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10_ncr:100000_{9FE9039F-70F5-4673-A337-443DB1ACEE5C}" xr6:coauthVersionLast="31" xr6:coauthVersionMax="31" xr10:uidLastSave="{00000000-0000-0000-0000-000000000000}"/>
  <bookViews>
    <workbookView xWindow="0" yWindow="0" windowWidth="23040" windowHeight="8544" activeTab="3" xr2:uid="{9EACFA6E-AC91-4C0B-A06E-9BDB6B1CE292}"/>
  </bookViews>
  <sheets>
    <sheet name="חוזר חלילה" sheetId="1" r:id="rId1"/>
    <sheet name="ניתוח" sheetId="2" r:id="rId2"/>
    <sheet name="נשים וקביעויות" sheetId="3" r:id="rId3"/>
    <sheet name="וסת הדילוג" sheetId="4" r:id="rId4"/>
  </sheets>
  <externalReferences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7" i="1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AO1564" i="4"/>
  <c r="AU1563" i="4"/>
  <c r="Z1563" i="4"/>
  <c r="N1563" i="4" s="1"/>
  <c r="Y1563" i="4"/>
  <c r="H1563" i="4"/>
  <c r="AU1562" i="4"/>
  <c r="Z1562" i="4"/>
  <c r="N1562" i="4" s="1"/>
  <c r="Y1562" i="4"/>
  <c r="H1562" i="4"/>
  <c r="AU1561" i="4"/>
  <c r="Z1561" i="4"/>
  <c r="N1561" i="4" s="1"/>
  <c r="Y1561" i="4"/>
  <c r="H1561" i="4"/>
  <c r="AU1560" i="4"/>
  <c r="Z1560" i="4"/>
  <c r="N1560" i="4" s="1"/>
  <c r="Y1560" i="4"/>
  <c r="H1560" i="4"/>
  <c r="AU1559" i="4"/>
  <c r="Z1559" i="4"/>
  <c r="N1559" i="4" s="1"/>
  <c r="Y1559" i="4"/>
  <c r="H1559" i="4"/>
  <c r="I1559" i="4" s="1"/>
  <c r="AU1558" i="4"/>
  <c r="Z1558" i="4"/>
  <c r="N1558" i="4" s="1"/>
  <c r="Y1558" i="4"/>
  <c r="H1558" i="4"/>
  <c r="I1558" i="4" s="1"/>
  <c r="AU1557" i="4"/>
  <c r="Z1557" i="4"/>
  <c r="N1557" i="4" s="1"/>
  <c r="Y1557" i="4"/>
  <c r="H1557" i="4"/>
  <c r="I1557" i="4" s="1"/>
  <c r="AU1556" i="4"/>
  <c r="Z1556" i="4"/>
  <c r="N1556" i="4" s="1"/>
  <c r="Y1556" i="4"/>
  <c r="H1556" i="4"/>
  <c r="L1556" i="4" s="1"/>
  <c r="AU1555" i="4"/>
  <c r="Z1555" i="4"/>
  <c r="N1555" i="4" s="1"/>
  <c r="Y1555" i="4"/>
  <c r="H1555" i="4"/>
  <c r="AU1554" i="4"/>
  <c r="Z1554" i="4"/>
  <c r="N1554" i="4" s="1"/>
  <c r="Y1554" i="4"/>
  <c r="L1554" i="4"/>
  <c r="Q1554" i="4" s="1"/>
  <c r="K1554" i="4"/>
  <c r="J1554" i="4"/>
  <c r="H1554" i="4"/>
  <c r="AU1553" i="4"/>
  <c r="Z1553" i="4"/>
  <c r="N1553" i="4" s="1"/>
  <c r="Y1553" i="4"/>
  <c r="L1553" i="4"/>
  <c r="Q1553" i="4" s="1"/>
  <c r="K1553" i="4"/>
  <c r="J1553" i="4"/>
  <c r="H1553" i="4"/>
  <c r="I1553" i="4" s="1"/>
  <c r="AU1552" i="4"/>
  <c r="Z1552" i="4"/>
  <c r="N1552" i="4" s="1"/>
  <c r="Y1552" i="4"/>
  <c r="H1552" i="4"/>
  <c r="AU1551" i="4"/>
  <c r="Z1551" i="4"/>
  <c r="N1551" i="4" s="1"/>
  <c r="Y1551" i="4"/>
  <c r="H1551" i="4"/>
  <c r="I1551" i="4" s="1"/>
  <c r="AU1550" i="4"/>
  <c r="Z1550" i="4"/>
  <c r="N1550" i="4" s="1"/>
  <c r="Y1550" i="4"/>
  <c r="H1550" i="4"/>
  <c r="I1550" i="4" s="1"/>
  <c r="AU1549" i="4"/>
  <c r="Z1549" i="4"/>
  <c r="N1549" i="4" s="1"/>
  <c r="Y1549" i="4"/>
  <c r="H1549" i="4"/>
  <c r="I1549" i="4" s="1"/>
  <c r="AU1548" i="4"/>
  <c r="Z1548" i="4"/>
  <c r="N1548" i="4" s="1"/>
  <c r="Y1548" i="4"/>
  <c r="H1548" i="4"/>
  <c r="I1548" i="4" s="1"/>
  <c r="AU1547" i="4"/>
  <c r="Z1547" i="4"/>
  <c r="N1547" i="4" s="1"/>
  <c r="Y1547" i="4"/>
  <c r="H1547" i="4"/>
  <c r="AU1546" i="4"/>
  <c r="Z1546" i="4"/>
  <c r="N1546" i="4" s="1"/>
  <c r="Y1546" i="4"/>
  <c r="H1546" i="4"/>
  <c r="AU1545" i="4"/>
  <c r="Z1545" i="4"/>
  <c r="N1545" i="4" s="1"/>
  <c r="Y1545" i="4"/>
  <c r="H1545" i="4"/>
  <c r="AU1544" i="4"/>
  <c r="Z1544" i="4"/>
  <c r="N1544" i="4" s="1"/>
  <c r="Y1544" i="4"/>
  <c r="H1544" i="4"/>
  <c r="AU1543" i="4"/>
  <c r="Z1543" i="4"/>
  <c r="N1543" i="4" s="1"/>
  <c r="Y1543" i="4"/>
  <c r="H1543" i="4"/>
  <c r="I1543" i="4" s="1"/>
  <c r="AU1542" i="4"/>
  <c r="Z1542" i="4"/>
  <c r="N1542" i="4" s="1"/>
  <c r="Y1542" i="4"/>
  <c r="H1542" i="4"/>
  <c r="I1542" i="4" s="1"/>
  <c r="AU1541" i="4"/>
  <c r="Z1541" i="4"/>
  <c r="N1541" i="4" s="1"/>
  <c r="Y1541" i="4"/>
  <c r="H1541" i="4"/>
  <c r="I1541" i="4" s="1"/>
  <c r="AU1540" i="4"/>
  <c r="Z1540" i="4"/>
  <c r="N1540" i="4" s="1"/>
  <c r="Y1540" i="4"/>
  <c r="H1540" i="4"/>
  <c r="I1540" i="4" s="1"/>
  <c r="AU1539" i="4"/>
  <c r="Z1539" i="4"/>
  <c r="N1539" i="4" s="1"/>
  <c r="Y1539" i="4"/>
  <c r="H1539" i="4"/>
  <c r="AU1538" i="4"/>
  <c r="Z1538" i="4"/>
  <c r="N1538" i="4" s="1"/>
  <c r="Y1538" i="4"/>
  <c r="H1538" i="4"/>
  <c r="AU1537" i="4"/>
  <c r="Z1537" i="4"/>
  <c r="N1537" i="4" s="1"/>
  <c r="Y1537" i="4"/>
  <c r="H1537" i="4"/>
  <c r="AU1536" i="4"/>
  <c r="Z1536" i="4"/>
  <c r="N1536" i="4" s="1"/>
  <c r="Y1536" i="4"/>
  <c r="H1536" i="4"/>
  <c r="AU1535" i="4"/>
  <c r="Z1535" i="4"/>
  <c r="N1535" i="4" s="1"/>
  <c r="Y1535" i="4"/>
  <c r="H1535" i="4"/>
  <c r="I1535" i="4" s="1"/>
  <c r="AU1534" i="4"/>
  <c r="Z1534" i="4"/>
  <c r="N1534" i="4" s="1"/>
  <c r="Y1534" i="4"/>
  <c r="H1534" i="4"/>
  <c r="I1534" i="4" s="1"/>
  <c r="AU1533" i="4"/>
  <c r="Z1533" i="4"/>
  <c r="N1533" i="4" s="1"/>
  <c r="Y1533" i="4"/>
  <c r="H1533" i="4"/>
  <c r="I1533" i="4" s="1"/>
  <c r="AU1532" i="4"/>
  <c r="Z1532" i="4"/>
  <c r="N1532" i="4" s="1"/>
  <c r="Y1532" i="4"/>
  <c r="H1532" i="4"/>
  <c r="I1532" i="4" s="1"/>
  <c r="AU1531" i="4"/>
  <c r="Z1531" i="4"/>
  <c r="N1531" i="4" s="1"/>
  <c r="Y1531" i="4"/>
  <c r="H1531" i="4"/>
  <c r="AU1530" i="4"/>
  <c r="Z1530" i="4"/>
  <c r="N1530" i="4" s="1"/>
  <c r="Y1530" i="4"/>
  <c r="H1530" i="4"/>
  <c r="AU1529" i="4"/>
  <c r="Z1529" i="4"/>
  <c r="N1529" i="4" s="1"/>
  <c r="Y1529" i="4"/>
  <c r="H1529" i="4"/>
  <c r="AU1528" i="4"/>
  <c r="Z1528" i="4"/>
  <c r="N1528" i="4" s="1"/>
  <c r="Y1528" i="4"/>
  <c r="H1528" i="4"/>
  <c r="I1528" i="4" s="1"/>
  <c r="AU1527" i="4"/>
  <c r="Z1527" i="4"/>
  <c r="N1527" i="4" s="1"/>
  <c r="Y1527" i="4"/>
  <c r="H1527" i="4"/>
  <c r="I1527" i="4" s="1"/>
  <c r="AU1526" i="4"/>
  <c r="Z1526" i="4"/>
  <c r="N1526" i="4" s="1"/>
  <c r="Y1526" i="4"/>
  <c r="H1526" i="4"/>
  <c r="I1526" i="4" s="1"/>
  <c r="AU1525" i="4"/>
  <c r="Z1525" i="4"/>
  <c r="N1525" i="4" s="1"/>
  <c r="Y1525" i="4"/>
  <c r="H1525" i="4"/>
  <c r="AU1524" i="4"/>
  <c r="Z1524" i="4"/>
  <c r="N1524" i="4" s="1"/>
  <c r="Y1524" i="4"/>
  <c r="H1524" i="4"/>
  <c r="I1524" i="4" s="1"/>
  <c r="AU1523" i="4"/>
  <c r="Z1523" i="4"/>
  <c r="N1523" i="4" s="1"/>
  <c r="Y1523" i="4"/>
  <c r="H1523" i="4"/>
  <c r="AU1522" i="4"/>
  <c r="Z1522" i="4"/>
  <c r="N1522" i="4" s="1"/>
  <c r="Y1522" i="4"/>
  <c r="H1522" i="4"/>
  <c r="AU1521" i="4"/>
  <c r="Z1521" i="4"/>
  <c r="N1521" i="4" s="1"/>
  <c r="Y1521" i="4"/>
  <c r="L1521" i="4"/>
  <c r="Q1521" i="4" s="1"/>
  <c r="K1521" i="4"/>
  <c r="J1521" i="4"/>
  <c r="H1521" i="4"/>
  <c r="AU1520" i="4"/>
  <c r="Z1520" i="4"/>
  <c r="N1520" i="4" s="1"/>
  <c r="Y1520" i="4"/>
  <c r="L1520" i="4"/>
  <c r="Q1520" i="4" s="1"/>
  <c r="K1520" i="4"/>
  <c r="J1520" i="4"/>
  <c r="H1520" i="4"/>
  <c r="I1520" i="4" s="1"/>
  <c r="AU1519" i="4"/>
  <c r="Z1519" i="4"/>
  <c r="N1519" i="4" s="1"/>
  <c r="Y1519" i="4"/>
  <c r="H1519" i="4"/>
  <c r="I1519" i="4" s="1"/>
  <c r="AU1518" i="4"/>
  <c r="Z1518" i="4"/>
  <c r="N1518" i="4" s="1"/>
  <c r="Y1518" i="4"/>
  <c r="H1518" i="4"/>
  <c r="I1518" i="4" s="1"/>
  <c r="AU1517" i="4"/>
  <c r="Z1517" i="4"/>
  <c r="N1517" i="4" s="1"/>
  <c r="Y1517" i="4"/>
  <c r="H1517" i="4"/>
  <c r="AU1516" i="4"/>
  <c r="Z1516" i="4"/>
  <c r="N1516" i="4" s="1"/>
  <c r="Y1516" i="4"/>
  <c r="H1516" i="4"/>
  <c r="AU1515" i="4"/>
  <c r="Z1515" i="4"/>
  <c r="N1515" i="4" s="1"/>
  <c r="Y1515" i="4"/>
  <c r="H1515" i="4"/>
  <c r="AU1514" i="4"/>
  <c r="Z1514" i="4"/>
  <c r="N1514" i="4" s="1"/>
  <c r="Y1514" i="4"/>
  <c r="H1514" i="4"/>
  <c r="I1514" i="4" s="1"/>
  <c r="AU1513" i="4"/>
  <c r="Z1513" i="4"/>
  <c r="N1513" i="4" s="1"/>
  <c r="Y1513" i="4"/>
  <c r="H1513" i="4"/>
  <c r="I1513" i="4" s="1"/>
  <c r="AU1512" i="4"/>
  <c r="Z1512" i="4"/>
  <c r="N1512" i="4" s="1"/>
  <c r="Y1512" i="4"/>
  <c r="H1512" i="4"/>
  <c r="I1512" i="4" s="1"/>
  <c r="AU1511" i="4"/>
  <c r="Z1511" i="4"/>
  <c r="N1511" i="4" s="1"/>
  <c r="Y1511" i="4"/>
  <c r="H1511" i="4"/>
  <c r="I1511" i="4" s="1"/>
  <c r="AU1510" i="4"/>
  <c r="Z1510" i="4"/>
  <c r="N1510" i="4" s="1"/>
  <c r="Y1510" i="4"/>
  <c r="H1510" i="4"/>
  <c r="AU1509" i="4"/>
  <c r="Z1509" i="4"/>
  <c r="N1509" i="4" s="1"/>
  <c r="Y1509" i="4"/>
  <c r="L1509" i="4"/>
  <c r="K1509" i="4"/>
  <c r="J1509" i="4"/>
  <c r="H1509" i="4"/>
  <c r="AU1508" i="4"/>
  <c r="Z1508" i="4"/>
  <c r="N1508" i="4" s="1"/>
  <c r="Y1508" i="4"/>
  <c r="L1508" i="4"/>
  <c r="Q1508" i="4" s="1"/>
  <c r="K1508" i="4"/>
  <c r="J1508" i="4"/>
  <c r="H1508" i="4"/>
  <c r="I1508" i="4" s="1"/>
  <c r="AU1507" i="4"/>
  <c r="Z1507" i="4"/>
  <c r="N1507" i="4" s="1"/>
  <c r="Y1507" i="4"/>
  <c r="H1507" i="4"/>
  <c r="AU1506" i="4"/>
  <c r="Z1506" i="4"/>
  <c r="N1506" i="4" s="1"/>
  <c r="Y1506" i="4"/>
  <c r="H1506" i="4"/>
  <c r="I1506" i="4" s="1"/>
  <c r="AU1505" i="4"/>
  <c r="Z1505" i="4"/>
  <c r="N1505" i="4" s="1"/>
  <c r="Y1505" i="4"/>
  <c r="H1505" i="4"/>
  <c r="I1505" i="4" s="1"/>
  <c r="AU1504" i="4"/>
  <c r="Z1504" i="4"/>
  <c r="N1504" i="4" s="1"/>
  <c r="Y1504" i="4"/>
  <c r="H1504" i="4"/>
  <c r="I1504" i="4" s="1"/>
  <c r="AU1503" i="4"/>
  <c r="Z1503" i="4"/>
  <c r="N1503" i="4" s="1"/>
  <c r="Y1503" i="4"/>
  <c r="H1503" i="4"/>
  <c r="I1503" i="4" s="1"/>
  <c r="AU1502" i="4"/>
  <c r="Z1502" i="4"/>
  <c r="N1502" i="4" s="1"/>
  <c r="Y1502" i="4"/>
  <c r="H1502" i="4"/>
  <c r="I1502" i="4" s="1"/>
  <c r="AU1501" i="4"/>
  <c r="Z1501" i="4"/>
  <c r="N1501" i="4" s="1"/>
  <c r="Y1501" i="4"/>
  <c r="H1501" i="4"/>
  <c r="AU1500" i="4"/>
  <c r="Z1500" i="4"/>
  <c r="N1500" i="4" s="1"/>
  <c r="Y1500" i="4"/>
  <c r="H1500" i="4"/>
  <c r="AU1499" i="4"/>
  <c r="Z1499" i="4"/>
  <c r="N1499" i="4" s="1"/>
  <c r="Y1499" i="4"/>
  <c r="H1499" i="4"/>
  <c r="AU1498" i="4"/>
  <c r="Z1498" i="4"/>
  <c r="N1498" i="4" s="1"/>
  <c r="Y1498" i="4"/>
  <c r="H1498" i="4"/>
  <c r="I1498" i="4" s="1"/>
  <c r="AU1497" i="4"/>
  <c r="Z1497" i="4"/>
  <c r="N1497" i="4" s="1"/>
  <c r="Y1497" i="4"/>
  <c r="H1497" i="4"/>
  <c r="AU1496" i="4"/>
  <c r="Z1496" i="4"/>
  <c r="N1496" i="4" s="1"/>
  <c r="Y1496" i="4"/>
  <c r="H1496" i="4"/>
  <c r="I1496" i="4" s="1"/>
  <c r="AU1495" i="4"/>
  <c r="Z1495" i="4"/>
  <c r="N1495" i="4" s="1"/>
  <c r="Y1495" i="4"/>
  <c r="H1495" i="4"/>
  <c r="AU1494" i="4"/>
  <c r="Z1494" i="4"/>
  <c r="N1494" i="4" s="1"/>
  <c r="Y1494" i="4"/>
  <c r="H1494" i="4"/>
  <c r="I1494" i="4" s="1"/>
  <c r="AU1493" i="4"/>
  <c r="Z1493" i="4"/>
  <c r="N1493" i="4" s="1"/>
  <c r="Y1493" i="4"/>
  <c r="H1493" i="4"/>
  <c r="AU1492" i="4"/>
  <c r="Z1492" i="4"/>
  <c r="N1492" i="4" s="1"/>
  <c r="Y1492" i="4"/>
  <c r="H1492" i="4"/>
  <c r="AU1491" i="4"/>
  <c r="Z1491" i="4"/>
  <c r="N1491" i="4" s="1"/>
  <c r="Y1491" i="4"/>
  <c r="H1491" i="4"/>
  <c r="AU1490" i="4"/>
  <c r="Z1490" i="4"/>
  <c r="N1490" i="4" s="1"/>
  <c r="Y1490" i="4"/>
  <c r="H1490" i="4"/>
  <c r="I1490" i="4" s="1"/>
  <c r="AU1489" i="4"/>
  <c r="Z1489" i="4"/>
  <c r="N1489" i="4" s="1"/>
  <c r="Y1489" i="4"/>
  <c r="H1489" i="4"/>
  <c r="I1489" i="4" s="1"/>
  <c r="AU1488" i="4"/>
  <c r="Z1488" i="4"/>
  <c r="N1488" i="4" s="1"/>
  <c r="Y1488" i="4"/>
  <c r="H1488" i="4"/>
  <c r="I1488" i="4" s="1"/>
  <c r="AU1487" i="4"/>
  <c r="Z1487" i="4"/>
  <c r="N1487" i="4" s="1"/>
  <c r="Y1487" i="4"/>
  <c r="H1487" i="4"/>
  <c r="AU1486" i="4"/>
  <c r="Z1486" i="4"/>
  <c r="N1486" i="4" s="1"/>
  <c r="Y1486" i="4"/>
  <c r="H1486" i="4"/>
  <c r="AU1485" i="4"/>
  <c r="Z1485" i="4"/>
  <c r="N1485" i="4" s="1"/>
  <c r="Y1485" i="4"/>
  <c r="H1485" i="4"/>
  <c r="AU1484" i="4"/>
  <c r="Z1484" i="4"/>
  <c r="N1484" i="4" s="1"/>
  <c r="Y1484" i="4"/>
  <c r="H1484" i="4"/>
  <c r="I1484" i="4" s="1"/>
  <c r="AU1483" i="4"/>
  <c r="Z1483" i="4"/>
  <c r="N1483" i="4" s="1"/>
  <c r="Y1483" i="4"/>
  <c r="H1483" i="4"/>
  <c r="AU1482" i="4"/>
  <c r="Z1482" i="4"/>
  <c r="N1482" i="4" s="1"/>
  <c r="Y1482" i="4"/>
  <c r="H1482" i="4"/>
  <c r="AU1481" i="4"/>
  <c r="Z1481" i="4"/>
  <c r="N1481" i="4" s="1"/>
  <c r="Y1481" i="4"/>
  <c r="H1481" i="4"/>
  <c r="I1481" i="4" s="1"/>
  <c r="AU1480" i="4"/>
  <c r="Z1480" i="4"/>
  <c r="N1480" i="4" s="1"/>
  <c r="Y1480" i="4"/>
  <c r="H1480" i="4"/>
  <c r="I1480" i="4" s="1"/>
  <c r="AU1479" i="4"/>
  <c r="Z1479" i="4"/>
  <c r="N1479" i="4" s="1"/>
  <c r="Y1479" i="4"/>
  <c r="H1479" i="4"/>
  <c r="AU1478" i="4"/>
  <c r="Z1478" i="4"/>
  <c r="N1478" i="4" s="1"/>
  <c r="Y1478" i="4"/>
  <c r="H1478" i="4"/>
  <c r="AU1477" i="4"/>
  <c r="Z1477" i="4"/>
  <c r="N1477" i="4" s="1"/>
  <c r="Y1477" i="4"/>
  <c r="H1477" i="4"/>
  <c r="AU1476" i="4"/>
  <c r="Z1476" i="4"/>
  <c r="N1476" i="4" s="1"/>
  <c r="Y1476" i="4"/>
  <c r="L1476" i="4"/>
  <c r="K1476" i="4"/>
  <c r="J1476" i="4"/>
  <c r="H1476" i="4"/>
  <c r="I1476" i="4" s="1"/>
  <c r="AU1475" i="4"/>
  <c r="Z1475" i="4"/>
  <c r="N1475" i="4" s="1"/>
  <c r="Y1475" i="4"/>
  <c r="L1475" i="4"/>
  <c r="K1475" i="4"/>
  <c r="J1475" i="4"/>
  <c r="H1475" i="4"/>
  <c r="I1475" i="4" s="1"/>
  <c r="AU1474" i="4"/>
  <c r="Z1474" i="4"/>
  <c r="N1474" i="4" s="1"/>
  <c r="Y1474" i="4"/>
  <c r="H1474" i="4"/>
  <c r="AU1473" i="4"/>
  <c r="Z1473" i="4"/>
  <c r="N1473" i="4" s="1"/>
  <c r="Y1473" i="4"/>
  <c r="H1473" i="4"/>
  <c r="I1473" i="4" s="1"/>
  <c r="AU1472" i="4"/>
  <c r="Z1472" i="4"/>
  <c r="N1472" i="4" s="1"/>
  <c r="Y1472" i="4"/>
  <c r="H1472" i="4"/>
  <c r="I1472" i="4" s="1"/>
  <c r="AU1471" i="4"/>
  <c r="Z1471" i="4"/>
  <c r="N1471" i="4" s="1"/>
  <c r="Y1471" i="4"/>
  <c r="H1471" i="4"/>
  <c r="I1471" i="4" s="1"/>
  <c r="AU1470" i="4"/>
  <c r="Z1470" i="4"/>
  <c r="N1470" i="4" s="1"/>
  <c r="Y1470" i="4"/>
  <c r="H1470" i="4"/>
  <c r="AU1469" i="4"/>
  <c r="Z1469" i="4"/>
  <c r="N1469" i="4" s="1"/>
  <c r="Y1469" i="4"/>
  <c r="H1469" i="4"/>
  <c r="I1469" i="4" s="1"/>
  <c r="AU1468" i="4"/>
  <c r="Z1468" i="4"/>
  <c r="N1468" i="4" s="1"/>
  <c r="Y1468" i="4"/>
  <c r="H1468" i="4"/>
  <c r="I1468" i="4" s="1"/>
  <c r="AU1467" i="4"/>
  <c r="Z1467" i="4"/>
  <c r="N1467" i="4" s="1"/>
  <c r="Y1467" i="4"/>
  <c r="H1467" i="4"/>
  <c r="AU1466" i="4"/>
  <c r="Z1466" i="4"/>
  <c r="N1466" i="4" s="1"/>
  <c r="Y1466" i="4"/>
  <c r="H1466" i="4"/>
  <c r="AU1465" i="4"/>
  <c r="Z1465" i="4"/>
  <c r="N1465" i="4" s="1"/>
  <c r="Y1465" i="4"/>
  <c r="H1465" i="4"/>
  <c r="I1465" i="4" s="1"/>
  <c r="AU1464" i="4"/>
  <c r="Z1464" i="4"/>
  <c r="N1464" i="4" s="1"/>
  <c r="Y1464" i="4"/>
  <c r="L1464" i="4"/>
  <c r="K1464" i="4"/>
  <c r="J1464" i="4"/>
  <c r="H1464" i="4"/>
  <c r="I1464" i="4" s="1"/>
  <c r="AU1463" i="4"/>
  <c r="Z1463" i="4"/>
  <c r="N1463" i="4" s="1"/>
  <c r="Y1463" i="4"/>
  <c r="L1463" i="4"/>
  <c r="K1463" i="4"/>
  <c r="J1463" i="4"/>
  <c r="H1463" i="4"/>
  <c r="I1463" i="4" s="1"/>
  <c r="AU1462" i="4"/>
  <c r="Z1462" i="4"/>
  <c r="N1462" i="4" s="1"/>
  <c r="Y1462" i="4"/>
  <c r="H1462" i="4"/>
  <c r="AU1461" i="4"/>
  <c r="Z1461" i="4"/>
  <c r="N1461" i="4" s="1"/>
  <c r="Y1461" i="4"/>
  <c r="H1461" i="4"/>
  <c r="I1461" i="4" s="1"/>
  <c r="AU1460" i="4"/>
  <c r="Z1460" i="4"/>
  <c r="N1460" i="4" s="1"/>
  <c r="Y1460" i="4"/>
  <c r="H1460" i="4"/>
  <c r="I1460" i="4" s="1"/>
  <c r="AU1459" i="4"/>
  <c r="Z1459" i="4"/>
  <c r="N1459" i="4" s="1"/>
  <c r="Y1459" i="4"/>
  <c r="L1459" i="4"/>
  <c r="K1459" i="4"/>
  <c r="J1459" i="4"/>
  <c r="H1459" i="4"/>
  <c r="I1459" i="4" s="1"/>
  <c r="AU1458" i="4"/>
  <c r="Z1458" i="4"/>
  <c r="N1458" i="4" s="1"/>
  <c r="Y1458" i="4"/>
  <c r="L1458" i="4"/>
  <c r="Q1458" i="4" s="1"/>
  <c r="K1458" i="4"/>
  <c r="J1458" i="4"/>
  <c r="H1458" i="4"/>
  <c r="I1458" i="4" s="1"/>
  <c r="AU1457" i="4"/>
  <c r="Z1457" i="4"/>
  <c r="N1457" i="4" s="1"/>
  <c r="Y1457" i="4"/>
  <c r="H1457" i="4"/>
  <c r="I1457" i="4" s="1"/>
  <c r="AU1456" i="4"/>
  <c r="Z1456" i="4"/>
  <c r="N1456" i="4" s="1"/>
  <c r="Y1456" i="4"/>
  <c r="H1456" i="4"/>
  <c r="I1456" i="4" s="1"/>
  <c r="AU1455" i="4"/>
  <c r="Z1455" i="4"/>
  <c r="N1455" i="4" s="1"/>
  <c r="Y1455" i="4"/>
  <c r="H1455" i="4"/>
  <c r="I1455" i="4" s="1"/>
  <c r="AU1454" i="4"/>
  <c r="Z1454" i="4"/>
  <c r="N1454" i="4" s="1"/>
  <c r="Y1454" i="4"/>
  <c r="H1454" i="4"/>
  <c r="AU1453" i="4"/>
  <c r="Z1453" i="4"/>
  <c r="N1453" i="4" s="1"/>
  <c r="Y1453" i="4"/>
  <c r="H1453" i="4"/>
  <c r="I1453" i="4" s="1"/>
  <c r="AU1452" i="4"/>
  <c r="Z1452" i="4"/>
  <c r="N1452" i="4" s="1"/>
  <c r="Y1452" i="4"/>
  <c r="H1452" i="4"/>
  <c r="AU1451" i="4"/>
  <c r="Z1451" i="4"/>
  <c r="N1451" i="4" s="1"/>
  <c r="Y1451" i="4"/>
  <c r="H1451" i="4"/>
  <c r="I1451" i="4" s="1"/>
  <c r="AU1450" i="4"/>
  <c r="Z1450" i="4"/>
  <c r="N1450" i="4" s="1"/>
  <c r="Y1450" i="4"/>
  <c r="H1450" i="4"/>
  <c r="AU1449" i="4"/>
  <c r="Z1449" i="4"/>
  <c r="N1449" i="4" s="1"/>
  <c r="Y1449" i="4"/>
  <c r="H1449" i="4"/>
  <c r="I1449" i="4" s="1"/>
  <c r="AU1448" i="4"/>
  <c r="Z1448" i="4"/>
  <c r="N1448" i="4" s="1"/>
  <c r="Y1448" i="4"/>
  <c r="H1448" i="4"/>
  <c r="I1448" i="4" s="1"/>
  <c r="AU1447" i="4"/>
  <c r="Z1447" i="4"/>
  <c r="N1447" i="4" s="1"/>
  <c r="Y1447" i="4"/>
  <c r="H1447" i="4"/>
  <c r="I1447" i="4" s="1"/>
  <c r="AU1446" i="4"/>
  <c r="Z1446" i="4"/>
  <c r="N1446" i="4" s="1"/>
  <c r="Y1446" i="4"/>
  <c r="H1446" i="4"/>
  <c r="J1446" i="4" s="1"/>
  <c r="AU1445" i="4"/>
  <c r="Z1445" i="4"/>
  <c r="N1445" i="4" s="1"/>
  <c r="Y1445" i="4"/>
  <c r="H1445" i="4"/>
  <c r="I1445" i="4" s="1"/>
  <c r="AU1444" i="4"/>
  <c r="Z1444" i="4"/>
  <c r="N1444" i="4" s="1"/>
  <c r="Y1444" i="4"/>
  <c r="H1444" i="4"/>
  <c r="AU1443" i="4"/>
  <c r="Z1443" i="4"/>
  <c r="N1443" i="4" s="1"/>
  <c r="Y1443" i="4"/>
  <c r="H1443" i="4"/>
  <c r="I1443" i="4" s="1"/>
  <c r="AU1442" i="4"/>
  <c r="Z1442" i="4"/>
  <c r="N1442" i="4" s="1"/>
  <c r="Y1442" i="4"/>
  <c r="H1442" i="4"/>
  <c r="AU1441" i="4"/>
  <c r="Z1441" i="4"/>
  <c r="N1441" i="4" s="1"/>
  <c r="Y1441" i="4"/>
  <c r="L1441" i="4"/>
  <c r="Q1441" i="4" s="1"/>
  <c r="K1441" i="4"/>
  <c r="J1441" i="4"/>
  <c r="H1441" i="4"/>
  <c r="I1441" i="4" s="1"/>
  <c r="AU1440" i="4"/>
  <c r="Z1440" i="4"/>
  <c r="N1440" i="4" s="1"/>
  <c r="Y1440" i="4"/>
  <c r="L1440" i="4"/>
  <c r="K1440" i="4"/>
  <c r="J1440" i="4"/>
  <c r="H1440" i="4"/>
  <c r="I1440" i="4" s="1"/>
  <c r="AU1439" i="4"/>
  <c r="Z1439" i="4"/>
  <c r="N1439" i="4" s="1"/>
  <c r="Y1439" i="4"/>
  <c r="H1439" i="4"/>
  <c r="AU1438" i="4"/>
  <c r="Z1438" i="4"/>
  <c r="N1438" i="4" s="1"/>
  <c r="Y1438" i="4"/>
  <c r="H1438" i="4"/>
  <c r="AU1437" i="4"/>
  <c r="Z1437" i="4"/>
  <c r="N1437" i="4" s="1"/>
  <c r="Y1437" i="4"/>
  <c r="H1437" i="4"/>
  <c r="I1437" i="4" s="1"/>
  <c r="AU1436" i="4"/>
  <c r="Z1436" i="4"/>
  <c r="N1436" i="4" s="1"/>
  <c r="Y1436" i="4"/>
  <c r="L1436" i="4"/>
  <c r="K1436" i="4"/>
  <c r="J1436" i="4"/>
  <c r="H1436" i="4"/>
  <c r="I1436" i="4" s="1"/>
  <c r="AU1435" i="4"/>
  <c r="Z1435" i="4"/>
  <c r="N1435" i="4" s="1"/>
  <c r="Y1435" i="4"/>
  <c r="L1435" i="4"/>
  <c r="K1435" i="4"/>
  <c r="J1435" i="4"/>
  <c r="H1435" i="4"/>
  <c r="I1435" i="4" s="1"/>
  <c r="AU1434" i="4"/>
  <c r="Z1434" i="4"/>
  <c r="N1434" i="4" s="1"/>
  <c r="Y1434" i="4"/>
  <c r="H1434" i="4"/>
  <c r="AU1433" i="4"/>
  <c r="Z1433" i="4"/>
  <c r="N1433" i="4" s="1"/>
  <c r="Y1433" i="4"/>
  <c r="H1433" i="4"/>
  <c r="I1433" i="4" s="1"/>
  <c r="AU1432" i="4"/>
  <c r="Z1432" i="4"/>
  <c r="N1432" i="4" s="1"/>
  <c r="Y1432" i="4"/>
  <c r="H1432" i="4"/>
  <c r="AU1431" i="4"/>
  <c r="Z1431" i="4"/>
  <c r="N1431" i="4" s="1"/>
  <c r="Y1431" i="4"/>
  <c r="H1431" i="4"/>
  <c r="AU1430" i="4"/>
  <c r="Z1430" i="4"/>
  <c r="N1430" i="4" s="1"/>
  <c r="Y1430" i="4"/>
  <c r="H1430" i="4"/>
  <c r="AU1429" i="4"/>
  <c r="Z1429" i="4"/>
  <c r="N1429" i="4" s="1"/>
  <c r="Y1429" i="4"/>
  <c r="H1429" i="4"/>
  <c r="I1429" i="4" s="1"/>
  <c r="AU1428" i="4"/>
  <c r="Z1428" i="4"/>
  <c r="N1428" i="4" s="1"/>
  <c r="Y1428" i="4"/>
  <c r="H1428" i="4"/>
  <c r="AU1427" i="4"/>
  <c r="Z1427" i="4"/>
  <c r="N1427" i="4" s="1"/>
  <c r="Y1427" i="4"/>
  <c r="H1427" i="4"/>
  <c r="I1427" i="4" s="1"/>
  <c r="AU1426" i="4"/>
  <c r="Z1426" i="4"/>
  <c r="N1426" i="4" s="1"/>
  <c r="Y1426" i="4"/>
  <c r="H1426" i="4"/>
  <c r="K1426" i="4" s="1"/>
  <c r="AU1425" i="4"/>
  <c r="Z1425" i="4"/>
  <c r="N1425" i="4" s="1"/>
  <c r="Y1425" i="4"/>
  <c r="H1425" i="4"/>
  <c r="I1425" i="4" s="1"/>
  <c r="AU1424" i="4"/>
  <c r="Z1424" i="4"/>
  <c r="N1424" i="4" s="1"/>
  <c r="Y1424" i="4"/>
  <c r="H1424" i="4"/>
  <c r="AU1423" i="4"/>
  <c r="Z1423" i="4"/>
  <c r="N1423" i="4" s="1"/>
  <c r="Y1423" i="4"/>
  <c r="H1423" i="4"/>
  <c r="AU1422" i="4"/>
  <c r="Z1422" i="4"/>
  <c r="N1422" i="4" s="1"/>
  <c r="Y1422" i="4"/>
  <c r="L1422" i="4"/>
  <c r="Q1422" i="4" s="1"/>
  <c r="K1422" i="4"/>
  <c r="J1422" i="4"/>
  <c r="H1422" i="4"/>
  <c r="AU1421" i="4"/>
  <c r="Z1421" i="4"/>
  <c r="N1421" i="4" s="1"/>
  <c r="Y1421" i="4"/>
  <c r="L1421" i="4"/>
  <c r="K1421" i="4"/>
  <c r="J1421" i="4"/>
  <c r="H1421" i="4"/>
  <c r="I1421" i="4" s="1"/>
  <c r="AU1420" i="4"/>
  <c r="Z1420" i="4"/>
  <c r="N1420" i="4" s="1"/>
  <c r="Y1420" i="4"/>
  <c r="H1420" i="4"/>
  <c r="K1420" i="4" s="1"/>
  <c r="AU1419" i="4"/>
  <c r="Z1419" i="4"/>
  <c r="N1419" i="4" s="1"/>
  <c r="Y1419" i="4"/>
  <c r="H1419" i="4"/>
  <c r="I1419" i="4" s="1"/>
  <c r="AU1418" i="4"/>
  <c r="Z1418" i="4"/>
  <c r="N1418" i="4" s="1"/>
  <c r="Y1418" i="4"/>
  <c r="H1418" i="4"/>
  <c r="I1418" i="4" s="1"/>
  <c r="AU1417" i="4"/>
  <c r="Z1417" i="4"/>
  <c r="N1417" i="4" s="1"/>
  <c r="Y1417" i="4"/>
  <c r="H1417" i="4"/>
  <c r="AU1416" i="4"/>
  <c r="Z1416" i="4"/>
  <c r="N1416" i="4" s="1"/>
  <c r="Y1416" i="4"/>
  <c r="H1416" i="4"/>
  <c r="I1416" i="4" s="1"/>
  <c r="AU1415" i="4"/>
  <c r="Z1415" i="4"/>
  <c r="N1415" i="4" s="1"/>
  <c r="Y1415" i="4"/>
  <c r="H1415" i="4"/>
  <c r="AU1414" i="4"/>
  <c r="Z1414" i="4"/>
  <c r="N1414" i="4" s="1"/>
  <c r="Y1414" i="4"/>
  <c r="H1414" i="4"/>
  <c r="AU1413" i="4"/>
  <c r="Z1413" i="4"/>
  <c r="N1413" i="4" s="1"/>
  <c r="Y1413" i="4"/>
  <c r="H1413" i="4"/>
  <c r="I1413" i="4" s="1"/>
  <c r="AU1412" i="4"/>
  <c r="Z1412" i="4"/>
  <c r="N1412" i="4" s="1"/>
  <c r="Y1412" i="4"/>
  <c r="H1412" i="4"/>
  <c r="K1412" i="4" s="1"/>
  <c r="AU1411" i="4"/>
  <c r="Z1411" i="4"/>
  <c r="N1411" i="4" s="1"/>
  <c r="Y1411" i="4"/>
  <c r="H1411" i="4"/>
  <c r="I1411" i="4" s="1"/>
  <c r="AU1410" i="4"/>
  <c r="Z1410" i="4"/>
  <c r="N1410" i="4" s="1"/>
  <c r="Y1410" i="4"/>
  <c r="H1410" i="4"/>
  <c r="I1410" i="4" s="1"/>
  <c r="AU1409" i="4"/>
  <c r="Z1409" i="4"/>
  <c r="N1409" i="4" s="1"/>
  <c r="Y1409" i="4"/>
  <c r="H1409" i="4"/>
  <c r="AU1408" i="4"/>
  <c r="Z1408" i="4"/>
  <c r="N1408" i="4" s="1"/>
  <c r="Y1408" i="4"/>
  <c r="H1408" i="4"/>
  <c r="I1408" i="4" s="1"/>
  <c r="AU1407" i="4"/>
  <c r="Z1407" i="4"/>
  <c r="N1407" i="4" s="1"/>
  <c r="Y1407" i="4"/>
  <c r="H1407" i="4"/>
  <c r="AU1406" i="4"/>
  <c r="Z1406" i="4"/>
  <c r="N1406" i="4" s="1"/>
  <c r="Y1406" i="4"/>
  <c r="L1406" i="4"/>
  <c r="K1406" i="4"/>
  <c r="J1406" i="4"/>
  <c r="H1406" i="4"/>
  <c r="I1406" i="4" s="1"/>
  <c r="AU1405" i="4"/>
  <c r="Z1405" i="4"/>
  <c r="N1405" i="4" s="1"/>
  <c r="Y1405" i="4"/>
  <c r="L1405" i="4"/>
  <c r="K1405" i="4"/>
  <c r="J1405" i="4"/>
  <c r="H1405" i="4"/>
  <c r="I1405" i="4" s="1"/>
  <c r="AU1404" i="4"/>
  <c r="Z1404" i="4"/>
  <c r="N1404" i="4" s="1"/>
  <c r="Y1404" i="4"/>
  <c r="H1404" i="4"/>
  <c r="AU1403" i="4"/>
  <c r="Z1403" i="4"/>
  <c r="N1403" i="4" s="1"/>
  <c r="Y1403" i="4"/>
  <c r="H1403" i="4"/>
  <c r="AU1402" i="4"/>
  <c r="Z1402" i="4"/>
  <c r="N1402" i="4" s="1"/>
  <c r="Y1402" i="4"/>
  <c r="H1402" i="4"/>
  <c r="I1402" i="4" s="1"/>
  <c r="AU1401" i="4"/>
  <c r="Z1401" i="4"/>
  <c r="N1401" i="4" s="1"/>
  <c r="Y1401" i="4"/>
  <c r="H1401" i="4"/>
  <c r="AU1400" i="4"/>
  <c r="Z1400" i="4"/>
  <c r="N1400" i="4" s="1"/>
  <c r="Y1400" i="4"/>
  <c r="H1400" i="4"/>
  <c r="I1400" i="4" s="1"/>
  <c r="AU1399" i="4"/>
  <c r="Z1399" i="4"/>
  <c r="N1399" i="4" s="1"/>
  <c r="Y1399" i="4"/>
  <c r="H1399" i="4"/>
  <c r="I1399" i="4" s="1"/>
  <c r="AU1398" i="4"/>
  <c r="Z1398" i="4"/>
  <c r="N1398" i="4" s="1"/>
  <c r="Y1398" i="4"/>
  <c r="H1398" i="4"/>
  <c r="AU1397" i="4"/>
  <c r="Z1397" i="4"/>
  <c r="N1397" i="4" s="1"/>
  <c r="Y1397" i="4"/>
  <c r="H1397" i="4"/>
  <c r="I1397" i="4" s="1"/>
  <c r="AU1396" i="4"/>
  <c r="Z1396" i="4"/>
  <c r="N1396" i="4" s="1"/>
  <c r="Y1396" i="4"/>
  <c r="H1396" i="4"/>
  <c r="AU1395" i="4"/>
  <c r="Z1395" i="4"/>
  <c r="N1395" i="4" s="1"/>
  <c r="Y1395" i="4"/>
  <c r="H1395" i="4"/>
  <c r="AU1394" i="4"/>
  <c r="Z1394" i="4"/>
  <c r="N1394" i="4" s="1"/>
  <c r="Y1394" i="4"/>
  <c r="H1394" i="4"/>
  <c r="I1394" i="4" s="1"/>
  <c r="AU1393" i="4"/>
  <c r="Z1393" i="4"/>
  <c r="N1393" i="4" s="1"/>
  <c r="Y1393" i="4"/>
  <c r="L1393" i="4"/>
  <c r="Q1393" i="4" s="1"/>
  <c r="K1393" i="4"/>
  <c r="J1393" i="4"/>
  <c r="H1393" i="4"/>
  <c r="I1393" i="4" s="1"/>
  <c r="AU1392" i="4"/>
  <c r="Z1392" i="4"/>
  <c r="N1392" i="4" s="1"/>
  <c r="Y1392" i="4"/>
  <c r="L1392" i="4"/>
  <c r="Q1392" i="4" s="1"/>
  <c r="K1392" i="4"/>
  <c r="J1392" i="4"/>
  <c r="H1392" i="4"/>
  <c r="AU1391" i="4"/>
  <c r="Z1391" i="4"/>
  <c r="N1391" i="4" s="1"/>
  <c r="Y1391" i="4"/>
  <c r="H1391" i="4"/>
  <c r="I1391" i="4" s="1"/>
  <c r="AU1390" i="4"/>
  <c r="Z1390" i="4"/>
  <c r="N1390" i="4" s="1"/>
  <c r="Y1390" i="4"/>
  <c r="H1390" i="4"/>
  <c r="AU1389" i="4"/>
  <c r="Z1389" i="4"/>
  <c r="N1389" i="4" s="1"/>
  <c r="Y1389" i="4"/>
  <c r="H1389" i="4"/>
  <c r="AU1388" i="4"/>
  <c r="Z1388" i="4"/>
  <c r="N1388" i="4" s="1"/>
  <c r="Y1388" i="4"/>
  <c r="H1388" i="4"/>
  <c r="AU1387" i="4"/>
  <c r="Z1387" i="4"/>
  <c r="N1387" i="4" s="1"/>
  <c r="Y1387" i="4"/>
  <c r="H1387" i="4"/>
  <c r="AU1386" i="4"/>
  <c r="Z1386" i="4"/>
  <c r="N1386" i="4" s="1"/>
  <c r="Y1386" i="4"/>
  <c r="H1386" i="4"/>
  <c r="L1386" i="4" s="1"/>
  <c r="AU1385" i="4"/>
  <c r="Z1385" i="4"/>
  <c r="N1385" i="4" s="1"/>
  <c r="Y1385" i="4"/>
  <c r="H1385" i="4"/>
  <c r="J1385" i="4" s="1"/>
  <c r="AU1384" i="4"/>
  <c r="Z1384" i="4"/>
  <c r="N1384" i="4" s="1"/>
  <c r="Y1384" i="4"/>
  <c r="H1384" i="4"/>
  <c r="I1384" i="4" s="1"/>
  <c r="AU1383" i="4"/>
  <c r="Z1383" i="4"/>
  <c r="N1383" i="4" s="1"/>
  <c r="Y1383" i="4"/>
  <c r="H1383" i="4"/>
  <c r="I1383" i="4" s="1"/>
  <c r="AU1382" i="4"/>
  <c r="Z1382" i="4"/>
  <c r="N1382" i="4" s="1"/>
  <c r="Y1382" i="4"/>
  <c r="H1382" i="4"/>
  <c r="AU1381" i="4"/>
  <c r="Z1381" i="4"/>
  <c r="N1381" i="4" s="1"/>
  <c r="Y1381" i="4"/>
  <c r="L1381" i="4"/>
  <c r="Q1381" i="4" s="1"/>
  <c r="K1381" i="4"/>
  <c r="J1381" i="4"/>
  <c r="H1381" i="4"/>
  <c r="AU1380" i="4"/>
  <c r="Z1380" i="4"/>
  <c r="N1380" i="4" s="1"/>
  <c r="Y1380" i="4"/>
  <c r="L1380" i="4"/>
  <c r="K1380" i="4"/>
  <c r="J1380" i="4"/>
  <c r="H1380" i="4"/>
  <c r="I1380" i="4" s="1"/>
  <c r="AU1379" i="4"/>
  <c r="Z1379" i="4"/>
  <c r="N1379" i="4" s="1"/>
  <c r="Y1379" i="4"/>
  <c r="H1379" i="4"/>
  <c r="I1379" i="4" s="1"/>
  <c r="AU1378" i="4"/>
  <c r="Z1378" i="4"/>
  <c r="N1378" i="4" s="1"/>
  <c r="Y1378" i="4"/>
  <c r="H1378" i="4"/>
  <c r="I1378" i="4" s="1"/>
  <c r="AU1377" i="4"/>
  <c r="Z1377" i="4"/>
  <c r="N1377" i="4" s="1"/>
  <c r="Y1377" i="4"/>
  <c r="H1377" i="4"/>
  <c r="I1377" i="4" s="1"/>
  <c r="AU1376" i="4"/>
  <c r="Z1376" i="4"/>
  <c r="N1376" i="4" s="1"/>
  <c r="Y1376" i="4"/>
  <c r="H1376" i="4"/>
  <c r="AU1375" i="4"/>
  <c r="Z1375" i="4"/>
  <c r="N1375" i="4" s="1"/>
  <c r="Y1375" i="4"/>
  <c r="H1375" i="4"/>
  <c r="I1375" i="4" s="1"/>
  <c r="AU1374" i="4"/>
  <c r="Z1374" i="4"/>
  <c r="N1374" i="4" s="1"/>
  <c r="Y1374" i="4"/>
  <c r="H1374" i="4"/>
  <c r="AU1373" i="4"/>
  <c r="Z1373" i="4"/>
  <c r="N1373" i="4" s="1"/>
  <c r="Y1373" i="4"/>
  <c r="H1373" i="4"/>
  <c r="AU1372" i="4"/>
  <c r="Z1372" i="4"/>
  <c r="N1372" i="4" s="1"/>
  <c r="Y1372" i="4"/>
  <c r="H1372" i="4"/>
  <c r="AU1371" i="4"/>
  <c r="Z1371" i="4"/>
  <c r="N1371" i="4" s="1"/>
  <c r="Y1371" i="4"/>
  <c r="H1371" i="4"/>
  <c r="I1371" i="4" s="1"/>
  <c r="AU1370" i="4"/>
  <c r="Z1370" i="4"/>
  <c r="N1370" i="4" s="1"/>
  <c r="Y1370" i="4"/>
  <c r="H1370" i="4"/>
  <c r="I1370" i="4" s="1"/>
  <c r="AU1369" i="4"/>
  <c r="Z1369" i="4"/>
  <c r="N1369" i="4" s="1"/>
  <c r="Y1369" i="4"/>
  <c r="L1369" i="4"/>
  <c r="K1369" i="4"/>
  <c r="J1369" i="4"/>
  <c r="H1369" i="4"/>
  <c r="I1369" i="4" s="1"/>
  <c r="AU1368" i="4"/>
  <c r="Z1368" i="4"/>
  <c r="N1368" i="4" s="1"/>
  <c r="Y1368" i="4"/>
  <c r="L1368" i="4"/>
  <c r="Q1368" i="4" s="1"/>
  <c r="K1368" i="4"/>
  <c r="J1368" i="4"/>
  <c r="H1368" i="4"/>
  <c r="AU1367" i="4"/>
  <c r="Z1367" i="4"/>
  <c r="N1367" i="4" s="1"/>
  <c r="Y1367" i="4"/>
  <c r="H1367" i="4"/>
  <c r="I1367" i="4" s="1"/>
  <c r="AU1366" i="4"/>
  <c r="Z1366" i="4"/>
  <c r="N1366" i="4" s="1"/>
  <c r="Y1366" i="4"/>
  <c r="H1366" i="4"/>
  <c r="AU1365" i="4"/>
  <c r="Z1365" i="4"/>
  <c r="N1365" i="4" s="1"/>
  <c r="Y1365" i="4"/>
  <c r="H1365" i="4"/>
  <c r="AU1364" i="4"/>
  <c r="Z1364" i="4"/>
  <c r="N1364" i="4" s="1"/>
  <c r="Y1364" i="4"/>
  <c r="L1364" i="4"/>
  <c r="Q1364" i="4" s="1"/>
  <c r="K1364" i="4"/>
  <c r="J1364" i="4"/>
  <c r="H1364" i="4"/>
  <c r="AU1363" i="4"/>
  <c r="Z1363" i="4"/>
  <c r="N1363" i="4" s="1"/>
  <c r="Y1363" i="4"/>
  <c r="L1363" i="4"/>
  <c r="K1363" i="4"/>
  <c r="J1363" i="4"/>
  <c r="H1363" i="4"/>
  <c r="I1363" i="4" s="1"/>
  <c r="AU1362" i="4"/>
  <c r="Z1362" i="4"/>
  <c r="N1362" i="4" s="1"/>
  <c r="Y1362" i="4"/>
  <c r="H1362" i="4"/>
  <c r="AU1361" i="4"/>
  <c r="Z1361" i="4"/>
  <c r="N1361" i="4" s="1"/>
  <c r="Y1361" i="4"/>
  <c r="H1361" i="4"/>
  <c r="I1361" i="4" s="1"/>
  <c r="AU1360" i="4"/>
  <c r="Z1360" i="4"/>
  <c r="N1360" i="4" s="1"/>
  <c r="Y1360" i="4"/>
  <c r="H1360" i="4"/>
  <c r="AU1359" i="4"/>
  <c r="Z1359" i="4"/>
  <c r="N1359" i="4" s="1"/>
  <c r="Y1359" i="4"/>
  <c r="H1359" i="4"/>
  <c r="I1359" i="4" s="1"/>
  <c r="AU1358" i="4"/>
  <c r="Z1358" i="4"/>
  <c r="N1358" i="4" s="1"/>
  <c r="Y1358" i="4"/>
  <c r="H1358" i="4"/>
  <c r="AU1357" i="4"/>
  <c r="Z1357" i="4"/>
  <c r="N1357" i="4" s="1"/>
  <c r="Y1357" i="4"/>
  <c r="H1357" i="4"/>
  <c r="I1357" i="4" s="1"/>
  <c r="AU1356" i="4"/>
  <c r="Z1356" i="4"/>
  <c r="N1356" i="4" s="1"/>
  <c r="Y1356" i="4"/>
  <c r="H1356" i="4"/>
  <c r="AU1355" i="4"/>
  <c r="Z1355" i="4"/>
  <c r="N1355" i="4" s="1"/>
  <c r="Y1355" i="4"/>
  <c r="H1355" i="4"/>
  <c r="I1355" i="4" s="1"/>
  <c r="AU1354" i="4"/>
  <c r="Z1354" i="4"/>
  <c r="N1354" i="4" s="1"/>
  <c r="Y1354" i="4"/>
  <c r="H1354" i="4"/>
  <c r="I1354" i="4" s="1"/>
  <c r="AU1353" i="4"/>
  <c r="Z1353" i="4"/>
  <c r="N1353" i="4" s="1"/>
  <c r="Y1353" i="4"/>
  <c r="H1353" i="4"/>
  <c r="I1353" i="4" s="1"/>
  <c r="AU1352" i="4"/>
  <c r="Z1352" i="4"/>
  <c r="N1352" i="4" s="1"/>
  <c r="Y1352" i="4"/>
  <c r="H1352" i="4"/>
  <c r="AU1351" i="4"/>
  <c r="Z1351" i="4"/>
  <c r="N1351" i="4" s="1"/>
  <c r="Y1351" i="4"/>
  <c r="H1351" i="4"/>
  <c r="I1351" i="4" s="1"/>
  <c r="AU1350" i="4"/>
  <c r="Z1350" i="4"/>
  <c r="N1350" i="4" s="1"/>
  <c r="Y1350" i="4"/>
  <c r="H1350" i="4"/>
  <c r="AU1349" i="4"/>
  <c r="Z1349" i="4"/>
  <c r="N1349" i="4" s="1"/>
  <c r="Y1349" i="4"/>
  <c r="H1349" i="4"/>
  <c r="AU1348" i="4"/>
  <c r="Z1348" i="4"/>
  <c r="N1348" i="4" s="1"/>
  <c r="Y1348" i="4"/>
  <c r="L1348" i="4"/>
  <c r="K1348" i="4"/>
  <c r="J1348" i="4"/>
  <c r="H1348" i="4"/>
  <c r="AU1347" i="4"/>
  <c r="Z1347" i="4"/>
  <c r="N1347" i="4" s="1"/>
  <c r="Y1347" i="4"/>
  <c r="L1347" i="4"/>
  <c r="K1347" i="4"/>
  <c r="J1347" i="4"/>
  <c r="H1347" i="4"/>
  <c r="AU1346" i="4"/>
  <c r="Z1346" i="4"/>
  <c r="N1346" i="4" s="1"/>
  <c r="Y1346" i="4"/>
  <c r="H1346" i="4"/>
  <c r="I1346" i="4" s="1"/>
  <c r="AU1345" i="4"/>
  <c r="Z1345" i="4"/>
  <c r="N1345" i="4" s="1"/>
  <c r="Y1345" i="4"/>
  <c r="H1345" i="4"/>
  <c r="I1345" i="4" s="1"/>
  <c r="AU1344" i="4"/>
  <c r="Z1344" i="4"/>
  <c r="N1344" i="4" s="1"/>
  <c r="Y1344" i="4"/>
  <c r="H1344" i="4"/>
  <c r="I1344" i="4" s="1"/>
  <c r="AU1343" i="4"/>
  <c r="Z1343" i="4"/>
  <c r="N1343" i="4" s="1"/>
  <c r="Y1343" i="4"/>
  <c r="H1343" i="4"/>
  <c r="I1343" i="4" s="1"/>
  <c r="AU1342" i="4"/>
  <c r="Z1342" i="4"/>
  <c r="N1342" i="4" s="1"/>
  <c r="Y1342" i="4"/>
  <c r="H1342" i="4"/>
  <c r="AU1341" i="4"/>
  <c r="Z1341" i="4"/>
  <c r="N1341" i="4" s="1"/>
  <c r="Y1341" i="4"/>
  <c r="H1341" i="4"/>
  <c r="AU1340" i="4"/>
  <c r="Z1340" i="4"/>
  <c r="N1340" i="4" s="1"/>
  <c r="Y1340" i="4"/>
  <c r="H1340" i="4"/>
  <c r="AU1339" i="4"/>
  <c r="Z1339" i="4"/>
  <c r="N1339" i="4" s="1"/>
  <c r="Y1339" i="4"/>
  <c r="H1339" i="4"/>
  <c r="AU1338" i="4"/>
  <c r="Z1338" i="4"/>
  <c r="N1338" i="4" s="1"/>
  <c r="Y1338" i="4"/>
  <c r="H1338" i="4"/>
  <c r="I1338" i="4" s="1"/>
  <c r="AU1337" i="4"/>
  <c r="Z1337" i="4"/>
  <c r="N1337" i="4" s="1"/>
  <c r="Y1337" i="4"/>
  <c r="L1337" i="4"/>
  <c r="K1337" i="4"/>
  <c r="J1337" i="4"/>
  <c r="H1337" i="4"/>
  <c r="I1337" i="4" s="1"/>
  <c r="AU1336" i="4"/>
  <c r="Z1336" i="4"/>
  <c r="N1336" i="4" s="1"/>
  <c r="Y1336" i="4"/>
  <c r="L1336" i="4"/>
  <c r="K1336" i="4"/>
  <c r="J1336" i="4"/>
  <c r="H1336" i="4"/>
  <c r="AU1335" i="4"/>
  <c r="Z1335" i="4"/>
  <c r="N1335" i="4" s="1"/>
  <c r="Y1335" i="4"/>
  <c r="H1335" i="4"/>
  <c r="K1335" i="4" s="1"/>
  <c r="AU1334" i="4"/>
  <c r="Z1334" i="4"/>
  <c r="N1334" i="4" s="1"/>
  <c r="Y1334" i="4"/>
  <c r="H1334" i="4"/>
  <c r="AU1333" i="4"/>
  <c r="Z1333" i="4"/>
  <c r="N1333" i="4" s="1"/>
  <c r="Y1333" i="4"/>
  <c r="H1333" i="4"/>
  <c r="AU1332" i="4"/>
  <c r="Z1332" i="4"/>
  <c r="N1332" i="4" s="1"/>
  <c r="Y1332" i="4"/>
  <c r="H1332" i="4"/>
  <c r="AU1331" i="4"/>
  <c r="Z1331" i="4"/>
  <c r="N1331" i="4" s="1"/>
  <c r="Y1331" i="4"/>
  <c r="H1331" i="4"/>
  <c r="AU1330" i="4"/>
  <c r="Z1330" i="4"/>
  <c r="N1330" i="4" s="1"/>
  <c r="Y1330" i="4"/>
  <c r="H1330" i="4"/>
  <c r="I1330" i="4" s="1"/>
  <c r="AU1329" i="4"/>
  <c r="Z1329" i="4"/>
  <c r="N1329" i="4" s="1"/>
  <c r="Y1329" i="4"/>
  <c r="H1329" i="4"/>
  <c r="I1329" i="4" s="1"/>
  <c r="AU1328" i="4"/>
  <c r="Z1328" i="4"/>
  <c r="N1328" i="4" s="1"/>
  <c r="Y1328" i="4"/>
  <c r="H1328" i="4"/>
  <c r="I1328" i="4" s="1"/>
  <c r="AU1327" i="4"/>
  <c r="Z1327" i="4"/>
  <c r="N1327" i="4" s="1"/>
  <c r="Y1327" i="4"/>
  <c r="H1327" i="4"/>
  <c r="AU1326" i="4"/>
  <c r="Z1326" i="4"/>
  <c r="N1326" i="4" s="1"/>
  <c r="Y1326" i="4"/>
  <c r="L1326" i="4"/>
  <c r="K1326" i="4"/>
  <c r="J1326" i="4"/>
  <c r="H1326" i="4"/>
  <c r="I1326" i="4" s="1"/>
  <c r="AU1325" i="4"/>
  <c r="Z1325" i="4"/>
  <c r="N1325" i="4" s="1"/>
  <c r="Y1325" i="4"/>
  <c r="L1325" i="4"/>
  <c r="K1325" i="4"/>
  <c r="J1325" i="4"/>
  <c r="H1325" i="4"/>
  <c r="AU1324" i="4"/>
  <c r="Z1324" i="4"/>
  <c r="N1324" i="4" s="1"/>
  <c r="Y1324" i="4"/>
  <c r="H1324" i="4"/>
  <c r="AU1323" i="4"/>
  <c r="Z1323" i="4"/>
  <c r="N1323" i="4" s="1"/>
  <c r="Y1323" i="4"/>
  <c r="H1323" i="4"/>
  <c r="AU1322" i="4"/>
  <c r="Z1322" i="4"/>
  <c r="N1322" i="4" s="1"/>
  <c r="Y1322" i="4"/>
  <c r="H1322" i="4"/>
  <c r="AU1321" i="4"/>
  <c r="Z1321" i="4"/>
  <c r="N1321" i="4" s="1"/>
  <c r="Y1321" i="4"/>
  <c r="H1321" i="4"/>
  <c r="I1321" i="4" s="1"/>
  <c r="AU1320" i="4"/>
  <c r="Z1320" i="4"/>
  <c r="N1320" i="4" s="1"/>
  <c r="Y1320" i="4"/>
  <c r="H1320" i="4"/>
  <c r="I1320" i="4" s="1"/>
  <c r="AU1319" i="4"/>
  <c r="Z1319" i="4"/>
  <c r="N1319" i="4" s="1"/>
  <c r="Y1319" i="4"/>
  <c r="H1319" i="4"/>
  <c r="I1319" i="4" s="1"/>
  <c r="AU1318" i="4"/>
  <c r="Z1318" i="4"/>
  <c r="N1318" i="4" s="1"/>
  <c r="Y1318" i="4"/>
  <c r="H1318" i="4"/>
  <c r="AU1317" i="4"/>
  <c r="Z1317" i="4"/>
  <c r="N1317" i="4" s="1"/>
  <c r="Y1317" i="4"/>
  <c r="H1317" i="4"/>
  <c r="AU1316" i="4"/>
  <c r="Z1316" i="4"/>
  <c r="N1316" i="4" s="1"/>
  <c r="Y1316" i="4"/>
  <c r="H1316" i="4"/>
  <c r="I1316" i="4" s="1"/>
  <c r="AU1315" i="4"/>
  <c r="Z1315" i="4"/>
  <c r="N1315" i="4" s="1"/>
  <c r="Y1315" i="4"/>
  <c r="H1315" i="4"/>
  <c r="AU1314" i="4"/>
  <c r="Z1314" i="4"/>
  <c r="N1314" i="4" s="1"/>
  <c r="Y1314" i="4"/>
  <c r="L1314" i="4"/>
  <c r="K1314" i="4"/>
  <c r="J1314" i="4"/>
  <c r="H1314" i="4"/>
  <c r="I1314" i="4" s="1"/>
  <c r="AU1313" i="4"/>
  <c r="AV1313" i="4" s="1"/>
  <c r="Z1313" i="4"/>
  <c r="N1313" i="4" s="1"/>
  <c r="Y1313" i="4"/>
  <c r="L1313" i="4"/>
  <c r="K1313" i="4"/>
  <c r="J1313" i="4"/>
  <c r="H1313" i="4"/>
  <c r="I1313" i="4" s="1"/>
  <c r="AU1312" i="4"/>
  <c r="Z1312" i="4"/>
  <c r="N1312" i="4" s="1"/>
  <c r="Y1312" i="4"/>
  <c r="H1312" i="4"/>
  <c r="I1312" i="4" s="1"/>
  <c r="AU1311" i="4"/>
  <c r="Z1311" i="4"/>
  <c r="N1311" i="4" s="1"/>
  <c r="Y1311" i="4"/>
  <c r="H1311" i="4"/>
  <c r="I1311" i="4" s="1"/>
  <c r="AU1310" i="4"/>
  <c r="Z1310" i="4"/>
  <c r="N1310" i="4" s="1"/>
  <c r="Y1310" i="4"/>
  <c r="H1310" i="4"/>
  <c r="AU1309" i="4"/>
  <c r="Z1309" i="4"/>
  <c r="N1309" i="4" s="1"/>
  <c r="Y1309" i="4"/>
  <c r="H1309" i="4"/>
  <c r="AU1308" i="4"/>
  <c r="Z1308" i="4"/>
  <c r="N1308" i="4" s="1"/>
  <c r="Y1308" i="4"/>
  <c r="H1308" i="4"/>
  <c r="I1308" i="4" s="1"/>
  <c r="AU1307" i="4"/>
  <c r="Z1307" i="4"/>
  <c r="N1307" i="4" s="1"/>
  <c r="Y1307" i="4"/>
  <c r="H1307" i="4"/>
  <c r="AU1306" i="4"/>
  <c r="Z1306" i="4"/>
  <c r="N1306" i="4" s="1"/>
  <c r="Y1306" i="4"/>
  <c r="H1306" i="4"/>
  <c r="I1306" i="4" s="1"/>
  <c r="AU1305" i="4"/>
  <c r="Z1305" i="4"/>
  <c r="N1305" i="4" s="1"/>
  <c r="Y1305" i="4"/>
  <c r="H1305" i="4"/>
  <c r="I1305" i="4" s="1"/>
  <c r="AU1304" i="4"/>
  <c r="Z1304" i="4"/>
  <c r="N1304" i="4" s="1"/>
  <c r="Y1304" i="4"/>
  <c r="H1304" i="4"/>
  <c r="I1304" i="4" s="1"/>
  <c r="AU1303" i="4"/>
  <c r="Z1303" i="4"/>
  <c r="N1303" i="4" s="1"/>
  <c r="Y1303" i="4"/>
  <c r="H1303" i="4"/>
  <c r="I1303" i="4" s="1"/>
  <c r="AU1302" i="4"/>
  <c r="Z1302" i="4"/>
  <c r="N1302" i="4" s="1"/>
  <c r="Y1302" i="4"/>
  <c r="H1302" i="4"/>
  <c r="AU1301" i="4"/>
  <c r="Z1301" i="4"/>
  <c r="N1301" i="4" s="1"/>
  <c r="Y1301" i="4"/>
  <c r="L1301" i="4"/>
  <c r="K1301" i="4"/>
  <c r="J1301" i="4"/>
  <c r="H1301" i="4"/>
  <c r="AU1300" i="4"/>
  <c r="Z1300" i="4"/>
  <c r="N1300" i="4" s="1"/>
  <c r="Y1300" i="4"/>
  <c r="L1300" i="4"/>
  <c r="Q1300" i="4" s="1"/>
  <c r="K1300" i="4"/>
  <c r="J1300" i="4"/>
  <c r="H1300" i="4"/>
  <c r="I1300" i="4" s="1"/>
  <c r="AU1299" i="4"/>
  <c r="Z1299" i="4"/>
  <c r="N1299" i="4" s="1"/>
  <c r="Y1299" i="4"/>
  <c r="H1299" i="4"/>
  <c r="AU1298" i="4"/>
  <c r="Z1298" i="4"/>
  <c r="N1298" i="4" s="1"/>
  <c r="Y1298" i="4"/>
  <c r="H1298" i="4"/>
  <c r="I1298" i="4" s="1"/>
  <c r="AU1297" i="4"/>
  <c r="Z1297" i="4"/>
  <c r="N1297" i="4" s="1"/>
  <c r="Y1297" i="4"/>
  <c r="H1297" i="4"/>
  <c r="I1297" i="4" s="1"/>
  <c r="AU1296" i="4"/>
  <c r="Z1296" i="4"/>
  <c r="N1296" i="4" s="1"/>
  <c r="Y1296" i="4"/>
  <c r="H1296" i="4"/>
  <c r="I1296" i="4" s="1"/>
  <c r="AU1295" i="4"/>
  <c r="Z1295" i="4"/>
  <c r="N1295" i="4" s="1"/>
  <c r="Y1295" i="4"/>
  <c r="H1295" i="4"/>
  <c r="I1295" i="4" s="1"/>
  <c r="AU1294" i="4"/>
  <c r="Z1294" i="4"/>
  <c r="N1294" i="4" s="1"/>
  <c r="Y1294" i="4"/>
  <c r="H1294" i="4"/>
  <c r="AU1293" i="4"/>
  <c r="Z1293" i="4"/>
  <c r="N1293" i="4" s="1"/>
  <c r="Y1293" i="4"/>
  <c r="H1293" i="4"/>
  <c r="AU1292" i="4"/>
  <c r="Z1292" i="4"/>
  <c r="N1292" i="4" s="1"/>
  <c r="Y1292" i="4"/>
  <c r="H1292" i="4"/>
  <c r="L1292" i="4" s="1"/>
  <c r="AU1291" i="4"/>
  <c r="Z1291" i="4"/>
  <c r="N1291" i="4" s="1"/>
  <c r="Y1291" i="4"/>
  <c r="H1291" i="4"/>
  <c r="AU1290" i="4"/>
  <c r="Z1290" i="4"/>
  <c r="N1290" i="4" s="1"/>
  <c r="Y1290" i="4"/>
  <c r="H1290" i="4"/>
  <c r="I1290" i="4" s="1"/>
  <c r="AU1289" i="4"/>
  <c r="Z1289" i="4"/>
  <c r="N1289" i="4" s="1"/>
  <c r="Y1289" i="4"/>
  <c r="H1289" i="4"/>
  <c r="I1289" i="4" s="1"/>
  <c r="AU1288" i="4"/>
  <c r="Z1288" i="4"/>
  <c r="N1288" i="4" s="1"/>
  <c r="Y1288" i="4"/>
  <c r="L1288" i="4"/>
  <c r="Q1288" i="4" s="1"/>
  <c r="K1288" i="4"/>
  <c r="J1288" i="4"/>
  <c r="H1288" i="4"/>
  <c r="I1288" i="4" s="1"/>
  <c r="AU1287" i="4"/>
  <c r="Z1287" i="4"/>
  <c r="N1287" i="4" s="1"/>
  <c r="Y1287" i="4"/>
  <c r="L1287" i="4"/>
  <c r="K1287" i="4"/>
  <c r="J1287" i="4"/>
  <c r="H1287" i="4"/>
  <c r="I1287" i="4" s="1"/>
  <c r="AU1286" i="4"/>
  <c r="Z1286" i="4"/>
  <c r="N1286" i="4" s="1"/>
  <c r="Y1286" i="4"/>
  <c r="H1286" i="4"/>
  <c r="AU1285" i="4"/>
  <c r="Z1285" i="4"/>
  <c r="N1285" i="4" s="1"/>
  <c r="Y1285" i="4"/>
  <c r="H1285" i="4"/>
  <c r="AU1284" i="4"/>
  <c r="Z1284" i="4"/>
  <c r="N1284" i="4" s="1"/>
  <c r="Y1284" i="4"/>
  <c r="H1284" i="4"/>
  <c r="I1284" i="4" s="1"/>
  <c r="AU1283" i="4"/>
  <c r="Z1283" i="4"/>
  <c r="N1283" i="4" s="1"/>
  <c r="Y1283" i="4"/>
  <c r="H1283" i="4"/>
  <c r="AU1282" i="4"/>
  <c r="Z1282" i="4"/>
  <c r="N1282" i="4" s="1"/>
  <c r="Y1282" i="4"/>
  <c r="H1282" i="4"/>
  <c r="I1282" i="4" s="1"/>
  <c r="AU1281" i="4"/>
  <c r="Z1281" i="4"/>
  <c r="N1281" i="4" s="1"/>
  <c r="Y1281" i="4"/>
  <c r="H1281" i="4"/>
  <c r="I1281" i="4" s="1"/>
  <c r="AU1280" i="4"/>
  <c r="Z1280" i="4"/>
  <c r="N1280" i="4" s="1"/>
  <c r="Y1280" i="4"/>
  <c r="H1280" i="4"/>
  <c r="I1280" i="4" s="1"/>
  <c r="AU1279" i="4"/>
  <c r="Z1279" i="4"/>
  <c r="N1279" i="4" s="1"/>
  <c r="Y1279" i="4"/>
  <c r="H1279" i="4"/>
  <c r="I1279" i="4" s="1"/>
  <c r="AU1278" i="4"/>
  <c r="Z1278" i="4"/>
  <c r="N1278" i="4" s="1"/>
  <c r="Y1278" i="4"/>
  <c r="H1278" i="4"/>
  <c r="AU1277" i="4"/>
  <c r="Z1277" i="4"/>
  <c r="N1277" i="4" s="1"/>
  <c r="Y1277" i="4"/>
  <c r="H1277" i="4"/>
  <c r="AU1276" i="4"/>
  <c r="Z1276" i="4"/>
  <c r="N1276" i="4" s="1"/>
  <c r="Y1276" i="4"/>
  <c r="H1276" i="4"/>
  <c r="I1276" i="4" s="1"/>
  <c r="AU1275" i="4"/>
  <c r="Z1275" i="4"/>
  <c r="N1275" i="4" s="1"/>
  <c r="Y1275" i="4"/>
  <c r="H1275" i="4"/>
  <c r="AU1274" i="4"/>
  <c r="Z1274" i="4"/>
  <c r="N1274" i="4" s="1"/>
  <c r="Y1274" i="4"/>
  <c r="H1274" i="4"/>
  <c r="I1274" i="4" s="1"/>
  <c r="AU1273" i="4"/>
  <c r="Z1273" i="4"/>
  <c r="N1273" i="4" s="1"/>
  <c r="Y1273" i="4"/>
  <c r="H1273" i="4"/>
  <c r="I1273" i="4" s="1"/>
  <c r="AU1272" i="4"/>
  <c r="Z1272" i="4"/>
  <c r="N1272" i="4" s="1"/>
  <c r="Y1272" i="4"/>
  <c r="H1272" i="4"/>
  <c r="I1272" i="4" s="1"/>
  <c r="AU1271" i="4"/>
  <c r="Z1271" i="4"/>
  <c r="N1271" i="4" s="1"/>
  <c r="Y1271" i="4"/>
  <c r="H1271" i="4"/>
  <c r="I1271" i="4" s="1"/>
  <c r="AU1270" i="4"/>
  <c r="Z1270" i="4"/>
  <c r="N1270" i="4" s="1"/>
  <c r="Y1270" i="4"/>
  <c r="H1270" i="4"/>
  <c r="AU1269" i="4"/>
  <c r="Z1269" i="4"/>
  <c r="N1269" i="4" s="1"/>
  <c r="Y1269" i="4"/>
  <c r="H1269" i="4"/>
  <c r="AU1268" i="4"/>
  <c r="Z1268" i="4"/>
  <c r="N1268" i="4" s="1"/>
  <c r="Y1268" i="4"/>
  <c r="H1268" i="4"/>
  <c r="I1268" i="4" s="1"/>
  <c r="AU1267" i="4"/>
  <c r="Z1267" i="4"/>
  <c r="N1267" i="4" s="1"/>
  <c r="Y1267" i="4"/>
  <c r="H1267" i="4"/>
  <c r="AU1266" i="4"/>
  <c r="Z1266" i="4"/>
  <c r="N1266" i="4" s="1"/>
  <c r="Y1266" i="4"/>
  <c r="H1266" i="4"/>
  <c r="I1266" i="4" s="1"/>
  <c r="AU1265" i="4"/>
  <c r="Z1265" i="4"/>
  <c r="N1265" i="4" s="1"/>
  <c r="Y1265" i="4"/>
  <c r="H1265" i="4"/>
  <c r="AU1264" i="4"/>
  <c r="Z1264" i="4"/>
  <c r="N1264" i="4" s="1"/>
  <c r="Y1264" i="4"/>
  <c r="H1264" i="4"/>
  <c r="I1264" i="4" s="1"/>
  <c r="AU1263" i="4"/>
  <c r="Z1263" i="4"/>
  <c r="N1263" i="4" s="1"/>
  <c r="Y1263" i="4"/>
  <c r="H1263" i="4"/>
  <c r="I1263" i="4" s="1"/>
  <c r="AU1262" i="4"/>
  <c r="Z1262" i="4"/>
  <c r="N1262" i="4" s="1"/>
  <c r="Y1262" i="4"/>
  <c r="H1262" i="4"/>
  <c r="AU1261" i="4"/>
  <c r="Z1261" i="4"/>
  <c r="N1261" i="4" s="1"/>
  <c r="Y1261" i="4"/>
  <c r="H1261" i="4"/>
  <c r="AU1260" i="4"/>
  <c r="Z1260" i="4"/>
  <c r="N1260" i="4" s="1"/>
  <c r="Y1260" i="4"/>
  <c r="H1260" i="4"/>
  <c r="K1260" i="4" s="1"/>
  <c r="AU1259" i="4"/>
  <c r="Z1259" i="4"/>
  <c r="N1259" i="4" s="1"/>
  <c r="Y1259" i="4"/>
  <c r="H1259" i="4"/>
  <c r="AU1258" i="4"/>
  <c r="Z1258" i="4"/>
  <c r="N1258" i="4" s="1"/>
  <c r="Y1258" i="4"/>
  <c r="H1258" i="4"/>
  <c r="AU1257" i="4"/>
  <c r="Z1257" i="4"/>
  <c r="N1257" i="4" s="1"/>
  <c r="Y1257" i="4"/>
  <c r="H1257" i="4"/>
  <c r="AU1256" i="4"/>
  <c r="Z1256" i="4"/>
  <c r="N1256" i="4" s="1"/>
  <c r="Y1256" i="4"/>
  <c r="L1256" i="4"/>
  <c r="K1256" i="4"/>
  <c r="J1256" i="4"/>
  <c r="H1256" i="4"/>
  <c r="I1256" i="4" s="1"/>
  <c r="AU1255" i="4"/>
  <c r="Z1255" i="4"/>
  <c r="N1255" i="4" s="1"/>
  <c r="Y1255" i="4"/>
  <c r="L1255" i="4"/>
  <c r="K1255" i="4"/>
  <c r="J1255" i="4"/>
  <c r="H1255" i="4"/>
  <c r="I1255" i="4" s="1"/>
  <c r="AU1254" i="4"/>
  <c r="Z1254" i="4"/>
  <c r="N1254" i="4" s="1"/>
  <c r="Y1254" i="4"/>
  <c r="H1254" i="4"/>
  <c r="AU1253" i="4"/>
  <c r="Z1253" i="4"/>
  <c r="N1253" i="4" s="1"/>
  <c r="Y1253" i="4"/>
  <c r="H1253" i="4"/>
  <c r="AU1252" i="4"/>
  <c r="Z1252" i="4"/>
  <c r="N1252" i="4" s="1"/>
  <c r="Y1252" i="4"/>
  <c r="H1252" i="4"/>
  <c r="I1252" i="4" s="1"/>
  <c r="AU1251" i="4"/>
  <c r="Z1251" i="4"/>
  <c r="N1251" i="4" s="1"/>
  <c r="Y1251" i="4"/>
  <c r="H1251" i="4"/>
  <c r="I1251" i="4" s="1"/>
  <c r="AU1250" i="4"/>
  <c r="Z1250" i="4"/>
  <c r="N1250" i="4" s="1"/>
  <c r="Y1250" i="4"/>
  <c r="H1250" i="4"/>
  <c r="AU1249" i="4"/>
  <c r="Z1249" i="4"/>
  <c r="N1249" i="4" s="1"/>
  <c r="Y1249" i="4"/>
  <c r="H1249" i="4"/>
  <c r="I1249" i="4" s="1"/>
  <c r="AU1248" i="4"/>
  <c r="Z1248" i="4"/>
  <c r="N1248" i="4" s="1"/>
  <c r="Y1248" i="4"/>
  <c r="H1248" i="4"/>
  <c r="I1248" i="4" s="1"/>
  <c r="AU1247" i="4"/>
  <c r="Z1247" i="4"/>
  <c r="N1247" i="4" s="1"/>
  <c r="Y1247" i="4"/>
  <c r="H1247" i="4"/>
  <c r="AU1246" i="4"/>
  <c r="Z1246" i="4"/>
  <c r="N1246" i="4" s="1"/>
  <c r="Y1246" i="4"/>
  <c r="H1246" i="4"/>
  <c r="AU1245" i="4"/>
  <c r="Z1245" i="4"/>
  <c r="N1245" i="4" s="1"/>
  <c r="Y1245" i="4"/>
  <c r="H1245" i="4"/>
  <c r="AU1244" i="4"/>
  <c r="Z1244" i="4"/>
  <c r="N1244" i="4" s="1"/>
  <c r="Y1244" i="4"/>
  <c r="H1244" i="4"/>
  <c r="I1244" i="4" s="1"/>
  <c r="AU1243" i="4"/>
  <c r="Z1243" i="4"/>
  <c r="N1243" i="4" s="1"/>
  <c r="Y1243" i="4"/>
  <c r="H1243" i="4"/>
  <c r="I1243" i="4" s="1"/>
  <c r="AU1242" i="4"/>
  <c r="Z1242" i="4"/>
  <c r="N1242" i="4" s="1"/>
  <c r="Y1242" i="4"/>
  <c r="H1242" i="4"/>
  <c r="I1242" i="4" s="1"/>
  <c r="AU1241" i="4"/>
  <c r="Z1241" i="4"/>
  <c r="N1241" i="4" s="1"/>
  <c r="Y1241" i="4"/>
  <c r="L1241" i="4"/>
  <c r="K1241" i="4"/>
  <c r="J1241" i="4"/>
  <c r="H1241" i="4"/>
  <c r="I1241" i="4" s="1"/>
  <c r="AU1240" i="4"/>
  <c r="Z1240" i="4"/>
  <c r="N1240" i="4" s="1"/>
  <c r="Y1240" i="4"/>
  <c r="L1240" i="4"/>
  <c r="K1240" i="4"/>
  <c r="J1240" i="4"/>
  <c r="H1240" i="4"/>
  <c r="I1240" i="4" s="1"/>
  <c r="AU1239" i="4"/>
  <c r="Z1239" i="4"/>
  <c r="N1239" i="4" s="1"/>
  <c r="Y1239" i="4"/>
  <c r="H1239" i="4"/>
  <c r="AU1238" i="4"/>
  <c r="Z1238" i="4"/>
  <c r="N1238" i="4" s="1"/>
  <c r="Y1238" i="4"/>
  <c r="H1238" i="4"/>
  <c r="I1238" i="4" s="1"/>
  <c r="AU1237" i="4"/>
  <c r="Z1237" i="4"/>
  <c r="N1237" i="4" s="1"/>
  <c r="Y1237" i="4"/>
  <c r="H1237" i="4"/>
  <c r="AU1236" i="4"/>
  <c r="Z1236" i="4"/>
  <c r="N1236" i="4" s="1"/>
  <c r="Y1236" i="4"/>
  <c r="H1236" i="4"/>
  <c r="I1236" i="4" s="1"/>
  <c r="AU1235" i="4"/>
  <c r="Z1235" i="4"/>
  <c r="N1235" i="4" s="1"/>
  <c r="Y1235" i="4"/>
  <c r="H1235" i="4"/>
  <c r="AU1234" i="4"/>
  <c r="Z1234" i="4"/>
  <c r="N1234" i="4" s="1"/>
  <c r="Y1234" i="4"/>
  <c r="H1234" i="4"/>
  <c r="I1234" i="4" s="1"/>
  <c r="AU1233" i="4"/>
  <c r="Z1233" i="4"/>
  <c r="N1233" i="4" s="1"/>
  <c r="Y1233" i="4"/>
  <c r="H1233" i="4"/>
  <c r="AU1232" i="4"/>
  <c r="Z1232" i="4"/>
  <c r="N1232" i="4" s="1"/>
  <c r="Y1232" i="4"/>
  <c r="H1232" i="4"/>
  <c r="I1232" i="4" s="1"/>
  <c r="AU1231" i="4"/>
  <c r="Z1231" i="4"/>
  <c r="N1231" i="4" s="1"/>
  <c r="Y1231" i="4"/>
  <c r="H1231" i="4"/>
  <c r="AU1230" i="4"/>
  <c r="Z1230" i="4"/>
  <c r="N1230" i="4" s="1"/>
  <c r="Y1230" i="4"/>
  <c r="H1230" i="4"/>
  <c r="AU1229" i="4"/>
  <c r="Z1229" i="4"/>
  <c r="N1229" i="4" s="1"/>
  <c r="Y1229" i="4"/>
  <c r="L1229" i="4"/>
  <c r="K1229" i="4"/>
  <c r="J1229" i="4"/>
  <c r="H1229" i="4"/>
  <c r="AU1228" i="4"/>
  <c r="Z1228" i="4"/>
  <c r="N1228" i="4" s="1"/>
  <c r="Y1228" i="4"/>
  <c r="L1228" i="4"/>
  <c r="K1228" i="4"/>
  <c r="J1228" i="4"/>
  <c r="H1228" i="4"/>
  <c r="I1228" i="4" s="1"/>
  <c r="AU1227" i="4"/>
  <c r="Z1227" i="4"/>
  <c r="N1227" i="4" s="1"/>
  <c r="Y1227" i="4"/>
  <c r="H1227" i="4"/>
  <c r="AU1226" i="4"/>
  <c r="Z1226" i="4"/>
  <c r="N1226" i="4" s="1"/>
  <c r="Y1226" i="4"/>
  <c r="H1226" i="4"/>
  <c r="I1226" i="4" s="1"/>
  <c r="AU1225" i="4"/>
  <c r="Z1225" i="4"/>
  <c r="N1225" i="4" s="1"/>
  <c r="Y1225" i="4"/>
  <c r="H1225" i="4"/>
  <c r="AU1224" i="4"/>
  <c r="Z1224" i="4"/>
  <c r="N1224" i="4" s="1"/>
  <c r="Y1224" i="4"/>
  <c r="H1224" i="4"/>
  <c r="I1224" i="4" s="1"/>
  <c r="AU1223" i="4"/>
  <c r="Z1223" i="4"/>
  <c r="N1223" i="4" s="1"/>
  <c r="Y1223" i="4"/>
  <c r="H1223" i="4"/>
  <c r="J1223" i="4" s="1"/>
  <c r="AU1222" i="4"/>
  <c r="Z1222" i="4"/>
  <c r="N1222" i="4" s="1"/>
  <c r="Y1222" i="4"/>
  <c r="H1222" i="4"/>
  <c r="I1222" i="4" s="1"/>
  <c r="AU1221" i="4"/>
  <c r="Z1221" i="4"/>
  <c r="N1221" i="4" s="1"/>
  <c r="Y1221" i="4"/>
  <c r="H1221" i="4"/>
  <c r="AU1220" i="4"/>
  <c r="Z1220" i="4"/>
  <c r="N1220" i="4" s="1"/>
  <c r="Y1220" i="4"/>
  <c r="H1220" i="4"/>
  <c r="I1220" i="4" s="1"/>
  <c r="AU1219" i="4"/>
  <c r="Z1219" i="4"/>
  <c r="N1219" i="4" s="1"/>
  <c r="Y1219" i="4"/>
  <c r="H1219" i="4"/>
  <c r="AU1218" i="4"/>
  <c r="Z1218" i="4"/>
  <c r="N1218" i="4" s="1"/>
  <c r="Y1218" i="4"/>
  <c r="H1218" i="4"/>
  <c r="I1218" i="4" s="1"/>
  <c r="AU1217" i="4"/>
  <c r="Z1217" i="4"/>
  <c r="N1217" i="4" s="1"/>
  <c r="Y1217" i="4"/>
  <c r="L1217" i="4"/>
  <c r="Q1217" i="4" s="1"/>
  <c r="K1217" i="4"/>
  <c r="J1217" i="4"/>
  <c r="H1217" i="4"/>
  <c r="AU1216" i="4"/>
  <c r="Z1216" i="4"/>
  <c r="N1216" i="4" s="1"/>
  <c r="Y1216" i="4"/>
  <c r="L1216" i="4"/>
  <c r="K1216" i="4"/>
  <c r="J1216" i="4"/>
  <c r="H1216" i="4"/>
  <c r="I1216" i="4" s="1"/>
  <c r="AU1215" i="4"/>
  <c r="Z1215" i="4"/>
  <c r="N1215" i="4" s="1"/>
  <c r="Y1215" i="4"/>
  <c r="H1215" i="4"/>
  <c r="AU1214" i="4"/>
  <c r="Z1214" i="4"/>
  <c r="N1214" i="4" s="1"/>
  <c r="Y1214" i="4"/>
  <c r="H1214" i="4"/>
  <c r="I1214" i="4" s="1"/>
  <c r="AU1213" i="4"/>
  <c r="Z1213" i="4"/>
  <c r="N1213" i="4" s="1"/>
  <c r="Y1213" i="4"/>
  <c r="H1213" i="4"/>
  <c r="AU1212" i="4"/>
  <c r="Z1212" i="4"/>
  <c r="N1212" i="4" s="1"/>
  <c r="Y1212" i="4"/>
  <c r="H1212" i="4"/>
  <c r="I1212" i="4" s="1"/>
  <c r="AU1211" i="4"/>
  <c r="Z1211" i="4"/>
  <c r="N1211" i="4" s="1"/>
  <c r="Y1211" i="4"/>
  <c r="H1211" i="4"/>
  <c r="AU1210" i="4"/>
  <c r="Z1210" i="4"/>
  <c r="N1210" i="4" s="1"/>
  <c r="Y1210" i="4"/>
  <c r="H1210" i="4"/>
  <c r="I1210" i="4" s="1"/>
  <c r="AU1209" i="4"/>
  <c r="Z1209" i="4"/>
  <c r="N1209" i="4" s="1"/>
  <c r="Y1209" i="4"/>
  <c r="H1209" i="4"/>
  <c r="AU1208" i="4"/>
  <c r="Z1208" i="4"/>
  <c r="N1208" i="4" s="1"/>
  <c r="Y1208" i="4"/>
  <c r="H1208" i="4"/>
  <c r="I1208" i="4" s="1"/>
  <c r="AU1207" i="4"/>
  <c r="Z1207" i="4"/>
  <c r="N1207" i="4" s="1"/>
  <c r="Y1207" i="4"/>
  <c r="H1207" i="4"/>
  <c r="AU1206" i="4"/>
  <c r="Z1206" i="4"/>
  <c r="N1206" i="4" s="1"/>
  <c r="Y1206" i="4"/>
  <c r="H1206" i="4"/>
  <c r="I1206" i="4" s="1"/>
  <c r="AU1205" i="4"/>
  <c r="Z1205" i="4"/>
  <c r="N1205" i="4" s="1"/>
  <c r="Y1205" i="4"/>
  <c r="L1205" i="4"/>
  <c r="K1205" i="4"/>
  <c r="J1205" i="4"/>
  <c r="H1205" i="4"/>
  <c r="AU1204" i="4"/>
  <c r="Z1204" i="4"/>
  <c r="N1204" i="4" s="1"/>
  <c r="Y1204" i="4"/>
  <c r="L1204" i="4"/>
  <c r="K1204" i="4"/>
  <c r="J1204" i="4"/>
  <c r="H1204" i="4"/>
  <c r="I1204" i="4" s="1"/>
  <c r="AU1203" i="4"/>
  <c r="Z1203" i="4"/>
  <c r="N1203" i="4" s="1"/>
  <c r="Y1203" i="4"/>
  <c r="H1203" i="4"/>
  <c r="AU1202" i="4"/>
  <c r="Z1202" i="4"/>
  <c r="N1202" i="4" s="1"/>
  <c r="Y1202" i="4"/>
  <c r="H1202" i="4"/>
  <c r="I1202" i="4" s="1"/>
  <c r="AU1201" i="4"/>
  <c r="Z1201" i="4"/>
  <c r="N1201" i="4" s="1"/>
  <c r="Y1201" i="4"/>
  <c r="H1201" i="4"/>
  <c r="AU1200" i="4"/>
  <c r="Z1200" i="4"/>
  <c r="N1200" i="4" s="1"/>
  <c r="Y1200" i="4"/>
  <c r="H1200" i="4"/>
  <c r="I1200" i="4" s="1"/>
  <c r="AU1199" i="4"/>
  <c r="Z1199" i="4"/>
  <c r="N1199" i="4" s="1"/>
  <c r="Y1199" i="4"/>
  <c r="L1199" i="4"/>
  <c r="Q1199" i="4" s="1"/>
  <c r="K1199" i="4"/>
  <c r="J1199" i="4"/>
  <c r="H1199" i="4"/>
  <c r="AU1198" i="4"/>
  <c r="Z1198" i="4"/>
  <c r="N1198" i="4" s="1"/>
  <c r="Y1198" i="4"/>
  <c r="L1198" i="4"/>
  <c r="Q1198" i="4" s="1"/>
  <c r="K1198" i="4"/>
  <c r="J1198" i="4"/>
  <c r="H1198" i="4"/>
  <c r="I1198" i="4" s="1"/>
  <c r="AU1197" i="4"/>
  <c r="Z1197" i="4"/>
  <c r="N1197" i="4" s="1"/>
  <c r="Y1197" i="4"/>
  <c r="H1197" i="4"/>
  <c r="AU1196" i="4"/>
  <c r="Z1196" i="4"/>
  <c r="N1196" i="4" s="1"/>
  <c r="Y1196" i="4"/>
  <c r="H1196" i="4"/>
  <c r="I1196" i="4" s="1"/>
  <c r="AU1195" i="4"/>
  <c r="Z1195" i="4"/>
  <c r="N1195" i="4" s="1"/>
  <c r="Y1195" i="4"/>
  <c r="H1195" i="4"/>
  <c r="AU1194" i="4"/>
  <c r="Z1194" i="4"/>
  <c r="N1194" i="4" s="1"/>
  <c r="Y1194" i="4"/>
  <c r="H1194" i="4"/>
  <c r="I1194" i="4" s="1"/>
  <c r="AU1193" i="4"/>
  <c r="Z1193" i="4"/>
  <c r="N1193" i="4" s="1"/>
  <c r="Y1193" i="4"/>
  <c r="H1193" i="4"/>
  <c r="AU1192" i="4"/>
  <c r="Z1192" i="4"/>
  <c r="N1192" i="4" s="1"/>
  <c r="Y1192" i="4"/>
  <c r="H1192" i="4"/>
  <c r="I1192" i="4" s="1"/>
  <c r="AU1191" i="4"/>
  <c r="Z1191" i="4"/>
  <c r="N1191" i="4" s="1"/>
  <c r="Y1191" i="4"/>
  <c r="H1191" i="4"/>
  <c r="AU1190" i="4"/>
  <c r="Z1190" i="4"/>
  <c r="N1190" i="4" s="1"/>
  <c r="Y1190" i="4"/>
  <c r="H1190" i="4"/>
  <c r="I1190" i="4" s="1"/>
  <c r="AU1189" i="4"/>
  <c r="Z1189" i="4"/>
  <c r="N1189" i="4" s="1"/>
  <c r="Y1189" i="4"/>
  <c r="H1189" i="4"/>
  <c r="AU1188" i="4"/>
  <c r="Z1188" i="4"/>
  <c r="N1188" i="4" s="1"/>
  <c r="Y1188" i="4"/>
  <c r="H1188" i="4"/>
  <c r="I1188" i="4" s="1"/>
  <c r="AU1187" i="4"/>
  <c r="Z1187" i="4"/>
  <c r="N1187" i="4" s="1"/>
  <c r="Y1187" i="4"/>
  <c r="H1187" i="4"/>
  <c r="AU1186" i="4"/>
  <c r="Z1186" i="4"/>
  <c r="N1186" i="4" s="1"/>
  <c r="Y1186" i="4"/>
  <c r="L1186" i="4"/>
  <c r="K1186" i="4"/>
  <c r="J1186" i="4"/>
  <c r="H1186" i="4"/>
  <c r="AU1185" i="4"/>
  <c r="Z1185" i="4"/>
  <c r="N1185" i="4" s="1"/>
  <c r="Y1185" i="4"/>
  <c r="L1185" i="4"/>
  <c r="Q1185" i="4" s="1"/>
  <c r="K1185" i="4"/>
  <c r="J1185" i="4"/>
  <c r="H1185" i="4"/>
  <c r="AU1184" i="4"/>
  <c r="Z1184" i="4"/>
  <c r="N1184" i="4" s="1"/>
  <c r="Y1184" i="4"/>
  <c r="H1184" i="4"/>
  <c r="I1184" i="4" s="1"/>
  <c r="AU1183" i="4"/>
  <c r="Z1183" i="4"/>
  <c r="N1183" i="4" s="1"/>
  <c r="Y1183" i="4"/>
  <c r="H1183" i="4"/>
  <c r="I1183" i="4" s="1"/>
  <c r="AU1182" i="4"/>
  <c r="Z1182" i="4"/>
  <c r="N1182" i="4" s="1"/>
  <c r="Y1182" i="4"/>
  <c r="H1182" i="4"/>
  <c r="I1182" i="4" s="1"/>
  <c r="AU1181" i="4"/>
  <c r="Z1181" i="4"/>
  <c r="N1181" i="4" s="1"/>
  <c r="Y1181" i="4"/>
  <c r="H1181" i="4"/>
  <c r="AU1180" i="4"/>
  <c r="Z1180" i="4"/>
  <c r="N1180" i="4" s="1"/>
  <c r="Y1180" i="4"/>
  <c r="H1180" i="4"/>
  <c r="I1180" i="4" s="1"/>
  <c r="AU1179" i="4"/>
  <c r="Z1179" i="4"/>
  <c r="N1179" i="4" s="1"/>
  <c r="Y1179" i="4"/>
  <c r="H1179" i="4"/>
  <c r="K1179" i="4" s="1"/>
  <c r="AU1178" i="4"/>
  <c r="Z1178" i="4"/>
  <c r="N1178" i="4" s="1"/>
  <c r="Y1178" i="4"/>
  <c r="H1178" i="4"/>
  <c r="I1178" i="4" s="1"/>
  <c r="AU1177" i="4"/>
  <c r="Z1177" i="4"/>
  <c r="N1177" i="4" s="1"/>
  <c r="Y1177" i="4"/>
  <c r="H1177" i="4"/>
  <c r="AU1176" i="4"/>
  <c r="Z1176" i="4"/>
  <c r="N1176" i="4" s="1"/>
  <c r="Y1176" i="4"/>
  <c r="H1176" i="4"/>
  <c r="I1176" i="4" s="1"/>
  <c r="AU1175" i="4"/>
  <c r="Z1175" i="4"/>
  <c r="N1175" i="4" s="1"/>
  <c r="Y1175" i="4"/>
  <c r="H1175" i="4"/>
  <c r="I1175" i="4" s="1"/>
  <c r="AU1174" i="4"/>
  <c r="Z1174" i="4"/>
  <c r="N1174" i="4" s="1"/>
  <c r="Y1174" i="4"/>
  <c r="L1174" i="4"/>
  <c r="K1174" i="4"/>
  <c r="J1174" i="4"/>
  <c r="H1174" i="4"/>
  <c r="AU1173" i="4"/>
  <c r="Z1173" i="4"/>
  <c r="N1173" i="4" s="1"/>
  <c r="Y1173" i="4"/>
  <c r="L1173" i="4"/>
  <c r="K1173" i="4"/>
  <c r="J1173" i="4"/>
  <c r="H1173" i="4"/>
  <c r="I1173" i="4" s="1"/>
  <c r="AU1172" i="4"/>
  <c r="Z1172" i="4"/>
  <c r="N1172" i="4" s="1"/>
  <c r="Y1172" i="4"/>
  <c r="H1172" i="4"/>
  <c r="AU1171" i="4"/>
  <c r="Z1171" i="4"/>
  <c r="N1171" i="4" s="1"/>
  <c r="Y1171" i="4"/>
  <c r="H1171" i="4"/>
  <c r="I1171" i="4" s="1"/>
  <c r="AU1170" i="4"/>
  <c r="Z1170" i="4"/>
  <c r="N1170" i="4" s="1"/>
  <c r="Y1170" i="4"/>
  <c r="H1170" i="4"/>
  <c r="AU1169" i="4"/>
  <c r="Z1169" i="4"/>
  <c r="N1169" i="4" s="1"/>
  <c r="Y1169" i="4"/>
  <c r="H1169" i="4"/>
  <c r="I1169" i="4" s="1"/>
  <c r="AU1168" i="4"/>
  <c r="Z1168" i="4"/>
  <c r="N1168" i="4" s="1"/>
  <c r="Y1168" i="4"/>
  <c r="H1168" i="4"/>
  <c r="AU1167" i="4"/>
  <c r="Z1167" i="4"/>
  <c r="N1167" i="4" s="1"/>
  <c r="Y1167" i="4"/>
  <c r="H1167" i="4"/>
  <c r="I1167" i="4" s="1"/>
  <c r="AU1166" i="4"/>
  <c r="Z1166" i="4"/>
  <c r="N1166" i="4" s="1"/>
  <c r="Y1166" i="4"/>
  <c r="H1166" i="4"/>
  <c r="AU1165" i="4"/>
  <c r="Z1165" i="4"/>
  <c r="N1165" i="4" s="1"/>
  <c r="Y1165" i="4"/>
  <c r="H1165" i="4"/>
  <c r="I1165" i="4" s="1"/>
  <c r="AU1164" i="4"/>
  <c r="Z1164" i="4"/>
  <c r="N1164" i="4" s="1"/>
  <c r="Y1164" i="4"/>
  <c r="H1164" i="4"/>
  <c r="I1164" i="4" s="1"/>
  <c r="AU1163" i="4"/>
  <c r="Z1163" i="4"/>
  <c r="N1163" i="4" s="1"/>
  <c r="Y1163" i="4"/>
  <c r="H1163" i="4"/>
  <c r="I1163" i="4" s="1"/>
  <c r="AU1162" i="4"/>
  <c r="Z1162" i="4"/>
  <c r="N1162" i="4" s="1"/>
  <c r="Y1162" i="4"/>
  <c r="L1162" i="4"/>
  <c r="K1162" i="4"/>
  <c r="J1162" i="4"/>
  <c r="H1162" i="4"/>
  <c r="I1162" i="4" s="1"/>
  <c r="AU1161" i="4"/>
  <c r="Z1161" i="4"/>
  <c r="N1161" i="4" s="1"/>
  <c r="Y1161" i="4"/>
  <c r="L1161" i="4"/>
  <c r="K1161" i="4"/>
  <c r="J1161" i="4"/>
  <c r="H1161" i="4"/>
  <c r="I1161" i="4" s="1"/>
  <c r="AU1160" i="4"/>
  <c r="Z1160" i="4"/>
  <c r="N1160" i="4" s="1"/>
  <c r="Y1160" i="4"/>
  <c r="H1160" i="4"/>
  <c r="AU1159" i="4"/>
  <c r="Z1159" i="4"/>
  <c r="N1159" i="4" s="1"/>
  <c r="Y1159" i="4"/>
  <c r="H1159" i="4"/>
  <c r="AU1158" i="4"/>
  <c r="Z1158" i="4"/>
  <c r="N1158" i="4" s="1"/>
  <c r="Y1158" i="4"/>
  <c r="H1158" i="4"/>
  <c r="AU1157" i="4"/>
  <c r="Z1157" i="4"/>
  <c r="N1157" i="4" s="1"/>
  <c r="Y1157" i="4"/>
  <c r="H1157" i="4"/>
  <c r="I1157" i="4" s="1"/>
  <c r="AU1156" i="4"/>
  <c r="Z1156" i="4"/>
  <c r="N1156" i="4" s="1"/>
  <c r="Y1156" i="4"/>
  <c r="H1156" i="4"/>
  <c r="AU1155" i="4"/>
  <c r="Z1155" i="4"/>
  <c r="N1155" i="4" s="1"/>
  <c r="Y1155" i="4"/>
  <c r="H1155" i="4"/>
  <c r="I1155" i="4" s="1"/>
  <c r="AU1154" i="4"/>
  <c r="Z1154" i="4"/>
  <c r="N1154" i="4" s="1"/>
  <c r="Y1154" i="4"/>
  <c r="H1154" i="4"/>
  <c r="AU1153" i="4"/>
  <c r="Z1153" i="4"/>
  <c r="N1153" i="4" s="1"/>
  <c r="Y1153" i="4"/>
  <c r="H1153" i="4"/>
  <c r="AU1152" i="4"/>
  <c r="Z1152" i="4"/>
  <c r="N1152" i="4" s="1"/>
  <c r="Y1152" i="4"/>
  <c r="L1152" i="4"/>
  <c r="Q1152" i="4" s="1"/>
  <c r="K1152" i="4"/>
  <c r="J1152" i="4"/>
  <c r="H1152" i="4"/>
  <c r="AU1151" i="4"/>
  <c r="Z1151" i="4"/>
  <c r="N1151" i="4" s="1"/>
  <c r="Y1151" i="4"/>
  <c r="L1151" i="4"/>
  <c r="K1151" i="4"/>
  <c r="J1151" i="4"/>
  <c r="H1151" i="4"/>
  <c r="I1151" i="4" s="1"/>
  <c r="AU1150" i="4"/>
  <c r="Z1150" i="4"/>
  <c r="N1150" i="4" s="1"/>
  <c r="Y1150" i="4"/>
  <c r="H1150" i="4"/>
  <c r="AU1149" i="4"/>
  <c r="Z1149" i="4"/>
  <c r="N1149" i="4" s="1"/>
  <c r="Y1149" i="4"/>
  <c r="H1149" i="4"/>
  <c r="AU1148" i="4"/>
  <c r="Z1148" i="4"/>
  <c r="N1148" i="4" s="1"/>
  <c r="Y1148" i="4"/>
  <c r="H1148" i="4"/>
  <c r="AU1147" i="4"/>
  <c r="Z1147" i="4"/>
  <c r="N1147" i="4" s="1"/>
  <c r="Y1147" i="4"/>
  <c r="H1147" i="4"/>
  <c r="I1147" i="4" s="1"/>
  <c r="AU1146" i="4"/>
  <c r="Z1146" i="4"/>
  <c r="N1146" i="4" s="1"/>
  <c r="Y1146" i="4"/>
  <c r="H1146" i="4"/>
  <c r="L1146" i="4" s="1"/>
  <c r="AU1145" i="4"/>
  <c r="Z1145" i="4"/>
  <c r="N1145" i="4" s="1"/>
  <c r="Y1145" i="4"/>
  <c r="H1145" i="4"/>
  <c r="I1145" i="4" s="1"/>
  <c r="AU1144" i="4"/>
  <c r="Z1144" i="4"/>
  <c r="N1144" i="4" s="1"/>
  <c r="Y1144" i="4"/>
  <c r="H1144" i="4"/>
  <c r="AU1143" i="4"/>
  <c r="Z1143" i="4"/>
  <c r="N1143" i="4" s="1"/>
  <c r="Y1143" i="4"/>
  <c r="H1143" i="4"/>
  <c r="I1143" i="4" s="1"/>
  <c r="AU1142" i="4"/>
  <c r="Z1142" i="4"/>
  <c r="N1142" i="4" s="1"/>
  <c r="Y1142" i="4"/>
  <c r="H1142" i="4"/>
  <c r="AU1141" i="4"/>
  <c r="Z1141" i="4"/>
  <c r="N1141" i="4" s="1"/>
  <c r="Y1141" i="4"/>
  <c r="H1141" i="4"/>
  <c r="K1141" i="4" s="1"/>
  <c r="AU1140" i="4"/>
  <c r="Z1140" i="4"/>
  <c r="N1140" i="4" s="1"/>
  <c r="Y1140" i="4"/>
  <c r="H1140" i="4"/>
  <c r="AU1139" i="4"/>
  <c r="Z1139" i="4"/>
  <c r="N1139" i="4" s="1"/>
  <c r="Y1139" i="4"/>
  <c r="L1139" i="4"/>
  <c r="Q1139" i="4" s="1"/>
  <c r="K1139" i="4"/>
  <c r="J1139" i="4"/>
  <c r="H1139" i="4"/>
  <c r="I1139" i="4" s="1"/>
  <c r="AU1138" i="4"/>
  <c r="Z1138" i="4"/>
  <c r="N1138" i="4" s="1"/>
  <c r="Y1138" i="4"/>
  <c r="L1138" i="4"/>
  <c r="K1138" i="4"/>
  <c r="J1138" i="4"/>
  <c r="H1138" i="4"/>
  <c r="I1138" i="4" s="1"/>
  <c r="AU1137" i="4"/>
  <c r="Z1137" i="4"/>
  <c r="N1137" i="4" s="1"/>
  <c r="Y1137" i="4"/>
  <c r="H1137" i="4"/>
  <c r="I1137" i="4" s="1"/>
  <c r="AU1136" i="4"/>
  <c r="Z1136" i="4"/>
  <c r="N1136" i="4" s="1"/>
  <c r="Y1136" i="4"/>
  <c r="H1136" i="4"/>
  <c r="AU1135" i="4"/>
  <c r="Z1135" i="4"/>
  <c r="N1135" i="4" s="1"/>
  <c r="Y1135" i="4"/>
  <c r="H1135" i="4"/>
  <c r="I1135" i="4" s="1"/>
  <c r="AU1134" i="4"/>
  <c r="Z1134" i="4"/>
  <c r="N1134" i="4" s="1"/>
  <c r="Y1134" i="4"/>
  <c r="H1134" i="4"/>
  <c r="AU1133" i="4"/>
  <c r="Z1133" i="4"/>
  <c r="N1133" i="4" s="1"/>
  <c r="Y1133" i="4"/>
  <c r="H1133" i="4"/>
  <c r="AU1132" i="4"/>
  <c r="Z1132" i="4"/>
  <c r="N1132" i="4" s="1"/>
  <c r="Y1132" i="4"/>
  <c r="H1132" i="4"/>
  <c r="AU1131" i="4"/>
  <c r="Z1131" i="4"/>
  <c r="N1131" i="4" s="1"/>
  <c r="Y1131" i="4"/>
  <c r="H1131" i="4"/>
  <c r="I1131" i="4" s="1"/>
  <c r="AU1130" i="4"/>
  <c r="Z1130" i="4"/>
  <c r="N1130" i="4" s="1"/>
  <c r="Y1130" i="4"/>
  <c r="H1130" i="4"/>
  <c r="I1130" i="4" s="1"/>
  <c r="AU1129" i="4"/>
  <c r="Z1129" i="4"/>
  <c r="N1129" i="4" s="1"/>
  <c r="Y1129" i="4"/>
  <c r="H1129" i="4"/>
  <c r="I1129" i="4" s="1"/>
  <c r="AU1128" i="4"/>
  <c r="Z1128" i="4"/>
  <c r="N1128" i="4" s="1"/>
  <c r="Y1128" i="4"/>
  <c r="H1128" i="4"/>
  <c r="AU1127" i="4"/>
  <c r="Z1127" i="4"/>
  <c r="N1127" i="4" s="1"/>
  <c r="Y1127" i="4"/>
  <c r="H1127" i="4"/>
  <c r="I1127" i="4" s="1"/>
  <c r="AU1126" i="4"/>
  <c r="Z1126" i="4"/>
  <c r="N1126" i="4" s="1"/>
  <c r="Y1126" i="4"/>
  <c r="H1126" i="4"/>
  <c r="AU1125" i="4"/>
  <c r="Z1125" i="4"/>
  <c r="N1125" i="4" s="1"/>
  <c r="Y1125" i="4"/>
  <c r="H1125" i="4"/>
  <c r="AU1124" i="4"/>
  <c r="Z1124" i="4"/>
  <c r="N1124" i="4" s="1"/>
  <c r="Y1124" i="4"/>
  <c r="L1124" i="4"/>
  <c r="K1124" i="4"/>
  <c r="J1124" i="4"/>
  <c r="H1124" i="4"/>
  <c r="I1124" i="4" s="1"/>
  <c r="AU1123" i="4"/>
  <c r="Z1123" i="4"/>
  <c r="N1123" i="4" s="1"/>
  <c r="Y1123" i="4"/>
  <c r="L1123" i="4"/>
  <c r="K1123" i="4"/>
  <c r="J1123" i="4"/>
  <c r="H1123" i="4"/>
  <c r="I1123" i="4" s="1"/>
  <c r="AU1122" i="4"/>
  <c r="Z1122" i="4"/>
  <c r="N1122" i="4" s="1"/>
  <c r="Y1122" i="4"/>
  <c r="H1122" i="4"/>
  <c r="I1122" i="4" s="1"/>
  <c r="AU1121" i="4"/>
  <c r="Z1121" i="4"/>
  <c r="N1121" i="4" s="1"/>
  <c r="Y1121" i="4"/>
  <c r="H1121" i="4"/>
  <c r="I1121" i="4" s="1"/>
  <c r="AU1120" i="4"/>
  <c r="Z1120" i="4"/>
  <c r="N1120" i="4" s="1"/>
  <c r="Y1120" i="4"/>
  <c r="H1120" i="4"/>
  <c r="AU1119" i="4"/>
  <c r="Z1119" i="4"/>
  <c r="N1119" i="4" s="1"/>
  <c r="Y1119" i="4"/>
  <c r="H1119" i="4"/>
  <c r="I1119" i="4" s="1"/>
  <c r="AU1118" i="4"/>
  <c r="Z1118" i="4"/>
  <c r="N1118" i="4" s="1"/>
  <c r="Y1118" i="4"/>
  <c r="H1118" i="4"/>
  <c r="AU1117" i="4"/>
  <c r="Z1117" i="4"/>
  <c r="N1117" i="4" s="1"/>
  <c r="Y1117" i="4"/>
  <c r="H1117" i="4"/>
  <c r="AU1116" i="4"/>
  <c r="Z1116" i="4"/>
  <c r="N1116" i="4" s="1"/>
  <c r="Y1116" i="4"/>
  <c r="H1116" i="4"/>
  <c r="AU1115" i="4"/>
  <c r="Z1115" i="4"/>
  <c r="N1115" i="4" s="1"/>
  <c r="Y1115" i="4"/>
  <c r="H1115" i="4"/>
  <c r="I1115" i="4" s="1"/>
  <c r="AU1114" i="4"/>
  <c r="Z1114" i="4"/>
  <c r="N1114" i="4" s="1"/>
  <c r="Y1114" i="4"/>
  <c r="H1114" i="4"/>
  <c r="AU1113" i="4"/>
  <c r="Z1113" i="4"/>
  <c r="N1113" i="4" s="1"/>
  <c r="Y1113" i="4"/>
  <c r="H1113" i="4"/>
  <c r="L1113" i="4" s="1"/>
  <c r="AU1112" i="4"/>
  <c r="Z1112" i="4"/>
  <c r="N1112" i="4" s="1"/>
  <c r="Y1112" i="4"/>
  <c r="H1112" i="4"/>
  <c r="AU1111" i="4"/>
  <c r="Z1111" i="4"/>
  <c r="N1111" i="4" s="1"/>
  <c r="Y1111" i="4"/>
  <c r="H1111" i="4"/>
  <c r="I1111" i="4" s="1"/>
  <c r="AU1110" i="4"/>
  <c r="Z1110" i="4"/>
  <c r="N1110" i="4" s="1"/>
  <c r="Y1110" i="4"/>
  <c r="H1110" i="4"/>
  <c r="AU1109" i="4"/>
  <c r="Z1109" i="4"/>
  <c r="N1109" i="4" s="1"/>
  <c r="Y1109" i="4"/>
  <c r="H1109" i="4"/>
  <c r="I1109" i="4" s="1"/>
  <c r="AU1108" i="4"/>
  <c r="Z1108" i="4"/>
  <c r="N1108" i="4" s="1"/>
  <c r="Y1108" i="4"/>
  <c r="H1108" i="4"/>
  <c r="I1108" i="4" s="1"/>
  <c r="AU1107" i="4"/>
  <c r="Z1107" i="4"/>
  <c r="N1107" i="4" s="1"/>
  <c r="Y1107" i="4"/>
  <c r="H1107" i="4"/>
  <c r="I1107" i="4" s="1"/>
  <c r="AU1106" i="4"/>
  <c r="Z1106" i="4"/>
  <c r="N1106" i="4" s="1"/>
  <c r="Y1106" i="4"/>
  <c r="H1106" i="4"/>
  <c r="AU1105" i="4"/>
  <c r="Z1105" i="4"/>
  <c r="N1105" i="4" s="1"/>
  <c r="Y1105" i="4"/>
  <c r="H1105" i="4"/>
  <c r="I1105" i="4" s="1"/>
  <c r="AU1104" i="4"/>
  <c r="Z1104" i="4"/>
  <c r="N1104" i="4" s="1"/>
  <c r="Y1104" i="4"/>
  <c r="H1104" i="4"/>
  <c r="AU1103" i="4"/>
  <c r="Z1103" i="4"/>
  <c r="N1103" i="4" s="1"/>
  <c r="Y1103" i="4"/>
  <c r="H1103" i="4"/>
  <c r="AU1102" i="4"/>
  <c r="Z1102" i="4"/>
  <c r="N1102" i="4" s="1"/>
  <c r="Y1102" i="4"/>
  <c r="L1102" i="4"/>
  <c r="K1102" i="4"/>
  <c r="J1102" i="4"/>
  <c r="H1102" i="4"/>
  <c r="I1102" i="4" s="1"/>
  <c r="AU1101" i="4"/>
  <c r="Z1101" i="4"/>
  <c r="N1101" i="4" s="1"/>
  <c r="Y1101" i="4"/>
  <c r="L1101" i="4"/>
  <c r="Q1101" i="4" s="1"/>
  <c r="K1101" i="4"/>
  <c r="J1101" i="4"/>
  <c r="H1101" i="4"/>
  <c r="I1101" i="4" s="1"/>
  <c r="AU1100" i="4"/>
  <c r="Z1100" i="4"/>
  <c r="N1100" i="4" s="1"/>
  <c r="Y1100" i="4"/>
  <c r="H1100" i="4"/>
  <c r="I1100" i="4" s="1"/>
  <c r="AU1099" i="4"/>
  <c r="Z1099" i="4"/>
  <c r="N1099" i="4" s="1"/>
  <c r="Y1099" i="4"/>
  <c r="H1099" i="4"/>
  <c r="AU1098" i="4"/>
  <c r="Z1098" i="4"/>
  <c r="N1098" i="4" s="1"/>
  <c r="Y1098" i="4"/>
  <c r="H1098" i="4"/>
  <c r="AU1097" i="4"/>
  <c r="Z1097" i="4"/>
  <c r="N1097" i="4" s="1"/>
  <c r="Y1097" i="4"/>
  <c r="H1097" i="4"/>
  <c r="I1097" i="4" s="1"/>
  <c r="AU1096" i="4"/>
  <c r="Z1096" i="4"/>
  <c r="N1096" i="4" s="1"/>
  <c r="Y1096" i="4"/>
  <c r="H1096" i="4"/>
  <c r="I1096" i="4" s="1"/>
  <c r="AU1095" i="4"/>
  <c r="Z1095" i="4"/>
  <c r="N1095" i="4" s="1"/>
  <c r="Y1095" i="4"/>
  <c r="H1095" i="4"/>
  <c r="AU1094" i="4"/>
  <c r="Z1094" i="4"/>
  <c r="N1094" i="4" s="1"/>
  <c r="Y1094" i="4"/>
  <c r="H1094" i="4"/>
  <c r="I1094" i="4" s="1"/>
  <c r="AU1093" i="4"/>
  <c r="Z1093" i="4"/>
  <c r="N1093" i="4" s="1"/>
  <c r="Y1093" i="4"/>
  <c r="H1093" i="4"/>
  <c r="I1093" i="4" s="1"/>
  <c r="AU1092" i="4"/>
  <c r="Z1092" i="4"/>
  <c r="N1092" i="4" s="1"/>
  <c r="Y1092" i="4"/>
  <c r="H1092" i="4"/>
  <c r="I1092" i="4" s="1"/>
  <c r="AU1091" i="4"/>
  <c r="Z1091" i="4"/>
  <c r="N1091" i="4" s="1"/>
  <c r="Y1091" i="4"/>
  <c r="H1091" i="4"/>
  <c r="AU1090" i="4"/>
  <c r="Z1090" i="4"/>
  <c r="N1090" i="4" s="1"/>
  <c r="Y1090" i="4"/>
  <c r="L1090" i="4"/>
  <c r="K1090" i="4"/>
  <c r="J1090" i="4"/>
  <c r="H1090" i="4"/>
  <c r="I1090" i="4" s="1"/>
  <c r="AU1089" i="4"/>
  <c r="Z1089" i="4"/>
  <c r="N1089" i="4" s="1"/>
  <c r="Y1089" i="4"/>
  <c r="L1089" i="4"/>
  <c r="K1089" i="4"/>
  <c r="J1089" i="4"/>
  <c r="H1089" i="4"/>
  <c r="I1089" i="4" s="1"/>
  <c r="AU1088" i="4"/>
  <c r="Z1088" i="4"/>
  <c r="N1088" i="4" s="1"/>
  <c r="Y1088" i="4"/>
  <c r="H1088" i="4"/>
  <c r="I1088" i="4" s="1"/>
  <c r="AU1087" i="4"/>
  <c r="Z1087" i="4"/>
  <c r="N1087" i="4" s="1"/>
  <c r="Y1087" i="4"/>
  <c r="H1087" i="4"/>
  <c r="AU1086" i="4"/>
  <c r="Z1086" i="4"/>
  <c r="N1086" i="4" s="1"/>
  <c r="Y1086" i="4"/>
  <c r="H1086" i="4"/>
  <c r="I1086" i="4" s="1"/>
  <c r="AU1085" i="4"/>
  <c r="Z1085" i="4"/>
  <c r="N1085" i="4" s="1"/>
  <c r="Y1085" i="4"/>
  <c r="H1085" i="4"/>
  <c r="I1085" i="4" s="1"/>
  <c r="AU1084" i="4"/>
  <c r="Z1084" i="4"/>
  <c r="N1084" i="4" s="1"/>
  <c r="Y1084" i="4"/>
  <c r="H1084" i="4"/>
  <c r="I1084" i="4" s="1"/>
  <c r="AU1083" i="4"/>
  <c r="Z1083" i="4"/>
  <c r="N1083" i="4" s="1"/>
  <c r="Y1083" i="4"/>
  <c r="H1083" i="4"/>
  <c r="AU1082" i="4"/>
  <c r="Z1082" i="4"/>
  <c r="N1082" i="4" s="1"/>
  <c r="Y1082" i="4"/>
  <c r="H1082" i="4"/>
  <c r="AU1081" i="4"/>
  <c r="Z1081" i="4"/>
  <c r="N1081" i="4" s="1"/>
  <c r="Y1081" i="4"/>
  <c r="H1081" i="4"/>
  <c r="I1081" i="4" s="1"/>
  <c r="AU1080" i="4"/>
  <c r="Z1080" i="4"/>
  <c r="N1080" i="4" s="1"/>
  <c r="Y1080" i="4"/>
  <c r="H1080" i="4"/>
  <c r="I1080" i="4" s="1"/>
  <c r="AU1079" i="4"/>
  <c r="Z1079" i="4"/>
  <c r="N1079" i="4" s="1"/>
  <c r="Y1079" i="4"/>
  <c r="H1079" i="4"/>
  <c r="AU1078" i="4"/>
  <c r="Z1078" i="4"/>
  <c r="N1078" i="4" s="1"/>
  <c r="Y1078" i="4"/>
  <c r="H1078" i="4"/>
  <c r="I1078" i="4" s="1"/>
  <c r="AU1077" i="4"/>
  <c r="Z1077" i="4"/>
  <c r="N1077" i="4" s="1"/>
  <c r="Y1077" i="4"/>
  <c r="L1077" i="4"/>
  <c r="K1077" i="4"/>
  <c r="J1077" i="4"/>
  <c r="H1077" i="4"/>
  <c r="I1077" i="4" s="1"/>
  <c r="AU1076" i="4"/>
  <c r="Z1076" i="4"/>
  <c r="N1076" i="4" s="1"/>
  <c r="Y1076" i="4"/>
  <c r="L1076" i="4"/>
  <c r="K1076" i="4"/>
  <c r="J1076" i="4"/>
  <c r="H1076" i="4"/>
  <c r="I1076" i="4" s="1"/>
  <c r="AU1075" i="4"/>
  <c r="Z1075" i="4"/>
  <c r="N1075" i="4" s="1"/>
  <c r="Y1075" i="4"/>
  <c r="H1075" i="4"/>
  <c r="AU1074" i="4"/>
  <c r="Z1074" i="4"/>
  <c r="N1074" i="4" s="1"/>
  <c r="Y1074" i="4"/>
  <c r="H1074" i="4"/>
  <c r="I1074" i="4" s="1"/>
  <c r="AU1073" i="4"/>
  <c r="Z1073" i="4"/>
  <c r="N1073" i="4" s="1"/>
  <c r="Y1073" i="4"/>
  <c r="H1073" i="4"/>
  <c r="I1073" i="4" s="1"/>
  <c r="AU1072" i="4"/>
  <c r="Z1072" i="4"/>
  <c r="N1072" i="4" s="1"/>
  <c r="Y1072" i="4"/>
  <c r="H1072" i="4"/>
  <c r="I1072" i="4" s="1"/>
  <c r="AU1071" i="4"/>
  <c r="Z1071" i="4"/>
  <c r="N1071" i="4" s="1"/>
  <c r="Y1071" i="4"/>
  <c r="H1071" i="4"/>
  <c r="AU1070" i="4"/>
  <c r="Z1070" i="4"/>
  <c r="N1070" i="4" s="1"/>
  <c r="Y1070" i="4"/>
  <c r="H1070" i="4"/>
  <c r="I1070" i="4" s="1"/>
  <c r="AU1069" i="4"/>
  <c r="Z1069" i="4"/>
  <c r="N1069" i="4" s="1"/>
  <c r="Y1069" i="4"/>
  <c r="H1069" i="4"/>
  <c r="I1069" i="4" s="1"/>
  <c r="AU1068" i="4"/>
  <c r="Z1068" i="4"/>
  <c r="N1068" i="4" s="1"/>
  <c r="Y1068" i="4"/>
  <c r="H1068" i="4"/>
  <c r="I1068" i="4" s="1"/>
  <c r="AU1067" i="4"/>
  <c r="Z1067" i="4"/>
  <c r="N1067" i="4" s="1"/>
  <c r="Y1067" i="4"/>
  <c r="H1067" i="4"/>
  <c r="AU1066" i="4"/>
  <c r="Z1066" i="4"/>
  <c r="N1066" i="4" s="1"/>
  <c r="Y1066" i="4"/>
  <c r="H1066" i="4"/>
  <c r="I1066" i="4" s="1"/>
  <c r="AU1065" i="4"/>
  <c r="Z1065" i="4"/>
  <c r="N1065" i="4" s="1"/>
  <c r="Y1065" i="4"/>
  <c r="H1065" i="4"/>
  <c r="AU1064" i="4"/>
  <c r="Z1064" i="4"/>
  <c r="N1064" i="4" s="1"/>
  <c r="Y1064" i="4"/>
  <c r="L1064" i="4"/>
  <c r="K1064" i="4"/>
  <c r="J1064" i="4"/>
  <c r="H1064" i="4"/>
  <c r="I1064" i="4" s="1"/>
  <c r="AU1063" i="4"/>
  <c r="Z1063" i="4"/>
  <c r="N1063" i="4" s="1"/>
  <c r="Y1063" i="4"/>
  <c r="L1063" i="4"/>
  <c r="K1063" i="4"/>
  <c r="J1063" i="4"/>
  <c r="H1063" i="4"/>
  <c r="AU1062" i="4"/>
  <c r="Z1062" i="4"/>
  <c r="N1062" i="4" s="1"/>
  <c r="Y1062" i="4"/>
  <c r="H1062" i="4"/>
  <c r="I1062" i="4" s="1"/>
  <c r="AU1061" i="4"/>
  <c r="Z1061" i="4"/>
  <c r="N1061" i="4" s="1"/>
  <c r="Y1061" i="4"/>
  <c r="H1061" i="4"/>
  <c r="I1061" i="4" s="1"/>
  <c r="AU1060" i="4"/>
  <c r="Z1060" i="4"/>
  <c r="N1060" i="4" s="1"/>
  <c r="Y1060" i="4"/>
  <c r="H1060" i="4"/>
  <c r="I1060" i="4" s="1"/>
  <c r="AU1059" i="4"/>
  <c r="Z1059" i="4"/>
  <c r="N1059" i="4" s="1"/>
  <c r="Y1059" i="4"/>
  <c r="H1059" i="4"/>
  <c r="AU1058" i="4"/>
  <c r="Z1058" i="4"/>
  <c r="N1058" i="4" s="1"/>
  <c r="Y1058" i="4"/>
  <c r="H1058" i="4"/>
  <c r="I1058" i="4" s="1"/>
  <c r="AU1057" i="4"/>
  <c r="Z1057" i="4"/>
  <c r="N1057" i="4" s="1"/>
  <c r="Y1057" i="4"/>
  <c r="H1057" i="4"/>
  <c r="I1057" i="4" s="1"/>
  <c r="AU1056" i="4"/>
  <c r="Z1056" i="4"/>
  <c r="N1056" i="4" s="1"/>
  <c r="Y1056" i="4"/>
  <c r="H1056" i="4"/>
  <c r="I1056" i="4" s="1"/>
  <c r="AU1055" i="4"/>
  <c r="Z1055" i="4"/>
  <c r="N1055" i="4" s="1"/>
  <c r="Y1055" i="4"/>
  <c r="H1055" i="4"/>
  <c r="AU1054" i="4"/>
  <c r="Z1054" i="4"/>
  <c r="N1054" i="4" s="1"/>
  <c r="Y1054" i="4"/>
  <c r="H1054" i="4"/>
  <c r="I1054" i="4" s="1"/>
  <c r="AU1053" i="4"/>
  <c r="Z1053" i="4"/>
  <c r="N1053" i="4" s="1"/>
  <c r="Y1053" i="4"/>
  <c r="H1053" i="4"/>
  <c r="I1053" i="4" s="1"/>
  <c r="AU1052" i="4"/>
  <c r="Z1052" i="4"/>
  <c r="N1052" i="4" s="1"/>
  <c r="Y1052" i="4"/>
  <c r="H1052" i="4"/>
  <c r="I1052" i="4" s="1"/>
  <c r="AU1051" i="4"/>
  <c r="Z1051" i="4"/>
  <c r="N1051" i="4" s="1"/>
  <c r="Y1051" i="4"/>
  <c r="H1051" i="4"/>
  <c r="AU1050" i="4"/>
  <c r="Z1050" i="4"/>
  <c r="N1050" i="4" s="1"/>
  <c r="Y1050" i="4"/>
  <c r="H1050" i="4"/>
  <c r="I1050" i="4" s="1"/>
  <c r="AU1049" i="4"/>
  <c r="Z1049" i="4"/>
  <c r="N1049" i="4" s="1"/>
  <c r="Y1049" i="4"/>
  <c r="H1049" i="4"/>
  <c r="I1049" i="4" s="1"/>
  <c r="AU1048" i="4"/>
  <c r="Z1048" i="4"/>
  <c r="N1048" i="4" s="1"/>
  <c r="Y1048" i="4"/>
  <c r="L1048" i="4"/>
  <c r="K1048" i="4"/>
  <c r="J1048" i="4"/>
  <c r="H1048" i="4"/>
  <c r="I1048" i="4" s="1"/>
  <c r="AU1047" i="4"/>
  <c r="Z1047" i="4"/>
  <c r="N1047" i="4" s="1"/>
  <c r="Y1047" i="4"/>
  <c r="L1047" i="4"/>
  <c r="K1047" i="4"/>
  <c r="J1047" i="4"/>
  <c r="H1047" i="4"/>
  <c r="AU1046" i="4"/>
  <c r="Z1046" i="4"/>
  <c r="N1046" i="4" s="1"/>
  <c r="Y1046" i="4"/>
  <c r="H1046" i="4"/>
  <c r="I1046" i="4" s="1"/>
  <c r="AU1045" i="4"/>
  <c r="Z1045" i="4"/>
  <c r="N1045" i="4" s="1"/>
  <c r="Y1045" i="4"/>
  <c r="H1045" i="4"/>
  <c r="AU1044" i="4"/>
  <c r="Z1044" i="4"/>
  <c r="N1044" i="4" s="1"/>
  <c r="Y1044" i="4"/>
  <c r="H1044" i="4"/>
  <c r="I1044" i="4" s="1"/>
  <c r="AU1043" i="4"/>
  <c r="Z1043" i="4"/>
  <c r="N1043" i="4" s="1"/>
  <c r="Y1043" i="4"/>
  <c r="L1043" i="4"/>
  <c r="K1043" i="4"/>
  <c r="J1043" i="4"/>
  <c r="H1043" i="4"/>
  <c r="AU1042" i="4"/>
  <c r="Z1042" i="4"/>
  <c r="N1042" i="4" s="1"/>
  <c r="Y1042" i="4"/>
  <c r="L1042" i="4"/>
  <c r="K1042" i="4"/>
  <c r="J1042" i="4"/>
  <c r="H1042" i="4"/>
  <c r="I1042" i="4" s="1"/>
  <c r="AU1041" i="4"/>
  <c r="Z1041" i="4"/>
  <c r="N1041" i="4" s="1"/>
  <c r="Y1041" i="4"/>
  <c r="H1041" i="4"/>
  <c r="I1041" i="4" s="1"/>
  <c r="AU1040" i="4"/>
  <c r="Z1040" i="4"/>
  <c r="N1040" i="4" s="1"/>
  <c r="Y1040" i="4"/>
  <c r="H1040" i="4"/>
  <c r="I1040" i="4" s="1"/>
  <c r="AU1039" i="4"/>
  <c r="Z1039" i="4"/>
  <c r="N1039" i="4" s="1"/>
  <c r="Y1039" i="4"/>
  <c r="H1039" i="4"/>
  <c r="AU1038" i="4"/>
  <c r="Z1038" i="4"/>
  <c r="N1038" i="4" s="1"/>
  <c r="Y1038" i="4"/>
  <c r="H1038" i="4"/>
  <c r="I1038" i="4" s="1"/>
  <c r="AU1037" i="4"/>
  <c r="Z1037" i="4"/>
  <c r="N1037" i="4" s="1"/>
  <c r="Y1037" i="4"/>
  <c r="H1037" i="4"/>
  <c r="AU1036" i="4"/>
  <c r="Z1036" i="4"/>
  <c r="N1036" i="4" s="1"/>
  <c r="Y1036" i="4"/>
  <c r="H1036" i="4"/>
  <c r="I1036" i="4" s="1"/>
  <c r="AU1035" i="4"/>
  <c r="Z1035" i="4"/>
  <c r="N1035" i="4" s="1"/>
  <c r="Y1035" i="4"/>
  <c r="H1035" i="4"/>
  <c r="AU1034" i="4"/>
  <c r="Z1034" i="4"/>
  <c r="N1034" i="4" s="1"/>
  <c r="Y1034" i="4"/>
  <c r="H1034" i="4"/>
  <c r="I1034" i="4" s="1"/>
  <c r="AU1033" i="4"/>
  <c r="Z1033" i="4"/>
  <c r="N1033" i="4" s="1"/>
  <c r="Y1033" i="4"/>
  <c r="H1033" i="4"/>
  <c r="I1033" i="4" s="1"/>
  <c r="AU1032" i="4"/>
  <c r="Z1032" i="4"/>
  <c r="N1032" i="4" s="1"/>
  <c r="Y1032" i="4"/>
  <c r="H1032" i="4"/>
  <c r="I1032" i="4" s="1"/>
  <c r="AU1031" i="4"/>
  <c r="Z1031" i="4"/>
  <c r="N1031" i="4" s="1"/>
  <c r="Y1031" i="4"/>
  <c r="H1031" i="4"/>
  <c r="L1031" i="4" s="1"/>
  <c r="AU1030" i="4"/>
  <c r="Z1030" i="4"/>
  <c r="N1030" i="4" s="1"/>
  <c r="Y1030" i="4"/>
  <c r="H1030" i="4"/>
  <c r="I1030" i="4" s="1"/>
  <c r="AU1029" i="4"/>
  <c r="Z1029" i="4"/>
  <c r="N1029" i="4" s="1"/>
  <c r="Y1029" i="4"/>
  <c r="H1029" i="4"/>
  <c r="AU1028" i="4"/>
  <c r="Z1028" i="4"/>
  <c r="N1028" i="4" s="1"/>
  <c r="Y1028" i="4"/>
  <c r="H1028" i="4"/>
  <c r="AU1027" i="4"/>
  <c r="Z1027" i="4"/>
  <c r="N1027" i="4" s="1"/>
  <c r="Y1027" i="4"/>
  <c r="H1027" i="4"/>
  <c r="AU1026" i="4"/>
  <c r="Z1026" i="4"/>
  <c r="N1026" i="4" s="1"/>
  <c r="Y1026" i="4"/>
  <c r="H1026" i="4"/>
  <c r="I1026" i="4" s="1"/>
  <c r="AU1025" i="4"/>
  <c r="Z1025" i="4"/>
  <c r="N1025" i="4" s="1"/>
  <c r="Y1025" i="4"/>
  <c r="H1025" i="4"/>
  <c r="I1025" i="4" s="1"/>
  <c r="AU1024" i="4"/>
  <c r="Z1024" i="4"/>
  <c r="N1024" i="4" s="1"/>
  <c r="Y1024" i="4"/>
  <c r="H1024" i="4"/>
  <c r="AU1023" i="4"/>
  <c r="Z1023" i="4"/>
  <c r="N1023" i="4" s="1"/>
  <c r="Y1023" i="4"/>
  <c r="L1023" i="4"/>
  <c r="K1023" i="4"/>
  <c r="J1023" i="4"/>
  <c r="H1023" i="4"/>
  <c r="AU1022" i="4"/>
  <c r="Z1022" i="4"/>
  <c r="N1022" i="4" s="1"/>
  <c r="Y1022" i="4"/>
  <c r="L1022" i="4"/>
  <c r="K1022" i="4"/>
  <c r="J1022" i="4"/>
  <c r="H1022" i="4"/>
  <c r="I1022" i="4" s="1"/>
  <c r="AU1021" i="4"/>
  <c r="Z1021" i="4"/>
  <c r="N1021" i="4" s="1"/>
  <c r="Y1021" i="4"/>
  <c r="H1021" i="4"/>
  <c r="AU1020" i="4"/>
  <c r="Z1020" i="4"/>
  <c r="N1020" i="4" s="1"/>
  <c r="Y1020" i="4"/>
  <c r="H1020" i="4"/>
  <c r="I1020" i="4" s="1"/>
  <c r="AU1019" i="4"/>
  <c r="Z1019" i="4"/>
  <c r="N1019" i="4" s="1"/>
  <c r="Y1019" i="4"/>
  <c r="H1019" i="4"/>
  <c r="AU1018" i="4"/>
  <c r="Z1018" i="4"/>
  <c r="N1018" i="4" s="1"/>
  <c r="Y1018" i="4"/>
  <c r="H1018" i="4"/>
  <c r="AU1017" i="4"/>
  <c r="Z1017" i="4"/>
  <c r="N1017" i="4" s="1"/>
  <c r="Y1017" i="4"/>
  <c r="H1017" i="4"/>
  <c r="I1017" i="4" s="1"/>
  <c r="AU1016" i="4"/>
  <c r="Z1016" i="4"/>
  <c r="N1016" i="4" s="1"/>
  <c r="Y1016" i="4"/>
  <c r="H1016" i="4"/>
  <c r="I1016" i="4" s="1"/>
  <c r="AU1015" i="4"/>
  <c r="Z1015" i="4"/>
  <c r="N1015" i="4" s="1"/>
  <c r="Y1015" i="4"/>
  <c r="H1015" i="4"/>
  <c r="I1015" i="4" s="1"/>
  <c r="AU1014" i="4"/>
  <c r="Z1014" i="4"/>
  <c r="N1014" i="4" s="1"/>
  <c r="Y1014" i="4"/>
  <c r="H1014" i="4"/>
  <c r="I1014" i="4" s="1"/>
  <c r="AU1013" i="4"/>
  <c r="Z1013" i="4"/>
  <c r="N1013" i="4" s="1"/>
  <c r="Y1013" i="4"/>
  <c r="H1013" i="4"/>
  <c r="I1013" i="4" s="1"/>
  <c r="AU1012" i="4"/>
  <c r="Z1012" i="4"/>
  <c r="N1012" i="4" s="1"/>
  <c r="Y1012" i="4"/>
  <c r="H1012" i="4"/>
  <c r="AU1011" i="4"/>
  <c r="Z1011" i="4"/>
  <c r="N1011" i="4" s="1"/>
  <c r="Y1011" i="4"/>
  <c r="L1011" i="4"/>
  <c r="Q1011" i="4" s="1"/>
  <c r="K1011" i="4"/>
  <c r="J1011" i="4"/>
  <c r="H1011" i="4"/>
  <c r="AU1010" i="4"/>
  <c r="Z1010" i="4"/>
  <c r="N1010" i="4" s="1"/>
  <c r="Y1010" i="4"/>
  <c r="L1010" i="4"/>
  <c r="K1010" i="4"/>
  <c r="J1010" i="4"/>
  <c r="H1010" i="4"/>
  <c r="I1010" i="4" s="1"/>
  <c r="AU1009" i="4"/>
  <c r="Z1009" i="4"/>
  <c r="N1009" i="4" s="1"/>
  <c r="Y1009" i="4"/>
  <c r="H1009" i="4"/>
  <c r="I1009" i="4" s="1"/>
  <c r="AU1008" i="4"/>
  <c r="Z1008" i="4"/>
  <c r="N1008" i="4" s="1"/>
  <c r="Y1008" i="4"/>
  <c r="H1008" i="4"/>
  <c r="I1008" i="4" s="1"/>
  <c r="AU1007" i="4"/>
  <c r="Z1007" i="4"/>
  <c r="N1007" i="4" s="1"/>
  <c r="Y1007" i="4"/>
  <c r="H1007" i="4"/>
  <c r="AU1006" i="4"/>
  <c r="Z1006" i="4"/>
  <c r="N1006" i="4" s="1"/>
  <c r="Y1006" i="4"/>
  <c r="H1006" i="4"/>
  <c r="I1006" i="4" s="1"/>
  <c r="AU1005" i="4"/>
  <c r="Z1005" i="4"/>
  <c r="N1005" i="4" s="1"/>
  <c r="Y1005" i="4"/>
  <c r="H1005" i="4"/>
  <c r="I1005" i="4" s="1"/>
  <c r="AU1004" i="4"/>
  <c r="Z1004" i="4"/>
  <c r="N1004" i="4" s="1"/>
  <c r="Y1004" i="4"/>
  <c r="H1004" i="4"/>
  <c r="AU1003" i="4"/>
  <c r="Z1003" i="4"/>
  <c r="N1003" i="4" s="1"/>
  <c r="Y1003" i="4"/>
  <c r="H1003" i="4"/>
  <c r="AU1002" i="4"/>
  <c r="Z1002" i="4"/>
  <c r="N1002" i="4" s="1"/>
  <c r="Y1002" i="4"/>
  <c r="H1002" i="4"/>
  <c r="AU1001" i="4"/>
  <c r="Z1001" i="4"/>
  <c r="N1001" i="4" s="1"/>
  <c r="Y1001" i="4"/>
  <c r="H1001" i="4"/>
  <c r="I1001" i="4" s="1"/>
  <c r="AU1000" i="4"/>
  <c r="Z1000" i="4"/>
  <c r="N1000" i="4" s="1"/>
  <c r="Y1000" i="4"/>
  <c r="H1000" i="4"/>
  <c r="I1000" i="4" s="1"/>
  <c r="AU999" i="4"/>
  <c r="Z999" i="4"/>
  <c r="N999" i="4" s="1"/>
  <c r="Y999" i="4"/>
  <c r="H999" i="4"/>
  <c r="J999" i="4" s="1"/>
  <c r="AU998" i="4"/>
  <c r="Z998" i="4"/>
  <c r="N998" i="4" s="1"/>
  <c r="Y998" i="4"/>
  <c r="L998" i="4"/>
  <c r="K998" i="4"/>
  <c r="J998" i="4"/>
  <c r="H998" i="4"/>
  <c r="AU997" i="4"/>
  <c r="Z997" i="4"/>
  <c r="N997" i="4" s="1"/>
  <c r="Y997" i="4"/>
  <c r="L997" i="4"/>
  <c r="K997" i="4"/>
  <c r="J997" i="4"/>
  <c r="H997" i="4"/>
  <c r="I997" i="4" s="1"/>
  <c r="AU996" i="4"/>
  <c r="Z996" i="4"/>
  <c r="N996" i="4" s="1"/>
  <c r="Y996" i="4"/>
  <c r="H996" i="4"/>
  <c r="AU995" i="4"/>
  <c r="Z995" i="4"/>
  <c r="N995" i="4" s="1"/>
  <c r="Y995" i="4"/>
  <c r="H995" i="4"/>
  <c r="AU994" i="4"/>
  <c r="Z994" i="4"/>
  <c r="N994" i="4" s="1"/>
  <c r="Y994" i="4"/>
  <c r="H994" i="4"/>
  <c r="AU993" i="4"/>
  <c r="Z993" i="4"/>
  <c r="N993" i="4" s="1"/>
  <c r="Y993" i="4"/>
  <c r="H993" i="4"/>
  <c r="I993" i="4" s="1"/>
  <c r="AU992" i="4"/>
  <c r="Z992" i="4"/>
  <c r="N992" i="4" s="1"/>
  <c r="Y992" i="4"/>
  <c r="H992" i="4"/>
  <c r="I992" i="4" s="1"/>
  <c r="AU991" i="4"/>
  <c r="Z991" i="4"/>
  <c r="N991" i="4" s="1"/>
  <c r="Y991" i="4"/>
  <c r="H991" i="4"/>
  <c r="I991" i="4" s="1"/>
  <c r="AU990" i="4"/>
  <c r="Z990" i="4"/>
  <c r="N990" i="4" s="1"/>
  <c r="Y990" i="4"/>
  <c r="H990" i="4"/>
  <c r="I990" i="4" s="1"/>
  <c r="AU989" i="4"/>
  <c r="Z989" i="4"/>
  <c r="N989" i="4" s="1"/>
  <c r="Y989" i="4"/>
  <c r="L989" i="4"/>
  <c r="K989" i="4"/>
  <c r="J989" i="4"/>
  <c r="H989" i="4"/>
  <c r="I989" i="4" s="1"/>
  <c r="AU988" i="4"/>
  <c r="Z988" i="4"/>
  <c r="N988" i="4" s="1"/>
  <c r="Y988" i="4"/>
  <c r="L988" i="4"/>
  <c r="K988" i="4"/>
  <c r="J988" i="4"/>
  <c r="H988" i="4"/>
  <c r="I988" i="4" s="1"/>
  <c r="AU987" i="4"/>
  <c r="Z987" i="4"/>
  <c r="N987" i="4" s="1"/>
  <c r="Y987" i="4"/>
  <c r="H987" i="4"/>
  <c r="AU986" i="4"/>
  <c r="Z986" i="4"/>
  <c r="N986" i="4" s="1"/>
  <c r="Y986" i="4"/>
  <c r="H986" i="4"/>
  <c r="AU985" i="4"/>
  <c r="Z985" i="4"/>
  <c r="N985" i="4" s="1"/>
  <c r="Y985" i="4"/>
  <c r="H985" i="4"/>
  <c r="I985" i="4" s="1"/>
  <c r="AU984" i="4"/>
  <c r="Z984" i="4"/>
  <c r="N984" i="4" s="1"/>
  <c r="Y984" i="4"/>
  <c r="H984" i="4"/>
  <c r="I984" i="4" s="1"/>
  <c r="AU983" i="4"/>
  <c r="Z983" i="4"/>
  <c r="N983" i="4" s="1"/>
  <c r="Y983" i="4"/>
  <c r="H983" i="4"/>
  <c r="I983" i="4" s="1"/>
  <c r="AU982" i="4"/>
  <c r="Z982" i="4"/>
  <c r="N982" i="4" s="1"/>
  <c r="Y982" i="4"/>
  <c r="H982" i="4"/>
  <c r="I982" i="4" s="1"/>
  <c r="AU981" i="4"/>
  <c r="Z981" i="4"/>
  <c r="N981" i="4" s="1"/>
  <c r="Y981" i="4"/>
  <c r="H981" i="4"/>
  <c r="I981" i="4" s="1"/>
  <c r="AU980" i="4"/>
  <c r="Z980" i="4"/>
  <c r="N980" i="4" s="1"/>
  <c r="Y980" i="4"/>
  <c r="H980" i="4"/>
  <c r="AU979" i="4"/>
  <c r="Z979" i="4"/>
  <c r="N979" i="4" s="1"/>
  <c r="Y979" i="4"/>
  <c r="L979" i="4"/>
  <c r="K979" i="4"/>
  <c r="J979" i="4"/>
  <c r="H979" i="4"/>
  <c r="AU978" i="4"/>
  <c r="Z978" i="4"/>
  <c r="N978" i="4" s="1"/>
  <c r="Y978" i="4"/>
  <c r="L978" i="4"/>
  <c r="K978" i="4"/>
  <c r="J978" i="4"/>
  <c r="H978" i="4"/>
  <c r="AU977" i="4"/>
  <c r="Z977" i="4"/>
  <c r="N977" i="4" s="1"/>
  <c r="Y977" i="4"/>
  <c r="H977" i="4"/>
  <c r="AU976" i="4"/>
  <c r="Z976" i="4"/>
  <c r="N976" i="4" s="1"/>
  <c r="Y976" i="4"/>
  <c r="H976" i="4"/>
  <c r="AU975" i="4"/>
  <c r="Z975" i="4"/>
  <c r="N975" i="4" s="1"/>
  <c r="Y975" i="4"/>
  <c r="H975" i="4"/>
  <c r="I975" i="4" s="1"/>
  <c r="AU974" i="4"/>
  <c r="Z974" i="4"/>
  <c r="N974" i="4" s="1"/>
  <c r="Y974" i="4"/>
  <c r="H974" i="4"/>
  <c r="AU973" i="4"/>
  <c r="Z973" i="4"/>
  <c r="N973" i="4" s="1"/>
  <c r="Y973" i="4"/>
  <c r="L973" i="4"/>
  <c r="Q973" i="4" s="1"/>
  <c r="K973" i="4"/>
  <c r="J973" i="4"/>
  <c r="H973" i="4"/>
  <c r="I973" i="4" s="1"/>
  <c r="AU972" i="4"/>
  <c r="Z972" i="4"/>
  <c r="N972" i="4" s="1"/>
  <c r="Y972" i="4"/>
  <c r="L972" i="4"/>
  <c r="K972" i="4"/>
  <c r="J972" i="4"/>
  <c r="H972" i="4"/>
  <c r="I972" i="4" s="1"/>
  <c r="AU971" i="4"/>
  <c r="Z971" i="4"/>
  <c r="N971" i="4" s="1"/>
  <c r="Y971" i="4"/>
  <c r="H971" i="4"/>
  <c r="AU970" i="4"/>
  <c r="Z970" i="4"/>
  <c r="N970" i="4" s="1"/>
  <c r="Y970" i="4"/>
  <c r="H970" i="4"/>
  <c r="AU969" i="4"/>
  <c r="Z969" i="4"/>
  <c r="N969" i="4" s="1"/>
  <c r="Y969" i="4"/>
  <c r="H969" i="4"/>
  <c r="I969" i="4" s="1"/>
  <c r="AU968" i="4"/>
  <c r="Z968" i="4"/>
  <c r="N968" i="4" s="1"/>
  <c r="Y968" i="4"/>
  <c r="H968" i="4"/>
  <c r="I968" i="4" s="1"/>
  <c r="AU967" i="4"/>
  <c r="Z967" i="4"/>
  <c r="N967" i="4" s="1"/>
  <c r="Y967" i="4"/>
  <c r="H967" i="4"/>
  <c r="I967" i="4" s="1"/>
  <c r="AU966" i="4"/>
  <c r="Z966" i="4"/>
  <c r="N966" i="4" s="1"/>
  <c r="Y966" i="4"/>
  <c r="H966" i="4"/>
  <c r="I966" i="4" s="1"/>
  <c r="AU965" i="4"/>
  <c r="Z965" i="4"/>
  <c r="N965" i="4" s="1"/>
  <c r="Y965" i="4"/>
  <c r="H965" i="4"/>
  <c r="I965" i="4" s="1"/>
  <c r="AU964" i="4"/>
  <c r="Z964" i="4"/>
  <c r="N964" i="4" s="1"/>
  <c r="Y964" i="4"/>
  <c r="H964" i="4"/>
  <c r="I964" i="4" s="1"/>
  <c r="AU963" i="4"/>
  <c r="Z963" i="4"/>
  <c r="N963" i="4" s="1"/>
  <c r="Y963" i="4"/>
  <c r="H963" i="4"/>
  <c r="AU962" i="4"/>
  <c r="Z962" i="4"/>
  <c r="N962" i="4" s="1"/>
  <c r="Y962" i="4"/>
  <c r="H962" i="4"/>
  <c r="AU961" i="4"/>
  <c r="Z961" i="4"/>
  <c r="N961" i="4" s="1"/>
  <c r="Y961" i="4"/>
  <c r="L961" i="4"/>
  <c r="K961" i="4"/>
  <c r="J961" i="4"/>
  <c r="H961" i="4"/>
  <c r="I961" i="4" s="1"/>
  <c r="AU960" i="4"/>
  <c r="Z960" i="4"/>
  <c r="N960" i="4" s="1"/>
  <c r="Y960" i="4"/>
  <c r="L960" i="4"/>
  <c r="K960" i="4"/>
  <c r="J960" i="4"/>
  <c r="H960" i="4"/>
  <c r="I960" i="4" s="1"/>
  <c r="AU959" i="4"/>
  <c r="Z959" i="4"/>
  <c r="N959" i="4" s="1"/>
  <c r="Y959" i="4"/>
  <c r="H959" i="4"/>
  <c r="I959" i="4" s="1"/>
  <c r="AU958" i="4"/>
  <c r="Z958" i="4"/>
  <c r="N958" i="4" s="1"/>
  <c r="Y958" i="4"/>
  <c r="H958" i="4"/>
  <c r="I958" i="4" s="1"/>
  <c r="AU957" i="4"/>
  <c r="Z957" i="4"/>
  <c r="N957" i="4" s="1"/>
  <c r="Y957" i="4"/>
  <c r="H957" i="4"/>
  <c r="I957" i="4" s="1"/>
  <c r="AU956" i="4"/>
  <c r="Z956" i="4"/>
  <c r="N956" i="4" s="1"/>
  <c r="Y956" i="4"/>
  <c r="H956" i="4"/>
  <c r="AU955" i="4"/>
  <c r="Z955" i="4"/>
  <c r="N955" i="4" s="1"/>
  <c r="Y955" i="4"/>
  <c r="H955" i="4"/>
  <c r="AU954" i="4"/>
  <c r="Z954" i="4"/>
  <c r="N954" i="4" s="1"/>
  <c r="Y954" i="4"/>
  <c r="L954" i="4"/>
  <c r="K954" i="4"/>
  <c r="J954" i="4"/>
  <c r="H954" i="4"/>
  <c r="I954" i="4" s="1"/>
  <c r="AU953" i="4"/>
  <c r="Z953" i="4"/>
  <c r="N953" i="4" s="1"/>
  <c r="Y953" i="4"/>
  <c r="L953" i="4"/>
  <c r="K953" i="4"/>
  <c r="J953" i="4"/>
  <c r="H953" i="4"/>
  <c r="I953" i="4" s="1"/>
  <c r="AU952" i="4"/>
  <c r="Z952" i="4"/>
  <c r="N952" i="4" s="1"/>
  <c r="Y952" i="4"/>
  <c r="H952" i="4"/>
  <c r="AU951" i="4"/>
  <c r="Z951" i="4"/>
  <c r="N951" i="4" s="1"/>
  <c r="Y951" i="4"/>
  <c r="H951" i="4"/>
  <c r="AU950" i="4"/>
  <c r="Z950" i="4"/>
  <c r="N950" i="4" s="1"/>
  <c r="Y950" i="4"/>
  <c r="H950" i="4"/>
  <c r="AU949" i="4"/>
  <c r="Z949" i="4"/>
  <c r="N949" i="4" s="1"/>
  <c r="Y949" i="4"/>
  <c r="H949" i="4"/>
  <c r="I949" i="4" s="1"/>
  <c r="AU948" i="4"/>
  <c r="Z948" i="4"/>
  <c r="N948" i="4" s="1"/>
  <c r="Y948" i="4"/>
  <c r="H948" i="4"/>
  <c r="I948" i="4" s="1"/>
  <c r="AU947" i="4"/>
  <c r="Z947" i="4"/>
  <c r="N947" i="4" s="1"/>
  <c r="Y947" i="4"/>
  <c r="L947" i="4"/>
  <c r="K947" i="4"/>
  <c r="J947" i="4"/>
  <c r="H947" i="4"/>
  <c r="AU946" i="4"/>
  <c r="Z946" i="4"/>
  <c r="N946" i="4" s="1"/>
  <c r="Y946" i="4"/>
  <c r="L946" i="4"/>
  <c r="K946" i="4"/>
  <c r="J946" i="4"/>
  <c r="H946" i="4"/>
  <c r="I946" i="4" s="1"/>
  <c r="AU945" i="4"/>
  <c r="Z945" i="4"/>
  <c r="N945" i="4" s="1"/>
  <c r="Y945" i="4"/>
  <c r="H945" i="4"/>
  <c r="AU944" i="4"/>
  <c r="Z944" i="4"/>
  <c r="N944" i="4" s="1"/>
  <c r="Y944" i="4"/>
  <c r="H944" i="4"/>
  <c r="AU943" i="4"/>
  <c r="Z943" i="4"/>
  <c r="N943" i="4" s="1"/>
  <c r="Y943" i="4"/>
  <c r="H943" i="4"/>
  <c r="I943" i="4" s="1"/>
  <c r="AU942" i="4"/>
  <c r="Z942" i="4"/>
  <c r="N942" i="4" s="1"/>
  <c r="Y942" i="4"/>
  <c r="H942" i="4"/>
  <c r="AU941" i="4"/>
  <c r="Z941" i="4"/>
  <c r="N941" i="4" s="1"/>
  <c r="Y941" i="4"/>
  <c r="H941" i="4"/>
  <c r="I941" i="4" s="1"/>
  <c r="AU940" i="4"/>
  <c r="Z940" i="4"/>
  <c r="N940" i="4" s="1"/>
  <c r="Y940" i="4"/>
  <c r="H940" i="4"/>
  <c r="AU939" i="4"/>
  <c r="Z939" i="4"/>
  <c r="N939" i="4" s="1"/>
  <c r="Y939" i="4"/>
  <c r="H939" i="4"/>
  <c r="I939" i="4" s="1"/>
  <c r="AU938" i="4"/>
  <c r="Z938" i="4"/>
  <c r="N938" i="4" s="1"/>
  <c r="Y938" i="4"/>
  <c r="H938" i="4"/>
  <c r="AU937" i="4"/>
  <c r="Z937" i="4"/>
  <c r="N937" i="4" s="1"/>
  <c r="Y937" i="4"/>
  <c r="H937" i="4"/>
  <c r="I937" i="4" s="1"/>
  <c r="AU936" i="4"/>
  <c r="Z936" i="4"/>
  <c r="N936" i="4" s="1"/>
  <c r="Y936" i="4"/>
  <c r="H936" i="4"/>
  <c r="I936" i="4" s="1"/>
  <c r="AU935" i="4"/>
  <c r="Z935" i="4"/>
  <c r="N935" i="4" s="1"/>
  <c r="Y935" i="4"/>
  <c r="L935" i="4"/>
  <c r="K935" i="4"/>
  <c r="J935" i="4"/>
  <c r="H935" i="4"/>
  <c r="I935" i="4" s="1"/>
  <c r="AU934" i="4"/>
  <c r="Z934" i="4"/>
  <c r="N934" i="4" s="1"/>
  <c r="Y934" i="4"/>
  <c r="L934" i="4"/>
  <c r="K934" i="4"/>
  <c r="J934" i="4"/>
  <c r="H934" i="4"/>
  <c r="AU933" i="4"/>
  <c r="Z933" i="4"/>
  <c r="N933" i="4" s="1"/>
  <c r="Y933" i="4"/>
  <c r="H933" i="4"/>
  <c r="I933" i="4" s="1"/>
  <c r="AU932" i="4"/>
  <c r="Z932" i="4"/>
  <c r="N932" i="4" s="1"/>
  <c r="Y932" i="4"/>
  <c r="H932" i="4"/>
  <c r="AU931" i="4"/>
  <c r="Z931" i="4"/>
  <c r="N931" i="4" s="1"/>
  <c r="Y931" i="4"/>
  <c r="H931" i="4"/>
  <c r="I931" i="4" s="1"/>
  <c r="AU930" i="4"/>
  <c r="Z930" i="4"/>
  <c r="N930" i="4" s="1"/>
  <c r="Y930" i="4"/>
  <c r="H930" i="4"/>
  <c r="AU929" i="4"/>
  <c r="Z929" i="4"/>
  <c r="N929" i="4" s="1"/>
  <c r="Y929" i="4"/>
  <c r="H929" i="4"/>
  <c r="I929" i="4" s="1"/>
  <c r="AU928" i="4"/>
  <c r="Z928" i="4"/>
  <c r="N928" i="4" s="1"/>
  <c r="Y928" i="4"/>
  <c r="H928" i="4"/>
  <c r="I928" i="4" s="1"/>
  <c r="AU927" i="4"/>
  <c r="Z927" i="4"/>
  <c r="N927" i="4" s="1"/>
  <c r="Y927" i="4"/>
  <c r="H927" i="4"/>
  <c r="I927" i="4" s="1"/>
  <c r="AU926" i="4"/>
  <c r="Z926" i="4"/>
  <c r="N926" i="4" s="1"/>
  <c r="Y926" i="4"/>
  <c r="H926" i="4"/>
  <c r="AU925" i="4"/>
  <c r="Z925" i="4"/>
  <c r="N925" i="4" s="1"/>
  <c r="Y925" i="4"/>
  <c r="H925" i="4"/>
  <c r="I925" i="4" s="1"/>
  <c r="AU924" i="4"/>
  <c r="Z924" i="4"/>
  <c r="N924" i="4" s="1"/>
  <c r="Y924" i="4"/>
  <c r="L924" i="4"/>
  <c r="K924" i="4"/>
  <c r="J924" i="4"/>
  <c r="H924" i="4"/>
  <c r="AU923" i="4"/>
  <c r="Z923" i="4"/>
  <c r="N923" i="4" s="1"/>
  <c r="Y923" i="4"/>
  <c r="L923" i="4"/>
  <c r="K923" i="4"/>
  <c r="J923" i="4"/>
  <c r="H923" i="4"/>
  <c r="I923" i="4" s="1"/>
  <c r="AU922" i="4"/>
  <c r="Z922" i="4"/>
  <c r="N922" i="4" s="1"/>
  <c r="Y922" i="4"/>
  <c r="H922" i="4"/>
  <c r="AU921" i="4"/>
  <c r="Z921" i="4"/>
  <c r="N921" i="4" s="1"/>
  <c r="Y921" i="4"/>
  <c r="H921" i="4"/>
  <c r="L921" i="4" s="1"/>
  <c r="AU920" i="4"/>
  <c r="Z920" i="4"/>
  <c r="N920" i="4" s="1"/>
  <c r="Y920" i="4"/>
  <c r="H920" i="4"/>
  <c r="I920" i="4" s="1"/>
  <c r="AU919" i="4"/>
  <c r="Z919" i="4"/>
  <c r="N919" i="4" s="1"/>
  <c r="Y919" i="4"/>
  <c r="H919" i="4"/>
  <c r="I919" i="4" s="1"/>
  <c r="AU918" i="4"/>
  <c r="Z918" i="4"/>
  <c r="N918" i="4" s="1"/>
  <c r="Y918" i="4"/>
  <c r="H918" i="4"/>
  <c r="AU917" i="4"/>
  <c r="Z917" i="4"/>
  <c r="N917" i="4" s="1"/>
  <c r="Y917" i="4"/>
  <c r="H917" i="4"/>
  <c r="I917" i="4" s="1"/>
  <c r="AU916" i="4"/>
  <c r="Z916" i="4"/>
  <c r="N916" i="4" s="1"/>
  <c r="Y916" i="4"/>
  <c r="L916" i="4"/>
  <c r="K916" i="4"/>
  <c r="J916" i="4"/>
  <c r="H916" i="4"/>
  <c r="AU915" i="4"/>
  <c r="Z915" i="4"/>
  <c r="N915" i="4" s="1"/>
  <c r="Y915" i="4"/>
  <c r="L915" i="4"/>
  <c r="K915" i="4"/>
  <c r="J915" i="4"/>
  <c r="H915" i="4"/>
  <c r="I915" i="4" s="1"/>
  <c r="AU914" i="4"/>
  <c r="Z914" i="4"/>
  <c r="N914" i="4" s="1"/>
  <c r="Y914" i="4"/>
  <c r="H914" i="4"/>
  <c r="AU913" i="4"/>
  <c r="Z913" i="4"/>
  <c r="N913" i="4" s="1"/>
  <c r="Y913" i="4"/>
  <c r="H913" i="4"/>
  <c r="I913" i="4" s="1"/>
  <c r="AU912" i="4"/>
  <c r="Z912" i="4"/>
  <c r="N912" i="4" s="1"/>
  <c r="Y912" i="4"/>
  <c r="H912" i="4"/>
  <c r="I912" i="4" s="1"/>
  <c r="AU911" i="4"/>
  <c r="Z911" i="4"/>
  <c r="N911" i="4" s="1"/>
  <c r="Y911" i="4"/>
  <c r="H911" i="4"/>
  <c r="I911" i="4" s="1"/>
  <c r="AU910" i="4"/>
  <c r="Z910" i="4"/>
  <c r="N910" i="4" s="1"/>
  <c r="Y910" i="4"/>
  <c r="L910" i="4"/>
  <c r="K910" i="4"/>
  <c r="J910" i="4"/>
  <c r="H910" i="4"/>
  <c r="AU909" i="4"/>
  <c r="Z909" i="4"/>
  <c r="N909" i="4" s="1"/>
  <c r="Y909" i="4"/>
  <c r="L909" i="4"/>
  <c r="K909" i="4"/>
  <c r="J909" i="4"/>
  <c r="H909" i="4"/>
  <c r="I909" i="4" s="1"/>
  <c r="AU908" i="4"/>
  <c r="Z908" i="4"/>
  <c r="N908" i="4" s="1"/>
  <c r="Y908" i="4"/>
  <c r="H908" i="4"/>
  <c r="AU907" i="4"/>
  <c r="Z907" i="4"/>
  <c r="N907" i="4" s="1"/>
  <c r="Y907" i="4"/>
  <c r="H907" i="4"/>
  <c r="I907" i="4" s="1"/>
  <c r="AU906" i="4"/>
  <c r="Z906" i="4"/>
  <c r="N906" i="4" s="1"/>
  <c r="Y906" i="4"/>
  <c r="H906" i="4"/>
  <c r="AU905" i="4"/>
  <c r="Z905" i="4"/>
  <c r="N905" i="4" s="1"/>
  <c r="Y905" i="4"/>
  <c r="H905" i="4"/>
  <c r="I905" i="4" s="1"/>
  <c r="AU904" i="4"/>
  <c r="Z904" i="4"/>
  <c r="N904" i="4" s="1"/>
  <c r="Y904" i="4"/>
  <c r="H904" i="4"/>
  <c r="I904" i="4" s="1"/>
  <c r="AU903" i="4"/>
  <c r="Z903" i="4"/>
  <c r="N903" i="4" s="1"/>
  <c r="Y903" i="4"/>
  <c r="H903" i="4"/>
  <c r="I903" i="4" s="1"/>
  <c r="AU902" i="4"/>
  <c r="Z902" i="4"/>
  <c r="N902" i="4" s="1"/>
  <c r="Y902" i="4"/>
  <c r="H902" i="4"/>
  <c r="AU901" i="4"/>
  <c r="Z901" i="4"/>
  <c r="N901" i="4" s="1"/>
  <c r="Y901" i="4"/>
  <c r="H901" i="4"/>
  <c r="I901" i="4" s="1"/>
  <c r="AU900" i="4"/>
  <c r="Z900" i="4"/>
  <c r="N900" i="4" s="1"/>
  <c r="Y900" i="4"/>
  <c r="H900" i="4"/>
  <c r="AU899" i="4"/>
  <c r="Z899" i="4"/>
  <c r="N899" i="4" s="1"/>
  <c r="Y899" i="4"/>
  <c r="H899" i="4"/>
  <c r="I899" i="4" s="1"/>
  <c r="AU898" i="4"/>
  <c r="Z898" i="4"/>
  <c r="N898" i="4" s="1"/>
  <c r="Y898" i="4"/>
  <c r="H898" i="4"/>
  <c r="AU897" i="4"/>
  <c r="Z897" i="4"/>
  <c r="N897" i="4" s="1"/>
  <c r="Y897" i="4"/>
  <c r="H897" i="4"/>
  <c r="I897" i="4" s="1"/>
  <c r="AU896" i="4"/>
  <c r="Z896" i="4"/>
  <c r="N896" i="4" s="1"/>
  <c r="Y896" i="4"/>
  <c r="H896" i="4"/>
  <c r="I896" i="4" s="1"/>
  <c r="AU895" i="4"/>
  <c r="Z895" i="4"/>
  <c r="N895" i="4" s="1"/>
  <c r="Y895" i="4"/>
  <c r="H895" i="4"/>
  <c r="AU894" i="4"/>
  <c r="Z894" i="4"/>
  <c r="N894" i="4" s="1"/>
  <c r="Y894" i="4"/>
  <c r="L894" i="4"/>
  <c r="K894" i="4"/>
  <c r="J894" i="4"/>
  <c r="H894" i="4"/>
  <c r="AU893" i="4"/>
  <c r="Z893" i="4"/>
  <c r="N893" i="4" s="1"/>
  <c r="Y893" i="4"/>
  <c r="L893" i="4"/>
  <c r="K893" i="4"/>
  <c r="J893" i="4"/>
  <c r="H893" i="4"/>
  <c r="I893" i="4" s="1"/>
  <c r="AU892" i="4"/>
  <c r="Z892" i="4"/>
  <c r="N892" i="4" s="1"/>
  <c r="Y892" i="4"/>
  <c r="H892" i="4"/>
  <c r="AU891" i="4"/>
  <c r="Z891" i="4"/>
  <c r="N891" i="4" s="1"/>
  <c r="Y891" i="4"/>
  <c r="H891" i="4"/>
  <c r="I891" i="4" s="1"/>
  <c r="AU890" i="4"/>
  <c r="Z890" i="4"/>
  <c r="N890" i="4" s="1"/>
  <c r="Y890" i="4"/>
  <c r="H890" i="4"/>
  <c r="AU889" i="4"/>
  <c r="Z889" i="4"/>
  <c r="N889" i="4" s="1"/>
  <c r="Y889" i="4"/>
  <c r="H889" i="4"/>
  <c r="I889" i="4" s="1"/>
  <c r="AU888" i="4"/>
  <c r="Z888" i="4"/>
  <c r="N888" i="4" s="1"/>
  <c r="Y888" i="4"/>
  <c r="H888" i="4"/>
  <c r="AU887" i="4"/>
  <c r="Z887" i="4"/>
  <c r="N887" i="4" s="1"/>
  <c r="Y887" i="4"/>
  <c r="H887" i="4"/>
  <c r="I887" i="4" s="1"/>
  <c r="AU886" i="4"/>
  <c r="Z886" i="4"/>
  <c r="N886" i="4" s="1"/>
  <c r="Y886" i="4"/>
  <c r="H886" i="4"/>
  <c r="L886" i="4" s="1"/>
  <c r="AU885" i="4"/>
  <c r="Z885" i="4"/>
  <c r="N885" i="4" s="1"/>
  <c r="Y885" i="4"/>
  <c r="H885" i="4"/>
  <c r="AU884" i="4"/>
  <c r="Z884" i="4"/>
  <c r="N884" i="4" s="1"/>
  <c r="Y884" i="4"/>
  <c r="H884" i="4"/>
  <c r="AU883" i="4"/>
  <c r="Z883" i="4"/>
  <c r="N883" i="4" s="1"/>
  <c r="Y883" i="4"/>
  <c r="H883" i="4"/>
  <c r="AU882" i="4"/>
  <c r="Z882" i="4"/>
  <c r="N882" i="4" s="1"/>
  <c r="Y882" i="4"/>
  <c r="H882" i="4"/>
  <c r="I882" i="4" s="1"/>
  <c r="AU881" i="4"/>
  <c r="Z881" i="4"/>
  <c r="N881" i="4" s="1"/>
  <c r="Y881" i="4"/>
  <c r="L881" i="4"/>
  <c r="K881" i="4"/>
  <c r="J881" i="4"/>
  <c r="H881" i="4"/>
  <c r="I881" i="4" s="1"/>
  <c r="AU880" i="4"/>
  <c r="Z880" i="4"/>
  <c r="N880" i="4" s="1"/>
  <c r="Y880" i="4"/>
  <c r="L880" i="4"/>
  <c r="K880" i="4"/>
  <c r="J880" i="4"/>
  <c r="H880" i="4"/>
  <c r="I880" i="4" s="1"/>
  <c r="AU879" i="4"/>
  <c r="Z879" i="4"/>
  <c r="N879" i="4" s="1"/>
  <c r="Y879" i="4"/>
  <c r="H879" i="4"/>
  <c r="AU878" i="4"/>
  <c r="Z878" i="4"/>
  <c r="N878" i="4" s="1"/>
  <c r="Y878" i="4"/>
  <c r="H878" i="4"/>
  <c r="I878" i="4" s="1"/>
  <c r="AU877" i="4"/>
  <c r="Z877" i="4"/>
  <c r="N877" i="4" s="1"/>
  <c r="Y877" i="4"/>
  <c r="H877" i="4"/>
  <c r="I877" i="4" s="1"/>
  <c r="AU876" i="4"/>
  <c r="Z876" i="4"/>
  <c r="N876" i="4" s="1"/>
  <c r="Y876" i="4"/>
  <c r="H876" i="4"/>
  <c r="AU875" i="4"/>
  <c r="Z875" i="4"/>
  <c r="N875" i="4" s="1"/>
  <c r="Y875" i="4"/>
  <c r="H875" i="4"/>
  <c r="I875" i="4" s="1"/>
  <c r="AU874" i="4"/>
  <c r="Z874" i="4"/>
  <c r="N874" i="4" s="1"/>
  <c r="Y874" i="4"/>
  <c r="H874" i="4"/>
  <c r="AU873" i="4"/>
  <c r="Z873" i="4"/>
  <c r="N873" i="4" s="1"/>
  <c r="Y873" i="4"/>
  <c r="H873" i="4"/>
  <c r="I873" i="4" s="1"/>
  <c r="AU872" i="4"/>
  <c r="Z872" i="4"/>
  <c r="N872" i="4" s="1"/>
  <c r="Y872" i="4"/>
  <c r="H872" i="4"/>
  <c r="AU871" i="4"/>
  <c r="Z871" i="4"/>
  <c r="N871" i="4" s="1"/>
  <c r="Y871" i="4"/>
  <c r="H871" i="4"/>
  <c r="AU870" i="4"/>
  <c r="Z870" i="4"/>
  <c r="N870" i="4" s="1"/>
  <c r="Y870" i="4"/>
  <c r="H870" i="4"/>
  <c r="I870" i="4" s="1"/>
  <c r="AU869" i="4"/>
  <c r="Z869" i="4"/>
  <c r="N869" i="4" s="1"/>
  <c r="Y869" i="4"/>
  <c r="L869" i="4"/>
  <c r="K869" i="4"/>
  <c r="J869" i="4"/>
  <c r="H869" i="4"/>
  <c r="I869" i="4" s="1"/>
  <c r="AU868" i="4"/>
  <c r="Z868" i="4"/>
  <c r="N868" i="4" s="1"/>
  <c r="Y868" i="4"/>
  <c r="L868" i="4"/>
  <c r="K868" i="4"/>
  <c r="J868" i="4"/>
  <c r="H868" i="4"/>
  <c r="I868" i="4" s="1"/>
  <c r="AU867" i="4"/>
  <c r="Z867" i="4"/>
  <c r="N867" i="4" s="1"/>
  <c r="Y867" i="4"/>
  <c r="H867" i="4"/>
  <c r="I867" i="4" s="1"/>
  <c r="AU866" i="4"/>
  <c r="Z866" i="4"/>
  <c r="N866" i="4" s="1"/>
  <c r="Y866" i="4"/>
  <c r="H866" i="4"/>
  <c r="I866" i="4" s="1"/>
  <c r="AU865" i="4"/>
  <c r="Z865" i="4"/>
  <c r="N865" i="4" s="1"/>
  <c r="Y865" i="4"/>
  <c r="H865" i="4"/>
  <c r="I865" i="4" s="1"/>
  <c r="AU864" i="4"/>
  <c r="Z864" i="4"/>
  <c r="N864" i="4" s="1"/>
  <c r="Y864" i="4"/>
  <c r="H864" i="4"/>
  <c r="AU863" i="4"/>
  <c r="Z863" i="4"/>
  <c r="N863" i="4" s="1"/>
  <c r="Y863" i="4"/>
  <c r="H863" i="4"/>
  <c r="AU862" i="4"/>
  <c r="Z862" i="4"/>
  <c r="N862" i="4" s="1"/>
  <c r="Y862" i="4"/>
  <c r="H862" i="4"/>
  <c r="I862" i="4" s="1"/>
  <c r="AU861" i="4"/>
  <c r="Z861" i="4"/>
  <c r="N861" i="4" s="1"/>
  <c r="Y861" i="4"/>
  <c r="H861" i="4"/>
  <c r="I861" i="4" s="1"/>
  <c r="AU860" i="4"/>
  <c r="Z860" i="4"/>
  <c r="N860" i="4" s="1"/>
  <c r="Y860" i="4"/>
  <c r="H860" i="4"/>
  <c r="I860" i="4" s="1"/>
  <c r="AU859" i="4"/>
  <c r="Z859" i="4"/>
  <c r="N859" i="4" s="1"/>
  <c r="Y859" i="4"/>
  <c r="H859" i="4"/>
  <c r="I859" i="4" s="1"/>
  <c r="AU858" i="4"/>
  <c r="Z858" i="4"/>
  <c r="N858" i="4" s="1"/>
  <c r="Y858" i="4"/>
  <c r="H858" i="4"/>
  <c r="I858" i="4" s="1"/>
  <c r="AU857" i="4"/>
  <c r="Z857" i="4"/>
  <c r="N857" i="4" s="1"/>
  <c r="Y857" i="4"/>
  <c r="H857" i="4"/>
  <c r="I857" i="4" s="1"/>
  <c r="AU856" i="4"/>
  <c r="Z856" i="4"/>
  <c r="N856" i="4" s="1"/>
  <c r="Y856" i="4"/>
  <c r="H856" i="4"/>
  <c r="AU855" i="4"/>
  <c r="Z855" i="4"/>
  <c r="N855" i="4" s="1"/>
  <c r="Y855" i="4"/>
  <c r="H855" i="4"/>
  <c r="AU854" i="4"/>
  <c r="Z854" i="4"/>
  <c r="N854" i="4" s="1"/>
  <c r="Y854" i="4"/>
  <c r="H854" i="4"/>
  <c r="I854" i="4" s="1"/>
  <c r="AU853" i="4"/>
  <c r="Z853" i="4"/>
  <c r="N853" i="4" s="1"/>
  <c r="Y853" i="4"/>
  <c r="H853" i="4"/>
  <c r="I853" i="4" s="1"/>
  <c r="AU852" i="4"/>
  <c r="Z852" i="4"/>
  <c r="N852" i="4" s="1"/>
  <c r="Y852" i="4"/>
  <c r="L852" i="4"/>
  <c r="K852" i="4"/>
  <c r="J852" i="4"/>
  <c r="H852" i="4"/>
  <c r="I852" i="4" s="1"/>
  <c r="AU851" i="4"/>
  <c r="Z851" i="4"/>
  <c r="N851" i="4" s="1"/>
  <c r="Y851" i="4"/>
  <c r="L851" i="4"/>
  <c r="K851" i="4"/>
  <c r="J851" i="4"/>
  <c r="H851" i="4"/>
  <c r="I851" i="4" s="1"/>
  <c r="AU850" i="4"/>
  <c r="Z850" i="4"/>
  <c r="N850" i="4" s="1"/>
  <c r="Y850" i="4"/>
  <c r="H850" i="4"/>
  <c r="I850" i="4" s="1"/>
  <c r="AU849" i="4"/>
  <c r="Z849" i="4"/>
  <c r="N849" i="4" s="1"/>
  <c r="Y849" i="4"/>
  <c r="H849" i="4"/>
  <c r="I849" i="4" s="1"/>
  <c r="AU848" i="4"/>
  <c r="Z848" i="4"/>
  <c r="N848" i="4" s="1"/>
  <c r="Y848" i="4"/>
  <c r="H848" i="4"/>
  <c r="AU847" i="4"/>
  <c r="Z847" i="4"/>
  <c r="N847" i="4" s="1"/>
  <c r="Y847" i="4"/>
  <c r="H847" i="4"/>
  <c r="AU846" i="4"/>
  <c r="Z846" i="4"/>
  <c r="N846" i="4" s="1"/>
  <c r="Y846" i="4"/>
  <c r="H846" i="4"/>
  <c r="I846" i="4" s="1"/>
  <c r="AU845" i="4"/>
  <c r="Z845" i="4"/>
  <c r="N845" i="4" s="1"/>
  <c r="Y845" i="4"/>
  <c r="H845" i="4"/>
  <c r="I845" i="4" s="1"/>
  <c r="AU844" i="4"/>
  <c r="Z844" i="4"/>
  <c r="N844" i="4" s="1"/>
  <c r="Y844" i="4"/>
  <c r="H844" i="4"/>
  <c r="I844" i="4" s="1"/>
  <c r="AU843" i="4"/>
  <c r="Z843" i="4"/>
  <c r="N843" i="4" s="1"/>
  <c r="Y843" i="4"/>
  <c r="H843" i="4"/>
  <c r="I843" i="4" s="1"/>
  <c r="AU842" i="4"/>
  <c r="Z842" i="4"/>
  <c r="N842" i="4" s="1"/>
  <c r="Y842" i="4"/>
  <c r="H842" i="4"/>
  <c r="I842" i="4" s="1"/>
  <c r="AU841" i="4"/>
  <c r="Z841" i="4"/>
  <c r="N841" i="4" s="1"/>
  <c r="Y841" i="4"/>
  <c r="H841" i="4"/>
  <c r="AU840" i="4"/>
  <c r="Z840" i="4"/>
  <c r="N840" i="4" s="1"/>
  <c r="Y840" i="4"/>
  <c r="L840" i="4"/>
  <c r="K840" i="4"/>
  <c r="J840" i="4"/>
  <c r="H840" i="4"/>
  <c r="I840" i="4" s="1"/>
  <c r="AU839" i="4"/>
  <c r="Z839" i="4"/>
  <c r="N839" i="4" s="1"/>
  <c r="Y839" i="4"/>
  <c r="L839" i="4"/>
  <c r="Q839" i="4" s="1"/>
  <c r="K839" i="4"/>
  <c r="J839" i="4"/>
  <c r="H839" i="4"/>
  <c r="AU838" i="4"/>
  <c r="Z838" i="4"/>
  <c r="N838" i="4" s="1"/>
  <c r="Y838" i="4"/>
  <c r="H838" i="4"/>
  <c r="I838" i="4" s="1"/>
  <c r="AU837" i="4"/>
  <c r="Z837" i="4"/>
  <c r="N837" i="4" s="1"/>
  <c r="Y837" i="4"/>
  <c r="H837" i="4"/>
  <c r="I837" i="4" s="1"/>
  <c r="AU836" i="4"/>
  <c r="Z836" i="4"/>
  <c r="N836" i="4" s="1"/>
  <c r="Y836" i="4"/>
  <c r="H836" i="4"/>
  <c r="I836" i="4" s="1"/>
  <c r="AU835" i="4"/>
  <c r="Z835" i="4"/>
  <c r="N835" i="4" s="1"/>
  <c r="Y835" i="4"/>
  <c r="H835" i="4"/>
  <c r="I835" i="4" s="1"/>
  <c r="AU834" i="4"/>
  <c r="Z834" i="4"/>
  <c r="N834" i="4" s="1"/>
  <c r="Y834" i="4"/>
  <c r="H834" i="4"/>
  <c r="I834" i="4" s="1"/>
  <c r="AU833" i="4"/>
  <c r="Z833" i="4"/>
  <c r="N833" i="4" s="1"/>
  <c r="Y833" i="4"/>
  <c r="H833" i="4"/>
  <c r="I833" i="4" s="1"/>
  <c r="AU832" i="4"/>
  <c r="Z832" i="4"/>
  <c r="N832" i="4" s="1"/>
  <c r="Y832" i="4"/>
  <c r="H832" i="4"/>
  <c r="AU831" i="4"/>
  <c r="Z831" i="4"/>
  <c r="N831" i="4" s="1"/>
  <c r="Y831" i="4"/>
  <c r="H831" i="4"/>
  <c r="AU830" i="4"/>
  <c r="Z830" i="4"/>
  <c r="N830" i="4" s="1"/>
  <c r="Y830" i="4"/>
  <c r="H830" i="4"/>
  <c r="I830" i="4" s="1"/>
  <c r="AU829" i="4"/>
  <c r="Z829" i="4"/>
  <c r="N829" i="4" s="1"/>
  <c r="Y829" i="4"/>
  <c r="H829" i="4"/>
  <c r="I829" i="4" s="1"/>
  <c r="AU828" i="4"/>
  <c r="Z828" i="4"/>
  <c r="N828" i="4" s="1"/>
  <c r="Y828" i="4"/>
  <c r="H828" i="4"/>
  <c r="I828" i="4" s="1"/>
  <c r="AU827" i="4"/>
  <c r="Z827" i="4"/>
  <c r="N827" i="4" s="1"/>
  <c r="Y827" i="4"/>
  <c r="H827" i="4"/>
  <c r="I827" i="4" s="1"/>
  <c r="AU826" i="4"/>
  <c r="Z826" i="4"/>
  <c r="N826" i="4" s="1"/>
  <c r="Y826" i="4"/>
  <c r="L826" i="4"/>
  <c r="Q826" i="4" s="1"/>
  <c r="K826" i="4"/>
  <c r="J826" i="4"/>
  <c r="H826" i="4"/>
  <c r="I826" i="4" s="1"/>
  <c r="AU825" i="4"/>
  <c r="Z825" i="4"/>
  <c r="N825" i="4" s="1"/>
  <c r="Y825" i="4"/>
  <c r="L825" i="4"/>
  <c r="K825" i="4"/>
  <c r="J825" i="4"/>
  <c r="H825" i="4"/>
  <c r="I825" i="4" s="1"/>
  <c r="AU824" i="4"/>
  <c r="Z824" i="4"/>
  <c r="N824" i="4" s="1"/>
  <c r="Y824" i="4"/>
  <c r="H824" i="4"/>
  <c r="AU823" i="4"/>
  <c r="Z823" i="4"/>
  <c r="N823" i="4" s="1"/>
  <c r="Y823" i="4"/>
  <c r="H823" i="4"/>
  <c r="AU822" i="4"/>
  <c r="Z822" i="4"/>
  <c r="N822" i="4" s="1"/>
  <c r="Y822" i="4"/>
  <c r="H822" i="4"/>
  <c r="I822" i="4" s="1"/>
  <c r="AU821" i="4"/>
  <c r="Z821" i="4"/>
  <c r="N821" i="4" s="1"/>
  <c r="Y821" i="4"/>
  <c r="H821" i="4"/>
  <c r="I821" i="4" s="1"/>
  <c r="AU820" i="4"/>
  <c r="Z820" i="4"/>
  <c r="N820" i="4" s="1"/>
  <c r="Y820" i="4"/>
  <c r="H820" i="4"/>
  <c r="I820" i="4" s="1"/>
  <c r="AU819" i="4"/>
  <c r="Z819" i="4"/>
  <c r="N819" i="4" s="1"/>
  <c r="Y819" i="4"/>
  <c r="H819" i="4"/>
  <c r="I819" i="4" s="1"/>
  <c r="AU818" i="4"/>
  <c r="Z818" i="4"/>
  <c r="N818" i="4" s="1"/>
  <c r="Y818" i="4"/>
  <c r="H818" i="4"/>
  <c r="I818" i="4" s="1"/>
  <c r="AU817" i="4"/>
  <c r="Z817" i="4"/>
  <c r="N817" i="4" s="1"/>
  <c r="Y817" i="4"/>
  <c r="H817" i="4"/>
  <c r="I817" i="4" s="1"/>
  <c r="AU816" i="4"/>
  <c r="Z816" i="4"/>
  <c r="N816" i="4" s="1"/>
  <c r="Y816" i="4"/>
  <c r="H816" i="4"/>
  <c r="AU815" i="4"/>
  <c r="Z815" i="4"/>
  <c r="N815" i="4" s="1"/>
  <c r="Y815" i="4"/>
  <c r="H815" i="4"/>
  <c r="AU814" i="4"/>
  <c r="Z814" i="4"/>
  <c r="N814" i="4" s="1"/>
  <c r="Y814" i="4"/>
  <c r="H814" i="4"/>
  <c r="I814" i="4" s="1"/>
  <c r="AU813" i="4"/>
  <c r="Z813" i="4"/>
  <c r="N813" i="4" s="1"/>
  <c r="Y813" i="4"/>
  <c r="H813" i="4"/>
  <c r="AU812" i="4"/>
  <c r="Z812" i="4"/>
  <c r="N812" i="4" s="1"/>
  <c r="Y812" i="4"/>
  <c r="H812" i="4"/>
  <c r="AU811" i="4"/>
  <c r="Z811" i="4"/>
  <c r="N811" i="4" s="1"/>
  <c r="Y811" i="4"/>
  <c r="L811" i="4"/>
  <c r="Q811" i="4" s="1"/>
  <c r="K811" i="4"/>
  <c r="J811" i="4"/>
  <c r="H811" i="4"/>
  <c r="I811" i="4" s="1"/>
  <c r="AU810" i="4"/>
  <c r="Z810" i="4"/>
  <c r="N810" i="4" s="1"/>
  <c r="Y810" i="4"/>
  <c r="L810" i="4"/>
  <c r="Q810" i="4" s="1"/>
  <c r="K810" i="4"/>
  <c r="J810" i="4"/>
  <c r="H810" i="4"/>
  <c r="I810" i="4" s="1"/>
  <c r="AU809" i="4"/>
  <c r="Z809" i="4"/>
  <c r="N809" i="4" s="1"/>
  <c r="Y809" i="4"/>
  <c r="H809" i="4"/>
  <c r="I809" i="4" s="1"/>
  <c r="AU808" i="4"/>
  <c r="Z808" i="4"/>
  <c r="N808" i="4" s="1"/>
  <c r="Y808" i="4"/>
  <c r="H808" i="4"/>
  <c r="AU807" i="4"/>
  <c r="Z807" i="4"/>
  <c r="N807" i="4" s="1"/>
  <c r="Y807" i="4"/>
  <c r="H807" i="4"/>
  <c r="AU806" i="4"/>
  <c r="Z806" i="4"/>
  <c r="N806" i="4" s="1"/>
  <c r="Y806" i="4"/>
  <c r="H806" i="4"/>
  <c r="I806" i="4" s="1"/>
  <c r="AU805" i="4"/>
  <c r="Z805" i="4"/>
  <c r="N805" i="4" s="1"/>
  <c r="Y805" i="4"/>
  <c r="H805" i="4"/>
  <c r="I805" i="4" s="1"/>
  <c r="AU804" i="4"/>
  <c r="Z804" i="4"/>
  <c r="N804" i="4" s="1"/>
  <c r="Y804" i="4"/>
  <c r="H804" i="4"/>
  <c r="AU803" i="4"/>
  <c r="Z803" i="4"/>
  <c r="N803" i="4" s="1"/>
  <c r="Y803" i="4"/>
  <c r="H803" i="4"/>
  <c r="AU802" i="4"/>
  <c r="Z802" i="4"/>
  <c r="N802" i="4" s="1"/>
  <c r="Y802" i="4"/>
  <c r="H802" i="4"/>
  <c r="I802" i="4" s="1"/>
  <c r="AU801" i="4"/>
  <c r="Z801" i="4"/>
  <c r="N801" i="4" s="1"/>
  <c r="Y801" i="4"/>
  <c r="H801" i="4"/>
  <c r="AU800" i="4"/>
  <c r="Z800" i="4"/>
  <c r="N800" i="4" s="1"/>
  <c r="Y800" i="4"/>
  <c r="H800" i="4"/>
  <c r="I800" i="4" s="1"/>
  <c r="AU799" i="4"/>
  <c r="Z799" i="4"/>
  <c r="N799" i="4" s="1"/>
  <c r="Y799" i="4"/>
  <c r="H799" i="4"/>
  <c r="AU798" i="4"/>
  <c r="Z798" i="4"/>
  <c r="N798" i="4" s="1"/>
  <c r="Y798" i="4"/>
  <c r="H798" i="4"/>
  <c r="AU797" i="4"/>
  <c r="Z797" i="4"/>
  <c r="N797" i="4" s="1"/>
  <c r="Y797" i="4"/>
  <c r="L797" i="4"/>
  <c r="K797" i="4"/>
  <c r="J797" i="4"/>
  <c r="H797" i="4"/>
  <c r="I797" i="4" s="1"/>
  <c r="AU796" i="4"/>
  <c r="Z796" i="4"/>
  <c r="N796" i="4" s="1"/>
  <c r="Y796" i="4"/>
  <c r="L796" i="4"/>
  <c r="K796" i="4"/>
  <c r="J796" i="4"/>
  <c r="H796" i="4"/>
  <c r="I796" i="4" s="1"/>
  <c r="AU795" i="4"/>
  <c r="Z795" i="4"/>
  <c r="N795" i="4" s="1"/>
  <c r="Y795" i="4"/>
  <c r="H795" i="4"/>
  <c r="AU794" i="4"/>
  <c r="Z794" i="4"/>
  <c r="N794" i="4" s="1"/>
  <c r="Y794" i="4"/>
  <c r="H794" i="4"/>
  <c r="I794" i="4" s="1"/>
  <c r="AU793" i="4"/>
  <c r="Z793" i="4"/>
  <c r="N793" i="4" s="1"/>
  <c r="Y793" i="4"/>
  <c r="H793" i="4"/>
  <c r="I793" i="4" s="1"/>
  <c r="AU792" i="4"/>
  <c r="Z792" i="4"/>
  <c r="N792" i="4" s="1"/>
  <c r="Y792" i="4"/>
  <c r="H792" i="4"/>
  <c r="I792" i="4" s="1"/>
  <c r="AU791" i="4"/>
  <c r="Z791" i="4"/>
  <c r="N791" i="4" s="1"/>
  <c r="Y791" i="4"/>
  <c r="H791" i="4"/>
  <c r="AU790" i="4"/>
  <c r="Z790" i="4"/>
  <c r="N790" i="4" s="1"/>
  <c r="Y790" i="4"/>
  <c r="H790" i="4"/>
  <c r="AU789" i="4"/>
  <c r="Z789" i="4"/>
  <c r="N789" i="4" s="1"/>
  <c r="Y789" i="4"/>
  <c r="H789" i="4"/>
  <c r="I789" i="4" s="1"/>
  <c r="AU788" i="4"/>
  <c r="Z788" i="4"/>
  <c r="N788" i="4" s="1"/>
  <c r="Y788" i="4"/>
  <c r="H788" i="4"/>
  <c r="I788" i="4" s="1"/>
  <c r="AU787" i="4"/>
  <c r="Z787" i="4"/>
  <c r="N787" i="4" s="1"/>
  <c r="Y787" i="4"/>
  <c r="H787" i="4"/>
  <c r="AU786" i="4"/>
  <c r="Z786" i="4"/>
  <c r="N786" i="4" s="1"/>
  <c r="Y786" i="4"/>
  <c r="H786" i="4"/>
  <c r="I786" i="4" s="1"/>
  <c r="AU785" i="4"/>
  <c r="Z785" i="4"/>
  <c r="N785" i="4" s="1"/>
  <c r="Y785" i="4"/>
  <c r="H785" i="4"/>
  <c r="I785" i="4" s="1"/>
  <c r="AU784" i="4"/>
  <c r="Z784" i="4"/>
  <c r="N784" i="4" s="1"/>
  <c r="Y784" i="4"/>
  <c r="H784" i="4"/>
  <c r="AU783" i="4"/>
  <c r="Z783" i="4"/>
  <c r="N783" i="4" s="1"/>
  <c r="Y783" i="4"/>
  <c r="H783" i="4"/>
  <c r="AU782" i="4"/>
  <c r="Z782" i="4"/>
  <c r="N782" i="4" s="1"/>
  <c r="Y782" i="4"/>
  <c r="H782" i="4"/>
  <c r="AU781" i="4"/>
  <c r="Z781" i="4"/>
  <c r="N781" i="4" s="1"/>
  <c r="Y781" i="4"/>
  <c r="H781" i="4"/>
  <c r="I781" i="4" s="1"/>
  <c r="AU780" i="4"/>
  <c r="Z780" i="4"/>
  <c r="N780" i="4" s="1"/>
  <c r="Y780" i="4"/>
  <c r="H780" i="4"/>
  <c r="I780" i="4" s="1"/>
  <c r="AU779" i="4"/>
  <c r="Z779" i="4"/>
  <c r="N779" i="4" s="1"/>
  <c r="Y779" i="4"/>
  <c r="H779" i="4"/>
  <c r="AU778" i="4"/>
  <c r="Z778" i="4"/>
  <c r="N778" i="4" s="1"/>
  <c r="Y778" i="4"/>
  <c r="H778" i="4"/>
  <c r="I778" i="4" s="1"/>
  <c r="AU777" i="4"/>
  <c r="Z777" i="4"/>
  <c r="N777" i="4" s="1"/>
  <c r="Y777" i="4"/>
  <c r="H777" i="4"/>
  <c r="I777" i="4" s="1"/>
  <c r="AU776" i="4"/>
  <c r="Z776" i="4"/>
  <c r="N776" i="4" s="1"/>
  <c r="Y776" i="4"/>
  <c r="H776" i="4"/>
  <c r="I776" i="4" s="1"/>
  <c r="AU775" i="4"/>
  <c r="Z775" i="4"/>
  <c r="N775" i="4" s="1"/>
  <c r="Y775" i="4"/>
  <c r="H775" i="4"/>
  <c r="AU774" i="4"/>
  <c r="Z774" i="4"/>
  <c r="N774" i="4" s="1"/>
  <c r="Y774" i="4"/>
  <c r="L774" i="4"/>
  <c r="K774" i="4"/>
  <c r="J774" i="4"/>
  <c r="H774" i="4"/>
  <c r="I774" i="4" s="1"/>
  <c r="AU773" i="4"/>
  <c r="Z773" i="4"/>
  <c r="N773" i="4" s="1"/>
  <c r="Y773" i="4"/>
  <c r="L773" i="4"/>
  <c r="Q773" i="4" s="1"/>
  <c r="K773" i="4"/>
  <c r="J773" i="4"/>
  <c r="H773" i="4"/>
  <c r="I773" i="4" s="1"/>
  <c r="AU772" i="4"/>
  <c r="Z772" i="4"/>
  <c r="N772" i="4" s="1"/>
  <c r="Y772" i="4"/>
  <c r="H772" i="4"/>
  <c r="I772" i="4" s="1"/>
  <c r="AU771" i="4"/>
  <c r="Z771" i="4"/>
  <c r="N771" i="4" s="1"/>
  <c r="Y771" i="4"/>
  <c r="H771" i="4"/>
  <c r="AU770" i="4"/>
  <c r="Z770" i="4"/>
  <c r="N770" i="4" s="1"/>
  <c r="Y770" i="4"/>
  <c r="H770" i="4"/>
  <c r="I770" i="4" s="1"/>
  <c r="AU769" i="4"/>
  <c r="Z769" i="4"/>
  <c r="N769" i="4" s="1"/>
  <c r="Y769" i="4"/>
  <c r="H769" i="4"/>
  <c r="I769" i="4" s="1"/>
  <c r="AU768" i="4"/>
  <c r="Z768" i="4"/>
  <c r="N768" i="4" s="1"/>
  <c r="Y768" i="4"/>
  <c r="H768" i="4"/>
  <c r="I768" i="4" s="1"/>
  <c r="AU767" i="4"/>
  <c r="Z767" i="4"/>
  <c r="N767" i="4" s="1"/>
  <c r="Y767" i="4"/>
  <c r="H767" i="4"/>
  <c r="AU766" i="4"/>
  <c r="Z766" i="4"/>
  <c r="N766" i="4" s="1"/>
  <c r="Y766" i="4"/>
  <c r="H766" i="4"/>
  <c r="AU765" i="4"/>
  <c r="Z765" i="4"/>
  <c r="N765" i="4" s="1"/>
  <c r="Y765" i="4"/>
  <c r="H765" i="4"/>
  <c r="AU764" i="4"/>
  <c r="Z764" i="4"/>
  <c r="N764" i="4" s="1"/>
  <c r="Y764" i="4"/>
  <c r="H764" i="4"/>
  <c r="I764" i="4" s="1"/>
  <c r="AU763" i="4"/>
  <c r="Z763" i="4"/>
  <c r="N763" i="4" s="1"/>
  <c r="Y763" i="4"/>
  <c r="H763" i="4"/>
  <c r="AU762" i="4"/>
  <c r="Z762" i="4"/>
  <c r="N762" i="4" s="1"/>
  <c r="Y762" i="4"/>
  <c r="H762" i="4"/>
  <c r="I762" i="4" s="1"/>
  <c r="AU761" i="4"/>
  <c r="Z761" i="4"/>
  <c r="N761" i="4" s="1"/>
  <c r="Y761" i="4"/>
  <c r="H761" i="4"/>
  <c r="I761" i="4" s="1"/>
  <c r="AU760" i="4"/>
  <c r="Z760" i="4"/>
  <c r="N760" i="4" s="1"/>
  <c r="Y760" i="4"/>
  <c r="H760" i="4"/>
  <c r="I760" i="4" s="1"/>
  <c r="AU759" i="4"/>
  <c r="Z759" i="4"/>
  <c r="N759" i="4" s="1"/>
  <c r="Y759" i="4"/>
  <c r="H759" i="4"/>
  <c r="AU758" i="4"/>
  <c r="Z758" i="4"/>
  <c r="N758" i="4" s="1"/>
  <c r="Y758" i="4"/>
  <c r="H758" i="4"/>
  <c r="AU757" i="4"/>
  <c r="Z757" i="4"/>
  <c r="N757" i="4" s="1"/>
  <c r="Y757" i="4"/>
  <c r="H757" i="4"/>
  <c r="AU756" i="4"/>
  <c r="Z756" i="4"/>
  <c r="N756" i="4" s="1"/>
  <c r="Y756" i="4"/>
  <c r="H756" i="4"/>
  <c r="I756" i="4" s="1"/>
  <c r="AU755" i="4"/>
  <c r="Z755" i="4"/>
  <c r="N755" i="4" s="1"/>
  <c r="Y755" i="4"/>
  <c r="H755" i="4"/>
  <c r="AU754" i="4"/>
  <c r="Z754" i="4"/>
  <c r="N754" i="4" s="1"/>
  <c r="Y754" i="4"/>
  <c r="H754" i="4"/>
  <c r="I754" i="4" s="1"/>
  <c r="AU753" i="4"/>
  <c r="Z753" i="4"/>
  <c r="N753" i="4" s="1"/>
  <c r="Y753" i="4"/>
  <c r="H753" i="4"/>
  <c r="I753" i="4" s="1"/>
  <c r="AU752" i="4"/>
  <c r="Z752" i="4"/>
  <c r="N752" i="4" s="1"/>
  <c r="Y752" i="4"/>
  <c r="H752" i="4"/>
  <c r="I752" i="4" s="1"/>
  <c r="AU751" i="4"/>
  <c r="Z751" i="4"/>
  <c r="N751" i="4" s="1"/>
  <c r="Y751" i="4"/>
  <c r="H751" i="4"/>
  <c r="AU750" i="4"/>
  <c r="Z750" i="4"/>
  <c r="N750" i="4" s="1"/>
  <c r="Y750" i="4"/>
  <c r="H750" i="4"/>
  <c r="AU749" i="4"/>
  <c r="Z749" i="4"/>
  <c r="N749" i="4" s="1"/>
  <c r="Y749" i="4"/>
  <c r="H749" i="4"/>
  <c r="AU748" i="4"/>
  <c r="Z748" i="4"/>
  <c r="N748" i="4" s="1"/>
  <c r="Y748" i="4"/>
  <c r="H748" i="4"/>
  <c r="I748" i="4" s="1"/>
  <c r="AU747" i="4"/>
  <c r="Z747" i="4"/>
  <c r="N747" i="4" s="1"/>
  <c r="Y747" i="4"/>
  <c r="L747" i="4"/>
  <c r="K747" i="4"/>
  <c r="J747" i="4"/>
  <c r="H747" i="4"/>
  <c r="I747" i="4" s="1"/>
  <c r="AU746" i="4"/>
  <c r="Z746" i="4"/>
  <c r="N746" i="4" s="1"/>
  <c r="Y746" i="4"/>
  <c r="L746" i="4"/>
  <c r="K746" i="4"/>
  <c r="J746" i="4"/>
  <c r="H746" i="4"/>
  <c r="I746" i="4" s="1"/>
  <c r="AU745" i="4"/>
  <c r="Z745" i="4"/>
  <c r="N745" i="4" s="1"/>
  <c r="Y745" i="4"/>
  <c r="H745" i="4"/>
  <c r="I745" i="4" s="1"/>
  <c r="AU744" i="4"/>
  <c r="Z744" i="4"/>
  <c r="N744" i="4" s="1"/>
  <c r="Y744" i="4"/>
  <c r="H744" i="4"/>
  <c r="I744" i="4" s="1"/>
  <c r="AU743" i="4"/>
  <c r="Z743" i="4"/>
  <c r="N743" i="4" s="1"/>
  <c r="Y743" i="4"/>
  <c r="H743" i="4"/>
  <c r="AU742" i="4"/>
  <c r="Z742" i="4"/>
  <c r="N742" i="4" s="1"/>
  <c r="Y742" i="4"/>
  <c r="H742" i="4"/>
  <c r="AU741" i="4"/>
  <c r="Z741" i="4"/>
  <c r="N741" i="4" s="1"/>
  <c r="Y741" i="4"/>
  <c r="H741" i="4"/>
  <c r="AU740" i="4"/>
  <c r="Z740" i="4"/>
  <c r="N740" i="4" s="1"/>
  <c r="Y740" i="4"/>
  <c r="H740" i="4"/>
  <c r="I740" i="4" s="1"/>
  <c r="AU739" i="4"/>
  <c r="Z739" i="4"/>
  <c r="N739" i="4" s="1"/>
  <c r="Y739" i="4"/>
  <c r="H739" i="4"/>
  <c r="I739" i="4" s="1"/>
  <c r="AU738" i="4"/>
  <c r="Z738" i="4"/>
  <c r="N738" i="4" s="1"/>
  <c r="Y738" i="4"/>
  <c r="H738" i="4"/>
  <c r="I738" i="4" s="1"/>
  <c r="AU737" i="4"/>
  <c r="Z737" i="4"/>
  <c r="N737" i="4" s="1"/>
  <c r="Y737" i="4"/>
  <c r="H737" i="4"/>
  <c r="I737" i="4" s="1"/>
  <c r="AU736" i="4"/>
  <c r="Z736" i="4"/>
  <c r="N736" i="4" s="1"/>
  <c r="Y736" i="4"/>
  <c r="H736" i="4"/>
  <c r="I736" i="4" s="1"/>
  <c r="AU735" i="4"/>
  <c r="Z735" i="4"/>
  <c r="N735" i="4" s="1"/>
  <c r="Y735" i="4"/>
  <c r="H735" i="4"/>
  <c r="AU734" i="4"/>
  <c r="Z734" i="4"/>
  <c r="N734" i="4" s="1"/>
  <c r="Y734" i="4"/>
  <c r="H734" i="4"/>
  <c r="AU733" i="4"/>
  <c r="Z733" i="4"/>
  <c r="N733" i="4" s="1"/>
  <c r="Y733" i="4"/>
  <c r="H733" i="4"/>
  <c r="AU732" i="4"/>
  <c r="Z732" i="4"/>
  <c r="N732" i="4" s="1"/>
  <c r="Y732" i="4"/>
  <c r="H732" i="4"/>
  <c r="I732" i="4" s="1"/>
  <c r="AU731" i="4"/>
  <c r="Z731" i="4"/>
  <c r="N731" i="4" s="1"/>
  <c r="Y731" i="4"/>
  <c r="H731" i="4"/>
  <c r="I731" i="4" s="1"/>
  <c r="AU730" i="4"/>
  <c r="Z730" i="4"/>
  <c r="N730" i="4" s="1"/>
  <c r="Y730" i="4"/>
  <c r="H730" i="4"/>
  <c r="I730" i="4" s="1"/>
  <c r="AU729" i="4"/>
  <c r="Z729" i="4"/>
  <c r="N729" i="4" s="1"/>
  <c r="Y729" i="4"/>
  <c r="H729" i="4"/>
  <c r="I729" i="4" s="1"/>
  <c r="AU728" i="4"/>
  <c r="Z728" i="4"/>
  <c r="N728" i="4" s="1"/>
  <c r="Y728" i="4"/>
  <c r="H728" i="4"/>
  <c r="I728" i="4" s="1"/>
  <c r="AU727" i="4"/>
  <c r="Z727" i="4"/>
  <c r="N727" i="4" s="1"/>
  <c r="Y727" i="4"/>
  <c r="L727" i="4"/>
  <c r="K727" i="4"/>
  <c r="J727" i="4"/>
  <c r="H727" i="4"/>
  <c r="AU726" i="4"/>
  <c r="Z726" i="4"/>
  <c r="N726" i="4" s="1"/>
  <c r="Y726" i="4"/>
  <c r="L726" i="4"/>
  <c r="Q726" i="4" s="1"/>
  <c r="K726" i="4"/>
  <c r="J726" i="4"/>
  <c r="H726" i="4"/>
  <c r="I726" i="4" s="1"/>
  <c r="AU725" i="4"/>
  <c r="Z725" i="4"/>
  <c r="N725" i="4" s="1"/>
  <c r="Y725" i="4"/>
  <c r="H725" i="4"/>
  <c r="AU724" i="4"/>
  <c r="Z724" i="4"/>
  <c r="N724" i="4" s="1"/>
  <c r="Y724" i="4"/>
  <c r="H724" i="4"/>
  <c r="I724" i="4" s="1"/>
  <c r="AU723" i="4"/>
  <c r="Z723" i="4"/>
  <c r="N723" i="4" s="1"/>
  <c r="Y723" i="4"/>
  <c r="H723" i="4"/>
  <c r="I723" i="4" s="1"/>
  <c r="AU722" i="4"/>
  <c r="Z722" i="4"/>
  <c r="N722" i="4" s="1"/>
  <c r="Y722" i="4"/>
  <c r="H722" i="4"/>
  <c r="I722" i="4" s="1"/>
  <c r="AU721" i="4"/>
  <c r="Z721" i="4"/>
  <c r="N721" i="4" s="1"/>
  <c r="Y721" i="4"/>
  <c r="H721" i="4"/>
  <c r="I721" i="4" s="1"/>
  <c r="AU720" i="4"/>
  <c r="Z720" i="4"/>
  <c r="N720" i="4" s="1"/>
  <c r="Y720" i="4"/>
  <c r="H720" i="4"/>
  <c r="I720" i="4" s="1"/>
  <c r="AU719" i="4"/>
  <c r="Z719" i="4"/>
  <c r="N719" i="4" s="1"/>
  <c r="Y719" i="4"/>
  <c r="H719" i="4"/>
  <c r="AU718" i="4"/>
  <c r="Z718" i="4"/>
  <c r="N718" i="4" s="1"/>
  <c r="Y718" i="4"/>
  <c r="H718" i="4"/>
  <c r="AU717" i="4"/>
  <c r="Z717" i="4"/>
  <c r="N717" i="4" s="1"/>
  <c r="Y717" i="4"/>
  <c r="L717" i="4"/>
  <c r="K717" i="4"/>
  <c r="J717" i="4"/>
  <c r="H717" i="4"/>
  <c r="AU716" i="4"/>
  <c r="Z716" i="4"/>
  <c r="N716" i="4" s="1"/>
  <c r="Y716" i="4"/>
  <c r="L716" i="4"/>
  <c r="K716" i="4"/>
  <c r="J716" i="4"/>
  <c r="H716" i="4"/>
  <c r="I716" i="4" s="1"/>
  <c r="AU715" i="4"/>
  <c r="Z715" i="4"/>
  <c r="N715" i="4" s="1"/>
  <c r="Y715" i="4"/>
  <c r="H715" i="4"/>
  <c r="AU714" i="4"/>
  <c r="Z714" i="4"/>
  <c r="N714" i="4" s="1"/>
  <c r="Y714" i="4"/>
  <c r="H714" i="4"/>
  <c r="I714" i="4" s="1"/>
  <c r="AU713" i="4"/>
  <c r="Z713" i="4"/>
  <c r="N713" i="4" s="1"/>
  <c r="Y713" i="4"/>
  <c r="H713" i="4"/>
  <c r="I713" i="4" s="1"/>
  <c r="AU712" i="4"/>
  <c r="Z712" i="4"/>
  <c r="N712" i="4" s="1"/>
  <c r="Y712" i="4"/>
  <c r="H712" i="4"/>
  <c r="AU711" i="4"/>
  <c r="Z711" i="4"/>
  <c r="N711" i="4" s="1"/>
  <c r="Y711" i="4"/>
  <c r="H711" i="4"/>
  <c r="AU710" i="4"/>
  <c r="Z710" i="4"/>
  <c r="N710" i="4" s="1"/>
  <c r="Y710" i="4"/>
  <c r="H710" i="4"/>
  <c r="AU709" i="4"/>
  <c r="Z709" i="4"/>
  <c r="N709" i="4" s="1"/>
  <c r="Y709" i="4"/>
  <c r="H709" i="4"/>
  <c r="AU708" i="4"/>
  <c r="Z708" i="4"/>
  <c r="N708" i="4" s="1"/>
  <c r="Y708" i="4"/>
  <c r="H708" i="4"/>
  <c r="AU707" i="4"/>
  <c r="Z707" i="4"/>
  <c r="N707" i="4" s="1"/>
  <c r="Y707" i="4"/>
  <c r="H707" i="4"/>
  <c r="I707" i="4" s="1"/>
  <c r="AU706" i="4"/>
  <c r="Z706" i="4"/>
  <c r="N706" i="4" s="1"/>
  <c r="Y706" i="4"/>
  <c r="H706" i="4"/>
  <c r="I706" i="4" s="1"/>
  <c r="AU705" i="4"/>
  <c r="Z705" i="4"/>
  <c r="N705" i="4" s="1"/>
  <c r="Y705" i="4"/>
  <c r="H705" i="4"/>
  <c r="K705" i="4" s="1"/>
  <c r="AU704" i="4"/>
  <c r="Z704" i="4"/>
  <c r="N704" i="4" s="1"/>
  <c r="Y704" i="4"/>
  <c r="L704" i="4"/>
  <c r="K704" i="4"/>
  <c r="J704" i="4"/>
  <c r="H704" i="4"/>
  <c r="AU703" i="4"/>
  <c r="Z703" i="4"/>
  <c r="N703" i="4" s="1"/>
  <c r="Y703" i="4"/>
  <c r="L703" i="4"/>
  <c r="K703" i="4"/>
  <c r="J703" i="4"/>
  <c r="H703" i="4"/>
  <c r="AU702" i="4"/>
  <c r="Z702" i="4"/>
  <c r="N702" i="4" s="1"/>
  <c r="Y702" i="4"/>
  <c r="H702" i="4"/>
  <c r="AU701" i="4"/>
  <c r="Z701" i="4"/>
  <c r="N701" i="4" s="1"/>
  <c r="Y701" i="4"/>
  <c r="H701" i="4"/>
  <c r="AU700" i="4"/>
  <c r="Z700" i="4"/>
  <c r="N700" i="4" s="1"/>
  <c r="Y700" i="4"/>
  <c r="H700" i="4"/>
  <c r="I700" i="4" s="1"/>
  <c r="AU699" i="4"/>
  <c r="Z699" i="4"/>
  <c r="N699" i="4" s="1"/>
  <c r="Y699" i="4"/>
  <c r="H699" i="4"/>
  <c r="I699" i="4" s="1"/>
  <c r="AU698" i="4"/>
  <c r="Z698" i="4"/>
  <c r="N698" i="4" s="1"/>
  <c r="Y698" i="4"/>
  <c r="H698" i="4"/>
  <c r="I698" i="4" s="1"/>
  <c r="AU697" i="4"/>
  <c r="Z697" i="4"/>
  <c r="N697" i="4" s="1"/>
  <c r="Y697" i="4"/>
  <c r="H697" i="4"/>
  <c r="I697" i="4" s="1"/>
  <c r="AU696" i="4"/>
  <c r="Z696" i="4"/>
  <c r="N696" i="4" s="1"/>
  <c r="Y696" i="4"/>
  <c r="H696" i="4"/>
  <c r="I696" i="4" s="1"/>
  <c r="AU695" i="4"/>
  <c r="Z695" i="4"/>
  <c r="N695" i="4" s="1"/>
  <c r="Y695" i="4"/>
  <c r="H695" i="4"/>
  <c r="AU694" i="4"/>
  <c r="Z694" i="4"/>
  <c r="N694" i="4" s="1"/>
  <c r="Y694" i="4"/>
  <c r="H694" i="4"/>
  <c r="AU693" i="4"/>
  <c r="Z693" i="4"/>
  <c r="N693" i="4" s="1"/>
  <c r="Y693" i="4"/>
  <c r="H693" i="4"/>
  <c r="AU692" i="4"/>
  <c r="Z692" i="4"/>
  <c r="N692" i="4" s="1"/>
  <c r="Y692" i="4"/>
  <c r="L692" i="4"/>
  <c r="K692" i="4"/>
  <c r="J692" i="4"/>
  <c r="H692" i="4"/>
  <c r="AU691" i="4"/>
  <c r="Z691" i="4"/>
  <c r="N691" i="4" s="1"/>
  <c r="Y691" i="4"/>
  <c r="L691" i="4"/>
  <c r="K691" i="4"/>
  <c r="J691" i="4"/>
  <c r="H691" i="4"/>
  <c r="I691" i="4" s="1"/>
  <c r="AU690" i="4"/>
  <c r="Z690" i="4"/>
  <c r="N690" i="4" s="1"/>
  <c r="Y690" i="4"/>
  <c r="H690" i="4"/>
  <c r="AU689" i="4"/>
  <c r="Z689" i="4"/>
  <c r="N689" i="4" s="1"/>
  <c r="Y689" i="4"/>
  <c r="H689" i="4"/>
  <c r="I689" i="4" s="1"/>
  <c r="AU688" i="4"/>
  <c r="Z688" i="4"/>
  <c r="N688" i="4" s="1"/>
  <c r="Y688" i="4"/>
  <c r="H688" i="4"/>
  <c r="I688" i="4" s="1"/>
  <c r="AU687" i="4"/>
  <c r="Z687" i="4"/>
  <c r="N687" i="4" s="1"/>
  <c r="Y687" i="4"/>
  <c r="H687" i="4"/>
  <c r="AU686" i="4"/>
  <c r="Z686" i="4"/>
  <c r="N686" i="4" s="1"/>
  <c r="Y686" i="4"/>
  <c r="H686" i="4"/>
  <c r="AU685" i="4"/>
  <c r="Z685" i="4"/>
  <c r="N685" i="4" s="1"/>
  <c r="Y685" i="4"/>
  <c r="H685" i="4"/>
  <c r="I685" i="4" s="1"/>
  <c r="AU684" i="4"/>
  <c r="Z684" i="4"/>
  <c r="N684" i="4" s="1"/>
  <c r="Y684" i="4"/>
  <c r="H684" i="4"/>
  <c r="AU683" i="4"/>
  <c r="Z683" i="4"/>
  <c r="N683" i="4" s="1"/>
  <c r="Y683" i="4"/>
  <c r="H683" i="4"/>
  <c r="I683" i="4" s="1"/>
  <c r="AU682" i="4"/>
  <c r="Z682" i="4"/>
  <c r="N682" i="4" s="1"/>
  <c r="Y682" i="4"/>
  <c r="H682" i="4"/>
  <c r="I682" i="4" s="1"/>
  <c r="AU681" i="4"/>
  <c r="Z681" i="4"/>
  <c r="N681" i="4" s="1"/>
  <c r="Y681" i="4"/>
  <c r="H681" i="4"/>
  <c r="AU680" i="4"/>
  <c r="Z680" i="4"/>
  <c r="N680" i="4" s="1"/>
  <c r="Y680" i="4"/>
  <c r="L680" i="4"/>
  <c r="K680" i="4"/>
  <c r="J680" i="4"/>
  <c r="H680" i="4"/>
  <c r="I680" i="4" s="1"/>
  <c r="AU679" i="4"/>
  <c r="Z679" i="4"/>
  <c r="N679" i="4" s="1"/>
  <c r="Y679" i="4"/>
  <c r="L679" i="4"/>
  <c r="K679" i="4"/>
  <c r="J679" i="4"/>
  <c r="H679" i="4"/>
  <c r="I679" i="4" s="1"/>
  <c r="AU678" i="4"/>
  <c r="Z678" i="4"/>
  <c r="N678" i="4" s="1"/>
  <c r="Y678" i="4"/>
  <c r="H678" i="4"/>
  <c r="AU677" i="4"/>
  <c r="Z677" i="4"/>
  <c r="N677" i="4" s="1"/>
  <c r="Y677" i="4"/>
  <c r="H677" i="4"/>
  <c r="I677" i="4" s="1"/>
  <c r="AU676" i="4"/>
  <c r="Z676" i="4"/>
  <c r="N676" i="4" s="1"/>
  <c r="Y676" i="4"/>
  <c r="H676" i="4"/>
  <c r="AU675" i="4"/>
  <c r="Z675" i="4"/>
  <c r="N675" i="4" s="1"/>
  <c r="Y675" i="4"/>
  <c r="H675" i="4"/>
  <c r="I675" i="4" s="1"/>
  <c r="AU674" i="4"/>
  <c r="Z674" i="4"/>
  <c r="N674" i="4" s="1"/>
  <c r="Y674" i="4"/>
  <c r="L674" i="4"/>
  <c r="K674" i="4"/>
  <c r="J674" i="4"/>
  <c r="H674" i="4"/>
  <c r="I674" i="4" s="1"/>
  <c r="AU673" i="4"/>
  <c r="Z673" i="4"/>
  <c r="N673" i="4" s="1"/>
  <c r="Y673" i="4"/>
  <c r="L673" i="4"/>
  <c r="K673" i="4"/>
  <c r="J673" i="4"/>
  <c r="H673" i="4"/>
  <c r="I673" i="4" s="1"/>
  <c r="AU672" i="4"/>
  <c r="Z672" i="4"/>
  <c r="N672" i="4" s="1"/>
  <c r="Y672" i="4"/>
  <c r="H672" i="4"/>
  <c r="I672" i="4" s="1"/>
  <c r="AU671" i="4"/>
  <c r="Z671" i="4"/>
  <c r="N671" i="4" s="1"/>
  <c r="Y671" i="4"/>
  <c r="H671" i="4"/>
  <c r="AU670" i="4"/>
  <c r="Z670" i="4"/>
  <c r="N670" i="4" s="1"/>
  <c r="Y670" i="4"/>
  <c r="H670" i="4"/>
  <c r="AU669" i="4"/>
  <c r="Z669" i="4"/>
  <c r="N669" i="4" s="1"/>
  <c r="Y669" i="4"/>
  <c r="H669" i="4"/>
  <c r="I669" i="4" s="1"/>
  <c r="AU668" i="4"/>
  <c r="Z668" i="4"/>
  <c r="N668" i="4" s="1"/>
  <c r="Y668" i="4"/>
  <c r="H668" i="4"/>
  <c r="AU667" i="4"/>
  <c r="Z667" i="4"/>
  <c r="N667" i="4" s="1"/>
  <c r="Y667" i="4"/>
  <c r="H667" i="4"/>
  <c r="I667" i="4" s="1"/>
  <c r="AU666" i="4"/>
  <c r="Z666" i="4"/>
  <c r="N666" i="4" s="1"/>
  <c r="Y666" i="4"/>
  <c r="H666" i="4"/>
  <c r="I666" i="4" s="1"/>
  <c r="AU665" i="4"/>
  <c r="Z665" i="4"/>
  <c r="N665" i="4" s="1"/>
  <c r="Y665" i="4"/>
  <c r="H665" i="4"/>
  <c r="I665" i="4" s="1"/>
  <c r="AU664" i="4"/>
  <c r="Z664" i="4"/>
  <c r="N664" i="4" s="1"/>
  <c r="Y664" i="4"/>
  <c r="H664" i="4"/>
  <c r="I664" i="4" s="1"/>
  <c r="AU663" i="4"/>
  <c r="Z663" i="4"/>
  <c r="N663" i="4" s="1"/>
  <c r="Y663" i="4"/>
  <c r="L663" i="4"/>
  <c r="K663" i="4"/>
  <c r="J663" i="4"/>
  <c r="H663" i="4"/>
  <c r="AU662" i="4"/>
  <c r="Z662" i="4"/>
  <c r="N662" i="4" s="1"/>
  <c r="Y662" i="4"/>
  <c r="L662" i="4"/>
  <c r="K662" i="4"/>
  <c r="J662" i="4"/>
  <c r="H662" i="4"/>
  <c r="AU661" i="4"/>
  <c r="Z661" i="4"/>
  <c r="N661" i="4" s="1"/>
  <c r="Y661" i="4"/>
  <c r="H661" i="4"/>
  <c r="I661" i="4" s="1"/>
  <c r="AU660" i="4"/>
  <c r="Z660" i="4"/>
  <c r="N660" i="4" s="1"/>
  <c r="Y660" i="4"/>
  <c r="H660" i="4"/>
  <c r="AU659" i="4"/>
  <c r="Z659" i="4"/>
  <c r="N659" i="4" s="1"/>
  <c r="Y659" i="4"/>
  <c r="H659" i="4"/>
  <c r="I659" i="4" s="1"/>
  <c r="AU658" i="4"/>
  <c r="Z658" i="4"/>
  <c r="N658" i="4" s="1"/>
  <c r="Y658" i="4"/>
  <c r="H658" i="4"/>
  <c r="AU657" i="4"/>
  <c r="Z657" i="4"/>
  <c r="N657" i="4" s="1"/>
  <c r="Y657" i="4"/>
  <c r="H657" i="4"/>
  <c r="I657" i="4" s="1"/>
  <c r="AU656" i="4"/>
  <c r="Z656" i="4"/>
  <c r="N656" i="4" s="1"/>
  <c r="Y656" i="4"/>
  <c r="H656" i="4"/>
  <c r="I656" i="4" s="1"/>
  <c r="AU655" i="4"/>
  <c r="Z655" i="4"/>
  <c r="N655" i="4" s="1"/>
  <c r="Y655" i="4"/>
  <c r="H655" i="4"/>
  <c r="AU654" i="4"/>
  <c r="Z654" i="4"/>
  <c r="N654" i="4" s="1"/>
  <c r="Y654" i="4"/>
  <c r="H654" i="4"/>
  <c r="AU653" i="4"/>
  <c r="Z653" i="4"/>
  <c r="N653" i="4" s="1"/>
  <c r="Y653" i="4"/>
  <c r="H653" i="4"/>
  <c r="I653" i="4" s="1"/>
  <c r="AU652" i="4"/>
  <c r="Z652" i="4"/>
  <c r="N652" i="4" s="1"/>
  <c r="Y652" i="4"/>
  <c r="H652" i="4"/>
  <c r="I652" i="4" s="1"/>
  <c r="AU651" i="4"/>
  <c r="Z651" i="4"/>
  <c r="N651" i="4" s="1"/>
  <c r="Y651" i="4"/>
  <c r="H651" i="4"/>
  <c r="I651" i="4" s="1"/>
  <c r="AU650" i="4"/>
  <c r="Z650" i="4"/>
  <c r="N650" i="4" s="1"/>
  <c r="Y650" i="4"/>
  <c r="H650" i="4"/>
  <c r="AU649" i="4"/>
  <c r="Z649" i="4"/>
  <c r="N649" i="4" s="1"/>
  <c r="Y649" i="4"/>
  <c r="H649" i="4"/>
  <c r="I649" i="4" s="1"/>
  <c r="AU648" i="4"/>
  <c r="Z648" i="4"/>
  <c r="N648" i="4" s="1"/>
  <c r="Y648" i="4"/>
  <c r="H648" i="4"/>
  <c r="I648" i="4" s="1"/>
  <c r="AU647" i="4"/>
  <c r="Z647" i="4"/>
  <c r="N647" i="4" s="1"/>
  <c r="Y647" i="4"/>
  <c r="H647" i="4"/>
  <c r="AU646" i="4"/>
  <c r="Z646" i="4"/>
  <c r="N646" i="4" s="1"/>
  <c r="Y646" i="4"/>
  <c r="H646" i="4"/>
  <c r="AU645" i="4"/>
  <c r="Z645" i="4"/>
  <c r="N645" i="4" s="1"/>
  <c r="Y645" i="4"/>
  <c r="H645" i="4"/>
  <c r="I645" i="4" s="1"/>
  <c r="AU644" i="4"/>
  <c r="Z644" i="4"/>
  <c r="N644" i="4" s="1"/>
  <c r="Y644" i="4"/>
  <c r="H644" i="4"/>
  <c r="I644" i="4" s="1"/>
  <c r="AU643" i="4"/>
  <c r="Z643" i="4"/>
  <c r="N643" i="4" s="1"/>
  <c r="Y643" i="4"/>
  <c r="H643" i="4"/>
  <c r="I643" i="4" s="1"/>
  <c r="AU642" i="4"/>
  <c r="Z642" i="4"/>
  <c r="N642" i="4" s="1"/>
  <c r="Y642" i="4"/>
  <c r="H642" i="4"/>
  <c r="AU641" i="4"/>
  <c r="Z641" i="4"/>
  <c r="N641" i="4" s="1"/>
  <c r="Y641" i="4"/>
  <c r="H641" i="4"/>
  <c r="I641" i="4" s="1"/>
  <c r="AU640" i="4"/>
  <c r="Z640" i="4"/>
  <c r="N640" i="4" s="1"/>
  <c r="Y640" i="4"/>
  <c r="H640" i="4"/>
  <c r="I640" i="4" s="1"/>
  <c r="AU639" i="4"/>
  <c r="Z639" i="4"/>
  <c r="N639" i="4" s="1"/>
  <c r="Y639" i="4"/>
  <c r="H639" i="4"/>
  <c r="I639" i="4" s="1"/>
  <c r="AU638" i="4"/>
  <c r="Z638" i="4"/>
  <c r="N638" i="4" s="1"/>
  <c r="Y638" i="4"/>
  <c r="H638" i="4"/>
  <c r="AU637" i="4"/>
  <c r="Z637" i="4"/>
  <c r="N637" i="4" s="1"/>
  <c r="Y637" i="4"/>
  <c r="H637" i="4"/>
  <c r="I637" i="4" s="1"/>
  <c r="AU636" i="4"/>
  <c r="Z636" i="4"/>
  <c r="N636" i="4" s="1"/>
  <c r="Y636" i="4"/>
  <c r="L636" i="4"/>
  <c r="K636" i="4"/>
  <c r="J636" i="4"/>
  <c r="H636" i="4"/>
  <c r="I636" i="4" s="1"/>
  <c r="AU635" i="4"/>
  <c r="Z635" i="4"/>
  <c r="N635" i="4" s="1"/>
  <c r="Y635" i="4"/>
  <c r="L635" i="4"/>
  <c r="K635" i="4"/>
  <c r="J635" i="4"/>
  <c r="H635" i="4"/>
  <c r="I635" i="4" s="1"/>
  <c r="AU634" i="4"/>
  <c r="Z634" i="4"/>
  <c r="N634" i="4" s="1"/>
  <c r="Y634" i="4"/>
  <c r="H634" i="4"/>
  <c r="AU633" i="4"/>
  <c r="Z633" i="4"/>
  <c r="N633" i="4" s="1"/>
  <c r="Y633" i="4"/>
  <c r="H633" i="4"/>
  <c r="I633" i="4" s="1"/>
  <c r="AU632" i="4"/>
  <c r="Z632" i="4"/>
  <c r="N632" i="4" s="1"/>
  <c r="Y632" i="4"/>
  <c r="H632" i="4"/>
  <c r="I632" i="4" s="1"/>
  <c r="AU631" i="4"/>
  <c r="Z631" i="4"/>
  <c r="N631" i="4" s="1"/>
  <c r="Y631" i="4"/>
  <c r="H631" i="4"/>
  <c r="I631" i="4" s="1"/>
  <c r="AU630" i="4"/>
  <c r="Z630" i="4"/>
  <c r="N630" i="4" s="1"/>
  <c r="Y630" i="4"/>
  <c r="H630" i="4"/>
  <c r="AU629" i="4"/>
  <c r="Z629" i="4"/>
  <c r="N629" i="4" s="1"/>
  <c r="Y629" i="4"/>
  <c r="H629" i="4"/>
  <c r="I629" i="4" s="1"/>
  <c r="AU628" i="4"/>
  <c r="Z628" i="4"/>
  <c r="N628" i="4" s="1"/>
  <c r="Y628" i="4"/>
  <c r="H628" i="4"/>
  <c r="I628" i="4" s="1"/>
  <c r="AU627" i="4"/>
  <c r="Z627" i="4"/>
  <c r="N627" i="4" s="1"/>
  <c r="Y627" i="4"/>
  <c r="H627" i="4"/>
  <c r="I627" i="4" s="1"/>
  <c r="AU626" i="4"/>
  <c r="Z626" i="4"/>
  <c r="N626" i="4" s="1"/>
  <c r="Y626" i="4"/>
  <c r="H626" i="4"/>
  <c r="AU625" i="4"/>
  <c r="Z625" i="4"/>
  <c r="N625" i="4" s="1"/>
  <c r="Y625" i="4"/>
  <c r="H625" i="4"/>
  <c r="I625" i="4" s="1"/>
  <c r="AU624" i="4"/>
  <c r="Z624" i="4"/>
  <c r="N624" i="4" s="1"/>
  <c r="Y624" i="4"/>
  <c r="H624" i="4"/>
  <c r="I624" i="4" s="1"/>
  <c r="AU623" i="4"/>
  <c r="Z623" i="4"/>
  <c r="N623" i="4" s="1"/>
  <c r="Y623" i="4"/>
  <c r="H623" i="4"/>
  <c r="I623" i="4" s="1"/>
  <c r="AU622" i="4"/>
  <c r="Z622" i="4"/>
  <c r="N622" i="4" s="1"/>
  <c r="Y622" i="4"/>
  <c r="L622" i="4"/>
  <c r="K622" i="4"/>
  <c r="J622" i="4"/>
  <c r="H622" i="4"/>
  <c r="AU621" i="4"/>
  <c r="Z621" i="4"/>
  <c r="N621" i="4" s="1"/>
  <c r="Y621" i="4"/>
  <c r="L621" i="4"/>
  <c r="K621" i="4"/>
  <c r="J621" i="4"/>
  <c r="H621" i="4"/>
  <c r="I621" i="4" s="1"/>
  <c r="AU620" i="4"/>
  <c r="Z620" i="4"/>
  <c r="N620" i="4" s="1"/>
  <c r="Y620" i="4"/>
  <c r="H620" i="4"/>
  <c r="I620" i="4" s="1"/>
  <c r="AU619" i="4"/>
  <c r="Z619" i="4"/>
  <c r="N619" i="4" s="1"/>
  <c r="Y619" i="4"/>
  <c r="H619" i="4"/>
  <c r="I619" i="4" s="1"/>
  <c r="AU618" i="4"/>
  <c r="Z618" i="4"/>
  <c r="N618" i="4" s="1"/>
  <c r="Y618" i="4"/>
  <c r="H618" i="4"/>
  <c r="AU617" i="4"/>
  <c r="Z617" i="4"/>
  <c r="N617" i="4" s="1"/>
  <c r="Y617" i="4"/>
  <c r="H617" i="4"/>
  <c r="I617" i="4" s="1"/>
  <c r="AU616" i="4"/>
  <c r="Z616" i="4"/>
  <c r="N616" i="4" s="1"/>
  <c r="Y616" i="4"/>
  <c r="H616" i="4"/>
  <c r="I616" i="4" s="1"/>
  <c r="AU615" i="4"/>
  <c r="Z615" i="4"/>
  <c r="N615" i="4" s="1"/>
  <c r="Y615" i="4"/>
  <c r="H615" i="4"/>
  <c r="AU614" i="4"/>
  <c r="Z614" i="4"/>
  <c r="N614" i="4" s="1"/>
  <c r="Y614" i="4"/>
  <c r="H614" i="4"/>
  <c r="AU613" i="4"/>
  <c r="Z613" i="4"/>
  <c r="N613" i="4" s="1"/>
  <c r="Y613" i="4"/>
  <c r="H613" i="4"/>
  <c r="I613" i="4" s="1"/>
  <c r="AU612" i="4"/>
  <c r="Z612" i="4"/>
  <c r="N612" i="4" s="1"/>
  <c r="Y612" i="4"/>
  <c r="H612" i="4"/>
  <c r="AU611" i="4"/>
  <c r="Z611" i="4"/>
  <c r="N611" i="4" s="1"/>
  <c r="Y611" i="4"/>
  <c r="H611" i="4"/>
  <c r="AU610" i="4"/>
  <c r="Z610" i="4"/>
  <c r="N610" i="4" s="1"/>
  <c r="Y610" i="4"/>
  <c r="L610" i="4"/>
  <c r="K610" i="4"/>
  <c r="J610" i="4"/>
  <c r="H610" i="4"/>
  <c r="AU609" i="4"/>
  <c r="Z609" i="4"/>
  <c r="N609" i="4" s="1"/>
  <c r="Y609" i="4"/>
  <c r="L609" i="4"/>
  <c r="Q609" i="4" s="1"/>
  <c r="K609" i="4"/>
  <c r="J609" i="4"/>
  <c r="H609" i="4"/>
  <c r="I609" i="4" s="1"/>
  <c r="AU608" i="4"/>
  <c r="Z608" i="4"/>
  <c r="N608" i="4" s="1"/>
  <c r="Y608" i="4"/>
  <c r="H608" i="4"/>
  <c r="AU607" i="4"/>
  <c r="Z607" i="4"/>
  <c r="N607" i="4" s="1"/>
  <c r="Y607" i="4"/>
  <c r="H607" i="4"/>
  <c r="I607" i="4" s="1"/>
  <c r="AU606" i="4"/>
  <c r="Z606" i="4"/>
  <c r="N606" i="4" s="1"/>
  <c r="Y606" i="4"/>
  <c r="H606" i="4"/>
  <c r="AU605" i="4"/>
  <c r="Z605" i="4"/>
  <c r="N605" i="4" s="1"/>
  <c r="Y605" i="4"/>
  <c r="L605" i="4"/>
  <c r="K605" i="4"/>
  <c r="J605" i="4"/>
  <c r="H605" i="4"/>
  <c r="I605" i="4" s="1"/>
  <c r="AU604" i="4"/>
  <c r="Z604" i="4"/>
  <c r="N604" i="4" s="1"/>
  <c r="Y604" i="4"/>
  <c r="L604" i="4"/>
  <c r="K604" i="4"/>
  <c r="J604" i="4"/>
  <c r="H604" i="4"/>
  <c r="I604" i="4" s="1"/>
  <c r="AU603" i="4"/>
  <c r="Z603" i="4"/>
  <c r="N603" i="4" s="1"/>
  <c r="Y603" i="4"/>
  <c r="H603" i="4"/>
  <c r="I603" i="4" s="1"/>
  <c r="AU602" i="4"/>
  <c r="Z602" i="4"/>
  <c r="N602" i="4" s="1"/>
  <c r="Y602" i="4"/>
  <c r="H602" i="4"/>
  <c r="I602" i="4" s="1"/>
  <c r="AU601" i="4"/>
  <c r="Z601" i="4"/>
  <c r="N601" i="4" s="1"/>
  <c r="Y601" i="4"/>
  <c r="H601" i="4"/>
  <c r="I601" i="4" s="1"/>
  <c r="AU600" i="4"/>
  <c r="Z600" i="4"/>
  <c r="N600" i="4" s="1"/>
  <c r="Y600" i="4"/>
  <c r="H600" i="4"/>
  <c r="AU599" i="4"/>
  <c r="Z599" i="4"/>
  <c r="N599" i="4" s="1"/>
  <c r="Y599" i="4"/>
  <c r="H599" i="4"/>
  <c r="AU598" i="4"/>
  <c r="Z598" i="4"/>
  <c r="N598" i="4" s="1"/>
  <c r="Y598" i="4"/>
  <c r="H598" i="4"/>
  <c r="I598" i="4" s="1"/>
  <c r="AU597" i="4"/>
  <c r="Z597" i="4"/>
  <c r="N597" i="4" s="1"/>
  <c r="Y597" i="4"/>
  <c r="H597" i="4"/>
  <c r="I597" i="4" s="1"/>
  <c r="AU596" i="4"/>
  <c r="Z596" i="4"/>
  <c r="N596" i="4" s="1"/>
  <c r="Y596" i="4"/>
  <c r="H596" i="4"/>
  <c r="AU595" i="4"/>
  <c r="Z595" i="4"/>
  <c r="N595" i="4" s="1"/>
  <c r="Y595" i="4"/>
  <c r="H595" i="4"/>
  <c r="AU594" i="4"/>
  <c r="Z594" i="4"/>
  <c r="N594" i="4" s="1"/>
  <c r="Y594" i="4"/>
  <c r="L594" i="4"/>
  <c r="K594" i="4"/>
  <c r="J594" i="4"/>
  <c r="H594" i="4"/>
  <c r="I594" i="4" s="1"/>
  <c r="AU593" i="4"/>
  <c r="Z593" i="4"/>
  <c r="N593" i="4" s="1"/>
  <c r="Y593" i="4"/>
  <c r="L593" i="4"/>
  <c r="K593" i="4"/>
  <c r="J593" i="4"/>
  <c r="H593" i="4"/>
  <c r="AU592" i="4"/>
  <c r="Z592" i="4"/>
  <c r="N592" i="4" s="1"/>
  <c r="Y592" i="4"/>
  <c r="H592" i="4"/>
  <c r="I592" i="4" s="1"/>
  <c r="AU591" i="4"/>
  <c r="Z591" i="4"/>
  <c r="N591" i="4" s="1"/>
  <c r="Y591" i="4"/>
  <c r="H591" i="4"/>
  <c r="I591" i="4" s="1"/>
  <c r="AU590" i="4"/>
  <c r="Z590" i="4"/>
  <c r="N590" i="4" s="1"/>
  <c r="Y590" i="4"/>
  <c r="H590" i="4"/>
  <c r="I590" i="4" s="1"/>
  <c r="AU589" i="4"/>
  <c r="Z589" i="4"/>
  <c r="N589" i="4" s="1"/>
  <c r="Y589" i="4"/>
  <c r="H589" i="4"/>
  <c r="I589" i="4" s="1"/>
  <c r="AU588" i="4"/>
  <c r="Z588" i="4"/>
  <c r="N588" i="4" s="1"/>
  <c r="Y588" i="4"/>
  <c r="H588" i="4"/>
  <c r="AU587" i="4"/>
  <c r="Z587" i="4"/>
  <c r="N587" i="4" s="1"/>
  <c r="Y587" i="4"/>
  <c r="H587" i="4"/>
  <c r="AU586" i="4"/>
  <c r="Z586" i="4"/>
  <c r="N586" i="4" s="1"/>
  <c r="Y586" i="4"/>
  <c r="H586" i="4"/>
  <c r="I586" i="4" s="1"/>
  <c r="AU585" i="4"/>
  <c r="Z585" i="4"/>
  <c r="N585" i="4" s="1"/>
  <c r="Y585" i="4"/>
  <c r="H585" i="4"/>
  <c r="AU584" i="4"/>
  <c r="Z584" i="4"/>
  <c r="N584" i="4" s="1"/>
  <c r="Y584" i="4"/>
  <c r="H584" i="4"/>
  <c r="I584" i="4" s="1"/>
  <c r="AU583" i="4"/>
  <c r="Z583" i="4"/>
  <c r="N583" i="4" s="1"/>
  <c r="Y583" i="4"/>
  <c r="H583" i="4"/>
  <c r="I583" i="4" s="1"/>
  <c r="AU582" i="4"/>
  <c r="Z582" i="4"/>
  <c r="N582" i="4" s="1"/>
  <c r="Y582" i="4"/>
  <c r="H582" i="4"/>
  <c r="I582" i="4" s="1"/>
  <c r="AU581" i="4"/>
  <c r="Z581" i="4"/>
  <c r="N581" i="4" s="1"/>
  <c r="Y581" i="4"/>
  <c r="L581" i="4"/>
  <c r="K581" i="4"/>
  <c r="J581" i="4"/>
  <c r="H581" i="4"/>
  <c r="I581" i="4" s="1"/>
  <c r="AU580" i="4"/>
  <c r="Z580" i="4"/>
  <c r="N580" i="4" s="1"/>
  <c r="Y580" i="4"/>
  <c r="L580" i="4"/>
  <c r="K580" i="4"/>
  <c r="J580" i="4"/>
  <c r="H580" i="4"/>
  <c r="I580" i="4" s="1"/>
  <c r="AU579" i="4"/>
  <c r="Z579" i="4"/>
  <c r="N579" i="4" s="1"/>
  <c r="Y579" i="4"/>
  <c r="H579" i="4"/>
  <c r="AU578" i="4"/>
  <c r="Z578" i="4"/>
  <c r="N578" i="4" s="1"/>
  <c r="Y578" i="4"/>
  <c r="H578" i="4"/>
  <c r="I578" i="4" s="1"/>
  <c r="AU577" i="4"/>
  <c r="Z577" i="4"/>
  <c r="N577" i="4" s="1"/>
  <c r="Y577" i="4"/>
  <c r="H577" i="4"/>
  <c r="AU576" i="4"/>
  <c r="Z576" i="4"/>
  <c r="N576" i="4" s="1"/>
  <c r="Y576" i="4"/>
  <c r="H576" i="4"/>
  <c r="I576" i="4" s="1"/>
  <c r="AU575" i="4"/>
  <c r="Z575" i="4"/>
  <c r="N575" i="4" s="1"/>
  <c r="Y575" i="4"/>
  <c r="H575" i="4"/>
  <c r="I575" i="4" s="1"/>
  <c r="AU574" i="4"/>
  <c r="Z574" i="4"/>
  <c r="N574" i="4" s="1"/>
  <c r="Y574" i="4"/>
  <c r="H574" i="4"/>
  <c r="I574" i="4" s="1"/>
  <c r="AU573" i="4"/>
  <c r="Z573" i="4"/>
  <c r="N573" i="4" s="1"/>
  <c r="Y573" i="4"/>
  <c r="H573" i="4"/>
  <c r="I573" i="4" s="1"/>
  <c r="AU572" i="4"/>
  <c r="Z572" i="4"/>
  <c r="N572" i="4" s="1"/>
  <c r="Y572" i="4"/>
  <c r="H572" i="4"/>
  <c r="AU571" i="4"/>
  <c r="Z571" i="4"/>
  <c r="N571" i="4" s="1"/>
  <c r="Y571" i="4"/>
  <c r="H571" i="4"/>
  <c r="AU570" i="4"/>
  <c r="Z570" i="4"/>
  <c r="N570" i="4" s="1"/>
  <c r="Y570" i="4"/>
  <c r="H570" i="4"/>
  <c r="AU569" i="4"/>
  <c r="Z569" i="4"/>
  <c r="N569" i="4" s="1"/>
  <c r="Y569" i="4"/>
  <c r="L569" i="4"/>
  <c r="K569" i="4"/>
  <c r="J569" i="4"/>
  <c r="H569" i="4"/>
  <c r="AU568" i="4"/>
  <c r="Z568" i="4"/>
  <c r="N568" i="4" s="1"/>
  <c r="Y568" i="4"/>
  <c r="L568" i="4"/>
  <c r="K568" i="4"/>
  <c r="J568" i="4"/>
  <c r="H568" i="4"/>
  <c r="I568" i="4" s="1"/>
  <c r="AU567" i="4"/>
  <c r="Z567" i="4"/>
  <c r="N567" i="4" s="1"/>
  <c r="Y567" i="4"/>
  <c r="H567" i="4"/>
  <c r="I567" i="4" s="1"/>
  <c r="AU566" i="4"/>
  <c r="Z566" i="4"/>
  <c r="N566" i="4" s="1"/>
  <c r="Y566" i="4"/>
  <c r="H566" i="4"/>
  <c r="I566" i="4" s="1"/>
  <c r="AU565" i="4"/>
  <c r="Z565" i="4"/>
  <c r="N565" i="4" s="1"/>
  <c r="Y565" i="4"/>
  <c r="H565" i="4"/>
  <c r="I565" i="4" s="1"/>
  <c r="AU564" i="4"/>
  <c r="Z564" i="4"/>
  <c r="N564" i="4" s="1"/>
  <c r="Y564" i="4"/>
  <c r="H564" i="4"/>
  <c r="AU563" i="4"/>
  <c r="Z563" i="4"/>
  <c r="N563" i="4" s="1"/>
  <c r="Y563" i="4"/>
  <c r="H563" i="4"/>
  <c r="AU562" i="4"/>
  <c r="Z562" i="4"/>
  <c r="N562" i="4" s="1"/>
  <c r="Y562" i="4"/>
  <c r="H562" i="4"/>
  <c r="I562" i="4" s="1"/>
  <c r="AU561" i="4"/>
  <c r="Z561" i="4"/>
  <c r="N561" i="4" s="1"/>
  <c r="Y561" i="4"/>
  <c r="H561" i="4"/>
  <c r="AU560" i="4"/>
  <c r="Z560" i="4"/>
  <c r="N560" i="4" s="1"/>
  <c r="Y560" i="4"/>
  <c r="H560" i="4"/>
  <c r="I560" i="4" s="1"/>
  <c r="AU559" i="4"/>
  <c r="Z559" i="4"/>
  <c r="N559" i="4" s="1"/>
  <c r="Y559" i="4"/>
  <c r="H559" i="4"/>
  <c r="I559" i="4" s="1"/>
  <c r="AU558" i="4"/>
  <c r="Z558" i="4"/>
  <c r="N558" i="4" s="1"/>
  <c r="Y558" i="4"/>
  <c r="H558" i="4"/>
  <c r="I558" i="4" s="1"/>
  <c r="AU557" i="4"/>
  <c r="Z557" i="4"/>
  <c r="N557" i="4" s="1"/>
  <c r="Y557" i="4"/>
  <c r="H557" i="4"/>
  <c r="I557" i="4" s="1"/>
  <c r="AU556" i="4"/>
  <c r="Z556" i="4"/>
  <c r="N556" i="4" s="1"/>
  <c r="Y556" i="4"/>
  <c r="L556" i="4"/>
  <c r="K556" i="4"/>
  <c r="J556" i="4"/>
  <c r="H556" i="4"/>
  <c r="I556" i="4" s="1"/>
  <c r="AU555" i="4"/>
  <c r="Z555" i="4"/>
  <c r="N555" i="4" s="1"/>
  <c r="Y555" i="4"/>
  <c r="L555" i="4"/>
  <c r="K555" i="4"/>
  <c r="J555" i="4"/>
  <c r="H555" i="4"/>
  <c r="AU554" i="4"/>
  <c r="Z554" i="4"/>
  <c r="N554" i="4" s="1"/>
  <c r="Y554" i="4"/>
  <c r="H554" i="4"/>
  <c r="I554" i="4" s="1"/>
  <c r="AU553" i="4"/>
  <c r="Z553" i="4"/>
  <c r="N553" i="4" s="1"/>
  <c r="Y553" i="4"/>
  <c r="H553" i="4"/>
  <c r="AU552" i="4"/>
  <c r="Z552" i="4"/>
  <c r="N552" i="4" s="1"/>
  <c r="Y552" i="4"/>
  <c r="H552" i="4"/>
  <c r="I552" i="4" s="1"/>
  <c r="AU551" i="4"/>
  <c r="Z551" i="4"/>
  <c r="N551" i="4" s="1"/>
  <c r="Y551" i="4"/>
  <c r="H551" i="4"/>
  <c r="I551" i="4" s="1"/>
  <c r="AU550" i="4"/>
  <c r="Z550" i="4"/>
  <c r="N550" i="4" s="1"/>
  <c r="Y550" i="4"/>
  <c r="H550" i="4"/>
  <c r="I550" i="4" s="1"/>
  <c r="AU549" i="4"/>
  <c r="Z549" i="4"/>
  <c r="N549" i="4" s="1"/>
  <c r="Y549" i="4"/>
  <c r="H549" i="4"/>
  <c r="I549" i="4" s="1"/>
  <c r="AU548" i="4"/>
  <c r="Z548" i="4"/>
  <c r="N548" i="4" s="1"/>
  <c r="Y548" i="4"/>
  <c r="H548" i="4"/>
  <c r="AU547" i="4"/>
  <c r="Z547" i="4"/>
  <c r="N547" i="4" s="1"/>
  <c r="Y547" i="4"/>
  <c r="H547" i="4"/>
  <c r="AU546" i="4"/>
  <c r="Z546" i="4"/>
  <c r="N546" i="4" s="1"/>
  <c r="Y546" i="4"/>
  <c r="H546" i="4"/>
  <c r="I546" i="4" s="1"/>
  <c r="AU545" i="4"/>
  <c r="Z545" i="4"/>
  <c r="N545" i="4" s="1"/>
  <c r="Y545" i="4"/>
  <c r="H545" i="4"/>
  <c r="AU544" i="4"/>
  <c r="Z544" i="4"/>
  <c r="N544" i="4" s="1"/>
  <c r="Y544" i="4"/>
  <c r="L544" i="4"/>
  <c r="K544" i="4"/>
  <c r="J544" i="4"/>
  <c r="H544" i="4"/>
  <c r="I544" i="4" s="1"/>
  <c r="AU543" i="4"/>
  <c r="Z543" i="4"/>
  <c r="N543" i="4" s="1"/>
  <c r="Y543" i="4"/>
  <c r="L543" i="4"/>
  <c r="K543" i="4"/>
  <c r="J543" i="4"/>
  <c r="H543" i="4"/>
  <c r="I543" i="4" s="1"/>
  <c r="AU542" i="4"/>
  <c r="Z542" i="4"/>
  <c r="N542" i="4" s="1"/>
  <c r="Y542" i="4"/>
  <c r="H542" i="4"/>
  <c r="I542" i="4" s="1"/>
  <c r="AU541" i="4"/>
  <c r="Z541" i="4"/>
  <c r="N541" i="4" s="1"/>
  <c r="Y541" i="4"/>
  <c r="H541" i="4"/>
  <c r="I541" i="4" s="1"/>
  <c r="AU540" i="4"/>
  <c r="Z540" i="4"/>
  <c r="N540" i="4" s="1"/>
  <c r="Y540" i="4"/>
  <c r="H540" i="4"/>
  <c r="AU539" i="4"/>
  <c r="Z539" i="4"/>
  <c r="N539" i="4" s="1"/>
  <c r="Y539" i="4"/>
  <c r="H539" i="4"/>
  <c r="AU538" i="4"/>
  <c r="Z538" i="4"/>
  <c r="N538" i="4" s="1"/>
  <c r="Y538" i="4"/>
  <c r="H538" i="4"/>
  <c r="I538" i="4" s="1"/>
  <c r="AU537" i="4"/>
  <c r="Z537" i="4"/>
  <c r="N537" i="4" s="1"/>
  <c r="Y537" i="4"/>
  <c r="H537" i="4"/>
  <c r="AU536" i="4"/>
  <c r="Z536" i="4"/>
  <c r="N536" i="4" s="1"/>
  <c r="Y536" i="4"/>
  <c r="H536" i="4"/>
  <c r="I536" i="4" s="1"/>
  <c r="AU535" i="4"/>
  <c r="Z535" i="4"/>
  <c r="N535" i="4" s="1"/>
  <c r="Y535" i="4"/>
  <c r="H535" i="4"/>
  <c r="I535" i="4" s="1"/>
  <c r="AU534" i="4"/>
  <c r="Z534" i="4"/>
  <c r="N534" i="4" s="1"/>
  <c r="Y534" i="4"/>
  <c r="H534" i="4"/>
  <c r="AU533" i="4"/>
  <c r="Z533" i="4"/>
  <c r="N533" i="4" s="1"/>
  <c r="Y533" i="4"/>
  <c r="H533" i="4"/>
  <c r="AU532" i="4"/>
  <c r="Z532" i="4"/>
  <c r="N532" i="4" s="1"/>
  <c r="Y532" i="4"/>
  <c r="H532" i="4"/>
  <c r="I532" i="4" s="1"/>
  <c r="AU531" i="4"/>
  <c r="Z531" i="4"/>
  <c r="N531" i="4" s="1"/>
  <c r="Y531" i="4"/>
  <c r="L531" i="4"/>
  <c r="K531" i="4"/>
  <c r="J531" i="4"/>
  <c r="H531" i="4"/>
  <c r="AU530" i="4"/>
  <c r="Z530" i="4"/>
  <c r="N530" i="4" s="1"/>
  <c r="Y530" i="4"/>
  <c r="L530" i="4"/>
  <c r="Q530" i="4" s="1"/>
  <c r="K530" i="4"/>
  <c r="J530" i="4"/>
  <c r="H530" i="4"/>
  <c r="I530" i="4" s="1"/>
  <c r="AU529" i="4"/>
  <c r="Z529" i="4"/>
  <c r="N529" i="4" s="1"/>
  <c r="Y529" i="4"/>
  <c r="H529" i="4"/>
  <c r="AU528" i="4"/>
  <c r="Z528" i="4"/>
  <c r="N528" i="4" s="1"/>
  <c r="Y528" i="4"/>
  <c r="H528" i="4"/>
  <c r="I528" i="4" s="1"/>
  <c r="AU527" i="4"/>
  <c r="Z527" i="4"/>
  <c r="N527" i="4" s="1"/>
  <c r="Y527" i="4"/>
  <c r="H527" i="4"/>
  <c r="I527" i="4" s="1"/>
  <c r="AU526" i="4"/>
  <c r="Z526" i="4"/>
  <c r="N526" i="4" s="1"/>
  <c r="Y526" i="4"/>
  <c r="H526" i="4"/>
  <c r="I526" i="4" s="1"/>
  <c r="AU525" i="4"/>
  <c r="Z525" i="4"/>
  <c r="N525" i="4" s="1"/>
  <c r="Y525" i="4"/>
  <c r="H525" i="4"/>
  <c r="I525" i="4" s="1"/>
  <c r="AU524" i="4"/>
  <c r="Z524" i="4"/>
  <c r="N524" i="4" s="1"/>
  <c r="Y524" i="4"/>
  <c r="H524" i="4"/>
  <c r="I524" i="4" s="1"/>
  <c r="AU523" i="4"/>
  <c r="Z523" i="4"/>
  <c r="N523" i="4" s="1"/>
  <c r="Y523" i="4"/>
  <c r="H523" i="4"/>
  <c r="AU522" i="4"/>
  <c r="Z522" i="4"/>
  <c r="N522" i="4" s="1"/>
  <c r="Y522" i="4"/>
  <c r="H522" i="4"/>
  <c r="I522" i="4" s="1"/>
  <c r="AU521" i="4"/>
  <c r="Z521" i="4"/>
  <c r="N521" i="4" s="1"/>
  <c r="Y521" i="4"/>
  <c r="H521" i="4"/>
  <c r="AU520" i="4"/>
  <c r="Z520" i="4"/>
  <c r="N520" i="4" s="1"/>
  <c r="Y520" i="4"/>
  <c r="H520" i="4"/>
  <c r="I520" i="4" s="1"/>
  <c r="AU519" i="4"/>
  <c r="Z519" i="4"/>
  <c r="N519" i="4" s="1"/>
  <c r="Y519" i="4"/>
  <c r="H519" i="4"/>
  <c r="AU518" i="4"/>
  <c r="Z518" i="4"/>
  <c r="N518" i="4" s="1"/>
  <c r="Y518" i="4"/>
  <c r="L518" i="4"/>
  <c r="K518" i="4"/>
  <c r="J518" i="4"/>
  <c r="H518" i="4"/>
  <c r="I518" i="4" s="1"/>
  <c r="AU517" i="4"/>
  <c r="Z517" i="4"/>
  <c r="N517" i="4" s="1"/>
  <c r="Y517" i="4"/>
  <c r="L517" i="4"/>
  <c r="K517" i="4"/>
  <c r="J517" i="4"/>
  <c r="H517" i="4"/>
  <c r="I517" i="4" s="1"/>
  <c r="AU516" i="4"/>
  <c r="Z516" i="4"/>
  <c r="N516" i="4" s="1"/>
  <c r="Y516" i="4"/>
  <c r="H516" i="4"/>
  <c r="AU515" i="4"/>
  <c r="Z515" i="4"/>
  <c r="N515" i="4" s="1"/>
  <c r="Y515" i="4"/>
  <c r="H515" i="4"/>
  <c r="AU514" i="4"/>
  <c r="Z514" i="4"/>
  <c r="N514" i="4" s="1"/>
  <c r="Y514" i="4"/>
  <c r="H514" i="4"/>
  <c r="I514" i="4" s="1"/>
  <c r="AU513" i="4"/>
  <c r="Z513" i="4"/>
  <c r="N513" i="4" s="1"/>
  <c r="Y513" i="4"/>
  <c r="H513" i="4"/>
  <c r="AU512" i="4"/>
  <c r="Z512" i="4"/>
  <c r="N512" i="4" s="1"/>
  <c r="Y512" i="4"/>
  <c r="H512" i="4"/>
  <c r="I512" i="4" s="1"/>
  <c r="AU511" i="4"/>
  <c r="Z511" i="4"/>
  <c r="N511" i="4" s="1"/>
  <c r="Y511" i="4"/>
  <c r="H511" i="4"/>
  <c r="AU510" i="4"/>
  <c r="Z510" i="4"/>
  <c r="N510" i="4" s="1"/>
  <c r="Y510" i="4"/>
  <c r="H510" i="4"/>
  <c r="I510" i="4" s="1"/>
  <c r="AU509" i="4"/>
  <c r="Z509" i="4"/>
  <c r="N509" i="4" s="1"/>
  <c r="Y509" i="4"/>
  <c r="H509" i="4"/>
  <c r="L509" i="4" s="1"/>
  <c r="AU508" i="4"/>
  <c r="Z508" i="4"/>
  <c r="N508" i="4" s="1"/>
  <c r="Y508" i="4"/>
  <c r="H508" i="4"/>
  <c r="AU507" i="4"/>
  <c r="Z507" i="4"/>
  <c r="N507" i="4" s="1"/>
  <c r="Y507" i="4"/>
  <c r="H507" i="4"/>
  <c r="AU506" i="4"/>
  <c r="Z506" i="4"/>
  <c r="N506" i="4" s="1"/>
  <c r="Y506" i="4"/>
  <c r="L506" i="4"/>
  <c r="K506" i="4"/>
  <c r="J506" i="4"/>
  <c r="H506" i="4"/>
  <c r="I506" i="4" s="1"/>
  <c r="AU505" i="4"/>
  <c r="Z505" i="4"/>
  <c r="N505" i="4" s="1"/>
  <c r="Y505" i="4"/>
  <c r="L505" i="4"/>
  <c r="K505" i="4"/>
  <c r="J505" i="4"/>
  <c r="H505" i="4"/>
  <c r="AU504" i="4"/>
  <c r="Z504" i="4"/>
  <c r="N504" i="4" s="1"/>
  <c r="Y504" i="4"/>
  <c r="H504" i="4"/>
  <c r="I504" i="4" s="1"/>
  <c r="AU503" i="4"/>
  <c r="Z503" i="4"/>
  <c r="N503" i="4" s="1"/>
  <c r="Y503" i="4"/>
  <c r="H503" i="4"/>
  <c r="K503" i="4" s="1"/>
  <c r="AU502" i="4"/>
  <c r="Z502" i="4"/>
  <c r="N502" i="4" s="1"/>
  <c r="Y502" i="4"/>
  <c r="H502" i="4"/>
  <c r="I502" i="4" s="1"/>
  <c r="AU501" i="4"/>
  <c r="Z501" i="4"/>
  <c r="N501" i="4" s="1"/>
  <c r="Y501" i="4"/>
  <c r="H501" i="4"/>
  <c r="I501" i="4" s="1"/>
  <c r="AU500" i="4"/>
  <c r="Z500" i="4"/>
  <c r="N500" i="4" s="1"/>
  <c r="Y500" i="4"/>
  <c r="H500" i="4"/>
  <c r="I500" i="4" s="1"/>
  <c r="AU499" i="4"/>
  <c r="Z499" i="4"/>
  <c r="N499" i="4" s="1"/>
  <c r="Y499" i="4"/>
  <c r="H499" i="4"/>
  <c r="AU498" i="4"/>
  <c r="Z498" i="4"/>
  <c r="N498" i="4" s="1"/>
  <c r="Y498" i="4"/>
  <c r="H498" i="4"/>
  <c r="I498" i="4" s="1"/>
  <c r="AU497" i="4"/>
  <c r="Z497" i="4"/>
  <c r="N497" i="4" s="1"/>
  <c r="Y497" i="4"/>
  <c r="H497" i="4"/>
  <c r="AU496" i="4"/>
  <c r="Z496" i="4"/>
  <c r="N496" i="4" s="1"/>
  <c r="Y496" i="4"/>
  <c r="H496" i="4"/>
  <c r="I496" i="4" s="1"/>
  <c r="AU495" i="4"/>
  <c r="Z495" i="4"/>
  <c r="N495" i="4" s="1"/>
  <c r="Y495" i="4"/>
  <c r="H495" i="4"/>
  <c r="AU494" i="4"/>
  <c r="Z494" i="4"/>
  <c r="N494" i="4" s="1"/>
  <c r="Y494" i="4"/>
  <c r="H494" i="4"/>
  <c r="I494" i="4" s="1"/>
  <c r="AU493" i="4"/>
  <c r="Z493" i="4"/>
  <c r="N493" i="4" s="1"/>
  <c r="Y493" i="4"/>
  <c r="L493" i="4"/>
  <c r="K493" i="4"/>
  <c r="J493" i="4"/>
  <c r="H493" i="4"/>
  <c r="I493" i="4" s="1"/>
  <c r="AU492" i="4"/>
  <c r="Z492" i="4"/>
  <c r="N492" i="4" s="1"/>
  <c r="Y492" i="4"/>
  <c r="L492" i="4"/>
  <c r="K492" i="4"/>
  <c r="J492" i="4"/>
  <c r="H492" i="4"/>
  <c r="I492" i="4" s="1"/>
  <c r="AU491" i="4"/>
  <c r="Z491" i="4"/>
  <c r="N491" i="4" s="1"/>
  <c r="Y491" i="4"/>
  <c r="H491" i="4"/>
  <c r="AU490" i="4"/>
  <c r="Z490" i="4"/>
  <c r="N490" i="4" s="1"/>
  <c r="Y490" i="4"/>
  <c r="H490" i="4"/>
  <c r="I490" i="4" s="1"/>
  <c r="AU489" i="4"/>
  <c r="Z489" i="4"/>
  <c r="N489" i="4" s="1"/>
  <c r="Y489" i="4"/>
  <c r="H489" i="4"/>
  <c r="AU488" i="4"/>
  <c r="Z488" i="4"/>
  <c r="N488" i="4" s="1"/>
  <c r="Y488" i="4"/>
  <c r="H488" i="4"/>
  <c r="I488" i="4" s="1"/>
  <c r="AU487" i="4"/>
  <c r="Z487" i="4"/>
  <c r="N487" i="4" s="1"/>
  <c r="Y487" i="4"/>
  <c r="H487" i="4"/>
  <c r="AU486" i="4"/>
  <c r="Z486" i="4"/>
  <c r="N486" i="4" s="1"/>
  <c r="Y486" i="4"/>
  <c r="H486" i="4"/>
  <c r="I486" i="4" s="1"/>
  <c r="AU485" i="4"/>
  <c r="Z485" i="4"/>
  <c r="N485" i="4" s="1"/>
  <c r="Y485" i="4"/>
  <c r="H485" i="4"/>
  <c r="I485" i="4" s="1"/>
  <c r="AU484" i="4"/>
  <c r="Z484" i="4"/>
  <c r="N484" i="4" s="1"/>
  <c r="Y484" i="4"/>
  <c r="H484" i="4"/>
  <c r="I484" i="4" s="1"/>
  <c r="AU483" i="4"/>
  <c r="Z483" i="4"/>
  <c r="N483" i="4" s="1"/>
  <c r="Y483" i="4"/>
  <c r="H483" i="4"/>
  <c r="AU482" i="4"/>
  <c r="Z482" i="4"/>
  <c r="N482" i="4" s="1"/>
  <c r="Y482" i="4"/>
  <c r="H482" i="4"/>
  <c r="AU481" i="4"/>
  <c r="Z481" i="4"/>
  <c r="N481" i="4" s="1"/>
  <c r="Y481" i="4"/>
  <c r="L481" i="4"/>
  <c r="K481" i="4"/>
  <c r="J481" i="4"/>
  <c r="H481" i="4"/>
  <c r="AU480" i="4"/>
  <c r="Z480" i="4"/>
  <c r="N480" i="4" s="1"/>
  <c r="Y480" i="4"/>
  <c r="L480" i="4"/>
  <c r="Q480" i="4" s="1"/>
  <c r="K480" i="4"/>
  <c r="J480" i="4"/>
  <c r="H480" i="4"/>
  <c r="I480" i="4" s="1"/>
  <c r="AU479" i="4"/>
  <c r="Z479" i="4"/>
  <c r="N479" i="4" s="1"/>
  <c r="Y479" i="4"/>
  <c r="H479" i="4"/>
  <c r="AU478" i="4"/>
  <c r="Z478" i="4"/>
  <c r="N478" i="4" s="1"/>
  <c r="Y478" i="4"/>
  <c r="H478" i="4"/>
  <c r="I478" i="4" s="1"/>
  <c r="AU477" i="4"/>
  <c r="Z477" i="4"/>
  <c r="N477" i="4" s="1"/>
  <c r="Y477" i="4"/>
  <c r="H477" i="4"/>
  <c r="I477" i="4" s="1"/>
  <c r="AU476" i="4"/>
  <c r="Z476" i="4"/>
  <c r="N476" i="4" s="1"/>
  <c r="Y476" i="4"/>
  <c r="H476" i="4"/>
  <c r="I476" i="4" s="1"/>
  <c r="AU475" i="4"/>
  <c r="Z475" i="4"/>
  <c r="N475" i="4" s="1"/>
  <c r="Y475" i="4"/>
  <c r="H475" i="4"/>
  <c r="AU474" i="4"/>
  <c r="Z474" i="4"/>
  <c r="N474" i="4" s="1"/>
  <c r="Y474" i="4"/>
  <c r="H474" i="4"/>
  <c r="AU473" i="4"/>
  <c r="Z473" i="4"/>
  <c r="N473" i="4" s="1"/>
  <c r="Y473" i="4"/>
  <c r="L473" i="4"/>
  <c r="K473" i="4"/>
  <c r="J473" i="4"/>
  <c r="H473" i="4"/>
  <c r="AU472" i="4"/>
  <c r="Z472" i="4"/>
  <c r="N472" i="4" s="1"/>
  <c r="Y472" i="4"/>
  <c r="L472" i="4"/>
  <c r="K472" i="4"/>
  <c r="J472" i="4"/>
  <c r="H472" i="4"/>
  <c r="I472" i="4" s="1"/>
  <c r="AU471" i="4"/>
  <c r="Z471" i="4"/>
  <c r="N471" i="4" s="1"/>
  <c r="Y471" i="4"/>
  <c r="H471" i="4"/>
  <c r="AU470" i="4"/>
  <c r="Z470" i="4"/>
  <c r="N470" i="4" s="1"/>
  <c r="Y470" i="4"/>
  <c r="H470" i="4"/>
  <c r="I470" i="4" s="1"/>
  <c r="AU469" i="4"/>
  <c r="Z469" i="4"/>
  <c r="N469" i="4" s="1"/>
  <c r="Y469" i="4"/>
  <c r="H469" i="4"/>
  <c r="I469" i="4" s="1"/>
  <c r="AU468" i="4"/>
  <c r="Z468" i="4"/>
  <c r="N468" i="4" s="1"/>
  <c r="Y468" i="4"/>
  <c r="H468" i="4"/>
  <c r="I468" i="4" s="1"/>
  <c r="AU467" i="4"/>
  <c r="Z467" i="4"/>
  <c r="N467" i="4" s="1"/>
  <c r="Y467" i="4"/>
  <c r="H467" i="4"/>
  <c r="AU466" i="4"/>
  <c r="Z466" i="4"/>
  <c r="N466" i="4" s="1"/>
  <c r="Y466" i="4"/>
  <c r="H466" i="4"/>
  <c r="I466" i="4" s="1"/>
  <c r="AU465" i="4"/>
  <c r="Z465" i="4"/>
  <c r="N465" i="4" s="1"/>
  <c r="Y465" i="4"/>
  <c r="H465" i="4"/>
  <c r="AU464" i="4"/>
  <c r="Z464" i="4"/>
  <c r="N464" i="4" s="1"/>
  <c r="Y464" i="4"/>
  <c r="H464" i="4"/>
  <c r="I464" i="4" s="1"/>
  <c r="AU463" i="4"/>
  <c r="Z463" i="4"/>
  <c r="N463" i="4" s="1"/>
  <c r="Y463" i="4"/>
  <c r="H463" i="4"/>
  <c r="AU462" i="4"/>
  <c r="Z462" i="4"/>
  <c r="N462" i="4" s="1"/>
  <c r="Y462" i="4"/>
  <c r="H462" i="4"/>
  <c r="I462" i="4" s="1"/>
  <c r="AU461" i="4"/>
  <c r="Z461" i="4"/>
  <c r="N461" i="4" s="1"/>
  <c r="Y461" i="4"/>
  <c r="H461" i="4"/>
  <c r="AU460" i="4"/>
  <c r="Z460" i="4"/>
  <c r="N460" i="4" s="1"/>
  <c r="Y460" i="4"/>
  <c r="L460" i="4"/>
  <c r="K460" i="4"/>
  <c r="J460" i="4"/>
  <c r="H460" i="4"/>
  <c r="I460" i="4" s="1"/>
  <c r="AU459" i="4"/>
  <c r="Z459" i="4"/>
  <c r="N459" i="4" s="1"/>
  <c r="Y459" i="4"/>
  <c r="L459" i="4"/>
  <c r="K459" i="4"/>
  <c r="J459" i="4"/>
  <c r="H459" i="4"/>
  <c r="AU458" i="4"/>
  <c r="Z458" i="4"/>
  <c r="N458" i="4" s="1"/>
  <c r="Y458" i="4"/>
  <c r="H458" i="4"/>
  <c r="I458" i="4" s="1"/>
  <c r="AU457" i="4"/>
  <c r="Z457" i="4"/>
  <c r="N457" i="4" s="1"/>
  <c r="Y457" i="4"/>
  <c r="H457" i="4"/>
  <c r="AU456" i="4"/>
  <c r="Z456" i="4"/>
  <c r="N456" i="4" s="1"/>
  <c r="Y456" i="4"/>
  <c r="H456" i="4"/>
  <c r="I456" i="4" s="1"/>
  <c r="AU455" i="4"/>
  <c r="Z455" i="4"/>
  <c r="N455" i="4" s="1"/>
  <c r="Y455" i="4"/>
  <c r="H455" i="4"/>
  <c r="AU454" i="4"/>
  <c r="Z454" i="4"/>
  <c r="N454" i="4" s="1"/>
  <c r="Y454" i="4"/>
  <c r="H454" i="4"/>
  <c r="I454" i="4" s="1"/>
  <c r="AU453" i="4"/>
  <c r="Z453" i="4"/>
  <c r="N453" i="4" s="1"/>
  <c r="Y453" i="4"/>
  <c r="H453" i="4"/>
  <c r="AU452" i="4"/>
  <c r="Z452" i="4"/>
  <c r="N452" i="4" s="1"/>
  <c r="Y452" i="4"/>
  <c r="H452" i="4"/>
  <c r="I452" i="4" s="1"/>
  <c r="AU451" i="4"/>
  <c r="Z451" i="4"/>
  <c r="N451" i="4" s="1"/>
  <c r="Y451" i="4"/>
  <c r="H451" i="4"/>
  <c r="AU450" i="4"/>
  <c r="Z450" i="4"/>
  <c r="N450" i="4" s="1"/>
  <c r="Y450" i="4"/>
  <c r="H450" i="4"/>
  <c r="I450" i="4" s="1"/>
  <c r="AU449" i="4"/>
  <c r="Z449" i="4"/>
  <c r="N449" i="4" s="1"/>
  <c r="Y449" i="4"/>
  <c r="H449" i="4"/>
  <c r="AU448" i="4"/>
  <c r="Z448" i="4"/>
  <c r="N448" i="4" s="1"/>
  <c r="Y448" i="4"/>
  <c r="L448" i="4"/>
  <c r="K448" i="4"/>
  <c r="J448" i="4"/>
  <c r="H448" i="4"/>
  <c r="I448" i="4" s="1"/>
  <c r="AU447" i="4"/>
  <c r="Z447" i="4"/>
  <c r="N447" i="4" s="1"/>
  <c r="Y447" i="4"/>
  <c r="L447" i="4"/>
  <c r="K447" i="4"/>
  <c r="J447" i="4"/>
  <c r="H447" i="4"/>
  <c r="AU446" i="4"/>
  <c r="Z446" i="4"/>
  <c r="N446" i="4" s="1"/>
  <c r="Y446" i="4"/>
  <c r="H446" i="4"/>
  <c r="I446" i="4" s="1"/>
  <c r="AU445" i="4"/>
  <c r="Z445" i="4"/>
  <c r="N445" i="4" s="1"/>
  <c r="Y445" i="4"/>
  <c r="H445" i="4"/>
  <c r="I445" i="4" s="1"/>
  <c r="AU444" i="4"/>
  <c r="Z444" i="4"/>
  <c r="N444" i="4" s="1"/>
  <c r="Y444" i="4"/>
  <c r="H444" i="4"/>
  <c r="I444" i="4" s="1"/>
  <c r="AU443" i="4"/>
  <c r="Z443" i="4"/>
  <c r="N443" i="4" s="1"/>
  <c r="Y443" i="4"/>
  <c r="H443" i="4"/>
  <c r="I443" i="4" s="1"/>
  <c r="AU442" i="4"/>
  <c r="Z442" i="4"/>
  <c r="N442" i="4" s="1"/>
  <c r="Y442" i="4"/>
  <c r="H442" i="4"/>
  <c r="I442" i="4" s="1"/>
  <c r="AU441" i="4"/>
  <c r="Z441" i="4"/>
  <c r="N441" i="4" s="1"/>
  <c r="Y441" i="4"/>
  <c r="H441" i="4"/>
  <c r="AU440" i="4"/>
  <c r="Z440" i="4"/>
  <c r="N440" i="4" s="1"/>
  <c r="Y440" i="4"/>
  <c r="H440" i="4"/>
  <c r="I440" i="4" s="1"/>
  <c r="AU439" i="4"/>
  <c r="Z439" i="4"/>
  <c r="N439" i="4" s="1"/>
  <c r="Y439" i="4"/>
  <c r="H439" i="4"/>
  <c r="AU438" i="4"/>
  <c r="Z438" i="4"/>
  <c r="N438" i="4" s="1"/>
  <c r="Y438" i="4"/>
  <c r="H438" i="4"/>
  <c r="I438" i="4" s="1"/>
  <c r="AU437" i="4"/>
  <c r="Z437" i="4"/>
  <c r="N437" i="4" s="1"/>
  <c r="Y437" i="4"/>
  <c r="H437" i="4"/>
  <c r="I437" i="4" s="1"/>
  <c r="AU436" i="4"/>
  <c r="Z436" i="4"/>
  <c r="N436" i="4" s="1"/>
  <c r="Y436" i="4"/>
  <c r="L436" i="4"/>
  <c r="K436" i="4"/>
  <c r="J436" i="4"/>
  <c r="H436" i="4"/>
  <c r="I436" i="4" s="1"/>
  <c r="AU435" i="4"/>
  <c r="Z435" i="4"/>
  <c r="N435" i="4" s="1"/>
  <c r="Y435" i="4"/>
  <c r="L435" i="4"/>
  <c r="K435" i="4"/>
  <c r="J435" i="4"/>
  <c r="H435" i="4"/>
  <c r="I435" i="4" s="1"/>
  <c r="AU434" i="4"/>
  <c r="Z434" i="4"/>
  <c r="N434" i="4" s="1"/>
  <c r="Y434" i="4"/>
  <c r="H434" i="4"/>
  <c r="I434" i="4" s="1"/>
  <c r="AU433" i="4"/>
  <c r="Z433" i="4"/>
  <c r="N433" i="4" s="1"/>
  <c r="Y433" i="4"/>
  <c r="H433" i="4"/>
  <c r="AU432" i="4"/>
  <c r="Z432" i="4"/>
  <c r="N432" i="4" s="1"/>
  <c r="Y432" i="4"/>
  <c r="H432" i="4"/>
  <c r="AU431" i="4"/>
  <c r="Z431" i="4"/>
  <c r="N431" i="4" s="1"/>
  <c r="Y431" i="4"/>
  <c r="H431" i="4"/>
  <c r="AU430" i="4"/>
  <c r="Z430" i="4"/>
  <c r="N430" i="4" s="1"/>
  <c r="Y430" i="4"/>
  <c r="H430" i="4"/>
  <c r="I430" i="4" s="1"/>
  <c r="AU429" i="4"/>
  <c r="Z429" i="4"/>
  <c r="N429" i="4" s="1"/>
  <c r="Y429" i="4"/>
  <c r="H429" i="4"/>
  <c r="I429" i="4" s="1"/>
  <c r="AU428" i="4"/>
  <c r="Z428" i="4"/>
  <c r="N428" i="4" s="1"/>
  <c r="Y428" i="4"/>
  <c r="H428" i="4"/>
  <c r="L428" i="4" s="1"/>
  <c r="AU427" i="4"/>
  <c r="Z427" i="4"/>
  <c r="N427" i="4" s="1"/>
  <c r="Y427" i="4"/>
  <c r="H427" i="4"/>
  <c r="I427" i="4" s="1"/>
  <c r="AU426" i="4"/>
  <c r="Z426" i="4"/>
  <c r="N426" i="4" s="1"/>
  <c r="Y426" i="4"/>
  <c r="H426" i="4"/>
  <c r="I426" i="4" s="1"/>
  <c r="AU425" i="4"/>
  <c r="Z425" i="4"/>
  <c r="N425" i="4" s="1"/>
  <c r="Y425" i="4"/>
  <c r="H425" i="4"/>
  <c r="AU424" i="4"/>
  <c r="Z424" i="4"/>
  <c r="N424" i="4" s="1"/>
  <c r="Y424" i="4"/>
  <c r="H424" i="4"/>
  <c r="AU423" i="4"/>
  <c r="Z423" i="4"/>
  <c r="N423" i="4" s="1"/>
  <c r="Y423" i="4"/>
  <c r="L423" i="4"/>
  <c r="K423" i="4"/>
  <c r="J423" i="4"/>
  <c r="H423" i="4"/>
  <c r="AU422" i="4"/>
  <c r="Z422" i="4"/>
  <c r="N422" i="4" s="1"/>
  <c r="Y422" i="4"/>
  <c r="L422" i="4"/>
  <c r="K422" i="4"/>
  <c r="J422" i="4"/>
  <c r="H422" i="4"/>
  <c r="AU421" i="4"/>
  <c r="Z421" i="4"/>
  <c r="N421" i="4" s="1"/>
  <c r="Y421" i="4"/>
  <c r="H421" i="4"/>
  <c r="I421" i="4" s="1"/>
  <c r="AU420" i="4"/>
  <c r="Z420" i="4"/>
  <c r="N420" i="4" s="1"/>
  <c r="Y420" i="4"/>
  <c r="H420" i="4"/>
  <c r="I420" i="4" s="1"/>
  <c r="AU419" i="4"/>
  <c r="Z419" i="4"/>
  <c r="N419" i="4" s="1"/>
  <c r="Y419" i="4"/>
  <c r="H419" i="4"/>
  <c r="I419" i="4" s="1"/>
  <c r="AU418" i="4"/>
  <c r="Z418" i="4"/>
  <c r="N418" i="4" s="1"/>
  <c r="Y418" i="4"/>
  <c r="H418" i="4"/>
  <c r="I418" i="4" s="1"/>
  <c r="AU417" i="4"/>
  <c r="Z417" i="4"/>
  <c r="N417" i="4" s="1"/>
  <c r="Y417" i="4"/>
  <c r="H417" i="4"/>
  <c r="AU416" i="4"/>
  <c r="Z416" i="4"/>
  <c r="N416" i="4" s="1"/>
  <c r="Y416" i="4"/>
  <c r="H416" i="4"/>
  <c r="AU415" i="4"/>
  <c r="Z415" i="4"/>
  <c r="N415" i="4" s="1"/>
  <c r="Y415" i="4"/>
  <c r="H415" i="4"/>
  <c r="AU414" i="4"/>
  <c r="Z414" i="4"/>
  <c r="N414" i="4" s="1"/>
  <c r="Y414" i="4"/>
  <c r="H414" i="4"/>
  <c r="AU413" i="4"/>
  <c r="Z413" i="4"/>
  <c r="N413" i="4" s="1"/>
  <c r="Y413" i="4"/>
  <c r="H413" i="4"/>
  <c r="I413" i="4" s="1"/>
  <c r="AU412" i="4"/>
  <c r="Z412" i="4"/>
  <c r="N412" i="4" s="1"/>
  <c r="Y412" i="4"/>
  <c r="H412" i="4"/>
  <c r="I412" i="4" s="1"/>
  <c r="AU411" i="4"/>
  <c r="Z411" i="4"/>
  <c r="N411" i="4" s="1"/>
  <c r="Y411" i="4"/>
  <c r="H411" i="4"/>
  <c r="I411" i="4" s="1"/>
  <c r="AU410" i="4"/>
  <c r="Z410" i="4"/>
  <c r="N410" i="4" s="1"/>
  <c r="Y410" i="4"/>
  <c r="L410" i="4"/>
  <c r="K410" i="4"/>
  <c r="J410" i="4"/>
  <c r="H410" i="4"/>
  <c r="I410" i="4" s="1"/>
  <c r="AU409" i="4"/>
  <c r="Z409" i="4"/>
  <c r="N409" i="4" s="1"/>
  <c r="Y409" i="4"/>
  <c r="L409" i="4"/>
  <c r="K409" i="4"/>
  <c r="J409" i="4"/>
  <c r="H409" i="4"/>
  <c r="AU408" i="4"/>
  <c r="Z408" i="4"/>
  <c r="N408" i="4" s="1"/>
  <c r="Y408" i="4"/>
  <c r="H408" i="4"/>
  <c r="AU407" i="4"/>
  <c r="Z407" i="4"/>
  <c r="N407" i="4" s="1"/>
  <c r="Y407" i="4"/>
  <c r="H407" i="4"/>
  <c r="AU406" i="4"/>
  <c r="Z406" i="4"/>
  <c r="N406" i="4" s="1"/>
  <c r="Y406" i="4"/>
  <c r="H406" i="4"/>
  <c r="AU405" i="4"/>
  <c r="Z405" i="4"/>
  <c r="N405" i="4" s="1"/>
  <c r="Y405" i="4"/>
  <c r="H405" i="4"/>
  <c r="I405" i="4" s="1"/>
  <c r="AU404" i="4"/>
  <c r="Z404" i="4"/>
  <c r="N404" i="4" s="1"/>
  <c r="Y404" i="4"/>
  <c r="H404" i="4"/>
  <c r="I404" i="4" s="1"/>
  <c r="AU403" i="4"/>
  <c r="Z403" i="4"/>
  <c r="N403" i="4" s="1"/>
  <c r="Y403" i="4"/>
  <c r="H403" i="4"/>
  <c r="I403" i="4" s="1"/>
  <c r="AU402" i="4"/>
  <c r="Z402" i="4"/>
  <c r="N402" i="4" s="1"/>
  <c r="Y402" i="4"/>
  <c r="H402" i="4"/>
  <c r="I402" i="4" s="1"/>
  <c r="AU401" i="4"/>
  <c r="Z401" i="4"/>
  <c r="N401" i="4" s="1"/>
  <c r="Y401" i="4"/>
  <c r="H401" i="4"/>
  <c r="AU400" i="4"/>
  <c r="Z400" i="4"/>
  <c r="N400" i="4" s="1"/>
  <c r="Y400" i="4"/>
  <c r="H400" i="4"/>
  <c r="AU399" i="4"/>
  <c r="Z399" i="4"/>
  <c r="N399" i="4" s="1"/>
  <c r="Y399" i="4"/>
  <c r="H399" i="4"/>
  <c r="AU398" i="4"/>
  <c r="Z398" i="4"/>
  <c r="N398" i="4" s="1"/>
  <c r="Y398" i="4"/>
  <c r="H398" i="4"/>
  <c r="AU397" i="4"/>
  <c r="Z397" i="4"/>
  <c r="N397" i="4" s="1"/>
  <c r="Y397" i="4"/>
  <c r="L397" i="4"/>
  <c r="K397" i="4"/>
  <c r="J397" i="4"/>
  <c r="H397" i="4"/>
  <c r="I397" i="4" s="1"/>
  <c r="AU396" i="4"/>
  <c r="Z396" i="4"/>
  <c r="N396" i="4" s="1"/>
  <c r="Y396" i="4"/>
  <c r="L396" i="4"/>
  <c r="Q396" i="4" s="1"/>
  <c r="K396" i="4"/>
  <c r="J396" i="4"/>
  <c r="H396" i="4"/>
  <c r="I396" i="4" s="1"/>
  <c r="AU395" i="4"/>
  <c r="Z395" i="4"/>
  <c r="N395" i="4" s="1"/>
  <c r="Y395" i="4"/>
  <c r="H395" i="4"/>
  <c r="I395" i="4" s="1"/>
  <c r="AU394" i="4"/>
  <c r="Z394" i="4"/>
  <c r="N394" i="4" s="1"/>
  <c r="Y394" i="4"/>
  <c r="H394" i="4"/>
  <c r="I394" i="4" s="1"/>
  <c r="AU393" i="4"/>
  <c r="Z393" i="4"/>
  <c r="N393" i="4" s="1"/>
  <c r="Y393" i="4"/>
  <c r="H393" i="4"/>
  <c r="AU392" i="4"/>
  <c r="Z392" i="4"/>
  <c r="N392" i="4" s="1"/>
  <c r="Y392" i="4"/>
  <c r="H392" i="4"/>
  <c r="I392" i="4" s="1"/>
  <c r="AU391" i="4"/>
  <c r="Z391" i="4"/>
  <c r="N391" i="4" s="1"/>
  <c r="Y391" i="4"/>
  <c r="H391" i="4"/>
  <c r="AU390" i="4"/>
  <c r="Z390" i="4"/>
  <c r="N390" i="4" s="1"/>
  <c r="Y390" i="4"/>
  <c r="H390" i="4"/>
  <c r="AU389" i="4"/>
  <c r="Z389" i="4"/>
  <c r="N389" i="4" s="1"/>
  <c r="Y389" i="4"/>
  <c r="H389" i="4"/>
  <c r="I389" i="4" s="1"/>
  <c r="AU388" i="4"/>
  <c r="Z388" i="4"/>
  <c r="N388" i="4" s="1"/>
  <c r="Y388" i="4"/>
  <c r="H388" i="4"/>
  <c r="I388" i="4" s="1"/>
  <c r="AU387" i="4"/>
  <c r="Z387" i="4"/>
  <c r="N387" i="4" s="1"/>
  <c r="Y387" i="4"/>
  <c r="H387" i="4"/>
  <c r="I387" i="4" s="1"/>
  <c r="AU386" i="4"/>
  <c r="Z386" i="4"/>
  <c r="N386" i="4" s="1"/>
  <c r="Y386" i="4"/>
  <c r="H386" i="4"/>
  <c r="I386" i="4" s="1"/>
  <c r="AU385" i="4"/>
  <c r="Z385" i="4"/>
  <c r="N385" i="4" s="1"/>
  <c r="Y385" i="4"/>
  <c r="H385" i="4"/>
  <c r="AU384" i="4"/>
  <c r="Z384" i="4"/>
  <c r="N384" i="4" s="1"/>
  <c r="Y384" i="4"/>
  <c r="L384" i="4"/>
  <c r="Q384" i="4" s="1"/>
  <c r="K384" i="4"/>
  <c r="J384" i="4"/>
  <c r="H384" i="4"/>
  <c r="I384" i="4" s="1"/>
  <c r="AU383" i="4"/>
  <c r="Z383" i="4"/>
  <c r="N383" i="4" s="1"/>
  <c r="Y383" i="4"/>
  <c r="L383" i="4"/>
  <c r="K383" i="4"/>
  <c r="J383" i="4"/>
  <c r="H383" i="4"/>
  <c r="I383" i="4" s="1"/>
  <c r="AU382" i="4"/>
  <c r="Z382" i="4"/>
  <c r="N382" i="4" s="1"/>
  <c r="Y382" i="4"/>
  <c r="H382" i="4"/>
  <c r="AU381" i="4"/>
  <c r="Z381" i="4"/>
  <c r="N381" i="4" s="1"/>
  <c r="Y381" i="4"/>
  <c r="H381" i="4"/>
  <c r="I381" i="4" s="1"/>
  <c r="AU380" i="4"/>
  <c r="Z380" i="4"/>
  <c r="N380" i="4" s="1"/>
  <c r="Y380" i="4"/>
  <c r="H380" i="4"/>
  <c r="I380" i="4" s="1"/>
  <c r="AU379" i="4"/>
  <c r="Z379" i="4"/>
  <c r="N379" i="4" s="1"/>
  <c r="Y379" i="4"/>
  <c r="H379" i="4"/>
  <c r="K379" i="4" s="1"/>
  <c r="AU378" i="4"/>
  <c r="Z378" i="4"/>
  <c r="N378" i="4" s="1"/>
  <c r="Y378" i="4"/>
  <c r="H378" i="4"/>
  <c r="I378" i="4" s="1"/>
  <c r="AU377" i="4"/>
  <c r="Z377" i="4"/>
  <c r="N377" i="4" s="1"/>
  <c r="Y377" i="4"/>
  <c r="H377" i="4"/>
  <c r="AU376" i="4"/>
  <c r="Z376" i="4"/>
  <c r="N376" i="4" s="1"/>
  <c r="Y376" i="4"/>
  <c r="H376" i="4"/>
  <c r="I376" i="4" s="1"/>
  <c r="AU375" i="4"/>
  <c r="Z375" i="4"/>
  <c r="N375" i="4" s="1"/>
  <c r="Y375" i="4"/>
  <c r="H375" i="4"/>
  <c r="AU374" i="4"/>
  <c r="Z374" i="4"/>
  <c r="N374" i="4" s="1"/>
  <c r="Y374" i="4"/>
  <c r="H374" i="4"/>
  <c r="AU373" i="4"/>
  <c r="Z373" i="4"/>
  <c r="N373" i="4" s="1"/>
  <c r="Y373" i="4"/>
  <c r="H373" i="4"/>
  <c r="I373" i="4" s="1"/>
  <c r="AU372" i="4"/>
  <c r="Z372" i="4"/>
  <c r="N372" i="4" s="1"/>
  <c r="Y372" i="4"/>
  <c r="H372" i="4"/>
  <c r="I372" i="4" s="1"/>
  <c r="AU371" i="4"/>
  <c r="Z371" i="4"/>
  <c r="N371" i="4" s="1"/>
  <c r="Y371" i="4"/>
  <c r="H371" i="4"/>
  <c r="I371" i="4" s="1"/>
  <c r="AU370" i="4"/>
  <c r="Z370" i="4"/>
  <c r="N370" i="4" s="1"/>
  <c r="Y370" i="4"/>
  <c r="H370" i="4"/>
  <c r="I370" i="4" s="1"/>
  <c r="AU369" i="4"/>
  <c r="Z369" i="4"/>
  <c r="N369" i="4" s="1"/>
  <c r="Y369" i="4"/>
  <c r="L369" i="4"/>
  <c r="K369" i="4"/>
  <c r="J369" i="4"/>
  <c r="H369" i="4"/>
  <c r="AU368" i="4"/>
  <c r="Z368" i="4"/>
  <c r="N368" i="4" s="1"/>
  <c r="Y368" i="4"/>
  <c r="L368" i="4"/>
  <c r="Q368" i="4" s="1"/>
  <c r="K368" i="4"/>
  <c r="J368" i="4"/>
  <c r="H368" i="4"/>
  <c r="I368" i="4" s="1"/>
  <c r="AU367" i="4"/>
  <c r="Z367" i="4"/>
  <c r="N367" i="4" s="1"/>
  <c r="Y367" i="4"/>
  <c r="H367" i="4"/>
  <c r="AU366" i="4"/>
  <c r="Z366" i="4"/>
  <c r="N366" i="4" s="1"/>
  <c r="Y366" i="4"/>
  <c r="H366" i="4"/>
  <c r="AU365" i="4"/>
  <c r="Z365" i="4"/>
  <c r="N365" i="4" s="1"/>
  <c r="Y365" i="4"/>
  <c r="H365" i="4"/>
  <c r="L365" i="4" s="1"/>
  <c r="AU364" i="4"/>
  <c r="Z364" i="4"/>
  <c r="N364" i="4" s="1"/>
  <c r="Y364" i="4"/>
  <c r="H364" i="4"/>
  <c r="I364" i="4" s="1"/>
  <c r="AU363" i="4"/>
  <c r="Z363" i="4"/>
  <c r="N363" i="4" s="1"/>
  <c r="Y363" i="4"/>
  <c r="H363" i="4"/>
  <c r="I363" i="4" s="1"/>
  <c r="AU362" i="4"/>
  <c r="Z362" i="4"/>
  <c r="N362" i="4" s="1"/>
  <c r="Y362" i="4"/>
  <c r="H362" i="4"/>
  <c r="I362" i="4" s="1"/>
  <c r="AU361" i="4"/>
  <c r="Z361" i="4"/>
  <c r="N361" i="4" s="1"/>
  <c r="Y361" i="4"/>
  <c r="H361" i="4"/>
  <c r="AU360" i="4"/>
  <c r="Z360" i="4"/>
  <c r="N360" i="4" s="1"/>
  <c r="Y360" i="4"/>
  <c r="H360" i="4"/>
  <c r="I360" i="4" s="1"/>
  <c r="AU359" i="4"/>
  <c r="Z359" i="4"/>
  <c r="N359" i="4" s="1"/>
  <c r="Y359" i="4"/>
  <c r="H359" i="4"/>
  <c r="AU358" i="4"/>
  <c r="Z358" i="4"/>
  <c r="N358" i="4" s="1"/>
  <c r="Y358" i="4"/>
  <c r="H358" i="4"/>
  <c r="AU357" i="4"/>
  <c r="Z357" i="4"/>
  <c r="N357" i="4" s="1"/>
  <c r="Y357" i="4"/>
  <c r="H357" i="4"/>
  <c r="I357" i="4" s="1"/>
  <c r="AU356" i="4"/>
  <c r="Z356" i="4"/>
  <c r="N356" i="4" s="1"/>
  <c r="Y356" i="4"/>
  <c r="L356" i="4"/>
  <c r="K356" i="4"/>
  <c r="J356" i="4"/>
  <c r="H356" i="4"/>
  <c r="I356" i="4" s="1"/>
  <c r="AU355" i="4"/>
  <c r="Z355" i="4"/>
  <c r="N355" i="4" s="1"/>
  <c r="Y355" i="4"/>
  <c r="L355" i="4"/>
  <c r="K355" i="4"/>
  <c r="J355" i="4"/>
  <c r="H355" i="4"/>
  <c r="I355" i="4" s="1"/>
  <c r="AU354" i="4"/>
  <c r="Z354" i="4"/>
  <c r="N354" i="4" s="1"/>
  <c r="Y354" i="4"/>
  <c r="H354" i="4"/>
  <c r="I354" i="4" s="1"/>
  <c r="AU353" i="4"/>
  <c r="Z353" i="4"/>
  <c r="N353" i="4" s="1"/>
  <c r="Y353" i="4"/>
  <c r="H353" i="4"/>
  <c r="AU352" i="4"/>
  <c r="Z352" i="4"/>
  <c r="N352" i="4" s="1"/>
  <c r="Y352" i="4"/>
  <c r="H352" i="4"/>
  <c r="I352" i="4" s="1"/>
  <c r="AU351" i="4"/>
  <c r="Z351" i="4"/>
  <c r="N351" i="4" s="1"/>
  <c r="Y351" i="4"/>
  <c r="H351" i="4"/>
  <c r="AU350" i="4"/>
  <c r="Z350" i="4"/>
  <c r="N350" i="4" s="1"/>
  <c r="Y350" i="4"/>
  <c r="H350" i="4"/>
  <c r="AU349" i="4"/>
  <c r="Z349" i="4"/>
  <c r="N349" i="4" s="1"/>
  <c r="Y349" i="4"/>
  <c r="H349" i="4"/>
  <c r="I349" i="4" s="1"/>
  <c r="AU348" i="4"/>
  <c r="Z348" i="4"/>
  <c r="N348" i="4" s="1"/>
  <c r="Y348" i="4"/>
  <c r="H348" i="4"/>
  <c r="I348" i="4" s="1"/>
  <c r="AU347" i="4"/>
  <c r="Z347" i="4"/>
  <c r="N347" i="4" s="1"/>
  <c r="Y347" i="4"/>
  <c r="H347" i="4"/>
  <c r="I347" i="4" s="1"/>
  <c r="AU346" i="4"/>
  <c r="Z346" i="4"/>
  <c r="N346" i="4" s="1"/>
  <c r="Y346" i="4"/>
  <c r="H346" i="4"/>
  <c r="I346" i="4" s="1"/>
  <c r="AU345" i="4"/>
  <c r="Z345" i="4"/>
  <c r="N345" i="4" s="1"/>
  <c r="Y345" i="4"/>
  <c r="H345" i="4"/>
  <c r="AU344" i="4"/>
  <c r="Z344" i="4"/>
  <c r="N344" i="4" s="1"/>
  <c r="Y344" i="4"/>
  <c r="H344" i="4"/>
  <c r="AU343" i="4"/>
  <c r="Z343" i="4"/>
  <c r="N343" i="4" s="1"/>
  <c r="Y343" i="4"/>
  <c r="L343" i="4"/>
  <c r="K343" i="4"/>
  <c r="J343" i="4"/>
  <c r="H343" i="4"/>
  <c r="AU342" i="4"/>
  <c r="Z342" i="4"/>
  <c r="N342" i="4" s="1"/>
  <c r="Y342" i="4"/>
  <c r="L342" i="4"/>
  <c r="K342" i="4"/>
  <c r="J342" i="4"/>
  <c r="H342" i="4"/>
  <c r="AU341" i="4"/>
  <c r="Z341" i="4"/>
  <c r="N341" i="4" s="1"/>
  <c r="Y341" i="4"/>
  <c r="H341" i="4"/>
  <c r="I341" i="4" s="1"/>
  <c r="AU340" i="4"/>
  <c r="Z340" i="4"/>
  <c r="N340" i="4" s="1"/>
  <c r="Y340" i="4"/>
  <c r="H340" i="4"/>
  <c r="I340" i="4" s="1"/>
  <c r="AU339" i="4"/>
  <c r="Z339" i="4"/>
  <c r="N339" i="4" s="1"/>
  <c r="Y339" i="4"/>
  <c r="H339" i="4"/>
  <c r="I339" i="4" s="1"/>
  <c r="AU338" i="4"/>
  <c r="Z338" i="4"/>
  <c r="N338" i="4" s="1"/>
  <c r="Y338" i="4"/>
  <c r="H338" i="4"/>
  <c r="I338" i="4" s="1"/>
  <c r="AU337" i="4"/>
  <c r="Z337" i="4"/>
  <c r="N337" i="4" s="1"/>
  <c r="Y337" i="4"/>
  <c r="H337" i="4"/>
  <c r="AU336" i="4"/>
  <c r="Z336" i="4"/>
  <c r="N336" i="4" s="1"/>
  <c r="Y336" i="4"/>
  <c r="H336" i="4"/>
  <c r="I336" i="4" s="1"/>
  <c r="AU335" i="4"/>
  <c r="Z335" i="4"/>
  <c r="N335" i="4" s="1"/>
  <c r="Y335" i="4"/>
  <c r="H335" i="4"/>
  <c r="AU334" i="4"/>
  <c r="Z334" i="4"/>
  <c r="N334" i="4" s="1"/>
  <c r="Y334" i="4"/>
  <c r="H334" i="4"/>
  <c r="AU333" i="4"/>
  <c r="Z333" i="4"/>
  <c r="N333" i="4" s="1"/>
  <c r="Y333" i="4"/>
  <c r="H333" i="4"/>
  <c r="I333" i="4" s="1"/>
  <c r="AU332" i="4"/>
  <c r="Z332" i="4"/>
  <c r="N332" i="4" s="1"/>
  <c r="Y332" i="4"/>
  <c r="H332" i="4"/>
  <c r="AU331" i="4"/>
  <c r="Z331" i="4"/>
  <c r="N331" i="4" s="1"/>
  <c r="Y331" i="4"/>
  <c r="L331" i="4"/>
  <c r="K331" i="4"/>
  <c r="J331" i="4"/>
  <c r="H331" i="4"/>
  <c r="I331" i="4" s="1"/>
  <c r="AU330" i="4"/>
  <c r="Z330" i="4"/>
  <c r="N330" i="4" s="1"/>
  <c r="Y330" i="4"/>
  <c r="L330" i="4"/>
  <c r="K330" i="4"/>
  <c r="J330" i="4"/>
  <c r="H330" i="4"/>
  <c r="I330" i="4" s="1"/>
  <c r="AU329" i="4"/>
  <c r="Z329" i="4"/>
  <c r="N329" i="4" s="1"/>
  <c r="Y329" i="4"/>
  <c r="H329" i="4"/>
  <c r="AU328" i="4"/>
  <c r="Z328" i="4"/>
  <c r="N328" i="4" s="1"/>
  <c r="Y328" i="4"/>
  <c r="H328" i="4"/>
  <c r="I328" i="4" s="1"/>
  <c r="AU327" i="4"/>
  <c r="Z327" i="4"/>
  <c r="N327" i="4" s="1"/>
  <c r="Y327" i="4"/>
  <c r="H327" i="4"/>
  <c r="AU326" i="4"/>
  <c r="Z326" i="4"/>
  <c r="N326" i="4" s="1"/>
  <c r="Y326" i="4"/>
  <c r="H326" i="4"/>
  <c r="AU325" i="4"/>
  <c r="Z325" i="4"/>
  <c r="N325" i="4" s="1"/>
  <c r="Y325" i="4"/>
  <c r="H325" i="4"/>
  <c r="I325" i="4" s="1"/>
  <c r="AU324" i="4"/>
  <c r="Z324" i="4"/>
  <c r="N324" i="4" s="1"/>
  <c r="Y324" i="4"/>
  <c r="H324" i="4"/>
  <c r="I324" i="4" s="1"/>
  <c r="AU323" i="4"/>
  <c r="Z323" i="4"/>
  <c r="N323" i="4" s="1"/>
  <c r="Y323" i="4"/>
  <c r="H323" i="4"/>
  <c r="I323" i="4" s="1"/>
  <c r="AU322" i="4"/>
  <c r="Z322" i="4"/>
  <c r="N322" i="4" s="1"/>
  <c r="Y322" i="4"/>
  <c r="H322" i="4"/>
  <c r="I322" i="4" s="1"/>
  <c r="AU321" i="4"/>
  <c r="Z321" i="4"/>
  <c r="N321" i="4" s="1"/>
  <c r="Y321" i="4"/>
  <c r="H321" i="4"/>
  <c r="AU320" i="4"/>
  <c r="Z320" i="4"/>
  <c r="N320" i="4" s="1"/>
  <c r="Y320" i="4"/>
  <c r="H320" i="4"/>
  <c r="I320" i="4" s="1"/>
  <c r="AU319" i="4"/>
  <c r="Z319" i="4"/>
  <c r="N319" i="4" s="1"/>
  <c r="Y319" i="4"/>
  <c r="H319" i="4"/>
  <c r="AU318" i="4"/>
  <c r="Z318" i="4"/>
  <c r="N318" i="4" s="1"/>
  <c r="Y318" i="4"/>
  <c r="L318" i="4"/>
  <c r="K318" i="4"/>
  <c r="J318" i="4"/>
  <c r="H318" i="4"/>
  <c r="I318" i="4" s="1"/>
  <c r="AU317" i="4"/>
  <c r="Z317" i="4"/>
  <c r="N317" i="4" s="1"/>
  <c r="Y317" i="4"/>
  <c r="L317" i="4"/>
  <c r="K317" i="4"/>
  <c r="J317" i="4"/>
  <c r="H317" i="4"/>
  <c r="I317" i="4" s="1"/>
  <c r="AU316" i="4"/>
  <c r="Z316" i="4"/>
  <c r="N316" i="4" s="1"/>
  <c r="Y316" i="4"/>
  <c r="H316" i="4"/>
  <c r="I316" i="4" s="1"/>
  <c r="AU315" i="4"/>
  <c r="Z315" i="4"/>
  <c r="N315" i="4" s="1"/>
  <c r="Y315" i="4"/>
  <c r="H315" i="4"/>
  <c r="I315" i="4" s="1"/>
  <c r="AU314" i="4"/>
  <c r="Z314" i="4"/>
  <c r="N314" i="4" s="1"/>
  <c r="Y314" i="4"/>
  <c r="H314" i="4"/>
  <c r="I314" i="4" s="1"/>
  <c r="AU313" i="4"/>
  <c r="Z313" i="4"/>
  <c r="N313" i="4" s="1"/>
  <c r="Y313" i="4"/>
  <c r="H313" i="4"/>
  <c r="AU312" i="4"/>
  <c r="Z312" i="4"/>
  <c r="N312" i="4" s="1"/>
  <c r="Y312" i="4"/>
  <c r="H312" i="4"/>
  <c r="I312" i="4" s="1"/>
  <c r="AU311" i="4"/>
  <c r="Z311" i="4"/>
  <c r="N311" i="4" s="1"/>
  <c r="Y311" i="4"/>
  <c r="H311" i="4"/>
  <c r="AU310" i="4"/>
  <c r="Z310" i="4"/>
  <c r="N310" i="4" s="1"/>
  <c r="Y310" i="4"/>
  <c r="H310" i="4"/>
  <c r="I310" i="4" s="1"/>
  <c r="AU309" i="4"/>
  <c r="Z309" i="4"/>
  <c r="N309" i="4" s="1"/>
  <c r="Y309" i="4"/>
  <c r="H309" i="4"/>
  <c r="AU308" i="4"/>
  <c r="Z308" i="4"/>
  <c r="N308" i="4" s="1"/>
  <c r="Y308" i="4"/>
  <c r="H308" i="4"/>
  <c r="I308" i="4" s="1"/>
  <c r="AU307" i="4"/>
  <c r="Z307" i="4"/>
  <c r="N307" i="4" s="1"/>
  <c r="Y307" i="4"/>
  <c r="H307" i="4"/>
  <c r="I307" i="4" s="1"/>
  <c r="AU306" i="4"/>
  <c r="Z306" i="4"/>
  <c r="N306" i="4" s="1"/>
  <c r="Y306" i="4"/>
  <c r="H306" i="4"/>
  <c r="I306" i="4" s="1"/>
  <c r="AU305" i="4"/>
  <c r="Z305" i="4"/>
  <c r="N305" i="4" s="1"/>
  <c r="Y305" i="4"/>
  <c r="H305" i="4"/>
  <c r="AU304" i="4"/>
  <c r="Z304" i="4"/>
  <c r="N304" i="4" s="1"/>
  <c r="Y304" i="4"/>
  <c r="L304" i="4"/>
  <c r="Q304" i="4" s="1"/>
  <c r="K304" i="4"/>
  <c r="J304" i="4"/>
  <c r="H304" i="4"/>
  <c r="I304" i="4" s="1"/>
  <c r="AU303" i="4"/>
  <c r="Z303" i="4"/>
  <c r="N303" i="4" s="1"/>
  <c r="Y303" i="4"/>
  <c r="L303" i="4"/>
  <c r="K303" i="4"/>
  <c r="J303" i="4"/>
  <c r="H303" i="4"/>
  <c r="I303" i="4" s="1"/>
  <c r="AU302" i="4"/>
  <c r="Z302" i="4"/>
  <c r="N302" i="4" s="1"/>
  <c r="Y302" i="4"/>
  <c r="H302" i="4"/>
  <c r="I302" i="4" s="1"/>
  <c r="AU301" i="4"/>
  <c r="Z301" i="4"/>
  <c r="N301" i="4" s="1"/>
  <c r="Y301" i="4"/>
  <c r="H301" i="4"/>
  <c r="AU300" i="4"/>
  <c r="Z300" i="4"/>
  <c r="N300" i="4" s="1"/>
  <c r="Y300" i="4"/>
  <c r="H300" i="4"/>
  <c r="I300" i="4" s="1"/>
  <c r="AU299" i="4"/>
  <c r="Z299" i="4"/>
  <c r="N299" i="4" s="1"/>
  <c r="Y299" i="4"/>
  <c r="H299" i="4"/>
  <c r="I299" i="4" s="1"/>
  <c r="AU298" i="4"/>
  <c r="Z298" i="4"/>
  <c r="N298" i="4" s="1"/>
  <c r="Y298" i="4"/>
  <c r="H298" i="4"/>
  <c r="I298" i="4" s="1"/>
  <c r="AU297" i="4"/>
  <c r="Z297" i="4"/>
  <c r="N297" i="4" s="1"/>
  <c r="Y297" i="4"/>
  <c r="H297" i="4"/>
  <c r="AU296" i="4"/>
  <c r="Z296" i="4"/>
  <c r="N296" i="4" s="1"/>
  <c r="Y296" i="4"/>
  <c r="H296" i="4"/>
  <c r="I296" i="4" s="1"/>
  <c r="AU295" i="4"/>
  <c r="Z295" i="4"/>
  <c r="N295" i="4" s="1"/>
  <c r="Y295" i="4"/>
  <c r="H295" i="4"/>
  <c r="I295" i="4" s="1"/>
  <c r="AU294" i="4"/>
  <c r="Z294" i="4"/>
  <c r="N294" i="4" s="1"/>
  <c r="Y294" i="4"/>
  <c r="H294" i="4"/>
  <c r="I294" i="4" s="1"/>
  <c r="AU293" i="4"/>
  <c r="Z293" i="4"/>
  <c r="N293" i="4" s="1"/>
  <c r="Y293" i="4"/>
  <c r="H293" i="4"/>
  <c r="AU292" i="4"/>
  <c r="Z292" i="4"/>
  <c r="N292" i="4" s="1"/>
  <c r="Y292" i="4"/>
  <c r="H292" i="4"/>
  <c r="AU291" i="4"/>
  <c r="Z291" i="4"/>
  <c r="N291" i="4" s="1"/>
  <c r="Y291" i="4"/>
  <c r="L291" i="4"/>
  <c r="Q291" i="4" s="1"/>
  <c r="K291" i="4"/>
  <c r="J291" i="4"/>
  <c r="H291" i="4"/>
  <c r="I291" i="4" s="1"/>
  <c r="AU290" i="4"/>
  <c r="Z290" i="4"/>
  <c r="N290" i="4" s="1"/>
  <c r="Y290" i="4"/>
  <c r="L290" i="4"/>
  <c r="K290" i="4"/>
  <c r="J290" i="4"/>
  <c r="H290" i="4"/>
  <c r="I290" i="4" s="1"/>
  <c r="AU289" i="4"/>
  <c r="Z289" i="4"/>
  <c r="N289" i="4" s="1"/>
  <c r="Y289" i="4"/>
  <c r="H289" i="4"/>
  <c r="AU288" i="4"/>
  <c r="Z288" i="4"/>
  <c r="N288" i="4" s="1"/>
  <c r="Y288" i="4"/>
  <c r="H288" i="4"/>
  <c r="I288" i="4" s="1"/>
  <c r="AU287" i="4"/>
  <c r="Z287" i="4"/>
  <c r="N287" i="4" s="1"/>
  <c r="Y287" i="4"/>
  <c r="H287" i="4"/>
  <c r="I287" i="4" s="1"/>
  <c r="AU286" i="4"/>
  <c r="Z286" i="4"/>
  <c r="N286" i="4" s="1"/>
  <c r="Y286" i="4"/>
  <c r="H286" i="4"/>
  <c r="I286" i="4" s="1"/>
  <c r="AU285" i="4"/>
  <c r="Z285" i="4"/>
  <c r="N285" i="4" s="1"/>
  <c r="Y285" i="4"/>
  <c r="H285" i="4"/>
  <c r="AU284" i="4"/>
  <c r="Z284" i="4"/>
  <c r="N284" i="4" s="1"/>
  <c r="Y284" i="4"/>
  <c r="H284" i="4"/>
  <c r="AU283" i="4"/>
  <c r="Z283" i="4"/>
  <c r="N283" i="4" s="1"/>
  <c r="Y283" i="4"/>
  <c r="H283" i="4"/>
  <c r="I283" i="4" s="1"/>
  <c r="AU282" i="4"/>
  <c r="Z282" i="4"/>
  <c r="N282" i="4" s="1"/>
  <c r="Y282" i="4"/>
  <c r="H282" i="4"/>
  <c r="AU281" i="4"/>
  <c r="Z281" i="4"/>
  <c r="N281" i="4" s="1"/>
  <c r="Y281" i="4"/>
  <c r="H281" i="4"/>
  <c r="AU280" i="4"/>
  <c r="Z280" i="4"/>
  <c r="N280" i="4" s="1"/>
  <c r="Y280" i="4"/>
  <c r="H280" i="4"/>
  <c r="I280" i="4" s="1"/>
  <c r="AU279" i="4"/>
  <c r="Z279" i="4"/>
  <c r="N279" i="4" s="1"/>
  <c r="Y279" i="4"/>
  <c r="H279" i="4"/>
  <c r="I279" i="4" s="1"/>
  <c r="AU278" i="4"/>
  <c r="Z278" i="4"/>
  <c r="N278" i="4" s="1"/>
  <c r="Y278" i="4"/>
  <c r="H278" i="4"/>
  <c r="I278" i="4" s="1"/>
  <c r="AU277" i="4"/>
  <c r="Z277" i="4"/>
  <c r="N277" i="4" s="1"/>
  <c r="Y277" i="4"/>
  <c r="H277" i="4"/>
  <c r="AU276" i="4"/>
  <c r="Z276" i="4"/>
  <c r="N276" i="4" s="1"/>
  <c r="Y276" i="4"/>
  <c r="H276" i="4"/>
  <c r="AU275" i="4"/>
  <c r="Z275" i="4"/>
  <c r="N275" i="4" s="1"/>
  <c r="Y275" i="4"/>
  <c r="H275" i="4"/>
  <c r="J275" i="4" s="1"/>
  <c r="AU274" i="4"/>
  <c r="Z274" i="4"/>
  <c r="N274" i="4" s="1"/>
  <c r="Y274" i="4"/>
  <c r="H274" i="4"/>
  <c r="AU273" i="4"/>
  <c r="Z273" i="4"/>
  <c r="N273" i="4" s="1"/>
  <c r="Y273" i="4"/>
  <c r="H273" i="4"/>
  <c r="AU272" i="4"/>
  <c r="Z272" i="4"/>
  <c r="N272" i="4" s="1"/>
  <c r="Y272" i="4"/>
  <c r="H272" i="4"/>
  <c r="I272" i="4" s="1"/>
  <c r="AU271" i="4"/>
  <c r="Z271" i="4"/>
  <c r="N271" i="4" s="1"/>
  <c r="Y271" i="4"/>
  <c r="H271" i="4"/>
  <c r="I271" i="4" s="1"/>
  <c r="AU270" i="4"/>
  <c r="Z270" i="4"/>
  <c r="N270" i="4" s="1"/>
  <c r="Y270" i="4"/>
  <c r="H270" i="4"/>
  <c r="I270" i="4" s="1"/>
  <c r="AU269" i="4"/>
  <c r="Z269" i="4"/>
  <c r="N269" i="4" s="1"/>
  <c r="Y269" i="4"/>
  <c r="H269" i="4"/>
  <c r="AU268" i="4"/>
  <c r="Z268" i="4"/>
  <c r="N268" i="4" s="1"/>
  <c r="Y268" i="4"/>
  <c r="H268" i="4"/>
  <c r="AU267" i="4"/>
  <c r="Z267" i="4"/>
  <c r="N267" i="4" s="1"/>
  <c r="Y267" i="4"/>
  <c r="H267" i="4"/>
  <c r="AU266" i="4"/>
  <c r="Z266" i="4"/>
  <c r="N266" i="4" s="1"/>
  <c r="Y266" i="4"/>
  <c r="H266" i="4"/>
  <c r="AU265" i="4"/>
  <c r="Z265" i="4"/>
  <c r="N265" i="4" s="1"/>
  <c r="Y265" i="4"/>
  <c r="H265" i="4"/>
  <c r="AU264" i="4"/>
  <c r="Z264" i="4"/>
  <c r="N264" i="4" s="1"/>
  <c r="Y264" i="4"/>
  <c r="H264" i="4"/>
  <c r="I264" i="4" s="1"/>
  <c r="AU263" i="4"/>
  <c r="Z263" i="4"/>
  <c r="N263" i="4" s="1"/>
  <c r="Y263" i="4"/>
  <c r="H263" i="4"/>
  <c r="I263" i="4" s="1"/>
  <c r="AU262" i="4"/>
  <c r="Z262" i="4"/>
  <c r="N262" i="4" s="1"/>
  <c r="Y262" i="4"/>
  <c r="H262" i="4"/>
  <c r="I262" i="4" s="1"/>
  <c r="AU261" i="4"/>
  <c r="Z261" i="4"/>
  <c r="N261" i="4" s="1"/>
  <c r="Y261" i="4"/>
  <c r="H261" i="4"/>
  <c r="AU260" i="4"/>
  <c r="Z260" i="4"/>
  <c r="N260" i="4" s="1"/>
  <c r="Y260" i="4"/>
  <c r="L260" i="4"/>
  <c r="Q260" i="4" s="1"/>
  <c r="K260" i="4"/>
  <c r="J260" i="4"/>
  <c r="H260" i="4"/>
  <c r="AU259" i="4"/>
  <c r="Z259" i="4"/>
  <c r="N259" i="4" s="1"/>
  <c r="Y259" i="4"/>
  <c r="L259" i="4"/>
  <c r="K259" i="4"/>
  <c r="J259" i="4"/>
  <c r="H259" i="4"/>
  <c r="I259" i="4" s="1"/>
  <c r="AU258" i="4"/>
  <c r="Z258" i="4"/>
  <c r="N258" i="4" s="1"/>
  <c r="Y258" i="4"/>
  <c r="H258" i="4"/>
  <c r="AU257" i="4"/>
  <c r="Z257" i="4"/>
  <c r="N257" i="4" s="1"/>
  <c r="Y257" i="4"/>
  <c r="H257" i="4"/>
  <c r="AU256" i="4"/>
  <c r="Z256" i="4"/>
  <c r="N256" i="4" s="1"/>
  <c r="Y256" i="4"/>
  <c r="H256" i="4"/>
  <c r="AU255" i="4"/>
  <c r="Z255" i="4"/>
  <c r="N255" i="4" s="1"/>
  <c r="Y255" i="4"/>
  <c r="L255" i="4"/>
  <c r="K255" i="4"/>
  <c r="J255" i="4"/>
  <c r="H255" i="4"/>
  <c r="I255" i="4" s="1"/>
  <c r="AU254" i="4"/>
  <c r="Z254" i="4"/>
  <c r="N254" i="4" s="1"/>
  <c r="Y254" i="4"/>
  <c r="L254" i="4"/>
  <c r="K254" i="4"/>
  <c r="J254" i="4"/>
  <c r="H254" i="4"/>
  <c r="I254" i="4" s="1"/>
  <c r="AU253" i="4"/>
  <c r="Z253" i="4"/>
  <c r="N253" i="4" s="1"/>
  <c r="Y253" i="4"/>
  <c r="H253" i="4"/>
  <c r="AU252" i="4"/>
  <c r="Z252" i="4"/>
  <c r="N252" i="4" s="1"/>
  <c r="Y252" i="4"/>
  <c r="H252" i="4"/>
  <c r="AU251" i="4"/>
  <c r="Z251" i="4"/>
  <c r="N251" i="4" s="1"/>
  <c r="Y251" i="4"/>
  <c r="H251" i="4"/>
  <c r="I251" i="4" s="1"/>
  <c r="AU250" i="4"/>
  <c r="Z250" i="4"/>
  <c r="N250" i="4" s="1"/>
  <c r="Y250" i="4"/>
  <c r="H250" i="4"/>
  <c r="AU249" i="4"/>
  <c r="Z249" i="4"/>
  <c r="N249" i="4" s="1"/>
  <c r="Y249" i="4"/>
  <c r="H249" i="4"/>
  <c r="AU248" i="4"/>
  <c r="Z248" i="4"/>
  <c r="N248" i="4" s="1"/>
  <c r="Y248" i="4"/>
  <c r="H248" i="4"/>
  <c r="AU247" i="4"/>
  <c r="Z247" i="4"/>
  <c r="N247" i="4" s="1"/>
  <c r="Y247" i="4"/>
  <c r="H247" i="4"/>
  <c r="AU246" i="4"/>
  <c r="Z246" i="4"/>
  <c r="N246" i="4" s="1"/>
  <c r="Y246" i="4"/>
  <c r="H246" i="4"/>
  <c r="L246" i="4" s="1"/>
  <c r="AU245" i="4"/>
  <c r="Z245" i="4"/>
  <c r="N245" i="4" s="1"/>
  <c r="Y245" i="4"/>
  <c r="H245" i="4"/>
  <c r="AU244" i="4"/>
  <c r="Z244" i="4"/>
  <c r="N244" i="4" s="1"/>
  <c r="Y244" i="4"/>
  <c r="L244" i="4"/>
  <c r="K244" i="4"/>
  <c r="J244" i="4"/>
  <c r="H244" i="4"/>
  <c r="AU243" i="4"/>
  <c r="Z243" i="4"/>
  <c r="N243" i="4" s="1"/>
  <c r="Y243" i="4"/>
  <c r="L243" i="4"/>
  <c r="Q243" i="4" s="1"/>
  <c r="K243" i="4"/>
  <c r="J243" i="4"/>
  <c r="H243" i="4"/>
  <c r="I243" i="4" s="1"/>
  <c r="AU242" i="4"/>
  <c r="Z242" i="4"/>
  <c r="N242" i="4" s="1"/>
  <c r="Y242" i="4"/>
  <c r="H242" i="4"/>
  <c r="AU241" i="4"/>
  <c r="Z241" i="4"/>
  <c r="N241" i="4" s="1"/>
  <c r="Y241" i="4"/>
  <c r="H241" i="4"/>
  <c r="AU240" i="4"/>
  <c r="Z240" i="4"/>
  <c r="N240" i="4" s="1"/>
  <c r="Y240" i="4"/>
  <c r="H240" i="4"/>
  <c r="I240" i="4" s="1"/>
  <c r="AU239" i="4"/>
  <c r="Z239" i="4"/>
  <c r="N239" i="4" s="1"/>
  <c r="Y239" i="4"/>
  <c r="H239" i="4"/>
  <c r="I239" i="4" s="1"/>
  <c r="AU238" i="4"/>
  <c r="Z238" i="4"/>
  <c r="N238" i="4" s="1"/>
  <c r="Y238" i="4"/>
  <c r="H238" i="4"/>
  <c r="I238" i="4" s="1"/>
  <c r="AU237" i="4"/>
  <c r="Z237" i="4"/>
  <c r="N237" i="4" s="1"/>
  <c r="Y237" i="4"/>
  <c r="H237" i="4"/>
  <c r="AU236" i="4"/>
  <c r="Z236" i="4"/>
  <c r="N236" i="4" s="1"/>
  <c r="Y236" i="4"/>
  <c r="H236" i="4"/>
  <c r="AU235" i="4"/>
  <c r="Z235" i="4"/>
  <c r="N235" i="4" s="1"/>
  <c r="Y235" i="4"/>
  <c r="H235" i="4"/>
  <c r="I235" i="4" s="1"/>
  <c r="AU234" i="4"/>
  <c r="Z234" i="4"/>
  <c r="N234" i="4" s="1"/>
  <c r="Y234" i="4"/>
  <c r="H234" i="4"/>
  <c r="L234" i="4" s="1"/>
  <c r="AU233" i="4"/>
  <c r="Z233" i="4"/>
  <c r="N233" i="4" s="1"/>
  <c r="Y233" i="4"/>
  <c r="H233" i="4"/>
  <c r="AU232" i="4"/>
  <c r="Z232" i="4"/>
  <c r="N232" i="4" s="1"/>
  <c r="Y232" i="4"/>
  <c r="H232" i="4"/>
  <c r="AU231" i="4"/>
  <c r="Z231" i="4"/>
  <c r="N231" i="4" s="1"/>
  <c r="Y231" i="4"/>
  <c r="L231" i="4"/>
  <c r="K231" i="4"/>
  <c r="J231" i="4"/>
  <c r="H231" i="4"/>
  <c r="I231" i="4" s="1"/>
  <c r="AU230" i="4"/>
  <c r="Z230" i="4"/>
  <c r="N230" i="4" s="1"/>
  <c r="Y230" i="4"/>
  <c r="L230" i="4"/>
  <c r="K230" i="4"/>
  <c r="J230" i="4"/>
  <c r="H230" i="4"/>
  <c r="I230" i="4" s="1"/>
  <c r="AU229" i="4"/>
  <c r="Z229" i="4"/>
  <c r="N229" i="4" s="1"/>
  <c r="Y229" i="4"/>
  <c r="H229" i="4"/>
  <c r="AU228" i="4"/>
  <c r="Z228" i="4"/>
  <c r="N228" i="4" s="1"/>
  <c r="Y228" i="4"/>
  <c r="H228" i="4"/>
  <c r="AU227" i="4"/>
  <c r="Z227" i="4"/>
  <c r="N227" i="4" s="1"/>
  <c r="Y227" i="4"/>
  <c r="H227" i="4"/>
  <c r="I227" i="4" s="1"/>
  <c r="AU226" i="4"/>
  <c r="Z226" i="4"/>
  <c r="N226" i="4" s="1"/>
  <c r="Y226" i="4"/>
  <c r="H226" i="4"/>
  <c r="AU225" i="4"/>
  <c r="Z225" i="4"/>
  <c r="N225" i="4" s="1"/>
  <c r="Y225" i="4"/>
  <c r="H225" i="4"/>
  <c r="AU224" i="4"/>
  <c r="Z224" i="4"/>
  <c r="N224" i="4" s="1"/>
  <c r="Y224" i="4"/>
  <c r="H224" i="4"/>
  <c r="I224" i="4" s="1"/>
  <c r="AU223" i="4"/>
  <c r="Z223" i="4"/>
  <c r="N223" i="4" s="1"/>
  <c r="Y223" i="4"/>
  <c r="H223" i="4"/>
  <c r="I223" i="4" s="1"/>
  <c r="AU222" i="4"/>
  <c r="Z222" i="4"/>
  <c r="N222" i="4" s="1"/>
  <c r="Y222" i="4"/>
  <c r="H222" i="4"/>
  <c r="I222" i="4" s="1"/>
  <c r="AU221" i="4"/>
  <c r="Z221" i="4"/>
  <c r="N221" i="4" s="1"/>
  <c r="Y221" i="4"/>
  <c r="H221" i="4"/>
  <c r="AU220" i="4"/>
  <c r="Z220" i="4"/>
  <c r="N220" i="4" s="1"/>
  <c r="Y220" i="4"/>
  <c r="H220" i="4"/>
  <c r="AU219" i="4"/>
  <c r="Z219" i="4"/>
  <c r="N219" i="4" s="1"/>
  <c r="Y219" i="4"/>
  <c r="H219" i="4"/>
  <c r="AU218" i="4"/>
  <c r="Z218" i="4"/>
  <c r="N218" i="4" s="1"/>
  <c r="Y218" i="4"/>
  <c r="L218" i="4"/>
  <c r="K218" i="4"/>
  <c r="J218" i="4"/>
  <c r="H218" i="4"/>
  <c r="AU217" i="4"/>
  <c r="Z217" i="4"/>
  <c r="N217" i="4" s="1"/>
  <c r="Y217" i="4"/>
  <c r="L217" i="4"/>
  <c r="K217" i="4"/>
  <c r="J217" i="4"/>
  <c r="H217" i="4"/>
  <c r="AU216" i="4"/>
  <c r="Z216" i="4"/>
  <c r="N216" i="4" s="1"/>
  <c r="Y216" i="4"/>
  <c r="H216" i="4"/>
  <c r="I216" i="4" s="1"/>
  <c r="AU215" i="4"/>
  <c r="Z215" i="4"/>
  <c r="N215" i="4" s="1"/>
  <c r="Y215" i="4"/>
  <c r="H215" i="4"/>
  <c r="I215" i="4" s="1"/>
  <c r="AU214" i="4"/>
  <c r="Z214" i="4"/>
  <c r="N214" i="4" s="1"/>
  <c r="Y214" i="4"/>
  <c r="H214" i="4"/>
  <c r="I214" i="4" s="1"/>
  <c r="AU213" i="4"/>
  <c r="Z213" i="4"/>
  <c r="N213" i="4" s="1"/>
  <c r="Y213" i="4"/>
  <c r="H213" i="4"/>
  <c r="AU212" i="4"/>
  <c r="Z212" i="4"/>
  <c r="N212" i="4" s="1"/>
  <c r="Y212" i="4"/>
  <c r="H212" i="4"/>
  <c r="AU211" i="4"/>
  <c r="Z211" i="4"/>
  <c r="N211" i="4" s="1"/>
  <c r="Y211" i="4"/>
  <c r="L211" i="4"/>
  <c r="Q211" i="4" s="1"/>
  <c r="K211" i="4"/>
  <c r="J211" i="4"/>
  <c r="H211" i="4"/>
  <c r="AU210" i="4"/>
  <c r="Z210" i="4"/>
  <c r="N210" i="4" s="1"/>
  <c r="Y210" i="4"/>
  <c r="L210" i="4"/>
  <c r="K210" i="4"/>
  <c r="J210" i="4"/>
  <c r="H210" i="4"/>
  <c r="I210" i="4" s="1"/>
  <c r="AU209" i="4"/>
  <c r="Z209" i="4"/>
  <c r="N209" i="4" s="1"/>
  <c r="Y209" i="4"/>
  <c r="H209" i="4"/>
  <c r="AU208" i="4"/>
  <c r="Z208" i="4"/>
  <c r="N208" i="4" s="1"/>
  <c r="Y208" i="4"/>
  <c r="H208" i="4"/>
  <c r="AU207" i="4"/>
  <c r="Z207" i="4"/>
  <c r="N207" i="4" s="1"/>
  <c r="Y207" i="4"/>
  <c r="H207" i="4"/>
  <c r="I207" i="4" s="1"/>
  <c r="AU206" i="4"/>
  <c r="Z206" i="4"/>
  <c r="N206" i="4" s="1"/>
  <c r="Y206" i="4"/>
  <c r="H206" i="4"/>
  <c r="I206" i="4" s="1"/>
  <c r="AU205" i="4"/>
  <c r="Z205" i="4"/>
  <c r="N205" i="4" s="1"/>
  <c r="Y205" i="4"/>
  <c r="H205" i="4"/>
  <c r="AU204" i="4"/>
  <c r="Z204" i="4"/>
  <c r="N204" i="4" s="1"/>
  <c r="Y204" i="4"/>
  <c r="H204" i="4"/>
  <c r="AU203" i="4"/>
  <c r="Z203" i="4"/>
  <c r="N203" i="4" s="1"/>
  <c r="Y203" i="4"/>
  <c r="H203" i="4"/>
  <c r="I203" i="4" s="1"/>
  <c r="AU202" i="4"/>
  <c r="Z202" i="4"/>
  <c r="N202" i="4" s="1"/>
  <c r="Y202" i="4"/>
  <c r="H202" i="4"/>
  <c r="AU201" i="4"/>
  <c r="Z201" i="4"/>
  <c r="N201" i="4" s="1"/>
  <c r="Y201" i="4"/>
  <c r="L201" i="4"/>
  <c r="K201" i="4"/>
  <c r="J201" i="4"/>
  <c r="H201" i="4"/>
  <c r="AU200" i="4"/>
  <c r="Z200" i="4"/>
  <c r="N200" i="4" s="1"/>
  <c r="Y200" i="4"/>
  <c r="L200" i="4"/>
  <c r="K200" i="4"/>
  <c r="J200" i="4"/>
  <c r="H200" i="4"/>
  <c r="I200" i="4" s="1"/>
  <c r="AU199" i="4"/>
  <c r="Z199" i="4"/>
  <c r="N199" i="4" s="1"/>
  <c r="Y199" i="4"/>
  <c r="H199" i="4"/>
  <c r="I199" i="4" s="1"/>
  <c r="AU198" i="4"/>
  <c r="Z198" i="4"/>
  <c r="N198" i="4" s="1"/>
  <c r="Y198" i="4"/>
  <c r="H198" i="4"/>
  <c r="I198" i="4" s="1"/>
  <c r="AU197" i="4"/>
  <c r="Z197" i="4"/>
  <c r="N197" i="4" s="1"/>
  <c r="Y197" i="4"/>
  <c r="H197" i="4"/>
  <c r="AU196" i="4"/>
  <c r="Z196" i="4"/>
  <c r="N196" i="4" s="1"/>
  <c r="Y196" i="4"/>
  <c r="H196" i="4"/>
  <c r="L196" i="4" s="1"/>
  <c r="AU195" i="4"/>
  <c r="Z195" i="4"/>
  <c r="N195" i="4" s="1"/>
  <c r="Y195" i="4"/>
  <c r="H195" i="4"/>
  <c r="I195" i="4" s="1"/>
  <c r="AU194" i="4"/>
  <c r="Z194" i="4"/>
  <c r="N194" i="4" s="1"/>
  <c r="Y194" i="4"/>
  <c r="H194" i="4"/>
  <c r="AU193" i="4"/>
  <c r="Z193" i="4"/>
  <c r="N193" i="4" s="1"/>
  <c r="Y193" i="4"/>
  <c r="H193" i="4"/>
  <c r="AU192" i="4"/>
  <c r="Z192" i="4"/>
  <c r="N192" i="4" s="1"/>
  <c r="Y192" i="4"/>
  <c r="H192" i="4"/>
  <c r="I192" i="4" s="1"/>
  <c r="AU191" i="4"/>
  <c r="Z191" i="4"/>
  <c r="N191" i="4" s="1"/>
  <c r="Y191" i="4"/>
  <c r="H191" i="4"/>
  <c r="I191" i="4" s="1"/>
  <c r="AU190" i="4"/>
  <c r="Z190" i="4"/>
  <c r="N190" i="4" s="1"/>
  <c r="Y190" i="4"/>
  <c r="H190" i="4"/>
  <c r="I190" i="4" s="1"/>
  <c r="AU189" i="4"/>
  <c r="Z189" i="4"/>
  <c r="N189" i="4" s="1"/>
  <c r="Y189" i="4"/>
  <c r="H189" i="4"/>
  <c r="AU188" i="4"/>
  <c r="Z188" i="4"/>
  <c r="N188" i="4" s="1"/>
  <c r="Y188" i="4"/>
  <c r="L188" i="4"/>
  <c r="K188" i="4"/>
  <c r="J188" i="4"/>
  <c r="H188" i="4"/>
  <c r="AU187" i="4"/>
  <c r="Z187" i="4"/>
  <c r="N187" i="4" s="1"/>
  <c r="Y187" i="4"/>
  <c r="L187" i="4"/>
  <c r="K187" i="4"/>
  <c r="J187" i="4"/>
  <c r="H187" i="4"/>
  <c r="I187" i="4" s="1"/>
  <c r="AU186" i="4"/>
  <c r="Z186" i="4"/>
  <c r="N186" i="4" s="1"/>
  <c r="Y186" i="4"/>
  <c r="H186" i="4"/>
  <c r="AU185" i="4"/>
  <c r="Z185" i="4"/>
  <c r="N185" i="4" s="1"/>
  <c r="Y185" i="4"/>
  <c r="H185" i="4"/>
  <c r="AU184" i="4"/>
  <c r="Z184" i="4"/>
  <c r="N184" i="4" s="1"/>
  <c r="Y184" i="4"/>
  <c r="H184" i="4"/>
  <c r="I184" i="4" s="1"/>
  <c r="AU183" i="4"/>
  <c r="Z183" i="4"/>
  <c r="N183" i="4" s="1"/>
  <c r="Y183" i="4"/>
  <c r="H183" i="4"/>
  <c r="I183" i="4" s="1"/>
  <c r="AU182" i="4"/>
  <c r="Z182" i="4"/>
  <c r="N182" i="4" s="1"/>
  <c r="Y182" i="4"/>
  <c r="H182" i="4"/>
  <c r="I182" i="4" s="1"/>
  <c r="AU181" i="4"/>
  <c r="Z181" i="4"/>
  <c r="N181" i="4" s="1"/>
  <c r="Y181" i="4"/>
  <c r="H181" i="4"/>
  <c r="AU180" i="4"/>
  <c r="Z180" i="4"/>
  <c r="N180" i="4" s="1"/>
  <c r="Y180" i="4"/>
  <c r="H180" i="4"/>
  <c r="AU179" i="4"/>
  <c r="Z179" i="4"/>
  <c r="N179" i="4" s="1"/>
  <c r="Y179" i="4"/>
  <c r="H179" i="4"/>
  <c r="I179" i="4" s="1"/>
  <c r="AU178" i="4"/>
  <c r="Z178" i="4"/>
  <c r="N178" i="4" s="1"/>
  <c r="Y178" i="4"/>
  <c r="L178" i="4"/>
  <c r="K178" i="4"/>
  <c r="J178" i="4"/>
  <c r="H178" i="4"/>
  <c r="AU177" i="4"/>
  <c r="Z177" i="4"/>
  <c r="N177" i="4" s="1"/>
  <c r="Y177" i="4"/>
  <c r="L177" i="4"/>
  <c r="K177" i="4"/>
  <c r="J177" i="4"/>
  <c r="H177" i="4"/>
  <c r="AU176" i="4"/>
  <c r="Z176" i="4"/>
  <c r="N176" i="4" s="1"/>
  <c r="Y176" i="4"/>
  <c r="H176" i="4"/>
  <c r="I176" i="4" s="1"/>
  <c r="AU175" i="4"/>
  <c r="Z175" i="4"/>
  <c r="N175" i="4" s="1"/>
  <c r="Y175" i="4"/>
  <c r="H175" i="4"/>
  <c r="I175" i="4" s="1"/>
  <c r="AU174" i="4"/>
  <c r="Z174" i="4"/>
  <c r="N174" i="4" s="1"/>
  <c r="Y174" i="4"/>
  <c r="H174" i="4"/>
  <c r="I174" i="4" s="1"/>
  <c r="AU173" i="4"/>
  <c r="Z173" i="4"/>
  <c r="N173" i="4" s="1"/>
  <c r="Y173" i="4"/>
  <c r="H173" i="4"/>
  <c r="AU172" i="4"/>
  <c r="Z172" i="4"/>
  <c r="N172" i="4" s="1"/>
  <c r="Y172" i="4"/>
  <c r="H172" i="4"/>
  <c r="AU171" i="4"/>
  <c r="Z171" i="4"/>
  <c r="N171" i="4" s="1"/>
  <c r="Y171" i="4"/>
  <c r="H171" i="4"/>
  <c r="I171" i="4" s="1"/>
  <c r="AU170" i="4"/>
  <c r="Z170" i="4"/>
  <c r="N170" i="4" s="1"/>
  <c r="Y170" i="4"/>
  <c r="H170" i="4"/>
  <c r="AU169" i="4"/>
  <c r="Z169" i="4"/>
  <c r="N169" i="4" s="1"/>
  <c r="Y169" i="4"/>
  <c r="H169" i="4"/>
  <c r="AU168" i="4"/>
  <c r="Z168" i="4"/>
  <c r="N168" i="4" s="1"/>
  <c r="Y168" i="4"/>
  <c r="H168" i="4"/>
  <c r="AU167" i="4"/>
  <c r="Z167" i="4"/>
  <c r="N167" i="4" s="1"/>
  <c r="Y167" i="4"/>
  <c r="H167" i="4"/>
  <c r="AU166" i="4"/>
  <c r="Z166" i="4"/>
  <c r="N166" i="4" s="1"/>
  <c r="Y166" i="4"/>
  <c r="L166" i="4"/>
  <c r="K166" i="4"/>
  <c r="J166" i="4"/>
  <c r="H166" i="4"/>
  <c r="I166" i="4" s="1"/>
  <c r="AU165" i="4"/>
  <c r="Z165" i="4"/>
  <c r="N165" i="4" s="1"/>
  <c r="Y165" i="4"/>
  <c r="L165" i="4"/>
  <c r="Q165" i="4" s="1"/>
  <c r="K165" i="4"/>
  <c r="J165" i="4"/>
  <c r="H165" i="4"/>
  <c r="I165" i="4" s="1"/>
  <c r="AU164" i="4"/>
  <c r="Z164" i="4"/>
  <c r="N164" i="4" s="1"/>
  <c r="Y164" i="4"/>
  <c r="H164" i="4"/>
  <c r="AU163" i="4"/>
  <c r="Z163" i="4"/>
  <c r="N163" i="4" s="1"/>
  <c r="Y163" i="4"/>
  <c r="H163" i="4"/>
  <c r="J163" i="4" s="1"/>
  <c r="AU162" i="4"/>
  <c r="Z162" i="4"/>
  <c r="N162" i="4" s="1"/>
  <c r="Y162" i="4"/>
  <c r="H162" i="4"/>
  <c r="AU161" i="4"/>
  <c r="Z161" i="4"/>
  <c r="N161" i="4" s="1"/>
  <c r="Y161" i="4"/>
  <c r="H161" i="4"/>
  <c r="AU160" i="4"/>
  <c r="Z160" i="4"/>
  <c r="N160" i="4" s="1"/>
  <c r="Y160" i="4"/>
  <c r="H160" i="4"/>
  <c r="I160" i="4" s="1"/>
  <c r="AU159" i="4"/>
  <c r="Z159" i="4"/>
  <c r="N159" i="4" s="1"/>
  <c r="Y159" i="4"/>
  <c r="H159" i="4"/>
  <c r="I159" i="4" s="1"/>
  <c r="AU158" i="4"/>
  <c r="Z158" i="4"/>
  <c r="N158" i="4" s="1"/>
  <c r="Y158" i="4"/>
  <c r="H158" i="4"/>
  <c r="I158" i="4" s="1"/>
  <c r="AU157" i="4"/>
  <c r="Z157" i="4"/>
  <c r="N157" i="4" s="1"/>
  <c r="Y157" i="4"/>
  <c r="H157" i="4"/>
  <c r="AU156" i="4"/>
  <c r="Z156" i="4"/>
  <c r="N156" i="4" s="1"/>
  <c r="Y156" i="4"/>
  <c r="H156" i="4"/>
  <c r="AU155" i="4"/>
  <c r="Z155" i="4"/>
  <c r="N155" i="4" s="1"/>
  <c r="Y155" i="4"/>
  <c r="H155" i="4"/>
  <c r="I155" i="4" s="1"/>
  <c r="AU154" i="4"/>
  <c r="Z154" i="4"/>
  <c r="N154" i="4" s="1"/>
  <c r="Y154" i="4"/>
  <c r="L154" i="4"/>
  <c r="K154" i="4"/>
  <c r="J154" i="4"/>
  <c r="H154" i="4"/>
  <c r="AU153" i="4"/>
  <c r="Z153" i="4"/>
  <c r="N153" i="4" s="1"/>
  <c r="Y153" i="4"/>
  <c r="L153" i="4"/>
  <c r="K153" i="4"/>
  <c r="J153" i="4"/>
  <c r="H153" i="4"/>
  <c r="AU152" i="4"/>
  <c r="Z152" i="4"/>
  <c r="N152" i="4" s="1"/>
  <c r="Y152" i="4"/>
  <c r="H152" i="4"/>
  <c r="I152" i="4" s="1"/>
  <c r="AU151" i="4"/>
  <c r="Z151" i="4"/>
  <c r="N151" i="4" s="1"/>
  <c r="Y151" i="4"/>
  <c r="H151" i="4"/>
  <c r="I151" i="4" s="1"/>
  <c r="AU150" i="4"/>
  <c r="Z150" i="4"/>
  <c r="N150" i="4" s="1"/>
  <c r="Y150" i="4"/>
  <c r="H150" i="4"/>
  <c r="I150" i="4" s="1"/>
  <c r="AU149" i="4"/>
  <c r="Z149" i="4"/>
  <c r="N149" i="4" s="1"/>
  <c r="Y149" i="4"/>
  <c r="H149" i="4"/>
  <c r="AU148" i="4"/>
  <c r="Z148" i="4"/>
  <c r="N148" i="4" s="1"/>
  <c r="Y148" i="4"/>
  <c r="H148" i="4"/>
  <c r="K148" i="4" s="1"/>
  <c r="AU147" i="4"/>
  <c r="Z147" i="4"/>
  <c r="N147" i="4" s="1"/>
  <c r="Y147" i="4"/>
  <c r="H147" i="4"/>
  <c r="AU146" i="4"/>
  <c r="Z146" i="4"/>
  <c r="N146" i="4" s="1"/>
  <c r="Y146" i="4"/>
  <c r="H146" i="4"/>
  <c r="AU145" i="4"/>
  <c r="Z145" i="4"/>
  <c r="N145" i="4" s="1"/>
  <c r="Y145" i="4"/>
  <c r="H145" i="4"/>
  <c r="AU144" i="4"/>
  <c r="Z144" i="4"/>
  <c r="N144" i="4" s="1"/>
  <c r="Y144" i="4"/>
  <c r="H144" i="4"/>
  <c r="I144" i="4" s="1"/>
  <c r="AU143" i="4"/>
  <c r="Z143" i="4"/>
  <c r="N143" i="4" s="1"/>
  <c r="Y143" i="4"/>
  <c r="L143" i="4"/>
  <c r="K143" i="4"/>
  <c r="J143" i="4"/>
  <c r="H143" i="4"/>
  <c r="AU142" i="4"/>
  <c r="Z142" i="4"/>
  <c r="N142" i="4" s="1"/>
  <c r="Y142" i="4"/>
  <c r="L142" i="4"/>
  <c r="K142" i="4"/>
  <c r="J142" i="4"/>
  <c r="H142" i="4"/>
  <c r="I142" i="4" s="1"/>
  <c r="AU141" i="4"/>
  <c r="Z141" i="4"/>
  <c r="N141" i="4" s="1"/>
  <c r="Y141" i="4"/>
  <c r="H141" i="4"/>
  <c r="AU140" i="4"/>
  <c r="Z140" i="4"/>
  <c r="N140" i="4" s="1"/>
  <c r="Y140" i="4"/>
  <c r="H140" i="4"/>
  <c r="K140" i="4" s="1"/>
  <c r="AU139" i="4"/>
  <c r="Z139" i="4"/>
  <c r="N139" i="4" s="1"/>
  <c r="Y139" i="4"/>
  <c r="H139" i="4"/>
  <c r="AU138" i="4"/>
  <c r="Z138" i="4"/>
  <c r="N138" i="4" s="1"/>
  <c r="Y138" i="4"/>
  <c r="H138" i="4"/>
  <c r="I138" i="4" s="1"/>
  <c r="AU137" i="4"/>
  <c r="Z137" i="4"/>
  <c r="N137" i="4" s="1"/>
  <c r="Y137" i="4"/>
  <c r="H137" i="4"/>
  <c r="J137" i="4" s="1"/>
  <c r="AU136" i="4"/>
  <c r="Z136" i="4"/>
  <c r="N136" i="4" s="1"/>
  <c r="Y136" i="4"/>
  <c r="H136" i="4"/>
  <c r="AU135" i="4"/>
  <c r="Z135" i="4"/>
  <c r="N135" i="4" s="1"/>
  <c r="Y135" i="4"/>
  <c r="L135" i="4"/>
  <c r="K135" i="4"/>
  <c r="J135" i="4"/>
  <c r="H135" i="4"/>
  <c r="I135" i="4" s="1"/>
  <c r="AU134" i="4"/>
  <c r="Z134" i="4"/>
  <c r="N134" i="4" s="1"/>
  <c r="Y134" i="4"/>
  <c r="L134" i="4"/>
  <c r="K134" i="4"/>
  <c r="J134" i="4"/>
  <c r="H134" i="4"/>
  <c r="I134" i="4" s="1"/>
  <c r="AU133" i="4"/>
  <c r="Z133" i="4"/>
  <c r="N133" i="4" s="1"/>
  <c r="Y133" i="4"/>
  <c r="H133" i="4"/>
  <c r="AU132" i="4"/>
  <c r="Z132" i="4"/>
  <c r="N132" i="4" s="1"/>
  <c r="Y132" i="4"/>
  <c r="H132" i="4"/>
  <c r="I132" i="4" s="1"/>
  <c r="AU131" i="4"/>
  <c r="Z131" i="4"/>
  <c r="N131" i="4" s="1"/>
  <c r="Y131" i="4"/>
  <c r="H131" i="4"/>
  <c r="AU130" i="4"/>
  <c r="Z130" i="4"/>
  <c r="N130" i="4" s="1"/>
  <c r="Y130" i="4"/>
  <c r="L130" i="4"/>
  <c r="K130" i="4"/>
  <c r="J130" i="4"/>
  <c r="H130" i="4"/>
  <c r="I130" i="4" s="1"/>
  <c r="AU129" i="4"/>
  <c r="Z129" i="4"/>
  <c r="N129" i="4" s="1"/>
  <c r="Y129" i="4"/>
  <c r="L129" i="4"/>
  <c r="K129" i="4"/>
  <c r="J129" i="4"/>
  <c r="H129" i="4"/>
  <c r="AU128" i="4"/>
  <c r="Z128" i="4"/>
  <c r="N128" i="4" s="1"/>
  <c r="Y128" i="4"/>
  <c r="H128" i="4"/>
  <c r="I128" i="4" s="1"/>
  <c r="AU127" i="4"/>
  <c r="Z127" i="4"/>
  <c r="N127" i="4" s="1"/>
  <c r="Y127" i="4"/>
  <c r="H127" i="4"/>
  <c r="AU126" i="4"/>
  <c r="Z126" i="4"/>
  <c r="N126" i="4" s="1"/>
  <c r="Y126" i="4"/>
  <c r="H126" i="4"/>
  <c r="I126" i="4" s="1"/>
  <c r="AU125" i="4"/>
  <c r="Z125" i="4"/>
  <c r="N125" i="4" s="1"/>
  <c r="Y125" i="4"/>
  <c r="H125" i="4"/>
  <c r="I125" i="4" s="1"/>
  <c r="AU124" i="4"/>
  <c r="Z124" i="4"/>
  <c r="N124" i="4" s="1"/>
  <c r="Y124" i="4"/>
  <c r="H124" i="4"/>
  <c r="L124" i="4" s="1"/>
  <c r="AU123" i="4"/>
  <c r="Z123" i="4"/>
  <c r="N123" i="4" s="1"/>
  <c r="Y123" i="4"/>
  <c r="H123" i="4"/>
  <c r="AU122" i="4"/>
  <c r="Z122" i="4"/>
  <c r="N122" i="4" s="1"/>
  <c r="Y122" i="4"/>
  <c r="H122" i="4"/>
  <c r="I122" i="4" s="1"/>
  <c r="AU121" i="4"/>
  <c r="Z121" i="4"/>
  <c r="N121" i="4" s="1"/>
  <c r="Y121" i="4"/>
  <c r="H121" i="4"/>
  <c r="AU120" i="4"/>
  <c r="Z120" i="4"/>
  <c r="N120" i="4" s="1"/>
  <c r="Y120" i="4"/>
  <c r="H120" i="4"/>
  <c r="I120" i="4" s="1"/>
  <c r="AU119" i="4"/>
  <c r="Z119" i="4"/>
  <c r="N119" i="4" s="1"/>
  <c r="Y119" i="4"/>
  <c r="H119" i="4"/>
  <c r="AU118" i="4"/>
  <c r="Z118" i="4"/>
  <c r="N118" i="4" s="1"/>
  <c r="Y118" i="4"/>
  <c r="L118" i="4"/>
  <c r="K118" i="4"/>
  <c r="J118" i="4"/>
  <c r="H118" i="4"/>
  <c r="I118" i="4" s="1"/>
  <c r="AU117" i="4"/>
  <c r="Z117" i="4"/>
  <c r="N117" i="4" s="1"/>
  <c r="Y117" i="4"/>
  <c r="L117" i="4"/>
  <c r="K117" i="4"/>
  <c r="J117" i="4"/>
  <c r="H117" i="4"/>
  <c r="I117" i="4" s="1"/>
  <c r="AU116" i="4"/>
  <c r="Z116" i="4"/>
  <c r="N116" i="4" s="1"/>
  <c r="Y116" i="4"/>
  <c r="H116" i="4"/>
  <c r="I116" i="4" s="1"/>
  <c r="AU115" i="4"/>
  <c r="Z115" i="4"/>
  <c r="N115" i="4" s="1"/>
  <c r="Y115" i="4"/>
  <c r="H115" i="4"/>
  <c r="AU114" i="4"/>
  <c r="Z114" i="4"/>
  <c r="N114" i="4" s="1"/>
  <c r="Y114" i="4"/>
  <c r="H114" i="4"/>
  <c r="I114" i="4" s="1"/>
  <c r="AV113" i="4"/>
  <c r="Z113" i="4"/>
  <c r="N113" i="4" s="1"/>
  <c r="Y113" i="4"/>
  <c r="H113" i="4"/>
  <c r="AV112" i="4"/>
  <c r="Z112" i="4"/>
  <c r="N112" i="4" s="1"/>
  <c r="Y112" i="4"/>
  <c r="H112" i="4"/>
  <c r="L112" i="4" s="1"/>
  <c r="AV111" i="4"/>
  <c r="Z111" i="4"/>
  <c r="N111" i="4" s="1"/>
  <c r="Y111" i="4"/>
  <c r="H111" i="4"/>
  <c r="I111" i="4" s="1"/>
  <c r="AV110" i="4"/>
  <c r="Z110" i="4"/>
  <c r="N110" i="4" s="1"/>
  <c r="Y110" i="4"/>
  <c r="H110" i="4"/>
  <c r="AV109" i="4"/>
  <c r="Z109" i="4"/>
  <c r="N109" i="4" s="1"/>
  <c r="Y109" i="4"/>
  <c r="H109" i="4"/>
  <c r="I109" i="4" s="1"/>
  <c r="AU108" i="4"/>
  <c r="Z108" i="4"/>
  <c r="N108" i="4" s="1"/>
  <c r="Y108" i="4"/>
  <c r="H108" i="4"/>
  <c r="AU107" i="4"/>
  <c r="Z107" i="4"/>
  <c r="N107" i="4" s="1"/>
  <c r="Y107" i="4"/>
  <c r="H107" i="4"/>
  <c r="AU106" i="4"/>
  <c r="Z106" i="4"/>
  <c r="N106" i="4" s="1"/>
  <c r="Y106" i="4"/>
  <c r="L106" i="4"/>
  <c r="K106" i="4"/>
  <c r="J106" i="4"/>
  <c r="H106" i="4"/>
  <c r="AU105" i="4"/>
  <c r="Z105" i="4"/>
  <c r="N105" i="4" s="1"/>
  <c r="Y105" i="4"/>
  <c r="L105" i="4"/>
  <c r="K105" i="4"/>
  <c r="J105" i="4"/>
  <c r="H105" i="4"/>
  <c r="I105" i="4" s="1"/>
  <c r="AU104" i="4"/>
  <c r="Z104" i="4"/>
  <c r="N104" i="4" s="1"/>
  <c r="Y104" i="4"/>
  <c r="H104" i="4"/>
  <c r="I104" i="4" s="1"/>
  <c r="AU103" i="4"/>
  <c r="Z103" i="4"/>
  <c r="N103" i="4" s="1"/>
  <c r="Y103" i="4"/>
  <c r="H103" i="4"/>
  <c r="I103" i="4" s="1"/>
  <c r="AU102" i="4"/>
  <c r="Z102" i="4"/>
  <c r="N102" i="4" s="1"/>
  <c r="Y102" i="4"/>
  <c r="H102" i="4"/>
  <c r="AU101" i="4"/>
  <c r="Z101" i="4"/>
  <c r="N101" i="4" s="1"/>
  <c r="Y101" i="4"/>
  <c r="H101" i="4"/>
  <c r="I101" i="4" s="1"/>
  <c r="AU100" i="4"/>
  <c r="Z100" i="4"/>
  <c r="N100" i="4" s="1"/>
  <c r="Y100" i="4"/>
  <c r="H100" i="4"/>
  <c r="AU99" i="4"/>
  <c r="Z99" i="4"/>
  <c r="N99" i="4" s="1"/>
  <c r="Y99" i="4"/>
  <c r="H99" i="4"/>
  <c r="I99" i="4" s="1"/>
  <c r="AU98" i="4"/>
  <c r="Z98" i="4"/>
  <c r="N98" i="4" s="1"/>
  <c r="Y98" i="4"/>
  <c r="H98" i="4"/>
  <c r="AU97" i="4"/>
  <c r="Z97" i="4"/>
  <c r="N97" i="4" s="1"/>
  <c r="Y97" i="4"/>
  <c r="H97" i="4"/>
  <c r="I97" i="4" s="1"/>
  <c r="AU96" i="4"/>
  <c r="Z96" i="4"/>
  <c r="N96" i="4" s="1"/>
  <c r="Y96" i="4"/>
  <c r="H96" i="4"/>
  <c r="I96" i="4" s="1"/>
  <c r="AU95" i="4"/>
  <c r="Z95" i="4"/>
  <c r="N95" i="4" s="1"/>
  <c r="Y95" i="4"/>
  <c r="H95" i="4"/>
  <c r="I95" i="4" s="1"/>
  <c r="AU94" i="4"/>
  <c r="Z94" i="4"/>
  <c r="N94" i="4" s="1"/>
  <c r="Y94" i="4"/>
  <c r="H94" i="4"/>
  <c r="AU93" i="4"/>
  <c r="Z93" i="4"/>
  <c r="N93" i="4" s="1"/>
  <c r="Y93" i="4"/>
  <c r="H93" i="4"/>
  <c r="I93" i="4" s="1"/>
  <c r="AU92" i="4"/>
  <c r="Z92" i="4"/>
  <c r="N92" i="4" s="1"/>
  <c r="Y92" i="4"/>
  <c r="H92" i="4"/>
  <c r="AU91" i="4"/>
  <c r="Z91" i="4"/>
  <c r="N91" i="4" s="1"/>
  <c r="Y91" i="4"/>
  <c r="H91" i="4"/>
  <c r="I91" i="4" s="1"/>
  <c r="AU90" i="4"/>
  <c r="Z90" i="4"/>
  <c r="N90" i="4" s="1"/>
  <c r="Y90" i="4"/>
  <c r="L90" i="4"/>
  <c r="K90" i="4"/>
  <c r="J90" i="4"/>
  <c r="H90" i="4"/>
  <c r="AU89" i="4"/>
  <c r="Z89" i="4"/>
  <c r="N89" i="4" s="1"/>
  <c r="Y89" i="4"/>
  <c r="L89" i="4"/>
  <c r="K89" i="4"/>
  <c r="J89" i="4"/>
  <c r="H89" i="4"/>
  <c r="I89" i="4" s="1"/>
  <c r="AU88" i="4"/>
  <c r="Z88" i="4"/>
  <c r="N88" i="4" s="1"/>
  <c r="Y88" i="4"/>
  <c r="H88" i="4"/>
  <c r="AU87" i="4"/>
  <c r="Z87" i="4"/>
  <c r="N87" i="4" s="1"/>
  <c r="Y87" i="4"/>
  <c r="H87" i="4"/>
  <c r="L87" i="4" s="1"/>
  <c r="AU86" i="4"/>
  <c r="Z86" i="4"/>
  <c r="N86" i="4" s="1"/>
  <c r="Y86" i="4"/>
  <c r="H86" i="4"/>
  <c r="AU85" i="4"/>
  <c r="Z85" i="4"/>
  <c r="N85" i="4" s="1"/>
  <c r="Y85" i="4"/>
  <c r="H85" i="4"/>
  <c r="AU84" i="4"/>
  <c r="Z84" i="4"/>
  <c r="N84" i="4" s="1"/>
  <c r="Y84" i="4"/>
  <c r="L84" i="4"/>
  <c r="K84" i="4"/>
  <c r="J84" i="4"/>
  <c r="H84" i="4"/>
  <c r="AU83" i="4"/>
  <c r="Z83" i="4"/>
  <c r="N83" i="4" s="1"/>
  <c r="Y83" i="4"/>
  <c r="L83" i="4"/>
  <c r="K83" i="4"/>
  <c r="J83" i="4"/>
  <c r="H83" i="4"/>
  <c r="I83" i="4" s="1"/>
  <c r="AU82" i="4"/>
  <c r="Z82" i="4"/>
  <c r="N82" i="4" s="1"/>
  <c r="Y82" i="4"/>
  <c r="H82" i="4"/>
  <c r="I82" i="4" s="1"/>
  <c r="AU81" i="4"/>
  <c r="Z81" i="4"/>
  <c r="N81" i="4" s="1"/>
  <c r="Y81" i="4"/>
  <c r="H81" i="4"/>
  <c r="I81" i="4" s="1"/>
  <c r="AU80" i="4"/>
  <c r="Z80" i="4"/>
  <c r="N80" i="4" s="1"/>
  <c r="Y80" i="4"/>
  <c r="H80" i="4"/>
  <c r="AU79" i="4"/>
  <c r="Z79" i="4"/>
  <c r="N79" i="4" s="1"/>
  <c r="Y79" i="4"/>
  <c r="H79" i="4"/>
  <c r="I79" i="4" s="1"/>
  <c r="AU78" i="4"/>
  <c r="Z78" i="4"/>
  <c r="N78" i="4" s="1"/>
  <c r="Y78" i="4"/>
  <c r="H78" i="4"/>
  <c r="AU77" i="4"/>
  <c r="Z77" i="4"/>
  <c r="N77" i="4" s="1"/>
  <c r="Y77" i="4"/>
  <c r="H77" i="4"/>
  <c r="AU76" i="4"/>
  <c r="Z76" i="4"/>
  <c r="N76" i="4" s="1"/>
  <c r="Y76" i="4"/>
  <c r="H76" i="4"/>
  <c r="AU75" i="4"/>
  <c r="Z75" i="4"/>
  <c r="N75" i="4" s="1"/>
  <c r="Y75" i="4"/>
  <c r="H75" i="4"/>
  <c r="I75" i="4" s="1"/>
  <c r="AU74" i="4"/>
  <c r="Z74" i="4"/>
  <c r="N74" i="4" s="1"/>
  <c r="Y74" i="4"/>
  <c r="H74" i="4"/>
  <c r="I74" i="4" s="1"/>
  <c r="AU73" i="4"/>
  <c r="Z73" i="4"/>
  <c r="N73" i="4" s="1"/>
  <c r="Y73" i="4"/>
  <c r="H73" i="4"/>
  <c r="I73" i="4" s="1"/>
  <c r="AU72" i="4"/>
  <c r="AB72" i="4"/>
  <c r="Z72" i="4"/>
  <c r="N72" i="4" s="1"/>
  <c r="Y72" i="4"/>
  <c r="H72" i="4"/>
  <c r="AU71" i="4"/>
  <c r="Z71" i="4"/>
  <c r="N71" i="4" s="1"/>
  <c r="Y71" i="4"/>
  <c r="H71" i="4"/>
  <c r="AU70" i="4"/>
  <c r="Z70" i="4"/>
  <c r="N70" i="4" s="1"/>
  <c r="Y70" i="4"/>
  <c r="H70" i="4"/>
  <c r="I70" i="4" s="1"/>
  <c r="AU69" i="4"/>
  <c r="Z69" i="4"/>
  <c r="N69" i="4" s="1"/>
  <c r="Y69" i="4"/>
  <c r="H69" i="4"/>
  <c r="I69" i="4" s="1"/>
  <c r="AU68" i="4"/>
  <c r="Z68" i="4"/>
  <c r="N68" i="4" s="1"/>
  <c r="Y68" i="4"/>
  <c r="L68" i="4"/>
  <c r="Q68" i="4" s="1"/>
  <c r="K68" i="4"/>
  <c r="J68" i="4"/>
  <c r="H68" i="4"/>
  <c r="I68" i="4" s="1"/>
  <c r="AU67" i="4"/>
  <c r="Z67" i="4"/>
  <c r="N67" i="4" s="1"/>
  <c r="Y67" i="4"/>
  <c r="L67" i="4"/>
  <c r="K67" i="4"/>
  <c r="J67" i="4"/>
  <c r="H67" i="4"/>
  <c r="I67" i="4" s="1"/>
  <c r="AU66" i="4"/>
  <c r="Z66" i="4"/>
  <c r="N66" i="4" s="1"/>
  <c r="Y66" i="4"/>
  <c r="H66" i="4"/>
  <c r="I66" i="4" s="1"/>
  <c r="AU65" i="4"/>
  <c r="Z65" i="4"/>
  <c r="N65" i="4" s="1"/>
  <c r="Y65" i="4"/>
  <c r="H65" i="4"/>
  <c r="J65" i="4" s="1"/>
  <c r="AU64" i="4"/>
  <c r="Z64" i="4"/>
  <c r="N64" i="4" s="1"/>
  <c r="Y64" i="4"/>
  <c r="H64" i="4"/>
  <c r="AU63" i="4"/>
  <c r="Z63" i="4"/>
  <c r="N63" i="4" s="1"/>
  <c r="Y63" i="4"/>
  <c r="H63" i="4"/>
  <c r="AU62" i="4"/>
  <c r="Z62" i="4"/>
  <c r="N62" i="4" s="1"/>
  <c r="Y62" i="4"/>
  <c r="H62" i="4"/>
  <c r="I62" i="4" s="1"/>
  <c r="AU61" i="4"/>
  <c r="Z61" i="4"/>
  <c r="N61" i="4" s="1"/>
  <c r="Y61" i="4"/>
  <c r="H61" i="4"/>
  <c r="I61" i="4" s="1"/>
  <c r="AU60" i="4"/>
  <c r="Z60" i="4"/>
  <c r="N60" i="4" s="1"/>
  <c r="Y60" i="4"/>
  <c r="H60" i="4"/>
  <c r="I60" i="4" s="1"/>
  <c r="AU59" i="4"/>
  <c r="Z59" i="4"/>
  <c r="N59" i="4" s="1"/>
  <c r="Y59" i="4"/>
  <c r="H59" i="4"/>
  <c r="AU58" i="4"/>
  <c r="Z58" i="4"/>
  <c r="N58" i="4" s="1"/>
  <c r="Y58" i="4"/>
  <c r="H58" i="4"/>
  <c r="I58" i="4" s="1"/>
  <c r="AU57" i="4"/>
  <c r="Z57" i="4"/>
  <c r="N57" i="4" s="1"/>
  <c r="Y57" i="4"/>
  <c r="H57" i="4"/>
  <c r="AU56" i="4"/>
  <c r="Z56" i="4"/>
  <c r="N56" i="4" s="1"/>
  <c r="Y56" i="4"/>
  <c r="L56" i="4"/>
  <c r="K56" i="4"/>
  <c r="J56" i="4"/>
  <c r="H56" i="4"/>
  <c r="I56" i="4" s="1"/>
  <c r="AU55" i="4"/>
  <c r="Z55" i="4"/>
  <c r="N55" i="4" s="1"/>
  <c r="Y55" i="4"/>
  <c r="L55" i="4"/>
  <c r="K55" i="4"/>
  <c r="J55" i="4"/>
  <c r="H55" i="4"/>
  <c r="I55" i="4" s="1"/>
  <c r="AU54" i="4"/>
  <c r="Z54" i="4"/>
  <c r="N54" i="4" s="1"/>
  <c r="Y54" i="4"/>
  <c r="H54" i="4"/>
  <c r="I54" i="4" s="1"/>
  <c r="AU53" i="4"/>
  <c r="AE53" i="4"/>
  <c r="AE54" i="4" s="1"/>
  <c r="Z53" i="4"/>
  <c r="N53" i="4" s="1"/>
  <c r="Y53" i="4"/>
  <c r="H53" i="4"/>
  <c r="I53" i="4" s="1"/>
  <c r="AU52" i="4"/>
  <c r="Z52" i="4"/>
  <c r="N52" i="4" s="1"/>
  <c r="Y52" i="4"/>
  <c r="H52" i="4"/>
  <c r="AU51" i="4"/>
  <c r="AE51" i="4"/>
  <c r="Z51" i="4"/>
  <c r="N51" i="4" s="1"/>
  <c r="Y51" i="4"/>
  <c r="H51" i="4"/>
  <c r="AU50" i="4"/>
  <c r="Z50" i="4"/>
  <c r="N50" i="4" s="1"/>
  <c r="Y50" i="4"/>
  <c r="H50" i="4"/>
  <c r="I50" i="4" s="1"/>
  <c r="AU49" i="4"/>
  <c r="Z49" i="4"/>
  <c r="N49" i="4" s="1"/>
  <c r="Y49" i="4"/>
  <c r="H49" i="4"/>
  <c r="AU48" i="4"/>
  <c r="Z48" i="4"/>
  <c r="N48" i="4" s="1"/>
  <c r="Y48" i="4"/>
  <c r="L48" i="4"/>
  <c r="Q48" i="4" s="1"/>
  <c r="K48" i="4"/>
  <c r="J48" i="4"/>
  <c r="H48" i="4"/>
  <c r="I48" i="4" s="1"/>
  <c r="AU47" i="4"/>
  <c r="Z47" i="4"/>
  <c r="N47" i="4" s="1"/>
  <c r="Y47" i="4"/>
  <c r="L47" i="4"/>
  <c r="K47" i="4"/>
  <c r="J47" i="4"/>
  <c r="H47" i="4"/>
  <c r="I47" i="4" s="1"/>
  <c r="AU46" i="4"/>
  <c r="Z46" i="4"/>
  <c r="N46" i="4" s="1"/>
  <c r="Y46" i="4"/>
  <c r="H46" i="4"/>
  <c r="I46" i="4" s="1"/>
  <c r="AU45" i="4"/>
  <c r="Z45" i="4"/>
  <c r="N45" i="4" s="1"/>
  <c r="Y45" i="4"/>
  <c r="H45" i="4"/>
  <c r="AU44" i="4"/>
  <c r="Z44" i="4"/>
  <c r="N44" i="4" s="1"/>
  <c r="Y44" i="4"/>
  <c r="H44" i="4"/>
  <c r="L44" i="4" s="1"/>
  <c r="AU43" i="4"/>
  <c r="Z43" i="4"/>
  <c r="N43" i="4" s="1"/>
  <c r="Y43" i="4"/>
  <c r="H43" i="4"/>
  <c r="AU42" i="4"/>
  <c r="AE42" i="4"/>
  <c r="AE43" i="4" s="1"/>
  <c r="Z42" i="4"/>
  <c r="N42" i="4" s="1"/>
  <c r="Y42" i="4"/>
  <c r="H42" i="4"/>
  <c r="AU41" i="4"/>
  <c r="Z41" i="4"/>
  <c r="N41" i="4" s="1"/>
  <c r="Y41" i="4"/>
  <c r="H41" i="4"/>
  <c r="I41" i="4" s="1"/>
  <c r="AU40" i="4"/>
  <c r="Z40" i="4"/>
  <c r="N40" i="4" s="1"/>
  <c r="Y40" i="4"/>
  <c r="H40" i="4"/>
  <c r="AU39" i="4"/>
  <c r="Z39" i="4"/>
  <c r="N39" i="4" s="1"/>
  <c r="Y39" i="4"/>
  <c r="H39" i="4"/>
  <c r="AU38" i="4"/>
  <c r="Z38" i="4"/>
  <c r="N38" i="4" s="1"/>
  <c r="Y38" i="4"/>
  <c r="H38" i="4"/>
  <c r="K38" i="4" s="1"/>
  <c r="AU37" i="4"/>
  <c r="Z37" i="4"/>
  <c r="N37" i="4" s="1"/>
  <c r="Y37" i="4"/>
  <c r="H37" i="4"/>
  <c r="I37" i="4" s="1"/>
  <c r="AU36" i="4"/>
  <c r="Z36" i="4"/>
  <c r="N36" i="4" s="1"/>
  <c r="Y36" i="4"/>
  <c r="H36" i="4"/>
  <c r="AU35" i="4"/>
  <c r="Z35" i="4"/>
  <c r="N35" i="4" s="1"/>
  <c r="Y35" i="4"/>
  <c r="H35" i="4"/>
  <c r="I35" i="4" s="1"/>
  <c r="AU34" i="4"/>
  <c r="AE34" i="4"/>
  <c r="Z34" i="4"/>
  <c r="N34" i="4" s="1"/>
  <c r="Y34" i="4"/>
  <c r="H34" i="4"/>
  <c r="AU33" i="4"/>
  <c r="Z33" i="4"/>
  <c r="N33" i="4" s="1"/>
  <c r="Y33" i="4"/>
  <c r="H33" i="4"/>
  <c r="AU32" i="4"/>
  <c r="Z32" i="4"/>
  <c r="N32" i="4" s="1"/>
  <c r="Y32" i="4"/>
  <c r="H32" i="4"/>
  <c r="L32" i="4" s="1"/>
  <c r="AU31" i="4"/>
  <c r="Z31" i="4"/>
  <c r="N31" i="4" s="1"/>
  <c r="Y31" i="4"/>
  <c r="H31" i="4"/>
  <c r="AU30" i="4"/>
  <c r="Z30" i="4"/>
  <c r="N30" i="4" s="1"/>
  <c r="Y30" i="4"/>
  <c r="H30" i="4"/>
  <c r="I30" i="4" s="1"/>
  <c r="AU29" i="4"/>
  <c r="Z29" i="4"/>
  <c r="N29" i="4" s="1"/>
  <c r="Y29" i="4"/>
  <c r="H29" i="4"/>
  <c r="I29" i="4" s="1"/>
  <c r="AU28" i="4"/>
  <c r="Z28" i="4"/>
  <c r="N28" i="4" s="1"/>
  <c r="Y28" i="4"/>
  <c r="H28" i="4"/>
  <c r="I28" i="4" s="1"/>
  <c r="AU27" i="4"/>
  <c r="Z27" i="4"/>
  <c r="N27" i="4" s="1"/>
  <c r="Y27" i="4"/>
  <c r="H27" i="4"/>
  <c r="I27" i="4" s="1"/>
  <c r="AU26" i="4"/>
  <c r="Z26" i="4"/>
  <c r="N26" i="4" s="1"/>
  <c r="Y26" i="4"/>
  <c r="H26" i="4"/>
  <c r="I26" i="4" s="1"/>
  <c r="AU25" i="4"/>
  <c r="Z25" i="4"/>
  <c r="N25" i="4" s="1"/>
  <c r="Y25" i="4"/>
  <c r="H25" i="4"/>
  <c r="I25" i="4" s="1"/>
  <c r="AU24" i="4"/>
  <c r="Z24" i="4"/>
  <c r="N24" i="4" s="1"/>
  <c r="Y24" i="4"/>
  <c r="H24" i="4"/>
  <c r="I24" i="4" s="1"/>
  <c r="AU23" i="4"/>
  <c r="AE23" i="4"/>
  <c r="AE24" i="4" s="1"/>
  <c r="Z23" i="4"/>
  <c r="N23" i="4" s="1"/>
  <c r="Y23" i="4"/>
  <c r="H23" i="4"/>
  <c r="I23" i="4" s="1"/>
  <c r="AU22" i="4"/>
  <c r="Z22" i="4"/>
  <c r="N22" i="4" s="1"/>
  <c r="Y22" i="4"/>
  <c r="H22" i="4"/>
  <c r="I22" i="4" s="1"/>
  <c r="AU21" i="4"/>
  <c r="Z21" i="4"/>
  <c r="N21" i="4" s="1"/>
  <c r="Y21" i="4"/>
  <c r="H21" i="4"/>
  <c r="I21" i="4" s="1"/>
  <c r="AU20" i="4"/>
  <c r="Z20" i="4"/>
  <c r="N20" i="4" s="1"/>
  <c r="Y20" i="4"/>
  <c r="H20" i="4"/>
  <c r="I20" i="4" s="1"/>
  <c r="AU19" i="4"/>
  <c r="Z19" i="4"/>
  <c r="N19" i="4" s="1"/>
  <c r="Y19" i="4"/>
  <c r="H19" i="4"/>
  <c r="AU18" i="4"/>
  <c r="Z18" i="4"/>
  <c r="N18" i="4" s="1"/>
  <c r="Y18" i="4"/>
  <c r="H18" i="4"/>
  <c r="K18" i="4" s="1"/>
  <c r="AU17" i="4"/>
  <c r="Z17" i="4"/>
  <c r="N17" i="4" s="1"/>
  <c r="Y17" i="4"/>
  <c r="H17" i="4"/>
  <c r="AU16" i="4"/>
  <c r="Z16" i="4"/>
  <c r="N16" i="4" s="1"/>
  <c r="Y16" i="4"/>
  <c r="H16" i="4"/>
  <c r="AU15" i="4"/>
  <c r="Z15" i="4"/>
  <c r="N15" i="4" s="1"/>
  <c r="Y15" i="4"/>
  <c r="H15" i="4"/>
  <c r="AU14" i="4"/>
  <c r="Z14" i="4"/>
  <c r="N14" i="4" s="1"/>
  <c r="Y14" i="4"/>
  <c r="H14" i="4"/>
  <c r="AU13" i="4"/>
  <c r="Z13" i="4"/>
  <c r="N13" i="4" s="1"/>
  <c r="Y13" i="4"/>
  <c r="H13" i="4"/>
  <c r="I13" i="4" s="1"/>
  <c r="AU12" i="4"/>
  <c r="Z12" i="4"/>
  <c r="N12" i="4" s="1"/>
  <c r="Y12" i="4"/>
  <c r="H12" i="4"/>
  <c r="AU11" i="4"/>
  <c r="Z11" i="4"/>
  <c r="N11" i="4" s="1"/>
  <c r="Y11" i="4"/>
  <c r="H11" i="4"/>
  <c r="I11" i="4" s="1"/>
  <c r="AU10" i="4"/>
  <c r="Z10" i="4"/>
  <c r="N10" i="4" s="1"/>
  <c r="Y10" i="4"/>
  <c r="H10" i="4"/>
  <c r="I10" i="4" s="1"/>
  <c r="AU9" i="4"/>
  <c r="Z9" i="4"/>
  <c r="N9" i="4" s="1"/>
  <c r="Y9" i="4"/>
  <c r="H9" i="4"/>
  <c r="AU8" i="4"/>
  <c r="Z8" i="4"/>
  <c r="N8" i="4" s="1"/>
  <c r="Y8" i="4"/>
  <c r="H8" i="4"/>
  <c r="AU7" i="4"/>
  <c r="Z7" i="4"/>
  <c r="N7" i="4" s="1"/>
  <c r="Y7" i="4"/>
  <c r="H7" i="4"/>
  <c r="I7" i="4" s="1"/>
  <c r="AU6" i="4"/>
  <c r="Z6" i="4"/>
  <c r="N6" i="4" s="1"/>
  <c r="Y6" i="4"/>
  <c r="H6" i="4"/>
  <c r="I6" i="4" s="1"/>
  <c r="AU5" i="4"/>
  <c r="Z5" i="4"/>
  <c r="N5" i="4" s="1"/>
  <c r="Y5" i="4"/>
  <c r="H5" i="4"/>
  <c r="I5" i="4" s="1"/>
  <c r="AU4" i="4"/>
  <c r="Z4" i="4"/>
  <c r="N4" i="4" s="1"/>
  <c r="Y4" i="4"/>
  <c r="H4" i="4"/>
  <c r="Z3" i="4"/>
  <c r="N3" i="4" s="1"/>
  <c r="Y3" i="4"/>
  <c r="L3" i="4"/>
  <c r="J3" i="4"/>
  <c r="H3" i="4"/>
  <c r="I3" i="4" s="1"/>
  <c r="AB2" i="4"/>
  <c r="Z2" i="4"/>
  <c r="N2" i="4" s="1"/>
  <c r="Y2" i="4"/>
  <c r="L2" i="4"/>
  <c r="J2" i="4"/>
  <c r="H2" i="4"/>
  <c r="I2" i="4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8" i="1"/>
  <c r="E1559" i="1"/>
  <c r="E1560" i="1"/>
  <c r="E1561" i="1"/>
  <c r="E1562" i="1"/>
  <c r="E1563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840" i="4" l="1"/>
  <c r="AV727" i="4"/>
  <c r="AV956" i="4"/>
  <c r="O1521" i="4"/>
  <c r="AV1524" i="4"/>
  <c r="AV1540" i="4"/>
  <c r="AV477" i="4"/>
  <c r="AV501" i="4"/>
  <c r="AV1405" i="4"/>
  <c r="AV409" i="4"/>
  <c r="I976" i="4"/>
  <c r="AV1410" i="4"/>
  <c r="AV1418" i="4"/>
  <c r="AV834" i="4"/>
  <c r="AV863" i="4"/>
  <c r="AV1142" i="4"/>
  <c r="P569" i="4"/>
  <c r="AV1161" i="4"/>
  <c r="P1476" i="4"/>
  <c r="L1510" i="4"/>
  <c r="L1511" i="4" s="1"/>
  <c r="L1512" i="4" s="1"/>
  <c r="AV1525" i="4"/>
  <c r="L261" i="4"/>
  <c r="O261" i="4" s="1"/>
  <c r="AV1006" i="4"/>
  <c r="AV1007" i="4"/>
  <c r="AV1009" i="4"/>
  <c r="AV1028" i="4"/>
  <c r="AV1088" i="4"/>
  <c r="AV1433" i="4"/>
  <c r="P506" i="4"/>
  <c r="L119" i="4"/>
  <c r="L120" i="4" s="1"/>
  <c r="AV779" i="4"/>
  <c r="AV988" i="4"/>
  <c r="AV132" i="4"/>
  <c r="AV133" i="4"/>
  <c r="AV150" i="4"/>
  <c r="AV189" i="4"/>
  <c r="AV618" i="4"/>
  <c r="AV676" i="4"/>
  <c r="AV1258" i="4"/>
  <c r="AV1266" i="4"/>
  <c r="X56" i="4"/>
  <c r="AV268" i="4"/>
  <c r="AV276" i="4"/>
  <c r="AV363" i="4"/>
  <c r="X1288" i="4"/>
  <c r="AV493" i="4"/>
  <c r="O1288" i="4"/>
  <c r="X1301" i="4"/>
  <c r="AV127" i="4"/>
  <c r="AV128" i="4"/>
  <c r="AV204" i="4"/>
  <c r="AV221" i="4"/>
  <c r="AV225" i="4"/>
  <c r="AV227" i="4"/>
  <c r="AV229" i="4"/>
  <c r="L292" i="4"/>
  <c r="L293" i="4" s="1"/>
  <c r="Q293" i="4" s="1"/>
  <c r="AV155" i="4"/>
  <c r="AV156" i="4"/>
  <c r="AV164" i="4"/>
  <c r="AV208" i="4"/>
  <c r="L775" i="4"/>
  <c r="L776" i="4" s="1"/>
  <c r="M774" i="4" s="1"/>
  <c r="U1198" i="4"/>
  <c r="W1198" i="4" s="1"/>
  <c r="X1229" i="4"/>
  <c r="AW111" i="4"/>
  <c r="O218" i="4"/>
  <c r="AV285" i="4"/>
  <c r="AV312" i="4"/>
  <c r="AV337" i="4"/>
  <c r="AV392" i="4"/>
  <c r="AV464" i="4"/>
  <c r="AV1350" i="4"/>
  <c r="P1436" i="4"/>
  <c r="AV58" i="4"/>
  <c r="AV595" i="4"/>
  <c r="AV599" i="4"/>
  <c r="AV650" i="4"/>
  <c r="J870" i="4"/>
  <c r="X870" i="4" s="1"/>
  <c r="AV970" i="4"/>
  <c r="AV53" i="4"/>
  <c r="AV1413" i="4"/>
  <c r="J124" i="4"/>
  <c r="P124" i="4" s="1"/>
  <c r="X304" i="4"/>
  <c r="AV1563" i="4"/>
  <c r="AV237" i="4"/>
  <c r="AV241" i="4"/>
  <c r="AV435" i="4"/>
  <c r="L955" i="4"/>
  <c r="M953" i="4" s="1"/>
  <c r="AV1010" i="4"/>
  <c r="AV1465" i="4"/>
  <c r="AV1466" i="4"/>
  <c r="AV1511" i="4"/>
  <c r="AV1517" i="4"/>
  <c r="J32" i="4"/>
  <c r="P32" i="4" s="1"/>
  <c r="AV33" i="4"/>
  <c r="X48" i="4"/>
  <c r="AV49" i="4"/>
  <c r="AV69" i="4"/>
  <c r="X166" i="4"/>
  <c r="AV213" i="4"/>
  <c r="AV236" i="4"/>
  <c r="AV359" i="4"/>
  <c r="AV360" i="4"/>
  <c r="AV579" i="4"/>
  <c r="AV811" i="4"/>
  <c r="AV854" i="4"/>
  <c r="K32" i="4"/>
  <c r="AV59" i="4"/>
  <c r="AV104" i="4"/>
  <c r="AV393" i="4"/>
  <c r="AV416" i="4"/>
  <c r="AV418" i="4"/>
  <c r="P609" i="4"/>
  <c r="X610" i="4"/>
  <c r="P746" i="4"/>
  <c r="AV1063" i="4"/>
  <c r="AV1299" i="4"/>
  <c r="AV1325" i="4"/>
  <c r="AV1352" i="4"/>
  <c r="AV1353" i="4"/>
  <c r="AV1359" i="4"/>
  <c r="O1381" i="4"/>
  <c r="AV25" i="4"/>
  <c r="AV65" i="4"/>
  <c r="AV228" i="4"/>
  <c r="AV245" i="4"/>
  <c r="P317" i="4"/>
  <c r="X924" i="4"/>
  <c r="AV954" i="4"/>
  <c r="X255" i="4"/>
  <c r="AV259" i="4"/>
  <c r="AV368" i="4"/>
  <c r="AV1336" i="4"/>
  <c r="AV1421" i="4"/>
  <c r="AV172" i="4"/>
  <c r="O704" i="4"/>
  <c r="AV1099" i="4"/>
  <c r="J1477" i="4"/>
  <c r="X1477" i="4" s="1"/>
  <c r="AV13" i="4"/>
  <c r="I32" i="4"/>
  <c r="AV67" i="4"/>
  <c r="J179" i="4"/>
  <c r="K179" i="4" s="1"/>
  <c r="P260" i="4"/>
  <c r="AV384" i="4"/>
  <c r="AV447" i="4"/>
  <c r="P481" i="4"/>
  <c r="AV649" i="4"/>
  <c r="P662" i="4"/>
  <c r="AV757" i="4"/>
  <c r="AV759" i="4"/>
  <c r="AV875" i="4"/>
  <c r="AV894" i="4"/>
  <c r="AV986" i="4"/>
  <c r="L1012" i="4"/>
  <c r="Q1012" i="4" s="1"/>
  <c r="J1049" i="4"/>
  <c r="X1049" i="4" s="1"/>
  <c r="P1102" i="4"/>
  <c r="AV1152" i="4"/>
  <c r="X1199" i="4"/>
  <c r="AV1380" i="4"/>
  <c r="AV320" i="4"/>
  <c r="AV376" i="4"/>
  <c r="X881" i="4"/>
  <c r="AV1030" i="4"/>
  <c r="AV1061" i="4"/>
  <c r="AV1438" i="4"/>
  <c r="L1446" i="4"/>
  <c r="P1446" i="4" s="1"/>
  <c r="J1556" i="4"/>
  <c r="P1556" i="4" s="1"/>
  <c r="AV243" i="4"/>
  <c r="L344" i="4"/>
  <c r="O344" i="4" s="1"/>
  <c r="AV589" i="4"/>
  <c r="P1240" i="4"/>
  <c r="X1381" i="4"/>
  <c r="AV1419" i="4"/>
  <c r="AV1501" i="4"/>
  <c r="O384" i="4"/>
  <c r="AV523" i="4"/>
  <c r="AV525" i="4"/>
  <c r="AV703" i="4"/>
  <c r="I705" i="4"/>
  <c r="AV1542" i="4"/>
  <c r="AV1546" i="4"/>
  <c r="AV1553" i="4"/>
  <c r="L4" i="4"/>
  <c r="L5" i="4" s="1"/>
  <c r="L6" i="4" s="1"/>
  <c r="AV90" i="4"/>
  <c r="AV343" i="4"/>
  <c r="AV581" i="4"/>
  <c r="P1380" i="4"/>
  <c r="X1441" i="4"/>
  <c r="P231" i="4"/>
  <c r="K246" i="4"/>
  <c r="X397" i="4"/>
  <c r="X1162" i="4"/>
  <c r="AV1231" i="4"/>
  <c r="AV1348" i="4"/>
  <c r="L85" i="4"/>
  <c r="M83" i="4" s="1"/>
  <c r="X90" i="4"/>
  <c r="AV165" i="4"/>
  <c r="J167" i="4"/>
  <c r="X167" i="4" s="1"/>
  <c r="I267" i="4"/>
  <c r="AV330" i="4"/>
  <c r="J449" i="4"/>
  <c r="X449" i="4" s="1"/>
  <c r="AV565" i="4"/>
  <c r="AV603" i="4"/>
  <c r="AV800" i="4"/>
  <c r="X826" i="4"/>
  <c r="J841" i="4"/>
  <c r="J842" i="4" s="1"/>
  <c r="AV849" i="4"/>
  <c r="AV850" i="4"/>
  <c r="AV866" i="4"/>
  <c r="AV912" i="4"/>
  <c r="AV958" i="4"/>
  <c r="AV1018" i="4"/>
  <c r="AV1043" i="4"/>
  <c r="AV1045" i="4"/>
  <c r="AV1223" i="4"/>
  <c r="AV1250" i="4"/>
  <c r="AV1531" i="4"/>
  <c r="AV1535" i="4"/>
  <c r="AV6" i="4"/>
  <c r="AV11" i="4"/>
  <c r="AV72" i="4"/>
  <c r="AV78" i="4"/>
  <c r="AV95" i="4"/>
  <c r="AV307" i="4"/>
  <c r="AV328" i="4"/>
  <c r="AV469" i="4"/>
  <c r="AV664" i="4"/>
  <c r="AV794" i="4"/>
  <c r="L980" i="4"/>
  <c r="AV1177" i="4"/>
  <c r="AV1382" i="4"/>
  <c r="AV1388" i="4"/>
  <c r="P1521" i="4"/>
  <c r="AV42" i="4"/>
  <c r="X84" i="4"/>
  <c r="J112" i="4"/>
  <c r="P112" i="4" s="1"/>
  <c r="AV157" i="4"/>
  <c r="P177" i="4"/>
  <c r="AV179" i="4"/>
  <c r="J196" i="4"/>
  <c r="P196" i="4" s="1"/>
  <c r="X231" i="4"/>
  <c r="AV253" i="4"/>
  <c r="P383" i="4"/>
  <c r="P384" i="4"/>
  <c r="AV484" i="4"/>
  <c r="AV575" i="4"/>
  <c r="AV576" i="4"/>
  <c r="AV622" i="4"/>
  <c r="X727" i="4"/>
  <c r="AV728" i="4"/>
  <c r="X852" i="4"/>
  <c r="AV862" i="4"/>
  <c r="L999" i="4"/>
  <c r="M997" i="4" s="1"/>
  <c r="AV1024" i="4"/>
  <c r="AV1031" i="4"/>
  <c r="AV1035" i="4"/>
  <c r="AV1039" i="4"/>
  <c r="AV1052" i="4"/>
  <c r="AV1054" i="4"/>
  <c r="AV1082" i="4"/>
  <c r="AV1085" i="4"/>
  <c r="P1393" i="4"/>
  <c r="X1436" i="4"/>
  <c r="AV1444" i="4"/>
  <c r="P201" i="4"/>
  <c r="O260" i="4"/>
  <c r="AV267" i="4"/>
  <c r="AV292" i="4"/>
  <c r="AV293" i="4"/>
  <c r="AV340" i="4"/>
  <c r="AV400" i="4"/>
  <c r="AV401" i="4"/>
  <c r="P422" i="4"/>
  <c r="AV424" i="4"/>
  <c r="AV426" i="4"/>
  <c r="AV451" i="4"/>
  <c r="AV455" i="4"/>
  <c r="AV475" i="4"/>
  <c r="AV491" i="4"/>
  <c r="AV657" i="4"/>
  <c r="AV918" i="4"/>
  <c r="AV920" i="4"/>
  <c r="L974" i="4"/>
  <c r="L975" i="4" s="1"/>
  <c r="AV1022" i="4"/>
  <c r="AV1200" i="4"/>
  <c r="P1204" i="4"/>
  <c r="P1381" i="4"/>
  <c r="L1437" i="4"/>
  <c r="M1435" i="4" s="1"/>
  <c r="X747" i="4"/>
  <c r="AV80" i="4"/>
  <c r="J87" i="4"/>
  <c r="P87" i="4" s="1"/>
  <c r="AV145" i="4"/>
  <c r="AV147" i="4"/>
  <c r="AV149" i="4"/>
  <c r="AV211" i="4"/>
  <c r="AV240" i="4"/>
  <c r="J267" i="4"/>
  <c r="J268" i="4" s="1"/>
  <c r="X268" i="4" s="1"/>
  <c r="AV274" i="4"/>
  <c r="AV335" i="4"/>
  <c r="AV336" i="4"/>
  <c r="AV352" i="4"/>
  <c r="AV404" i="4"/>
  <c r="AV407" i="4"/>
  <c r="AV408" i="4"/>
  <c r="AV431" i="4"/>
  <c r="AV433" i="4"/>
  <c r="AV442" i="4"/>
  <c r="AV468" i="4"/>
  <c r="AV471" i="4"/>
  <c r="AV515" i="4"/>
  <c r="AV559" i="4"/>
  <c r="AV712" i="4"/>
  <c r="AV714" i="4"/>
  <c r="AV738" i="4"/>
  <c r="AV740" i="4"/>
  <c r="AV826" i="4"/>
  <c r="AV1005" i="4"/>
  <c r="J1292" i="4"/>
  <c r="J1293" i="4" s="1"/>
  <c r="AV1383" i="4"/>
  <c r="AV1389" i="4"/>
  <c r="L1442" i="4"/>
  <c r="M1440" i="4" s="1"/>
  <c r="AV1448" i="4"/>
  <c r="AV1495" i="4"/>
  <c r="P1508" i="4"/>
  <c r="J18" i="4"/>
  <c r="J19" i="4" s="1"/>
  <c r="L49" i="4"/>
  <c r="M47" i="4" s="1"/>
  <c r="AV50" i="4"/>
  <c r="K87" i="4"/>
  <c r="AV106" i="4"/>
  <c r="AV205" i="4"/>
  <c r="L212" i="4"/>
  <c r="L213" i="4" s="1"/>
  <c r="AV446" i="4"/>
  <c r="X581" i="4"/>
  <c r="AV646" i="4"/>
  <c r="AV647" i="4"/>
  <c r="AV656" i="4"/>
  <c r="AV658" i="4"/>
  <c r="AV661" i="4"/>
  <c r="AV672" i="4"/>
  <c r="AV685" i="4"/>
  <c r="AV687" i="4"/>
  <c r="AV823" i="4"/>
  <c r="AV824" i="4"/>
  <c r="AV858" i="4"/>
  <c r="I885" i="4"/>
  <c r="AV896" i="4"/>
  <c r="AV987" i="4"/>
  <c r="K1113" i="4"/>
  <c r="AV1154" i="4"/>
  <c r="AV1189" i="4"/>
  <c r="AV1191" i="4"/>
  <c r="AV1193" i="4"/>
  <c r="AV1247" i="4"/>
  <c r="AV1278" i="4"/>
  <c r="AV1341" i="4"/>
  <c r="AV1367" i="4"/>
  <c r="AV1408" i="4"/>
  <c r="L1423" i="4"/>
  <c r="L1424" i="4" s="1"/>
  <c r="M1422" i="4" s="1"/>
  <c r="J1465" i="4"/>
  <c r="K1465" i="4" s="1"/>
  <c r="AV1549" i="4"/>
  <c r="AV23" i="4"/>
  <c r="AV73" i="4"/>
  <c r="AW112" i="4"/>
  <c r="AV137" i="4"/>
  <c r="AV173" i="4"/>
  <c r="AV257" i="4"/>
  <c r="AV265" i="4"/>
  <c r="P459" i="4"/>
  <c r="P460" i="4"/>
  <c r="AV500" i="4"/>
  <c r="AV554" i="4"/>
  <c r="AV578" i="4"/>
  <c r="AV584" i="4"/>
  <c r="P747" i="4"/>
  <c r="AV797" i="4"/>
  <c r="J885" i="4"/>
  <c r="AV904" i="4"/>
  <c r="K921" i="4"/>
  <c r="P1123" i="4"/>
  <c r="P1152" i="4"/>
  <c r="L1153" i="4"/>
  <c r="L1154" i="4" s="1"/>
  <c r="AV1176" i="4"/>
  <c r="AV1436" i="4"/>
  <c r="AV1504" i="4"/>
  <c r="AV1526" i="4"/>
  <c r="AV1556" i="4"/>
  <c r="AV45" i="4"/>
  <c r="AV98" i="4"/>
  <c r="AV99" i="4"/>
  <c r="AV101" i="4"/>
  <c r="X106" i="4"/>
  <c r="AV249" i="4"/>
  <c r="P356" i="4"/>
  <c r="AV425" i="4"/>
  <c r="AV538" i="4"/>
  <c r="AV540" i="4"/>
  <c r="AV731" i="4"/>
  <c r="AV736" i="4"/>
  <c r="AV847" i="4"/>
  <c r="P852" i="4"/>
  <c r="AV865" i="4"/>
  <c r="X869" i="4"/>
  <c r="L885" i="4"/>
  <c r="O886" i="4" s="1"/>
  <c r="AV888" i="4"/>
  <c r="X910" i="4"/>
  <c r="P916" i="4"/>
  <c r="AV1000" i="4"/>
  <c r="AV1002" i="4"/>
  <c r="AV1004" i="4"/>
  <c r="AV1025" i="4"/>
  <c r="AV1112" i="4"/>
  <c r="X1152" i="4"/>
  <c r="AV1164" i="4"/>
  <c r="AV1168" i="4"/>
  <c r="AV1173" i="4"/>
  <c r="AV1203" i="4"/>
  <c r="AV1293" i="4"/>
  <c r="AV1376" i="4"/>
  <c r="AV1378" i="4"/>
  <c r="U1392" i="4"/>
  <c r="W1392" i="4" s="1"/>
  <c r="AV1402" i="4"/>
  <c r="P1422" i="4"/>
  <c r="AV1471" i="4"/>
  <c r="AV1473" i="4"/>
  <c r="X1476" i="4"/>
  <c r="AV1491" i="4"/>
  <c r="AV1493" i="4"/>
  <c r="O1554" i="4"/>
  <c r="AV62" i="4"/>
  <c r="AV79" i="4"/>
  <c r="AV449" i="4"/>
  <c r="AV634" i="4"/>
  <c r="AV762" i="4"/>
  <c r="AV775" i="4"/>
  <c r="AV807" i="4"/>
  <c r="AV809" i="4"/>
  <c r="AV817" i="4"/>
  <c r="AV857" i="4"/>
  <c r="AV873" i="4"/>
  <c r="AV925" i="4"/>
  <c r="AV996" i="4"/>
  <c r="AV1046" i="4"/>
  <c r="AV1060" i="4"/>
  <c r="AV1113" i="4"/>
  <c r="AV1268" i="4"/>
  <c r="AV1269" i="4"/>
  <c r="AV1271" i="4"/>
  <c r="X1314" i="4"/>
  <c r="AV1321" i="4"/>
  <c r="AV1323" i="4"/>
  <c r="AV1384" i="4"/>
  <c r="P1421" i="4"/>
  <c r="AV1557" i="4"/>
  <c r="AV27" i="4"/>
  <c r="I33" i="4"/>
  <c r="I87" i="4"/>
  <c r="AV123" i="4"/>
  <c r="AV190" i="4"/>
  <c r="AV214" i="4"/>
  <c r="AV275" i="4"/>
  <c r="AV302" i="4"/>
  <c r="AV304" i="4"/>
  <c r="AV313" i="4"/>
  <c r="AV315" i="4"/>
  <c r="AV321" i="4"/>
  <c r="AV417" i="4"/>
  <c r="AV483" i="4"/>
  <c r="P518" i="4"/>
  <c r="AV547" i="4"/>
  <c r="AV563" i="4"/>
  <c r="J664" i="4"/>
  <c r="K664" i="4" s="1"/>
  <c r="AV753" i="4"/>
  <c r="AV770" i="4"/>
  <c r="AV836" i="4"/>
  <c r="AV980" i="4"/>
  <c r="AV1026" i="4"/>
  <c r="J1146" i="4"/>
  <c r="P1146" i="4" s="1"/>
  <c r="P1173" i="4"/>
  <c r="L1179" i="4"/>
  <c r="AV38" i="4"/>
  <c r="AV86" i="4"/>
  <c r="AV94" i="4"/>
  <c r="AV115" i="4"/>
  <c r="AV125" i="4"/>
  <c r="P153" i="4"/>
  <c r="I163" i="4"/>
  <c r="AV182" i="4"/>
  <c r="AV187" i="4"/>
  <c r="AV196" i="4"/>
  <c r="AV198" i="4"/>
  <c r="AV232" i="4"/>
  <c r="AV234" i="4"/>
  <c r="L305" i="4"/>
  <c r="M303" i="4" s="1"/>
  <c r="AV323" i="4"/>
  <c r="AV329" i="4"/>
  <c r="X343" i="4"/>
  <c r="X356" i="4"/>
  <c r="AV531" i="4"/>
  <c r="J570" i="4"/>
  <c r="X570" i="4" s="1"/>
  <c r="X636" i="4"/>
  <c r="P727" i="4"/>
  <c r="AV755" i="4"/>
  <c r="AV758" i="4"/>
  <c r="AV783" i="4"/>
  <c r="AV784" i="4"/>
  <c r="AV786" i="4"/>
  <c r="AV788" i="4"/>
  <c r="P811" i="4"/>
  <c r="AV831" i="4"/>
  <c r="AV833" i="4"/>
  <c r="P869" i="4"/>
  <c r="AV1055" i="4"/>
  <c r="AV1124" i="4"/>
  <c r="AV1127" i="4"/>
  <c r="AV1128" i="4"/>
  <c r="AV1136" i="4"/>
  <c r="AV1234" i="4"/>
  <c r="AV1248" i="4"/>
  <c r="AV1309" i="4"/>
  <c r="J1426" i="4"/>
  <c r="J1427" i="4" s="1"/>
  <c r="J1428" i="4" s="1"/>
  <c r="AV1453" i="4"/>
  <c r="AV1454" i="4"/>
  <c r="AV1482" i="4"/>
  <c r="AV1484" i="4"/>
  <c r="AV1486" i="4"/>
  <c r="Q210" i="4"/>
  <c r="S210" i="4" s="1"/>
  <c r="Q531" i="4"/>
  <c r="U530" i="4" s="1"/>
  <c r="AV555" i="4"/>
  <c r="L606" i="4"/>
  <c r="L607" i="4" s="1"/>
  <c r="Q2" i="4"/>
  <c r="T2" i="4" s="1"/>
  <c r="AV12" i="4"/>
  <c r="L18" i="4"/>
  <c r="AV55" i="4"/>
  <c r="AV60" i="4"/>
  <c r="AV83" i="4"/>
  <c r="J107" i="4"/>
  <c r="K107" i="4" s="1"/>
  <c r="O118" i="4"/>
  <c r="AV160" i="4"/>
  <c r="AV162" i="4"/>
  <c r="AV188" i="4"/>
  <c r="AV201" i="4"/>
  <c r="O231" i="4"/>
  <c r="Q259" i="4"/>
  <c r="R259" i="4" s="1"/>
  <c r="AV279" i="4"/>
  <c r="AV345" i="4"/>
  <c r="AV361" i="4"/>
  <c r="K365" i="4"/>
  <c r="AV367" i="4"/>
  <c r="I379" i="4"/>
  <c r="AV383" i="4"/>
  <c r="AV387" i="4"/>
  <c r="Q423" i="4"/>
  <c r="T423" i="4" s="1"/>
  <c r="AV441" i="4"/>
  <c r="L461" i="4"/>
  <c r="M459" i="4" s="1"/>
  <c r="Q473" i="4"/>
  <c r="O506" i="4"/>
  <c r="AV507" i="4"/>
  <c r="P593" i="4"/>
  <c r="Q605" i="4"/>
  <c r="T605" i="4" s="1"/>
  <c r="AV626" i="4"/>
  <c r="AV735" i="4"/>
  <c r="AV134" i="4"/>
  <c r="Q177" i="4"/>
  <c r="R177" i="4" s="1"/>
  <c r="P188" i="4"/>
  <c r="L189" i="4"/>
  <c r="M187" i="4" s="1"/>
  <c r="AV212" i="4"/>
  <c r="Q217" i="4"/>
  <c r="R217" i="4" s="1"/>
  <c r="Q218" i="4"/>
  <c r="T218" i="4" s="1"/>
  <c r="AV254" i="4"/>
  <c r="AV290" i="4"/>
  <c r="AV377" i="4"/>
  <c r="J379" i="4"/>
  <c r="J380" i="4" s="1"/>
  <c r="Q422" i="4"/>
  <c r="S422" i="4" s="1"/>
  <c r="L449" i="4"/>
  <c r="O449" i="4" s="1"/>
  <c r="Q472" i="4"/>
  <c r="S472" i="4" s="1"/>
  <c r="Q505" i="4"/>
  <c r="S505" i="4" s="1"/>
  <c r="Q518" i="4"/>
  <c r="T518" i="4" s="1"/>
  <c r="O569" i="4"/>
  <c r="P716" i="4"/>
  <c r="O68" i="4"/>
  <c r="Q142" i="4"/>
  <c r="S142" i="4" s="1"/>
  <c r="P636" i="4"/>
  <c r="AV119" i="4"/>
  <c r="AV142" i="4"/>
  <c r="Q154" i="4"/>
  <c r="T154" i="4" s="1"/>
  <c r="Q369" i="4"/>
  <c r="U368" i="4" s="1"/>
  <c r="W368" i="4" s="1"/>
  <c r="AV396" i="4"/>
  <c r="AV436" i="4"/>
  <c r="O448" i="4"/>
  <c r="O518" i="4"/>
  <c r="Q544" i="4"/>
  <c r="T544" i="4" s="1"/>
  <c r="Q593" i="4"/>
  <c r="R593" i="4" s="1"/>
  <c r="Q594" i="4"/>
  <c r="Q717" i="4"/>
  <c r="T717" i="4" s="1"/>
  <c r="O531" i="4"/>
  <c r="O636" i="4"/>
  <c r="AV10" i="4"/>
  <c r="AV44" i="4"/>
  <c r="AV47" i="4"/>
  <c r="AV96" i="4"/>
  <c r="P106" i="4"/>
  <c r="AV107" i="4"/>
  <c r="K124" i="4"/>
  <c r="Q129" i="4"/>
  <c r="R129" i="4" s="1"/>
  <c r="Q130" i="4"/>
  <c r="T130" i="4" s="1"/>
  <c r="Q153" i="4"/>
  <c r="R153" i="4" s="1"/>
  <c r="AV185" i="4"/>
  <c r="O188" i="4"/>
  <c r="AV244" i="4"/>
  <c r="AV269" i="4"/>
  <c r="Q331" i="4"/>
  <c r="T331" i="4" s="1"/>
  <c r="AV338" i="4"/>
  <c r="AV439" i="4"/>
  <c r="Q459" i="4"/>
  <c r="S459" i="4" s="1"/>
  <c r="Q460" i="4"/>
  <c r="T460" i="4" s="1"/>
  <c r="AV465" i="4"/>
  <c r="AV539" i="4"/>
  <c r="O581" i="4"/>
  <c r="AV588" i="4"/>
  <c r="AV773" i="4"/>
  <c r="Q118" i="4"/>
  <c r="T118" i="4" s="1"/>
  <c r="Q604" i="4"/>
  <c r="R604" i="4" s="1"/>
  <c r="AV18" i="4"/>
  <c r="AV21" i="4"/>
  <c r="AV26" i="4"/>
  <c r="AV36" i="4"/>
  <c r="AV37" i="4"/>
  <c r="Q84" i="4"/>
  <c r="T84" i="4" s="1"/>
  <c r="P105" i="4"/>
  <c r="AV116" i="4"/>
  <c r="AV120" i="4"/>
  <c r="AV122" i="4"/>
  <c r="X143" i="4"/>
  <c r="AV174" i="4"/>
  <c r="Q188" i="4"/>
  <c r="T188" i="4" s="1"/>
  <c r="Q201" i="4"/>
  <c r="T201" i="4" s="1"/>
  <c r="AV280" i="4"/>
  <c r="AV282" i="4"/>
  <c r="AV284" i="4"/>
  <c r="AV286" i="4"/>
  <c r="Q318" i="4"/>
  <c r="T318" i="4" s="1"/>
  <c r="Q343" i="4"/>
  <c r="T343" i="4" s="1"/>
  <c r="AV344" i="4"/>
  <c r="AV346" i="4"/>
  <c r="AV353" i="4"/>
  <c r="AV379" i="4"/>
  <c r="Q383" i="4"/>
  <c r="R383" i="4" s="1"/>
  <c r="AV388" i="4"/>
  <c r="AV394" i="4"/>
  <c r="Q409" i="4"/>
  <c r="R409" i="4" s="1"/>
  <c r="AV411" i="4"/>
  <c r="AV413" i="4"/>
  <c r="L437" i="4"/>
  <c r="M435" i="4" s="1"/>
  <c r="AV440" i="4"/>
  <c r="O460" i="4"/>
  <c r="O493" i="4"/>
  <c r="Q555" i="4"/>
  <c r="R555" i="4" s="1"/>
  <c r="O610" i="4"/>
  <c r="P3" i="4"/>
  <c r="AV16" i="4"/>
  <c r="AV22" i="4"/>
  <c r="Q55" i="4"/>
  <c r="R55" i="4" s="1"/>
  <c r="AV70" i="4"/>
  <c r="O84" i="4"/>
  <c r="P90" i="4"/>
  <c r="AV102" i="4"/>
  <c r="AV154" i="4"/>
  <c r="AV177" i="4"/>
  <c r="AV193" i="4"/>
  <c r="AV195" i="4"/>
  <c r="Q200" i="4"/>
  <c r="S200" i="4" s="1"/>
  <c r="AV246" i="4"/>
  <c r="AV248" i="4"/>
  <c r="P255" i="4"/>
  <c r="AV260" i="4"/>
  <c r="AV262" i="4"/>
  <c r="Q303" i="4"/>
  <c r="R303" i="4" s="1"/>
  <c r="AV305" i="4"/>
  <c r="Q355" i="4"/>
  <c r="S355" i="4" s="1"/>
  <c r="Q356" i="4"/>
  <c r="T356" i="4" s="1"/>
  <c r="AV369" i="4"/>
  <c r="AV421" i="4"/>
  <c r="AV427" i="4"/>
  <c r="AV519" i="4"/>
  <c r="AV551" i="4"/>
  <c r="AV571" i="4"/>
  <c r="AV594" i="4"/>
  <c r="AV597" i="4"/>
  <c r="AV596" i="4"/>
  <c r="AV598" i="4"/>
  <c r="X605" i="4"/>
  <c r="S609" i="4"/>
  <c r="AV654" i="4"/>
  <c r="AV655" i="4"/>
  <c r="J38" i="4"/>
  <c r="J39" i="4" s="1"/>
  <c r="AV66" i="4"/>
  <c r="L69" i="4"/>
  <c r="Q69" i="4" s="1"/>
  <c r="U68" i="4" s="1"/>
  <c r="AV87" i="4"/>
  <c r="Q89" i="4"/>
  <c r="S89" i="4" s="1"/>
  <c r="I112" i="4"/>
  <c r="AV130" i="4"/>
  <c r="P134" i="4"/>
  <c r="AV139" i="4"/>
  <c r="AV140" i="4"/>
  <c r="AV169" i="4"/>
  <c r="AV171" i="4"/>
  <c r="AV197" i="4"/>
  <c r="AV222" i="4"/>
  <c r="AV277" i="4"/>
  <c r="Q290" i="4"/>
  <c r="S290" i="4" s="1"/>
  <c r="AV348" i="4"/>
  <c r="AV351" i="4"/>
  <c r="AV364" i="4"/>
  <c r="AV371" i="4"/>
  <c r="AV385" i="4"/>
  <c r="Q435" i="4"/>
  <c r="S435" i="4" s="1"/>
  <c r="X473" i="4"/>
  <c r="P473" i="4"/>
  <c r="AV485" i="4"/>
  <c r="AV552" i="4"/>
  <c r="X569" i="4"/>
  <c r="I570" i="4"/>
  <c r="Q621" i="4"/>
  <c r="S621" i="4" s="1"/>
  <c r="AV665" i="4"/>
  <c r="Q746" i="4"/>
  <c r="S746" i="4" s="1"/>
  <c r="Q747" i="4"/>
  <c r="Q909" i="4"/>
  <c r="S909" i="4" s="1"/>
  <c r="P909" i="4"/>
  <c r="Q953" i="4"/>
  <c r="S953" i="4" s="1"/>
  <c r="Q1022" i="4"/>
  <c r="S1022" i="4" s="1"/>
  <c r="AV1226" i="4"/>
  <c r="AV1227" i="4"/>
  <c r="Q1228" i="4"/>
  <c r="S1228" i="4" s="1"/>
  <c r="Q1301" i="4"/>
  <c r="U1300" i="4" s="1"/>
  <c r="I1336" i="4"/>
  <c r="I1335" i="4"/>
  <c r="Q1347" i="4"/>
  <c r="R1347" i="4" s="1"/>
  <c r="Q797" i="4"/>
  <c r="T797" i="4" s="1"/>
  <c r="Q910" i="4"/>
  <c r="T910" i="4" s="1"/>
  <c r="P953" i="4"/>
  <c r="Q960" i="4"/>
  <c r="AV1139" i="4"/>
  <c r="L1209" i="4"/>
  <c r="J1209" i="4"/>
  <c r="J1210" i="4" s="1"/>
  <c r="O1217" i="4"/>
  <c r="Q1463" i="4"/>
  <c r="R1463" i="4" s="1"/>
  <c r="Q1464" i="4"/>
  <c r="O1464" i="4"/>
  <c r="O869" i="4"/>
  <c r="X916" i="4"/>
  <c r="Q923" i="4"/>
  <c r="S923" i="4" s="1"/>
  <c r="AV935" i="4"/>
  <c r="O954" i="4"/>
  <c r="P960" i="4"/>
  <c r="O961" i="4"/>
  <c r="L990" i="4"/>
  <c r="M988" i="4" s="1"/>
  <c r="AV1050" i="4"/>
  <c r="O1124" i="4"/>
  <c r="AV1255" i="4"/>
  <c r="AV1256" i="4"/>
  <c r="AV616" i="4"/>
  <c r="AV630" i="4"/>
  <c r="AV642" i="4"/>
  <c r="Q680" i="4"/>
  <c r="T680" i="4" s="1"/>
  <c r="AV689" i="4"/>
  <c r="Q704" i="4"/>
  <c r="AV722" i="4"/>
  <c r="O727" i="4"/>
  <c r="AV743" i="4"/>
  <c r="AV748" i="4"/>
  <c r="AV751" i="4"/>
  <c r="AV763" i="4"/>
  <c r="AV767" i="4"/>
  <c r="AV790" i="4"/>
  <c r="AV839" i="4"/>
  <c r="AV840" i="4"/>
  <c r="AV878" i="4"/>
  <c r="L882" i="4"/>
  <c r="M880" i="4" s="1"/>
  <c r="AV933" i="4"/>
  <c r="AV942" i="4"/>
  <c r="Q946" i="4"/>
  <c r="R946" i="4" s="1"/>
  <c r="AV950" i="4"/>
  <c r="AV952" i="4"/>
  <c r="Q954" i="4"/>
  <c r="T954" i="4" s="1"/>
  <c r="AV955" i="4"/>
  <c r="Q961" i="4"/>
  <c r="T961" i="4" s="1"/>
  <c r="AV963" i="4"/>
  <c r="AV971" i="4"/>
  <c r="I977" i="4"/>
  <c r="Q978" i="4"/>
  <c r="S978" i="4" s="1"/>
  <c r="AV984" i="4"/>
  <c r="AV993" i="4"/>
  <c r="X1011" i="4"/>
  <c r="AV1015" i="4"/>
  <c r="AV1062" i="4"/>
  <c r="AV1070" i="4"/>
  <c r="AV1079" i="4"/>
  <c r="AV1080" i="4"/>
  <c r="O1090" i="4"/>
  <c r="AV1100" i="4"/>
  <c r="Q1123" i="4"/>
  <c r="S1123" i="4" s="1"/>
  <c r="AV1332" i="4"/>
  <c r="AV1333" i="4"/>
  <c r="Q1406" i="4"/>
  <c r="T1406" i="4" s="1"/>
  <c r="P436" i="4"/>
  <c r="AV450" i="4"/>
  <c r="AV476" i="4"/>
  <c r="P480" i="4"/>
  <c r="AV503" i="4"/>
  <c r="AV504" i="4"/>
  <c r="AV511" i="4"/>
  <c r="AV517" i="4"/>
  <c r="AV530" i="4"/>
  <c r="AV533" i="4"/>
  <c r="X544" i="4"/>
  <c r="AV560" i="4"/>
  <c r="Q569" i="4"/>
  <c r="T569" i="4" s="1"/>
  <c r="AV573" i="4"/>
  <c r="AV602" i="4"/>
  <c r="AV625" i="4"/>
  <c r="AV651" i="4"/>
  <c r="Q662" i="4"/>
  <c r="R662" i="4" s="1"/>
  <c r="O663" i="4"/>
  <c r="X674" i="4"/>
  <c r="AV675" i="4"/>
  <c r="O692" i="4"/>
  <c r="AV699" i="4"/>
  <c r="AV720" i="4"/>
  <c r="R726" i="4"/>
  <c r="AV769" i="4"/>
  <c r="P773" i="4"/>
  <c r="AV776" i="4"/>
  <c r="AV789" i="4"/>
  <c r="AV791" i="4"/>
  <c r="AV855" i="4"/>
  <c r="J936" i="4"/>
  <c r="K936" i="4" s="1"/>
  <c r="AV962" i="4"/>
  <c r="AV964" i="4"/>
  <c r="I974" i="4"/>
  <c r="AV975" i="4"/>
  <c r="Q997" i="4"/>
  <c r="R997" i="4" s="1"/>
  <c r="AV1017" i="4"/>
  <c r="AV1034" i="4"/>
  <c r="Q1076" i="4"/>
  <c r="Q1077" i="4"/>
  <c r="T1077" i="4" s="1"/>
  <c r="P1089" i="4"/>
  <c r="P1090" i="4"/>
  <c r="AV1095" i="4"/>
  <c r="J1103" i="4"/>
  <c r="AV1201" i="4"/>
  <c r="AV1216" i="4"/>
  <c r="L1327" i="4"/>
  <c r="M1325" i="4" s="1"/>
  <c r="I1327" i="4"/>
  <c r="L1460" i="4"/>
  <c r="M1458" i="4" s="1"/>
  <c r="Q1459" i="4"/>
  <c r="U1458" i="4" s="1"/>
  <c r="W1458" i="4" s="1"/>
  <c r="O1459" i="4"/>
  <c r="AV1554" i="4"/>
  <c r="AV719" i="4"/>
  <c r="AV745" i="4"/>
  <c r="AV771" i="4"/>
  <c r="P774" i="4"/>
  <c r="AV793" i="4"/>
  <c r="AV812" i="4"/>
  <c r="AV821" i="4"/>
  <c r="L827" i="4"/>
  <c r="M825" i="4" s="1"/>
  <c r="AV837" i="4"/>
  <c r="AV844" i="4"/>
  <c r="AV846" i="4"/>
  <c r="AV868" i="4"/>
  <c r="AV872" i="4"/>
  <c r="AV887" i="4"/>
  <c r="AV891" i="4"/>
  <c r="Q894" i="4"/>
  <c r="T894" i="4" s="1"/>
  <c r="AV898" i="4"/>
  <c r="AV899" i="4"/>
  <c r="J921" i="4"/>
  <c r="P921" i="4" s="1"/>
  <c r="AV926" i="4"/>
  <c r="P934" i="4"/>
  <c r="L936" i="4"/>
  <c r="M934" i="4" s="1"/>
  <c r="AV960" i="4"/>
  <c r="O989" i="4"/>
  <c r="Q989" i="4"/>
  <c r="T989" i="4" s="1"/>
  <c r="AV1003" i="4"/>
  <c r="Q1010" i="4"/>
  <c r="U1010" i="4" s="1"/>
  <c r="W1010" i="4" s="1"/>
  <c r="AV1038" i="4"/>
  <c r="AV1058" i="4"/>
  <c r="Q1090" i="4"/>
  <c r="T1090" i="4" s="1"/>
  <c r="AV1180" i="4"/>
  <c r="AV1235" i="4"/>
  <c r="AV1368" i="4"/>
  <c r="AV458" i="4"/>
  <c r="AV460" i="4"/>
  <c r="Q481" i="4"/>
  <c r="T481" i="4" s="1"/>
  <c r="AV499" i="4"/>
  <c r="AV527" i="4"/>
  <c r="P530" i="4"/>
  <c r="AV541" i="4"/>
  <c r="AV557" i="4"/>
  <c r="AV580" i="4"/>
  <c r="AV611" i="4"/>
  <c r="AV638" i="4"/>
  <c r="Q673" i="4"/>
  <c r="R673" i="4" s="1"/>
  <c r="AV682" i="4"/>
  <c r="AV684" i="4"/>
  <c r="AV696" i="4"/>
  <c r="AV721" i="4"/>
  <c r="U810" i="4"/>
  <c r="W810" i="4" s="1"/>
  <c r="O826" i="4"/>
  <c r="AV830" i="4"/>
  <c r="AV864" i="4"/>
  <c r="AV876" i="4"/>
  <c r="AV919" i="4"/>
  <c r="AV946" i="4"/>
  <c r="AV977" i="4"/>
  <c r="AV978" i="4"/>
  <c r="J980" i="4"/>
  <c r="J981" i="4" s="1"/>
  <c r="X981" i="4" s="1"/>
  <c r="Q1043" i="4"/>
  <c r="T1043" i="4" s="1"/>
  <c r="O1199" i="4"/>
  <c r="X1205" i="4"/>
  <c r="AV1274" i="4"/>
  <c r="AV691" i="4"/>
  <c r="AV729" i="4"/>
  <c r="Q840" i="4"/>
  <c r="U839" i="4" s="1"/>
  <c r="W839" i="4" s="1"/>
  <c r="Q880" i="4"/>
  <c r="S880" i="4" s="1"/>
  <c r="P923" i="4"/>
  <c r="Q934" i="4"/>
  <c r="S934" i="4" s="1"/>
  <c r="AV941" i="4"/>
  <c r="AV949" i="4"/>
  <c r="O1043" i="4"/>
  <c r="AV1090" i="4"/>
  <c r="Q1102" i="4"/>
  <c r="U1101" i="4" s="1"/>
  <c r="O1102" i="4"/>
  <c r="AV1151" i="4"/>
  <c r="P1216" i="4"/>
  <c r="P1229" i="4"/>
  <c r="Q1255" i="4"/>
  <c r="S1255" i="4" s="1"/>
  <c r="Q1256" i="4"/>
  <c r="L1260" i="4"/>
  <c r="J1260" i="4"/>
  <c r="J1261" i="4" s="1"/>
  <c r="J1262" i="4" s="1"/>
  <c r="AV1337" i="4"/>
  <c r="P1347" i="4"/>
  <c r="X1348" i="4"/>
  <c r="AV1385" i="4"/>
  <c r="P1406" i="4"/>
  <c r="P1459" i="4"/>
  <c r="P1463" i="4"/>
  <c r="AV1129" i="4"/>
  <c r="AV1131" i="4"/>
  <c r="AV1134" i="4"/>
  <c r="AV1135" i="4"/>
  <c r="AV1169" i="4"/>
  <c r="Q1173" i="4"/>
  <c r="R1173" i="4" s="1"/>
  <c r="Q1174" i="4"/>
  <c r="AV1190" i="4"/>
  <c r="AV1212" i="4"/>
  <c r="P1228" i="4"/>
  <c r="Q1240" i="4"/>
  <c r="S1240" i="4" s="1"/>
  <c r="AV1245" i="4"/>
  <c r="AV1261" i="4"/>
  <c r="AV1263" i="4"/>
  <c r="AV1281" i="4"/>
  <c r="AV1282" i="4"/>
  <c r="AV1286" i="4"/>
  <c r="AV1301" i="4"/>
  <c r="AV1326" i="4"/>
  <c r="P1364" i="4"/>
  <c r="AV1404" i="4"/>
  <c r="AV1422" i="4"/>
  <c r="AV1445" i="4"/>
  <c r="AV1479" i="4"/>
  <c r="AV1481" i="4"/>
  <c r="AV1496" i="4"/>
  <c r="I1556" i="4"/>
  <c r="P1392" i="4"/>
  <c r="AV1398" i="4"/>
  <c r="AV1416" i="4"/>
  <c r="AV1429" i="4"/>
  <c r="AV1434" i="4"/>
  <c r="AV1446" i="4"/>
  <c r="AV1452" i="4"/>
  <c r="Q1509" i="4"/>
  <c r="T1509" i="4" s="1"/>
  <c r="AV1530" i="4"/>
  <c r="AV1532" i="4"/>
  <c r="S1553" i="4"/>
  <c r="AV1108" i="4"/>
  <c r="AV1110" i="4"/>
  <c r="I1146" i="4"/>
  <c r="AV1156" i="4"/>
  <c r="AV1159" i="4"/>
  <c r="AV1160" i="4"/>
  <c r="J1187" i="4"/>
  <c r="X1187" i="4" s="1"/>
  <c r="AV1209" i="4"/>
  <c r="AV1211" i="4"/>
  <c r="AV1219" i="4"/>
  <c r="AV1277" i="4"/>
  <c r="AV1279" i="4"/>
  <c r="AV1297" i="4"/>
  <c r="AV1311" i="4"/>
  <c r="O1314" i="4"/>
  <c r="AV1342" i="4"/>
  <c r="Q1363" i="4"/>
  <c r="S1363" i="4" s="1"/>
  <c r="AV1372" i="4"/>
  <c r="AV1374" i="4"/>
  <c r="AV1375" i="4"/>
  <c r="K1385" i="4"/>
  <c r="O1422" i="4"/>
  <c r="P1464" i="4"/>
  <c r="AV1472" i="4"/>
  <c r="AV1474" i="4"/>
  <c r="O1509" i="4"/>
  <c r="AV1510" i="4"/>
  <c r="AV1534" i="4"/>
  <c r="AV1537" i="4"/>
  <c r="AV1344" i="4"/>
  <c r="L1385" i="4"/>
  <c r="O1386" i="4" s="1"/>
  <c r="AV1400" i="4"/>
  <c r="X1464" i="4"/>
  <c r="AV1467" i="4"/>
  <c r="I1477" i="4"/>
  <c r="AV1519" i="4"/>
  <c r="AV1547" i="4"/>
  <c r="AV1096" i="4"/>
  <c r="AV1119" i="4"/>
  <c r="AV1120" i="4"/>
  <c r="K1146" i="4"/>
  <c r="AV1147" i="4"/>
  <c r="AV1150" i="4"/>
  <c r="Q1151" i="4"/>
  <c r="U1151" i="4" s="1"/>
  <c r="W1151" i="4" s="1"/>
  <c r="P1162" i="4"/>
  <c r="AV1178" i="4"/>
  <c r="Q1204" i="4"/>
  <c r="S1204" i="4" s="1"/>
  <c r="AV1207" i="4"/>
  <c r="X1241" i="4"/>
  <c r="L1289" i="4"/>
  <c r="M1287" i="4" s="1"/>
  <c r="AV1291" i="4"/>
  <c r="Q1326" i="4"/>
  <c r="T1326" i="4" s="1"/>
  <c r="AV1334" i="4"/>
  <c r="J1335" i="4"/>
  <c r="AV1347" i="4"/>
  <c r="AV1356" i="4"/>
  <c r="AV1360" i="4"/>
  <c r="AV1366" i="4"/>
  <c r="AV1428" i="4"/>
  <c r="AV1551" i="4"/>
  <c r="AV1558" i="4"/>
  <c r="AV1153" i="4"/>
  <c r="AV1239" i="4"/>
  <c r="AV1242" i="4"/>
  <c r="AV1317" i="4"/>
  <c r="AV1318" i="4"/>
  <c r="AV1414" i="4"/>
  <c r="X1459" i="4"/>
  <c r="AV1459" i="4"/>
  <c r="AV1508" i="4"/>
  <c r="AV1562" i="4"/>
  <c r="O2" i="4"/>
  <c r="O3" i="4"/>
  <c r="AV5" i="4"/>
  <c r="L38" i="4"/>
  <c r="AV41" i="4"/>
  <c r="AV51" i="4"/>
  <c r="AV54" i="4"/>
  <c r="AV61" i="4"/>
  <c r="AV68" i="4"/>
  <c r="AV93" i="4"/>
  <c r="AV103" i="4"/>
  <c r="I107" i="4"/>
  <c r="AV114" i="4"/>
  <c r="Q134" i="4"/>
  <c r="S134" i="4" s="1"/>
  <c r="AV141" i="4"/>
  <c r="J148" i="4"/>
  <c r="J149" i="4" s="1"/>
  <c r="X149" i="4" s="1"/>
  <c r="P154" i="4"/>
  <c r="AV163" i="4"/>
  <c r="J208" i="4"/>
  <c r="J209" i="4" s="1"/>
  <c r="X209" i="4" s="1"/>
  <c r="K208" i="4"/>
  <c r="I248" i="4"/>
  <c r="AV24" i="4"/>
  <c r="AV43" i="4"/>
  <c r="AV48" i="4"/>
  <c r="X68" i="4"/>
  <c r="AV81" i="4"/>
  <c r="AV88" i="4"/>
  <c r="AV144" i="4"/>
  <c r="AV146" i="4"/>
  <c r="AV117" i="4"/>
  <c r="AV124" i="4"/>
  <c r="AV181" i="4"/>
  <c r="AV180" i="4"/>
  <c r="K205" i="4"/>
  <c r="L205" i="4"/>
  <c r="AV15" i="4"/>
  <c r="AV17" i="4"/>
  <c r="AV30" i="4"/>
  <c r="AV31" i="4"/>
  <c r="K44" i="4"/>
  <c r="Q105" i="4"/>
  <c r="S105" i="4" s="1"/>
  <c r="AW110" i="4"/>
  <c r="P129" i="4"/>
  <c r="AV135" i="4"/>
  <c r="I168" i="4"/>
  <c r="O211" i="4"/>
  <c r="J232" i="4"/>
  <c r="K232" i="4" s="1"/>
  <c r="I232" i="4"/>
  <c r="O304" i="4"/>
  <c r="J4" i="4"/>
  <c r="X4" i="4" s="1"/>
  <c r="AV35" i="4"/>
  <c r="P47" i="4"/>
  <c r="P56" i="4"/>
  <c r="AV57" i="4"/>
  <c r="AV75" i="4"/>
  <c r="AV77" i="4"/>
  <c r="P83" i="4"/>
  <c r="P89" i="4"/>
  <c r="K112" i="4"/>
  <c r="X118" i="4"/>
  <c r="X135" i="4"/>
  <c r="J138" i="4"/>
  <c r="X138" i="4" s="1"/>
  <c r="I143" i="4"/>
  <c r="J144" i="4"/>
  <c r="K144" i="4" s="1"/>
  <c r="X154" i="4"/>
  <c r="I219" i="4"/>
  <c r="J219" i="4"/>
  <c r="X219" i="4" s="1"/>
  <c r="O255" i="4"/>
  <c r="AV32" i="4"/>
  <c r="AV64" i="4"/>
  <c r="Q83" i="4"/>
  <c r="S83" i="4" s="1"/>
  <c r="I124" i="4"/>
  <c r="AV148" i="4"/>
  <c r="AV166" i="4"/>
  <c r="Q178" i="4"/>
  <c r="O178" i="4"/>
  <c r="AV14" i="4"/>
  <c r="AV20" i="4"/>
  <c r="AV28" i="4"/>
  <c r="AV82" i="4"/>
  <c r="P84" i="4"/>
  <c r="AV85" i="4"/>
  <c r="AW109" i="4"/>
  <c r="O130" i="4"/>
  <c r="J140" i="4"/>
  <c r="J141" i="4" s="1"/>
  <c r="X141" i="4" s="1"/>
  <c r="J155" i="4"/>
  <c r="P200" i="4"/>
  <c r="X201" i="4"/>
  <c r="AV283" i="4"/>
  <c r="AV298" i="4"/>
  <c r="AV299" i="4"/>
  <c r="AV7" i="4"/>
  <c r="AV34" i="4"/>
  <c r="AV39" i="4"/>
  <c r="AV46" i="4"/>
  <c r="AV56" i="4"/>
  <c r="AV74" i="4"/>
  <c r="AV91" i="4"/>
  <c r="L107" i="4"/>
  <c r="Q107" i="4" s="1"/>
  <c r="P118" i="4"/>
  <c r="AV131" i="4"/>
  <c r="O154" i="4"/>
  <c r="AV161" i="4"/>
  <c r="AV209" i="4"/>
  <c r="I211" i="4"/>
  <c r="T211" i="4"/>
  <c r="AV220" i="4"/>
  <c r="AV219" i="4"/>
  <c r="AV252" i="4"/>
  <c r="AV251" i="4"/>
  <c r="L370" i="4"/>
  <c r="M368" i="4" s="1"/>
  <c r="R480" i="4"/>
  <c r="I533" i="4"/>
  <c r="L557" i="4"/>
  <c r="Q557" i="4" s="1"/>
  <c r="AV697" i="4"/>
  <c r="AV698" i="4"/>
  <c r="O852" i="4"/>
  <c r="Q851" i="4"/>
  <c r="S851" i="4" s="1"/>
  <c r="O916" i="4"/>
  <c r="Q915" i="4"/>
  <c r="S915" i="4" s="1"/>
  <c r="O1326" i="4"/>
  <c r="Q1325" i="4"/>
  <c r="S1325" i="4" s="1"/>
  <c r="I1387" i="4"/>
  <c r="AV202" i="4"/>
  <c r="AV230" i="4"/>
  <c r="S243" i="4"/>
  <c r="AV272" i="4"/>
  <c r="AV339" i="4"/>
  <c r="AV347" i="4"/>
  <c r="AV378" i="4"/>
  <c r="J428" i="4"/>
  <c r="P428" i="4" s="1"/>
  <c r="AV432" i="4"/>
  <c r="L474" i="4"/>
  <c r="L475" i="4" s="1"/>
  <c r="AV479" i="4"/>
  <c r="AV490" i="4"/>
  <c r="Q506" i="4"/>
  <c r="T506" i="4" s="1"/>
  <c r="AV512" i="4"/>
  <c r="AV548" i="4"/>
  <c r="O556" i="4"/>
  <c r="Q610" i="4"/>
  <c r="U609" i="4" s="1"/>
  <c r="AV641" i="4"/>
  <c r="AV640" i="4"/>
  <c r="J671" i="4"/>
  <c r="J672" i="4" s="1"/>
  <c r="X672" i="4" s="1"/>
  <c r="K671" i="4"/>
  <c r="P673" i="4"/>
  <c r="AV746" i="4"/>
  <c r="AV843" i="4"/>
  <c r="AV842" i="4"/>
  <c r="AV1068" i="4"/>
  <c r="AV1069" i="4"/>
  <c r="AV153" i="4"/>
  <c r="AV158" i="4"/>
  <c r="I167" i="4"/>
  <c r="Q187" i="4"/>
  <c r="AV224" i="4"/>
  <c r="AV226" i="4"/>
  <c r="P244" i="4"/>
  <c r="I246" i="4"/>
  <c r="I247" i="4"/>
  <c r="AV256" i="4"/>
  <c r="AV258" i="4"/>
  <c r="AV264" i="4"/>
  <c r="AV266" i="4"/>
  <c r="I275" i="4"/>
  <c r="AV289" i="4"/>
  <c r="AV295" i="4"/>
  <c r="AV306" i="4"/>
  <c r="AV314" i="4"/>
  <c r="P318" i="4"/>
  <c r="AV322" i="4"/>
  <c r="AV354" i="4"/>
  <c r="AV355" i="4"/>
  <c r="AV362" i="4"/>
  <c r="AV386" i="4"/>
  <c r="O397" i="4"/>
  <c r="AV410" i="4"/>
  <c r="AV420" i="4"/>
  <c r="J424" i="4"/>
  <c r="X424" i="4" s="1"/>
  <c r="K428" i="4"/>
  <c r="AV448" i="4"/>
  <c r="AV452" i="4"/>
  <c r="O473" i="4"/>
  <c r="I474" i="4"/>
  <c r="L503" i="4"/>
  <c r="AV524" i="4"/>
  <c r="J532" i="4"/>
  <c r="J533" i="4" s="1"/>
  <c r="L532" i="4"/>
  <c r="Q556" i="4"/>
  <c r="AV586" i="4"/>
  <c r="AV587" i="4"/>
  <c r="L671" i="4"/>
  <c r="AV734" i="4"/>
  <c r="AV733" i="4"/>
  <c r="AV814" i="4"/>
  <c r="AV815" i="4"/>
  <c r="Q893" i="4"/>
  <c r="R893" i="4" s="1"/>
  <c r="P893" i="4"/>
  <c r="O1011" i="4"/>
  <c r="AV200" i="4"/>
  <c r="AV210" i="4"/>
  <c r="AV216" i="4"/>
  <c r="AV217" i="4"/>
  <c r="AV218" i="4"/>
  <c r="AV231" i="4"/>
  <c r="J246" i="4"/>
  <c r="J247" i="4" s="1"/>
  <c r="AV261" i="4"/>
  <c r="T291" i="4"/>
  <c r="AV291" i="4"/>
  <c r="AV331" i="4"/>
  <c r="AV370" i="4"/>
  <c r="P396" i="4"/>
  <c r="AV399" i="4"/>
  <c r="AV403" i="4"/>
  <c r="O423" i="4"/>
  <c r="AV429" i="4"/>
  <c r="AV434" i="4"/>
  <c r="Q436" i="4"/>
  <c r="T436" i="4" s="1"/>
  <c r="AV454" i="4"/>
  <c r="Q492" i="4"/>
  <c r="S492" i="4" s="1"/>
  <c r="AV495" i="4"/>
  <c r="AV509" i="4"/>
  <c r="X531" i="4"/>
  <c r="AV535" i="4"/>
  <c r="AV619" i="4"/>
  <c r="AV620" i="4"/>
  <c r="X622" i="4"/>
  <c r="P621" i="4"/>
  <c r="AV679" i="4"/>
  <c r="AV680" i="4"/>
  <c r="AV688" i="4"/>
  <c r="Q774" i="4"/>
  <c r="U773" i="4" s="1"/>
  <c r="W773" i="4" s="1"/>
  <c r="O774" i="4"/>
  <c r="J1007" i="4"/>
  <c r="L1007" i="4"/>
  <c r="I1007" i="4"/>
  <c r="K1007" i="4"/>
  <c r="L245" i="4"/>
  <c r="M243" i="4" s="1"/>
  <c r="AV250" i="4"/>
  <c r="AV281" i="4"/>
  <c r="AV327" i="4"/>
  <c r="L332" i="4"/>
  <c r="Q332" i="4" s="1"/>
  <c r="AV391" i="4"/>
  <c r="S396" i="4"/>
  <c r="AV405" i="4"/>
  <c r="P423" i="4"/>
  <c r="S480" i="4"/>
  <c r="AV482" i="4"/>
  <c r="AV536" i="4"/>
  <c r="AV567" i="4"/>
  <c r="AV670" i="4"/>
  <c r="AV669" i="4"/>
  <c r="L681" i="4"/>
  <c r="Q681" i="4" s="1"/>
  <c r="I681" i="4"/>
  <c r="L693" i="4"/>
  <c r="Q693" i="4" s="1"/>
  <c r="I693" i="4"/>
  <c r="AV170" i="4"/>
  <c r="X178" i="4"/>
  <c r="AV184" i="4"/>
  <c r="AV186" i="4"/>
  <c r="AV192" i="4"/>
  <c r="AV194" i="4"/>
  <c r="K196" i="4"/>
  <c r="L202" i="4"/>
  <c r="M200" i="4" s="1"/>
  <c r="X218" i="4"/>
  <c r="AV233" i="4"/>
  <c r="AV238" i="4"/>
  <c r="O244" i="4"/>
  <c r="AV255" i="4"/>
  <c r="AV263" i="4"/>
  <c r="AV273" i="4"/>
  <c r="I332" i="4"/>
  <c r="I344" i="4"/>
  <c r="P355" i="4"/>
  <c r="AV356" i="4"/>
  <c r="I365" i="4"/>
  <c r="P368" i="4"/>
  <c r="R368" i="4"/>
  <c r="AV372" i="4"/>
  <c r="AV375" i="4"/>
  <c r="L379" i="4"/>
  <c r="AV380" i="4"/>
  <c r="AV395" i="4"/>
  <c r="P410" i="4"/>
  <c r="J411" i="4"/>
  <c r="X411" i="4" s="1"/>
  <c r="AV412" i="4"/>
  <c r="AV415" i="4"/>
  <c r="AV419" i="4"/>
  <c r="X423" i="4"/>
  <c r="AV444" i="4"/>
  <c r="Q448" i="4"/>
  <c r="T448" i="4" s="1"/>
  <c r="AV456" i="4"/>
  <c r="AV474" i="4"/>
  <c r="X481" i="4"/>
  <c r="AV508" i="4"/>
  <c r="J519" i="4"/>
  <c r="X519" i="4" s="1"/>
  <c r="AV549" i="4"/>
  <c r="Q568" i="4"/>
  <c r="S568" i="4" s="1"/>
  <c r="AV604" i="4"/>
  <c r="AV633" i="4"/>
  <c r="AV632" i="4"/>
  <c r="AV648" i="4"/>
  <c r="AV662" i="4"/>
  <c r="L705" i="4"/>
  <c r="M703" i="4" s="1"/>
  <c r="J705" i="4"/>
  <c r="J706" i="4" s="1"/>
  <c r="K706" i="4"/>
  <c r="K707" i="4" s="1"/>
  <c r="K708" i="4" s="1"/>
  <c r="AV710" i="4"/>
  <c r="AV709" i="4"/>
  <c r="AV711" i="4"/>
  <c r="AV716" i="4"/>
  <c r="AV717" i="4"/>
  <c r="AV724" i="4"/>
  <c r="AV725" i="4"/>
  <c r="AV777" i="4"/>
  <c r="AV778" i="4"/>
  <c r="I998" i="4"/>
  <c r="P178" i="4"/>
  <c r="AV178" i="4"/>
  <c r="AV203" i="4"/>
  <c r="AV206" i="4"/>
  <c r="P210" i="4"/>
  <c r="AV215" i="4"/>
  <c r="AV235" i="4"/>
  <c r="Q244" i="4"/>
  <c r="U243" i="4" s="1"/>
  <c r="W243" i="4" s="1"/>
  <c r="J256" i="4"/>
  <c r="K256" i="4" s="1"/>
  <c r="AV278" i="4"/>
  <c r="AV288" i="4"/>
  <c r="O291" i="4"/>
  <c r="AV294" i="4"/>
  <c r="AV310" i="4"/>
  <c r="X331" i="4"/>
  <c r="P342" i="4"/>
  <c r="O343" i="4"/>
  <c r="J344" i="4"/>
  <c r="J370" i="4"/>
  <c r="K370" i="4" s="1"/>
  <c r="AV402" i="4"/>
  <c r="AV423" i="4"/>
  <c r="P435" i="4"/>
  <c r="AV461" i="4"/>
  <c r="AV466" i="4"/>
  <c r="I509" i="4"/>
  <c r="L519" i="4"/>
  <c r="O519" i="4" s="1"/>
  <c r="P556" i="4"/>
  <c r="AV627" i="4"/>
  <c r="AV628" i="4"/>
  <c r="AV666" i="4"/>
  <c r="X692" i="4"/>
  <c r="P692" i="4"/>
  <c r="AV741" i="4"/>
  <c r="L812" i="4"/>
  <c r="M810" i="4" s="1"/>
  <c r="I812" i="4"/>
  <c r="AV880" i="4"/>
  <c r="AV881" i="4"/>
  <c r="AV167" i="4"/>
  <c r="AV242" i="4"/>
  <c r="I256" i="4"/>
  <c r="AV270" i="4"/>
  <c r="AV297" i="4"/>
  <c r="X318" i="4"/>
  <c r="P343" i="4"/>
  <c r="L357" i="4"/>
  <c r="M355" i="4" s="1"/>
  <c r="O369" i="4"/>
  <c r="X384" i="4"/>
  <c r="AV397" i="4"/>
  <c r="AV428" i="4"/>
  <c r="P505" i="4"/>
  <c r="J509" i="4"/>
  <c r="P509" i="4" s="1"/>
  <c r="AV532" i="4"/>
  <c r="I534" i="4"/>
  <c r="J557" i="4"/>
  <c r="AV766" i="4"/>
  <c r="AV765" i="4"/>
  <c r="AV934" i="4"/>
  <c r="Q947" i="4"/>
  <c r="T947" i="4" s="1"/>
  <c r="O947" i="4"/>
  <c r="L948" i="4"/>
  <c r="L949" i="4" s="1"/>
  <c r="O979" i="4"/>
  <c r="Q979" i="4"/>
  <c r="T979" i="4" s="1"/>
  <c r="O797" i="4"/>
  <c r="AV972" i="4"/>
  <c r="AV995" i="4"/>
  <c r="AV994" i="4"/>
  <c r="AV1012" i="4"/>
  <c r="AV1013" i="4"/>
  <c r="AV1036" i="4"/>
  <c r="AV1037" i="4"/>
  <c r="P1064" i="4"/>
  <c r="AV1104" i="4"/>
  <c r="AV1103" i="4"/>
  <c r="AV1106" i="4"/>
  <c r="AV1105" i="4"/>
  <c r="AV562" i="4"/>
  <c r="AV614" i="4"/>
  <c r="AV615" i="4"/>
  <c r="AV623" i="4"/>
  <c r="AV631" i="4"/>
  <c r="AV639" i="4"/>
  <c r="AV663" i="4"/>
  <c r="AV701" i="4"/>
  <c r="AV782" i="4"/>
  <c r="I803" i="4"/>
  <c r="AV819" i="4"/>
  <c r="AV874" i="4"/>
  <c r="AV890" i="4"/>
  <c r="AV892" i="4"/>
  <c r="AV953" i="4"/>
  <c r="AV1111" i="4"/>
  <c r="L1242" i="4"/>
  <c r="M1240" i="4" s="1"/>
  <c r="P1241" i="4"/>
  <c r="L482" i="4"/>
  <c r="M480" i="4" s="1"/>
  <c r="AV487" i="4"/>
  <c r="AV492" i="4"/>
  <c r="AV498" i="4"/>
  <c r="AV514" i="4"/>
  <c r="AV522" i="4"/>
  <c r="AV543" i="4"/>
  <c r="P555" i="4"/>
  <c r="AV564" i="4"/>
  <c r="AV568" i="4"/>
  <c r="AV570" i="4"/>
  <c r="Q580" i="4"/>
  <c r="S580" i="4" s="1"/>
  <c r="AV591" i="4"/>
  <c r="O594" i="4"/>
  <c r="AV601" i="4"/>
  <c r="AV605" i="4"/>
  <c r="AV621" i="4"/>
  <c r="AV629" i="4"/>
  <c r="AV653" i="4"/>
  <c r="I663" i="4"/>
  <c r="AV677" i="4"/>
  <c r="O680" i="4"/>
  <c r="AV681" i="4"/>
  <c r="Q691" i="4"/>
  <c r="S691" i="4" s="1"/>
  <c r="AV726" i="4"/>
  <c r="AV730" i="4"/>
  <c r="AV732" i="4"/>
  <c r="AV747" i="4"/>
  <c r="AV750" i="4"/>
  <c r="AV749" i="4"/>
  <c r="AV760" i="4"/>
  <c r="AV772" i="4"/>
  <c r="AV781" i="4"/>
  <c r="AV799" i="4"/>
  <c r="AV808" i="4"/>
  <c r="AV818" i="4"/>
  <c r="AV828" i="4"/>
  <c r="Q881" i="4"/>
  <c r="T881" i="4" s="1"/>
  <c r="O881" i="4"/>
  <c r="AV886" i="4"/>
  <c r="AV885" i="4"/>
  <c r="P924" i="4"/>
  <c r="AV991" i="4"/>
  <c r="AV1094" i="4"/>
  <c r="AV1093" i="4"/>
  <c r="O481" i="4"/>
  <c r="I482" i="4"/>
  <c r="L494" i="4"/>
  <c r="L495" i="4" s="1"/>
  <c r="AV506" i="4"/>
  <c r="AV516" i="4"/>
  <c r="AV546" i="4"/>
  <c r="AV553" i="4"/>
  <c r="AV556" i="4"/>
  <c r="AV569" i="4"/>
  <c r="AV572" i="4"/>
  <c r="AV577" i="4"/>
  <c r="AV583" i="4"/>
  <c r="AV610" i="4"/>
  <c r="AV637" i="4"/>
  <c r="AV645" i="4"/>
  <c r="AV671" i="4"/>
  <c r="AV706" i="4"/>
  <c r="AV744" i="4"/>
  <c r="AV774" i="4"/>
  <c r="AV795" i="4"/>
  <c r="AV801" i="4"/>
  <c r="S810" i="4"/>
  <c r="AV820" i="4"/>
  <c r="AV841" i="4"/>
  <c r="AV852" i="4"/>
  <c r="AV900" i="4"/>
  <c r="AV911" i="4"/>
  <c r="Q935" i="4"/>
  <c r="T935" i="4" s="1"/>
  <c r="O935" i="4"/>
  <c r="X954" i="4"/>
  <c r="P998" i="4"/>
  <c r="Q998" i="4"/>
  <c r="J1012" i="4"/>
  <c r="J1013" i="4" s="1"/>
  <c r="X1013" i="4" s="1"/>
  <c r="AV1144" i="4"/>
  <c r="AV1143" i="4"/>
  <c r="L1172" i="4"/>
  <c r="M1172" i="4" s="1"/>
  <c r="I1172" i="4"/>
  <c r="L570" i="4"/>
  <c r="Q570" i="4" s="1"/>
  <c r="AV592" i="4"/>
  <c r="AV593" i="4"/>
  <c r="AV607" i="4"/>
  <c r="AV612" i="4"/>
  <c r="L637" i="4"/>
  <c r="O637" i="4" s="1"/>
  <c r="AV673" i="4"/>
  <c r="AV674" i="4"/>
  <c r="AV683" i="4"/>
  <c r="AV690" i="4"/>
  <c r="AV693" i="4"/>
  <c r="AV695" i="4"/>
  <c r="AV704" i="4"/>
  <c r="AV708" i="4"/>
  <c r="AV718" i="4"/>
  <c r="S726" i="4"/>
  <c r="AV764" i="4"/>
  <c r="AV780" i="4"/>
  <c r="I784" i="4"/>
  <c r="X797" i="4"/>
  <c r="AV856" i="4"/>
  <c r="AV922" i="4"/>
  <c r="L925" i="4"/>
  <c r="M923" i="4" s="1"/>
  <c r="AV927" i="4"/>
  <c r="AV936" i="4"/>
  <c r="AV1023" i="4"/>
  <c r="AV1071" i="4"/>
  <c r="I1114" i="4"/>
  <c r="J1140" i="4"/>
  <c r="R1139" i="4" s="1"/>
  <c r="L1140" i="4"/>
  <c r="M1138" i="4" s="1"/>
  <c r="AV1162" i="4"/>
  <c r="AV825" i="4"/>
  <c r="I841" i="4"/>
  <c r="L841" i="4"/>
  <c r="Q841" i="4" s="1"/>
  <c r="AV889" i="4"/>
  <c r="AV966" i="4"/>
  <c r="AV965" i="4"/>
  <c r="L1024" i="4"/>
  <c r="M1022" i="4" s="1"/>
  <c r="I1024" i="4"/>
  <c r="I1065" i="4"/>
  <c r="J1065" i="4"/>
  <c r="X1065" i="4" s="1"/>
  <c r="X1139" i="4"/>
  <c r="P1139" i="4"/>
  <c r="AV739" i="4"/>
  <c r="AV742" i="4"/>
  <c r="AV754" i="4"/>
  <c r="AV756" i="4"/>
  <c r="AV761" i="4"/>
  <c r="AV768" i="4"/>
  <c r="AV787" i="4"/>
  <c r="AV792" i="4"/>
  <c r="J798" i="4"/>
  <c r="X798" i="4" s="1"/>
  <c r="AV806" i="4"/>
  <c r="AV816" i="4"/>
  <c r="AV827" i="4"/>
  <c r="AV832" i="4"/>
  <c r="P839" i="4"/>
  <c r="AV845" i="4"/>
  <c r="AV851" i="4"/>
  <c r="AV860" i="4"/>
  <c r="AV871" i="4"/>
  <c r="AV883" i="4"/>
  <c r="K885" i="4"/>
  <c r="AV895" i="4"/>
  <c r="AV906" i="4"/>
  <c r="AV909" i="4"/>
  <c r="L911" i="4"/>
  <c r="M909" i="4" s="1"/>
  <c r="L917" i="4"/>
  <c r="Q917" i="4" s="1"/>
  <c r="O924" i="4"/>
  <c r="AV928" i="4"/>
  <c r="AV943" i="4"/>
  <c r="AV945" i="4"/>
  <c r="J948" i="4"/>
  <c r="J949" i="4" s="1"/>
  <c r="J950" i="4" s="1"/>
  <c r="AV957" i="4"/>
  <c r="AV979" i="4"/>
  <c r="AV983" i="4"/>
  <c r="P1011" i="4"/>
  <c r="AV1011" i="4"/>
  <c r="AV1021" i="4"/>
  <c r="P1048" i="4"/>
  <c r="AV1121" i="4"/>
  <c r="X1124" i="4"/>
  <c r="P1124" i="4"/>
  <c r="P1138" i="4"/>
  <c r="I1159" i="4"/>
  <c r="K1159" i="4"/>
  <c r="J1159" i="4"/>
  <c r="P826" i="4"/>
  <c r="AV829" i="4"/>
  <c r="AV835" i="4"/>
  <c r="O910" i="4"/>
  <c r="AV917" i="4"/>
  <c r="AV959" i="4"/>
  <c r="T973" i="4"/>
  <c r="AV998" i="4"/>
  <c r="AV997" i="4"/>
  <c r="AV1074" i="4"/>
  <c r="AV1078" i="4"/>
  <c r="AV1077" i="4"/>
  <c r="AV1114" i="4"/>
  <c r="O1139" i="4"/>
  <c r="I1154" i="4"/>
  <c r="P1205" i="4"/>
  <c r="AV1339" i="4"/>
  <c r="AV1340" i="4"/>
  <c r="AV990" i="4"/>
  <c r="AV989" i="4"/>
  <c r="O1064" i="4"/>
  <c r="AV1066" i="4"/>
  <c r="O1162" i="4"/>
  <c r="Q1161" i="4"/>
  <c r="R1161" i="4" s="1"/>
  <c r="AV870" i="4"/>
  <c r="AV879" i="4"/>
  <c r="P894" i="4"/>
  <c r="AV901" i="4"/>
  <c r="P915" i="4"/>
  <c r="AV930" i="4"/>
  <c r="AV938" i="4"/>
  <c r="AV948" i="4"/>
  <c r="I950" i="4"/>
  <c r="AV974" i="4"/>
  <c r="I999" i="4"/>
  <c r="P1022" i="4"/>
  <c r="Q1023" i="4"/>
  <c r="T1023" i="4" s="1"/>
  <c r="L1027" i="4"/>
  <c r="K1027" i="4"/>
  <c r="P1042" i="4"/>
  <c r="P1076" i="4"/>
  <c r="I1113" i="4"/>
  <c r="I1153" i="4"/>
  <c r="AV1166" i="4"/>
  <c r="AV1167" i="4"/>
  <c r="I1265" i="4"/>
  <c r="L1265" i="4"/>
  <c r="K1265" i="4"/>
  <c r="AV737" i="4"/>
  <c r="AV752" i="4"/>
  <c r="AV785" i="4"/>
  <c r="AV796" i="4"/>
  <c r="AV798" i="4"/>
  <c r="AV803" i="4"/>
  <c r="AV804" i="4"/>
  <c r="AV822" i="4"/>
  <c r="AV838" i="4"/>
  <c r="P840" i="4"/>
  <c r="AV848" i="4"/>
  <c r="AV853" i="4"/>
  <c r="AV859" i="4"/>
  <c r="AV867" i="4"/>
  <c r="P868" i="4"/>
  <c r="AV882" i="4"/>
  <c r="AV903" i="4"/>
  <c r="AV914" i="4"/>
  <c r="AV967" i="4"/>
  <c r="AV973" i="4"/>
  <c r="AV982" i="4"/>
  <c r="AV981" i="4"/>
  <c r="AV992" i="4"/>
  <c r="O998" i="4"/>
  <c r="K999" i="4"/>
  <c r="K1000" i="4" s="1"/>
  <c r="O1023" i="4"/>
  <c r="Q1042" i="4"/>
  <c r="R1042" i="4" s="1"/>
  <c r="AV1044" i="4"/>
  <c r="AV1047" i="4"/>
  <c r="AV1053" i="4"/>
  <c r="AV1086" i="4"/>
  <c r="AV1091" i="4"/>
  <c r="J1113" i="4"/>
  <c r="J1114" i="4" s="1"/>
  <c r="J1265" i="4"/>
  <c r="J1266" i="4" s="1"/>
  <c r="J1267" i="4" s="1"/>
  <c r="AV1224" i="4"/>
  <c r="AV1225" i="4"/>
  <c r="AV1287" i="4"/>
  <c r="J1349" i="4"/>
  <c r="J1350" i="4" s="1"/>
  <c r="J1407" i="4"/>
  <c r="X1407" i="4" s="1"/>
  <c r="L1407" i="4"/>
  <c r="M1405" i="4" s="1"/>
  <c r="I1407" i="4"/>
  <c r="I1495" i="4"/>
  <c r="L1495" i="4"/>
  <c r="J1495" i="4"/>
  <c r="J1496" i="4" s="1"/>
  <c r="X1496" i="4" s="1"/>
  <c r="AV1217" i="4"/>
  <c r="AV1232" i="4"/>
  <c r="AV1233" i="4"/>
  <c r="L1245" i="4"/>
  <c r="K1245" i="4"/>
  <c r="AV1294" i="4"/>
  <c r="AV1295" i="4"/>
  <c r="AV1324" i="4"/>
  <c r="X1364" i="4"/>
  <c r="P1363" i="4"/>
  <c r="AV1502" i="4"/>
  <c r="P979" i="4"/>
  <c r="X989" i="4"/>
  <c r="AV999" i="4"/>
  <c r="AV1008" i="4"/>
  <c r="AV1014" i="4"/>
  <c r="AV1016" i="4"/>
  <c r="AV1051" i="4"/>
  <c r="AV1059" i="4"/>
  <c r="AV1064" i="4"/>
  <c r="AV1067" i="4"/>
  <c r="AV1075" i="4"/>
  <c r="AV1076" i="4"/>
  <c r="AV1083" i="4"/>
  <c r="AV1087" i="4"/>
  <c r="J1091" i="4"/>
  <c r="AV1092" i="4"/>
  <c r="X1102" i="4"/>
  <c r="AV1115" i="4"/>
  <c r="AV1118" i="4"/>
  <c r="AV1122" i="4"/>
  <c r="AV1126" i="4"/>
  <c r="AV1130" i="4"/>
  <c r="AV1137" i="4"/>
  <c r="AV1138" i="4"/>
  <c r="AV1140" i="4"/>
  <c r="AV1145" i="4"/>
  <c r="AV1146" i="4"/>
  <c r="O1152" i="4"/>
  <c r="J1245" i="4"/>
  <c r="AV1285" i="4"/>
  <c r="Q1348" i="4"/>
  <c r="O1348" i="4"/>
  <c r="K1404" i="4"/>
  <c r="L1404" i="4"/>
  <c r="AV1084" i="4"/>
  <c r="AV1132" i="4"/>
  <c r="AV1148" i="4"/>
  <c r="AV1155" i="4"/>
  <c r="AV1163" i="4"/>
  <c r="X1337" i="4"/>
  <c r="AV1431" i="4"/>
  <c r="AV1432" i="4"/>
  <c r="X1023" i="4"/>
  <c r="AV1042" i="4"/>
  <c r="P1047" i="4"/>
  <c r="P1063" i="4"/>
  <c r="AV1072" i="4"/>
  <c r="AV1158" i="4"/>
  <c r="AV1170" i="4"/>
  <c r="AV1179" i="4"/>
  <c r="AV1185" i="4"/>
  <c r="AV1184" i="4"/>
  <c r="P1199" i="4"/>
  <c r="I1257" i="4"/>
  <c r="L1257" i="4"/>
  <c r="L1258" i="4" s="1"/>
  <c r="AV1302" i="4"/>
  <c r="AV1303" i="4"/>
  <c r="L1362" i="4"/>
  <c r="M1362" i="4" s="1"/>
  <c r="I1362" i="4"/>
  <c r="AV1539" i="4"/>
  <c r="AV1538" i="4"/>
  <c r="X1554" i="4"/>
  <c r="P1553" i="4"/>
  <c r="AV1369" i="4"/>
  <c r="AV1460" i="4"/>
  <c r="AV1541" i="4"/>
  <c r="L1555" i="4"/>
  <c r="M1554" i="4" s="1"/>
  <c r="K1556" i="4"/>
  <c r="AV1561" i="4"/>
  <c r="P1186" i="4"/>
  <c r="AV1215" i="4"/>
  <c r="AV1228" i="4"/>
  <c r="AV1246" i="4"/>
  <c r="AV1305" i="4"/>
  <c r="AV1328" i="4"/>
  <c r="L1335" i="4"/>
  <c r="AV1346" i="4"/>
  <c r="P1368" i="4"/>
  <c r="L1382" i="4"/>
  <c r="M1380" i="4" s="1"/>
  <c r="I1386" i="4"/>
  <c r="L1394" i="4"/>
  <c r="M1392" i="4" s="1"/>
  <c r="AV1397" i="4"/>
  <c r="P1435" i="4"/>
  <c r="P1441" i="4"/>
  <c r="AV1463" i="4"/>
  <c r="AV1470" i="4"/>
  <c r="AV1533" i="4"/>
  <c r="AV1284" i="4"/>
  <c r="AV1289" i="4"/>
  <c r="AV1300" i="4"/>
  <c r="AV1306" i="4"/>
  <c r="AV1316" i="4"/>
  <c r="AV1357" i="4"/>
  <c r="I1385" i="4"/>
  <c r="K1386" i="4"/>
  <c r="AV1390" i="4"/>
  <c r="AV1425" i="4"/>
  <c r="AV1483" i="4"/>
  <c r="AV1509" i="4"/>
  <c r="AV1543" i="4"/>
  <c r="AV1548" i="4"/>
  <c r="U1553" i="4"/>
  <c r="V1553" i="4" s="1"/>
  <c r="AV1182" i="4"/>
  <c r="AV1192" i="4"/>
  <c r="AV1208" i="4"/>
  <c r="L1230" i="4"/>
  <c r="L1231" i="4" s="1"/>
  <c r="AV1240" i="4"/>
  <c r="AV1253" i="4"/>
  <c r="AV1254" i="4"/>
  <c r="AV1260" i="4"/>
  <c r="K1292" i="4"/>
  <c r="AV1298" i="4"/>
  <c r="S1300" i="4"/>
  <c r="AV1308" i="4"/>
  <c r="AV1322" i="4"/>
  <c r="P1337" i="4"/>
  <c r="AV1343" i="4"/>
  <c r="AV1349" i="4"/>
  <c r="L1412" i="4"/>
  <c r="L1420" i="4"/>
  <c r="I1426" i="4"/>
  <c r="AV1456" i="4"/>
  <c r="J1460" i="4"/>
  <c r="X1460" i="4" s="1"/>
  <c r="AV1478" i="4"/>
  <c r="AV1500" i="4"/>
  <c r="AV1503" i="4"/>
  <c r="AV1522" i="4"/>
  <c r="AV1174" i="4"/>
  <c r="AV1186" i="4"/>
  <c r="AV1202" i="4"/>
  <c r="Q1216" i="4"/>
  <c r="U1216" i="4" s="1"/>
  <c r="AV1218" i="4"/>
  <c r="I1230" i="4"/>
  <c r="AV1236" i="4"/>
  <c r="AV1259" i="4"/>
  <c r="AV1262" i="4"/>
  <c r="AV1270" i="4"/>
  <c r="AV1276" i="4"/>
  <c r="AV1290" i="4"/>
  <c r="O1301" i="4"/>
  <c r="P1301" i="4"/>
  <c r="L1302" i="4"/>
  <c r="M1300" i="4" s="1"/>
  <c r="AV1310" i="4"/>
  <c r="AV1327" i="4"/>
  <c r="AV1335" i="4"/>
  <c r="AV1362" i="4"/>
  <c r="AV1365" i="4"/>
  <c r="AV1415" i="4"/>
  <c r="AV1480" i="4"/>
  <c r="AV1487" i="4"/>
  <c r="AV1492" i="4"/>
  <c r="I1510" i="4"/>
  <c r="AV1512" i="4"/>
  <c r="AV1550" i="4"/>
  <c r="AV1555" i="4"/>
  <c r="AV1559" i="4"/>
  <c r="AV1194" i="4"/>
  <c r="P1300" i="4"/>
  <c r="AV1345" i="4"/>
  <c r="AV1351" i="4"/>
  <c r="AV1370" i="4"/>
  <c r="AV1424" i="4"/>
  <c r="AV1171" i="4"/>
  <c r="R1185" i="4"/>
  <c r="I1187" i="4"/>
  <c r="L1200" i="4"/>
  <c r="Q1200" i="4" s="1"/>
  <c r="U1199" i="4" s="1"/>
  <c r="O1205" i="4"/>
  <c r="L1206" i="4"/>
  <c r="Q1206" i="4" s="1"/>
  <c r="AV1210" i="4"/>
  <c r="AV1220" i="4"/>
  <c r="AV1244" i="4"/>
  <c r="AV1251" i="4"/>
  <c r="P1255" i="4"/>
  <c r="I1260" i="4"/>
  <c r="P1288" i="4"/>
  <c r="AV1292" i="4"/>
  <c r="AV1307" i="4"/>
  <c r="AV1312" i="4"/>
  <c r="AV1314" i="4"/>
  <c r="AV1331" i="4"/>
  <c r="AV1361" i="4"/>
  <c r="AV1377" i="4"/>
  <c r="AV1386" i="4"/>
  <c r="AV1392" i="4"/>
  <c r="AV1403" i="4"/>
  <c r="AV1406" i="4"/>
  <c r="AV1417" i="4"/>
  <c r="AV1420" i="4"/>
  <c r="L1426" i="4"/>
  <c r="AV1427" i="4"/>
  <c r="AV1435" i="4"/>
  <c r="AV1437" i="4"/>
  <c r="AV1461" i="4"/>
  <c r="AV1475" i="4"/>
  <c r="AV1489" i="4"/>
  <c r="AV1494" i="4"/>
  <c r="AV1516" i="4"/>
  <c r="AV1521" i="4"/>
  <c r="AV1545" i="4"/>
  <c r="AP1564" i="4"/>
  <c r="BA1" i="4" s="1"/>
  <c r="AE44" i="4"/>
  <c r="J66" i="4"/>
  <c r="X66" i="4" s="1"/>
  <c r="AE25" i="4"/>
  <c r="Q3" i="4"/>
  <c r="I4" i="4"/>
  <c r="I8" i="4"/>
  <c r="I14" i="4"/>
  <c r="K19" i="4"/>
  <c r="K20" i="4" s="1"/>
  <c r="AV19" i="4"/>
  <c r="I34" i="4"/>
  <c r="I39" i="4"/>
  <c r="I40" i="4"/>
  <c r="I45" i="4"/>
  <c r="Q47" i="4"/>
  <c r="T48" i="4"/>
  <c r="I52" i="4"/>
  <c r="Q56" i="4"/>
  <c r="I63" i="4"/>
  <c r="K65" i="4"/>
  <c r="T68" i="4"/>
  <c r="I71" i="4"/>
  <c r="I76" i="4"/>
  <c r="I84" i="4"/>
  <c r="AV89" i="4"/>
  <c r="Q90" i="4"/>
  <c r="L91" i="4"/>
  <c r="M89" i="4" s="1"/>
  <c r="I92" i="4"/>
  <c r="AV97" i="4"/>
  <c r="I100" i="4"/>
  <c r="AV105" i="4"/>
  <c r="Q106" i="4"/>
  <c r="I108" i="4"/>
  <c r="I113" i="4"/>
  <c r="AV118" i="4"/>
  <c r="I121" i="4"/>
  <c r="AV126" i="4"/>
  <c r="I129" i="4"/>
  <c r="P130" i="4"/>
  <c r="X130" i="4"/>
  <c r="I137" i="4"/>
  <c r="O143" i="4"/>
  <c r="P142" i="4"/>
  <c r="K145" i="4"/>
  <c r="I146" i="4"/>
  <c r="I161" i="4"/>
  <c r="J164" i="4"/>
  <c r="X164" i="4" s="1"/>
  <c r="AV287" i="4"/>
  <c r="I289" i="4"/>
  <c r="AV8" i="4"/>
  <c r="L57" i="4"/>
  <c r="AV63" i="4"/>
  <c r="L65" i="4"/>
  <c r="P67" i="4"/>
  <c r="AV71" i="4"/>
  <c r="AV76" i="4"/>
  <c r="AV84" i="4"/>
  <c r="AV92" i="4"/>
  <c r="AV100" i="4"/>
  <c r="AV108" i="4"/>
  <c r="J113" i="4"/>
  <c r="J114" i="4" s="1"/>
  <c r="AW113" i="4"/>
  <c r="P117" i="4"/>
  <c r="AV121" i="4"/>
  <c r="AV129" i="4"/>
  <c r="L131" i="4"/>
  <c r="M129" i="4" s="1"/>
  <c r="J136" i="4"/>
  <c r="X136" i="4" s="1"/>
  <c r="K137" i="4"/>
  <c r="I141" i="4"/>
  <c r="I147" i="4"/>
  <c r="I154" i="4"/>
  <c r="I217" i="4"/>
  <c r="X260" i="4"/>
  <c r="P259" i="4"/>
  <c r="T260" i="4"/>
  <c r="AC3" i="4"/>
  <c r="AC4" i="4" s="1"/>
  <c r="I18" i="4"/>
  <c r="AV29" i="4"/>
  <c r="I38" i="4"/>
  <c r="AV52" i="4"/>
  <c r="Q67" i="4"/>
  <c r="R67" i="4" s="1"/>
  <c r="I90" i="4"/>
  <c r="I98" i="4"/>
  <c r="I106" i="4"/>
  <c r="K113" i="4"/>
  <c r="Q117" i="4"/>
  <c r="S117" i="4" s="1"/>
  <c r="I119" i="4"/>
  <c r="I127" i="4"/>
  <c r="I133" i="4"/>
  <c r="I136" i="4"/>
  <c r="L137" i="4"/>
  <c r="O166" i="4"/>
  <c r="AV183" i="4"/>
  <c r="L185" i="4"/>
  <c r="K185" i="4"/>
  <c r="J185" i="4"/>
  <c r="J186" i="4" s="1"/>
  <c r="I185" i="4"/>
  <c r="AV199" i="4"/>
  <c r="AV223" i="4"/>
  <c r="I225" i="4"/>
  <c r="X244" i="4"/>
  <c r="P243" i="4"/>
  <c r="AV271" i="4"/>
  <c r="I273" i="4"/>
  <c r="I9" i="4"/>
  <c r="I17" i="4"/>
  <c r="I31" i="4"/>
  <c r="I36" i="4"/>
  <c r="I44" i="4"/>
  <c r="O48" i="4"/>
  <c r="I49" i="4"/>
  <c r="I51" i="4"/>
  <c r="P55" i="4"/>
  <c r="I64" i="4"/>
  <c r="J69" i="4"/>
  <c r="K69" i="4" s="1"/>
  <c r="I72" i="4"/>
  <c r="I77" i="4"/>
  <c r="I85" i="4"/>
  <c r="L113" i="4"/>
  <c r="J119" i="4"/>
  <c r="K119" i="4" s="1"/>
  <c r="S165" i="4"/>
  <c r="R165" i="4"/>
  <c r="P166" i="4"/>
  <c r="AV175" i="4"/>
  <c r="I233" i="4"/>
  <c r="AV9" i="4"/>
  <c r="I12" i="4"/>
  <c r="I16" i="4"/>
  <c r="J44" i="4"/>
  <c r="J45" i="4" s="1"/>
  <c r="P48" i="4"/>
  <c r="J49" i="4"/>
  <c r="I59" i="4"/>
  <c r="P68" i="4"/>
  <c r="I80" i="4"/>
  <c r="J85" i="4"/>
  <c r="I88" i="4"/>
  <c r="O135" i="4"/>
  <c r="L136" i="4"/>
  <c r="AV143" i="4"/>
  <c r="AV168" i="4"/>
  <c r="I170" i="4"/>
  <c r="AV176" i="4"/>
  <c r="AV191" i="4"/>
  <c r="I193" i="4"/>
  <c r="X211" i="4"/>
  <c r="P211" i="4"/>
  <c r="J212" i="4"/>
  <c r="K212" i="4" s="1"/>
  <c r="AV247" i="4"/>
  <c r="I249" i="4"/>
  <c r="AV40" i="4"/>
  <c r="AV138" i="4"/>
  <c r="Q143" i="4"/>
  <c r="AV151" i="4"/>
  <c r="L167" i="4"/>
  <c r="M165" i="4" s="1"/>
  <c r="Q166" i="4"/>
  <c r="I169" i="4"/>
  <c r="I177" i="4"/>
  <c r="I208" i="4"/>
  <c r="I209" i="4"/>
  <c r="I257" i="4"/>
  <c r="I281" i="4"/>
  <c r="P2" i="4"/>
  <c r="X2" i="4"/>
  <c r="I15" i="4"/>
  <c r="I19" i="4"/>
  <c r="I42" i="4"/>
  <c r="I43" i="4"/>
  <c r="O56" i="4"/>
  <c r="I57" i="4"/>
  <c r="I65" i="4"/>
  <c r="I78" i="4"/>
  <c r="I86" i="4"/>
  <c r="O90" i="4"/>
  <c r="J91" i="4"/>
  <c r="I94" i="4"/>
  <c r="I102" i="4"/>
  <c r="O106" i="4"/>
  <c r="I110" i="4"/>
  <c r="I115" i="4"/>
  <c r="I123" i="4"/>
  <c r="I131" i="4"/>
  <c r="P135" i="4"/>
  <c r="AV136" i="4"/>
  <c r="I139" i="4"/>
  <c r="P143" i="4"/>
  <c r="AV152" i="4"/>
  <c r="AV159" i="4"/>
  <c r="X188" i="4"/>
  <c r="P187" i="4"/>
  <c r="I201" i="4"/>
  <c r="AV207" i="4"/>
  <c r="AV239" i="4"/>
  <c r="I241" i="4"/>
  <c r="J276" i="4"/>
  <c r="X276" i="4" s="1"/>
  <c r="X291" i="4"/>
  <c r="X3" i="4"/>
  <c r="J57" i="4"/>
  <c r="J131" i="4"/>
  <c r="Q135" i="4"/>
  <c r="L145" i="4"/>
  <c r="J145" i="4"/>
  <c r="J146" i="4" s="1"/>
  <c r="I145" i="4"/>
  <c r="I153" i="4"/>
  <c r="I162" i="4"/>
  <c r="I178" i="4"/>
  <c r="I265" i="4"/>
  <c r="P291" i="4"/>
  <c r="J292" i="4"/>
  <c r="X292" i="4" s="1"/>
  <c r="AV319" i="4"/>
  <c r="AV318" i="4"/>
  <c r="I326" i="4"/>
  <c r="L144" i="4"/>
  <c r="M142" i="4" s="1"/>
  <c r="K163" i="4"/>
  <c r="L208" i="4"/>
  <c r="P218" i="4"/>
  <c r="Q231" i="4"/>
  <c r="T231" i="4" s="1"/>
  <c r="L232" i="4"/>
  <c r="M230" i="4" s="1"/>
  <c r="Q255" i="4"/>
  <c r="T255" i="4" s="1"/>
  <c r="L256" i="4"/>
  <c r="K267" i="4"/>
  <c r="K275" i="4"/>
  <c r="P290" i="4"/>
  <c r="AV296" i="4"/>
  <c r="AV316" i="4"/>
  <c r="AV317" i="4"/>
  <c r="J319" i="4"/>
  <c r="K319" i="4" s="1"/>
  <c r="I319" i="4"/>
  <c r="L319" i="4"/>
  <c r="I140" i="4"/>
  <c r="I148" i="4"/>
  <c r="L155" i="4"/>
  <c r="I156" i="4"/>
  <c r="L163" i="4"/>
  <c r="I164" i="4"/>
  <c r="P165" i="4"/>
  <c r="I172" i="4"/>
  <c r="L179" i="4"/>
  <c r="M177" i="4" s="1"/>
  <c r="I180" i="4"/>
  <c r="I188" i="4"/>
  <c r="I196" i="4"/>
  <c r="I204" i="4"/>
  <c r="I212" i="4"/>
  <c r="L219" i="4"/>
  <c r="I220" i="4"/>
  <c r="I228" i="4"/>
  <c r="I236" i="4"/>
  <c r="I244" i="4"/>
  <c r="I252" i="4"/>
  <c r="I260" i="4"/>
  <c r="L267" i="4"/>
  <c r="I268" i="4"/>
  <c r="L275" i="4"/>
  <c r="I276" i="4"/>
  <c r="I284" i="4"/>
  <c r="I292" i="4"/>
  <c r="I297" i="4"/>
  <c r="P304" i="4"/>
  <c r="I311" i="4"/>
  <c r="AV300" i="4"/>
  <c r="AV301" i="4"/>
  <c r="AV308" i="4"/>
  <c r="AV309" i="4"/>
  <c r="I313" i="4"/>
  <c r="AV332" i="4"/>
  <c r="I186" i="4"/>
  <c r="I194" i="4"/>
  <c r="I202" i="4"/>
  <c r="I218" i="4"/>
  <c r="I226" i="4"/>
  <c r="I234" i="4"/>
  <c r="I242" i="4"/>
  <c r="I250" i="4"/>
  <c r="I258" i="4"/>
  <c r="I266" i="4"/>
  <c r="I274" i="4"/>
  <c r="I282" i="4"/>
  <c r="I301" i="4"/>
  <c r="I309" i="4"/>
  <c r="L140" i="4"/>
  <c r="L148" i="4"/>
  <c r="I149" i="4"/>
  <c r="I157" i="4"/>
  <c r="I173" i="4"/>
  <c r="I181" i="4"/>
  <c r="I189" i="4"/>
  <c r="I197" i="4"/>
  <c r="O201" i="4"/>
  <c r="J202" i="4"/>
  <c r="I205" i="4"/>
  <c r="I213" i="4"/>
  <c r="I221" i="4"/>
  <c r="I229" i="4"/>
  <c r="P230" i="4"/>
  <c r="J234" i="4"/>
  <c r="I237" i="4"/>
  <c r="I245" i="4"/>
  <c r="I253" i="4"/>
  <c r="P254" i="4"/>
  <c r="I261" i="4"/>
  <c r="I269" i="4"/>
  <c r="I277" i="4"/>
  <c r="I285" i="4"/>
  <c r="I293" i="4"/>
  <c r="AV311" i="4"/>
  <c r="O318" i="4"/>
  <c r="Q317" i="4"/>
  <c r="S317" i="4" s="1"/>
  <c r="J189" i="4"/>
  <c r="J205" i="4"/>
  <c r="P217" i="4"/>
  <c r="Q230" i="4"/>
  <c r="R230" i="4" s="1"/>
  <c r="K234" i="4"/>
  <c r="R243" i="4"/>
  <c r="J245" i="4"/>
  <c r="Q254" i="4"/>
  <c r="J261" i="4"/>
  <c r="I305" i="4"/>
  <c r="I321" i="4"/>
  <c r="P303" i="4"/>
  <c r="AV303" i="4"/>
  <c r="T304" i="4"/>
  <c r="J305" i="4"/>
  <c r="K305" i="4" s="1"/>
  <c r="AV324" i="4"/>
  <c r="AV325" i="4"/>
  <c r="I327" i="4"/>
  <c r="O331" i="4"/>
  <c r="Q330" i="4"/>
  <c r="S330" i="4" s="1"/>
  <c r="P330" i="4"/>
  <c r="AV333" i="4"/>
  <c r="AV341" i="4"/>
  <c r="Q342" i="4"/>
  <c r="AV349" i="4"/>
  <c r="O356" i="4"/>
  <c r="J357" i="4"/>
  <c r="AV357" i="4"/>
  <c r="J365" i="4"/>
  <c r="J366" i="4" s="1"/>
  <c r="AV365" i="4"/>
  <c r="S368" i="4"/>
  <c r="P369" i="4"/>
  <c r="X369" i="4"/>
  <c r="AV373" i="4"/>
  <c r="AV381" i="4"/>
  <c r="AV389" i="4"/>
  <c r="I400" i="4"/>
  <c r="I408" i="4"/>
  <c r="P409" i="4"/>
  <c r="I416" i="4"/>
  <c r="I424" i="4"/>
  <c r="I432" i="4"/>
  <c r="O436" i="4"/>
  <c r="J437" i="4"/>
  <c r="AV437" i="4"/>
  <c r="Q447" i="4"/>
  <c r="AV453" i="4"/>
  <c r="AV463" i="4"/>
  <c r="AV462" i="4"/>
  <c r="AV473" i="4"/>
  <c r="AV472" i="4"/>
  <c r="AV489" i="4"/>
  <c r="AV488" i="4"/>
  <c r="X493" i="4"/>
  <c r="P493" i="4"/>
  <c r="J494" i="4"/>
  <c r="AV609" i="4"/>
  <c r="AV608" i="4"/>
  <c r="T384" i="4"/>
  <c r="X436" i="4"/>
  <c r="I463" i="4"/>
  <c r="I475" i="4"/>
  <c r="AV497" i="4"/>
  <c r="AV496" i="4"/>
  <c r="AV521" i="4"/>
  <c r="AV520" i="4"/>
  <c r="AV545" i="4"/>
  <c r="AV544" i="4"/>
  <c r="I555" i="4"/>
  <c r="I579" i="4"/>
  <c r="I334" i="4"/>
  <c r="I342" i="4"/>
  <c r="I350" i="4"/>
  <c r="I358" i="4"/>
  <c r="I366" i="4"/>
  <c r="I374" i="4"/>
  <c r="I382" i="4"/>
  <c r="I390" i="4"/>
  <c r="I398" i="4"/>
  <c r="I406" i="4"/>
  <c r="O410" i="4"/>
  <c r="I414" i="4"/>
  <c r="I422" i="4"/>
  <c r="AV445" i="4"/>
  <c r="I459" i="4"/>
  <c r="AV481" i="4"/>
  <c r="AV480" i="4"/>
  <c r="L507" i="4"/>
  <c r="J507" i="4"/>
  <c r="J508" i="4" s="1"/>
  <c r="I507" i="4"/>
  <c r="X518" i="4"/>
  <c r="P517" i="4"/>
  <c r="I612" i="4"/>
  <c r="I630" i="4"/>
  <c r="AV326" i="4"/>
  <c r="I329" i="4"/>
  <c r="AV334" i="4"/>
  <c r="I337" i="4"/>
  <c r="AV342" i="4"/>
  <c r="I345" i="4"/>
  <c r="AV350" i="4"/>
  <c r="I353" i="4"/>
  <c r="J358" i="4"/>
  <c r="J359" i="4" s="1"/>
  <c r="AV358" i="4"/>
  <c r="I361" i="4"/>
  <c r="AV366" i="4"/>
  <c r="I369" i="4"/>
  <c r="AV374" i="4"/>
  <c r="I377" i="4"/>
  <c r="AV382" i="4"/>
  <c r="I385" i="4"/>
  <c r="AV390" i="4"/>
  <c r="I393" i="4"/>
  <c r="R396" i="4"/>
  <c r="J398" i="4"/>
  <c r="J399" i="4" s="1"/>
  <c r="AV398" i="4"/>
  <c r="I401" i="4"/>
  <c r="J406" i="4"/>
  <c r="J407" i="4" s="1"/>
  <c r="AV406" i="4"/>
  <c r="I409" i="4"/>
  <c r="X410" i="4"/>
  <c r="AV414" i="4"/>
  <c r="I417" i="4"/>
  <c r="AV422" i="4"/>
  <c r="L424" i="4"/>
  <c r="L425" i="4" s="1"/>
  <c r="I425" i="4"/>
  <c r="AV430" i="4"/>
  <c r="I433" i="4"/>
  <c r="AV438" i="4"/>
  <c r="I441" i="4"/>
  <c r="I447" i="4"/>
  <c r="I457" i="4"/>
  <c r="X460" i="4"/>
  <c r="I483" i="4"/>
  <c r="O544" i="4"/>
  <c r="Q543" i="4"/>
  <c r="P543" i="4"/>
  <c r="P581" i="4"/>
  <c r="J582" i="4"/>
  <c r="AV585" i="4"/>
  <c r="I587" i="4"/>
  <c r="K358" i="4"/>
  <c r="J385" i="4"/>
  <c r="S384" i="4" s="1"/>
  <c r="P397" i="4"/>
  <c r="K406" i="4"/>
  <c r="Q410" i="4"/>
  <c r="L411" i="4"/>
  <c r="I428" i="4"/>
  <c r="AV443" i="4"/>
  <c r="X448" i="4"/>
  <c r="I455" i="4"/>
  <c r="I461" i="4"/>
  <c r="AV529" i="4"/>
  <c r="AV528" i="4"/>
  <c r="AV561" i="4"/>
  <c r="I563" i="4"/>
  <c r="J332" i="4"/>
  <c r="J333" i="4" s="1"/>
  <c r="I335" i="4"/>
  <c r="I343" i="4"/>
  <c r="I351" i="4"/>
  <c r="L358" i="4"/>
  <c r="I359" i="4"/>
  <c r="I367" i="4"/>
  <c r="I375" i="4"/>
  <c r="I391" i="4"/>
  <c r="Q397" i="4"/>
  <c r="U396" i="4" s="1"/>
  <c r="L398" i="4"/>
  <c r="I399" i="4"/>
  <c r="L406" i="4"/>
  <c r="I407" i="4"/>
  <c r="I415" i="4"/>
  <c r="I423" i="4"/>
  <c r="I431" i="4"/>
  <c r="I439" i="4"/>
  <c r="I453" i="4"/>
  <c r="J461" i="4"/>
  <c r="I467" i="4"/>
  <c r="AV505" i="4"/>
  <c r="AV513" i="4"/>
  <c r="I515" i="4"/>
  <c r="S530" i="4"/>
  <c r="R530" i="4"/>
  <c r="I531" i="4"/>
  <c r="L595" i="4"/>
  <c r="J595" i="4"/>
  <c r="I595" i="4"/>
  <c r="P331" i="4"/>
  <c r="L385" i="4"/>
  <c r="M383" i="4" s="1"/>
  <c r="I451" i="4"/>
  <c r="AV457" i="4"/>
  <c r="AV459" i="4"/>
  <c r="I491" i="4"/>
  <c r="I571" i="4"/>
  <c r="P447" i="4"/>
  <c r="I449" i="4"/>
  <c r="I499" i="4"/>
  <c r="I523" i="4"/>
  <c r="AV537" i="4"/>
  <c r="I539" i="4"/>
  <c r="I547" i="4"/>
  <c r="I670" i="4"/>
  <c r="P492" i="4"/>
  <c r="K509" i="4"/>
  <c r="X556" i="4"/>
  <c r="P580" i="4"/>
  <c r="P604" i="4"/>
  <c r="O605" i="4"/>
  <c r="AV617" i="4"/>
  <c r="AV668" i="4"/>
  <c r="AV667" i="4"/>
  <c r="O674" i="4"/>
  <c r="P703" i="4"/>
  <c r="X704" i="4"/>
  <c r="AV467" i="4"/>
  <c r="P605" i="4"/>
  <c r="J611" i="4"/>
  <c r="X611" i="4" s="1"/>
  <c r="I618" i="4"/>
  <c r="Q674" i="4"/>
  <c r="X680" i="4"/>
  <c r="P680" i="4"/>
  <c r="J681" i="4"/>
  <c r="I686" i="4"/>
  <c r="P704" i="4"/>
  <c r="I465" i="4"/>
  <c r="AV470" i="4"/>
  <c r="I473" i="4"/>
  <c r="AV478" i="4"/>
  <c r="I481" i="4"/>
  <c r="AV486" i="4"/>
  <c r="I489" i="4"/>
  <c r="AV494" i="4"/>
  <c r="I497" i="4"/>
  <c r="AV502" i="4"/>
  <c r="I505" i="4"/>
  <c r="X506" i="4"/>
  <c r="AV510" i="4"/>
  <c r="I513" i="4"/>
  <c r="AV518" i="4"/>
  <c r="I521" i="4"/>
  <c r="AV526" i="4"/>
  <c r="I529" i="4"/>
  <c r="AV534" i="4"/>
  <c r="I537" i="4"/>
  <c r="AV542" i="4"/>
  <c r="I545" i="4"/>
  <c r="AV550" i="4"/>
  <c r="I553" i="4"/>
  <c r="AV558" i="4"/>
  <c r="I561" i="4"/>
  <c r="AV566" i="4"/>
  <c r="I569" i="4"/>
  <c r="AV574" i="4"/>
  <c r="I577" i="4"/>
  <c r="AV582" i="4"/>
  <c r="I585" i="4"/>
  <c r="AV590" i="4"/>
  <c r="I593" i="4"/>
  <c r="P594" i="4"/>
  <c r="X594" i="4"/>
  <c r="AV606" i="4"/>
  <c r="I608" i="4"/>
  <c r="I610" i="4"/>
  <c r="R609" i="4"/>
  <c r="I611" i="4"/>
  <c r="I615" i="4"/>
  <c r="I622" i="4"/>
  <c r="I646" i="4"/>
  <c r="I662" i="4"/>
  <c r="I678" i="4"/>
  <c r="AV692" i="4"/>
  <c r="I694" i="4"/>
  <c r="I702" i="4"/>
  <c r="I508" i="4"/>
  <c r="I516" i="4"/>
  <c r="I540" i="4"/>
  <c r="J545" i="4"/>
  <c r="K545" i="4" s="1"/>
  <c r="I548" i="4"/>
  <c r="I564" i="4"/>
  <c r="I572" i="4"/>
  <c r="I588" i="4"/>
  <c r="I596" i="4"/>
  <c r="I599" i="4"/>
  <c r="I600" i="4"/>
  <c r="AV600" i="4"/>
  <c r="O622" i="4"/>
  <c r="L623" i="4"/>
  <c r="L624" i="4" s="1"/>
  <c r="AV636" i="4"/>
  <c r="AV635" i="4"/>
  <c r="AV644" i="4"/>
  <c r="AV643" i="4"/>
  <c r="AV660" i="4"/>
  <c r="AV659" i="4"/>
  <c r="J718" i="4"/>
  <c r="K718" i="4" s="1"/>
  <c r="I718" i="4"/>
  <c r="L718" i="4"/>
  <c r="P448" i="4"/>
  <c r="I471" i="4"/>
  <c r="P472" i="4"/>
  <c r="I479" i="4"/>
  <c r="I487" i="4"/>
  <c r="Q493" i="4"/>
  <c r="T493" i="4" s="1"/>
  <c r="I495" i="4"/>
  <c r="I503" i="4"/>
  <c r="I511" i="4"/>
  <c r="Q517" i="4"/>
  <c r="I519" i="4"/>
  <c r="P544" i="4"/>
  <c r="P568" i="4"/>
  <c r="Q581" i="4"/>
  <c r="L582" i="4"/>
  <c r="I606" i="4"/>
  <c r="L611" i="4"/>
  <c r="M609" i="4" s="1"/>
  <c r="AV613" i="4"/>
  <c r="AV624" i="4"/>
  <c r="J503" i="4"/>
  <c r="P531" i="4"/>
  <c r="L545" i="4"/>
  <c r="J606" i="4"/>
  <c r="I614" i="4"/>
  <c r="Q622" i="4"/>
  <c r="P622" i="4"/>
  <c r="I626" i="4"/>
  <c r="I638" i="4"/>
  <c r="I701" i="4"/>
  <c r="J474" i="4"/>
  <c r="J475" i="4" s="1"/>
  <c r="J476" i="4" s="1"/>
  <c r="J482" i="4"/>
  <c r="J483" i="4" s="1"/>
  <c r="J484" i="4" s="1"/>
  <c r="P610" i="4"/>
  <c r="I654" i="4"/>
  <c r="Q636" i="4"/>
  <c r="T636" i="4" s="1"/>
  <c r="P663" i="4"/>
  <c r="X663" i="4"/>
  <c r="J675" i="4"/>
  <c r="X675" i="4" s="1"/>
  <c r="P679" i="4"/>
  <c r="Q692" i="4"/>
  <c r="I710" i="4"/>
  <c r="O717" i="4"/>
  <c r="Q716" i="4"/>
  <c r="R716" i="4" s="1"/>
  <c r="Q663" i="4"/>
  <c r="L664" i="4"/>
  <c r="P674" i="4"/>
  <c r="AV678" i="4"/>
  <c r="Q679" i="4"/>
  <c r="R679" i="4" s="1"/>
  <c r="AV686" i="4"/>
  <c r="AV694" i="4"/>
  <c r="AV705" i="4"/>
  <c r="I660" i="4"/>
  <c r="I668" i="4"/>
  <c r="L675" i="4"/>
  <c r="I676" i="4"/>
  <c r="I684" i="4"/>
  <c r="I692" i="4"/>
  <c r="I647" i="4"/>
  <c r="AV652" i="4"/>
  <c r="I655" i="4"/>
  <c r="I671" i="4"/>
  <c r="I687" i="4"/>
  <c r="I695" i="4"/>
  <c r="Q703" i="4"/>
  <c r="I709" i="4"/>
  <c r="I717" i="4"/>
  <c r="J623" i="4"/>
  <c r="K623" i="4" s="1"/>
  <c r="I634" i="4"/>
  <c r="P635" i="4"/>
  <c r="I642" i="4"/>
  <c r="I650" i="4"/>
  <c r="I658" i="4"/>
  <c r="I690" i="4"/>
  <c r="P691" i="4"/>
  <c r="AV707" i="4"/>
  <c r="I712" i="4"/>
  <c r="AV713" i="4"/>
  <c r="I715" i="4"/>
  <c r="AV715" i="4"/>
  <c r="X717" i="4"/>
  <c r="P717" i="4"/>
  <c r="AV723" i="4"/>
  <c r="Q635" i="4"/>
  <c r="R635" i="4" s="1"/>
  <c r="AV702" i="4"/>
  <c r="I708" i="4"/>
  <c r="J637" i="4"/>
  <c r="J693" i="4"/>
  <c r="AV700" i="4"/>
  <c r="I703" i="4"/>
  <c r="I704" i="4"/>
  <c r="I711" i="4"/>
  <c r="I719" i="4"/>
  <c r="I727" i="4"/>
  <c r="I735" i="4"/>
  <c r="I743" i="4"/>
  <c r="O747" i="4"/>
  <c r="J748" i="4"/>
  <c r="I751" i="4"/>
  <c r="I759" i="4"/>
  <c r="I767" i="4"/>
  <c r="I775" i="4"/>
  <c r="I783" i="4"/>
  <c r="I791" i="4"/>
  <c r="L798" i="4"/>
  <c r="I799" i="4"/>
  <c r="K803" i="4"/>
  <c r="I804" i="4"/>
  <c r="R773" i="4"/>
  <c r="J775" i="4"/>
  <c r="X775" i="4" s="1"/>
  <c r="L803" i="4"/>
  <c r="O811" i="4"/>
  <c r="I725" i="4"/>
  <c r="P726" i="4"/>
  <c r="I733" i="4"/>
  <c r="I741" i="4"/>
  <c r="L748" i="4"/>
  <c r="I749" i="4"/>
  <c r="I757" i="4"/>
  <c r="I765" i="4"/>
  <c r="S773" i="4"/>
  <c r="X774" i="4"/>
  <c r="I816" i="4"/>
  <c r="I807" i="4"/>
  <c r="AV813" i="4"/>
  <c r="J728" i="4"/>
  <c r="X728" i="4" s="1"/>
  <c r="I755" i="4"/>
  <c r="I763" i="4"/>
  <c r="I771" i="4"/>
  <c r="I779" i="4"/>
  <c r="J784" i="4"/>
  <c r="I787" i="4"/>
  <c r="I795" i="4"/>
  <c r="P796" i="4"/>
  <c r="I801" i="4"/>
  <c r="P810" i="4"/>
  <c r="T811" i="4"/>
  <c r="I813" i="4"/>
  <c r="I734" i="4"/>
  <c r="I742" i="4"/>
  <c r="I750" i="4"/>
  <c r="I758" i="4"/>
  <c r="I766" i="4"/>
  <c r="I782" i="4"/>
  <c r="K784" i="4"/>
  <c r="I790" i="4"/>
  <c r="Q796" i="4"/>
  <c r="R796" i="4" s="1"/>
  <c r="I798" i="4"/>
  <c r="AV802" i="4"/>
  <c r="AV810" i="4"/>
  <c r="X811" i="4"/>
  <c r="Q727" i="4"/>
  <c r="L728" i="4"/>
  <c r="L784" i="4"/>
  <c r="AV805" i="4"/>
  <c r="P797" i="4"/>
  <c r="J803" i="4"/>
  <c r="I808" i="4"/>
  <c r="R810" i="4"/>
  <c r="R839" i="4"/>
  <c r="I876" i="4"/>
  <c r="I884" i="4"/>
  <c r="I886" i="4"/>
  <c r="I898" i="4"/>
  <c r="I902" i="4"/>
  <c r="I942" i="4"/>
  <c r="I979" i="4"/>
  <c r="J812" i="4"/>
  <c r="S811" i="4" s="1"/>
  <c r="I815" i="4"/>
  <c r="I823" i="4"/>
  <c r="I831" i="4"/>
  <c r="I839" i="4"/>
  <c r="S839" i="4"/>
  <c r="X840" i="4"/>
  <c r="I847" i="4"/>
  <c r="I855" i="4"/>
  <c r="I863" i="4"/>
  <c r="Q869" i="4"/>
  <c r="T869" i="4" s="1"/>
  <c r="L870" i="4"/>
  <c r="L871" i="4" s="1"/>
  <c r="I871" i="4"/>
  <c r="I879" i="4"/>
  <c r="P880" i="4"/>
  <c r="J882" i="4"/>
  <c r="J883" i="4" s="1"/>
  <c r="J886" i="4"/>
  <c r="I892" i="4"/>
  <c r="AV908" i="4"/>
  <c r="AV907" i="4"/>
  <c r="AV924" i="4"/>
  <c r="AV923" i="4"/>
  <c r="X947" i="4"/>
  <c r="P946" i="4"/>
  <c r="I947" i="4"/>
  <c r="P851" i="4"/>
  <c r="I874" i="4"/>
  <c r="I883" i="4"/>
  <c r="K886" i="4"/>
  <c r="I888" i="4"/>
  <c r="O894" i="4"/>
  <c r="I926" i="4"/>
  <c r="AV940" i="4"/>
  <c r="AV939" i="4"/>
  <c r="AV1040" i="4"/>
  <c r="AV1041" i="4"/>
  <c r="T826" i="4"/>
  <c r="L895" i="4"/>
  <c r="L896" i="4" s="1"/>
  <c r="J895" i="4"/>
  <c r="K895" i="4" s="1"/>
  <c r="I910" i="4"/>
  <c r="I824" i="4"/>
  <c r="P825" i="4"/>
  <c r="I832" i="4"/>
  <c r="I848" i="4"/>
  <c r="J853" i="4"/>
  <c r="K853" i="4" s="1"/>
  <c r="I856" i="4"/>
  <c r="AV861" i="4"/>
  <c r="I864" i="4"/>
  <c r="AV869" i="4"/>
  <c r="I872" i="4"/>
  <c r="AV877" i="4"/>
  <c r="P881" i="4"/>
  <c r="AV893" i="4"/>
  <c r="I895" i="4"/>
  <c r="Q825" i="4"/>
  <c r="U825" i="4" s="1"/>
  <c r="I894" i="4"/>
  <c r="I934" i="4"/>
  <c r="J827" i="4"/>
  <c r="K827" i="4" s="1"/>
  <c r="Q852" i="4"/>
  <c r="L853" i="4"/>
  <c r="M851" i="4" s="1"/>
  <c r="Q868" i="4"/>
  <c r="R868" i="4" s="1"/>
  <c r="AV884" i="4"/>
  <c r="I890" i="4"/>
  <c r="X894" i="4"/>
  <c r="AV916" i="4"/>
  <c r="AV915" i="4"/>
  <c r="I918" i="4"/>
  <c r="AV932" i="4"/>
  <c r="AV931" i="4"/>
  <c r="O973" i="4"/>
  <c r="Q972" i="4"/>
  <c r="R972" i="4" s="1"/>
  <c r="Q916" i="4"/>
  <c r="Q924" i="4"/>
  <c r="P935" i="4"/>
  <c r="X935" i="4"/>
  <c r="P947" i="4"/>
  <c r="I970" i="4"/>
  <c r="L976" i="4"/>
  <c r="K976" i="4"/>
  <c r="J976" i="4"/>
  <c r="AV976" i="4"/>
  <c r="X998" i="4"/>
  <c r="P997" i="4"/>
  <c r="I1011" i="4"/>
  <c r="AV902" i="4"/>
  <c r="AV910" i="4"/>
  <c r="I921" i="4"/>
  <c r="P954" i="4"/>
  <c r="P961" i="4"/>
  <c r="I995" i="4"/>
  <c r="AV1019" i="4"/>
  <c r="AV1020" i="4"/>
  <c r="I1029" i="4"/>
  <c r="AV897" i="4"/>
  <c r="I900" i="4"/>
  <c r="AV905" i="4"/>
  <c r="I908" i="4"/>
  <c r="AV913" i="4"/>
  <c r="I916" i="4"/>
  <c r="AV921" i="4"/>
  <c r="I924" i="4"/>
  <c r="AV929" i="4"/>
  <c r="I932" i="4"/>
  <c r="AV937" i="4"/>
  <c r="I940" i="4"/>
  <c r="AV944" i="4"/>
  <c r="AV951" i="4"/>
  <c r="AV961" i="4"/>
  <c r="I971" i="4"/>
  <c r="P973" i="4"/>
  <c r="J974" i="4"/>
  <c r="X974" i="4" s="1"/>
  <c r="I1051" i="4"/>
  <c r="I962" i="4"/>
  <c r="L962" i="4"/>
  <c r="I906" i="4"/>
  <c r="J911" i="4"/>
  <c r="K911" i="4" s="1"/>
  <c r="I914" i="4"/>
  <c r="I922" i="4"/>
  <c r="I930" i="4"/>
  <c r="I938" i="4"/>
  <c r="I944" i="4"/>
  <c r="I945" i="4"/>
  <c r="I952" i="4"/>
  <c r="I955" i="4"/>
  <c r="I956" i="4"/>
  <c r="J962" i="4"/>
  <c r="AV969" i="4"/>
  <c r="AV968" i="4"/>
  <c r="I978" i="4"/>
  <c r="AV985" i="4"/>
  <c r="I987" i="4"/>
  <c r="P910" i="4"/>
  <c r="AV947" i="4"/>
  <c r="J955" i="4"/>
  <c r="X973" i="4"/>
  <c r="P972" i="4"/>
  <c r="X979" i="4"/>
  <c r="P978" i="4"/>
  <c r="I1019" i="4"/>
  <c r="AV1048" i="4"/>
  <c r="AV1049" i="4"/>
  <c r="J917" i="4"/>
  <c r="X917" i="4" s="1"/>
  <c r="J925" i="4"/>
  <c r="I951" i="4"/>
  <c r="X961" i="4"/>
  <c r="I963" i="4"/>
  <c r="P989" i="4"/>
  <c r="J990" i="4"/>
  <c r="AV1001" i="4"/>
  <c r="I1003" i="4"/>
  <c r="AV1032" i="4"/>
  <c r="AV1033" i="4"/>
  <c r="P988" i="4"/>
  <c r="J1000" i="4"/>
  <c r="X1000" i="4" s="1"/>
  <c r="I1039" i="4"/>
  <c r="Q988" i="4"/>
  <c r="X999" i="4"/>
  <c r="T1011" i="4"/>
  <c r="AV1027" i="4"/>
  <c r="O1048" i="4"/>
  <c r="Q1047" i="4"/>
  <c r="S1047" i="4" s="1"/>
  <c r="P1010" i="4"/>
  <c r="I1023" i="4"/>
  <c r="AV1029" i="4"/>
  <c r="I1043" i="4"/>
  <c r="I980" i="4"/>
  <c r="I996" i="4"/>
  <c r="I1004" i="4"/>
  <c r="I1012" i="4"/>
  <c r="I1021" i="4"/>
  <c r="P1023" i="4"/>
  <c r="J1024" i="4"/>
  <c r="K1024" i="4" s="1"/>
  <c r="I1028" i="4"/>
  <c r="I986" i="4"/>
  <c r="I994" i="4"/>
  <c r="I1002" i="4"/>
  <c r="I1018" i="4"/>
  <c r="K1031" i="4"/>
  <c r="J1031" i="4"/>
  <c r="J1032" i="4" s="1"/>
  <c r="I1031" i="4"/>
  <c r="I1035" i="4"/>
  <c r="AV1056" i="4"/>
  <c r="AV1057" i="4"/>
  <c r="J1027" i="4"/>
  <c r="I1027" i="4"/>
  <c r="Q1063" i="4"/>
  <c r="S1063" i="4" s="1"/>
  <c r="O1077" i="4"/>
  <c r="J1078" i="4"/>
  <c r="X1078" i="4" s="1"/>
  <c r="X1090" i="4"/>
  <c r="AV1116" i="4"/>
  <c r="I1118" i="4"/>
  <c r="AV1065" i="4"/>
  <c r="AV1073" i="4"/>
  <c r="P1077" i="4"/>
  <c r="X1077" i="4"/>
  <c r="AV1081" i="4"/>
  <c r="AV1089" i="4"/>
  <c r="L1091" i="4"/>
  <c r="M1089" i="4" s="1"/>
  <c r="AV1097" i="4"/>
  <c r="P1101" i="4"/>
  <c r="I1112" i="4"/>
  <c r="I1117" i="4"/>
  <c r="J1044" i="4"/>
  <c r="I1047" i="4"/>
  <c r="X1048" i="4"/>
  <c r="I1055" i="4"/>
  <c r="I1063" i="4"/>
  <c r="X1064" i="4"/>
  <c r="I1071" i="4"/>
  <c r="L1078" i="4"/>
  <c r="I1079" i="4"/>
  <c r="I1087" i="4"/>
  <c r="I1095" i="4"/>
  <c r="AV1101" i="4"/>
  <c r="T1102" i="4"/>
  <c r="AV1102" i="4"/>
  <c r="I1104" i="4"/>
  <c r="I1106" i="4"/>
  <c r="P1043" i="4"/>
  <c r="X1043" i="4"/>
  <c r="Q1048" i="4"/>
  <c r="L1049" i="4"/>
  <c r="Q1064" i="4"/>
  <c r="L1065" i="4"/>
  <c r="I1082" i="4"/>
  <c r="I1098" i="4"/>
  <c r="R1101" i="4"/>
  <c r="L1103" i="4"/>
  <c r="M1101" i="4" s="1"/>
  <c r="AV1123" i="4"/>
  <c r="I1037" i="4"/>
  <c r="L1044" i="4"/>
  <c r="M1042" i="4" s="1"/>
  <c r="I1045" i="4"/>
  <c r="AV1098" i="4"/>
  <c r="S1101" i="4"/>
  <c r="I1103" i="4"/>
  <c r="AV1109" i="4"/>
  <c r="I1110" i="4"/>
  <c r="I1126" i="4"/>
  <c r="I1059" i="4"/>
  <c r="I1067" i="4"/>
  <c r="I1075" i="4"/>
  <c r="I1083" i="4"/>
  <c r="Q1089" i="4"/>
  <c r="I1091" i="4"/>
  <c r="I1099" i="4"/>
  <c r="AV1107" i="4"/>
  <c r="L1125" i="4"/>
  <c r="M1123" i="4" s="1"/>
  <c r="J1125" i="4"/>
  <c r="I1125" i="4"/>
  <c r="AV1172" i="4"/>
  <c r="I1177" i="4"/>
  <c r="I1191" i="4"/>
  <c r="I1133" i="4"/>
  <c r="I1141" i="4"/>
  <c r="I1149" i="4"/>
  <c r="AV1183" i="4"/>
  <c r="S1185" i="4"/>
  <c r="T1217" i="4"/>
  <c r="J1224" i="4"/>
  <c r="X1224" i="4" s="1"/>
  <c r="AV1117" i="4"/>
  <c r="I1120" i="4"/>
  <c r="AV1125" i="4"/>
  <c r="I1128" i="4"/>
  <c r="AV1133" i="4"/>
  <c r="I1136" i="4"/>
  <c r="J1141" i="4"/>
  <c r="J1142" i="4" s="1"/>
  <c r="AV1141" i="4"/>
  <c r="I1144" i="4"/>
  <c r="AV1149" i="4"/>
  <c r="I1152" i="4"/>
  <c r="AV1157" i="4"/>
  <c r="L1159" i="4"/>
  <c r="I1160" i="4"/>
  <c r="P1161" i="4"/>
  <c r="AV1165" i="4"/>
  <c r="I1168" i="4"/>
  <c r="J1172" i="4"/>
  <c r="X1174" i="4"/>
  <c r="I1174" i="4"/>
  <c r="J1175" i="4"/>
  <c r="I1185" i="4"/>
  <c r="I1186" i="4"/>
  <c r="AV1199" i="4"/>
  <c r="AV1198" i="4"/>
  <c r="T1152" i="4"/>
  <c r="J1160" i="4"/>
  <c r="K1172" i="4"/>
  <c r="P1174" i="4"/>
  <c r="L1175" i="4"/>
  <c r="M1173" i="4" s="1"/>
  <c r="AV1181" i="4"/>
  <c r="X1186" i="4"/>
  <c r="L1187" i="4"/>
  <c r="T1199" i="4"/>
  <c r="I1199" i="4"/>
  <c r="R1198" i="4"/>
  <c r="Q1124" i="4"/>
  <c r="I1134" i="4"/>
  <c r="T1139" i="4"/>
  <c r="L1141" i="4"/>
  <c r="I1142" i="4"/>
  <c r="I1150" i="4"/>
  <c r="P1151" i="4"/>
  <c r="I1158" i="4"/>
  <c r="K1160" i="4"/>
  <c r="J1163" i="4"/>
  <c r="I1166" i="4"/>
  <c r="L1160" i="4"/>
  <c r="M1160" i="4" s="1"/>
  <c r="I1181" i="4"/>
  <c r="AV1204" i="4"/>
  <c r="AV1205" i="4"/>
  <c r="I1116" i="4"/>
  <c r="I1132" i="4"/>
  <c r="Q1138" i="4"/>
  <c r="I1140" i="4"/>
  <c r="I1148" i="4"/>
  <c r="J1153" i="4"/>
  <c r="X1153" i="4" s="1"/>
  <c r="I1156" i="4"/>
  <c r="Q1162" i="4"/>
  <c r="L1163" i="4"/>
  <c r="M1161" i="4" s="1"/>
  <c r="O1174" i="4"/>
  <c r="I1179" i="4"/>
  <c r="P1185" i="4"/>
  <c r="O1186" i="4"/>
  <c r="AV1188" i="4"/>
  <c r="AV1195" i="4"/>
  <c r="S1198" i="4"/>
  <c r="I1201" i="4"/>
  <c r="I1170" i="4"/>
  <c r="AV1175" i="4"/>
  <c r="J1179" i="4"/>
  <c r="Q1186" i="4"/>
  <c r="T1186" i="4" s="1"/>
  <c r="AV1187" i="4"/>
  <c r="I1189" i="4"/>
  <c r="I1193" i="4"/>
  <c r="AV1196" i="4"/>
  <c r="AV1197" i="4"/>
  <c r="I1197" i="4"/>
  <c r="P1198" i="4"/>
  <c r="I1205" i="4"/>
  <c r="I1213" i="4"/>
  <c r="J1218" i="4"/>
  <c r="I1221" i="4"/>
  <c r="K1223" i="4"/>
  <c r="I1229" i="4"/>
  <c r="I1237" i="4"/>
  <c r="Q1241" i="4"/>
  <c r="I1245" i="4"/>
  <c r="I1246" i="4"/>
  <c r="I1254" i="4"/>
  <c r="O1256" i="4"/>
  <c r="AV1257" i="4"/>
  <c r="AV1213" i="4"/>
  <c r="P1217" i="4"/>
  <c r="X1217" i="4"/>
  <c r="AV1221" i="4"/>
  <c r="L1223" i="4"/>
  <c r="AV1229" i="4"/>
  <c r="AV1237" i="4"/>
  <c r="AV1241" i="4"/>
  <c r="P1256" i="4"/>
  <c r="I1261" i="4"/>
  <c r="I1195" i="4"/>
  <c r="J1200" i="4"/>
  <c r="X1200" i="4" s="1"/>
  <c r="I1203" i="4"/>
  <c r="I1211" i="4"/>
  <c r="L1218" i="4"/>
  <c r="M1216" i="4" s="1"/>
  <c r="I1219" i="4"/>
  <c r="I1227" i="4"/>
  <c r="I1235" i="4"/>
  <c r="J1242" i="4"/>
  <c r="X1242" i="4" s="1"/>
  <c r="AV1249" i="4"/>
  <c r="AV1252" i="4"/>
  <c r="I1258" i="4"/>
  <c r="AV1265" i="4"/>
  <c r="AV1264" i="4"/>
  <c r="I1253" i="4"/>
  <c r="J1206" i="4"/>
  <c r="AV1206" i="4"/>
  <c r="I1209" i="4"/>
  <c r="AV1214" i="4"/>
  <c r="I1217" i="4"/>
  <c r="AV1222" i="4"/>
  <c r="I1225" i="4"/>
  <c r="O1229" i="4"/>
  <c r="J1230" i="4"/>
  <c r="J1231" i="4" s="1"/>
  <c r="AV1230" i="4"/>
  <c r="I1233" i="4"/>
  <c r="AV1238" i="4"/>
  <c r="O1241" i="4"/>
  <c r="I1250" i="4"/>
  <c r="J1257" i="4"/>
  <c r="J1258" i="4" s="1"/>
  <c r="I1267" i="4"/>
  <c r="I1269" i="4"/>
  <c r="Q1205" i="4"/>
  <c r="I1207" i="4"/>
  <c r="K1209" i="4"/>
  <c r="I1215" i="4"/>
  <c r="I1223" i="4"/>
  <c r="Q1229" i="4"/>
  <c r="I1231" i="4"/>
  <c r="I1239" i="4"/>
  <c r="I1247" i="4"/>
  <c r="X1256" i="4"/>
  <c r="I1259" i="4"/>
  <c r="AV1243" i="4"/>
  <c r="AV1273" i="4"/>
  <c r="AV1272" i="4"/>
  <c r="I1277" i="4"/>
  <c r="I1285" i="4"/>
  <c r="I1293" i="4"/>
  <c r="I1301" i="4"/>
  <c r="I1309" i="4"/>
  <c r="I1317" i="4"/>
  <c r="AV1319" i="4"/>
  <c r="I1323" i="4"/>
  <c r="I1331" i="4"/>
  <c r="P1313" i="4"/>
  <c r="I1324" i="4"/>
  <c r="I1275" i="4"/>
  <c r="AV1280" i="4"/>
  <c r="I1283" i="4"/>
  <c r="T1288" i="4"/>
  <c r="AV1288" i="4"/>
  <c r="I1291" i="4"/>
  <c r="AV1296" i="4"/>
  <c r="I1299" i="4"/>
  <c r="AV1304" i="4"/>
  <c r="I1307" i="4"/>
  <c r="Q1313" i="4"/>
  <c r="R1313" i="4" s="1"/>
  <c r="I1315" i="4"/>
  <c r="I1262" i="4"/>
  <c r="AV1267" i="4"/>
  <c r="I1270" i="4"/>
  <c r="AV1275" i="4"/>
  <c r="I1278" i="4"/>
  <c r="AV1283" i="4"/>
  <c r="I1286" i="4"/>
  <c r="P1287" i="4"/>
  <c r="I1294" i="4"/>
  <c r="I1302" i="4"/>
  <c r="I1310" i="4"/>
  <c r="J1315" i="4"/>
  <c r="AV1315" i="4"/>
  <c r="I1318" i="4"/>
  <c r="P1325" i="4"/>
  <c r="X1326" i="4"/>
  <c r="Q1287" i="4"/>
  <c r="R1300" i="4"/>
  <c r="J1302" i="4"/>
  <c r="P1314" i="4"/>
  <c r="K1315" i="4"/>
  <c r="K1317" i="4" s="1"/>
  <c r="K1319" i="4" s="1"/>
  <c r="K1321" i="4" s="1"/>
  <c r="K1323" i="4" s="1"/>
  <c r="AV1320" i="4"/>
  <c r="AV1338" i="4"/>
  <c r="J1289" i="4"/>
  <c r="I1292" i="4"/>
  <c r="Q1314" i="4"/>
  <c r="L1315" i="4"/>
  <c r="Q1336" i="4"/>
  <c r="P1336" i="4"/>
  <c r="O1337" i="4"/>
  <c r="I1322" i="4"/>
  <c r="J1327" i="4"/>
  <c r="X1327" i="4" s="1"/>
  <c r="P1326" i="4"/>
  <c r="AV1329" i="4"/>
  <c r="AV1330" i="4"/>
  <c r="I1332" i="4"/>
  <c r="I1325" i="4"/>
  <c r="I1333" i="4"/>
  <c r="J1338" i="4"/>
  <c r="I1341" i="4"/>
  <c r="I1349" i="4"/>
  <c r="AV1355" i="4"/>
  <c r="AV1358" i="4"/>
  <c r="AV1364" i="4"/>
  <c r="AV1363" i="4"/>
  <c r="AV1396" i="4"/>
  <c r="AV1395" i="4"/>
  <c r="I1356" i="4"/>
  <c r="T1364" i="4"/>
  <c r="I1389" i="4"/>
  <c r="Q1337" i="4"/>
  <c r="T1337" i="4" s="1"/>
  <c r="L1338" i="4"/>
  <c r="M1336" i="4" s="1"/>
  <c r="I1339" i="4"/>
  <c r="I1347" i="4"/>
  <c r="P1348" i="4"/>
  <c r="I1350" i="4"/>
  <c r="I1366" i="4"/>
  <c r="I1334" i="4"/>
  <c r="I1342" i="4"/>
  <c r="L1349" i="4"/>
  <c r="AV1354" i="4"/>
  <c r="I1358" i="4"/>
  <c r="L1365" i="4"/>
  <c r="M1363" i="4" s="1"/>
  <c r="J1365" i="4"/>
  <c r="J1366" i="4" s="1"/>
  <c r="I1365" i="4"/>
  <c r="S1368" i="4"/>
  <c r="I1340" i="4"/>
  <c r="I1348" i="4"/>
  <c r="I1352" i="4"/>
  <c r="O1369" i="4"/>
  <c r="I1381" i="4"/>
  <c r="R1368" i="4"/>
  <c r="L1370" i="4"/>
  <c r="M1368" i="4" s="1"/>
  <c r="Q1369" i="4"/>
  <c r="U1368" i="4" s="1"/>
  <c r="P1369" i="4"/>
  <c r="I1373" i="4"/>
  <c r="J1362" i="4"/>
  <c r="J1370" i="4"/>
  <c r="K1370" i="4" s="1"/>
  <c r="J1386" i="4"/>
  <c r="J1387" i="4" s="1"/>
  <c r="L1387" i="4" s="1"/>
  <c r="X1393" i="4"/>
  <c r="AV1399" i="4"/>
  <c r="I1360" i="4"/>
  <c r="K1362" i="4"/>
  <c r="O1364" i="4"/>
  <c r="I1368" i="4"/>
  <c r="X1369" i="4"/>
  <c r="AV1373" i="4"/>
  <c r="I1376" i="4"/>
  <c r="T1381" i="4"/>
  <c r="AV1381" i="4"/>
  <c r="O1393" i="4"/>
  <c r="I1396" i="4"/>
  <c r="R1392" i="4"/>
  <c r="AV1371" i="4"/>
  <c r="I1374" i="4"/>
  <c r="AV1379" i="4"/>
  <c r="Q1380" i="4"/>
  <c r="S1380" i="4" s="1"/>
  <c r="I1382" i="4"/>
  <c r="AV1387" i="4"/>
  <c r="I1390" i="4"/>
  <c r="AV1391" i="4"/>
  <c r="S1392" i="4"/>
  <c r="AV1393" i="4"/>
  <c r="AV1394" i="4"/>
  <c r="I1398" i="4"/>
  <c r="P1405" i="4"/>
  <c r="X1406" i="4"/>
  <c r="AV1407" i="4"/>
  <c r="J1382" i="4"/>
  <c r="AV1412" i="4"/>
  <c r="AV1411" i="4"/>
  <c r="I1414" i="4"/>
  <c r="I1364" i="4"/>
  <c r="I1372" i="4"/>
  <c r="I1388" i="4"/>
  <c r="I1392" i="4"/>
  <c r="J1394" i="4"/>
  <c r="K1394" i="4" s="1"/>
  <c r="I1395" i="4"/>
  <c r="I1401" i="4"/>
  <c r="I1403" i="4"/>
  <c r="O1406" i="4"/>
  <c r="Q1405" i="4"/>
  <c r="R1405" i="4" s="1"/>
  <c r="AV1409" i="4"/>
  <c r="T1393" i="4"/>
  <c r="AV1401" i="4"/>
  <c r="X1422" i="4"/>
  <c r="AV1430" i="4"/>
  <c r="I1434" i="4"/>
  <c r="I1444" i="4"/>
  <c r="I1431" i="4"/>
  <c r="J1437" i="4"/>
  <c r="I1438" i="4"/>
  <c r="O1441" i="4"/>
  <c r="Q1440" i="4"/>
  <c r="U1440" i="4" s="1"/>
  <c r="AV1458" i="4"/>
  <c r="AV1457" i="4"/>
  <c r="I1422" i="4"/>
  <c r="I1430" i="4"/>
  <c r="P1440" i="4"/>
  <c r="AV1442" i="4"/>
  <c r="AV1441" i="4"/>
  <c r="AV1469" i="4"/>
  <c r="AV1468" i="4"/>
  <c r="I1409" i="4"/>
  <c r="I1417" i="4"/>
  <c r="T1422" i="4"/>
  <c r="AV1423" i="4"/>
  <c r="I1404" i="4"/>
  <c r="I1412" i="4"/>
  <c r="I1420" i="4"/>
  <c r="J1423" i="4"/>
  <c r="J1424" i="4" s="1"/>
  <c r="I1432" i="4"/>
  <c r="I1452" i="4"/>
  <c r="J1404" i="4"/>
  <c r="J1412" i="4"/>
  <c r="I1415" i="4"/>
  <c r="J1420" i="4"/>
  <c r="Q1421" i="4"/>
  <c r="R1421" i="4" s="1"/>
  <c r="I1423" i="4"/>
  <c r="I1424" i="4"/>
  <c r="AV1426" i="4"/>
  <c r="I1428" i="4"/>
  <c r="AV1440" i="4"/>
  <c r="AV1439" i="4"/>
  <c r="O1436" i="4"/>
  <c r="Q1435" i="4"/>
  <c r="R1435" i="4" s="1"/>
  <c r="I1439" i="4"/>
  <c r="AV1450" i="4"/>
  <c r="AV1449" i="4"/>
  <c r="S1458" i="4"/>
  <c r="R1458" i="4"/>
  <c r="Q1436" i="4"/>
  <c r="AV1443" i="4"/>
  <c r="I1446" i="4"/>
  <c r="AV1451" i="4"/>
  <c r="I1454" i="4"/>
  <c r="I1466" i="4"/>
  <c r="I1470" i="4"/>
  <c r="O1476" i="4"/>
  <c r="Q1475" i="4"/>
  <c r="P1475" i="4"/>
  <c r="AV1476" i="4"/>
  <c r="AV1477" i="4"/>
  <c r="T1441" i="4"/>
  <c r="K1446" i="4"/>
  <c r="I1462" i="4"/>
  <c r="AV1464" i="4"/>
  <c r="I1442" i="4"/>
  <c r="J1447" i="4"/>
  <c r="X1447" i="4" s="1"/>
  <c r="AV1447" i="4"/>
  <c r="I1450" i="4"/>
  <c r="AV1455" i="4"/>
  <c r="I1467" i="4"/>
  <c r="J1442" i="4"/>
  <c r="P1458" i="4"/>
  <c r="AV1462" i="4"/>
  <c r="I1479" i="4"/>
  <c r="L1465" i="4"/>
  <c r="I1474" i="4"/>
  <c r="I1482" i="4"/>
  <c r="AV1488" i="4"/>
  <c r="I1493" i="4"/>
  <c r="S1508" i="4"/>
  <c r="R1508" i="4"/>
  <c r="I1509" i="4"/>
  <c r="I1529" i="4"/>
  <c r="I1485" i="4"/>
  <c r="X1509" i="4"/>
  <c r="P1509" i="4"/>
  <c r="J1510" i="4"/>
  <c r="X1510" i="4" s="1"/>
  <c r="AV1485" i="4"/>
  <c r="L1522" i="4"/>
  <c r="M1520" i="4" s="1"/>
  <c r="I1522" i="4"/>
  <c r="I1483" i="4"/>
  <c r="AV1497" i="4"/>
  <c r="AV1499" i="4"/>
  <c r="AV1498" i="4"/>
  <c r="I1501" i="4"/>
  <c r="J1522" i="4"/>
  <c r="S1521" i="4" s="1"/>
  <c r="I1552" i="4"/>
  <c r="Q1476" i="4"/>
  <c r="T1476" i="4" s="1"/>
  <c r="L1477" i="4"/>
  <c r="I1478" i="4"/>
  <c r="I1486" i="4"/>
  <c r="I1487" i="4"/>
  <c r="I1499" i="4"/>
  <c r="AV1505" i="4"/>
  <c r="AV1507" i="4"/>
  <c r="AV1506" i="4"/>
  <c r="AV1513" i="4"/>
  <c r="AV1515" i="4"/>
  <c r="AV1514" i="4"/>
  <c r="I1517" i="4"/>
  <c r="AV1490" i="4"/>
  <c r="I1492" i="4"/>
  <c r="I1507" i="4"/>
  <c r="I1515" i="4"/>
  <c r="I1491" i="4"/>
  <c r="T1521" i="4"/>
  <c r="P1520" i="4"/>
  <c r="X1521" i="4"/>
  <c r="I1560" i="4"/>
  <c r="I1521" i="4"/>
  <c r="S1520" i="4"/>
  <c r="R1520" i="4"/>
  <c r="I1536" i="4"/>
  <c r="K1495" i="4"/>
  <c r="U1520" i="4"/>
  <c r="AV1529" i="4"/>
  <c r="AV1528" i="4"/>
  <c r="AV1518" i="4"/>
  <c r="AV1523" i="4"/>
  <c r="P1554" i="4"/>
  <c r="J1555" i="4"/>
  <c r="K1555" i="4" s="1"/>
  <c r="R1553" i="4"/>
  <c r="I1525" i="4"/>
  <c r="I1497" i="4"/>
  <c r="I1500" i="4"/>
  <c r="I1516" i="4"/>
  <c r="AV1527" i="4"/>
  <c r="I1531" i="4"/>
  <c r="I1544" i="4"/>
  <c r="AV1520" i="4"/>
  <c r="I1523" i="4"/>
  <c r="T1554" i="4"/>
  <c r="I1530" i="4"/>
  <c r="I1538" i="4"/>
  <c r="I1546" i="4"/>
  <c r="I1554" i="4"/>
  <c r="I1562" i="4"/>
  <c r="AV1536" i="4"/>
  <c r="I1539" i="4"/>
  <c r="AV1544" i="4"/>
  <c r="I1547" i="4"/>
  <c r="AV1552" i="4"/>
  <c r="I1555" i="4"/>
  <c r="AV1560" i="4"/>
  <c r="I1563" i="4"/>
  <c r="I1537" i="4"/>
  <c r="I1545" i="4"/>
  <c r="I1561" i="4"/>
  <c r="M290" i="4" l="1"/>
  <c r="M447" i="4"/>
  <c r="O1012" i="4"/>
  <c r="J1478" i="4"/>
  <c r="J1479" i="4" s="1"/>
  <c r="X1479" i="4" s="1"/>
  <c r="L1290" i="4"/>
  <c r="Q1290" i="4" s="1"/>
  <c r="Q1289" i="4"/>
  <c r="U1288" i="4" s="1"/>
  <c r="W1288" i="4" s="1"/>
  <c r="U2" i="4"/>
  <c r="V2" i="4" s="1"/>
  <c r="S593" i="4"/>
  <c r="R2" i="4"/>
  <c r="J125" i="4"/>
  <c r="L125" i="4" s="1"/>
  <c r="O125" i="4" s="1"/>
  <c r="M1010" i="4"/>
  <c r="S2" i="4"/>
  <c r="K1477" i="4"/>
  <c r="L1013" i="4"/>
  <c r="P1013" i="4" s="1"/>
  <c r="L450" i="4"/>
  <c r="L451" i="4" s="1"/>
  <c r="O955" i="4"/>
  <c r="J1147" i="4"/>
  <c r="L1147" i="4" s="1"/>
  <c r="O1147" i="4" s="1"/>
  <c r="M1508" i="4"/>
  <c r="U89" i="4"/>
  <c r="W89" i="4" s="1"/>
  <c r="Q1394" i="4"/>
  <c r="U1393" i="4" s="1"/>
  <c r="V1393" i="4" s="1"/>
  <c r="R1123" i="4"/>
  <c r="J1188" i="4"/>
  <c r="J1189" i="4" s="1"/>
  <c r="J1190" i="4" s="1"/>
  <c r="J1191" i="4" s="1"/>
  <c r="X1191" i="4" s="1"/>
  <c r="P1385" i="4"/>
  <c r="K1187" i="4"/>
  <c r="K219" i="4"/>
  <c r="S1102" i="4"/>
  <c r="S1347" i="4"/>
  <c r="K1103" i="4"/>
  <c r="S1173" i="4"/>
  <c r="R1102" i="4"/>
  <c r="U1123" i="4"/>
  <c r="W1123" i="4" s="1"/>
  <c r="J1104" i="4"/>
  <c r="J1105" i="4" s="1"/>
  <c r="X1105" i="4" s="1"/>
  <c r="X1103" i="4"/>
  <c r="U1347" i="4"/>
  <c r="W1347" i="4" s="1"/>
  <c r="Q1511" i="4"/>
  <c r="O1511" i="4"/>
  <c r="S1463" i="4"/>
  <c r="R961" i="4"/>
  <c r="L306" i="4"/>
  <c r="M304" i="4" s="1"/>
  <c r="R188" i="4"/>
  <c r="U187" i="4"/>
  <c r="V187" i="4" s="1"/>
  <c r="Q1510" i="4"/>
  <c r="U1509" i="4" s="1"/>
  <c r="O1510" i="4"/>
  <c r="L883" i="4"/>
  <c r="O883" i="4" s="1"/>
  <c r="O882" i="4"/>
  <c r="Q305" i="4"/>
  <c r="U304" i="4" s="1"/>
  <c r="V304" i="4" s="1"/>
  <c r="R89" i="4"/>
  <c r="R1048" i="4"/>
  <c r="O974" i="4"/>
  <c r="R580" i="4"/>
  <c r="O1407" i="4"/>
  <c r="O212" i="4"/>
  <c r="J1050" i="4"/>
  <c r="X1050" i="4" s="1"/>
  <c r="Q85" i="4"/>
  <c r="U84" i="4" s="1"/>
  <c r="J88" i="4"/>
  <c r="L88" i="4" s="1"/>
  <c r="M88" i="4" s="1"/>
  <c r="O85" i="4"/>
  <c r="Q974" i="4"/>
  <c r="U973" i="4" s="1"/>
  <c r="W973" i="4" s="1"/>
  <c r="R436" i="4"/>
  <c r="K1049" i="4"/>
  <c r="U1089" i="4"/>
  <c r="W1089" i="4" s="1"/>
  <c r="L86" i="4"/>
  <c r="M85" i="4" s="1"/>
  <c r="K1387" i="4"/>
  <c r="K1388" i="4" s="1"/>
  <c r="K1389" i="4" s="1"/>
  <c r="M972" i="4"/>
  <c r="S1090" i="4"/>
  <c r="P1260" i="4"/>
  <c r="V773" i="4"/>
  <c r="T774" i="4"/>
  <c r="L371" i="4"/>
  <c r="L372" i="4" s="1"/>
  <c r="M370" i="4" s="1"/>
  <c r="K1140" i="4"/>
  <c r="K1142" i="4" s="1"/>
  <c r="K1143" i="4" s="1"/>
  <c r="U259" i="4"/>
  <c r="W259" i="4" s="1"/>
  <c r="O437" i="4"/>
  <c r="S303" i="4"/>
  <c r="L438" i="4"/>
  <c r="L439" i="4" s="1"/>
  <c r="Q357" i="4"/>
  <c r="T357" i="4" s="1"/>
  <c r="U303" i="4"/>
  <c r="V303" i="4" s="1"/>
  <c r="Q437" i="4"/>
  <c r="U436" i="4" s="1"/>
  <c r="V436" i="4" s="1"/>
  <c r="S259" i="4"/>
  <c r="V810" i="4"/>
  <c r="L262" i="4"/>
  <c r="O262" i="4" s="1"/>
  <c r="Q925" i="4"/>
  <c r="T925" i="4" s="1"/>
  <c r="R851" i="4"/>
  <c r="K1349" i="4"/>
  <c r="K1350" i="4" s="1"/>
  <c r="U1463" i="4"/>
  <c r="W1463" i="4" s="1"/>
  <c r="L138" i="4"/>
  <c r="P138" i="4" s="1"/>
  <c r="R1228" i="4"/>
  <c r="T610" i="4"/>
  <c r="J1092" i="4"/>
  <c r="J1093" i="4" s="1"/>
  <c r="X1093" i="4" s="1"/>
  <c r="R1090" i="4"/>
  <c r="X1091" i="4"/>
  <c r="K1091" i="4"/>
  <c r="R492" i="4"/>
  <c r="J1014" i="4"/>
  <c r="J1015" i="4" s="1"/>
  <c r="X1015" i="4" s="1"/>
  <c r="R1151" i="4"/>
  <c r="Q474" i="4"/>
  <c r="S474" i="4" s="1"/>
  <c r="O370" i="4"/>
  <c r="P1012" i="4"/>
  <c r="S1011" i="4"/>
  <c r="T1464" i="4"/>
  <c r="T1012" i="4"/>
  <c r="Q1230" i="4"/>
  <c r="S1230" i="4" s="1"/>
  <c r="R422" i="4"/>
  <c r="Q189" i="4"/>
  <c r="U188" i="4" s="1"/>
  <c r="V188" i="4" s="1"/>
  <c r="O1230" i="4"/>
  <c r="L190" i="4"/>
  <c r="M188" i="4" s="1"/>
  <c r="U997" i="4"/>
  <c r="W997" i="4" s="1"/>
  <c r="U953" i="4"/>
  <c r="V953" i="4" s="1"/>
  <c r="Q827" i="4"/>
  <c r="U826" i="4" s="1"/>
  <c r="W826" i="4" s="1"/>
  <c r="X949" i="4"/>
  <c r="Q344" i="4"/>
  <c r="U343" i="4" s="1"/>
  <c r="W343" i="4" s="1"/>
  <c r="Q1407" i="4"/>
  <c r="L1201" i="4"/>
  <c r="L1202" i="4" s="1"/>
  <c r="O1202" i="4" s="1"/>
  <c r="O292" i="4"/>
  <c r="L1408" i="4"/>
  <c r="Q1408" i="4" s="1"/>
  <c r="Q292" i="4"/>
  <c r="U291" i="4" s="1"/>
  <c r="W291" i="4" s="1"/>
  <c r="L638" i="4"/>
  <c r="O638" i="4" s="1"/>
  <c r="V1151" i="4"/>
  <c r="Q637" i="4"/>
  <c r="T637" i="4" s="1"/>
  <c r="L828" i="4"/>
  <c r="M826" i="4" s="1"/>
  <c r="U129" i="4"/>
  <c r="W129" i="4" s="1"/>
  <c r="K948" i="4"/>
  <c r="K949" i="4" s="1"/>
  <c r="K950" i="4" s="1"/>
  <c r="R746" i="4"/>
  <c r="J108" i="4"/>
  <c r="K108" i="4" s="1"/>
  <c r="Q1437" i="4"/>
  <c r="U1436" i="4" s="1"/>
  <c r="L1438" i="4"/>
  <c r="M1436" i="4" s="1"/>
  <c r="J197" i="4"/>
  <c r="X197" i="4" s="1"/>
  <c r="S106" i="4"/>
  <c r="S55" i="4"/>
  <c r="P1407" i="4"/>
  <c r="O1257" i="4"/>
  <c r="Q955" i="4"/>
  <c r="U954" i="4" s="1"/>
  <c r="R290" i="4"/>
  <c r="S153" i="4"/>
  <c r="S217" i="4"/>
  <c r="J1066" i="4"/>
  <c r="J1067" i="4" s="1"/>
  <c r="J1068" i="4" s="1"/>
  <c r="X1068" i="4" s="1"/>
  <c r="L956" i="4"/>
  <c r="M954" i="4" s="1"/>
  <c r="X886" i="4"/>
  <c r="U568" i="4"/>
  <c r="W568" i="4" s="1"/>
  <c r="U290" i="4"/>
  <c r="W290" i="4" s="1"/>
  <c r="O1437" i="4"/>
  <c r="J1408" i="4"/>
  <c r="X1408" i="4" s="1"/>
  <c r="S947" i="4"/>
  <c r="X948" i="4"/>
  <c r="U1173" i="4"/>
  <c r="W1173" i="4" s="1"/>
  <c r="S1464" i="4"/>
  <c r="L121" i="4"/>
  <c r="M119" i="4" s="1"/>
  <c r="Q120" i="4"/>
  <c r="O120" i="4"/>
  <c r="U555" i="4"/>
  <c r="V555" i="4" s="1"/>
  <c r="O119" i="4"/>
  <c r="R1464" i="4"/>
  <c r="U923" i="4"/>
  <c r="V923" i="4" s="1"/>
  <c r="J665" i="4"/>
  <c r="X665" i="4" s="1"/>
  <c r="S555" i="4"/>
  <c r="U210" i="4"/>
  <c r="V210" i="4" s="1"/>
  <c r="R210" i="4"/>
  <c r="U1042" i="4"/>
  <c r="W1042" i="4" s="1"/>
  <c r="S1151" i="4"/>
  <c r="R142" i="4"/>
  <c r="T1459" i="4"/>
  <c r="X664" i="4"/>
  <c r="O4" i="4"/>
  <c r="R923" i="4"/>
  <c r="O189" i="4"/>
  <c r="U459" i="4"/>
  <c r="V459" i="4" s="1"/>
  <c r="M117" i="4"/>
  <c r="M2" i="4"/>
  <c r="O474" i="4"/>
  <c r="J220" i="4"/>
  <c r="J221" i="4" s="1"/>
  <c r="X221" i="4" s="1"/>
  <c r="L294" i="4"/>
  <c r="O294" i="4" s="1"/>
  <c r="X107" i="4"/>
  <c r="M1509" i="4"/>
  <c r="M259" i="4"/>
  <c r="J1557" i="4"/>
  <c r="X1557" i="4" s="1"/>
  <c r="V1198" i="4"/>
  <c r="Q4" i="4"/>
  <c r="U3" i="4" s="1"/>
  <c r="V3" i="4" s="1"/>
  <c r="S218" i="4"/>
  <c r="Q119" i="4"/>
  <c r="U118" i="4" s="1"/>
  <c r="V118" i="4" s="1"/>
  <c r="K1557" i="4"/>
  <c r="K1558" i="4" s="1"/>
  <c r="K1559" i="4" s="1"/>
  <c r="X1465" i="4"/>
  <c r="S1043" i="4"/>
  <c r="R663" i="4"/>
  <c r="R134" i="4"/>
  <c r="S129" i="4"/>
  <c r="J1466" i="4"/>
  <c r="J1467" i="4" s="1"/>
  <c r="X1467" i="4" s="1"/>
  <c r="Q261" i="4"/>
  <c r="U260" i="4" s="1"/>
  <c r="V260" i="4" s="1"/>
  <c r="R811" i="4"/>
  <c r="S704" i="4"/>
  <c r="P1265" i="4"/>
  <c r="R459" i="4"/>
  <c r="U746" i="4"/>
  <c r="W746" i="4" s="1"/>
  <c r="L1523" i="4"/>
  <c r="O1523" i="4" s="1"/>
  <c r="U480" i="4"/>
  <c r="M773" i="4"/>
  <c r="X144" i="4"/>
  <c r="O107" i="4"/>
  <c r="O1556" i="4"/>
  <c r="S1139" i="4"/>
  <c r="U840" i="4"/>
  <c r="V840" i="4" s="1"/>
  <c r="U703" i="4"/>
  <c r="W703" i="4" s="1"/>
  <c r="L558" i="4"/>
  <c r="M556" i="4" s="1"/>
  <c r="U422" i="4"/>
  <c r="W422" i="4" s="1"/>
  <c r="R472" i="4"/>
  <c r="Q1423" i="4"/>
  <c r="U1422" i="4" s="1"/>
  <c r="W1422" i="4" s="1"/>
  <c r="Q461" i="4"/>
  <c r="U460" i="4" s="1"/>
  <c r="V460" i="4" s="1"/>
  <c r="R1325" i="4"/>
  <c r="X1140" i="4"/>
  <c r="T840" i="4"/>
  <c r="V839" i="4"/>
  <c r="L926" i="4"/>
  <c r="O926" i="4" s="1"/>
  <c r="U604" i="4"/>
  <c r="V604" i="4" s="1"/>
  <c r="P107" i="4"/>
  <c r="U1508" i="4"/>
  <c r="V1508" i="4" s="1"/>
  <c r="L1461" i="4"/>
  <c r="M1459" i="4" s="1"/>
  <c r="R978" i="4"/>
  <c r="S604" i="4"/>
  <c r="L571" i="4"/>
  <c r="M569" i="4" s="1"/>
  <c r="L108" i="4"/>
  <c r="Q108" i="4" s="1"/>
  <c r="U107" i="4" s="1"/>
  <c r="U1325" i="4"/>
  <c r="V1325" i="4" s="1"/>
  <c r="T1174" i="4"/>
  <c r="R704" i="4"/>
  <c r="O570" i="4"/>
  <c r="L333" i="4"/>
  <c r="L334" i="4" s="1"/>
  <c r="O334" i="4" s="1"/>
  <c r="U680" i="4"/>
  <c r="W680" i="4" s="1"/>
  <c r="R154" i="4"/>
  <c r="Q1555" i="4"/>
  <c r="Q1556" i="4" s="1"/>
  <c r="P570" i="4"/>
  <c r="T704" i="4"/>
  <c r="Q1460" i="4"/>
  <c r="T1460" i="4" s="1"/>
  <c r="L1395" i="4"/>
  <c r="L1396" i="4" s="1"/>
  <c r="V1010" i="4"/>
  <c r="J510" i="4"/>
  <c r="L510" i="4" s="1"/>
  <c r="O510" i="4" s="1"/>
  <c r="X232" i="4"/>
  <c r="P557" i="4"/>
  <c r="P1335" i="4"/>
  <c r="J1294" i="4"/>
  <c r="J1295" i="4" s="1"/>
  <c r="X1295" i="4" s="1"/>
  <c r="X1293" i="4"/>
  <c r="L1293" i="4"/>
  <c r="P1293" i="4" s="1"/>
  <c r="O681" i="4"/>
  <c r="O1423" i="4"/>
  <c r="O1363" i="4"/>
  <c r="Q775" i="4"/>
  <c r="U774" i="4" s="1"/>
  <c r="U217" i="4"/>
  <c r="W217" i="4" s="1"/>
  <c r="O49" i="4"/>
  <c r="Q990" i="4"/>
  <c r="U989" i="4" s="1"/>
  <c r="W989" i="4" s="1"/>
  <c r="M1421" i="4"/>
  <c r="K887" i="4"/>
  <c r="K888" i="4" s="1"/>
  <c r="K889" i="4" s="1"/>
  <c r="J412" i="4"/>
  <c r="X412" i="4" s="1"/>
  <c r="J33" i="4"/>
  <c r="X33" i="4" s="1"/>
  <c r="Q49" i="4"/>
  <c r="U48" i="4" s="1"/>
  <c r="V48" i="4" s="1"/>
  <c r="J922" i="4"/>
  <c r="X923" i="4" s="1"/>
  <c r="R1010" i="4"/>
  <c r="U934" i="4"/>
  <c r="W934" i="4" s="1"/>
  <c r="R909" i="4"/>
  <c r="J558" i="4"/>
  <c r="X558" i="4" s="1"/>
  <c r="O461" i="4"/>
  <c r="S154" i="4"/>
  <c r="X155" i="4"/>
  <c r="J180" i="4"/>
  <c r="J181" i="4" s="1"/>
  <c r="J182" i="4" s="1"/>
  <c r="X182" i="4" s="1"/>
  <c r="L50" i="4"/>
  <c r="M48" i="4" s="1"/>
  <c r="K870" i="4"/>
  <c r="J156" i="4"/>
  <c r="X156" i="4" s="1"/>
  <c r="L1328" i="4"/>
  <c r="M1326" i="4" s="1"/>
  <c r="P1292" i="4"/>
  <c r="U1240" i="4"/>
  <c r="W1240" i="4" s="1"/>
  <c r="P1113" i="4"/>
  <c r="S1010" i="4"/>
  <c r="J871" i="4"/>
  <c r="P871" i="4" s="1"/>
  <c r="O775" i="4"/>
  <c r="X557" i="4"/>
  <c r="U505" i="4"/>
  <c r="W505" i="4" s="1"/>
  <c r="P411" i="4"/>
  <c r="R356" i="4"/>
  <c r="O305" i="4"/>
  <c r="R200" i="4"/>
  <c r="X179" i="4"/>
  <c r="K114" i="4"/>
  <c r="K115" i="4" s="1"/>
  <c r="K116" i="4" s="1"/>
  <c r="X841" i="4"/>
  <c r="J1395" i="4"/>
  <c r="Q1382" i="4"/>
  <c r="U1381" i="4" s="1"/>
  <c r="W1381" i="4" s="1"/>
  <c r="S1301" i="4"/>
  <c r="R1240" i="4"/>
  <c r="R505" i="4"/>
  <c r="R1204" i="4"/>
  <c r="P1007" i="4"/>
  <c r="R178" i="4"/>
  <c r="U1204" i="4"/>
  <c r="W1204" i="4" s="1"/>
  <c r="X1160" i="4"/>
  <c r="L462" i="4"/>
  <c r="M460" i="4" s="1"/>
  <c r="U1076" i="4"/>
  <c r="W1076" i="4" s="1"/>
  <c r="R1363" i="4"/>
  <c r="L1383" i="4"/>
  <c r="O1383" i="4" s="1"/>
  <c r="T1301" i="4"/>
  <c r="J887" i="4"/>
  <c r="L887" i="4" s="1"/>
  <c r="O887" i="4" s="1"/>
  <c r="S946" i="4"/>
  <c r="Q245" i="4"/>
  <c r="S245" i="4" s="1"/>
  <c r="V243" i="4"/>
  <c r="U1363" i="4"/>
  <c r="O1327" i="4"/>
  <c r="Q1327" i="4"/>
  <c r="U1326" i="4" s="1"/>
  <c r="W1326" i="4" s="1"/>
  <c r="S1393" i="4"/>
  <c r="O1382" i="4"/>
  <c r="U517" i="4"/>
  <c r="W517" i="4" s="1"/>
  <c r="K557" i="4"/>
  <c r="R460" i="4"/>
  <c r="K155" i="4"/>
  <c r="O246" i="4"/>
  <c r="J257" i="4"/>
  <c r="X257" i="4" s="1"/>
  <c r="R218" i="4"/>
  <c r="T244" i="4"/>
  <c r="W1553" i="4"/>
  <c r="O1555" i="4"/>
  <c r="O1302" i="4"/>
  <c r="S1042" i="4"/>
  <c r="X1012" i="4"/>
  <c r="O911" i="4"/>
  <c r="R947" i="4"/>
  <c r="K611" i="4"/>
  <c r="R556" i="4"/>
  <c r="X532" i="4"/>
  <c r="P532" i="4"/>
  <c r="K449" i="4"/>
  <c r="L345" i="4"/>
  <c r="M343" i="4" s="1"/>
  <c r="T531" i="4"/>
  <c r="R244" i="4"/>
  <c r="M135" i="4"/>
  <c r="R915" i="4"/>
  <c r="L991" i="4"/>
  <c r="P344" i="4"/>
  <c r="L70" i="4"/>
  <c r="M68" i="4" s="1"/>
  <c r="U593" i="4"/>
  <c r="V593" i="4" s="1"/>
  <c r="U472" i="4"/>
  <c r="W472" i="4" s="1"/>
  <c r="O1442" i="4"/>
  <c r="J520" i="4"/>
  <c r="X520" i="4" s="1"/>
  <c r="R448" i="4"/>
  <c r="R934" i="4"/>
  <c r="O69" i="4"/>
  <c r="Q1442" i="4"/>
  <c r="U1441" i="4" s="1"/>
  <c r="W1441" i="4" s="1"/>
  <c r="U1228" i="4"/>
  <c r="W1228" i="4" s="1"/>
  <c r="O1173" i="4"/>
  <c r="R935" i="4"/>
  <c r="U915" i="4"/>
  <c r="W915" i="4" s="1"/>
  <c r="S556" i="4"/>
  <c r="L520" i="4"/>
  <c r="L521" i="4" s="1"/>
  <c r="L522" i="4" s="1"/>
  <c r="M520" i="4" s="1"/>
  <c r="Q519" i="4"/>
  <c r="U518" i="4" s="1"/>
  <c r="W518" i="4" s="1"/>
  <c r="T747" i="4"/>
  <c r="M342" i="4"/>
  <c r="L1443" i="4"/>
  <c r="O1443" i="4" s="1"/>
  <c r="O1394" i="4"/>
  <c r="S1161" i="4"/>
  <c r="R1064" i="4"/>
  <c r="J937" i="4"/>
  <c r="J938" i="4" s="1"/>
  <c r="J939" i="4" s="1"/>
  <c r="T556" i="4"/>
  <c r="X705" i="4"/>
  <c r="Q370" i="4"/>
  <c r="U369" i="4" s="1"/>
  <c r="O1289" i="4"/>
  <c r="S997" i="4"/>
  <c r="K1012" i="4"/>
  <c r="K1013" i="4" s="1"/>
  <c r="P449" i="4"/>
  <c r="K424" i="4"/>
  <c r="P1426" i="4"/>
  <c r="S1076" i="4"/>
  <c r="L912" i="4"/>
  <c r="L913" i="4" s="1"/>
  <c r="S935" i="4"/>
  <c r="J450" i="4"/>
  <c r="J451" i="4" s="1"/>
  <c r="X451" i="4" s="1"/>
  <c r="R1076" i="4"/>
  <c r="X895" i="4"/>
  <c r="Q911" i="4"/>
  <c r="U910" i="4" s="1"/>
  <c r="V910" i="4" s="1"/>
  <c r="X936" i="4"/>
  <c r="U447" i="4"/>
  <c r="W447" i="4" s="1"/>
  <c r="X256" i="4"/>
  <c r="O925" i="4"/>
  <c r="K728" i="4"/>
  <c r="L813" i="4"/>
  <c r="Q813" i="4" s="1"/>
  <c r="S177" i="4"/>
  <c r="P1245" i="4"/>
  <c r="X1210" i="4"/>
  <c r="L1210" i="4"/>
  <c r="O1210" i="4" s="1"/>
  <c r="O213" i="4"/>
  <c r="L214" i="4"/>
  <c r="O214" i="4" s="1"/>
  <c r="Q213" i="4"/>
  <c r="O975" i="4"/>
  <c r="Q975" i="4"/>
  <c r="P980" i="4"/>
  <c r="P1209" i="4"/>
  <c r="R621" i="4"/>
  <c r="J345" i="4"/>
  <c r="J346" i="4" s="1"/>
  <c r="X346" i="4" s="1"/>
  <c r="Q606" i="4"/>
  <c r="J213" i="4"/>
  <c r="P213" i="4" s="1"/>
  <c r="R568" i="4"/>
  <c r="U435" i="4"/>
  <c r="S569" i="4"/>
  <c r="X1349" i="4"/>
  <c r="J1246" i="4"/>
  <c r="X1246" i="4" s="1"/>
  <c r="L1207" i="4"/>
  <c r="O1207" i="4" s="1"/>
  <c r="X980" i="4"/>
  <c r="Q936" i="4"/>
  <c r="S703" i="4"/>
  <c r="U409" i="4"/>
  <c r="W409" i="4" s="1"/>
  <c r="O606" i="4"/>
  <c r="P246" i="4"/>
  <c r="P4" i="4"/>
  <c r="R797" i="4"/>
  <c r="S979" i="4"/>
  <c r="J982" i="4"/>
  <c r="J983" i="4" s="1"/>
  <c r="J984" i="4" s="1"/>
  <c r="X984" i="4" s="1"/>
  <c r="L694" i="4"/>
  <c r="O694" i="4" s="1"/>
  <c r="J5" i="4"/>
  <c r="X5" i="4" s="1"/>
  <c r="P1495" i="4"/>
  <c r="U1022" i="4"/>
  <c r="S662" i="4"/>
  <c r="Q212" i="4"/>
  <c r="U211" i="4" s="1"/>
  <c r="M973" i="4"/>
  <c r="U960" i="4"/>
  <c r="V960" i="4" s="1"/>
  <c r="M211" i="4"/>
  <c r="M210" i="4"/>
  <c r="R1459" i="4"/>
  <c r="O1206" i="4"/>
  <c r="R1022" i="4"/>
  <c r="T673" i="4"/>
  <c r="J139" i="4"/>
  <c r="X139" i="4" s="1"/>
  <c r="X1336" i="4"/>
  <c r="O693" i="4"/>
  <c r="P1460" i="4"/>
  <c r="S673" i="4"/>
  <c r="X673" i="4"/>
  <c r="U673" i="4"/>
  <c r="W673" i="4" s="1"/>
  <c r="U342" i="4"/>
  <c r="W342" i="4" s="1"/>
  <c r="R435" i="4"/>
  <c r="L92" i="4"/>
  <c r="O92" i="4" s="1"/>
  <c r="O936" i="4"/>
  <c r="V1458" i="4"/>
  <c r="K980" i="4"/>
  <c r="K981" i="4" s="1"/>
  <c r="P936" i="4"/>
  <c r="L672" i="4"/>
  <c r="M672" i="4" s="1"/>
  <c r="P671" i="4"/>
  <c r="R355" i="4"/>
  <c r="S409" i="4"/>
  <c r="S1459" i="4"/>
  <c r="S1216" i="4"/>
  <c r="R1216" i="4"/>
  <c r="L1025" i="4"/>
  <c r="M1023" i="4" s="1"/>
  <c r="J1008" i="4"/>
  <c r="J1009" i="4" s="1"/>
  <c r="T1010" i="4" s="1"/>
  <c r="R143" i="4"/>
  <c r="L937" i="4"/>
  <c r="L938" i="4" s="1"/>
  <c r="U331" i="4"/>
  <c r="W331" i="4" s="1"/>
  <c r="U1255" i="4"/>
  <c r="W1255" i="4" s="1"/>
  <c r="O1154" i="4"/>
  <c r="Q1154" i="4"/>
  <c r="L1155" i="4"/>
  <c r="O1155" i="4" s="1"/>
  <c r="X842" i="4"/>
  <c r="J843" i="4"/>
  <c r="X843" i="4" s="1"/>
  <c r="J1497" i="4"/>
  <c r="J1498" i="4" s="1"/>
  <c r="L1425" i="4"/>
  <c r="M1424" i="4" s="1"/>
  <c r="V1392" i="4"/>
  <c r="L981" i="4"/>
  <c r="M979" i="4" s="1"/>
  <c r="O999" i="4"/>
  <c r="J975" i="4"/>
  <c r="X975" i="4" s="1"/>
  <c r="S998" i="4"/>
  <c r="S840" i="4"/>
  <c r="T693" i="4"/>
  <c r="O705" i="4"/>
  <c r="S383" i="4"/>
  <c r="R343" i="4"/>
  <c r="S518" i="4"/>
  <c r="S178" i="4"/>
  <c r="U383" i="4"/>
  <c r="W383" i="4" s="1"/>
  <c r="T178" i="4"/>
  <c r="Q202" i="4"/>
  <c r="U201" i="4" s="1"/>
  <c r="W201" i="4" s="1"/>
  <c r="O1424" i="4"/>
  <c r="O357" i="4"/>
  <c r="U200" i="4"/>
  <c r="M1152" i="4"/>
  <c r="M978" i="4"/>
  <c r="R518" i="4"/>
  <c r="K1510" i="4"/>
  <c r="R1256" i="4"/>
  <c r="R1255" i="4"/>
  <c r="M1159" i="4"/>
  <c r="Q980" i="4"/>
  <c r="U979" i="4" s="1"/>
  <c r="W979" i="4" s="1"/>
  <c r="R998" i="4"/>
  <c r="Q999" i="4"/>
  <c r="U998" i="4" s="1"/>
  <c r="W998" i="4" s="1"/>
  <c r="R973" i="4"/>
  <c r="P999" i="4"/>
  <c r="O827" i="4"/>
  <c r="U880" i="4"/>
  <c r="V880" i="4" s="1"/>
  <c r="S716" i="4"/>
  <c r="U691" i="4"/>
  <c r="W691" i="4" s="1"/>
  <c r="P705" i="4"/>
  <c r="T473" i="4"/>
  <c r="S343" i="4"/>
  <c r="O482" i="4"/>
  <c r="V368" i="4"/>
  <c r="K167" i="4"/>
  <c r="R255" i="4"/>
  <c r="J233" i="4"/>
  <c r="X233" i="4" s="1"/>
  <c r="Q5" i="4"/>
  <c r="Q1424" i="4"/>
  <c r="S187" i="4"/>
  <c r="R840" i="4"/>
  <c r="M1151" i="4"/>
  <c r="K570" i="4"/>
  <c r="P18" i="4"/>
  <c r="P841" i="4"/>
  <c r="L918" i="4"/>
  <c r="O918" i="4" s="1"/>
  <c r="P948" i="4"/>
  <c r="R880" i="4"/>
  <c r="O812" i="4"/>
  <c r="S797" i="4"/>
  <c r="Q705" i="4"/>
  <c r="T705" i="4" s="1"/>
  <c r="S410" i="4"/>
  <c r="S594" i="4"/>
  <c r="Q482" i="4"/>
  <c r="U481" i="4" s="1"/>
  <c r="W481" i="4" s="1"/>
  <c r="L483" i="4"/>
  <c r="O483" i="4" s="1"/>
  <c r="X370" i="4"/>
  <c r="O332" i="4"/>
  <c r="R187" i="4"/>
  <c r="R369" i="4"/>
  <c r="T106" i="4"/>
  <c r="O5" i="4"/>
  <c r="K1407" i="4"/>
  <c r="R960" i="4"/>
  <c r="R953" i="4"/>
  <c r="R105" i="4"/>
  <c r="J168" i="4"/>
  <c r="O980" i="4"/>
  <c r="J1371" i="4"/>
  <c r="J1372" i="4" s="1"/>
  <c r="J1373" i="4" s="1"/>
  <c r="X1373" i="4" s="1"/>
  <c r="T1336" i="4"/>
  <c r="T1256" i="4"/>
  <c r="Q1140" i="4"/>
  <c r="U1139" i="4" s="1"/>
  <c r="W1139" i="4" s="1"/>
  <c r="J963" i="4"/>
  <c r="J964" i="4" s="1"/>
  <c r="X964" i="4" s="1"/>
  <c r="T998" i="4"/>
  <c r="R894" i="4"/>
  <c r="O917" i="4"/>
  <c r="J425" i="4"/>
  <c r="J438" i="4"/>
  <c r="S369" i="4"/>
  <c r="J371" i="4"/>
  <c r="X371" i="4" s="1"/>
  <c r="L203" i="4"/>
  <c r="Q203" i="4" s="1"/>
  <c r="T1348" i="4"/>
  <c r="S960" i="4"/>
  <c r="R1406" i="4"/>
  <c r="Q1302" i="4"/>
  <c r="U1301" i="4" s="1"/>
  <c r="W1301" i="4" s="1"/>
  <c r="O948" i="4"/>
  <c r="K841" i="4"/>
  <c r="K842" i="4" s="1"/>
  <c r="J799" i="4"/>
  <c r="T594" i="4"/>
  <c r="R423" i="4"/>
  <c r="R569" i="4"/>
  <c r="J429" i="4"/>
  <c r="J430" i="4" s="1"/>
  <c r="X430" i="4" s="1"/>
  <c r="P370" i="4"/>
  <c r="O1153" i="4"/>
  <c r="K798" i="4"/>
  <c r="S1406" i="4"/>
  <c r="L1303" i="4"/>
  <c r="O1303" i="4" s="1"/>
  <c r="P1140" i="4"/>
  <c r="Q812" i="4"/>
  <c r="U811" i="4" s="1"/>
  <c r="S531" i="4"/>
  <c r="J571" i="4"/>
  <c r="P519" i="4"/>
  <c r="T369" i="4"/>
  <c r="R231" i="4"/>
  <c r="Q1153" i="4"/>
  <c r="U1152" i="4" s="1"/>
  <c r="O990" i="4"/>
  <c r="M947" i="4"/>
  <c r="P885" i="4"/>
  <c r="S447" i="4"/>
  <c r="T3" i="4"/>
  <c r="L186" i="4"/>
  <c r="M186" i="4" s="1"/>
  <c r="M493" i="4"/>
  <c r="K532" i="4"/>
  <c r="K533" i="4" s="1"/>
  <c r="M605" i="4"/>
  <c r="M869" i="4"/>
  <c r="X623" i="4"/>
  <c r="S796" i="4"/>
  <c r="M622" i="4"/>
  <c r="X385" i="4"/>
  <c r="T924" i="4"/>
  <c r="T1200" i="4"/>
  <c r="J1079" i="4"/>
  <c r="J1080" i="4" s="1"/>
  <c r="O1024" i="4"/>
  <c r="X812" i="4"/>
  <c r="O623" i="4"/>
  <c r="K385" i="4"/>
  <c r="K21" i="4"/>
  <c r="K22" i="4" s="1"/>
  <c r="K23" i="4" s="1"/>
  <c r="M1256" i="4"/>
  <c r="M974" i="4"/>
  <c r="M423" i="4"/>
  <c r="L366" i="4"/>
  <c r="P366" i="4" s="1"/>
  <c r="J367" i="4"/>
  <c r="X367" i="4" s="1"/>
  <c r="W530" i="4"/>
  <c r="V530" i="4"/>
  <c r="W1300" i="4"/>
  <c r="V1300" i="4"/>
  <c r="V1101" i="4"/>
  <c r="W1101" i="4"/>
  <c r="O1512" i="4"/>
  <c r="S1440" i="4"/>
  <c r="L1000" i="4"/>
  <c r="O1000" i="4" s="1"/>
  <c r="X962" i="4"/>
  <c r="O675" i="4"/>
  <c r="O664" i="4"/>
  <c r="R410" i="4"/>
  <c r="S255" i="4"/>
  <c r="O57" i="4"/>
  <c r="O1405" i="4"/>
  <c r="M1404" i="4"/>
  <c r="M1510" i="4"/>
  <c r="M1198" i="4"/>
  <c r="M1047" i="4"/>
  <c r="M868" i="4"/>
  <c r="M621" i="4"/>
  <c r="U355" i="4"/>
  <c r="M291" i="4"/>
  <c r="M517" i="4"/>
  <c r="Q449" i="4"/>
  <c r="T449" i="4" s="1"/>
  <c r="M244" i="4"/>
  <c r="P1349" i="4"/>
  <c r="O1175" i="4"/>
  <c r="O976" i="4"/>
  <c r="P798" i="4"/>
  <c r="L156" i="4"/>
  <c r="M154" i="4" s="1"/>
  <c r="O1421" i="4"/>
  <c r="M1420" i="4"/>
  <c r="O1336" i="4"/>
  <c r="M1335" i="4"/>
  <c r="Q1257" i="4"/>
  <c r="U1256" i="4" s="1"/>
  <c r="L682" i="4"/>
  <c r="M1385" i="4"/>
  <c r="M839" i="4"/>
  <c r="M1076" i="4"/>
  <c r="M946" i="4"/>
  <c r="M1553" i="4"/>
  <c r="U909" i="4"/>
  <c r="M143" i="4"/>
  <c r="M555" i="4"/>
  <c r="M422" i="4"/>
  <c r="S894" i="4"/>
  <c r="P256" i="4"/>
  <c r="Q1024" i="4"/>
  <c r="U1023" i="4" s="1"/>
  <c r="W1023" i="4" s="1"/>
  <c r="O557" i="4"/>
  <c r="R83" i="4"/>
  <c r="M1475" i="4"/>
  <c r="M1255" i="4"/>
  <c r="M726" i="4"/>
  <c r="M796" i="4"/>
  <c r="M1228" i="4"/>
  <c r="M330" i="4"/>
  <c r="M105" i="4"/>
  <c r="M409" i="4"/>
  <c r="O1370" i="4"/>
  <c r="U1313" i="4"/>
  <c r="V1313" i="4" s="1"/>
  <c r="L1266" i="4"/>
  <c r="O1266" i="4" s="1"/>
  <c r="O1187" i="4"/>
  <c r="O1125" i="4"/>
  <c r="O607" i="4"/>
  <c r="P38" i="4"/>
  <c r="M543" i="4"/>
  <c r="M691" i="4"/>
  <c r="M662" i="4"/>
  <c r="M960" i="4"/>
  <c r="M635" i="4"/>
  <c r="M593" i="4"/>
  <c r="M505" i="4"/>
  <c r="X1555" i="4"/>
  <c r="P1465" i="4"/>
  <c r="L1447" i="4"/>
  <c r="P1447" i="4" s="1"/>
  <c r="X1427" i="4"/>
  <c r="J1225" i="4"/>
  <c r="J1226" i="4" s="1"/>
  <c r="X1226" i="4" s="1"/>
  <c r="L1066" i="4"/>
  <c r="Q1066" i="4" s="1"/>
  <c r="O949" i="4"/>
  <c r="X637" i="4"/>
  <c r="L625" i="4"/>
  <c r="M623" i="4" s="1"/>
  <c r="P137" i="4"/>
  <c r="T90" i="4"/>
  <c r="O91" i="4"/>
  <c r="O1140" i="4"/>
  <c r="R531" i="4"/>
  <c r="P379" i="4"/>
  <c r="O245" i="4"/>
  <c r="L533" i="4"/>
  <c r="L534" i="4" s="1"/>
  <c r="O534" i="4" s="1"/>
  <c r="M1139" i="4"/>
  <c r="M1229" i="4"/>
  <c r="M893" i="4"/>
  <c r="M673" i="4"/>
  <c r="O1460" i="4"/>
  <c r="M1313" i="4"/>
  <c r="M1347" i="4"/>
  <c r="M317" i="4"/>
  <c r="M604" i="4"/>
  <c r="M716" i="4"/>
  <c r="M67" i="4"/>
  <c r="M217" i="4"/>
  <c r="J1001" i="4"/>
  <c r="J1002" i="4" s="1"/>
  <c r="X1002" i="4" s="1"/>
  <c r="L897" i="4"/>
  <c r="M895" i="4" s="1"/>
  <c r="O582" i="4"/>
  <c r="O136" i="4"/>
  <c r="L58" i="4"/>
  <c r="Q58" i="4" s="1"/>
  <c r="Q494" i="4"/>
  <c r="T494" i="4" s="1"/>
  <c r="Q948" i="4"/>
  <c r="O202" i="4"/>
  <c r="U83" i="4"/>
  <c r="M1063" i="4"/>
  <c r="M894" i="4"/>
  <c r="M679" i="4"/>
  <c r="M746" i="4"/>
  <c r="M396" i="4"/>
  <c r="M134" i="4"/>
  <c r="M55" i="4"/>
  <c r="M153" i="4"/>
  <c r="M530" i="4"/>
  <c r="L1259" i="4"/>
  <c r="Q1259" i="4" s="1"/>
  <c r="P1187" i="4"/>
  <c r="P1091" i="4"/>
  <c r="O853" i="4"/>
  <c r="T674" i="4"/>
  <c r="O131" i="4"/>
  <c r="O1200" i="4"/>
  <c r="O841" i="4"/>
  <c r="O293" i="4"/>
  <c r="K146" i="4"/>
  <c r="K147" i="4" s="1"/>
  <c r="K149" i="4" s="1"/>
  <c r="K150" i="4" s="1"/>
  <c r="Q882" i="4"/>
  <c r="U881" i="4" s="1"/>
  <c r="V881" i="4" s="1"/>
  <c r="M1463" i="4"/>
  <c r="M492" i="4"/>
  <c r="M118" i="4"/>
  <c r="M580" i="4"/>
  <c r="U153" i="4"/>
  <c r="M4" i="4"/>
  <c r="M472" i="4"/>
  <c r="S1554" i="4"/>
  <c r="R1440" i="4"/>
  <c r="P1159" i="4"/>
  <c r="L1045" i="4"/>
  <c r="Q1045" i="4" s="1"/>
  <c r="O776" i="4"/>
  <c r="O385" i="4"/>
  <c r="K461" i="4"/>
  <c r="P163" i="4"/>
  <c r="L320" i="4"/>
  <c r="M318" i="4" s="1"/>
  <c r="O167" i="4"/>
  <c r="M1185" i="4"/>
  <c r="M915" i="4"/>
  <c r="M1204" i="4"/>
  <c r="M254" i="4"/>
  <c r="M3" i="4"/>
  <c r="M356" i="4"/>
  <c r="M568" i="4"/>
  <c r="M473" i="4"/>
  <c r="X247" i="4"/>
  <c r="J248" i="4"/>
  <c r="L247" i="4"/>
  <c r="J707" i="4"/>
  <c r="J708" i="4" s="1"/>
  <c r="J709" i="4" s="1"/>
  <c r="X709" i="4" s="1"/>
  <c r="L706" i="4"/>
  <c r="M704" i="4" s="1"/>
  <c r="X706" i="4"/>
  <c r="V1216" i="4"/>
  <c r="W1216" i="4"/>
  <c r="X533" i="4"/>
  <c r="J534" i="4"/>
  <c r="J535" i="4" s="1"/>
  <c r="X535" i="4" s="1"/>
  <c r="X1114" i="4"/>
  <c r="L1114" i="4"/>
  <c r="J1115" i="4"/>
  <c r="X1115" i="4" s="1"/>
  <c r="J951" i="4"/>
  <c r="X951" i="4" s="1"/>
  <c r="X950" i="4"/>
  <c r="K1316" i="4"/>
  <c r="K1318" i="4" s="1"/>
  <c r="K1320" i="4" s="1"/>
  <c r="K1322" i="4" s="1"/>
  <c r="K1324" i="4" s="1"/>
  <c r="T1229" i="4"/>
  <c r="L1188" i="4"/>
  <c r="M1186" i="4" s="1"/>
  <c r="L1126" i="4"/>
  <c r="L1127" i="4" s="1"/>
  <c r="X925" i="4"/>
  <c r="X827" i="4"/>
  <c r="J828" i="4"/>
  <c r="J829" i="4" s="1"/>
  <c r="X829" i="4" s="1"/>
  <c r="X474" i="4"/>
  <c r="R117" i="4"/>
  <c r="L66" i="4"/>
  <c r="M66" i="4" s="1"/>
  <c r="R3" i="4"/>
  <c r="Q1242" i="4"/>
  <c r="T1242" i="4" s="1"/>
  <c r="L1243" i="4"/>
  <c r="M1241" i="4" s="1"/>
  <c r="O494" i="4"/>
  <c r="X1266" i="4"/>
  <c r="X990" i="4"/>
  <c r="R989" i="4"/>
  <c r="J926" i="4"/>
  <c r="S825" i="4"/>
  <c r="S774" i="4"/>
  <c r="S679" i="4"/>
  <c r="T681" i="4"/>
  <c r="S610" i="4"/>
  <c r="R610" i="4"/>
  <c r="J596" i="4"/>
  <c r="J597" i="4" s="1"/>
  <c r="X597" i="4" s="1"/>
  <c r="T397" i="4"/>
  <c r="R317" i="4"/>
  <c r="S135" i="4"/>
  <c r="L842" i="4"/>
  <c r="M840" i="4" s="1"/>
  <c r="O1242" i="4"/>
  <c r="R691" i="4"/>
  <c r="U177" i="4"/>
  <c r="U1435" i="4"/>
  <c r="W1435" i="4" s="1"/>
  <c r="S1229" i="4"/>
  <c r="R825" i="4"/>
  <c r="U716" i="4"/>
  <c r="V716" i="4" s="1"/>
  <c r="L608" i="4"/>
  <c r="M608" i="4" s="1"/>
  <c r="U679" i="4"/>
  <c r="W679" i="4" s="1"/>
  <c r="S605" i="4"/>
  <c r="T69" i="4"/>
  <c r="R979" i="4"/>
  <c r="U978" i="4"/>
  <c r="K519" i="4"/>
  <c r="L407" i="4"/>
  <c r="P407" i="4" s="1"/>
  <c r="X606" i="4"/>
  <c r="K1065" i="4"/>
  <c r="S448" i="4"/>
  <c r="U893" i="4"/>
  <c r="S893" i="4"/>
  <c r="S423" i="4"/>
  <c r="S1509" i="4"/>
  <c r="L1496" i="4"/>
  <c r="P1496" i="4" s="1"/>
  <c r="R1364" i="4"/>
  <c r="T1064" i="4"/>
  <c r="T916" i="4"/>
  <c r="S841" i="4"/>
  <c r="R605" i="4"/>
  <c r="X681" i="4"/>
  <c r="R703" i="4"/>
  <c r="K595" i="4"/>
  <c r="K606" i="4"/>
  <c r="T143" i="4"/>
  <c r="S260" i="4"/>
  <c r="R1011" i="4"/>
  <c r="X344" i="4"/>
  <c r="O532" i="4"/>
  <c r="Q532" i="4"/>
  <c r="J991" i="4"/>
  <c r="R841" i="4"/>
  <c r="T841" i="4"/>
  <c r="J638" i="4"/>
  <c r="J639" i="4" s="1"/>
  <c r="J640" i="4" s="1"/>
  <c r="X482" i="4"/>
  <c r="S304" i="4"/>
  <c r="J386" i="4"/>
  <c r="J387" i="4" s="1"/>
  <c r="X387" i="4" s="1"/>
  <c r="J1461" i="4"/>
  <c r="J1462" i="4" s="1"/>
  <c r="X1463" i="4" s="1"/>
  <c r="R1348" i="4"/>
  <c r="S1348" i="4"/>
  <c r="S1405" i="4"/>
  <c r="U916" i="4"/>
  <c r="W916" i="4" s="1"/>
  <c r="J607" i="4"/>
  <c r="P607" i="4" s="1"/>
  <c r="R594" i="4"/>
  <c r="R260" i="4"/>
  <c r="K1460" i="4"/>
  <c r="U946" i="4"/>
  <c r="K344" i="4"/>
  <c r="K411" i="4"/>
  <c r="K1423" i="4"/>
  <c r="K1424" i="4" s="1"/>
  <c r="J776" i="4"/>
  <c r="P1424" i="4"/>
  <c r="J1425" i="4"/>
  <c r="X1425" i="4" s="1"/>
  <c r="J1429" i="4"/>
  <c r="X1429" i="4" s="1"/>
  <c r="P1231" i="4"/>
  <c r="J1232" i="4"/>
  <c r="X1232" i="4" s="1"/>
  <c r="J485" i="4"/>
  <c r="X485" i="4" s="1"/>
  <c r="S332" i="4"/>
  <c r="R332" i="4"/>
  <c r="J334" i="4"/>
  <c r="X334" i="4" s="1"/>
  <c r="J884" i="4"/>
  <c r="J1448" i="4"/>
  <c r="X1448" i="4" s="1"/>
  <c r="J1443" i="4"/>
  <c r="X1443" i="4" s="1"/>
  <c r="U1405" i="4"/>
  <c r="K1382" i="4"/>
  <c r="X1370" i="4"/>
  <c r="P1370" i="4"/>
  <c r="S1369" i="4"/>
  <c r="J1388" i="4"/>
  <c r="X1388" i="4" s="1"/>
  <c r="J1339" i="4"/>
  <c r="X1339" i="4" s="1"/>
  <c r="Q1315" i="4"/>
  <c r="U1314" i="4" s="1"/>
  <c r="L1316" i="4"/>
  <c r="M1314" i="4" s="1"/>
  <c r="X1302" i="4"/>
  <c r="X1262" i="4"/>
  <c r="X1261" i="4"/>
  <c r="L1219" i="4"/>
  <c r="Q1218" i="4"/>
  <c r="U1217" i="4" s="1"/>
  <c r="O1218" i="4"/>
  <c r="L1261" i="4"/>
  <c r="U1161" i="4"/>
  <c r="T1162" i="4"/>
  <c r="R1089" i="4"/>
  <c r="S1124" i="4"/>
  <c r="J1126" i="4"/>
  <c r="X1126" i="4" s="1"/>
  <c r="J1028" i="4"/>
  <c r="X1028" i="4" s="1"/>
  <c r="X911" i="4"/>
  <c r="O871" i="4"/>
  <c r="Q870" i="4"/>
  <c r="P870" i="4"/>
  <c r="O870" i="4"/>
  <c r="X882" i="4"/>
  <c r="W825" i="4"/>
  <c r="V825" i="4"/>
  <c r="T692" i="4"/>
  <c r="Q611" i="4"/>
  <c r="O611" i="4"/>
  <c r="U580" i="4"/>
  <c r="T581" i="4"/>
  <c r="P582" i="4"/>
  <c r="S581" i="4"/>
  <c r="J583" i="4"/>
  <c r="X583" i="4" s="1"/>
  <c r="R581" i="4"/>
  <c r="K582" i="4"/>
  <c r="X582" i="4"/>
  <c r="L146" i="4"/>
  <c r="M144" i="4" s="1"/>
  <c r="R1441" i="4"/>
  <c r="R1393" i="4"/>
  <c r="P1394" i="4"/>
  <c r="X1394" i="4"/>
  <c r="T1363" i="4"/>
  <c r="P1362" i="4"/>
  <c r="X1363" i="4"/>
  <c r="P1365" i="4"/>
  <c r="X1366" i="4"/>
  <c r="K1365" i="4"/>
  <c r="R1337" i="4"/>
  <c r="K1289" i="4"/>
  <c r="X1289" i="4"/>
  <c r="P1289" i="4"/>
  <c r="S1288" i="4"/>
  <c r="J1290" i="4"/>
  <c r="X1290" i="4" s="1"/>
  <c r="S1287" i="4"/>
  <c r="R1287" i="4"/>
  <c r="R1288" i="4"/>
  <c r="J1268" i="4"/>
  <c r="X1268" i="4" s="1"/>
  <c r="P1258" i="4"/>
  <c r="J1259" i="4"/>
  <c r="L1224" i="4"/>
  <c r="P1224" i="4" s="1"/>
  <c r="P1223" i="4"/>
  <c r="L1079" i="4"/>
  <c r="Q1078" i="4"/>
  <c r="O1078" i="4"/>
  <c r="P955" i="4"/>
  <c r="R954" i="4"/>
  <c r="S954" i="4"/>
  <c r="J956" i="4"/>
  <c r="K955" i="4"/>
  <c r="J977" i="4"/>
  <c r="X977" i="4" s="1"/>
  <c r="P976" i="4"/>
  <c r="U851" i="4"/>
  <c r="T852" i="4"/>
  <c r="R852" i="4"/>
  <c r="J546" i="4"/>
  <c r="X546" i="4" s="1"/>
  <c r="S544" i="4"/>
  <c r="X545" i="4"/>
  <c r="P545" i="4"/>
  <c r="R544" i="4"/>
  <c r="L426" i="4"/>
  <c r="Q425" i="4"/>
  <c r="J462" i="4"/>
  <c r="P461" i="4"/>
  <c r="S460" i="4"/>
  <c r="X461" i="4"/>
  <c r="P475" i="4"/>
  <c r="X476" i="4"/>
  <c r="P155" i="4"/>
  <c r="Q1512" i="4"/>
  <c r="L1513" i="4"/>
  <c r="P1522" i="4"/>
  <c r="J1523" i="4"/>
  <c r="X1523" i="4" s="1"/>
  <c r="R1475" i="4"/>
  <c r="S1475" i="4"/>
  <c r="L1427" i="4"/>
  <c r="X1428" i="4"/>
  <c r="S1436" i="4"/>
  <c r="R1436" i="4"/>
  <c r="J1438" i="4"/>
  <c r="X1438" i="4" s="1"/>
  <c r="P1437" i="4"/>
  <c r="K1437" i="4"/>
  <c r="T1436" i="4"/>
  <c r="P1387" i="4"/>
  <c r="P1386" i="4"/>
  <c r="X1387" i="4"/>
  <c r="Q1365" i="4"/>
  <c r="R1365" i="4" s="1"/>
  <c r="O1365" i="4"/>
  <c r="J1367" i="4"/>
  <c r="X1367" i="4" s="1"/>
  <c r="J1303" i="4"/>
  <c r="X1303" i="4" s="1"/>
  <c r="R1301" i="4"/>
  <c r="P1302" i="4"/>
  <c r="T1314" i="4"/>
  <c r="J1263" i="4"/>
  <c r="X1263" i="4" s="1"/>
  <c r="R1205" i="4"/>
  <c r="K1206" i="4"/>
  <c r="P1206" i="4"/>
  <c r="T1206" i="4"/>
  <c r="U1287" i="4"/>
  <c r="J1211" i="4"/>
  <c r="X1211" i="4" s="1"/>
  <c r="O1161" i="4"/>
  <c r="J1207" i="4"/>
  <c r="X1207" i="4" s="1"/>
  <c r="P1172" i="4"/>
  <c r="X1173" i="4"/>
  <c r="T1173" i="4"/>
  <c r="J1033" i="4"/>
  <c r="X955" i="4"/>
  <c r="X883" i="4"/>
  <c r="S881" i="4"/>
  <c r="R881" i="4"/>
  <c r="P882" i="4"/>
  <c r="K882" i="4"/>
  <c r="K332" i="4"/>
  <c r="X333" i="4"/>
  <c r="R331" i="4"/>
  <c r="P332" i="4"/>
  <c r="S331" i="4"/>
  <c r="X332" i="4"/>
  <c r="T332" i="4"/>
  <c r="X507" i="4"/>
  <c r="P507" i="4"/>
  <c r="X508" i="4"/>
  <c r="K507" i="4"/>
  <c r="K508" i="4" s="1"/>
  <c r="K510" i="4" s="1"/>
  <c r="K511" i="4" s="1"/>
  <c r="S506" i="4"/>
  <c r="Q475" i="4"/>
  <c r="L476" i="4"/>
  <c r="O475" i="4"/>
  <c r="P205" i="4"/>
  <c r="J206" i="4"/>
  <c r="X206" i="4" s="1"/>
  <c r="AI3" i="4"/>
  <c r="J1413" i="4"/>
  <c r="P1412" i="4"/>
  <c r="R1369" i="4"/>
  <c r="J1351" i="4"/>
  <c r="X1351" i="4" s="1"/>
  <c r="Q1338" i="4"/>
  <c r="U1337" i="4" s="1"/>
  <c r="Q1258" i="4"/>
  <c r="O1258" i="4"/>
  <c r="K1163" i="4"/>
  <c r="P1163" i="4"/>
  <c r="S1162" i="4"/>
  <c r="J1164" i="4"/>
  <c r="X1163" i="4"/>
  <c r="S1089" i="4"/>
  <c r="O1103" i="4"/>
  <c r="Q1103" i="4"/>
  <c r="L1104" i="4"/>
  <c r="K1001" i="4"/>
  <c r="Q871" i="4"/>
  <c r="L872" i="4"/>
  <c r="P675" i="4"/>
  <c r="S674" i="4"/>
  <c r="K675" i="4"/>
  <c r="J676" i="4"/>
  <c r="X676" i="4" s="1"/>
  <c r="X484" i="4"/>
  <c r="X509" i="4"/>
  <c r="J477" i="4"/>
  <c r="X477" i="4" s="1"/>
  <c r="Q507" i="4"/>
  <c r="U506" i="4" s="1"/>
  <c r="L508" i="4"/>
  <c r="O507" i="4"/>
  <c r="X202" i="4"/>
  <c r="P202" i="4"/>
  <c r="J203" i="4"/>
  <c r="R201" i="4"/>
  <c r="K202" i="4"/>
  <c r="S201" i="4"/>
  <c r="L276" i="4"/>
  <c r="P276" i="4" s="1"/>
  <c r="P275" i="4"/>
  <c r="L220" i="4"/>
  <c r="M218" i="4" s="1"/>
  <c r="Q219" i="4"/>
  <c r="O219" i="4"/>
  <c r="P219" i="4"/>
  <c r="X131" i="4"/>
  <c r="P131" i="4"/>
  <c r="J132" i="4"/>
  <c r="X132" i="4" s="1"/>
  <c r="S130" i="4"/>
  <c r="K131" i="4"/>
  <c r="R130" i="4"/>
  <c r="U165" i="4"/>
  <c r="S166" i="4"/>
  <c r="R166" i="4"/>
  <c r="T166" i="4"/>
  <c r="X1522" i="4"/>
  <c r="K1442" i="4"/>
  <c r="X1437" i="4"/>
  <c r="T1369" i="4"/>
  <c r="U1380" i="4"/>
  <c r="X1382" i="4"/>
  <c r="R1380" i="4"/>
  <c r="L1339" i="4"/>
  <c r="S1364" i="4"/>
  <c r="Q1349" i="4"/>
  <c r="S1349" i="4" s="1"/>
  <c r="L1350" i="4"/>
  <c r="O1349" i="4"/>
  <c r="L1366" i="4"/>
  <c r="U1336" i="4"/>
  <c r="P1327" i="4"/>
  <c r="S1326" i="4"/>
  <c r="J1328" i="4"/>
  <c r="R1326" i="4"/>
  <c r="K1327" i="4"/>
  <c r="K1302" i="4"/>
  <c r="O1338" i="4"/>
  <c r="X1267" i="4"/>
  <c r="O1315" i="4"/>
  <c r="X1258" i="4"/>
  <c r="P1257" i="4"/>
  <c r="K1257" i="4"/>
  <c r="S1256" i="4"/>
  <c r="X1257" i="4"/>
  <c r="X1206" i="4"/>
  <c r="J1180" i="4"/>
  <c r="X1180" i="4" s="1"/>
  <c r="P1179" i="4"/>
  <c r="L1176" i="4"/>
  <c r="Q1175" i="4"/>
  <c r="U1174" i="4" s="1"/>
  <c r="P1141" i="4"/>
  <c r="X1142" i="4"/>
  <c r="X1141" i="4"/>
  <c r="R1162" i="4"/>
  <c r="P1103" i="4"/>
  <c r="R1063" i="4"/>
  <c r="Q896" i="4"/>
  <c r="P803" i="4"/>
  <c r="J804" i="4"/>
  <c r="L804" i="4" s="1"/>
  <c r="O804" i="4" s="1"/>
  <c r="R674" i="4"/>
  <c r="R506" i="4"/>
  <c r="V609" i="4"/>
  <c r="W609" i="4"/>
  <c r="L164" i="4"/>
  <c r="M164" i="4" s="1"/>
  <c r="Q232" i="4"/>
  <c r="L233" i="4"/>
  <c r="M231" i="4" s="1"/>
  <c r="O232" i="4"/>
  <c r="P232" i="4"/>
  <c r="X1556" i="4"/>
  <c r="P1555" i="4"/>
  <c r="R1554" i="4"/>
  <c r="V1520" i="4"/>
  <c r="W1520" i="4"/>
  <c r="Q1477" i="4"/>
  <c r="P1477" i="4"/>
  <c r="K1522" i="4"/>
  <c r="S1441" i="4"/>
  <c r="X1442" i="4"/>
  <c r="P1442" i="4"/>
  <c r="O1477" i="4"/>
  <c r="S1435" i="4"/>
  <c r="W1440" i="4"/>
  <c r="V1440" i="4"/>
  <c r="S1422" i="4"/>
  <c r="X1424" i="4"/>
  <c r="P1423" i="4"/>
  <c r="R1422" i="4"/>
  <c r="X1423" i="4"/>
  <c r="W1368" i="4"/>
  <c r="V1368" i="4"/>
  <c r="X1365" i="4"/>
  <c r="S1336" i="4"/>
  <c r="R1336" i="4"/>
  <c r="X1315" i="4"/>
  <c r="P1315" i="4"/>
  <c r="S1314" i="4"/>
  <c r="J1316" i="4"/>
  <c r="X1316" i="4" s="1"/>
  <c r="X1350" i="4"/>
  <c r="R1229" i="4"/>
  <c r="K1230" i="4"/>
  <c r="X1231" i="4"/>
  <c r="P1230" i="4"/>
  <c r="X1230" i="4"/>
  <c r="L1232" i="4"/>
  <c r="M1230" i="4" s="1"/>
  <c r="Q1231" i="4"/>
  <c r="T1205" i="4"/>
  <c r="P1218" i="4"/>
  <c r="J1219" i="4"/>
  <c r="R1217" i="4"/>
  <c r="K1218" i="4"/>
  <c r="S1205" i="4"/>
  <c r="R1138" i="4"/>
  <c r="S1138" i="4"/>
  <c r="U1138" i="4"/>
  <c r="X1218" i="4"/>
  <c r="P1027" i="4"/>
  <c r="P1024" i="4"/>
  <c r="J1025" i="4"/>
  <c r="X1024" i="4"/>
  <c r="S1023" i="4"/>
  <c r="R1023" i="4"/>
  <c r="R1012" i="4"/>
  <c r="U972" i="4"/>
  <c r="S972" i="4"/>
  <c r="Q664" i="4"/>
  <c r="P664" i="4"/>
  <c r="L665" i="4"/>
  <c r="U621" i="4"/>
  <c r="T622" i="4"/>
  <c r="Q545" i="4"/>
  <c r="U544" i="4" s="1"/>
  <c r="O545" i="4"/>
  <c r="J408" i="4"/>
  <c r="X408" i="4" s="1"/>
  <c r="S543" i="4"/>
  <c r="R543" i="4"/>
  <c r="U543" i="4"/>
  <c r="P398" i="4"/>
  <c r="X399" i="4"/>
  <c r="R397" i="4"/>
  <c r="K398" i="4"/>
  <c r="X398" i="4"/>
  <c r="S397" i="4"/>
  <c r="L612" i="4"/>
  <c r="P494" i="4"/>
  <c r="S493" i="4"/>
  <c r="R493" i="4"/>
  <c r="K494" i="4"/>
  <c r="J495" i="4"/>
  <c r="X495" i="4" s="1"/>
  <c r="X494" i="4"/>
  <c r="R342" i="4"/>
  <c r="S342" i="4"/>
  <c r="P234" i="4"/>
  <c r="J235" i="4"/>
  <c r="L268" i="4"/>
  <c r="P268" i="4" s="1"/>
  <c r="P267" i="4"/>
  <c r="L114" i="4"/>
  <c r="P114" i="4" s="1"/>
  <c r="O113" i="4"/>
  <c r="U1475" i="4"/>
  <c r="S1476" i="4"/>
  <c r="R1521" i="4"/>
  <c r="P1510" i="4"/>
  <c r="J1511" i="4"/>
  <c r="R1509" i="4"/>
  <c r="U1421" i="4"/>
  <c r="X1405" i="4"/>
  <c r="T1405" i="4"/>
  <c r="P1404" i="4"/>
  <c r="R1476" i="4"/>
  <c r="S1421" i="4"/>
  <c r="Q1370" i="4"/>
  <c r="O1387" i="4"/>
  <c r="X1386" i="4"/>
  <c r="L1371" i="4"/>
  <c r="M1369" i="4" s="1"/>
  <c r="R1314" i="4"/>
  <c r="U1205" i="4"/>
  <c r="P1153" i="4"/>
  <c r="S1152" i="4"/>
  <c r="J1154" i="4"/>
  <c r="X1154" i="4" s="1"/>
  <c r="R1152" i="4"/>
  <c r="K1153" i="4"/>
  <c r="J1143" i="4"/>
  <c r="X1143" i="4" s="1"/>
  <c r="O1231" i="4"/>
  <c r="P1175" i="4"/>
  <c r="X1175" i="4"/>
  <c r="J1176" i="4"/>
  <c r="X1176" i="4" s="1"/>
  <c r="S1174" i="4"/>
  <c r="R1174" i="4"/>
  <c r="K1175" i="4"/>
  <c r="X1125" i="4"/>
  <c r="P1125" i="4"/>
  <c r="K1125" i="4"/>
  <c r="R1124" i="4"/>
  <c r="L1050" i="4"/>
  <c r="Q1049" i="4"/>
  <c r="P1049" i="4"/>
  <c r="O1049" i="4"/>
  <c r="X1044" i="4"/>
  <c r="P1044" i="4"/>
  <c r="R1043" i="4"/>
  <c r="J1045" i="4"/>
  <c r="X1045" i="4" s="1"/>
  <c r="K1044" i="4"/>
  <c r="L1032" i="4"/>
  <c r="U726" i="4"/>
  <c r="T727" i="4"/>
  <c r="S727" i="4"/>
  <c r="Q748" i="4"/>
  <c r="U747" i="4" s="1"/>
  <c r="O748" i="4"/>
  <c r="L749" i="4"/>
  <c r="O749" i="4" s="1"/>
  <c r="X380" i="4"/>
  <c r="L380" i="4"/>
  <c r="J381" i="4"/>
  <c r="X381" i="4" s="1"/>
  <c r="L546" i="4"/>
  <c r="R330" i="4"/>
  <c r="S254" i="4"/>
  <c r="R254" i="4"/>
  <c r="L180" i="4"/>
  <c r="M178" i="4" s="1"/>
  <c r="Q179" i="4"/>
  <c r="O179" i="4"/>
  <c r="P179" i="4"/>
  <c r="Q155" i="4"/>
  <c r="O155" i="4"/>
  <c r="L209" i="4"/>
  <c r="M209" i="4" s="1"/>
  <c r="P208" i="4"/>
  <c r="U330" i="4"/>
  <c r="P292" i="4"/>
  <c r="J293" i="4"/>
  <c r="X293" i="4" s="1"/>
  <c r="R291" i="4"/>
  <c r="K292" i="4"/>
  <c r="S291" i="4"/>
  <c r="Q1522" i="4"/>
  <c r="U1521" i="4" s="1"/>
  <c r="O1522" i="4"/>
  <c r="O1465" i="4"/>
  <c r="L1466" i="4"/>
  <c r="M1464" i="4" s="1"/>
  <c r="Q1465" i="4"/>
  <c r="X1421" i="4"/>
  <c r="P1420" i="4"/>
  <c r="T1421" i="4"/>
  <c r="L1478" i="4"/>
  <c r="P1382" i="4"/>
  <c r="S1381" i="4"/>
  <c r="J1383" i="4"/>
  <c r="R1381" i="4"/>
  <c r="K1338" i="4"/>
  <c r="S1337" i="4"/>
  <c r="X1338" i="4"/>
  <c r="P1338" i="4"/>
  <c r="P1242" i="4"/>
  <c r="J1243" i="4"/>
  <c r="R1241" i="4"/>
  <c r="S1241" i="4"/>
  <c r="K1242" i="4"/>
  <c r="S1313" i="4"/>
  <c r="L1164" i="4"/>
  <c r="M1162" i="4" s="1"/>
  <c r="Q1163" i="4"/>
  <c r="U1162" i="4" s="1"/>
  <c r="O1163" i="4"/>
  <c r="L1142" i="4"/>
  <c r="O1141" i="4"/>
  <c r="S1217" i="4"/>
  <c r="U1047" i="4"/>
  <c r="S1048" i="4"/>
  <c r="T1048" i="4"/>
  <c r="Q1091" i="4"/>
  <c r="O1091" i="4"/>
  <c r="L1092" i="4"/>
  <c r="M1090" i="4" s="1"/>
  <c r="P1031" i="4"/>
  <c r="X1032" i="4"/>
  <c r="U1011" i="4"/>
  <c r="S1012" i="4"/>
  <c r="P911" i="4"/>
  <c r="R910" i="4"/>
  <c r="J912" i="4"/>
  <c r="K912" i="4" s="1"/>
  <c r="S910" i="4"/>
  <c r="X748" i="4"/>
  <c r="P748" i="4"/>
  <c r="R747" i="4"/>
  <c r="S747" i="4"/>
  <c r="K748" i="4"/>
  <c r="J749" i="4"/>
  <c r="X693" i="4"/>
  <c r="P693" i="4"/>
  <c r="S692" i="4"/>
  <c r="R692" i="4"/>
  <c r="K693" i="4"/>
  <c r="J694" i="4"/>
  <c r="X694" i="4" s="1"/>
  <c r="R727" i="4"/>
  <c r="U492" i="4"/>
  <c r="Q624" i="4"/>
  <c r="U569" i="4"/>
  <c r="T570" i="4"/>
  <c r="J400" i="4"/>
  <c r="X400" i="4" s="1"/>
  <c r="Q398" i="4"/>
  <c r="U397" i="4" s="1"/>
  <c r="O398" i="4"/>
  <c r="L399" i="4"/>
  <c r="L412" i="4"/>
  <c r="Q411" i="4"/>
  <c r="O411" i="4"/>
  <c r="O425" i="4"/>
  <c r="Q424" i="4"/>
  <c r="O424" i="4"/>
  <c r="P424" i="4"/>
  <c r="P305" i="4"/>
  <c r="X305" i="4"/>
  <c r="R304" i="4"/>
  <c r="J306" i="4"/>
  <c r="L149" i="4"/>
  <c r="P148" i="4"/>
  <c r="J147" i="4"/>
  <c r="X147" i="4" s="1"/>
  <c r="K91" i="4"/>
  <c r="P91" i="4"/>
  <c r="S90" i="4"/>
  <c r="R90" i="4"/>
  <c r="J92" i="4"/>
  <c r="X92" i="4" s="1"/>
  <c r="X91" i="4"/>
  <c r="P1200" i="4"/>
  <c r="S1199" i="4"/>
  <c r="J1201" i="4"/>
  <c r="R1199" i="4"/>
  <c r="T1241" i="4"/>
  <c r="W1199" i="4"/>
  <c r="V1199" i="4"/>
  <c r="Q1187" i="4"/>
  <c r="K1200" i="4"/>
  <c r="S1064" i="4"/>
  <c r="U1063" i="4"/>
  <c r="P1078" i="4"/>
  <c r="S1077" i="4"/>
  <c r="R1077" i="4"/>
  <c r="K1078" i="4"/>
  <c r="P962" i="4"/>
  <c r="K962" i="4"/>
  <c r="Q949" i="4"/>
  <c r="L950" i="4"/>
  <c r="P949" i="4"/>
  <c r="P895" i="4"/>
  <c r="J896" i="4"/>
  <c r="X896" i="4" s="1"/>
  <c r="P812" i="4"/>
  <c r="K812" i="4"/>
  <c r="L729" i="4"/>
  <c r="Q728" i="4"/>
  <c r="J813" i="4"/>
  <c r="X813" i="4" s="1"/>
  <c r="P775" i="4"/>
  <c r="R774" i="4"/>
  <c r="K775" i="4"/>
  <c r="K709" i="4"/>
  <c r="K710" i="4" s="1"/>
  <c r="X475" i="4"/>
  <c r="P474" i="4"/>
  <c r="S473" i="4"/>
  <c r="R473" i="4"/>
  <c r="K474" i="4"/>
  <c r="U556" i="4"/>
  <c r="T557" i="4"/>
  <c r="P611" i="4"/>
  <c r="J612" i="4"/>
  <c r="X612" i="4" s="1"/>
  <c r="X366" i="4"/>
  <c r="P365" i="4"/>
  <c r="R384" i="4"/>
  <c r="P261" i="4"/>
  <c r="J262" i="4"/>
  <c r="X262" i="4" s="1"/>
  <c r="P189" i="4"/>
  <c r="J190" i="4"/>
  <c r="X190" i="4" s="1"/>
  <c r="S188" i="4"/>
  <c r="U317" i="4"/>
  <c r="X261" i="4"/>
  <c r="S244" i="4"/>
  <c r="X189" i="4"/>
  <c r="U254" i="4"/>
  <c r="L257" i="4"/>
  <c r="O257" i="4" s="1"/>
  <c r="J46" i="4"/>
  <c r="X46" i="4" s="1"/>
  <c r="L45" i="4"/>
  <c r="R84" i="4"/>
  <c r="K85" i="4"/>
  <c r="P85" i="4"/>
  <c r="J86" i="4"/>
  <c r="X86" i="4" s="1"/>
  <c r="X85" i="4"/>
  <c r="S48" i="4"/>
  <c r="R48" i="4"/>
  <c r="K49" i="4"/>
  <c r="P49" i="4"/>
  <c r="X49" i="4"/>
  <c r="T165" i="4"/>
  <c r="X165" i="4"/>
  <c r="U106" i="4"/>
  <c r="T107" i="4"/>
  <c r="P1160" i="4"/>
  <c r="T1161" i="4"/>
  <c r="X1161" i="4"/>
  <c r="O962" i="4"/>
  <c r="Q962" i="4"/>
  <c r="L963" i="4"/>
  <c r="U988" i="4"/>
  <c r="S635" i="4"/>
  <c r="U662" i="4"/>
  <c r="S663" i="4"/>
  <c r="P503" i="4"/>
  <c r="Q582" i="4"/>
  <c r="L583" i="4"/>
  <c r="L719" i="4"/>
  <c r="M717" i="4" s="1"/>
  <c r="Q718" i="4"/>
  <c r="O718" i="4"/>
  <c r="L386" i="4"/>
  <c r="Q385" i="4"/>
  <c r="J360" i="4"/>
  <c r="X360" i="4" s="1"/>
  <c r="V396" i="4"/>
  <c r="W396" i="4"/>
  <c r="Q319" i="4"/>
  <c r="U318" i="4" s="1"/>
  <c r="O319" i="4"/>
  <c r="U230" i="4"/>
  <c r="S231" i="4"/>
  <c r="P57" i="4"/>
  <c r="J58" i="4"/>
  <c r="X58" i="4" s="1"/>
  <c r="X57" i="4"/>
  <c r="K57" i="4"/>
  <c r="R56" i="4"/>
  <c r="S67" i="4"/>
  <c r="U67" i="4"/>
  <c r="P136" i="4"/>
  <c r="X137" i="4"/>
  <c r="R135" i="4"/>
  <c r="K136" i="4"/>
  <c r="K138" i="4" s="1"/>
  <c r="K139" i="4" s="1"/>
  <c r="K141" i="4" s="1"/>
  <c r="X39" i="4"/>
  <c r="J40" i="4"/>
  <c r="X40" i="4" s="1"/>
  <c r="L39" i="4"/>
  <c r="S84" i="4"/>
  <c r="T210" i="4"/>
  <c r="X210" i="4"/>
  <c r="P212" i="4"/>
  <c r="R211" i="4"/>
  <c r="S211" i="4"/>
  <c r="X142" i="4"/>
  <c r="T142" i="4"/>
  <c r="J50" i="4"/>
  <c r="U1185" i="4"/>
  <c r="S1186" i="4"/>
  <c r="R1186" i="4"/>
  <c r="T1124" i="4"/>
  <c r="R1047" i="4"/>
  <c r="R988" i="4"/>
  <c r="S961" i="4"/>
  <c r="L854" i="4"/>
  <c r="M852" i="4" s="1"/>
  <c r="Q853" i="4"/>
  <c r="L777" i="4"/>
  <c r="Q776" i="4"/>
  <c r="J785" i="4"/>
  <c r="X785" i="4" s="1"/>
  <c r="P784" i="4"/>
  <c r="J729" i="4"/>
  <c r="X729" i="4" s="1"/>
  <c r="P728" i="4"/>
  <c r="L799" i="4"/>
  <c r="M797" i="4" s="1"/>
  <c r="Q798" i="4"/>
  <c r="O798" i="4"/>
  <c r="O728" i="4"/>
  <c r="P623" i="4"/>
  <c r="R622" i="4"/>
  <c r="J624" i="4"/>
  <c r="S622" i="4"/>
  <c r="U796" i="4"/>
  <c r="S517" i="4"/>
  <c r="R517" i="4"/>
  <c r="X718" i="4"/>
  <c r="J719" i="4"/>
  <c r="K719" i="4" s="1"/>
  <c r="P718" i="4"/>
  <c r="R717" i="4"/>
  <c r="S717" i="4"/>
  <c r="U692" i="4"/>
  <c r="T663" i="4"/>
  <c r="J504" i="4"/>
  <c r="X504" i="4" s="1"/>
  <c r="L496" i="4"/>
  <c r="Q495" i="4"/>
  <c r="L359" i="4"/>
  <c r="O359" i="4" s="1"/>
  <c r="P385" i="4"/>
  <c r="P358" i="4"/>
  <c r="X359" i="4"/>
  <c r="Q607" i="4"/>
  <c r="O495" i="4"/>
  <c r="X437" i="4"/>
  <c r="P437" i="4"/>
  <c r="K437" i="4"/>
  <c r="S436" i="4"/>
  <c r="X358" i="4"/>
  <c r="X357" i="4"/>
  <c r="P357" i="4"/>
  <c r="S356" i="4"/>
  <c r="K357" i="4"/>
  <c r="K359" i="4" s="1"/>
  <c r="S230" i="4"/>
  <c r="X319" i="4"/>
  <c r="J320" i="4"/>
  <c r="S318" i="4"/>
  <c r="P319" i="4"/>
  <c r="R318" i="4"/>
  <c r="O145" i="4"/>
  <c r="Q144" i="4"/>
  <c r="Q145" i="4" s="1"/>
  <c r="O144" i="4"/>
  <c r="T410" i="4"/>
  <c r="X146" i="4"/>
  <c r="P145" i="4"/>
  <c r="X145" i="4"/>
  <c r="P140" i="4"/>
  <c r="K261" i="4"/>
  <c r="X119" i="4"/>
  <c r="P119" i="4"/>
  <c r="S118" i="4"/>
  <c r="J120" i="4"/>
  <c r="X120" i="4" s="1"/>
  <c r="R118" i="4"/>
  <c r="Q131" i="4"/>
  <c r="U130" i="4" s="1"/>
  <c r="L132" i="4"/>
  <c r="M130" i="4" s="1"/>
  <c r="R106" i="4"/>
  <c r="U105" i="4"/>
  <c r="J115" i="4"/>
  <c r="X115" i="4" s="1"/>
  <c r="U142" i="4"/>
  <c r="S143" i="4"/>
  <c r="L141" i="4"/>
  <c r="M140" i="4" s="1"/>
  <c r="P144" i="4"/>
  <c r="S47" i="4"/>
  <c r="U47" i="4"/>
  <c r="R47" i="4"/>
  <c r="S56" i="4"/>
  <c r="K189" i="4"/>
  <c r="O1160" i="4"/>
  <c r="Q1125" i="4"/>
  <c r="U1124" i="4" s="1"/>
  <c r="Q1044" i="4"/>
  <c r="U1043" i="4" s="1"/>
  <c r="O1044" i="4"/>
  <c r="Q1065" i="4"/>
  <c r="P1065" i="4"/>
  <c r="O1065" i="4"/>
  <c r="S988" i="4"/>
  <c r="P917" i="4"/>
  <c r="S916" i="4"/>
  <c r="R916" i="4"/>
  <c r="K917" i="4"/>
  <c r="T917" i="4"/>
  <c r="J918" i="4"/>
  <c r="P886" i="4"/>
  <c r="P637" i="4"/>
  <c r="S636" i="4"/>
  <c r="R636" i="4"/>
  <c r="K637" i="4"/>
  <c r="U635" i="4"/>
  <c r="X483" i="4"/>
  <c r="P482" i="4"/>
  <c r="S481" i="4"/>
  <c r="R481" i="4"/>
  <c r="K482" i="4"/>
  <c r="P681" i="4"/>
  <c r="S680" i="4"/>
  <c r="J682" i="4"/>
  <c r="X682" i="4" s="1"/>
  <c r="R680" i="4"/>
  <c r="K681" i="4"/>
  <c r="L596" i="4"/>
  <c r="Q595" i="4"/>
  <c r="O595" i="4"/>
  <c r="R447" i="4"/>
  <c r="X246" i="4"/>
  <c r="P245" i="4"/>
  <c r="K245" i="4"/>
  <c r="K247" i="4" s="1"/>
  <c r="O358" i="4"/>
  <c r="X245" i="4"/>
  <c r="Q256" i="4"/>
  <c r="O256" i="4"/>
  <c r="J20" i="4"/>
  <c r="X20" i="4" s="1"/>
  <c r="X19" i="4"/>
  <c r="X212" i="4"/>
  <c r="L19" i="4"/>
  <c r="U55" i="4"/>
  <c r="T56" i="4"/>
  <c r="Q136" i="4"/>
  <c r="Q137" i="4" s="1"/>
  <c r="O137" i="4"/>
  <c r="P185" i="4"/>
  <c r="X186" i="4"/>
  <c r="L7" i="4"/>
  <c r="M5" i="4" s="1"/>
  <c r="Q6" i="4"/>
  <c r="O6" i="4"/>
  <c r="AE45" i="4"/>
  <c r="S3" i="4"/>
  <c r="P990" i="4"/>
  <c r="S989" i="4"/>
  <c r="K990" i="4"/>
  <c r="P925" i="4"/>
  <c r="S924" i="4"/>
  <c r="R924" i="4"/>
  <c r="K925" i="4"/>
  <c r="K974" i="4"/>
  <c r="S973" i="4"/>
  <c r="P974" i="4"/>
  <c r="S868" i="4"/>
  <c r="P827" i="4"/>
  <c r="S826" i="4"/>
  <c r="R826" i="4"/>
  <c r="J854" i="4"/>
  <c r="K854" i="4" s="1"/>
  <c r="X853" i="4"/>
  <c r="P853" i="4"/>
  <c r="S852" i="4"/>
  <c r="O896" i="4"/>
  <c r="Q895" i="4"/>
  <c r="O895" i="4"/>
  <c r="S869" i="4"/>
  <c r="R869" i="4"/>
  <c r="U868" i="4"/>
  <c r="L676" i="4"/>
  <c r="M674" i="4" s="1"/>
  <c r="Q675" i="4"/>
  <c r="U674" i="4" s="1"/>
  <c r="P606" i="4"/>
  <c r="O624" i="4"/>
  <c r="Q623" i="4"/>
  <c r="U622" i="4" s="1"/>
  <c r="X595" i="4"/>
  <c r="P595" i="4"/>
  <c r="P406" i="4"/>
  <c r="X407" i="4"/>
  <c r="X187" i="4"/>
  <c r="T187" i="4"/>
  <c r="U134" i="4"/>
  <c r="T135" i="4"/>
  <c r="J277" i="4"/>
  <c r="L168" i="4"/>
  <c r="Q167" i="4"/>
  <c r="P167" i="4"/>
  <c r="J150" i="4"/>
  <c r="T67" i="4"/>
  <c r="X67" i="4"/>
  <c r="X113" i="4"/>
  <c r="P113" i="4"/>
  <c r="X114" i="4"/>
  <c r="Q57" i="4"/>
  <c r="U56" i="4" s="1"/>
  <c r="Q91" i="4"/>
  <c r="U90" i="4" s="1"/>
  <c r="U117" i="4"/>
  <c r="X45" i="4"/>
  <c r="P44" i="4"/>
  <c r="J269" i="4"/>
  <c r="X69" i="4"/>
  <c r="P69" i="4"/>
  <c r="S68" i="4"/>
  <c r="J70" i="4"/>
  <c r="K70" i="4" s="1"/>
  <c r="R68" i="4"/>
  <c r="W68" i="4"/>
  <c r="V68" i="4"/>
  <c r="AE26" i="4"/>
  <c r="P65" i="4"/>
  <c r="X1478" i="4" l="1"/>
  <c r="R1477" i="4"/>
  <c r="P1147" i="4"/>
  <c r="X1147" i="4"/>
  <c r="J1148" i="4"/>
  <c r="J1149" i="4" s="1"/>
  <c r="J1150" i="4" s="1"/>
  <c r="X1151" i="4" s="1"/>
  <c r="U1289" i="4"/>
  <c r="L1291" i="4"/>
  <c r="M1291" i="4" s="1"/>
  <c r="T1289" i="4"/>
  <c r="V1288" i="4"/>
  <c r="O1290" i="4"/>
  <c r="M1288" i="4"/>
  <c r="J1468" i="4"/>
  <c r="X1468" i="4" s="1"/>
  <c r="J1051" i="4"/>
  <c r="X1051" i="4" s="1"/>
  <c r="P1050" i="4"/>
  <c r="O86" i="4"/>
  <c r="K1478" i="4"/>
  <c r="K1479" i="4" s="1"/>
  <c r="W187" i="4"/>
  <c r="AC17" i="4"/>
  <c r="X234" i="4"/>
  <c r="O438" i="4"/>
  <c r="X125" i="4"/>
  <c r="J126" i="4"/>
  <c r="J127" i="4" s="1"/>
  <c r="J128" i="4" s="1"/>
  <c r="X128" i="4" s="1"/>
  <c r="V89" i="4"/>
  <c r="P125" i="4"/>
  <c r="O912" i="4"/>
  <c r="J347" i="4"/>
  <c r="J348" i="4" s="1"/>
  <c r="X348" i="4" s="1"/>
  <c r="O89" i="4"/>
  <c r="Q912" i="4"/>
  <c r="U911" i="4" s="1"/>
  <c r="V911" i="4" s="1"/>
  <c r="T370" i="4"/>
  <c r="Q1013" i="4"/>
  <c r="S1013" i="4" s="1"/>
  <c r="M1011" i="4"/>
  <c r="L1014" i="4"/>
  <c r="P1014" i="4" s="1"/>
  <c r="O1013" i="4"/>
  <c r="W304" i="4"/>
  <c r="L295" i="4"/>
  <c r="M293" i="4" s="1"/>
  <c r="T1230" i="4"/>
  <c r="U1229" i="4"/>
  <c r="W1229" i="4" s="1"/>
  <c r="U1230" i="4"/>
  <c r="W1230" i="4" s="1"/>
  <c r="O450" i="4"/>
  <c r="T1510" i="4"/>
  <c r="M87" i="4"/>
  <c r="Q450" i="4"/>
  <c r="U449" i="4" s="1"/>
  <c r="W449" i="4" s="1"/>
  <c r="M448" i="4"/>
  <c r="V290" i="4"/>
  <c r="R1230" i="4"/>
  <c r="T89" i="4"/>
  <c r="O88" i="4"/>
  <c r="V1347" i="4"/>
  <c r="X89" i="4"/>
  <c r="P88" i="4"/>
  <c r="O87" i="4"/>
  <c r="W2" i="4"/>
  <c r="M84" i="4"/>
  <c r="M86" i="4"/>
  <c r="S1049" i="4"/>
  <c r="Q86" i="4"/>
  <c r="U85" i="4" s="1"/>
  <c r="K1144" i="4"/>
  <c r="K1145" i="4" s="1"/>
  <c r="K1147" i="4" s="1"/>
  <c r="K1148" i="4" s="1"/>
  <c r="K1149" i="4" s="1"/>
  <c r="W188" i="4"/>
  <c r="M881" i="4"/>
  <c r="P883" i="4"/>
  <c r="L884" i="4"/>
  <c r="M884" i="4" s="1"/>
  <c r="Q883" i="4"/>
  <c r="S883" i="4" s="1"/>
  <c r="T189" i="4"/>
  <c r="U974" i="4"/>
  <c r="W974" i="4" s="1"/>
  <c r="U1241" i="4"/>
  <c r="W1241" i="4" s="1"/>
  <c r="U1407" i="4"/>
  <c r="V1407" i="4" s="1"/>
  <c r="W923" i="4"/>
  <c r="T1394" i="4"/>
  <c r="M1406" i="4"/>
  <c r="Q371" i="4"/>
  <c r="U370" i="4" s="1"/>
  <c r="W370" i="4" s="1"/>
  <c r="W1393" i="4"/>
  <c r="O1408" i="4"/>
  <c r="V997" i="4"/>
  <c r="S1394" i="4"/>
  <c r="L1409" i="4"/>
  <c r="O1409" i="4" s="1"/>
  <c r="U1510" i="4"/>
  <c r="V1510" i="4" s="1"/>
  <c r="U1511" i="4"/>
  <c r="W1511" i="4" s="1"/>
  <c r="L829" i="4"/>
  <c r="L830" i="4" s="1"/>
  <c r="M828" i="4" s="1"/>
  <c r="T1511" i="4"/>
  <c r="L922" i="4"/>
  <c r="M922" i="4" s="1"/>
  <c r="K1050" i="4"/>
  <c r="T923" i="4"/>
  <c r="T368" i="4"/>
  <c r="X1104" i="4"/>
  <c r="K1188" i="4"/>
  <c r="K1189" i="4" s="1"/>
  <c r="K1190" i="4" s="1"/>
  <c r="X922" i="4"/>
  <c r="W460" i="4"/>
  <c r="U1459" i="4"/>
  <c r="V1459" i="4" s="1"/>
  <c r="X1189" i="4"/>
  <c r="R1187" i="4"/>
  <c r="T461" i="4"/>
  <c r="X1188" i="4"/>
  <c r="X1190" i="4"/>
  <c r="V1123" i="4"/>
  <c r="X368" i="4"/>
  <c r="R357" i="4"/>
  <c r="V1240" i="4"/>
  <c r="Q1202" i="4"/>
  <c r="Q438" i="4"/>
  <c r="U437" i="4" s="1"/>
  <c r="W118" i="4"/>
  <c r="V517" i="4"/>
  <c r="T344" i="4"/>
  <c r="M436" i="4"/>
  <c r="V343" i="4"/>
  <c r="V973" i="4"/>
  <c r="V1204" i="4"/>
  <c r="X1395" i="4"/>
  <c r="S344" i="4"/>
  <c r="T974" i="4"/>
  <c r="S974" i="4"/>
  <c r="T305" i="4"/>
  <c r="R1394" i="4"/>
  <c r="K1104" i="4"/>
  <c r="K1105" i="4" s="1"/>
  <c r="S705" i="4"/>
  <c r="L1203" i="4"/>
  <c r="M1203" i="4" s="1"/>
  <c r="V691" i="4"/>
  <c r="M1199" i="4"/>
  <c r="P1104" i="4"/>
  <c r="O1201" i="4"/>
  <c r="R1103" i="4"/>
  <c r="Q1201" i="4"/>
  <c r="U1200" i="4" s="1"/>
  <c r="W1200" i="4" s="1"/>
  <c r="M1200" i="4"/>
  <c r="P1408" i="4"/>
  <c r="L1439" i="4"/>
  <c r="M1439" i="4" s="1"/>
  <c r="W303" i="4"/>
  <c r="Q1438" i="4"/>
  <c r="U1437" i="4" s="1"/>
  <c r="K1408" i="4"/>
  <c r="J1409" i="4"/>
  <c r="J1410" i="4" s="1"/>
  <c r="O1438" i="4"/>
  <c r="X510" i="4"/>
  <c r="L1524" i="4"/>
  <c r="M1522" i="4" s="1"/>
  <c r="J511" i="4"/>
  <c r="L511" i="4" s="1"/>
  <c r="O511" i="4" s="1"/>
  <c r="Q1523" i="4"/>
  <c r="T1523" i="4" s="1"/>
  <c r="U636" i="4"/>
  <c r="W636" i="4" s="1"/>
  <c r="P510" i="4"/>
  <c r="O306" i="4"/>
  <c r="M1521" i="4"/>
  <c r="V680" i="4"/>
  <c r="Q121" i="4"/>
  <c r="U120" i="4" s="1"/>
  <c r="V120" i="4" s="1"/>
  <c r="S357" i="4"/>
  <c r="Q306" i="4"/>
  <c r="U305" i="4" s="1"/>
  <c r="W305" i="4" s="1"/>
  <c r="L307" i="4"/>
  <c r="M305" i="4" s="1"/>
  <c r="M508" i="4"/>
  <c r="U356" i="4"/>
  <c r="Q358" i="4"/>
  <c r="U357" i="4" s="1"/>
  <c r="W357" i="4" s="1"/>
  <c r="V703" i="4"/>
  <c r="J258" i="4"/>
  <c r="X259" i="4" s="1"/>
  <c r="Q1383" i="4"/>
  <c r="T1383" i="4" s="1"/>
  <c r="T1442" i="4"/>
  <c r="X1092" i="4"/>
  <c r="K1092" i="4"/>
  <c r="K1093" i="4" s="1"/>
  <c r="T474" i="4"/>
  <c r="U924" i="4"/>
  <c r="W924" i="4" s="1"/>
  <c r="R1091" i="4"/>
  <c r="O190" i="4"/>
  <c r="U473" i="4"/>
  <c r="W473" i="4" s="1"/>
  <c r="Q190" i="4"/>
  <c r="U189" i="4" s="1"/>
  <c r="W189" i="4" s="1"/>
  <c r="V1076" i="4"/>
  <c r="L191" i="4"/>
  <c r="L192" i="4" s="1"/>
  <c r="U474" i="4"/>
  <c r="W474" i="4" s="1"/>
  <c r="R474" i="4"/>
  <c r="S925" i="4"/>
  <c r="Q294" i="4"/>
  <c r="U293" i="4" s="1"/>
  <c r="W293" i="4" s="1"/>
  <c r="T1437" i="4"/>
  <c r="W436" i="4"/>
  <c r="O138" i="4"/>
  <c r="W210" i="4"/>
  <c r="O371" i="4"/>
  <c r="T119" i="4"/>
  <c r="M292" i="4"/>
  <c r="X828" i="4"/>
  <c r="X1466" i="4"/>
  <c r="K1466" i="4"/>
  <c r="K1467" i="4" s="1"/>
  <c r="T292" i="4"/>
  <c r="M136" i="4"/>
  <c r="M369" i="4"/>
  <c r="V291" i="4"/>
  <c r="T437" i="4"/>
  <c r="R437" i="4"/>
  <c r="U292" i="4"/>
  <c r="V292" i="4" s="1"/>
  <c r="X213" i="4"/>
  <c r="V1089" i="4"/>
  <c r="W953" i="4"/>
  <c r="T85" i="4"/>
  <c r="X1067" i="4"/>
  <c r="K1066" i="4"/>
  <c r="K1067" i="4" s="1"/>
  <c r="K1068" i="4" s="1"/>
  <c r="J608" i="4"/>
  <c r="X608" i="4" s="1"/>
  <c r="J1016" i="4"/>
  <c r="X1016" i="4" s="1"/>
  <c r="W960" i="4"/>
  <c r="X607" i="4"/>
  <c r="P450" i="4"/>
  <c r="X1066" i="4"/>
  <c r="X1014" i="4"/>
  <c r="R1065" i="4"/>
  <c r="V84" i="4"/>
  <c r="W84" i="4"/>
  <c r="V259" i="4"/>
  <c r="V1463" i="4"/>
  <c r="X88" i="4"/>
  <c r="Q262" i="4"/>
  <c r="U261" i="4" s="1"/>
  <c r="Q520" i="4"/>
  <c r="U519" i="4" s="1"/>
  <c r="V568" i="4"/>
  <c r="V1139" i="4"/>
  <c r="M260" i="4"/>
  <c r="L263" i="4"/>
  <c r="M261" i="4" s="1"/>
  <c r="O121" i="4"/>
  <c r="L122" i="4"/>
  <c r="M120" i="4" s="1"/>
  <c r="X938" i="4"/>
  <c r="R4" i="4"/>
  <c r="W910" i="4"/>
  <c r="W48" i="4"/>
  <c r="T812" i="4"/>
  <c r="O625" i="4"/>
  <c r="T49" i="4"/>
  <c r="Q625" i="4"/>
  <c r="U624" i="4" s="1"/>
  <c r="M885" i="4"/>
  <c r="K828" i="4"/>
  <c r="K829" i="4" s="1"/>
  <c r="J1396" i="4"/>
  <c r="X1396" i="4" s="1"/>
  <c r="W1508" i="4"/>
  <c r="U448" i="4"/>
  <c r="V448" i="4" s="1"/>
  <c r="K1395" i="4"/>
  <c r="Q956" i="4"/>
  <c r="U955" i="4" s="1"/>
  <c r="R256" i="4"/>
  <c r="U704" i="4"/>
  <c r="W704" i="4" s="1"/>
  <c r="R107" i="4"/>
  <c r="S1140" i="4"/>
  <c r="L1557" i="4"/>
  <c r="O1557" i="4" s="1"/>
  <c r="O333" i="4"/>
  <c r="K843" i="4"/>
  <c r="X976" i="4"/>
  <c r="L814" i="4"/>
  <c r="M812" i="4" s="1"/>
  <c r="Q1155" i="4"/>
  <c r="U1154" i="4" s="1"/>
  <c r="W1154" i="4" s="1"/>
  <c r="M1381" i="4"/>
  <c r="K371" i="4"/>
  <c r="J888" i="4"/>
  <c r="X888" i="4" s="1"/>
  <c r="V505" i="4"/>
  <c r="R1423" i="4"/>
  <c r="R705" i="4"/>
  <c r="T827" i="4"/>
  <c r="X887" i="4"/>
  <c r="P887" i="4"/>
  <c r="X1294" i="4"/>
  <c r="S1423" i="4"/>
  <c r="R344" i="4"/>
  <c r="V679" i="4"/>
  <c r="V989" i="4"/>
  <c r="U1423" i="4"/>
  <c r="W1423" i="4" s="1"/>
  <c r="Q214" i="4"/>
  <c r="Q1141" i="4"/>
  <c r="U1140" i="4" s="1"/>
  <c r="T1423" i="4"/>
  <c r="R1407" i="4"/>
  <c r="K937" i="4"/>
  <c r="K938" i="4" s="1"/>
  <c r="K939" i="4" s="1"/>
  <c r="R595" i="4"/>
  <c r="O521" i="4"/>
  <c r="S936" i="4"/>
  <c r="J222" i="4"/>
  <c r="X222" i="4" s="1"/>
  <c r="O187" i="4"/>
  <c r="W840" i="4"/>
  <c r="Q638" i="4"/>
  <c r="U637" i="4" s="1"/>
  <c r="W637" i="4" s="1"/>
  <c r="V331" i="4"/>
  <c r="R990" i="4"/>
  <c r="L335" i="4"/>
  <c r="O335" i="4" s="1"/>
  <c r="X596" i="4"/>
  <c r="X220" i="4"/>
  <c r="R219" i="4"/>
  <c r="T1407" i="4"/>
  <c r="M518" i="4"/>
  <c r="X937" i="4"/>
  <c r="L639" i="4"/>
  <c r="O639" i="4" s="1"/>
  <c r="M636" i="4"/>
  <c r="M332" i="4"/>
  <c r="O1425" i="4"/>
  <c r="M1423" i="4"/>
  <c r="T990" i="4"/>
  <c r="Q333" i="4"/>
  <c r="U332" i="4" s="1"/>
  <c r="V332" i="4" s="1"/>
  <c r="Q334" i="4"/>
  <c r="Q521" i="4"/>
  <c r="O156" i="4"/>
  <c r="Q1425" i="4"/>
  <c r="U1424" i="4" s="1"/>
  <c r="M331" i="4"/>
  <c r="K425" i="4"/>
  <c r="K220" i="4"/>
  <c r="K221" i="4" s="1"/>
  <c r="V746" i="4"/>
  <c r="T911" i="4"/>
  <c r="O1426" i="4"/>
  <c r="S1407" i="4"/>
  <c r="P333" i="4"/>
  <c r="M519" i="4"/>
  <c r="U1406" i="4"/>
  <c r="W1406" i="4" s="1"/>
  <c r="O520" i="4"/>
  <c r="V129" i="4"/>
  <c r="W260" i="4"/>
  <c r="O1066" i="4"/>
  <c r="J1247" i="4"/>
  <c r="J1248" i="4" s="1"/>
  <c r="Q483" i="4"/>
  <c r="U482" i="4" s="1"/>
  <c r="P1066" i="4"/>
  <c r="J157" i="4"/>
  <c r="X157" i="4" s="1"/>
  <c r="O571" i="4"/>
  <c r="M911" i="4"/>
  <c r="O913" i="4"/>
  <c r="L914" i="4"/>
  <c r="M914" i="4" s="1"/>
  <c r="L957" i="4"/>
  <c r="O957" i="4" s="1"/>
  <c r="L215" i="4"/>
  <c r="M213" i="4" s="1"/>
  <c r="O897" i="4"/>
  <c r="L1444" i="4"/>
  <c r="M1442" i="4" s="1"/>
  <c r="L1156" i="4"/>
  <c r="M1154" i="4" s="1"/>
  <c r="X140" i="4"/>
  <c r="J1116" i="4"/>
  <c r="J1117" i="4" s="1"/>
  <c r="X1371" i="4"/>
  <c r="V1173" i="4"/>
  <c r="O1025" i="4"/>
  <c r="K1371" i="4"/>
  <c r="K1372" i="4" s="1"/>
  <c r="X1462" i="4"/>
  <c r="K257" i="4"/>
  <c r="Q1025" i="4"/>
  <c r="U1024" i="4" s="1"/>
  <c r="V1024" i="4" s="1"/>
  <c r="J830" i="4"/>
  <c r="X830" i="4" s="1"/>
  <c r="V673" i="4"/>
  <c r="L1026" i="4"/>
  <c r="O1026" i="4" s="1"/>
  <c r="X1372" i="4"/>
  <c r="R1066" i="4"/>
  <c r="M910" i="4"/>
  <c r="M1153" i="4"/>
  <c r="V916" i="4"/>
  <c r="P828" i="4"/>
  <c r="S424" i="4"/>
  <c r="L139" i="4"/>
  <c r="P139" i="4" s="1"/>
  <c r="O533" i="4"/>
  <c r="P156" i="4"/>
  <c r="Q571" i="4"/>
  <c r="U570" i="4" s="1"/>
  <c r="W570" i="4" s="1"/>
  <c r="L1246" i="4"/>
  <c r="P571" i="4"/>
  <c r="L346" i="4"/>
  <c r="L347" i="4" s="1"/>
  <c r="M345" i="4" s="1"/>
  <c r="P938" i="4"/>
  <c r="O372" i="4"/>
  <c r="T482" i="4"/>
  <c r="S827" i="4"/>
  <c r="R155" i="4"/>
  <c r="L197" i="4"/>
  <c r="R827" i="4"/>
  <c r="T261" i="4"/>
  <c r="V826" i="4"/>
  <c r="J198" i="4"/>
  <c r="X198" i="4" s="1"/>
  <c r="R1140" i="4"/>
  <c r="U119" i="4"/>
  <c r="W119" i="4" s="1"/>
  <c r="T4" i="4"/>
  <c r="J666" i="4"/>
  <c r="X666" i="4" s="1"/>
  <c r="L1294" i="4"/>
  <c r="M1292" i="4" s="1"/>
  <c r="S664" i="4"/>
  <c r="P5" i="4"/>
  <c r="J109" i="4"/>
  <c r="K109" i="4" s="1"/>
  <c r="Q1395" i="4"/>
  <c r="U1394" i="4" s="1"/>
  <c r="W1394" i="4" s="1"/>
  <c r="X180" i="4"/>
  <c r="S107" i="4"/>
  <c r="X1497" i="4"/>
  <c r="O828" i="4"/>
  <c r="X181" i="4"/>
  <c r="V409" i="4"/>
  <c r="X108" i="4"/>
  <c r="Q828" i="4"/>
  <c r="R828" i="4" s="1"/>
  <c r="S179" i="4"/>
  <c r="P665" i="4"/>
  <c r="P1395" i="4"/>
  <c r="W954" i="4"/>
  <c r="V954" i="4"/>
  <c r="Q913" i="4"/>
  <c r="M1393" i="4"/>
  <c r="O1395" i="4"/>
  <c r="V472" i="4"/>
  <c r="X707" i="4"/>
  <c r="T955" i="4"/>
  <c r="X708" i="4"/>
  <c r="L1462" i="4"/>
  <c r="M1460" i="4" s="1"/>
  <c r="Q1461" i="4"/>
  <c r="R1461" i="4" s="1"/>
  <c r="K462" i="4"/>
  <c r="O1461" i="4"/>
  <c r="O1293" i="4"/>
  <c r="K180" i="4"/>
  <c r="K181" i="4" s="1"/>
  <c r="S219" i="4"/>
  <c r="W604" i="4"/>
  <c r="L1067" i="4"/>
  <c r="P1067" i="4" s="1"/>
  <c r="X1148" i="4"/>
  <c r="X386" i="4"/>
  <c r="T212" i="4"/>
  <c r="O608" i="4"/>
  <c r="Q1443" i="4"/>
  <c r="U1442" i="4" s="1"/>
  <c r="M212" i="4"/>
  <c r="L321" i="4"/>
  <c r="O321" i="4" s="1"/>
  <c r="O956" i="4"/>
  <c r="O320" i="4"/>
  <c r="P1461" i="4"/>
  <c r="Q320" i="4"/>
  <c r="U319" i="4" s="1"/>
  <c r="X345" i="4"/>
  <c r="R936" i="4"/>
  <c r="Q1328" i="4"/>
  <c r="U1327" i="4" s="1"/>
  <c r="M1441" i="4"/>
  <c r="S1460" i="4"/>
  <c r="T1463" i="4"/>
  <c r="Q897" i="4"/>
  <c r="U896" i="4" s="1"/>
  <c r="L1329" i="4"/>
  <c r="L1330" i="4" s="1"/>
  <c r="O1328" i="4"/>
  <c r="K345" i="4"/>
  <c r="K346" i="4" s="1"/>
  <c r="K233" i="4"/>
  <c r="K235" i="4" s="1"/>
  <c r="K236" i="4" s="1"/>
  <c r="K665" i="4"/>
  <c r="P1210" i="4"/>
  <c r="L1384" i="4"/>
  <c r="M1384" i="4" s="1"/>
  <c r="O345" i="4"/>
  <c r="R980" i="4"/>
  <c r="V979" i="4"/>
  <c r="V447" i="4"/>
  <c r="J413" i="4"/>
  <c r="J414" i="4" s="1"/>
  <c r="X414" i="4" s="1"/>
  <c r="K412" i="4"/>
  <c r="X425" i="4"/>
  <c r="O1045" i="4"/>
  <c r="V1326" i="4"/>
  <c r="P345" i="4"/>
  <c r="X926" i="4"/>
  <c r="T1327" i="4"/>
  <c r="W593" i="4"/>
  <c r="S980" i="4"/>
  <c r="V1228" i="4"/>
  <c r="S990" i="4"/>
  <c r="T775" i="4"/>
  <c r="V1255" i="4"/>
  <c r="P425" i="4"/>
  <c r="V1435" i="4"/>
  <c r="R775" i="4"/>
  <c r="X991" i="4"/>
  <c r="J426" i="4"/>
  <c r="X426" i="4" s="1"/>
  <c r="Q345" i="4"/>
  <c r="R345" i="4" s="1"/>
  <c r="U775" i="4"/>
  <c r="W775" i="4" s="1"/>
  <c r="J992" i="4"/>
  <c r="X992" i="4" s="1"/>
  <c r="T980" i="4"/>
  <c r="T1140" i="4"/>
  <c r="U812" i="4"/>
  <c r="W812" i="4" s="1"/>
  <c r="W555" i="4"/>
  <c r="V1042" i="4"/>
  <c r="L157" i="4"/>
  <c r="M155" i="4" s="1"/>
  <c r="Q156" i="4"/>
  <c r="T156" i="4" s="1"/>
  <c r="W1325" i="4"/>
  <c r="V1422" i="4"/>
  <c r="U870" i="4"/>
  <c r="V870" i="4" s="1"/>
  <c r="K156" i="4"/>
  <c r="L707" i="4"/>
  <c r="P707" i="4" s="1"/>
  <c r="L572" i="4"/>
  <c r="M570" i="4" s="1"/>
  <c r="J1003" i="4"/>
  <c r="X1003" i="4" s="1"/>
  <c r="S1257" i="4"/>
  <c r="K982" i="4"/>
  <c r="K983" i="4" s="1"/>
  <c r="K984" i="4" s="1"/>
  <c r="K1014" i="4"/>
  <c r="K1015" i="4" s="1"/>
  <c r="M811" i="4"/>
  <c r="V934" i="4"/>
  <c r="W459" i="4"/>
  <c r="K213" i="4"/>
  <c r="O558" i="4"/>
  <c r="W3" i="4"/>
  <c r="L109" i="4"/>
  <c r="M107" i="4" s="1"/>
  <c r="O813" i="4"/>
  <c r="U494" i="4"/>
  <c r="W494" i="4" s="1"/>
  <c r="O50" i="4"/>
  <c r="P963" i="4"/>
  <c r="V915" i="4"/>
  <c r="U493" i="4"/>
  <c r="W493" i="4" s="1"/>
  <c r="L695" i="4"/>
  <c r="L696" i="4" s="1"/>
  <c r="M694" i="4" s="1"/>
  <c r="Q246" i="4"/>
  <c r="T246" i="4" s="1"/>
  <c r="L463" i="4"/>
  <c r="O463" i="4" s="1"/>
  <c r="L51" i="4"/>
  <c r="O51" i="4" s="1"/>
  <c r="J214" i="4"/>
  <c r="X214" i="4" s="1"/>
  <c r="O706" i="4"/>
  <c r="X983" i="4"/>
  <c r="U1257" i="4"/>
  <c r="W1257" i="4" s="1"/>
  <c r="U244" i="4"/>
  <c r="W244" i="4" s="1"/>
  <c r="V1381" i="4"/>
  <c r="J1558" i="4"/>
  <c r="S1556" i="4"/>
  <c r="R1257" i="4"/>
  <c r="P558" i="4"/>
  <c r="T936" i="4"/>
  <c r="L559" i="4"/>
  <c r="R212" i="4"/>
  <c r="Q50" i="4"/>
  <c r="U49" i="4" s="1"/>
  <c r="W49" i="4" s="1"/>
  <c r="Q372" i="4"/>
  <c r="P706" i="4"/>
  <c r="X1001" i="4"/>
  <c r="U1554" i="4"/>
  <c r="W1554" i="4" s="1"/>
  <c r="T1257" i="4"/>
  <c r="R245" i="4"/>
  <c r="T245" i="4"/>
  <c r="U935" i="4"/>
  <c r="V935" i="4" s="1"/>
  <c r="Q558" i="4"/>
  <c r="L373" i="4"/>
  <c r="M371" i="4" s="1"/>
  <c r="Q706" i="4"/>
  <c r="L898" i="4"/>
  <c r="O898" i="4" s="1"/>
  <c r="J372" i="4"/>
  <c r="X372" i="4" s="1"/>
  <c r="T1382" i="4"/>
  <c r="P991" i="4"/>
  <c r="T213" i="4"/>
  <c r="L59" i="4"/>
  <c r="O59" i="4" s="1"/>
  <c r="P108" i="4"/>
  <c r="L204" i="4"/>
  <c r="O204" i="4" s="1"/>
  <c r="O1188" i="4"/>
  <c r="R1555" i="4"/>
  <c r="T1555" i="4"/>
  <c r="T1556" i="4"/>
  <c r="P1266" i="4"/>
  <c r="Q694" i="4"/>
  <c r="U693" i="4" s="1"/>
  <c r="V693" i="4" s="1"/>
  <c r="Q462" i="4"/>
  <c r="U461" i="4" s="1"/>
  <c r="W461" i="4" s="1"/>
  <c r="R1556" i="4"/>
  <c r="L1115" i="4"/>
  <c r="P1115" i="4" s="1"/>
  <c r="M924" i="4"/>
  <c r="P233" i="4"/>
  <c r="P1188" i="4"/>
  <c r="L1448" i="4"/>
  <c r="O1448" i="4" s="1"/>
  <c r="S1555" i="4"/>
  <c r="U1555" i="4"/>
  <c r="V1555" i="4" s="1"/>
  <c r="M692" i="4"/>
  <c r="R179" i="4"/>
  <c r="L1189" i="4"/>
  <c r="P1189" i="4" s="1"/>
  <c r="M989" i="4"/>
  <c r="V480" i="4"/>
  <c r="W480" i="4"/>
  <c r="T975" i="4"/>
  <c r="P926" i="4"/>
  <c r="Q1188" i="4"/>
  <c r="S1188" i="4" s="1"/>
  <c r="O991" i="4"/>
  <c r="L927" i="4"/>
  <c r="L928" i="4" s="1"/>
  <c r="Q928" i="4" s="1"/>
  <c r="Q976" i="4"/>
  <c r="U975" i="4" s="1"/>
  <c r="V975" i="4" s="1"/>
  <c r="S1103" i="4"/>
  <c r="Q926" i="4"/>
  <c r="L1267" i="4"/>
  <c r="M1265" i="4" s="1"/>
  <c r="M106" i="4"/>
  <c r="O108" i="4"/>
  <c r="V422" i="4"/>
  <c r="S975" i="4"/>
  <c r="X571" i="4"/>
  <c r="O462" i="4"/>
  <c r="J6" i="4"/>
  <c r="X6" i="4" s="1"/>
  <c r="J34" i="4"/>
  <c r="M201" i="4"/>
  <c r="T5" i="4"/>
  <c r="W1363" i="4"/>
  <c r="V1363" i="4"/>
  <c r="W881" i="4"/>
  <c r="Q92" i="4"/>
  <c r="U91" i="4" s="1"/>
  <c r="T1424" i="4"/>
  <c r="L1211" i="4"/>
  <c r="O1211" i="4" s="1"/>
  <c r="S882" i="4"/>
  <c r="K596" i="4"/>
  <c r="K597" i="4" s="1"/>
  <c r="L71" i="4"/>
  <c r="L33" i="4"/>
  <c r="O33" i="4" s="1"/>
  <c r="S4" i="4"/>
  <c r="L93" i="4"/>
  <c r="M91" i="4" s="1"/>
  <c r="T882" i="4"/>
  <c r="R882" i="4"/>
  <c r="K168" i="4"/>
  <c r="P209" i="4"/>
  <c r="P146" i="4"/>
  <c r="K571" i="4"/>
  <c r="M90" i="4"/>
  <c r="M936" i="4"/>
  <c r="R606" i="4"/>
  <c r="R557" i="4"/>
  <c r="P1000" i="4"/>
  <c r="J872" i="4"/>
  <c r="X872" i="4" s="1"/>
  <c r="J572" i="4"/>
  <c r="X572" i="4" s="1"/>
  <c r="K558" i="4"/>
  <c r="K871" i="4"/>
  <c r="V1441" i="4"/>
  <c r="M935" i="4"/>
  <c r="J559" i="4"/>
  <c r="J560" i="4" s="1"/>
  <c r="X560" i="4" s="1"/>
  <c r="V518" i="4"/>
  <c r="O203" i="4"/>
  <c r="V217" i="4"/>
  <c r="P937" i="4"/>
  <c r="X871" i="4"/>
  <c r="R570" i="4"/>
  <c r="S570" i="4"/>
  <c r="T519" i="4"/>
  <c r="Q937" i="4"/>
  <c r="R937" i="4" s="1"/>
  <c r="K799" i="4"/>
  <c r="S557" i="4"/>
  <c r="T202" i="4"/>
  <c r="O937" i="4"/>
  <c r="R664" i="4"/>
  <c r="X719" i="4"/>
  <c r="S606" i="4"/>
  <c r="M1205" i="4"/>
  <c r="O58" i="4"/>
  <c r="P66" i="4"/>
  <c r="U605" i="4"/>
  <c r="V605" i="4" s="1"/>
  <c r="P483" i="4"/>
  <c r="W1313" i="4"/>
  <c r="K520" i="4"/>
  <c r="U212" i="4"/>
  <c r="R519" i="4"/>
  <c r="J844" i="4"/>
  <c r="X844" i="4" s="1"/>
  <c r="L484" i="4"/>
  <c r="M482" i="4" s="1"/>
  <c r="K450" i="4"/>
  <c r="K451" i="4" s="1"/>
  <c r="P520" i="4"/>
  <c r="S798" i="4"/>
  <c r="P164" i="4"/>
  <c r="K546" i="4"/>
  <c r="L1208" i="4"/>
  <c r="M1207" i="4" s="1"/>
  <c r="X450" i="4"/>
  <c r="J521" i="4"/>
  <c r="X521" i="4" s="1"/>
  <c r="T606" i="4"/>
  <c r="O70" i="4"/>
  <c r="Q70" i="4"/>
  <c r="U69" i="4" s="1"/>
  <c r="W69" i="4" s="1"/>
  <c r="O609" i="4"/>
  <c r="O67" i="4"/>
  <c r="Q1207" i="4"/>
  <c r="U1206" i="4" s="1"/>
  <c r="W1206" i="4" s="1"/>
  <c r="R449" i="4"/>
  <c r="O66" i="4"/>
  <c r="Q608" i="4"/>
  <c r="U607" i="4" s="1"/>
  <c r="S519" i="4"/>
  <c r="W880" i="4"/>
  <c r="J452" i="4"/>
  <c r="X452" i="4" s="1"/>
  <c r="Q1126" i="4"/>
  <c r="T1126" i="4" s="1"/>
  <c r="M481" i="4"/>
  <c r="L992" i="4"/>
  <c r="Q991" i="4"/>
  <c r="U606" i="4"/>
  <c r="V606" i="4" s="1"/>
  <c r="T624" i="4"/>
  <c r="O1260" i="4"/>
  <c r="S449" i="4"/>
  <c r="T607" i="4"/>
  <c r="V383" i="4"/>
  <c r="O673" i="4"/>
  <c r="J439" i="4"/>
  <c r="X439" i="4" s="1"/>
  <c r="S999" i="4"/>
  <c r="M1301" i="4"/>
  <c r="V211" i="4"/>
  <c r="W211" i="4"/>
  <c r="S212" i="4"/>
  <c r="O186" i="4"/>
  <c r="P438" i="4"/>
  <c r="Q1000" i="4"/>
  <c r="U999" i="4" s="1"/>
  <c r="X1008" i="4"/>
  <c r="M671" i="4"/>
  <c r="P186" i="4"/>
  <c r="O1126" i="4"/>
  <c r="L1008" i="4"/>
  <c r="P1008" i="4" s="1"/>
  <c r="X1010" i="4"/>
  <c r="V342" i="4"/>
  <c r="T999" i="4"/>
  <c r="W1022" i="4"/>
  <c r="V1022" i="4"/>
  <c r="S437" i="4"/>
  <c r="X438" i="4"/>
  <c r="V998" i="4"/>
  <c r="X1009" i="4"/>
  <c r="M185" i="4"/>
  <c r="P672" i="4"/>
  <c r="T871" i="4"/>
  <c r="Q1303" i="4"/>
  <c r="T1303" i="4" s="1"/>
  <c r="W716" i="4"/>
  <c r="O938" i="4"/>
  <c r="L939" i="4"/>
  <c r="P939" i="4" s="1"/>
  <c r="Q938" i="4"/>
  <c r="T938" i="4" s="1"/>
  <c r="X982" i="4"/>
  <c r="T1154" i="4"/>
  <c r="X1511" i="4"/>
  <c r="R999" i="4"/>
  <c r="L1304" i="4"/>
  <c r="M1302" i="4" s="1"/>
  <c r="O672" i="4"/>
  <c r="V435" i="4"/>
  <c r="W435" i="4"/>
  <c r="R974" i="4"/>
  <c r="O407" i="4"/>
  <c r="L626" i="4"/>
  <c r="L627" i="4" s="1"/>
  <c r="R975" i="4"/>
  <c r="T1302" i="4"/>
  <c r="R370" i="4"/>
  <c r="W1152" i="4"/>
  <c r="V1152" i="4"/>
  <c r="K975" i="4"/>
  <c r="K977" i="4" s="1"/>
  <c r="O854" i="4"/>
  <c r="P975" i="4"/>
  <c r="X1225" i="4"/>
  <c r="V201" i="4"/>
  <c r="X1383" i="4"/>
  <c r="T1153" i="4"/>
  <c r="S637" i="4"/>
  <c r="O981" i="4"/>
  <c r="S370" i="4"/>
  <c r="L367" i="4"/>
  <c r="M366" i="4" s="1"/>
  <c r="V1301" i="4"/>
  <c r="O247" i="4"/>
  <c r="T748" i="4"/>
  <c r="X639" i="4"/>
  <c r="J952" i="4"/>
  <c r="X952" i="4" s="1"/>
  <c r="V481" i="4"/>
  <c r="Q981" i="4"/>
  <c r="U980" i="4" s="1"/>
  <c r="P371" i="4"/>
  <c r="J1227" i="4"/>
  <c r="X1227" i="4" s="1"/>
  <c r="O366" i="4"/>
  <c r="X168" i="4"/>
  <c r="J169" i="4"/>
  <c r="P180" i="4"/>
  <c r="Q918" i="4"/>
  <c r="U917" i="4" s="1"/>
  <c r="W917" i="4" s="1"/>
  <c r="P1114" i="4"/>
  <c r="S1078" i="4"/>
  <c r="X1079" i="4"/>
  <c r="P247" i="4"/>
  <c r="J431" i="4"/>
  <c r="X431" i="4" s="1"/>
  <c r="L429" i="4"/>
  <c r="P429" i="4" s="1"/>
  <c r="P638" i="4"/>
  <c r="V1023" i="4"/>
  <c r="S482" i="4"/>
  <c r="P981" i="4"/>
  <c r="L982" i="4"/>
  <c r="P982" i="4" s="1"/>
  <c r="U4" i="4"/>
  <c r="W4" i="4" s="1"/>
  <c r="R962" i="4"/>
  <c r="U202" i="4"/>
  <c r="V202" i="4" s="1"/>
  <c r="P1079" i="4"/>
  <c r="X963" i="4"/>
  <c r="X429" i="4"/>
  <c r="R482" i="4"/>
  <c r="L919" i="4"/>
  <c r="M917" i="4" s="1"/>
  <c r="X799" i="4"/>
  <c r="J800" i="4"/>
  <c r="W200" i="4"/>
  <c r="V200" i="4"/>
  <c r="U1153" i="4"/>
  <c r="X638" i="4"/>
  <c r="S1187" i="4"/>
  <c r="M916" i="4"/>
  <c r="M532" i="4"/>
  <c r="O233" i="4"/>
  <c r="T1231" i="4"/>
  <c r="M163" i="4"/>
  <c r="M1259" i="4"/>
  <c r="O799" i="4"/>
  <c r="O777" i="4"/>
  <c r="P451" i="4"/>
  <c r="O1176" i="4"/>
  <c r="O1339" i="4"/>
  <c r="O476" i="4"/>
  <c r="P1427" i="4"/>
  <c r="L248" i="4"/>
  <c r="M246" i="4" s="1"/>
  <c r="L1046" i="4"/>
  <c r="M1045" i="4" s="1"/>
  <c r="W153" i="4"/>
  <c r="V153" i="4"/>
  <c r="M112" i="4"/>
  <c r="T948" i="4"/>
  <c r="S948" i="4"/>
  <c r="R948" i="4"/>
  <c r="M1425" i="4"/>
  <c r="M208" i="4"/>
  <c r="M1217" i="4"/>
  <c r="P257" i="4"/>
  <c r="T319" i="4"/>
  <c r="T108" i="4"/>
  <c r="P380" i="4"/>
  <c r="T1258" i="4"/>
  <c r="P533" i="4"/>
  <c r="M166" i="4"/>
  <c r="M581" i="4"/>
  <c r="M1140" i="4"/>
  <c r="M437" i="4"/>
  <c r="M1257" i="4"/>
  <c r="L1001" i="4"/>
  <c r="M998" i="4"/>
  <c r="O676" i="4"/>
  <c r="O950" i="4"/>
  <c r="O268" i="4"/>
  <c r="O665" i="4"/>
  <c r="R1460" i="4"/>
  <c r="O1496" i="4"/>
  <c r="M544" i="4"/>
  <c r="M494" i="4"/>
  <c r="M384" i="4"/>
  <c r="V1256" i="4"/>
  <c r="W1256" i="4"/>
  <c r="M1511" i="4"/>
  <c r="S1065" i="4"/>
  <c r="O522" i="4"/>
  <c r="O729" i="4"/>
  <c r="T896" i="4"/>
  <c r="O872" i="4"/>
  <c r="O1316" i="4"/>
  <c r="W83" i="4"/>
  <c r="V83" i="4"/>
  <c r="M474" i="4"/>
  <c r="M610" i="4"/>
  <c r="M606" i="4"/>
  <c r="M1476" i="4"/>
  <c r="M1364" i="4"/>
  <c r="M56" i="4"/>
  <c r="O719" i="4"/>
  <c r="O399" i="4"/>
  <c r="O220" i="4"/>
  <c r="P476" i="4"/>
  <c r="O1104" i="4"/>
  <c r="O1513" i="4"/>
  <c r="O1224" i="4"/>
  <c r="O146" i="4"/>
  <c r="M870" i="4"/>
  <c r="M531" i="4"/>
  <c r="M232" i="4"/>
  <c r="M255" i="4"/>
  <c r="M607" i="4"/>
  <c r="M961" i="4"/>
  <c r="W909" i="4"/>
  <c r="V909" i="4"/>
  <c r="L683" i="4"/>
  <c r="Q682" i="4"/>
  <c r="U681" i="4" s="1"/>
  <c r="O682" i="4"/>
  <c r="M507" i="4"/>
  <c r="V355" i="4"/>
  <c r="W355" i="4"/>
  <c r="M1337" i="4"/>
  <c r="O141" i="4"/>
  <c r="M141" i="4"/>
  <c r="O546" i="4"/>
  <c r="P1350" i="4"/>
  <c r="P1261" i="4"/>
  <c r="K607" i="4"/>
  <c r="M397" i="4"/>
  <c r="M1102" i="4"/>
  <c r="M775" i="4"/>
  <c r="M1064" i="4"/>
  <c r="M727" i="4"/>
  <c r="P45" i="4"/>
  <c r="P149" i="4"/>
  <c r="O1092" i="4"/>
  <c r="P1466" i="4"/>
  <c r="O114" i="4"/>
  <c r="U947" i="4"/>
  <c r="W947" i="4" s="1"/>
  <c r="O1114" i="4"/>
  <c r="T1024" i="4"/>
  <c r="M410" i="4"/>
  <c r="M1348" i="4"/>
  <c r="M357" i="4"/>
  <c r="M747" i="4"/>
  <c r="M245" i="4"/>
  <c r="M1394" i="4"/>
  <c r="M65" i="4"/>
  <c r="M1125" i="4"/>
  <c r="M594" i="4"/>
  <c r="X70" i="4"/>
  <c r="O596" i="4"/>
  <c r="O583" i="4"/>
  <c r="R424" i="4"/>
  <c r="R398" i="4"/>
  <c r="P1142" i="4"/>
  <c r="O209" i="4"/>
  <c r="O180" i="4"/>
  <c r="O1371" i="4"/>
  <c r="O276" i="4"/>
  <c r="O1259" i="4"/>
  <c r="L1497" i="4"/>
  <c r="O1497" i="4" s="1"/>
  <c r="X1461" i="4"/>
  <c r="Q533" i="4"/>
  <c r="T533" i="4" s="1"/>
  <c r="W1509" i="4"/>
  <c r="V1509" i="4"/>
  <c r="M1174" i="4"/>
  <c r="M1258" i="4"/>
  <c r="M506" i="4"/>
  <c r="M1077" i="4"/>
  <c r="M948" i="4"/>
  <c r="M1043" i="4"/>
  <c r="M424" i="4"/>
  <c r="O1447" i="4"/>
  <c r="M663" i="4"/>
  <c r="M1124" i="4"/>
  <c r="M449" i="4"/>
  <c r="M1048" i="4"/>
  <c r="M680" i="4"/>
  <c r="X624" i="4"/>
  <c r="T203" i="4"/>
  <c r="U531" i="4"/>
  <c r="T532" i="4"/>
  <c r="R532" i="4"/>
  <c r="S532" i="4"/>
  <c r="W177" i="4"/>
  <c r="V177" i="4"/>
  <c r="Q534" i="4"/>
  <c r="R534" i="4" s="1"/>
  <c r="L535" i="4"/>
  <c r="M533" i="4" s="1"/>
  <c r="T475" i="4"/>
  <c r="X776" i="4"/>
  <c r="X1201" i="4"/>
  <c r="T1218" i="4"/>
  <c r="S775" i="4"/>
  <c r="T1315" i="4"/>
  <c r="P776" i="4"/>
  <c r="W978" i="4"/>
  <c r="V978" i="4"/>
  <c r="X534" i="4"/>
  <c r="P220" i="4"/>
  <c r="J777" i="4"/>
  <c r="X777" i="4" s="1"/>
  <c r="V893" i="4"/>
  <c r="W893" i="4"/>
  <c r="Q842" i="4"/>
  <c r="O842" i="4"/>
  <c r="P842" i="4"/>
  <c r="L843" i="4"/>
  <c r="R637" i="4"/>
  <c r="P534" i="4"/>
  <c r="T776" i="4"/>
  <c r="K1425" i="4"/>
  <c r="K1427" i="4" s="1"/>
  <c r="K1428" i="4" s="1"/>
  <c r="S475" i="4"/>
  <c r="V946" i="4"/>
  <c r="W946" i="4"/>
  <c r="K386" i="4"/>
  <c r="K387" i="4" s="1"/>
  <c r="J249" i="4"/>
  <c r="X248" i="4"/>
  <c r="R475" i="4"/>
  <c r="Q1243" i="4"/>
  <c r="T1243" i="4" s="1"/>
  <c r="L1244" i="4"/>
  <c r="M1243" i="4" s="1"/>
  <c r="O1243" i="4"/>
  <c r="K534" i="4"/>
  <c r="K535" i="4" s="1"/>
  <c r="X918" i="4"/>
  <c r="P386" i="4"/>
  <c r="X306" i="4"/>
  <c r="X854" i="4"/>
  <c r="O386" i="4"/>
  <c r="K1461" i="4"/>
  <c r="K1462" i="4" s="1"/>
  <c r="J927" i="4"/>
  <c r="R925" i="4"/>
  <c r="K1390" i="4"/>
  <c r="K1391" i="4" s="1"/>
  <c r="U144" i="4"/>
  <c r="T145" i="4"/>
  <c r="R145" i="4"/>
  <c r="S145" i="4"/>
  <c r="U136" i="4"/>
  <c r="R137" i="4"/>
  <c r="S137" i="4"/>
  <c r="Q138" i="4"/>
  <c r="T137" i="4"/>
  <c r="U5" i="4"/>
  <c r="W55" i="4"/>
  <c r="V55" i="4"/>
  <c r="W107" i="4"/>
  <c r="V107" i="4"/>
  <c r="P682" i="4"/>
  <c r="R681" i="4"/>
  <c r="S681" i="4"/>
  <c r="J683" i="4"/>
  <c r="K483" i="4"/>
  <c r="T120" i="4"/>
  <c r="Q799" i="4"/>
  <c r="L800" i="4"/>
  <c r="Q583" i="4"/>
  <c r="L584" i="4"/>
  <c r="Q257" i="4"/>
  <c r="L258" i="4"/>
  <c r="M258" i="4" s="1"/>
  <c r="P190" i="4"/>
  <c r="S189" i="4"/>
  <c r="J191" i="4"/>
  <c r="R189" i="4"/>
  <c r="P262" i="4"/>
  <c r="S261" i="4"/>
  <c r="J263" i="4"/>
  <c r="X263" i="4" s="1"/>
  <c r="R261" i="4"/>
  <c r="V556" i="4"/>
  <c r="W556" i="4"/>
  <c r="J897" i="4"/>
  <c r="X897" i="4" s="1"/>
  <c r="P896" i="4"/>
  <c r="S895" i="4"/>
  <c r="R895" i="4"/>
  <c r="K896" i="4"/>
  <c r="K1201" i="4"/>
  <c r="P306" i="4"/>
  <c r="J307" i="4"/>
  <c r="X307" i="4" s="1"/>
  <c r="R305" i="4"/>
  <c r="S305" i="4"/>
  <c r="U410" i="4"/>
  <c r="T411" i="4"/>
  <c r="W569" i="4"/>
  <c r="V569" i="4"/>
  <c r="T623" i="4"/>
  <c r="J985" i="4"/>
  <c r="X985" i="4" s="1"/>
  <c r="O1142" i="4"/>
  <c r="K1243" i="4"/>
  <c r="V1521" i="4"/>
  <c r="W1521" i="4"/>
  <c r="Q749" i="4"/>
  <c r="U748" i="4" s="1"/>
  <c r="L750" i="4"/>
  <c r="K1126" i="4"/>
  <c r="J1144" i="4"/>
  <c r="X1144" i="4" s="1"/>
  <c r="U1369" i="4"/>
  <c r="T1370" i="4"/>
  <c r="W543" i="4"/>
  <c r="V543" i="4"/>
  <c r="T409" i="4"/>
  <c r="X409" i="4"/>
  <c r="W1336" i="4"/>
  <c r="V1336" i="4"/>
  <c r="T131" i="4"/>
  <c r="K1164" i="4"/>
  <c r="J1352" i="4"/>
  <c r="X1352" i="4" s="1"/>
  <c r="K512" i="4"/>
  <c r="K513" i="4" s="1"/>
  <c r="S411" i="4"/>
  <c r="J1264" i="4"/>
  <c r="X1264" i="4" s="1"/>
  <c r="P1438" i="4"/>
  <c r="S1437" i="4"/>
  <c r="J1439" i="4"/>
  <c r="X1439" i="4" s="1"/>
  <c r="R1437" i="4"/>
  <c r="S1522" i="4"/>
  <c r="J1524" i="4"/>
  <c r="R1522" i="4"/>
  <c r="P1523" i="4"/>
  <c r="U1077" i="4"/>
  <c r="T1078" i="4"/>
  <c r="R1078" i="4"/>
  <c r="P1290" i="4"/>
  <c r="S1289" i="4"/>
  <c r="R1289" i="4"/>
  <c r="J1291" i="4"/>
  <c r="X1291" i="4" s="1"/>
  <c r="P583" i="4"/>
  <c r="S582" i="4"/>
  <c r="J584" i="4"/>
  <c r="R582" i="4"/>
  <c r="W1161" i="4"/>
  <c r="V1161" i="4"/>
  <c r="T1408" i="4"/>
  <c r="P1443" i="4"/>
  <c r="R1442" i="4"/>
  <c r="S1442" i="4"/>
  <c r="J1444" i="4"/>
  <c r="X1444" i="4" s="1"/>
  <c r="T1338" i="4"/>
  <c r="J1430" i="4"/>
  <c r="X1430" i="4" s="1"/>
  <c r="V117" i="4"/>
  <c r="W117" i="4"/>
  <c r="W56" i="4"/>
  <c r="V56" i="4"/>
  <c r="Q168" i="4"/>
  <c r="P168" i="4"/>
  <c r="L169" i="4"/>
  <c r="O169" i="4" s="1"/>
  <c r="J278" i="4"/>
  <c r="X278" i="4" s="1"/>
  <c r="AE27" i="4"/>
  <c r="J270" i="4"/>
  <c r="X270" i="4" s="1"/>
  <c r="W90" i="4"/>
  <c r="V90" i="4"/>
  <c r="O168" i="4"/>
  <c r="AE46" i="4"/>
  <c r="L8" i="4"/>
  <c r="Q7" i="4"/>
  <c r="U6" i="4" s="1"/>
  <c r="L20" i="4"/>
  <c r="O19" i="4"/>
  <c r="P19" i="4"/>
  <c r="U255" i="4"/>
  <c r="T256" i="4"/>
  <c r="S256" i="4"/>
  <c r="W1043" i="4"/>
  <c r="V1043" i="4"/>
  <c r="L360" i="4"/>
  <c r="U384" i="4"/>
  <c r="T385" i="4"/>
  <c r="U581" i="4"/>
  <c r="T582" i="4"/>
  <c r="X87" i="4"/>
  <c r="P86" i="4"/>
  <c r="R85" i="4"/>
  <c r="S85" i="4"/>
  <c r="K776" i="4"/>
  <c r="L413" i="4"/>
  <c r="M411" i="4" s="1"/>
  <c r="Q412" i="4"/>
  <c r="V492" i="4"/>
  <c r="W492" i="4"/>
  <c r="P694" i="4"/>
  <c r="R693" i="4"/>
  <c r="S693" i="4"/>
  <c r="J695" i="4"/>
  <c r="P749" i="4"/>
  <c r="R748" i="4"/>
  <c r="S748" i="4"/>
  <c r="J750" i="4"/>
  <c r="X750" i="4" s="1"/>
  <c r="X749" i="4"/>
  <c r="S1259" i="4"/>
  <c r="R1259" i="4"/>
  <c r="U1258" i="4"/>
  <c r="Q1260" i="4"/>
  <c r="Q1261" i="4" s="1"/>
  <c r="K1339" i="4"/>
  <c r="K293" i="4"/>
  <c r="O210" i="4"/>
  <c r="U178" i="4"/>
  <c r="T179" i="4"/>
  <c r="Q546" i="4"/>
  <c r="U545" i="4" s="1"/>
  <c r="L547" i="4"/>
  <c r="S1175" i="4"/>
  <c r="R1175" i="4"/>
  <c r="P1176" i="4"/>
  <c r="J1177" i="4"/>
  <c r="X1177" i="4" s="1"/>
  <c r="J1499" i="4"/>
  <c r="L613" i="4"/>
  <c r="O613" i="4" s="1"/>
  <c r="Q612" i="4"/>
  <c r="U663" i="4"/>
  <c r="T664" i="4"/>
  <c r="K1219" i="4"/>
  <c r="Q233" i="4"/>
  <c r="O234" i="4"/>
  <c r="J641" i="4"/>
  <c r="X641" i="4" s="1"/>
  <c r="P804" i="4"/>
  <c r="J805" i="4"/>
  <c r="P1328" i="4"/>
  <c r="S1327" i="4"/>
  <c r="J1329" i="4"/>
  <c r="X1329" i="4" s="1"/>
  <c r="R1327" i="4"/>
  <c r="L1367" i="4"/>
  <c r="M1367" i="4" s="1"/>
  <c r="Q1366" i="4"/>
  <c r="R1366" i="4" s="1"/>
  <c r="U218" i="4"/>
  <c r="T219" i="4"/>
  <c r="K612" i="4"/>
  <c r="Q1396" i="4"/>
  <c r="L1397" i="4"/>
  <c r="W369" i="4"/>
  <c r="V369" i="4"/>
  <c r="P412" i="4"/>
  <c r="K883" i="4"/>
  <c r="K884" i="4" s="1"/>
  <c r="U1065" i="4"/>
  <c r="T1066" i="4"/>
  <c r="S1066" i="4"/>
  <c r="O1366" i="4"/>
  <c r="Q439" i="4"/>
  <c r="L440" i="4"/>
  <c r="P462" i="4"/>
  <c r="S461" i="4"/>
  <c r="R461" i="4"/>
  <c r="J463" i="4"/>
  <c r="P546" i="4"/>
  <c r="S545" i="4"/>
  <c r="R545" i="4"/>
  <c r="J547" i="4"/>
  <c r="X547" i="4" s="1"/>
  <c r="K956" i="4"/>
  <c r="L1080" i="4"/>
  <c r="Q1079" i="4"/>
  <c r="X1260" i="4"/>
  <c r="P1259" i="4"/>
  <c r="S1258" i="4"/>
  <c r="R1258" i="4"/>
  <c r="T1290" i="4"/>
  <c r="U869" i="4"/>
  <c r="T870" i="4"/>
  <c r="R870" i="4"/>
  <c r="P1126" i="4"/>
  <c r="J1127" i="4"/>
  <c r="X1127" i="4" s="1"/>
  <c r="R1125" i="4"/>
  <c r="S1125" i="4"/>
  <c r="K1383" i="4"/>
  <c r="K306" i="4"/>
  <c r="S1091" i="4"/>
  <c r="T1125" i="4"/>
  <c r="T1175" i="4"/>
  <c r="L408" i="4"/>
  <c r="M408" i="4" s="1"/>
  <c r="K24" i="4"/>
  <c r="K25" i="4" s="1"/>
  <c r="J21" i="4"/>
  <c r="X21" i="4" s="1"/>
  <c r="W692" i="4"/>
  <c r="V692" i="4"/>
  <c r="J625" i="4"/>
  <c r="R623" i="4"/>
  <c r="P624" i="4"/>
  <c r="S623" i="4"/>
  <c r="J1081" i="4"/>
  <c r="X1081" i="4" s="1"/>
  <c r="W1185" i="4"/>
  <c r="V1185" i="4"/>
  <c r="T57" i="4"/>
  <c r="L387" i="4"/>
  <c r="P387" i="4" s="1"/>
  <c r="Q386" i="4"/>
  <c r="S386" i="4" s="1"/>
  <c r="J1106" i="4"/>
  <c r="X1106" i="4" s="1"/>
  <c r="L46" i="4"/>
  <c r="O45" i="4"/>
  <c r="Q522" i="4"/>
  <c r="L523" i="4"/>
  <c r="U1186" i="4"/>
  <c r="T1187" i="4"/>
  <c r="P1201" i="4"/>
  <c r="J1202" i="4"/>
  <c r="X1202" i="4" s="1"/>
  <c r="S1200" i="4"/>
  <c r="R1200" i="4"/>
  <c r="K92" i="4"/>
  <c r="J401" i="4"/>
  <c r="K694" i="4"/>
  <c r="X912" i="4"/>
  <c r="W1047" i="4"/>
  <c r="V1047" i="4"/>
  <c r="U1464" i="4"/>
  <c r="T1465" i="4"/>
  <c r="S1465" i="4"/>
  <c r="R1465" i="4"/>
  <c r="Q180" i="4"/>
  <c r="L181" i="4"/>
  <c r="V747" i="4"/>
  <c r="W747" i="4"/>
  <c r="J1296" i="4"/>
  <c r="X1296" i="4" s="1"/>
  <c r="P495" i="4"/>
  <c r="S494" i="4"/>
  <c r="J496" i="4"/>
  <c r="X496" i="4" s="1"/>
  <c r="R494" i="4"/>
  <c r="T398" i="4"/>
  <c r="W621" i="4"/>
  <c r="V621" i="4"/>
  <c r="W972" i="4"/>
  <c r="V972" i="4"/>
  <c r="W1138" i="4"/>
  <c r="V1138" i="4"/>
  <c r="P1316" i="4"/>
  <c r="S1315" i="4"/>
  <c r="R1315" i="4"/>
  <c r="J1317" i="4"/>
  <c r="X1317" i="4" s="1"/>
  <c r="K1523" i="4"/>
  <c r="U231" i="4"/>
  <c r="S232" i="4"/>
  <c r="T232" i="4"/>
  <c r="R232" i="4"/>
  <c r="P799" i="4"/>
  <c r="W1174" i="4"/>
  <c r="V1174" i="4"/>
  <c r="W165" i="4"/>
  <c r="V165" i="4"/>
  <c r="P132" i="4"/>
  <c r="S131" i="4"/>
  <c r="R131" i="4"/>
  <c r="J133" i="4"/>
  <c r="X133" i="4" s="1"/>
  <c r="Q220" i="4"/>
  <c r="L221" i="4"/>
  <c r="M219" i="4" s="1"/>
  <c r="P596" i="4"/>
  <c r="R507" i="4"/>
  <c r="J677" i="4"/>
  <c r="X677" i="4" s="1"/>
  <c r="R675" i="4"/>
  <c r="P676" i="4"/>
  <c r="S675" i="4"/>
  <c r="T1163" i="4"/>
  <c r="O1396" i="4"/>
  <c r="W851" i="4"/>
  <c r="V851" i="4"/>
  <c r="P956" i="4"/>
  <c r="J957" i="4"/>
  <c r="S955" i="4"/>
  <c r="R955" i="4"/>
  <c r="O1079" i="4"/>
  <c r="X1259" i="4"/>
  <c r="L1262" i="4"/>
  <c r="O1261" i="4"/>
  <c r="Q1316" i="4"/>
  <c r="L1317" i="4"/>
  <c r="M1315" i="4" s="1"/>
  <c r="W1405" i="4"/>
  <c r="V1405" i="4"/>
  <c r="J151" i="4"/>
  <c r="X151" i="4" s="1"/>
  <c r="K926" i="4"/>
  <c r="K638" i="4"/>
  <c r="K639" i="4" s="1"/>
  <c r="O142" i="4"/>
  <c r="P320" i="4"/>
  <c r="S319" i="4"/>
  <c r="R319" i="4"/>
  <c r="J321" i="4"/>
  <c r="X321" i="4" s="1"/>
  <c r="K320" i="4"/>
  <c r="K438" i="4"/>
  <c r="J536" i="4"/>
  <c r="X536" i="4" s="1"/>
  <c r="Q496" i="4"/>
  <c r="U495" i="4" s="1"/>
  <c r="L497" i="4"/>
  <c r="M495" i="4" s="1"/>
  <c r="J786" i="4"/>
  <c r="X786" i="4" s="1"/>
  <c r="P50" i="4"/>
  <c r="R49" i="4"/>
  <c r="S49" i="4"/>
  <c r="J51" i="4"/>
  <c r="L40" i="4"/>
  <c r="P40" i="4" s="1"/>
  <c r="O39" i="4"/>
  <c r="V67" i="4"/>
  <c r="W67" i="4"/>
  <c r="W230" i="4"/>
  <c r="V230" i="4"/>
  <c r="V988" i="4"/>
  <c r="W988" i="4"/>
  <c r="X50" i="4"/>
  <c r="W254" i="4"/>
  <c r="V254" i="4"/>
  <c r="P92" i="4"/>
  <c r="S91" i="4"/>
  <c r="J93" i="4"/>
  <c r="X93" i="4" s="1"/>
  <c r="R91" i="4"/>
  <c r="K749" i="4"/>
  <c r="J940" i="4"/>
  <c r="Q1466" i="4"/>
  <c r="L1467" i="4"/>
  <c r="M1465" i="4" s="1"/>
  <c r="K1045" i="4"/>
  <c r="W1205" i="4"/>
  <c r="V1205" i="4"/>
  <c r="J236" i="4"/>
  <c r="X236" i="4" s="1"/>
  <c r="L235" i="4"/>
  <c r="M233" i="4" s="1"/>
  <c r="Q451" i="4"/>
  <c r="L452" i="4"/>
  <c r="P1025" i="4"/>
  <c r="J1026" i="4"/>
  <c r="X1026" i="4" s="1"/>
  <c r="S1024" i="4"/>
  <c r="R1024" i="4"/>
  <c r="K1025" i="4"/>
  <c r="P1219" i="4"/>
  <c r="S1218" i="4"/>
  <c r="J1220" i="4"/>
  <c r="X1220" i="4" s="1"/>
  <c r="R1218" i="4"/>
  <c r="Q1232" i="4"/>
  <c r="L1233" i="4"/>
  <c r="K1231" i="4"/>
  <c r="K1232" i="4" s="1"/>
  <c r="Q1176" i="4"/>
  <c r="U1175" i="4" s="1"/>
  <c r="L1177" i="4"/>
  <c r="Q1350" i="4"/>
  <c r="R1350" i="4" s="1"/>
  <c r="L1351" i="4"/>
  <c r="P1351" i="4" s="1"/>
  <c r="W1380" i="4"/>
  <c r="V1380" i="4"/>
  <c r="P203" i="4"/>
  <c r="S202" i="4"/>
  <c r="J204" i="4"/>
  <c r="X204" i="4" s="1"/>
  <c r="R202" i="4"/>
  <c r="O509" i="4"/>
  <c r="Q508" i="4"/>
  <c r="P508" i="4"/>
  <c r="K676" i="4"/>
  <c r="W774" i="4"/>
  <c r="V774" i="4"/>
  <c r="J1094" i="4"/>
  <c r="L477" i="4"/>
  <c r="M475" i="4" s="1"/>
  <c r="Q476" i="4"/>
  <c r="S476" i="4" s="1"/>
  <c r="K333" i="4"/>
  <c r="K334" i="4" s="1"/>
  <c r="J1212" i="4"/>
  <c r="X1212" i="4" s="1"/>
  <c r="P1303" i="4"/>
  <c r="J1304" i="4"/>
  <c r="R1302" i="4"/>
  <c r="S1302" i="4"/>
  <c r="U1364" i="4"/>
  <c r="T1365" i="4"/>
  <c r="X462" i="4"/>
  <c r="T1259" i="4"/>
  <c r="K1366" i="4"/>
  <c r="K1367" i="4" s="1"/>
  <c r="V580" i="4"/>
  <c r="W580" i="4"/>
  <c r="W1314" i="4"/>
  <c r="V1314" i="4"/>
  <c r="J1374" i="4"/>
  <c r="P1232" i="4"/>
  <c r="S1231" i="4"/>
  <c r="R1231" i="4"/>
  <c r="J1233" i="4"/>
  <c r="X1233" i="4" s="1"/>
  <c r="K1560" i="4"/>
  <c r="K1561" i="4" s="1"/>
  <c r="S1365" i="4"/>
  <c r="S1424" i="4"/>
  <c r="P1425" i="4"/>
  <c r="R1424" i="4"/>
  <c r="X1426" i="4"/>
  <c r="W868" i="4"/>
  <c r="V868" i="4"/>
  <c r="W134" i="4"/>
  <c r="V134" i="4"/>
  <c r="W622" i="4"/>
  <c r="V622" i="4"/>
  <c r="K991" i="4"/>
  <c r="R136" i="4"/>
  <c r="U135" i="4"/>
  <c r="T136" i="4"/>
  <c r="S136" i="4"/>
  <c r="P918" i="4"/>
  <c r="S917" i="4"/>
  <c r="J919" i="4"/>
  <c r="R917" i="4"/>
  <c r="K190" i="4"/>
  <c r="W105" i="4"/>
  <c r="V105" i="4"/>
  <c r="Q132" i="4"/>
  <c r="L133" i="4"/>
  <c r="M133" i="4" s="1"/>
  <c r="U143" i="4"/>
  <c r="T144" i="4"/>
  <c r="R144" i="4"/>
  <c r="O496" i="4"/>
  <c r="K58" i="4"/>
  <c r="L964" i="4"/>
  <c r="P964" i="4" s="1"/>
  <c r="Q963" i="4"/>
  <c r="R963" i="4" s="1"/>
  <c r="X1080" i="4"/>
  <c r="K50" i="4"/>
  <c r="K86" i="4"/>
  <c r="K88" i="4" s="1"/>
  <c r="W317" i="4"/>
  <c r="V317" i="4"/>
  <c r="P612" i="4"/>
  <c r="J613" i="4"/>
  <c r="X613" i="4" s="1"/>
  <c r="S611" i="4"/>
  <c r="R611" i="4"/>
  <c r="K813" i="4"/>
  <c r="T91" i="4"/>
  <c r="X148" i="4"/>
  <c r="L150" i="4"/>
  <c r="U423" i="4"/>
  <c r="T424" i="4"/>
  <c r="Q399" i="4"/>
  <c r="L400" i="4"/>
  <c r="M398" i="4" s="1"/>
  <c r="S398" i="4"/>
  <c r="W1011" i="4"/>
  <c r="V1011" i="4"/>
  <c r="Q1092" i="4"/>
  <c r="R1092" i="4" s="1"/>
  <c r="L1093" i="4"/>
  <c r="W1162" i="4"/>
  <c r="V1162" i="4"/>
  <c r="P1243" i="4"/>
  <c r="J1244" i="4"/>
  <c r="S1242" i="4"/>
  <c r="R1242" i="4"/>
  <c r="V1289" i="4"/>
  <c r="W1289" i="4"/>
  <c r="Q1478" i="4"/>
  <c r="R1478" i="4" s="1"/>
  <c r="L1479" i="4"/>
  <c r="O1479" i="4" s="1"/>
  <c r="K120" i="4"/>
  <c r="P293" i="4"/>
  <c r="S292" i="4"/>
  <c r="R292" i="4"/>
  <c r="J294" i="4"/>
  <c r="S385" i="4"/>
  <c r="L1033" i="4"/>
  <c r="M1031" i="4" s="1"/>
  <c r="O1032" i="4"/>
  <c r="P1045" i="4"/>
  <c r="S1044" i="4"/>
  <c r="J1046" i="4"/>
  <c r="R1044" i="4"/>
  <c r="U1048" i="4"/>
  <c r="R1049" i="4"/>
  <c r="T1049" i="4"/>
  <c r="K1154" i="4"/>
  <c r="Q1371" i="4"/>
  <c r="L1372" i="4"/>
  <c r="W1475" i="4"/>
  <c r="V1475" i="4"/>
  <c r="K495" i="4"/>
  <c r="K360" i="4"/>
  <c r="K361" i="4" s="1"/>
  <c r="K890" i="4"/>
  <c r="K891" i="4" s="1"/>
  <c r="X1025" i="4"/>
  <c r="O1232" i="4"/>
  <c r="O1478" i="4"/>
  <c r="O165" i="4"/>
  <c r="U895" i="4"/>
  <c r="O1350" i="4"/>
  <c r="O508" i="4"/>
  <c r="T675" i="4"/>
  <c r="P1164" i="4"/>
  <c r="S1163" i="4"/>
  <c r="J1165" i="4"/>
  <c r="R1163" i="4"/>
  <c r="V1337" i="4"/>
  <c r="W1337" i="4"/>
  <c r="L1413" i="4"/>
  <c r="J1414" i="4"/>
  <c r="J710" i="4"/>
  <c r="X710" i="4" s="1"/>
  <c r="J1034" i="4"/>
  <c r="X1034" i="4" s="1"/>
  <c r="P1371" i="4"/>
  <c r="O439" i="4"/>
  <c r="U424" i="4"/>
  <c r="T425" i="4"/>
  <c r="T545" i="4"/>
  <c r="J1029" i="4"/>
  <c r="X1029" i="4" s="1"/>
  <c r="L1028" i="4"/>
  <c r="V1217" i="4"/>
  <c r="W1217" i="4"/>
  <c r="J1449" i="4"/>
  <c r="X1449" i="4" s="1"/>
  <c r="X885" i="4"/>
  <c r="S507" i="4"/>
  <c r="K248" i="4"/>
  <c r="K249" i="4" s="1"/>
  <c r="K682" i="4"/>
  <c r="U1064" i="4"/>
  <c r="T1065" i="4"/>
  <c r="U57" i="4"/>
  <c r="W142" i="4"/>
  <c r="V142" i="4"/>
  <c r="W130" i="4"/>
  <c r="V130" i="4"/>
  <c r="K262" i="4"/>
  <c r="S144" i="4"/>
  <c r="T505" i="4"/>
  <c r="X505" i="4"/>
  <c r="L504" i="4"/>
  <c r="U852" i="4"/>
  <c r="T853" i="4"/>
  <c r="J41" i="4"/>
  <c r="X41" i="4" s="1"/>
  <c r="J361" i="4"/>
  <c r="X361" i="4" s="1"/>
  <c r="U717" i="4"/>
  <c r="T718" i="4"/>
  <c r="W662" i="4"/>
  <c r="V662" i="4"/>
  <c r="O963" i="4"/>
  <c r="W106" i="4"/>
  <c r="V106" i="4"/>
  <c r="K475" i="4"/>
  <c r="K476" i="4" s="1"/>
  <c r="K711" i="4"/>
  <c r="K712" i="4" s="1"/>
  <c r="J814" i="4"/>
  <c r="X814" i="4" s="1"/>
  <c r="P813" i="4"/>
  <c r="S812" i="4"/>
  <c r="R812" i="4"/>
  <c r="T813" i="4"/>
  <c r="W1063" i="4"/>
  <c r="V1063" i="4"/>
  <c r="O149" i="4"/>
  <c r="P399" i="4"/>
  <c r="Q1164" i="4"/>
  <c r="L1165" i="4"/>
  <c r="X1243" i="4"/>
  <c r="O1466" i="4"/>
  <c r="T293" i="4"/>
  <c r="U154" i="4"/>
  <c r="T155" i="4"/>
  <c r="S155" i="4"/>
  <c r="R385" i="4"/>
  <c r="U1044" i="4"/>
  <c r="T1045" i="4"/>
  <c r="Q1050" i="4"/>
  <c r="L1051" i="4"/>
  <c r="M1049" i="4" s="1"/>
  <c r="K1176" i="4"/>
  <c r="W1421" i="4"/>
  <c r="V1421" i="4"/>
  <c r="X235" i="4"/>
  <c r="K399" i="4"/>
  <c r="K400" i="4" s="1"/>
  <c r="U1476" i="4"/>
  <c r="T1477" i="4"/>
  <c r="X640" i="4"/>
  <c r="X804" i="4"/>
  <c r="J1192" i="4"/>
  <c r="X1192" i="4" s="1"/>
  <c r="K1258" i="4"/>
  <c r="K1259" i="4" s="1"/>
  <c r="K1261" i="4" s="1"/>
  <c r="X1328" i="4"/>
  <c r="U1348" i="4"/>
  <c r="T1349" i="4"/>
  <c r="R1349" i="4"/>
  <c r="W506" i="4"/>
  <c r="V506" i="4"/>
  <c r="P1092" i="4"/>
  <c r="J207" i="4"/>
  <c r="L206" i="4"/>
  <c r="P1207" i="4"/>
  <c r="J1208" i="4"/>
  <c r="X1208" i="4" s="1"/>
  <c r="R1206" i="4"/>
  <c r="S1206" i="4"/>
  <c r="K1207" i="4"/>
  <c r="X1368" i="4"/>
  <c r="T1368" i="4"/>
  <c r="S1370" i="4"/>
  <c r="L427" i="4"/>
  <c r="Q426" i="4"/>
  <c r="U425" i="4" s="1"/>
  <c r="Q1127" i="4"/>
  <c r="L1128" i="4"/>
  <c r="O1128" i="4" s="1"/>
  <c r="W1436" i="4"/>
  <c r="V1436" i="4"/>
  <c r="K583" i="4"/>
  <c r="O612" i="4"/>
  <c r="L785" i="4"/>
  <c r="Q1219" i="4"/>
  <c r="U1218" i="4" s="1"/>
  <c r="L1220" i="4"/>
  <c r="M1218" i="4" s="1"/>
  <c r="P334" i="4"/>
  <c r="J335" i="4"/>
  <c r="W674" i="4"/>
  <c r="V674" i="4"/>
  <c r="X277" i="4"/>
  <c r="Q676" i="4"/>
  <c r="L677" i="4"/>
  <c r="M675" i="4" s="1"/>
  <c r="P854" i="4"/>
  <c r="S853" i="4"/>
  <c r="R853" i="4"/>
  <c r="J855" i="4"/>
  <c r="K855" i="4" s="1"/>
  <c r="U594" i="4"/>
  <c r="T595" i="4"/>
  <c r="W635" i="4"/>
  <c r="V635" i="4"/>
  <c r="K918" i="4"/>
  <c r="J965" i="4"/>
  <c r="X965" i="4" s="1"/>
  <c r="W47" i="4"/>
  <c r="V47" i="4"/>
  <c r="O132" i="4"/>
  <c r="X320" i="4"/>
  <c r="P719" i="4"/>
  <c r="J720" i="4"/>
  <c r="K720" i="4" s="1"/>
  <c r="R718" i="4"/>
  <c r="S718" i="4"/>
  <c r="W796" i="4"/>
  <c r="V796" i="4"/>
  <c r="Q854" i="4"/>
  <c r="L855" i="4"/>
  <c r="P58" i="4"/>
  <c r="S57" i="4"/>
  <c r="J59" i="4"/>
  <c r="R57" i="4"/>
  <c r="Q719" i="4"/>
  <c r="U718" i="4" s="1"/>
  <c r="L720" i="4"/>
  <c r="U961" i="4"/>
  <c r="T962" i="4"/>
  <c r="S962" i="4"/>
  <c r="X47" i="4"/>
  <c r="T47" i="4"/>
  <c r="U727" i="4"/>
  <c r="T728" i="4"/>
  <c r="Q950" i="4"/>
  <c r="L951" i="4"/>
  <c r="P950" i="4"/>
  <c r="K963" i="4"/>
  <c r="K964" i="4" s="1"/>
  <c r="W397" i="4"/>
  <c r="V397" i="4"/>
  <c r="U623" i="4"/>
  <c r="P912" i="4"/>
  <c r="S911" i="4"/>
  <c r="J913" i="4"/>
  <c r="R911" i="4"/>
  <c r="X939" i="4"/>
  <c r="U1090" i="4"/>
  <c r="T1091" i="4"/>
  <c r="O1164" i="4"/>
  <c r="J388" i="4"/>
  <c r="X388" i="4" s="1"/>
  <c r="J382" i="4"/>
  <c r="K624" i="4"/>
  <c r="W726" i="4"/>
  <c r="V726" i="4"/>
  <c r="O1050" i="4"/>
  <c r="P1154" i="4"/>
  <c r="S1153" i="4"/>
  <c r="R1153" i="4"/>
  <c r="J1155" i="4"/>
  <c r="P1511" i="4"/>
  <c r="S1510" i="4"/>
  <c r="R1510" i="4"/>
  <c r="J1512" i="4"/>
  <c r="X1512" i="4" s="1"/>
  <c r="K1511" i="4"/>
  <c r="P1478" i="4"/>
  <c r="L269" i="4"/>
  <c r="T495" i="4"/>
  <c r="J1069" i="4"/>
  <c r="X1069" i="4" s="1"/>
  <c r="X1219" i="4"/>
  <c r="O164" i="4"/>
  <c r="W811" i="4"/>
  <c r="V811" i="4"/>
  <c r="K951" i="4"/>
  <c r="K1303" i="4"/>
  <c r="K132" i="4"/>
  <c r="L277" i="4"/>
  <c r="M275" i="4" s="1"/>
  <c r="X203" i="4"/>
  <c r="S595" i="4"/>
  <c r="J478" i="4"/>
  <c r="K1002" i="4"/>
  <c r="Q1104" i="4"/>
  <c r="R1104" i="4" s="1"/>
  <c r="L1105" i="4"/>
  <c r="O1105" i="4" s="1"/>
  <c r="K1351" i="4"/>
  <c r="X1413" i="4"/>
  <c r="T507" i="4"/>
  <c r="R411" i="4"/>
  <c r="X1033" i="4"/>
  <c r="K1438" i="4"/>
  <c r="L1428" i="4"/>
  <c r="O1427" i="4"/>
  <c r="O426" i="4"/>
  <c r="O1127" i="4"/>
  <c r="K1290" i="4"/>
  <c r="K151" i="4"/>
  <c r="K152" i="4" s="1"/>
  <c r="U610" i="4"/>
  <c r="T611" i="4"/>
  <c r="O1219" i="4"/>
  <c r="P1339" i="4"/>
  <c r="S1338" i="4"/>
  <c r="R1338" i="4"/>
  <c r="J1340" i="4"/>
  <c r="X1340" i="4" s="1"/>
  <c r="J1480" i="4"/>
  <c r="X1480" i="4" s="1"/>
  <c r="X884" i="4"/>
  <c r="J486" i="4"/>
  <c r="X486" i="4" s="1"/>
  <c r="S870" i="4"/>
  <c r="X150" i="4"/>
  <c r="P70" i="4"/>
  <c r="S69" i="4"/>
  <c r="R69" i="4"/>
  <c r="J71" i="4"/>
  <c r="X71" i="4" s="1"/>
  <c r="X269" i="4"/>
  <c r="U166" i="4"/>
  <c r="S167" i="4"/>
  <c r="R167" i="4"/>
  <c r="T167" i="4"/>
  <c r="U894" i="4"/>
  <c r="T895" i="4"/>
  <c r="O7" i="4"/>
  <c r="L597" i="4"/>
  <c r="P597" i="4" s="1"/>
  <c r="Q596" i="4"/>
  <c r="R596" i="4" s="1"/>
  <c r="W1124" i="4"/>
  <c r="V1124" i="4"/>
  <c r="J116" i="4"/>
  <c r="X116" i="4" s="1"/>
  <c r="P120" i="4"/>
  <c r="S119" i="4"/>
  <c r="R119" i="4"/>
  <c r="J121" i="4"/>
  <c r="X121" i="4" s="1"/>
  <c r="U797" i="4"/>
  <c r="T798" i="4"/>
  <c r="R798" i="4"/>
  <c r="P729" i="4"/>
  <c r="S728" i="4"/>
  <c r="J730" i="4"/>
  <c r="X730" i="4" s="1"/>
  <c r="R728" i="4"/>
  <c r="K729" i="4"/>
  <c r="L778" i="4"/>
  <c r="M776" i="4" s="1"/>
  <c r="Q777" i="4"/>
  <c r="U776" i="4" s="1"/>
  <c r="P141" i="4"/>
  <c r="P39" i="4"/>
  <c r="T58" i="4"/>
  <c r="W318" i="4"/>
  <c r="V318" i="4"/>
  <c r="P359" i="4"/>
  <c r="L730" i="4"/>
  <c r="M728" i="4" s="1"/>
  <c r="Q729" i="4"/>
  <c r="U728" i="4" s="1"/>
  <c r="U948" i="4"/>
  <c r="S949" i="4"/>
  <c r="R949" i="4"/>
  <c r="T949" i="4"/>
  <c r="K1079" i="4"/>
  <c r="K1080" i="4" s="1"/>
  <c r="O412" i="4"/>
  <c r="L1143" i="4"/>
  <c r="P1383" i="4"/>
  <c r="S1382" i="4"/>
  <c r="J1384" i="4"/>
  <c r="R1382" i="4"/>
  <c r="W330" i="4"/>
  <c r="V330" i="4"/>
  <c r="L381" i="4"/>
  <c r="M379" i="4" s="1"/>
  <c r="O380" i="4"/>
  <c r="L115" i="4"/>
  <c r="W544" i="4"/>
  <c r="V544" i="4"/>
  <c r="L666" i="4"/>
  <c r="Q665" i="4"/>
  <c r="X1498" i="4"/>
  <c r="L1180" i="4"/>
  <c r="J1181" i="4"/>
  <c r="X1181" i="4" s="1"/>
  <c r="K1328" i="4"/>
  <c r="Q1339" i="4"/>
  <c r="L1340" i="4"/>
  <c r="K1443" i="4"/>
  <c r="K203" i="4"/>
  <c r="J598" i="4"/>
  <c r="Q872" i="4"/>
  <c r="U871" i="4" s="1"/>
  <c r="L873" i="4"/>
  <c r="M871" i="4" s="1"/>
  <c r="U1102" i="4"/>
  <c r="T1103" i="4"/>
  <c r="X1164" i="4"/>
  <c r="J183" i="4"/>
  <c r="X183" i="4" s="1"/>
  <c r="O451" i="4"/>
  <c r="T1044" i="4"/>
  <c r="P1032" i="4"/>
  <c r="W1287" i="4"/>
  <c r="V1287" i="4"/>
  <c r="P1366" i="4"/>
  <c r="R1370" i="4"/>
  <c r="S1477" i="4"/>
  <c r="L1514" i="4"/>
  <c r="Q1513" i="4"/>
  <c r="U1512" i="4" s="1"/>
  <c r="T978" i="4"/>
  <c r="X978" i="4"/>
  <c r="L977" i="4"/>
  <c r="X956" i="4"/>
  <c r="L1225" i="4"/>
  <c r="M1223" i="4" s="1"/>
  <c r="J1269" i="4"/>
  <c r="X1269" i="4" s="1"/>
  <c r="Q146" i="4"/>
  <c r="R146" i="4" s="1"/>
  <c r="L147" i="4"/>
  <c r="M147" i="4" s="1"/>
  <c r="J1389" i="4"/>
  <c r="T1522" i="4"/>
  <c r="L1388" i="4"/>
  <c r="J1052" i="4" l="1"/>
  <c r="X1052" i="4" s="1"/>
  <c r="K1051" i="4"/>
  <c r="T1151" i="4"/>
  <c r="X1150" i="4"/>
  <c r="L1148" i="4"/>
  <c r="P1148" i="4" s="1"/>
  <c r="X1149" i="4"/>
  <c r="Q359" i="4"/>
  <c r="U358" i="4" s="1"/>
  <c r="P884" i="4"/>
  <c r="Q1291" i="4"/>
  <c r="S1291" i="4" s="1"/>
  <c r="M1290" i="4"/>
  <c r="O1292" i="4"/>
  <c r="M1289" i="4"/>
  <c r="O1291" i="4"/>
  <c r="K1468" i="4"/>
  <c r="J1469" i="4"/>
  <c r="X1469" i="4" s="1"/>
  <c r="X129" i="4"/>
  <c r="R86" i="4"/>
  <c r="T86" i="4"/>
  <c r="V1230" i="4"/>
  <c r="M1012" i="4"/>
  <c r="S86" i="4"/>
  <c r="Q87" i="4"/>
  <c r="U86" i="4" s="1"/>
  <c r="L1015" i="4"/>
  <c r="O1015" i="4" s="1"/>
  <c r="O1014" i="4"/>
  <c r="T129" i="4"/>
  <c r="Q1014" i="4"/>
  <c r="U1013" i="4" s="1"/>
  <c r="M883" i="4"/>
  <c r="Q884" i="4"/>
  <c r="T884" i="4" s="1"/>
  <c r="O923" i="4"/>
  <c r="T294" i="4"/>
  <c r="R358" i="4"/>
  <c r="V357" i="4"/>
  <c r="S358" i="4"/>
  <c r="T358" i="4"/>
  <c r="S450" i="4"/>
  <c r="P346" i="4"/>
  <c r="R450" i="4"/>
  <c r="T450" i="4"/>
  <c r="T1013" i="4"/>
  <c r="U1012" i="4"/>
  <c r="V1012" i="4" s="1"/>
  <c r="R1013" i="4"/>
  <c r="V1200" i="4"/>
  <c r="O139" i="4"/>
  <c r="X347" i="4"/>
  <c r="K347" i="4"/>
  <c r="K348" i="4" s="1"/>
  <c r="M138" i="4"/>
  <c r="O1203" i="4"/>
  <c r="W606" i="4"/>
  <c r="R883" i="4"/>
  <c r="M882" i="4"/>
  <c r="T883" i="4"/>
  <c r="O884" i="4"/>
  <c r="O885" i="4"/>
  <c r="U882" i="4"/>
  <c r="W882" i="4" s="1"/>
  <c r="T912" i="4"/>
  <c r="U912" i="4"/>
  <c r="W912" i="4" s="1"/>
  <c r="W1510" i="4"/>
  <c r="V473" i="4"/>
  <c r="S483" i="4"/>
  <c r="Q1203" i="4"/>
  <c r="U1202" i="4" s="1"/>
  <c r="Q191" i="4"/>
  <c r="T191" i="4" s="1"/>
  <c r="O191" i="4"/>
  <c r="V924" i="4"/>
  <c r="M189" i="4"/>
  <c r="M1407" i="4"/>
  <c r="L308" i="4"/>
  <c r="M306" i="4" s="1"/>
  <c r="U1382" i="4"/>
  <c r="V1382" i="4" s="1"/>
  <c r="V1241" i="4"/>
  <c r="L1410" i="4"/>
  <c r="O1410" i="4" s="1"/>
  <c r="Q1409" i="4"/>
  <c r="U1408" i="4" s="1"/>
  <c r="W1408" i="4" s="1"/>
  <c r="V437" i="4"/>
  <c r="W437" i="4"/>
  <c r="T438" i="4"/>
  <c r="U438" i="4"/>
  <c r="W438" i="4" s="1"/>
  <c r="T1395" i="4"/>
  <c r="T520" i="4"/>
  <c r="J667" i="4"/>
  <c r="X667" i="4" s="1"/>
  <c r="O346" i="4"/>
  <c r="Q346" i="4"/>
  <c r="S346" i="4" s="1"/>
  <c r="M344" i="4"/>
  <c r="V1394" i="4"/>
  <c r="S665" i="4"/>
  <c r="P1396" i="4"/>
  <c r="P1409" i="4"/>
  <c r="T1188" i="4"/>
  <c r="X126" i="4"/>
  <c r="X127" i="4"/>
  <c r="Q1142" i="4"/>
  <c r="Q1143" i="4" s="1"/>
  <c r="R1143" i="4" s="1"/>
  <c r="L126" i="4"/>
  <c r="P126" i="4" s="1"/>
  <c r="W1407" i="4"/>
  <c r="P922" i="4"/>
  <c r="V974" i="4"/>
  <c r="O1524" i="4"/>
  <c r="W1459" i="4"/>
  <c r="T371" i="4"/>
  <c r="Q307" i="4"/>
  <c r="T307" i="4" s="1"/>
  <c r="V1229" i="4"/>
  <c r="O307" i="4"/>
  <c r="V1437" i="4"/>
  <c r="W1437" i="4"/>
  <c r="L815" i="4"/>
  <c r="M813" i="4" s="1"/>
  <c r="P829" i="4"/>
  <c r="P608" i="4"/>
  <c r="J158" i="4"/>
  <c r="X158" i="4" s="1"/>
  <c r="Q814" i="4"/>
  <c r="U813" i="4" s="1"/>
  <c r="W813" i="4" s="1"/>
  <c r="L296" i="4"/>
  <c r="O296" i="4" s="1"/>
  <c r="O814" i="4"/>
  <c r="L1445" i="4"/>
  <c r="M1443" i="4" s="1"/>
  <c r="Q295" i="4"/>
  <c r="U294" i="4" s="1"/>
  <c r="T1438" i="4"/>
  <c r="O295" i="4"/>
  <c r="U1201" i="4"/>
  <c r="V1201" i="4" s="1"/>
  <c r="T1201" i="4"/>
  <c r="T1425" i="4"/>
  <c r="R1141" i="4"/>
  <c r="L640" i="4"/>
  <c r="Q640" i="4" s="1"/>
  <c r="S640" i="4" s="1"/>
  <c r="L708" i="4"/>
  <c r="O708" i="4" s="1"/>
  <c r="V1511" i="4"/>
  <c r="J1397" i="4"/>
  <c r="X1397" i="4" s="1"/>
  <c r="R1395" i="4"/>
  <c r="S1141" i="4"/>
  <c r="T1141" i="4"/>
  <c r="S1395" i="4"/>
  <c r="M705" i="4"/>
  <c r="S828" i="4"/>
  <c r="O707" i="4"/>
  <c r="U520" i="4"/>
  <c r="W520" i="4" s="1"/>
  <c r="M1555" i="4"/>
  <c r="Q1426" i="4"/>
  <c r="Q1427" i="4" s="1"/>
  <c r="Q1428" i="4" s="1"/>
  <c r="W870" i="4"/>
  <c r="T1328" i="4"/>
  <c r="J223" i="4"/>
  <c r="X223" i="4" s="1"/>
  <c r="Q139" i="4"/>
  <c r="U138" i="4" s="1"/>
  <c r="T262" i="4"/>
  <c r="M137" i="4"/>
  <c r="O1385" i="4"/>
  <c r="V293" i="4"/>
  <c r="M139" i="4"/>
  <c r="K182" i="4"/>
  <c r="K183" i="4" s="1"/>
  <c r="O140" i="4"/>
  <c r="M1201" i="4"/>
  <c r="L374" i="4"/>
  <c r="Q374" i="4" s="1"/>
  <c r="Q830" i="4"/>
  <c r="M827" i="4"/>
  <c r="Q373" i="4"/>
  <c r="U372" i="4" s="1"/>
  <c r="V372" i="4" s="1"/>
  <c r="T1025" i="4"/>
  <c r="O829" i="4"/>
  <c r="U371" i="4"/>
  <c r="V371" i="4" s="1"/>
  <c r="O830" i="4"/>
  <c r="Q829" i="4"/>
  <c r="U828" i="4" s="1"/>
  <c r="W828" i="4" s="1"/>
  <c r="X1247" i="4"/>
  <c r="V370" i="4"/>
  <c r="L831" i="4"/>
  <c r="M829" i="4" s="1"/>
  <c r="L216" i="4"/>
  <c r="M215" i="4" s="1"/>
  <c r="V704" i="4"/>
  <c r="Q215" i="4"/>
  <c r="U214" i="4" s="1"/>
  <c r="V214" i="4" s="1"/>
  <c r="M1024" i="4"/>
  <c r="Q1026" i="4"/>
  <c r="R1026" i="4" s="1"/>
  <c r="R213" i="4"/>
  <c r="L1525" i="4"/>
  <c r="M1523" i="4" s="1"/>
  <c r="O1384" i="4"/>
  <c r="O1027" i="4"/>
  <c r="J215" i="4"/>
  <c r="X215" i="4" s="1"/>
  <c r="Q1524" i="4"/>
  <c r="U1523" i="4" s="1"/>
  <c r="V1523" i="4" s="1"/>
  <c r="V305" i="4"/>
  <c r="M1025" i="4"/>
  <c r="T1155" i="4"/>
  <c r="S213" i="4"/>
  <c r="M1382" i="4"/>
  <c r="V1423" i="4"/>
  <c r="T306" i="4"/>
  <c r="Q1384" i="4"/>
  <c r="S1384" i="4" s="1"/>
  <c r="P214" i="4"/>
  <c r="W332" i="4"/>
  <c r="O215" i="4"/>
  <c r="O373" i="4"/>
  <c r="T1207" i="4"/>
  <c r="O429" i="4"/>
  <c r="O1204" i="4"/>
  <c r="O922" i="4"/>
  <c r="L430" i="4"/>
  <c r="L431" i="4" s="1"/>
  <c r="X1409" i="4"/>
  <c r="V637" i="4"/>
  <c r="M1202" i="4"/>
  <c r="R1408" i="4"/>
  <c r="S1408" i="4"/>
  <c r="M921" i="4"/>
  <c r="L1009" i="4"/>
  <c r="M1009" i="4" s="1"/>
  <c r="O1008" i="4"/>
  <c r="W975" i="4"/>
  <c r="S345" i="4"/>
  <c r="M1383" i="4"/>
  <c r="X559" i="4"/>
  <c r="R638" i="4"/>
  <c r="V1406" i="4"/>
  <c r="T345" i="4"/>
  <c r="M509" i="4"/>
  <c r="U344" i="4"/>
  <c r="W344" i="4" s="1"/>
  <c r="T638" i="4"/>
  <c r="K258" i="4"/>
  <c r="T571" i="4"/>
  <c r="S638" i="4"/>
  <c r="T625" i="4"/>
  <c r="V570" i="4"/>
  <c r="W292" i="4"/>
  <c r="K666" i="4"/>
  <c r="U608" i="4"/>
  <c r="W608" i="4" s="1"/>
  <c r="V189" i="4"/>
  <c r="S607" i="4"/>
  <c r="S608" i="4"/>
  <c r="R607" i="4"/>
  <c r="S571" i="4"/>
  <c r="T609" i="4"/>
  <c r="R608" i="4"/>
  <c r="M1438" i="4"/>
  <c r="T608" i="4"/>
  <c r="X609" i="4"/>
  <c r="U1522" i="4"/>
  <c r="W1522" i="4" s="1"/>
  <c r="T190" i="4"/>
  <c r="K608" i="4"/>
  <c r="M1437" i="4"/>
  <c r="K1409" i="4"/>
  <c r="K1410" i="4" s="1"/>
  <c r="W1327" i="4"/>
  <c r="V1327" i="4"/>
  <c r="O1439" i="4"/>
  <c r="P1557" i="4"/>
  <c r="Q1557" i="4"/>
  <c r="S1557" i="4" s="1"/>
  <c r="Q1439" i="4"/>
  <c r="R1439" i="4" s="1"/>
  <c r="K157" i="4"/>
  <c r="L1558" i="4"/>
  <c r="P1558" i="4" s="1"/>
  <c r="O1440" i="4"/>
  <c r="J1017" i="4"/>
  <c r="X1017" i="4" s="1"/>
  <c r="T259" i="4"/>
  <c r="X511" i="4"/>
  <c r="X258" i="4"/>
  <c r="V449" i="4"/>
  <c r="V636" i="4"/>
  <c r="J512" i="4"/>
  <c r="L512" i="4" s="1"/>
  <c r="Q512" i="4" s="1"/>
  <c r="T512" i="4" s="1"/>
  <c r="V474" i="4"/>
  <c r="P511" i="4"/>
  <c r="V356" i="4"/>
  <c r="W356" i="4"/>
  <c r="L1157" i="4"/>
  <c r="O1157" i="4" s="1"/>
  <c r="K1329" i="4"/>
  <c r="T320" i="4"/>
  <c r="J199" i="4"/>
  <c r="X199" i="4" s="1"/>
  <c r="O122" i="4"/>
  <c r="V49" i="4"/>
  <c r="O915" i="4"/>
  <c r="L123" i="4"/>
  <c r="M123" i="4" s="1"/>
  <c r="X1116" i="4"/>
  <c r="Q122" i="4"/>
  <c r="U121" i="4" s="1"/>
  <c r="W121" i="4" s="1"/>
  <c r="S558" i="4"/>
  <c r="T558" i="4"/>
  <c r="T976" i="4"/>
  <c r="U557" i="4"/>
  <c r="W557" i="4" s="1"/>
  <c r="S425" i="4"/>
  <c r="K1016" i="4"/>
  <c r="K426" i="4"/>
  <c r="R425" i="4"/>
  <c r="J427" i="4"/>
  <c r="X427" i="4" s="1"/>
  <c r="V494" i="4"/>
  <c r="L52" i="4"/>
  <c r="O52" i="4" s="1"/>
  <c r="M49" i="4"/>
  <c r="P426" i="4"/>
  <c r="Q51" i="4"/>
  <c r="U50" i="4" s="1"/>
  <c r="M637" i="4"/>
  <c r="R976" i="4"/>
  <c r="S976" i="4"/>
  <c r="K413" i="4"/>
  <c r="K414" i="4" s="1"/>
  <c r="J831" i="4"/>
  <c r="V1257" i="4"/>
  <c r="P830" i="4"/>
  <c r="V493" i="4"/>
  <c r="W1024" i="4"/>
  <c r="R333" i="4"/>
  <c r="X413" i="4"/>
  <c r="Q204" i="4"/>
  <c r="U203" i="4" s="1"/>
  <c r="V119" i="4"/>
  <c r="O205" i="4"/>
  <c r="S412" i="4"/>
  <c r="O914" i="4"/>
  <c r="M912" i="4"/>
  <c r="W1555" i="4"/>
  <c r="S333" i="4"/>
  <c r="W120" i="4"/>
  <c r="M913" i="4"/>
  <c r="S534" i="4"/>
  <c r="L1116" i="4"/>
  <c r="O1116" i="4" s="1"/>
  <c r="Q914" i="4"/>
  <c r="U914" i="4" s="1"/>
  <c r="T333" i="4"/>
  <c r="U333" i="4"/>
  <c r="W333" i="4" s="1"/>
  <c r="R1425" i="4"/>
  <c r="W448" i="4"/>
  <c r="K1373" i="4"/>
  <c r="K1374" i="4" s="1"/>
  <c r="S1425" i="4"/>
  <c r="V69" i="4"/>
  <c r="O1444" i="4"/>
  <c r="O263" i="4"/>
  <c r="S1478" i="4"/>
  <c r="R558" i="4"/>
  <c r="Q463" i="4"/>
  <c r="U462" i="4" s="1"/>
  <c r="W462" i="4" s="1"/>
  <c r="S108" i="4"/>
  <c r="L264" i="4"/>
  <c r="Q264" i="4" s="1"/>
  <c r="V812" i="4"/>
  <c r="Q263" i="4"/>
  <c r="U262" i="4" s="1"/>
  <c r="L1190" i="4"/>
  <c r="O1190" i="4" s="1"/>
  <c r="Q1444" i="4"/>
  <c r="T1444" i="4" s="1"/>
  <c r="T70" i="4"/>
  <c r="L198" i="4"/>
  <c r="M196" i="4" s="1"/>
  <c r="T214" i="4"/>
  <c r="Q639" i="4"/>
  <c r="S639" i="4" s="1"/>
  <c r="S926" i="4"/>
  <c r="M333" i="4"/>
  <c r="T334" i="4"/>
  <c r="M1461" i="4"/>
  <c r="L573" i="4"/>
  <c r="M571" i="4" s="1"/>
  <c r="O1463" i="4"/>
  <c r="V1154" i="4"/>
  <c r="W693" i="4"/>
  <c r="U213" i="4"/>
  <c r="W213" i="4" s="1"/>
  <c r="K1396" i="4"/>
  <c r="P197" i="4"/>
  <c r="T956" i="4"/>
  <c r="Q1462" i="4"/>
  <c r="U1461" i="4" s="1"/>
  <c r="O197" i="4"/>
  <c r="L958" i="4"/>
  <c r="M956" i="4" s="1"/>
  <c r="M1462" i="4"/>
  <c r="O1462" i="4"/>
  <c r="M1446" i="4"/>
  <c r="P1462" i="4"/>
  <c r="K559" i="4"/>
  <c r="K560" i="4" s="1"/>
  <c r="V1442" i="4"/>
  <c r="W1442" i="4"/>
  <c r="W261" i="4"/>
  <c r="V261" i="4"/>
  <c r="W911" i="4"/>
  <c r="O1189" i="4"/>
  <c r="L1068" i="4"/>
  <c r="P1068" i="4" s="1"/>
  <c r="M461" i="4"/>
  <c r="O927" i="4"/>
  <c r="Q1067" i="4"/>
  <c r="S1067" i="4" s="1"/>
  <c r="L888" i="4"/>
  <c r="P888" i="4" s="1"/>
  <c r="M955" i="4"/>
  <c r="M1209" i="4"/>
  <c r="M926" i="4"/>
  <c r="Q335" i="4"/>
  <c r="U334" i="4" s="1"/>
  <c r="W334" i="4" s="1"/>
  <c r="O928" i="4"/>
  <c r="L929" i="4"/>
  <c r="O929" i="4" s="1"/>
  <c r="P1211" i="4"/>
  <c r="P639" i="4"/>
  <c r="L464" i="4"/>
  <c r="Q464" i="4" s="1"/>
  <c r="K830" i="4"/>
  <c r="J889" i="4"/>
  <c r="X889" i="4" s="1"/>
  <c r="M925" i="4"/>
  <c r="M1187" i="4"/>
  <c r="Q927" i="4"/>
  <c r="U926" i="4" s="1"/>
  <c r="W926" i="4" s="1"/>
  <c r="T1443" i="4"/>
  <c r="X1228" i="4"/>
  <c r="Q1189" i="4"/>
  <c r="U1188" i="4" s="1"/>
  <c r="X109" i="4"/>
  <c r="J110" i="4"/>
  <c r="X110" i="4" s="1"/>
  <c r="Q957" i="4"/>
  <c r="U956" i="4" s="1"/>
  <c r="W956" i="4" s="1"/>
  <c r="R483" i="4"/>
  <c r="L336" i="4"/>
  <c r="T1228" i="4"/>
  <c r="R108" i="4"/>
  <c r="W935" i="4"/>
  <c r="O1067" i="4"/>
  <c r="M1065" i="4"/>
  <c r="J7" i="4"/>
  <c r="X7" i="4" s="1"/>
  <c r="T483" i="4"/>
  <c r="M896" i="4"/>
  <c r="W955" i="4"/>
  <c r="V955" i="4"/>
  <c r="W482" i="4"/>
  <c r="V482" i="4"/>
  <c r="K677" i="4"/>
  <c r="U1187" i="4"/>
  <c r="W1187" i="4" s="1"/>
  <c r="R871" i="4"/>
  <c r="T981" i="4"/>
  <c r="S871" i="4"/>
  <c r="V917" i="4"/>
  <c r="Q695" i="4"/>
  <c r="U694" i="4" s="1"/>
  <c r="W694" i="4" s="1"/>
  <c r="L94" i="4"/>
  <c r="M92" i="4" s="1"/>
  <c r="V244" i="4"/>
  <c r="Q93" i="4"/>
  <c r="U92" i="4" s="1"/>
  <c r="W92" i="4" s="1"/>
  <c r="W202" i="4"/>
  <c r="Q707" i="4"/>
  <c r="U706" i="4" s="1"/>
  <c r="R706" i="4"/>
  <c r="V775" i="4"/>
  <c r="P157" i="4"/>
  <c r="K439" i="4"/>
  <c r="O1209" i="4"/>
  <c r="O157" i="4"/>
  <c r="S706" i="4"/>
  <c r="P1448" i="4"/>
  <c r="Q1208" i="4"/>
  <c r="U1207" i="4" s="1"/>
  <c r="T706" i="4"/>
  <c r="L60" i="4"/>
  <c r="M58" i="4" s="1"/>
  <c r="R438" i="4"/>
  <c r="M1206" i="4"/>
  <c r="Q157" i="4"/>
  <c r="U156" i="4" s="1"/>
  <c r="U705" i="4"/>
  <c r="W705" i="4" s="1"/>
  <c r="Q59" i="4"/>
  <c r="U58" i="4" s="1"/>
  <c r="V58" i="4" s="1"/>
  <c r="J440" i="4"/>
  <c r="X440" i="4" s="1"/>
  <c r="L158" i="4"/>
  <c r="S438" i="4"/>
  <c r="O572" i="4"/>
  <c r="T694" i="4"/>
  <c r="Q572" i="4"/>
  <c r="U571" i="4" s="1"/>
  <c r="P439" i="4"/>
  <c r="M57" i="4"/>
  <c r="L1498" i="4"/>
  <c r="M1496" i="4" s="1"/>
  <c r="K214" i="4"/>
  <c r="Q1156" i="4"/>
  <c r="U1155" i="4" s="1"/>
  <c r="W1155" i="4" s="1"/>
  <c r="P33" i="4"/>
  <c r="J993" i="4"/>
  <c r="X993" i="4" s="1"/>
  <c r="J1004" i="4"/>
  <c r="X1004" i="4" s="1"/>
  <c r="V461" i="4"/>
  <c r="Q321" i="4"/>
  <c r="U320" i="4" s="1"/>
  <c r="W320" i="4" s="1"/>
  <c r="P992" i="4"/>
  <c r="O1267" i="4"/>
  <c r="P1294" i="4"/>
  <c r="Q898" i="4"/>
  <c r="U897" i="4" s="1"/>
  <c r="W897" i="4" s="1"/>
  <c r="L34" i="4"/>
  <c r="O34" i="4" s="1"/>
  <c r="V1554" i="4"/>
  <c r="L322" i="4"/>
  <c r="M320" i="4" s="1"/>
  <c r="T6" i="4"/>
  <c r="R156" i="4"/>
  <c r="T1461" i="4"/>
  <c r="L899" i="4"/>
  <c r="M897" i="4" s="1"/>
  <c r="U155" i="4"/>
  <c r="V155" i="4" s="1"/>
  <c r="L1295" i="4"/>
  <c r="M1293" i="4" s="1"/>
  <c r="O1156" i="4"/>
  <c r="S156" i="4"/>
  <c r="U1460" i="4"/>
  <c r="W1460" i="4" s="1"/>
  <c r="R5" i="4"/>
  <c r="L1268" i="4"/>
  <c r="P1268" i="4" s="1"/>
  <c r="M1044" i="4"/>
  <c r="O1294" i="4"/>
  <c r="K844" i="4"/>
  <c r="K992" i="4"/>
  <c r="S5" i="4"/>
  <c r="K237" i="4"/>
  <c r="K238" i="4" s="1"/>
  <c r="S1461" i="4"/>
  <c r="M319" i="4"/>
  <c r="P1267" i="4"/>
  <c r="P6" i="4"/>
  <c r="T462" i="4"/>
  <c r="L1247" i="4"/>
  <c r="L1248" i="4" s="1"/>
  <c r="O1246" i="4"/>
  <c r="P1246" i="4"/>
  <c r="M1208" i="4"/>
  <c r="U827" i="4"/>
  <c r="T828" i="4"/>
  <c r="S520" i="4"/>
  <c r="J522" i="4"/>
  <c r="X522" i="4" s="1"/>
  <c r="R520" i="4"/>
  <c r="M624" i="4"/>
  <c r="M1327" i="4"/>
  <c r="Q1329" i="4"/>
  <c r="U1328" i="4" s="1"/>
  <c r="W1328" i="4" s="1"/>
  <c r="O1329" i="4"/>
  <c r="M202" i="4"/>
  <c r="M203" i="4"/>
  <c r="O1208" i="4"/>
  <c r="T50" i="4"/>
  <c r="P521" i="4"/>
  <c r="P559" i="4"/>
  <c r="L110" i="4"/>
  <c r="O110" i="4" s="1"/>
  <c r="O1148" i="4"/>
  <c r="M1113" i="4"/>
  <c r="M693" i="4"/>
  <c r="M1146" i="4"/>
  <c r="M557" i="4"/>
  <c r="O559" i="4"/>
  <c r="J573" i="4"/>
  <c r="X573" i="4" s="1"/>
  <c r="K572" i="4"/>
  <c r="R246" i="4"/>
  <c r="K191" i="4"/>
  <c r="T546" i="4"/>
  <c r="P872" i="4"/>
  <c r="Q109" i="4"/>
  <c r="U108" i="4" s="1"/>
  <c r="W108" i="4" s="1"/>
  <c r="S246" i="4"/>
  <c r="P572" i="4"/>
  <c r="J845" i="4"/>
  <c r="X845" i="4" s="1"/>
  <c r="R386" i="4"/>
  <c r="S963" i="4"/>
  <c r="L560" i="4"/>
  <c r="Q560" i="4" s="1"/>
  <c r="W605" i="4"/>
  <c r="P109" i="4"/>
  <c r="K372" i="4"/>
  <c r="O1115" i="4"/>
  <c r="U245" i="4"/>
  <c r="W245" i="4" s="1"/>
  <c r="Q559" i="4"/>
  <c r="S559" i="4" s="1"/>
  <c r="L1149" i="4"/>
  <c r="Q1149" i="4" s="1"/>
  <c r="J373" i="4"/>
  <c r="X373" i="4" s="1"/>
  <c r="O93" i="4"/>
  <c r="Q247" i="4"/>
  <c r="U246" i="4" s="1"/>
  <c r="U1126" i="4"/>
  <c r="W1126" i="4" s="1"/>
  <c r="R476" i="4"/>
  <c r="T92" i="4"/>
  <c r="R371" i="4"/>
  <c r="V1206" i="4"/>
  <c r="O109" i="4"/>
  <c r="O695" i="4"/>
  <c r="S371" i="4"/>
  <c r="K872" i="4"/>
  <c r="M365" i="4"/>
  <c r="U1125" i="4"/>
  <c r="W1125" i="4" s="1"/>
  <c r="R571" i="4"/>
  <c r="R1188" i="4"/>
  <c r="T372" i="4"/>
  <c r="P372" i="4"/>
  <c r="J873" i="4"/>
  <c r="X873" i="4" s="1"/>
  <c r="X1558" i="4"/>
  <c r="J1559" i="4"/>
  <c r="T439" i="4"/>
  <c r="T918" i="4"/>
  <c r="K521" i="4"/>
  <c r="K169" i="4"/>
  <c r="K1291" i="4"/>
  <c r="K1293" i="4" s="1"/>
  <c r="K1294" i="4" s="1"/>
  <c r="K1295" i="4" s="1"/>
  <c r="Q626" i="4"/>
  <c r="U625" i="4" s="1"/>
  <c r="W625" i="4" s="1"/>
  <c r="K1444" i="4"/>
  <c r="J778" i="4"/>
  <c r="X778" i="4" s="1"/>
  <c r="V4" i="4"/>
  <c r="S776" i="4"/>
  <c r="U925" i="4"/>
  <c r="T926" i="4"/>
  <c r="M980" i="4"/>
  <c r="O982" i="4"/>
  <c r="J35" i="4"/>
  <c r="X34" i="4"/>
  <c r="U936" i="4"/>
  <c r="S937" i="4"/>
  <c r="T937" i="4"/>
  <c r="U1302" i="4"/>
  <c r="X953" i="4"/>
  <c r="L983" i="4"/>
  <c r="Q983" i="4" s="1"/>
  <c r="V947" i="4"/>
  <c r="T521" i="4"/>
  <c r="T953" i="4"/>
  <c r="K952" i="4"/>
  <c r="Q982" i="4"/>
  <c r="S982" i="4" s="1"/>
  <c r="Q71" i="4"/>
  <c r="U70" i="4" s="1"/>
  <c r="L72" i="4"/>
  <c r="O71" i="4"/>
  <c r="M69" i="4"/>
  <c r="U990" i="4"/>
  <c r="T991" i="4"/>
  <c r="K1439" i="4"/>
  <c r="K927" i="4"/>
  <c r="U533" i="4"/>
  <c r="Q992" i="4"/>
  <c r="L993" i="4"/>
  <c r="O992" i="4"/>
  <c r="M990" i="4"/>
  <c r="W212" i="4"/>
  <c r="V212" i="4"/>
  <c r="K204" i="4"/>
  <c r="K206" i="4" s="1"/>
  <c r="K207" i="4" s="1"/>
  <c r="K209" i="4" s="1"/>
  <c r="P1033" i="4"/>
  <c r="K1052" i="4"/>
  <c r="R991" i="4"/>
  <c r="T1000" i="4"/>
  <c r="O626" i="4"/>
  <c r="S991" i="4"/>
  <c r="O484" i="4"/>
  <c r="P484" i="4"/>
  <c r="L485" i="4"/>
  <c r="Q484" i="4"/>
  <c r="K452" i="4"/>
  <c r="P413" i="4"/>
  <c r="S451" i="4"/>
  <c r="J453" i="4"/>
  <c r="X453" i="4" s="1"/>
  <c r="U532" i="4"/>
  <c r="V532" i="4" s="1"/>
  <c r="K536" i="4"/>
  <c r="J432" i="4"/>
  <c r="J433" i="4" s="1"/>
  <c r="X433" i="4" s="1"/>
  <c r="K51" i="4"/>
  <c r="O477" i="4"/>
  <c r="L940" i="4"/>
  <c r="P940" i="4" s="1"/>
  <c r="M937" i="4"/>
  <c r="Q939" i="4"/>
  <c r="S939" i="4" s="1"/>
  <c r="O939" i="4"/>
  <c r="P477" i="4"/>
  <c r="O1304" i="4"/>
  <c r="Q1304" i="4"/>
  <c r="U1303" i="4" s="1"/>
  <c r="W1303" i="4" s="1"/>
  <c r="L1305" i="4"/>
  <c r="U937" i="4"/>
  <c r="V937" i="4" s="1"/>
  <c r="K547" i="4"/>
  <c r="K496" i="4"/>
  <c r="S1000" i="4"/>
  <c r="R1000" i="4"/>
  <c r="Q1001" i="4"/>
  <c r="T1001" i="4" s="1"/>
  <c r="P1479" i="4"/>
  <c r="S533" i="4"/>
  <c r="S938" i="4"/>
  <c r="R938" i="4"/>
  <c r="K683" i="4"/>
  <c r="T749" i="4"/>
  <c r="J801" i="4"/>
  <c r="X800" i="4"/>
  <c r="O497" i="4"/>
  <c r="P777" i="4"/>
  <c r="K133" i="4"/>
  <c r="S1366" i="4"/>
  <c r="K750" i="4"/>
  <c r="K1429" i="4"/>
  <c r="K1430" i="4" s="1"/>
  <c r="O919" i="4"/>
  <c r="Q919" i="4"/>
  <c r="U918" i="4" s="1"/>
  <c r="W918" i="4" s="1"/>
  <c r="L920" i="4"/>
  <c r="L1212" i="4"/>
  <c r="L1213" i="4" s="1"/>
  <c r="M1211" i="4" s="1"/>
  <c r="P1367" i="4"/>
  <c r="R981" i="4"/>
  <c r="S981" i="4"/>
  <c r="P535" i="4"/>
  <c r="W1153" i="4"/>
  <c r="V1153" i="4"/>
  <c r="T1176" i="4"/>
  <c r="X957" i="4"/>
  <c r="K800" i="4"/>
  <c r="R776" i="4"/>
  <c r="T682" i="4"/>
  <c r="J170" i="4"/>
  <c r="X169" i="4"/>
  <c r="M367" i="4"/>
  <c r="P367" i="4"/>
  <c r="O367" i="4"/>
  <c r="O368" i="4"/>
  <c r="K957" i="4"/>
  <c r="X855" i="4"/>
  <c r="K1208" i="4"/>
  <c r="K1210" i="4" s="1"/>
  <c r="K1211" i="4" s="1"/>
  <c r="K1212" i="4" s="1"/>
  <c r="L1449" i="4"/>
  <c r="M1447" i="4" s="1"/>
  <c r="P235" i="4"/>
  <c r="M131" i="4"/>
  <c r="O1165" i="4"/>
  <c r="O1372" i="4"/>
  <c r="O523" i="4"/>
  <c r="O46" i="4"/>
  <c r="M46" i="4"/>
  <c r="O8" i="4"/>
  <c r="Q1330" i="4"/>
  <c r="L1331" i="4"/>
  <c r="M1329" i="4" s="1"/>
  <c r="M1328" i="4"/>
  <c r="O1330" i="4"/>
  <c r="M148" i="4"/>
  <c r="M1512" i="4"/>
  <c r="P1180" i="4"/>
  <c r="O427" i="4"/>
  <c r="M427" i="4"/>
  <c r="M425" i="4"/>
  <c r="O1262" i="4"/>
  <c r="K93" i="4"/>
  <c r="O1080" i="4"/>
  <c r="O413" i="4"/>
  <c r="M426" i="4"/>
  <c r="M1365" i="4"/>
  <c r="M1103" i="4"/>
  <c r="M1260" i="4"/>
  <c r="W681" i="4"/>
  <c r="V681" i="4"/>
  <c r="M1366" i="4"/>
  <c r="M179" i="4"/>
  <c r="P248" i="4"/>
  <c r="O248" i="4"/>
  <c r="P977" i="4"/>
  <c r="M977" i="4"/>
  <c r="M976" i="4"/>
  <c r="M975" i="4"/>
  <c r="O873" i="4"/>
  <c r="O1220" i="4"/>
  <c r="P1093" i="4"/>
  <c r="K1480" i="4"/>
  <c r="M1370" i="4"/>
  <c r="M841" i="4"/>
  <c r="M664" i="4"/>
  <c r="M132" i="4"/>
  <c r="L684" i="4"/>
  <c r="M682" i="4" s="1"/>
  <c r="Q683" i="4"/>
  <c r="U682" i="4" s="1"/>
  <c r="O683" i="4"/>
  <c r="M521" i="4"/>
  <c r="L1002" i="4"/>
  <c r="M1000" i="4" s="1"/>
  <c r="O1001" i="4"/>
  <c r="P1001" i="4"/>
  <c r="R533" i="4"/>
  <c r="M1026" i="4"/>
  <c r="M257" i="4"/>
  <c r="M1395" i="4"/>
  <c r="O115" i="4"/>
  <c r="O696" i="4"/>
  <c r="O597" i="4"/>
  <c r="K1177" i="4"/>
  <c r="P360" i="4"/>
  <c r="P504" i="4"/>
  <c r="M504" i="4"/>
  <c r="M503" i="4"/>
  <c r="K1384" i="4"/>
  <c r="T534" i="4"/>
  <c r="M358" i="4"/>
  <c r="M38" i="4"/>
  <c r="M407" i="4"/>
  <c r="M267" i="4"/>
  <c r="M204" i="4"/>
  <c r="M681" i="4"/>
  <c r="M113" i="4"/>
  <c r="T1512" i="4"/>
  <c r="O1033" i="4"/>
  <c r="O400" i="4"/>
  <c r="O964" i="4"/>
  <c r="O20" i="4"/>
  <c r="U1242" i="4"/>
  <c r="V1242" i="4" s="1"/>
  <c r="M1244" i="4"/>
  <c r="M1242" i="4"/>
  <c r="M949" i="4"/>
  <c r="M1163" i="4"/>
  <c r="M6" i="4"/>
  <c r="M44" i="4"/>
  <c r="M853" i="4"/>
  <c r="M146" i="4"/>
  <c r="M1046" i="4"/>
  <c r="O1047" i="4"/>
  <c r="Q1046" i="4"/>
  <c r="T1046" i="4" s="1"/>
  <c r="O1046" i="4"/>
  <c r="M438" i="4"/>
  <c r="M582" i="4"/>
  <c r="P666" i="4"/>
  <c r="P381" i="4"/>
  <c r="O1143" i="4"/>
  <c r="O778" i="4"/>
  <c r="O677" i="4"/>
  <c r="R412" i="4"/>
  <c r="O1467" i="4"/>
  <c r="O221" i="4"/>
  <c r="P1080" i="4"/>
  <c r="M385" i="4"/>
  <c r="M406" i="4"/>
  <c r="M45" i="4"/>
  <c r="M1231" i="4"/>
  <c r="M1477" i="4"/>
  <c r="M1426" i="4"/>
  <c r="M167" i="4"/>
  <c r="M1349" i="4"/>
  <c r="M1386" i="4"/>
  <c r="P115" i="4"/>
  <c r="O951" i="4"/>
  <c r="P785" i="4"/>
  <c r="P1413" i="4"/>
  <c r="X1304" i="4"/>
  <c r="O387" i="4"/>
  <c r="O440" i="4"/>
  <c r="O547" i="4"/>
  <c r="K1340" i="4"/>
  <c r="X683" i="4"/>
  <c r="M798" i="4"/>
  <c r="P1497" i="4"/>
  <c r="M1495" i="4"/>
  <c r="M190" i="4"/>
  <c r="M450" i="4"/>
  <c r="M1175" i="4"/>
  <c r="M625" i="4"/>
  <c r="M256" i="4"/>
  <c r="M1091" i="4"/>
  <c r="M718" i="4"/>
  <c r="M1338" i="4"/>
  <c r="M595" i="4"/>
  <c r="M1078" i="4"/>
  <c r="M611" i="4"/>
  <c r="M545" i="4"/>
  <c r="P269" i="4"/>
  <c r="K695" i="4"/>
  <c r="K1127" i="4"/>
  <c r="M18" i="4"/>
  <c r="M145" i="4"/>
  <c r="M1126" i="4"/>
  <c r="M999" i="4"/>
  <c r="M1141" i="4"/>
  <c r="M748" i="4"/>
  <c r="M962" i="4"/>
  <c r="K26" i="4"/>
  <c r="K27" i="4" s="1"/>
  <c r="X59" i="4"/>
  <c r="T426" i="4"/>
  <c r="K59" i="4"/>
  <c r="K1046" i="4"/>
  <c r="T1202" i="4"/>
  <c r="T897" i="4"/>
  <c r="K1220" i="4"/>
  <c r="P843" i="4"/>
  <c r="L844" i="4"/>
  <c r="M842" i="4" s="1"/>
  <c r="Q843" i="4"/>
  <c r="O843" i="4"/>
  <c r="K1026" i="4"/>
  <c r="K1028" i="4" s="1"/>
  <c r="K1029" i="4" s="1"/>
  <c r="K1030" i="4" s="1"/>
  <c r="K1032" i="4" s="1"/>
  <c r="X51" i="4"/>
  <c r="T1127" i="4"/>
  <c r="X927" i="4"/>
  <c r="P927" i="4"/>
  <c r="R926" i="4"/>
  <c r="J928" i="4"/>
  <c r="T928" i="4" s="1"/>
  <c r="O1244" i="4"/>
  <c r="O1245" i="4"/>
  <c r="Q1244" i="4"/>
  <c r="T1244" i="4" s="1"/>
  <c r="P46" i="4"/>
  <c r="K919" i="4"/>
  <c r="K294" i="4"/>
  <c r="W531" i="4"/>
  <c r="V531" i="4"/>
  <c r="P20" i="4"/>
  <c r="J250" i="4"/>
  <c r="X249" i="4"/>
  <c r="L249" i="4"/>
  <c r="T842" i="4"/>
  <c r="S842" i="4"/>
  <c r="R842" i="4"/>
  <c r="U841" i="4"/>
  <c r="Q535" i="4"/>
  <c r="S535" i="4" s="1"/>
  <c r="O535" i="4"/>
  <c r="L536" i="4"/>
  <c r="P536" i="4" s="1"/>
  <c r="S596" i="4"/>
  <c r="K584" i="4"/>
  <c r="X294" i="4"/>
  <c r="J479" i="4"/>
  <c r="K1512" i="4"/>
  <c r="P913" i="4"/>
  <c r="S912" i="4"/>
  <c r="R912" i="4"/>
  <c r="J914" i="4"/>
  <c r="P335" i="4"/>
  <c r="J336" i="4"/>
  <c r="R334" i="4"/>
  <c r="S334" i="4"/>
  <c r="L207" i="4"/>
  <c r="M207" i="4" s="1"/>
  <c r="O206" i="4"/>
  <c r="S1243" i="4"/>
  <c r="R1243" i="4"/>
  <c r="P1244" i="4"/>
  <c r="X1245" i="4"/>
  <c r="L151" i="4"/>
  <c r="W135" i="4"/>
  <c r="V135" i="4"/>
  <c r="U179" i="4"/>
  <c r="S180" i="4"/>
  <c r="R180" i="4"/>
  <c r="T180" i="4"/>
  <c r="U1078" i="4"/>
  <c r="T1079" i="4"/>
  <c r="V319" i="4"/>
  <c r="W319" i="4"/>
  <c r="J184" i="4"/>
  <c r="W1102" i="4"/>
  <c r="V1102" i="4"/>
  <c r="O1180" i="4"/>
  <c r="L1181" i="4"/>
  <c r="P1181" i="4" s="1"/>
  <c r="O666" i="4"/>
  <c r="P1384" i="4"/>
  <c r="S1383" i="4"/>
  <c r="X1385" i="4"/>
  <c r="R1383" i="4"/>
  <c r="L1144" i="4"/>
  <c r="P1144" i="4" s="1"/>
  <c r="Q778" i="4"/>
  <c r="U777" i="4" s="1"/>
  <c r="L779" i="4"/>
  <c r="M777" i="4" s="1"/>
  <c r="T121" i="4"/>
  <c r="W894" i="4"/>
  <c r="V894" i="4"/>
  <c r="P71" i="4"/>
  <c r="S70" i="4"/>
  <c r="J72" i="4"/>
  <c r="X72" i="4" s="1"/>
  <c r="R70" i="4"/>
  <c r="P1340" i="4"/>
  <c r="J1341" i="4"/>
  <c r="X1341" i="4" s="1"/>
  <c r="R1339" i="4"/>
  <c r="S1339" i="4"/>
  <c r="W610" i="4"/>
  <c r="V610" i="4"/>
  <c r="Q1105" i="4"/>
  <c r="R1105" i="4" s="1"/>
  <c r="L1106" i="4"/>
  <c r="X1155" i="4"/>
  <c r="K625" i="4"/>
  <c r="W1090" i="4"/>
  <c r="V1090" i="4"/>
  <c r="U949" i="4"/>
  <c r="T950" i="4"/>
  <c r="R950" i="4"/>
  <c r="S950" i="4"/>
  <c r="V961" i="4"/>
  <c r="W961" i="4"/>
  <c r="X720" i="4"/>
  <c r="U675" i="4"/>
  <c r="T676" i="4"/>
  <c r="X335" i="4"/>
  <c r="Q427" i="4"/>
  <c r="O428" i="4"/>
  <c r="P1208" i="4"/>
  <c r="S1207" i="4"/>
  <c r="R1207" i="4"/>
  <c r="X1209" i="4"/>
  <c r="W1348" i="4"/>
  <c r="V1348" i="4"/>
  <c r="J1193" i="4"/>
  <c r="X1193" i="4" s="1"/>
  <c r="W1476" i="4"/>
  <c r="V1476" i="4"/>
  <c r="U1163" i="4"/>
  <c r="T1164" i="4"/>
  <c r="K477" i="4"/>
  <c r="K478" i="4" s="1"/>
  <c r="W717" i="4"/>
  <c r="V717" i="4"/>
  <c r="W852" i="4"/>
  <c r="V852" i="4"/>
  <c r="J1035" i="4"/>
  <c r="K362" i="4"/>
  <c r="K363" i="4" s="1"/>
  <c r="U1370" i="4"/>
  <c r="S1371" i="4"/>
  <c r="T1371" i="4"/>
  <c r="R1371" i="4"/>
  <c r="L1034" i="4"/>
  <c r="M1032" i="4" s="1"/>
  <c r="Q400" i="4"/>
  <c r="S400" i="4" s="1"/>
  <c r="L401" i="4"/>
  <c r="M399" i="4" s="1"/>
  <c r="S146" i="4"/>
  <c r="P1233" i="4"/>
  <c r="R1232" i="4"/>
  <c r="J1234" i="4"/>
  <c r="X1234" i="4" s="1"/>
  <c r="S1232" i="4"/>
  <c r="K1094" i="4"/>
  <c r="Q477" i="4"/>
  <c r="R477" i="4" s="1"/>
  <c r="L478" i="4"/>
  <c r="O478" i="4" s="1"/>
  <c r="K1233" i="4"/>
  <c r="X1027" i="4"/>
  <c r="P1026" i="4"/>
  <c r="S1025" i="4"/>
  <c r="R1025" i="4"/>
  <c r="L1468" i="4"/>
  <c r="Q1467" i="4"/>
  <c r="P1467" i="4"/>
  <c r="R92" i="4"/>
  <c r="P93" i="4"/>
  <c r="J94" i="4"/>
  <c r="S92" i="4"/>
  <c r="L498" i="4"/>
  <c r="Q497" i="4"/>
  <c r="U496" i="4" s="1"/>
  <c r="P150" i="4"/>
  <c r="T777" i="4"/>
  <c r="W231" i="4"/>
  <c r="V231" i="4"/>
  <c r="J1107" i="4"/>
  <c r="X1107" i="4" s="1"/>
  <c r="U385" i="4"/>
  <c r="T386" i="4"/>
  <c r="K307" i="4"/>
  <c r="W1140" i="4"/>
  <c r="V1140" i="4"/>
  <c r="P750" i="4"/>
  <c r="J751" i="4"/>
  <c r="R749" i="4"/>
  <c r="S749" i="4"/>
  <c r="W255" i="4"/>
  <c r="V255" i="4"/>
  <c r="J1353" i="4"/>
  <c r="X1353" i="4" s="1"/>
  <c r="W410" i="4"/>
  <c r="V410" i="4"/>
  <c r="K897" i="4"/>
  <c r="J1053" i="4"/>
  <c r="X1053" i="4" s="1"/>
  <c r="T719" i="4"/>
  <c r="U137" i="4"/>
  <c r="T138" i="4"/>
  <c r="R138" i="4"/>
  <c r="S138" i="4"/>
  <c r="Q873" i="4"/>
  <c r="U872" i="4" s="1"/>
  <c r="L874" i="4"/>
  <c r="M872" i="4" s="1"/>
  <c r="U664" i="4"/>
  <c r="T665" i="4"/>
  <c r="Q730" i="4"/>
  <c r="L731" i="4"/>
  <c r="U853" i="4"/>
  <c r="T854" i="4"/>
  <c r="J1375" i="4"/>
  <c r="X1375" i="4" s="1"/>
  <c r="J806" i="4"/>
  <c r="X806" i="4" s="1"/>
  <c r="Q547" i="4"/>
  <c r="U546" i="4" s="1"/>
  <c r="L548" i="4"/>
  <c r="Q347" i="4"/>
  <c r="S347" i="4" s="1"/>
  <c r="L348" i="4"/>
  <c r="M346" i="4" s="1"/>
  <c r="K388" i="4"/>
  <c r="W1424" i="4"/>
  <c r="V1424" i="4"/>
  <c r="K1081" i="4"/>
  <c r="K1352" i="4"/>
  <c r="P855" i="4"/>
  <c r="S854" i="4"/>
  <c r="J856" i="4"/>
  <c r="X856" i="4" s="1"/>
  <c r="R854" i="4"/>
  <c r="X208" i="4"/>
  <c r="W57" i="4"/>
  <c r="V57" i="4"/>
  <c r="P1165" i="4"/>
  <c r="J1166" i="4"/>
  <c r="S1164" i="4"/>
  <c r="R1164" i="4"/>
  <c r="X1047" i="4"/>
  <c r="P1046" i="4"/>
  <c r="S1045" i="4"/>
  <c r="T1047" i="4"/>
  <c r="R1045" i="4"/>
  <c r="T872" i="4"/>
  <c r="U398" i="4"/>
  <c r="T399" i="4"/>
  <c r="W519" i="4"/>
  <c r="V519" i="4"/>
  <c r="W143" i="4"/>
  <c r="V143" i="4"/>
  <c r="X1374" i="4"/>
  <c r="Q1351" i="4"/>
  <c r="S1351" i="4" s="1"/>
  <c r="L1352" i="4"/>
  <c r="M1350" i="4" s="1"/>
  <c r="J1249" i="4"/>
  <c r="X1249" i="4" s="1"/>
  <c r="U1465" i="4"/>
  <c r="R1466" i="4"/>
  <c r="T1466" i="4"/>
  <c r="S1466" i="4"/>
  <c r="J941" i="4"/>
  <c r="X941" i="4" s="1"/>
  <c r="W495" i="4"/>
  <c r="V495" i="4"/>
  <c r="Q1317" i="4"/>
  <c r="L1318" i="4"/>
  <c r="M1316" i="4" s="1"/>
  <c r="J1118" i="4"/>
  <c r="X1118" i="4" s="1"/>
  <c r="Q387" i="4"/>
  <c r="S387" i="4" s="1"/>
  <c r="L388" i="4"/>
  <c r="P388" i="4" s="1"/>
  <c r="S1079" i="4"/>
  <c r="P625" i="4"/>
  <c r="S624" i="4"/>
  <c r="R624" i="4"/>
  <c r="J626" i="4"/>
  <c r="Q1397" i="4"/>
  <c r="L1398" i="4"/>
  <c r="U1365" i="4"/>
  <c r="T1366" i="4"/>
  <c r="X695" i="4"/>
  <c r="W581" i="4"/>
  <c r="V581" i="4"/>
  <c r="U167" i="4"/>
  <c r="T168" i="4"/>
  <c r="R168" i="4"/>
  <c r="S168" i="4"/>
  <c r="P584" i="4"/>
  <c r="J585" i="4"/>
  <c r="S583" i="4"/>
  <c r="R583" i="4"/>
  <c r="V1077" i="4"/>
  <c r="W1077" i="4"/>
  <c r="K1244" i="4"/>
  <c r="K1246" i="4" s="1"/>
  <c r="R190" i="4"/>
  <c r="S190" i="4"/>
  <c r="P191" i="4"/>
  <c r="J192" i="4"/>
  <c r="Q584" i="4"/>
  <c r="L585" i="4"/>
  <c r="V5" i="4"/>
  <c r="W5" i="4"/>
  <c r="J1390" i="4"/>
  <c r="X1390" i="4" s="1"/>
  <c r="Q147" i="4"/>
  <c r="O148" i="4"/>
  <c r="W1512" i="4"/>
  <c r="V1512" i="4"/>
  <c r="J599" i="4"/>
  <c r="X599" i="4" s="1"/>
  <c r="Q1340" i="4"/>
  <c r="L1341" i="4"/>
  <c r="K730" i="4"/>
  <c r="U1103" i="4"/>
  <c r="T1104" i="4"/>
  <c r="X478" i="4"/>
  <c r="L278" i="4"/>
  <c r="L270" i="4"/>
  <c r="M268" i="4" s="1"/>
  <c r="T383" i="4"/>
  <c r="X383" i="4"/>
  <c r="J389" i="4"/>
  <c r="X913" i="4"/>
  <c r="L721" i="4"/>
  <c r="Q720" i="4"/>
  <c r="J966" i="4"/>
  <c r="X966" i="4" s="1"/>
  <c r="L786" i="4"/>
  <c r="P786" i="4" s="1"/>
  <c r="O785" i="4"/>
  <c r="Q1051" i="4"/>
  <c r="L1052" i="4"/>
  <c r="V154" i="4"/>
  <c r="W154" i="4"/>
  <c r="J1450" i="4"/>
  <c r="O1028" i="4"/>
  <c r="L1029" i="4"/>
  <c r="W896" i="4"/>
  <c r="V896" i="4"/>
  <c r="J1415" i="4"/>
  <c r="X1415" i="4" s="1"/>
  <c r="W607" i="4"/>
  <c r="V607" i="4"/>
  <c r="Q133" i="4"/>
  <c r="O134" i="4"/>
  <c r="P919" i="4"/>
  <c r="J920" i="4"/>
  <c r="X920" i="4" s="1"/>
  <c r="R918" i="4"/>
  <c r="S918" i="4"/>
  <c r="V980" i="4"/>
  <c r="W980" i="4"/>
  <c r="P204" i="4"/>
  <c r="R203" i="4"/>
  <c r="X205" i="4"/>
  <c r="S203" i="4"/>
  <c r="U1349" i="4"/>
  <c r="T1350" i="4"/>
  <c r="Q1177" i="4"/>
  <c r="L1178" i="4"/>
  <c r="Q1233" i="4"/>
  <c r="L1234" i="4"/>
  <c r="Q452" i="4"/>
  <c r="L453" i="4"/>
  <c r="U1315" i="4"/>
  <c r="T1316" i="4"/>
  <c r="J1411" i="4"/>
  <c r="X1411" i="4" s="1"/>
  <c r="J402" i="4"/>
  <c r="X402" i="4" s="1"/>
  <c r="W1186" i="4"/>
  <c r="V1186" i="4"/>
  <c r="R1079" i="4"/>
  <c r="W1065" i="4"/>
  <c r="V1065" i="4"/>
  <c r="U1395" i="4"/>
  <c r="T1396" i="4"/>
  <c r="V218" i="4"/>
  <c r="W218" i="4"/>
  <c r="O1368" i="4"/>
  <c r="Q1367" i="4"/>
  <c r="J642" i="4"/>
  <c r="V663" i="4"/>
  <c r="W663" i="4"/>
  <c r="V178" i="4"/>
  <c r="W178" i="4"/>
  <c r="W91" i="4"/>
  <c r="V91" i="4"/>
  <c r="J349" i="4"/>
  <c r="P1524" i="4"/>
  <c r="S1523" i="4"/>
  <c r="J1525" i="4"/>
  <c r="R1523" i="4"/>
  <c r="W1369" i="4"/>
  <c r="V1369" i="4"/>
  <c r="U582" i="4"/>
  <c r="T583" i="4"/>
  <c r="P1051" i="4"/>
  <c r="W144" i="4"/>
  <c r="V144" i="4"/>
  <c r="L1389" i="4"/>
  <c r="O1388" i="4"/>
  <c r="O147" i="4"/>
  <c r="L1226" i="4"/>
  <c r="P1225" i="4"/>
  <c r="O978" i="4"/>
  <c r="Q977" i="4"/>
  <c r="O977" i="4"/>
  <c r="Q1514" i="4"/>
  <c r="U1513" i="4" s="1"/>
  <c r="L1515" i="4"/>
  <c r="U1338" i="4"/>
  <c r="T1339" i="4"/>
  <c r="L116" i="4"/>
  <c r="M115" i="4" s="1"/>
  <c r="L382" i="4"/>
  <c r="M382" i="4" s="1"/>
  <c r="W797" i="4"/>
  <c r="V797" i="4"/>
  <c r="U595" i="4"/>
  <c r="T596" i="4"/>
  <c r="Q696" i="4"/>
  <c r="L697" i="4"/>
  <c r="K1304" i="4"/>
  <c r="W727" i="4"/>
  <c r="V727" i="4"/>
  <c r="V718" i="4"/>
  <c r="W718" i="4"/>
  <c r="L1129" i="4"/>
  <c r="Q1128" i="4"/>
  <c r="U1127" i="4" s="1"/>
  <c r="K1262" i="4"/>
  <c r="U1049" i="4"/>
  <c r="T1050" i="4"/>
  <c r="J362" i="4"/>
  <c r="W1064" i="4"/>
  <c r="V1064" i="4"/>
  <c r="X1414" i="4"/>
  <c r="T1219" i="4"/>
  <c r="K121" i="4"/>
  <c r="L1094" i="4"/>
  <c r="Q1093" i="4"/>
  <c r="S1093" i="4" s="1"/>
  <c r="P147" i="4"/>
  <c r="O133" i="4"/>
  <c r="J1095" i="4"/>
  <c r="X1095" i="4" s="1"/>
  <c r="O1351" i="4"/>
  <c r="W1175" i="4"/>
  <c r="V1175" i="4"/>
  <c r="O1233" i="4"/>
  <c r="O452" i="4"/>
  <c r="L41" i="4"/>
  <c r="J787" i="4"/>
  <c r="X787" i="4" s="1"/>
  <c r="J537" i="4"/>
  <c r="X537" i="4" s="1"/>
  <c r="K321" i="4"/>
  <c r="W85" i="4"/>
  <c r="V85" i="4"/>
  <c r="O1317" i="4"/>
  <c r="K1524" i="4"/>
  <c r="V1464" i="4"/>
  <c r="W1464" i="4"/>
  <c r="S399" i="4"/>
  <c r="L524" i="4"/>
  <c r="Q523" i="4"/>
  <c r="K222" i="4"/>
  <c r="J1082" i="4"/>
  <c r="X1082" i="4" s="1"/>
  <c r="L805" i="4"/>
  <c r="X625" i="4"/>
  <c r="Q440" i="4"/>
  <c r="U439" i="4" s="1"/>
  <c r="L441" i="4"/>
  <c r="M439" i="4" s="1"/>
  <c r="O1397" i="4"/>
  <c r="O1367" i="4"/>
  <c r="U232" i="4"/>
  <c r="Q234" i="4"/>
  <c r="Q235" i="4" s="1"/>
  <c r="T233" i="4"/>
  <c r="R233" i="4"/>
  <c r="S233" i="4"/>
  <c r="U611" i="4"/>
  <c r="T612" i="4"/>
  <c r="U1259" i="4"/>
  <c r="S1260" i="4"/>
  <c r="R1260" i="4"/>
  <c r="P452" i="4"/>
  <c r="K777" i="4"/>
  <c r="W384" i="4"/>
  <c r="V384" i="4"/>
  <c r="W6" i="4"/>
  <c r="V6" i="4"/>
  <c r="J279" i="4"/>
  <c r="X279" i="4" s="1"/>
  <c r="P1444" i="4"/>
  <c r="J1445" i="4"/>
  <c r="X1445" i="4" s="1"/>
  <c r="S1443" i="4"/>
  <c r="R1443" i="4"/>
  <c r="L628" i="4"/>
  <c r="O628" i="4" s="1"/>
  <c r="Q627" i="4"/>
  <c r="R262" i="4"/>
  <c r="S262" i="4"/>
  <c r="P263" i="4"/>
  <c r="J264" i="4"/>
  <c r="O584" i="4"/>
  <c r="K913" i="4"/>
  <c r="W136" i="4"/>
  <c r="V136" i="4"/>
  <c r="L1429" i="4"/>
  <c r="P1428" i="4"/>
  <c r="P1388" i="4"/>
  <c r="U145" i="4"/>
  <c r="T146" i="4"/>
  <c r="O1225" i="4"/>
  <c r="O1514" i="4"/>
  <c r="O1340" i="4"/>
  <c r="O381" i="4"/>
  <c r="X1384" i="4"/>
  <c r="P730" i="4"/>
  <c r="S729" i="4"/>
  <c r="R729" i="4"/>
  <c r="J731" i="4"/>
  <c r="X731" i="4" s="1"/>
  <c r="T117" i="4"/>
  <c r="X117" i="4"/>
  <c r="L598" i="4"/>
  <c r="M596" i="4" s="1"/>
  <c r="Q597" i="4"/>
  <c r="R597" i="4" s="1"/>
  <c r="J487" i="4"/>
  <c r="J1481" i="4"/>
  <c r="X1481" i="4" s="1"/>
  <c r="O277" i="4"/>
  <c r="O269" i="4"/>
  <c r="V623" i="4"/>
  <c r="W623" i="4"/>
  <c r="O720" i="4"/>
  <c r="W594" i="4"/>
  <c r="V594" i="4"/>
  <c r="L1221" i="4"/>
  <c r="M1219" i="4" s="1"/>
  <c r="Q1220" i="4"/>
  <c r="U1219" i="4" s="1"/>
  <c r="P206" i="4"/>
  <c r="K1003" i="4"/>
  <c r="O1051" i="4"/>
  <c r="J42" i="4"/>
  <c r="O505" i="4"/>
  <c r="O504" i="4"/>
  <c r="K263" i="4"/>
  <c r="K250" i="4"/>
  <c r="K251" i="4" s="1"/>
  <c r="J1030" i="4"/>
  <c r="X1030" i="4" s="1"/>
  <c r="L1414" i="4"/>
  <c r="O1413" i="4"/>
  <c r="K1155" i="4"/>
  <c r="Q1479" i="4"/>
  <c r="S1479" i="4" s="1"/>
  <c r="L1480" i="4"/>
  <c r="O1093" i="4"/>
  <c r="W423" i="4"/>
  <c r="V423" i="4"/>
  <c r="K814" i="4"/>
  <c r="U962" i="4"/>
  <c r="T963" i="4"/>
  <c r="U131" i="4"/>
  <c r="T132" i="4"/>
  <c r="X919" i="4"/>
  <c r="W1364" i="4"/>
  <c r="V1364" i="4"/>
  <c r="O1177" i="4"/>
  <c r="U1231" i="4"/>
  <c r="T1232" i="4"/>
  <c r="U450" i="4"/>
  <c r="T451" i="4"/>
  <c r="O40" i="4"/>
  <c r="P321" i="4"/>
  <c r="J322" i="4"/>
  <c r="X322" i="4" s="1"/>
  <c r="R320" i="4"/>
  <c r="S320" i="4"/>
  <c r="J958" i="4"/>
  <c r="P957" i="4"/>
  <c r="S956" i="4"/>
  <c r="R956" i="4"/>
  <c r="L222" i="4"/>
  <c r="Q221" i="4"/>
  <c r="P221" i="4"/>
  <c r="X1410" i="4"/>
  <c r="P1317" i="4"/>
  <c r="S1316" i="4"/>
  <c r="R1316" i="4"/>
  <c r="J1318" i="4"/>
  <c r="X1318" i="4" s="1"/>
  <c r="P496" i="4"/>
  <c r="R495" i="4"/>
  <c r="J497" i="4"/>
  <c r="S495" i="4"/>
  <c r="J1297" i="4"/>
  <c r="X401" i="4"/>
  <c r="U521" i="4"/>
  <c r="S1104" i="4"/>
  <c r="J22" i="4"/>
  <c r="X22" i="4" s="1"/>
  <c r="O409" i="4"/>
  <c r="O408" i="4"/>
  <c r="T1260" i="4"/>
  <c r="W624" i="4"/>
  <c r="V624" i="4"/>
  <c r="Q613" i="4"/>
  <c r="U612" i="4" s="1"/>
  <c r="L614" i="4"/>
  <c r="O614" i="4" s="1"/>
  <c r="P1177" i="4"/>
  <c r="S1176" i="4"/>
  <c r="J1178" i="4"/>
  <c r="R1176" i="4"/>
  <c r="W1258" i="4"/>
  <c r="V1258" i="4"/>
  <c r="U411" i="4"/>
  <c r="T412" i="4"/>
  <c r="Q8" i="4"/>
  <c r="U7" i="4" s="1"/>
  <c r="L9" i="4"/>
  <c r="J561" i="4"/>
  <c r="X561" i="4" s="1"/>
  <c r="AE28" i="4"/>
  <c r="J1431" i="4"/>
  <c r="X1431" i="4" s="1"/>
  <c r="X1524" i="4"/>
  <c r="O627" i="4"/>
  <c r="S1350" i="4"/>
  <c r="K1165" i="4"/>
  <c r="W999" i="4"/>
  <c r="V999" i="4"/>
  <c r="P897" i="4"/>
  <c r="S896" i="4"/>
  <c r="R896" i="4"/>
  <c r="J898" i="4"/>
  <c r="T729" i="4"/>
  <c r="K1150" i="4"/>
  <c r="X1389" i="4"/>
  <c r="J1270" i="4"/>
  <c r="X1270" i="4" s="1"/>
  <c r="X598" i="4"/>
  <c r="W948" i="4"/>
  <c r="V948" i="4"/>
  <c r="W728" i="4"/>
  <c r="V728" i="4"/>
  <c r="J1070" i="4"/>
  <c r="K965" i="4"/>
  <c r="Q855" i="4"/>
  <c r="U854" i="4" s="1"/>
  <c r="L856" i="4"/>
  <c r="M854" i="4" s="1"/>
  <c r="W1218" i="4"/>
  <c r="V1218" i="4"/>
  <c r="K401" i="4"/>
  <c r="S813" i="4"/>
  <c r="P814" i="4"/>
  <c r="R813" i="4"/>
  <c r="J815" i="4"/>
  <c r="K1069" i="4"/>
  <c r="J711" i="4"/>
  <c r="X1165" i="4"/>
  <c r="V895" i="4"/>
  <c r="W895" i="4"/>
  <c r="K892" i="4"/>
  <c r="X1046" i="4"/>
  <c r="P294" i="4"/>
  <c r="S293" i="4"/>
  <c r="R293" i="4"/>
  <c r="J295" i="4"/>
  <c r="U1477" i="4"/>
  <c r="T1478" i="4"/>
  <c r="U1091" i="4"/>
  <c r="T1092" i="4"/>
  <c r="S612" i="4"/>
  <c r="R612" i="4"/>
  <c r="P613" i="4"/>
  <c r="J614" i="4"/>
  <c r="L965" i="4"/>
  <c r="Q964" i="4"/>
  <c r="R964" i="4" s="1"/>
  <c r="J1213" i="4"/>
  <c r="S1092" i="4"/>
  <c r="X1248" i="4"/>
  <c r="L236" i="4"/>
  <c r="M234" i="4" s="1"/>
  <c r="O235" i="4"/>
  <c r="K1191" i="4"/>
  <c r="K1192" i="4" s="1"/>
  <c r="J152" i="4"/>
  <c r="U1260" i="4"/>
  <c r="S1261" i="4"/>
  <c r="T1261" i="4"/>
  <c r="R1261" i="4"/>
  <c r="P677" i="4"/>
  <c r="S676" i="4"/>
  <c r="R676" i="4"/>
  <c r="J678" i="4"/>
  <c r="U219" i="4"/>
  <c r="S220" i="4"/>
  <c r="R220" i="4"/>
  <c r="T220" i="4"/>
  <c r="T496" i="4"/>
  <c r="X1117" i="4"/>
  <c r="L182" i="4"/>
  <c r="Q181" i="4"/>
  <c r="P181" i="4"/>
  <c r="R399" i="4"/>
  <c r="P1202" i="4"/>
  <c r="J1203" i="4"/>
  <c r="R1201" i="4"/>
  <c r="S1201" i="4"/>
  <c r="O47" i="4"/>
  <c r="P1105" i="4"/>
  <c r="W869" i="4"/>
  <c r="V869" i="4"/>
  <c r="P547" i="4"/>
  <c r="S546" i="4"/>
  <c r="J548" i="4"/>
  <c r="X548" i="4" s="1"/>
  <c r="R546" i="4"/>
  <c r="P463" i="4"/>
  <c r="J464" i="4"/>
  <c r="X464" i="4" s="1"/>
  <c r="S462" i="4"/>
  <c r="R462" i="4"/>
  <c r="S1328" i="4"/>
  <c r="P1329" i="4"/>
  <c r="R1328" i="4"/>
  <c r="J1330" i="4"/>
  <c r="Q413" i="4"/>
  <c r="S413" i="4" s="1"/>
  <c r="L414" i="4"/>
  <c r="Q360" i="4"/>
  <c r="S360" i="4" s="1"/>
  <c r="L361" i="4"/>
  <c r="P347" i="4"/>
  <c r="P277" i="4"/>
  <c r="X584" i="4"/>
  <c r="X1265" i="4"/>
  <c r="J1145" i="4"/>
  <c r="X1145" i="4" s="1"/>
  <c r="L751" i="4"/>
  <c r="M749" i="4" s="1"/>
  <c r="Q750" i="4"/>
  <c r="U749" i="4" s="1"/>
  <c r="O259" i="4"/>
  <c r="Q258" i="4"/>
  <c r="P258" i="4"/>
  <c r="Q192" i="4"/>
  <c r="L193" i="4"/>
  <c r="Q800" i="4"/>
  <c r="L801" i="4"/>
  <c r="P800" i="4"/>
  <c r="P683" i="4"/>
  <c r="R682" i="4"/>
  <c r="S682" i="4"/>
  <c r="J684" i="4"/>
  <c r="K463" i="4"/>
  <c r="T1440" i="4"/>
  <c r="P1439" i="4"/>
  <c r="R1438" i="4"/>
  <c r="X1440" i="4"/>
  <c r="S1438" i="4"/>
  <c r="P408" i="4"/>
  <c r="W748" i="4"/>
  <c r="V748" i="4"/>
  <c r="J986" i="4"/>
  <c r="X986" i="4" s="1"/>
  <c r="S306" i="4"/>
  <c r="P307" i="4"/>
  <c r="J308" i="4"/>
  <c r="X308" i="4" s="1"/>
  <c r="R306" i="4"/>
  <c r="O258" i="4"/>
  <c r="S1050" i="4"/>
  <c r="U798" i="4"/>
  <c r="R799" i="4"/>
  <c r="S799" i="4"/>
  <c r="T799" i="4"/>
  <c r="K484" i="4"/>
  <c r="K485" i="4" s="1"/>
  <c r="P121" i="4"/>
  <c r="S120" i="4"/>
  <c r="R120" i="4"/>
  <c r="J122" i="4"/>
  <c r="W166" i="4"/>
  <c r="V166" i="4"/>
  <c r="P1155" i="4"/>
  <c r="S1154" i="4"/>
  <c r="R1154" i="4"/>
  <c r="J1156" i="4"/>
  <c r="J415" i="4"/>
  <c r="X415" i="4" s="1"/>
  <c r="V1044" i="4"/>
  <c r="W1044" i="4"/>
  <c r="K335" i="4"/>
  <c r="K640" i="4"/>
  <c r="K641" i="4" s="1"/>
  <c r="K613" i="4"/>
  <c r="J1500" i="4"/>
  <c r="X1500" i="4" s="1"/>
  <c r="P695" i="4"/>
  <c r="J696" i="4"/>
  <c r="R694" i="4"/>
  <c r="S694" i="4"/>
  <c r="K985" i="4"/>
  <c r="W871" i="4"/>
  <c r="V871" i="4"/>
  <c r="K598" i="4"/>
  <c r="J1182" i="4"/>
  <c r="X1182" i="4" s="1"/>
  <c r="Q666" i="4"/>
  <c r="L667" i="4"/>
  <c r="K1106" i="4"/>
  <c r="O730" i="4"/>
  <c r="W776" i="4"/>
  <c r="V776" i="4"/>
  <c r="O1428" i="4"/>
  <c r="P1512" i="4"/>
  <c r="R1511" i="4"/>
  <c r="S1511" i="4"/>
  <c r="J1513" i="4"/>
  <c r="X1513" i="4" s="1"/>
  <c r="X382" i="4"/>
  <c r="T913" i="4"/>
  <c r="Q951" i="4"/>
  <c r="L952" i="4"/>
  <c r="M952" i="4" s="1"/>
  <c r="P951" i="4"/>
  <c r="P59" i="4"/>
  <c r="R58" i="4"/>
  <c r="J60" i="4"/>
  <c r="S58" i="4"/>
  <c r="O855" i="4"/>
  <c r="J721" i="4"/>
  <c r="X721" i="4" s="1"/>
  <c r="P720" i="4"/>
  <c r="R719" i="4"/>
  <c r="S719" i="4"/>
  <c r="Q677" i="4"/>
  <c r="L678" i="4"/>
  <c r="W425" i="4"/>
  <c r="V425" i="4"/>
  <c r="X207" i="4"/>
  <c r="Q1165" i="4"/>
  <c r="L1166" i="4"/>
  <c r="M1164" i="4" s="1"/>
  <c r="K713" i="4"/>
  <c r="K714" i="4" s="1"/>
  <c r="P1028" i="4"/>
  <c r="W424" i="4"/>
  <c r="V424" i="4"/>
  <c r="Q1372" i="4"/>
  <c r="L1373" i="4"/>
  <c r="P1372" i="4"/>
  <c r="W1048" i="4"/>
  <c r="V1048" i="4"/>
  <c r="X1244" i="4"/>
  <c r="O150" i="4"/>
  <c r="K1562" i="4"/>
  <c r="K1563" i="4" s="1"/>
  <c r="P1304" i="4"/>
  <c r="S1303" i="4"/>
  <c r="J1305" i="4"/>
  <c r="X1305" i="4" s="1"/>
  <c r="R1303" i="4"/>
  <c r="U475" i="4"/>
  <c r="T476" i="4"/>
  <c r="X1094" i="4"/>
  <c r="U507" i="4"/>
  <c r="S508" i="4"/>
  <c r="Q509" i="4"/>
  <c r="R508" i="4"/>
  <c r="T508" i="4"/>
  <c r="P1220" i="4"/>
  <c r="S1219" i="4"/>
  <c r="R1219" i="4"/>
  <c r="J1221" i="4"/>
  <c r="J237" i="4"/>
  <c r="X237" i="4" s="1"/>
  <c r="X940" i="4"/>
  <c r="S50" i="4"/>
  <c r="R50" i="4"/>
  <c r="P51" i="4"/>
  <c r="J52" i="4"/>
  <c r="Q1262" i="4"/>
  <c r="L1263" i="4"/>
  <c r="P1262" i="4"/>
  <c r="P133" i="4"/>
  <c r="R132" i="4"/>
  <c r="X134" i="4"/>
  <c r="T134" i="4"/>
  <c r="S132" i="4"/>
  <c r="O181" i="4"/>
  <c r="P400" i="4"/>
  <c r="P1127" i="4"/>
  <c r="J1128" i="4"/>
  <c r="R1126" i="4"/>
  <c r="S1126" i="4"/>
  <c r="L1081" i="4"/>
  <c r="Q1080" i="4"/>
  <c r="R1080" i="4" s="1"/>
  <c r="X463" i="4"/>
  <c r="X805" i="4"/>
  <c r="X1499" i="4"/>
  <c r="W545" i="4"/>
  <c r="V545" i="4"/>
  <c r="R451" i="4"/>
  <c r="O360" i="4"/>
  <c r="R665" i="4"/>
  <c r="O347" i="4"/>
  <c r="L21" i="4"/>
  <c r="O21" i="4" s="1"/>
  <c r="AE47" i="4"/>
  <c r="J271" i="4"/>
  <c r="X271" i="4" s="1"/>
  <c r="K940" i="4"/>
  <c r="Q169" i="4"/>
  <c r="L170" i="4"/>
  <c r="P169" i="4"/>
  <c r="P1291" i="4"/>
  <c r="X1292" i="4"/>
  <c r="R1290" i="4"/>
  <c r="S1290" i="4"/>
  <c r="K514" i="4"/>
  <c r="K515" i="4" s="1"/>
  <c r="P1143" i="4"/>
  <c r="O750" i="4"/>
  <c r="K1202" i="4"/>
  <c r="X191" i="4"/>
  <c r="U256" i="4"/>
  <c r="T257" i="4"/>
  <c r="S257" i="4"/>
  <c r="R257" i="4"/>
  <c r="O192" i="4"/>
  <c r="R1050" i="4"/>
  <c r="O800" i="4"/>
  <c r="K71" i="4"/>
  <c r="S359" i="4" l="1"/>
  <c r="R359" i="4"/>
  <c r="T359" i="4"/>
  <c r="Q1292" i="4"/>
  <c r="U1291" i="4" s="1"/>
  <c r="T1291" i="4"/>
  <c r="U1290" i="4"/>
  <c r="V1290" i="4" s="1"/>
  <c r="R1291" i="4"/>
  <c r="S884" i="4"/>
  <c r="R884" i="4"/>
  <c r="J1470" i="4"/>
  <c r="X1470" i="4" s="1"/>
  <c r="U883" i="4"/>
  <c r="V883" i="4" s="1"/>
  <c r="Q885" i="4"/>
  <c r="U884" i="4" s="1"/>
  <c r="W884" i="4" s="1"/>
  <c r="P1015" i="4"/>
  <c r="M1013" i="4"/>
  <c r="L1016" i="4"/>
  <c r="O1016" i="4" s="1"/>
  <c r="L309" i="4"/>
  <c r="O309" i="4" s="1"/>
  <c r="Q1015" i="4"/>
  <c r="U1014" i="4" s="1"/>
  <c r="Q308" i="4"/>
  <c r="U307" i="4" s="1"/>
  <c r="K1469" i="4"/>
  <c r="O308" i="4"/>
  <c r="Q88" i="4"/>
  <c r="T88" i="4" s="1"/>
  <c r="R87" i="4"/>
  <c r="S87" i="4"/>
  <c r="T87" i="4"/>
  <c r="U191" i="4"/>
  <c r="V191" i="4" s="1"/>
  <c r="U1141" i="4"/>
  <c r="V1522" i="4"/>
  <c r="S1014" i="4"/>
  <c r="R1014" i="4"/>
  <c r="T1014" i="4"/>
  <c r="W1012" i="4"/>
  <c r="U190" i="4"/>
  <c r="W190" i="4" s="1"/>
  <c r="M1444" i="4"/>
  <c r="M294" i="4"/>
  <c r="R830" i="4"/>
  <c r="U306" i="4"/>
  <c r="W306" i="4" s="1"/>
  <c r="T346" i="4"/>
  <c r="U345" i="4"/>
  <c r="W345" i="4" s="1"/>
  <c r="R346" i="4"/>
  <c r="Q296" i="4"/>
  <c r="U295" i="4" s="1"/>
  <c r="V295" i="4" s="1"/>
  <c r="V520" i="4"/>
  <c r="L297" i="4"/>
  <c r="M295" i="4" s="1"/>
  <c r="J224" i="4"/>
  <c r="X224" i="4" s="1"/>
  <c r="V882" i="4"/>
  <c r="W371" i="4"/>
  <c r="P1410" i="4"/>
  <c r="V608" i="4"/>
  <c r="Q1410" i="4"/>
  <c r="U1409" i="4" s="1"/>
  <c r="V912" i="4"/>
  <c r="V1408" i="4"/>
  <c r="P1397" i="4"/>
  <c r="K1397" i="4"/>
  <c r="R1396" i="4"/>
  <c r="R1409" i="4"/>
  <c r="S1409" i="4"/>
  <c r="J1398" i="4"/>
  <c r="J1399" i="4" s="1"/>
  <c r="X1399" i="4" s="1"/>
  <c r="T1409" i="4"/>
  <c r="R1142" i="4"/>
  <c r="S1396" i="4"/>
  <c r="S1142" i="4"/>
  <c r="T1142" i="4"/>
  <c r="O640" i="4"/>
  <c r="W1382" i="4"/>
  <c r="M638" i="4"/>
  <c r="O1558" i="4"/>
  <c r="M1556" i="4"/>
  <c r="Q1027" i="4"/>
  <c r="T1027" i="4" s="1"/>
  <c r="M1408" i="4"/>
  <c r="W214" i="4"/>
  <c r="Q1558" i="4"/>
  <c r="U1557" i="4" s="1"/>
  <c r="V1557" i="4" s="1"/>
  <c r="J216" i="4"/>
  <c r="X216" i="4" s="1"/>
  <c r="L1411" i="4"/>
  <c r="M1409" i="4" s="1"/>
  <c r="O94" i="4"/>
  <c r="U1203" i="4"/>
  <c r="V1203" i="4" s="1"/>
  <c r="S1203" i="4"/>
  <c r="L375" i="4"/>
  <c r="L376" i="4" s="1"/>
  <c r="P640" i="4"/>
  <c r="M372" i="4"/>
  <c r="O374" i="4"/>
  <c r="O815" i="4"/>
  <c r="L641" i="4"/>
  <c r="P641" i="4" s="1"/>
  <c r="W1201" i="4"/>
  <c r="V344" i="4"/>
  <c r="T829" i="4"/>
  <c r="R829" i="4"/>
  <c r="S829" i="4"/>
  <c r="L816" i="4"/>
  <c r="M814" i="4" s="1"/>
  <c r="V828" i="4"/>
  <c r="Q815" i="4"/>
  <c r="T815" i="4" s="1"/>
  <c r="V438" i="4"/>
  <c r="S666" i="4"/>
  <c r="P215" i="4"/>
  <c r="J668" i="4"/>
  <c r="X668" i="4" s="1"/>
  <c r="R1557" i="4"/>
  <c r="S214" i="4"/>
  <c r="R214" i="4"/>
  <c r="K667" i="4"/>
  <c r="U1556" i="4"/>
  <c r="W1556" i="4" s="1"/>
  <c r="T1557" i="4"/>
  <c r="K215" i="4"/>
  <c r="O1149" i="4"/>
  <c r="T215" i="4"/>
  <c r="O958" i="4"/>
  <c r="M124" i="4"/>
  <c r="O126" i="4"/>
  <c r="L127" i="4"/>
  <c r="U913" i="4"/>
  <c r="W913" i="4" s="1"/>
  <c r="L111" i="4"/>
  <c r="M111" i="4" s="1"/>
  <c r="Q110" i="4"/>
  <c r="U109" i="4" s="1"/>
  <c r="P512" i="4"/>
  <c r="W294" i="4"/>
  <c r="V294" i="4"/>
  <c r="X512" i="4"/>
  <c r="Q1385" i="4"/>
  <c r="T1385" i="4" s="1"/>
  <c r="J513" i="4"/>
  <c r="U1383" i="4"/>
  <c r="W1383" i="4" s="1"/>
  <c r="M510" i="4"/>
  <c r="O512" i="4"/>
  <c r="T1384" i="4"/>
  <c r="W1523" i="4"/>
  <c r="R1384" i="4"/>
  <c r="L513" i="4"/>
  <c r="M511" i="4" s="1"/>
  <c r="T1524" i="4"/>
  <c r="V813" i="4"/>
  <c r="T814" i="4"/>
  <c r="P708" i="4"/>
  <c r="R1426" i="4"/>
  <c r="K1017" i="4"/>
  <c r="J1018" i="4"/>
  <c r="X1018" i="4" s="1"/>
  <c r="T1426" i="4"/>
  <c r="L709" i="4"/>
  <c r="M707" i="4" s="1"/>
  <c r="S1426" i="4"/>
  <c r="M428" i="4"/>
  <c r="S1439" i="4"/>
  <c r="T139" i="4"/>
  <c r="Q708" i="4"/>
  <c r="U707" i="4" s="1"/>
  <c r="U1425" i="4"/>
  <c r="W1425" i="4" s="1"/>
  <c r="M706" i="4"/>
  <c r="Q140" i="4"/>
  <c r="U139" i="4" s="1"/>
  <c r="M216" i="4"/>
  <c r="S139" i="4"/>
  <c r="O216" i="4"/>
  <c r="R139" i="4"/>
  <c r="Q216" i="4"/>
  <c r="M214" i="4"/>
  <c r="Q1445" i="4"/>
  <c r="U1444" i="4" s="1"/>
  <c r="O217" i="4"/>
  <c r="P430" i="4"/>
  <c r="T1439" i="4"/>
  <c r="M1445" i="4"/>
  <c r="O1446" i="4"/>
  <c r="O430" i="4"/>
  <c r="O1445" i="4"/>
  <c r="U1025" i="4"/>
  <c r="W1025" i="4" s="1"/>
  <c r="O831" i="4"/>
  <c r="L832" i="4"/>
  <c r="M830" i="4" s="1"/>
  <c r="J159" i="4"/>
  <c r="X159" i="4" s="1"/>
  <c r="T1026" i="4"/>
  <c r="T1208" i="4"/>
  <c r="P158" i="4"/>
  <c r="Q831" i="4"/>
  <c r="U830" i="4" s="1"/>
  <c r="L1499" i="4"/>
  <c r="P1499" i="4" s="1"/>
  <c r="Q1498" i="4"/>
  <c r="S1498" i="4" s="1"/>
  <c r="O1498" i="4"/>
  <c r="S1026" i="4"/>
  <c r="K158" i="4"/>
  <c r="P1498" i="4"/>
  <c r="T1067" i="4"/>
  <c r="U1066" i="4"/>
  <c r="W1066" i="4" s="1"/>
  <c r="R1067" i="4"/>
  <c r="V213" i="4"/>
  <c r="P198" i="4"/>
  <c r="J441" i="4"/>
  <c r="P441" i="4" s="1"/>
  <c r="R439" i="4"/>
  <c r="S439" i="4"/>
  <c r="R1189" i="4"/>
  <c r="O198" i="4"/>
  <c r="P440" i="4"/>
  <c r="V334" i="4"/>
  <c r="Q52" i="4"/>
  <c r="U51" i="4" s="1"/>
  <c r="W51" i="4" s="1"/>
  <c r="T335" i="4"/>
  <c r="U829" i="4"/>
  <c r="W829" i="4" s="1"/>
  <c r="W58" i="4"/>
  <c r="T830" i="4"/>
  <c r="L1526" i="4"/>
  <c r="O1526" i="4" s="1"/>
  <c r="Q1525" i="4"/>
  <c r="U1524" i="4" s="1"/>
  <c r="V1524" i="4" s="1"/>
  <c r="O1525" i="4"/>
  <c r="Q958" i="4"/>
  <c r="U957" i="4" s="1"/>
  <c r="W957" i="4" s="1"/>
  <c r="L959" i="4"/>
  <c r="M958" i="4" s="1"/>
  <c r="U373" i="4"/>
  <c r="W373" i="4" s="1"/>
  <c r="T1189" i="4"/>
  <c r="S1189" i="4"/>
  <c r="Q1157" i="4"/>
  <c r="U1156" i="4" s="1"/>
  <c r="W1156" i="4" s="1"/>
  <c r="O1009" i="4"/>
  <c r="M1155" i="4"/>
  <c r="P1009" i="4"/>
  <c r="M1008" i="4"/>
  <c r="O1010" i="4"/>
  <c r="L900" i="4"/>
  <c r="M898" i="4" s="1"/>
  <c r="Q899" i="4"/>
  <c r="U898" i="4" s="1"/>
  <c r="L1158" i="4"/>
  <c r="O1158" i="4" s="1"/>
  <c r="O899" i="4"/>
  <c r="M1007" i="4"/>
  <c r="O264" i="4"/>
  <c r="W155" i="4"/>
  <c r="O322" i="4"/>
  <c r="T204" i="4"/>
  <c r="K497" i="4"/>
  <c r="T982" i="4"/>
  <c r="L1117" i="4"/>
  <c r="M1115" i="4" s="1"/>
  <c r="K440" i="4"/>
  <c r="Q1116" i="4"/>
  <c r="S1116" i="4" s="1"/>
  <c r="T463" i="4"/>
  <c r="T927" i="4"/>
  <c r="U927" i="4"/>
  <c r="V927" i="4" s="1"/>
  <c r="O1295" i="4"/>
  <c r="S204" i="4"/>
  <c r="T1156" i="4"/>
  <c r="P1190" i="4"/>
  <c r="R204" i="4"/>
  <c r="L1191" i="4"/>
  <c r="M1189" i="4" s="1"/>
  <c r="Q205" i="4"/>
  <c r="R205" i="4" s="1"/>
  <c r="V1155" i="4"/>
  <c r="Q1190" i="4"/>
  <c r="S1190" i="4" s="1"/>
  <c r="V121" i="4"/>
  <c r="T93" i="4"/>
  <c r="T122" i="4"/>
  <c r="V92" i="4"/>
  <c r="K427" i="4"/>
  <c r="K429" i="4" s="1"/>
  <c r="K430" i="4" s="1"/>
  <c r="S6" i="4"/>
  <c r="R914" i="4"/>
  <c r="P7" i="4"/>
  <c r="M122" i="4"/>
  <c r="K239" i="4"/>
  <c r="K240" i="4" s="1"/>
  <c r="K241" i="4" s="1"/>
  <c r="M121" i="4"/>
  <c r="L1269" i="4"/>
  <c r="O1269" i="4" s="1"/>
  <c r="R1462" i="4"/>
  <c r="S1462" i="4"/>
  <c r="O1268" i="4"/>
  <c r="T263" i="4"/>
  <c r="T1462" i="4"/>
  <c r="M1266" i="4"/>
  <c r="O123" i="4"/>
  <c r="Q123" i="4"/>
  <c r="U122" i="4" s="1"/>
  <c r="U1462" i="4"/>
  <c r="W1462" i="4" s="1"/>
  <c r="O124" i="4"/>
  <c r="U463" i="4"/>
  <c r="W463" i="4" s="1"/>
  <c r="U1439" i="4"/>
  <c r="U1438" i="4"/>
  <c r="Q322" i="4"/>
  <c r="U321" i="4" s="1"/>
  <c r="T7" i="4"/>
  <c r="J8" i="4"/>
  <c r="X8" i="4" s="1"/>
  <c r="R6" i="4"/>
  <c r="V625" i="4"/>
  <c r="L323" i="4"/>
  <c r="O323" i="4" s="1"/>
  <c r="U263" i="4"/>
  <c r="W263" i="4" s="1"/>
  <c r="W50" i="4"/>
  <c r="V50" i="4"/>
  <c r="R982" i="4"/>
  <c r="Q573" i="4"/>
  <c r="U572" i="4" s="1"/>
  <c r="V572" i="4" s="1"/>
  <c r="U981" i="4"/>
  <c r="V981" i="4" s="1"/>
  <c r="U638" i="4"/>
  <c r="W638" i="4" s="1"/>
  <c r="M262" i="4"/>
  <c r="X200" i="4"/>
  <c r="T51" i="4"/>
  <c r="T200" i="4"/>
  <c r="L265" i="4"/>
  <c r="Q265" i="4" s="1"/>
  <c r="U264" i="4" s="1"/>
  <c r="L199" i="4"/>
  <c r="M199" i="4" s="1"/>
  <c r="L53" i="4"/>
  <c r="M51" i="4" s="1"/>
  <c r="W372" i="4"/>
  <c r="T957" i="4"/>
  <c r="M50" i="4"/>
  <c r="P831" i="4"/>
  <c r="V557" i="4"/>
  <c r="V956" i="4"/>
  <c r="T898" i="4"/>
  <c r="K1341" i="4"/>
  <c r="O1449" i="4"/>
  <c r="T1128" i="4"/>
  <c r="U695" i="4"/>
  <c r="V695" i="4" s="1"/>
  <c r="R639" i="4"/>
  <c r="T695" i="4"/>
  <c r="T639" i="4"/>
  <c r="X428" i="4"/>
  <c r="V694" i="4"/>
  <c r="L574" i="4"/>
  <c r="O574" i="4" s="1"/>
  <c r="R426" i="4"/>
  <c r="S426" i="4"/>
  <c r="P427" i="4"/>
  <c r="V705" i="4"/>
  <c r="V333" i="4"/>
  <c r="T427" i="4"/>
  <c r="O573" i="4"/>
  <c r="M1114" i="4"/>
  <c r="M1188" i="4"/>
  <c r="P1116" i="4"/>
  <c r="J890" i="4"/>
  <c r="X890" i="4" s="1"/>
  <c r="M462" i="4"/>
  <c r="T59" i="4"/>
  <c r="O464" i="4"/>
  <c r="L465" i="4"/>
  <c r="M463" i="4" s="1"/>
  <c r="X831" i="4"/>
  <c r="K831" i="4"/>
  <c r="R707" i="4"/>
  <c r="L95" i="4"/>
  <c r="M93" i="4" s="1"/>
  <c r="U1443" i="4"/>
  <c r="S707" i="4"/>
  <c r="Q94" i="4"/>
  <c r="U93" i="4" s="1"/>
  <c r="W93" i="4" s="1"/>
  <c r="T707" i="4"/>
  <c r="K778" i="4"/>
  <c r="S830" i="4"/>
  <c r="K914" i="4"/>
  <c r="J832" i="4"/>
  <c r="X832" i="4" s="1"/>
  <c r="J111" i="4"/>
  <c r="X111" i="4" s="1"/>
  <c r="P110" i="4"/>
  <c r="K373" i="4"/>
  <c r="K110" i="4"/>
  <c r="W262" i="4"/>
  <c r="V262" i="4"/>
  <c r="Q60" i="4"/>
  <c r="U59" i="4" s="1"/>
  <c r="V59" i="4" s="1"/>
  <c r="L61" i="4"/>
  <c r="O61" i="4" s="1"/>
  <c r="M886" i="4"/>
  <c r="T321" i="4"/>
  <c r="O888" i="4"/>
  <c r="O60" i="4"/>
  <c r="Q929" i="4"/>
  <c r="U928" i="4" s="1"/>
  <c r="W928" i="4" s="1"/>
  <c r="L889" i="4"/>
  <c r="M887" i="4" s="1"/>
  <c r="M927" i="4"/>
  <c r="L930" i="4"/>
  <c r="O930" i="4" s="1"/>
  <c r="V320" i="4"/>
  <c r="O336" i="4"/>
  <c r="Q336" i="4"/>
  <c r="U335" i="4" s="1"/>
  <c r="W335" i="4" s="1"/>
  <c r="L337" i="4"/>
  <c r="O1068" i="4"/>
  <c r="M1066" i="4"/>
  <c r="M334" i="4"/>
  <c r="P34" i="4"/>
  <c r="L1069" i="4"/>
  <c r="P1069" i="4" s="1"/>
  <c r="Q1068" i="4"/>
  <c r="S1068" i="4" s="1"/>
  <c r="K678" i="4"/>
  <c r="S521" i="4"/>
  <c r="M32" i="4"/>
  <c r="P522" i="4"/>
  <c r="M108" i="4"/>
  <c r="K751" i="4"/>
  <c r="K52" i="4"/>
  <c r="S1208" i="4"/>
  <c r="P993" i="4"/>
  <c r="Q1209" i="4"/>
  <c r="T1209" i="4" s="1"/>
  <c r="S992" i="4"/>
  <c r="K993" i="4"/>
  <c r="R1208" i="4"/>
  <c r="V1303" i="4"/>
  <c r="J994" i="4"/>
  <c r="X994" i="4" s="1"/>
  <c r="V1187" i="4"/>
  <c r="R992" i="4"/>
  <c r="R777" i="4"/>
  <c r="K295" i="4"/>
  <c r="L35" i="4"/>
  <c r="M33" i="4" s="1"/>
  <c r="J779" i="4"/>
  <c r="X779" i="4" s="1"/>
  <c r="P1212" i="4"/>
  <c r="R372" i="4"/>
  <c r="R521" i="4"/>
  <c r="S777" i="4"/>
  <c r="J374" i="4"/>
  <c r="X374" i="4" s="1"/>
  <c r="V1125" i="4"/>
  <c r="P778" i="4"/>
  <c r="T522" i="4"/>
  <c r="S372" i="4"/>
  <c r="O983" i="4"/>
  <c r="V897" i="4"/>
  <c r="P983" i="4"/>
  <c r="V462" i="4"/>
  <c r="J523" i="4"/>
  <c r="T523" i="4" s="1"/>
  <c r="P560" i="4"/>
  <c r="P373" i="4"/>
  <c r="V1460" i="4"/>
  <c r="L984" i="4"/>
  <c r="M982" i="4" s="1"/>
  <c r="M981" i="4"/>
  <c r="K522" i="4"/>
  <c r="K184" i="4"/>
  <c r="K186" i="4" s="1"/>
  <c r="R1244" i="4"/>
  <c r="T373" i="4"/>
  <c r="V1126" i="4"/>
  <c r="Q158" i="4"/>
  <c r="L159" i="4"/>
  <c r="O159" i="4" s="1"/>
  <c r="P873" i="4"/>
  <c r="T572" i="4"/>
  <c r="R157" i="4"/>
  <c r="O158" i="4"/>
  <c r="V926" i="4"/>
  <c r="S157" i="4"/>
  <c r="T157" i="4"/>
  <c r="M156" i="4"/>
  <c r="U1329" i="4"/>
  <c r="V1329" i="4" s="1"/>
  <c r="T1329" i="4"/>
  <c r="P1295" i="4"/>
  <c r="L1296" i="4"/>
  <c r="P1296" i="4" s="1"/>
  <c r="Q1295" i="4"/>
  <c r="S1295" i="4" s="1"/>
  <c r="W156" i="4"/>
  <c r="V156" i="4"/>
  <c r="J846" i="4"/>
  <c r="X846" i="4" s="1"/>
  <c r="K873" i="4"/>
  <c r="V245" i="4"/>
  <c r="S1244" i="4"/>
  <c r="S872" i="4"/>
  <c r="R872" i="4"/>
  <c r="J1005" i="4"/>
  <c r="X1005" i="4" s="1"/>
  <c r="J874" i="4"/>
  <c r="X874" i="4" s="1"/>
  <c r="K1178" i="4"/>
  <c r="K1180" i="4" s="1"/>
  <c r="K1181" i="4" s="1"/>
  <c r="X432" i="4"/>
  <c r="K60" i="4"/>
  <c r="Q1248" i="4"/>
  <c r="S1248" i="4" s="1"/>
  <c r="L1249" i="4"/>
  <c r="O1249" i="4" s="1"/>
  <c r="M1246" i="4"/>
  <c r="P1248" i="4"/>
  <c r="O1248" i="4"/>
  <c r="M1245" i="4"/>
  <c r="P1247" i="4"/>
  <c r="O1247" i="4"/>
  <c r="V1328" i="4"/>
  <c r="L1450" i="4"/>
  <c r="M1448" i="4" s="1"/>
  <c r="W827" i="4"/>
  <c r="V827" i="4"/>
  <c r="P1449" i="4"/>
  <c r="S572" i="4"/>
  <c r="R572" i="4"/>
  <c r="J574" i="4"/>
  <c r="X574" i="4" s="1"/>
  <c r="P573" i="4"/>
  <c r="K573" i="4"/>
  <c r="P401" i="4"/>
  <c r="K94" i="4"/>
  <c r="S1001" i="4"/>
  <c r="T613" i="4"/>
  <c r="P270" i="4"/>
  <c r="W937" i="4"/>
  <c r="K453" i="4"/>
  <c r="V246" i="4"/>
  <c r="W246" i="4"/>
  <c r="T109" i="4"/>
  <c r="U626" i="4"/>
  <c r="W626" i="4" s="1"/>
  <c r="V918" i="4"/>
  <c r="R939" i="4"/>
  <c r="M1147" i="4"/>
  <c r="K845" i="4"/>
  <c r="T626" i="4"/>
  <c r="T559" i="4"/>
  <c r="P207" i="4"/>
  <c r="S109" i="4"/>
  <c r="Q248" i="4"/>
  <c r="U247" i="4" s="1"/>
  <c r="T247" i="4"/>
  <c r="R247" i="4"/>
  <c r="S247" i="4"/>
  <c r="K1203" i="4"/>
  <c r="P1149" i="4"/>
  <c r="R559" i="4"/>
  <c r="R400" i="4"/>
  <c r="U558" i="4"/>
  <c r="V558" i="4" s="1"/>
  <c r="R109" i="4"/>
  <c r="M558" i="4"/>
  <c r="O560" i="4"/>
  <c r="S1143" i="4"/>
  <c r="L1150" i="4"/>
  <c r="M1150" i="4" s="1"/>
  <c r="V108" i="4"/>
  <c r="R535" i="4"/>
  <c r="R640" i="4"/>
  <c r="L561" i="4"/>
  <c r="M559" i="4" s="1"/>
  <c r="K920" i="4"/>
  <c r="K922" i="4" s="1"/>
  <c r="K684" i="4"/>
  <c r="J454" i="4"/>
  <c r="S452" i="4"/>
  <c r="X1559" i="4"/>
  <c r="L1559" i="4"/>
  <c r="J1560" i="4"/>
  <c r="R347" i="4"/>
  <c r="S914" i="4"/>
  <c r="K928" i="4"/>
  <c r="W925" i="4"/>
  <c r="V925" i="4"/>
  <c r="X1178" i="4"/>
  <c r="T71" i="4"/>
  <c r="K585" i="4"/>
  <c r="K1481" i="4"/>
  <c r="V936" i="4"/>
  <c r="W936" i="4"/>
  <c r="X35" i="4"/>
  <c r="J36" i="4"/>
  <c r="W1302" i="4"/>
  <c r="V1302" i="4"/>
  <c r="T547" i="4"/>
  <c r="T919" i="4"/>
  <c r="O72" i="4"/>
  <c r="M70" i="4"/>
  <c r="L73" i="4"/>
  <c r="Q72" i="4"/>
  <c r="U71" i="4" s="1"/>
  <c r="Q485" i="4"/>
  <c r="O485" i="4"/>
  <c r="L486" i="4"/>
  <c r="P485" i="4"/>
  <c r="L994" i="4"/>
  <c r="M992" i="4" s="1"/>
  <c r="O993" i="4"/>
  <c r="Q993" i="4"/>
  <c r="M991" i="4"/>
  <c r="U991" i="4"/>
  <c r="T992" i="4"/>
  <c r="W532" i="4"/>
  <c r="V533" i="4"/>
  <c r="W533" i="4"/>
  <c r="W70" i="4"/>
  <c r="V70" i="4"/>
  <c r="W1242" i="4"/>
  <c r="M483" i="4"/>
  <c r="T484" i="4"/>
  <c r="R484" i="4"/>
  <c r="S484" i="4"/>
  <c r="U483" i="4"/>
  <c r="V990" i="4"/>
  <c r="W990" i="4"/>
  <c r="K815" i="4"/>
  <c r="T778" i="4"/>
  <c r="R1001" i="4"/>
  <c r="U1000" i="4"/>
  <c r="V1000" i="4" s="1"/>
  <c r="T1304" i="4"/>
  <c r="U938" i="4"/>
  <c r="T939" i="4"/>
  <c r="K1234" i="4"/>
  <c r="K801" i="4"/>
  <c r="M938" i="4"/>
  <c r="O940" i="4"/>
  <c r="L941" i="4"/>
  <c r="P941" i="4" s="1"/>
  <c r="Q940" i="4"/>
  <c r="T940" i="4" s="1"/>
  <c r="Q1002" i="4"/>
  <c r="U1001" i="4" s="1"/>
  <c r="M1303" i="4"/>
  <c r="Q1305" i="4"/>
  <c r="U1304" i="4" s="1"/>
  <c r="L1306" i="4"/>
  <c r="O1305" i="4"/>
  <c r="T873" i="4"/>
  <c r="P348" i="4"/>
  <c r="M918" i="4"/>
  <c r="M919" i="4"/>
  <c r="O920" i="4"/>
  <c r="O921" i="4"/>
  <c r="M920" i="4"/>
  <c r="Q920" i="4"/>
  <c r="R920" i="4" s="1"/>
  <c r="M1210" i="4"/>
  <c r="S1105" i="4"/>
  <c r="O1212" i="4"/>
  <c r="X170" i="4"/>
  <c r="J171" i="4"/>
  <c r="T696" i="4"/>
  <c r="Q1212" i="4"/>
  <c r="S1212" i="4" s="1"/>
  <c r="X801" i="4"/>
  <c r="J802" i="4"/>
  <c r="X898" i="4"/>
  <c r="K958" i="4"/>
  <c r="K336" i="4"/>
  <c r="K170" i="4"/>
  <c r="O874" i="4"/>
  <c r="X60" i="4"/>
  <c r="X1128" i="4"/>
  <c r="X815" i="4"/>
  <c r="O1081" i="4"/>
  <c r="P667" i="4"/>
  <c r="X122" i="4"/>
  <c r="P965" i="4"/>
  <c r="P1029" i="4"/>
  <c r="O585" i="4"/>
  <c r="O1398" i="4"/>
  <c r="O548" i="4"/>
  <c r="M546" i="4"/>
  <c r="O731" i="4"/>
  <c r="M729" i="4"/>
  <c r="O1181" i="4"/>
  <c r="M534" i="4"/>
  <c r="M1466" i="4"/>
  <c r="M1427" i="4"/>
  <c r="M695" i="4"/>
  <c r="M1027" i="4"/>
  <c r="M1371" i="4"/>
  <c r="M1179" i="4"/>
  <c r="M1339" i="4"/>
  <c r="M19" i="4"/>
  <c r="O1414" i="4"/>
  <c r="O697" i="4"/>
  <c r="P1414" i="4"/>
  <c r="O1144" i="4"/>
  <c r="M386" i="4"/>
  <c r="M626" i="4"/>
  <c r="M522" i="4"/>
  <c r="M168" i="4"/>
  <c r="O361" i="4"/>
  <c r="X295" i="4"/>
  <c r="O222" i="4"/>
  <c r="P1094" i="4"/>
  <c r="M1092" i="4"/>
  <c r="O1234" i="4"/>
  <c r="T192" i="4"/>
  <c r="O498" i="4"/>
  <c r="O401" i="4"/>
  <c r="P151" i="4"/>
  <c r="M1232" i="4"/>
  <c r="M1224" i="4"/>
  <c r="M784" i="4"/>
  <c r="U1046" i="4"/>
  <c r="R1046" i="4"/>
  <c r="U1045" i="4"/>
  <c r="S1046" i="4"/>
  <c r="T683" i="4"/>
  <c r="M1396" i="4"/>
  <c r="K1053" i="4"/>
  <c r="O1468" i="4"/>
  <c r="M476" i="4"/>
  <c r="O1106" i="4"/>
  <c r="M1513" i="4"/>
  <c r="M1142" i="4"/>
  <c r="M451" i="4"/>
  <c r="M205" i="4"/>
  <c r="M359" i="4"/>
  <c r="M583" i="4"/>
  <c r="O1373" i="4"/>
  <c r="O678" i="4"/>
  <c r="M678" i="4"/>
  <c r="X1203" i="4"/>
  <c r="M803" i="4"/>
  <c r="O524" i="4"/>
  <c r="O116" i="4"/>
  <c r="M116" i="4"/>
  <c r="M1178" i="4"/>
  <c r="M1176" i="4"/>
  <c r="P1052" i="4"/>
  <c r="M496" i="4"/>
  <c r="M1387" i="4"/>
  <c r="M1412" i="4"/>
  <c r="M677" i="4"/>
  <c r="O1002" i="4"/>
  <c r="P1002" i="4"/>
  <c r="L1003" i="4"/>
  <c r="M149" i="4"/>
  <c r="M206" i="4"/>
  <c r="M950" i="4"/>
  <c r="O170" i="4"/>
  <c r="P236" i="4"/>
  <c r="T295" i="4"/>
  <c r="P1480" i="4"/>
  <c r="P41" i="4"/>
  <c r="O431" i="4"/>
  <c r="O779" i="4"/>
  <c r="M1050" i="4"/>
  <c r="M676" i="4"/>
  <c r="M1261" i="4"/>
  <c r="M1079" i="4"/>
  <c r="M951" i="4"/>
  <c r="M7" i="4"/>
  <c r="M191" i="4"/>
  <c r="M429" i="4"/>
  <c r="M180" i="4"/>
  <c r="O856" i="4"/>
  <c r="O598" i="4"/>
  <c r="K322" i="4"/>
  <c r="O1129" i="4"/>
  <c r="M1127" i="4"/>
  <c r="M963" i="4"/>
  <c r="M1478" i="4"/>
  <c r="M381" i="4"/>
  <c r="M719" i="4"/>
  <c r="M114" i="4"/>
  <c r="M412" i="4"/>
  <c r="W682" i="4"/>
  <c r="V682" i="4"/>
  <c r="M380" i="4"/>
  <c r="M1104" i="4"/>
  <c r="K1156" i="4"/>
  <c r="O1429" i="4"/>
  <c r="O1213" i="4"/>
  <c r="O1226" i="4"/>
  <c r="O786" i="4"/>
  <c r="O270" i="4"/>
  <c r="M247" i="4"/>
  <c r="M220" i="4"/>
  <c r="M276" i="4"/>
  <c r="M39" i="4"/>
  <c r="M799" i="4"/>
  <c r="M612" i="4"/>
  <c r="M1177" i="4"/>
  <c r="O684" i="4"/>
  <c r="Q684" i="4"/>
  <c r="U683" i="4" s="1"/>
  <c r="L685" i="4"/>
  <c r="M683" i="4" s="1"/>
  <c r="L1332" i="4"/>
  <c r="O1331" i="4"/>
  <c r="Q1331" i="4"/>
  <c r="U1330" i="4" s="1"/>
  <c r="M665" i="4"/>
  <c r="R235" i="4"/>
  <c r="S235" i="4"/>
  <c r="P116" i="4"/>
  <c r="O1052" i="4"/>
  <c r="U534" i="4"/>
  <c r="T535" i="4"/>
  <c r="X250" i="4"/>
  <c r="J251" i="4"/>
  <c r="O1094" i="4"/>
  <c r="X751" i="4"/>
  <c r="W841" i="4"/>
  <c r="V841" i="4"/>
  <c r="T497" i="4"/>
  <c r="X958" i="4"/>
  <c r="K122" i="4"/>
  <c r="X192" i="4"/>
  <c r="U1243" i="4"/>
  <c r="Q1245" i="4"/>
  <c r="U842" i="4"/>
  <c r="T843" i="4"/>
  <c r="S843" i="4"/>
  <c r="R843" i="4"/>
  <c r="R1203" i="4"/>
  <c r="R1093" i="4"/>
  <c r="L845" i="4"/>
  <c r="M843" i="4" s="1"/>
  <c r="O844" i="4"/>
  <c r="P844" i="4"/>
  <c r="Q844" i="4"/>
  <c r="X52" i="4"/>
  <c r="K192" i="4"/>
  <c r="O236" i="4"/>
  <c r="T464" i="4"/>
  <c r="R452" i="4"/>
  <c r="R387" i="4"/>
  <c r="O249" i="4"/>
  <c r="Q249" i="4"/>
  <c r="L250" i="4"/>
  <c r="L537" i="4"/>
  <c r="P537" i="4" s="1"/>
  <c r="Q536" i="4"/>
  <c r="R536" i="4" s="1"/>
  <c r="O536" i="4"/>
  <c r="P249" i="4"/>
  <c r="X928" i="4"/>
  <c r="J929" i="4"/>
  <c r="R927" i="4"/>
  <c r="P928" i="4"/>
  <c r="S927" i="4"/>
  <c r="K28" i="4"/>
  <c r="K29" i="4" s="1"/>
  <c r="K1033" i="4"/>
  <c r="K1034" i="4" s="1"/>
  <c r="P1128" i="4"/>
  <c r="J1129" i="4"/>
  <c r="X1129" i="4" s="1"/>
  <c r="S1127" i="4"/>
  <c r="R1127" i="4"/>
  <c r="W507" i="4"/>
  <c r="V507" i="4"/>
  <c r="U1164" i="4"/>
  <c r="T1165" i="4"/>
  <c r="Q678" i="4"/>
  <c r="T678" i="4" s="1"/>
  <c r="O679" i="4"/>
  <c r="U950" i="4"/>
  <c r="T951" i="4"/>
  <c r="R951" i="4"/>
  <c r="S951" i="4"/>
  <c r="J1183" i="4"/>
  <c r="X1183" i="4" s="1"/>
  <c r="W798" i="4"/>
  <c r="V798" i="4"/>
  <c r="R307" i="4"/>
  <c r="P308" i="4"/>
  <c r="S307" i="4"/>
  <c r="J309" i="4"/>
  <c r="X309" i="4" s="1"/>
  <c r="P548" i="4"/>
  <c r="J549" i="4"/>
  <c r="X549" i="4" s="1"/>
  <c r="R547" i="4"/>
  <c r="S547" i="4"/>
  <c r="T1203" i="4"/>
  <c r="O965" i="4"/>
  <c r="P295" i="4"/>
  <c r="R294" i="4"/>
  <c r="J296" i="4"/>
  <c r="S294" i="4"/>
  <c r="J1271" i="4"/>
  <c r="X1271" i="4" s="1"/>
  <c r="P898" i="4"/>
  <c r="S897" i="4"/>
  <c r="J899" i="4"/>
  <c r="X899" i="4" s="1"/>
  <c r="R897" i="4"/>
  <c r="J562" i="4"/>
  <c r="X562" i="4" s="1"/>
  <c r="S560" i="4"/>
  <c r="R560" i="4"/>
  <c r="P322" i="4"/>
  <c r="J323" i="4"/>
  <c r="X323" i="4" s="1"/>
  <c r="R321" i="4"/>
  <c r="S321" i="4"/>
  <c r="V450" i="4"/>
  <c r="W450" i="4"/>
  <c r="X42" i="4"/>
  <c r="W1202" i="4"/>
  <c r="V1202" i="4"/>
  <c r="L599" i="4"/>
  <c r="P599" i="4" s="1"/>
  <c r="Q598" i="4"/>
  <c r="S598" i="4" s="1"/>
  <c r="L806" i="4"/>
  <c r="P806" i="4" s="1"/>
  <c r="O805" i="4"/>
  <c r="J538" i="4"/>
  <c r="X538" i="4" s="1"/>
  <c r="J1096" i="4"/>
  <c r="X1096" i="4" s="1"/>
  <c r="L1130" i="4"/>
  <c r="Q1129" i="4"/>
  <c r="U1128" i="4" s="1"/>
  <c r="U1366" i="4"/>
  <c r="S1367" i="4"/>
  <c r="R1367" i="4"/>
  <c r="U1367" i="4"/>
  <c r="T1367" i="4"/>
  <c r="X1412" i="4"/>
  <c r="L1235" i="4"/>
  <c r="M1233" i="4" s="1"/>
  <c r="Q1234" i="4"/>
  <c r="U1233" i="4" s="1"/>
  <c r="J1416" i="4"/>
  <c r="X1416" i="4" s="1"/>
  <c r="Q1052" i="4"/>
  <c r="S1052" i="4" s="1"/>
  <c r="L1053" i="4"/>
  <c r="O1053" i="4" s="1"/>
  <c r="L787" i="4"/>
  <c r="M785" i="4" s="1"/>
  <c r="P598" i="4"/>
  <c r="K1128" i="4"/>
  <c r="U1396" i="4"/>
  <c r="T1397" i="4"/>
  <c r="J1119" i="4"/>
  <c r="X1119" i="4" s="1"/>
  <c r="J1250" i="4"/>
  <c r="X1250" i="4" s="1"/>
  <c r="Q731" i="4"/>
  <c r="U730" i="4" s="1"/>
  <c r="L732" i="4"/>
  <c r="M730" i="4" s="1"/>
  <c r="T440" i="4"/>
  <c r="J1108" i="4"/>
  <c r="Q498" i="4"/>
  <c r="U497" i="4" s="1"/>
  <c r="L499" i="4"/>
  <c r="K364" i="4"/>
  <c r="K366" i="4" s="1"/>
  <c r="K367" i="4" s="1"/>
  <c r="U639" i="4"/>
  <c r="T640" i="4"/>
  <c r="V949" i="4"/>
  <c r="W949" i="4"/>
  <c r="X184" i="4"/>
  <c r="K537" i="4"/>
  <c r="P1221" i="4"/>
  <c r="S1220" i="4"/>
  <c r="R1220" i="4"/>
  <c r="J1222" i="4"/>
  <c r="X1222" i="4" s="1"/>
  <c r="U676" i="4"/>
  <c r="T677" i="4"/>
  <c r="J1071" i="4"/>
  <c r="X1071" i="4" s="1"/>
  <c r="J1298" i="4"/>
  <c r="X1298" i="4" s="1"/>
  <c r="L1481" i="4"/>
  <c r="P1481" i="4" s="1"/>
  <c r="Q1480" i="4"/>
  <c r="R1480" i="4" s="1"/>
  <c r="J488" i="4"/>
  <c r="X488" i="4" s="1"/>
  <c r="P264" i="4"/>
  <c r="S263" i="4"/>
  <c r="R263" i="4"/>
  <c r="J265" i="4"/>
  <c r="X265" i="4" s="1"/>
  <c r="W1207" i="4"/>
  <c r="V1207" i="4"/>
  <c r="J363" i="4"/>
  <c r="X363" i="4" s="1"/>
  <c r="W1049" i="4"/>
  <c r="V1049" i="4"/>
  <c r="O383" i="4"/>
  <c r="Q382" i="4"/>
  <c r="W1338" i="4"/>
  <c r="V1338" i="4"/>
  <c r="U976" i="4"/>
  <c r="U977" i="4"/>
  <c r="S977" i="4"/>
  <c r="R977" i="4"/>
  <c r="T977" i="4"/>
  <c r="V1188" i="4"/>
  <c r="W1188" i="4"/>
  <c r="W582" i="4"/>
  <c r="V582" i="4"/>
  <c r="P1525" i="4"/>
  <c r="S1524" i="4"/>
  <c r="J1526" i="4"/>
  <c r="X1526" i="4" s="1"/>
  <c r="R1524" i="4"/>
  <c r="U1232" i="4"/>
  <c r="T1233" i="4"/>
  <c r="R133" i="4"/>
  <c r="U132" i="4"/>
  <c r="S133" i="4"/>
  <c r="U133" i="4"/>
  <c r="U719" i="4"/>
  <c r="T720" i="4"/>
  <c r="J390" i="4"/>
  <c r="X390" i="4" s="1"/>
  <c r="L279" i="4"/>
  <c r="P279" i="4" s="1"/>
  <c r="Q278" i="4"/>
  <c r="R278" i="4" s="1"/>
  <c r="J1391" i="4"/>
  <c r="X1391" i="4" s="1"/>
  <c r="W167" i="4"/>
  <c r="V167" i="4"/>
  <c r="K1411" i="4"/>
  <c r="K1413" i="4" s="1"/>
  <c r="W546" i="4"/>
  <c r="V546" i="4"/>
  <c r="L875" i="4"/>
  <c r="M873" i="4" s="1"/>
  <c r="Q874" i="4"/>
  <c r="W137" i="4"/>
  <c r="V137" i="4"/>
  <c r="Q478" i="4"/>
  <c r="R478" i="4" s="1"/>
  <c r="L479" i="4"/>
  <c r="M478" i="4" s="1"/>
  <c r="W675" i="4"/>
  <c r="V675" i="4"/>
  <c r="R71" i="4"/>
  <c r="P72" i="4"/>
  <c r="J73" i="4"/>
  <c r="S71" i="4"/>
  <c r="L780" i="4"/>
  <c r="O780" i="4" s="1"/>
  <c r="Q779" i="4"/>
  <c r="U778" i="4" s="1"/>
  <c r="T914" i="4"/>
  <c r="T1220" i="4"/>
  <c r="W706" i="4"/>
  <c r="V706" i="4"/>
  <c r="P721" i="4"/>
  <c r="S720" i="4"/>
  <c r="J722" i="4"/>
  <c r="X722" i="4" s="1"/>
  <c r="R720" i="4"/>
  <c r="P696" i="4"/>
  <c r="J697" i="4"/>
  <c r="X697" i="4" s="1"/>
  <c r="R695" i="4"/>
  <c r="S695" i="4"/>
  <c r="J685" i="4"/>
  <c r="R683" i="4"/>
  <c r="P684" i="4"/>
  <c r="S683" i="4"/>
  <c r="Q801" i="4"/>
  <c r="L802" i="4"/>
  <c r="M802" i="4" s="1"/>
  <c r="P801" i="4"/>
  <c r="U258" i="4"/>
  <c r="U257" i="4"/>
  <c r="R258" i="4"/>
  <c r="S258" i="4"/>
  <c r="T258" i="4"/>
  <c r="U412" i="4"/>
  <c r="T413" i="4"/>
  <c r="P1213" i="4"/>
  <c r="J1214" i="4"/>
  <c r="X1214" i="4" s="1"/>
  <c r="O1480" i="4"/>
  <c r="X487" i="4"/>
  <c r="K1166" i="4"/>
  <c r="J280" i="4"/>
  <c r="W1259" i="4"/>
  <c r="V1259" i="4"/>
  <c r="W203" i="4"/>
  <c r="V203" i="4"/>
  <c r="Q41" i="4"/>
  <c r="S41" i="4" s="1"/>
  <c r="L42" i="4"/>
  <c r="O42" i="4" s="1"/>
  <c r="R360" i="4"/>
  <c r="T855" i="4"/>
  <c r="L1390" i="4"/>
  <c r="J350" i="4"/>
  <c r="J643" i="4"/>
  <c r="X643" i="4" s="1"/>
  <c r="W86" i="4"/>
  <c r="V86" i="4"/>
  <c r="L1030" i="4"/>
  <c r="M1028" i="4" s="1"/>
  <c r="U1050" i="4"/>
  <c r="T1051" i="4"/>
  <c r="Q721" i="4"/>
  <c r="U720" i="4" s="1"/>
  <c r="L722" i="4"/>
  <c r="O278" i="4"/>
  <c r="L1342" i="4"/>
  <c r="M1340" i="4" s="1"/>
  <c r="Q1341" i="4"/>
  <c r="U1340" i="4" s="1"/>
  <c r="J586" i="4"/>
  <c r="X586" i="4" s="1"/>
  <c r="P585" i="4"/>
  <c r="S584" i="4"/>
  <c r="R584" i="4"/>
  <c r="L389" i="4"/>
  <c r="O389" i="4" s="1"/>
  <c r="Q388" i="4"/>
  <c r="S388" i="4" s="1"/>
  <c r="L1319" i="4"/>
  <c r="Q1318" i="4"/>
  <c r="W1465" i="4"/>
  <c r="V1465" i="4"/>
  <c r="Q1352" i="4"/>
  <c r="S1352" i="4" s="1"/>
  <c r="L1353" i="4"/>
  <c r="P1353" i="4" s="1"/>
  <c r="W1141" i="4"/>
  <c r="V1141" i="4"/>
  <c r="L349" i="4"/>
  <c r="Q348" i="4"/>
  <c r="R348" i="4" s="1"/>
  <c r="P805" i="4"/>
  <c r="U729" i="4"/>
  <c r="T730" i="4"/>
  <c r="V872" i="4"/>
  <c r="W872" i="4"/>
  <c r="K415" i="4"/>
  <c r="T133" i="4"/>
  <c r="U476" i="4"/>
  <c r="T477" i="4"/>
  <c r="Q1034" i="4"/>
  <c r="S1034" i="4" s="1"/>
  <c r="L1035" i="4"/>
  <c r="P1035" i="4" s="1"/>
  <c r="W1461" i="4"/>
  <c r="V1461" i="4"/>
  <c r="K349" i="4"/>
  <c r="W1078" i="4"/>
  <c r="V1078" i="4"/>
  <c r="Q151" i="4"/>
  <c r="S151" i="4" s="1"/>
  <c r="L152" i="4"/>
  <c r="M150" i="4" s="1"/>
  <c r="P336" i="4"/>
  <c r="S335" i="4"/>
  <c r="J337" i="4"/>
  <c r="R335" i="4"/>
  <c r="S477" i="4"/>
  <c r="U168" i="4"/>
  <c r="T169" i="4"/>
  <c r="S169" i="4"/>
  <c r="R169" i="4"/>
  <c r="J416" i="4"/>
  <c r="Q414" i="4"/>
  <c r="S414" i="4" s="1"/>
  <c r="L415" i="4"/>
  <c r="L22" i="4"/>
  <c r="P22" i="4" s="1"/>
  <c r="K696" i="4"/>
  <c r="J238" i="4"/>
  <c r="V138" i="4"/>
  <c r="W138" i="4"/>
  <c r="W475" i="4"/>
  <c r="V475" i="4"/>
  <c r="J1514" i="4"/>
  <c r="T1514" i="4" s="1"/>
  <c r="P1513" i="4"/>
  <c r="S1512" i="4"/>
  <c r="R1512" i="4"/>
  <c r="K1107" i="4"/>
  <c r="P1156" i="4"/>
  <c r="S1155" i="4"/>
  <c r="R1155" i="4"/>
  <c r="J1157" i="4"/>
  <c r="K464" i="4"/>
  <c r="O801" i="4"/>
  <c r="X1146" i="4"/>
  <c r="L362" i="4"/>
  <c r="Q361" i="4"/>
  <c r="R361" i="4" s="1"/>
  <c r="O414" i="4"/>
  <c r="P464" i="4"/>
  <c r="J465" i="4"/>
  <c r="X465" i="4" s="1"/>
  <c r="R463" i="4"/>
  <c r="S463" i="4"/>
  <c r="X678" i="4"/>
  <c r="T1149" i="4"/>
  <c r="S1149" i="4"/>
  <c r="R1149" i="4"/>
  <c r="Q614" i="4"/>
  <c r="U613" i="4" s="1"/>
  <c r="L615" i="4"/>
  <c r="M613" i="4" s="1"/>
  <c r="R1317" i="4"/>
  <c r="P1318" i="4"/>
  <c r="S1317" i="4"/>
  <c r="J1319" i="4"/>
  <c r="X1319" i="4" s="1"/>
  <c r="W1231" i="4"/>
  <c r="V1231" i="4"/>
  <c r="W962" i="4"/>
  <c r="V962" i="4"/>
  <c r="U1478" i="4"/>
  <c r="T1479" i="4"/>
  <c r="R1479" i="4"/>
  <c r="U233" i="4"/>
  <c r="T234" i="4"/>
  <c r="R234" i="4"/>
  <c r="S234" i="4"/>
  <c r="J1083" i="4"/>
  <c r="X1083" i="4" s="1"/>
  <c r="O41" i="4"/>
  <c r="K1263" i="4"/>
  <c r="K1264" i="4" s="1"/>
  <c r="K1266" i="4" s="1"/>
  <c r="Q697" i="4"/>
  <c r="U696" i="4" s="1"/>
  <c r="L698" i="4"/>
  <c r="M696" i="4" s="1"/>
  <c r="O382" i="4"/>
  <c r="X642" i="4"/>
  <c r="Q1178" i="4"/>
  <c r="T1178" i="4" s="1"/>
  <c r="O1179" i="4"/>
  <c r="S964" i="4"/>
  <c r="O721" i="4"/>
  <c r="P382" i="4"/>
  <c r="K731" i="4"/>
  <c r="U1339" i="4"/>
  <c r="T1340" i="4"/>
  <c r="P1389" i="4"/>
  <c r="X585" i="4"/>
  <c r="P626" i="4"/>
  <c r="S625" i="4"/>
  <c r="R625" i="4"/>
  <c r="J627" i="4"/>
  <c r="X627" i="4" s="1"/>
  <c r="O388" i="4"/>
  <c r="U1316" i="4"/>
  <c r="T1317" i="4"/>
  <c r="U1350" i="4"/>
  <c r="T1351" i="4"/>
  <c r="P856" i="4"/>
  <c r="J857" i="4"/>
  <c r="X857" i="4" s="1"/>
  <c r="S855" i="4"/>
  <c r="R855" i="4"/>
  <c r="O348" i="4"/>
  <c r="J1376" i="4"/>
  <c r="X1376" i="4" s="1"/>
  <c r="K402" i="4"/>
  <c r="J1354" i="4"/>
  <c r="X1354" i="4" s="1"/>
  <c r="O1034" i="4"/>
  <c r="J1036" i="4"/>
  <c r="W1163" i="4"/>
  <c r="V1163" i="4"/>
  <c r="Q1106" i="4"/>
  <c r="L1107" i="4"/>
  <c r="M1105" i="4" s="1"/>
  <c r="P1341" i="4"/>
  <c r="J1342" i="4"/>
  <c r="X1342" i="4" s="1"/>
  <c r="R1340" i="4"/>
  <c r="S1340" i="4"/>
  <c r="W777" i="4"/>
  <c r="V777" i="4"/>
  <c r="L1145" i="4"/>
  <c r="M1143" i="4" s="1"/>
  <c r="Q1144" i="4"/>
  <c r="W914" i="4"/>
  <c r="V914" i="4"/>
  <c r="O151" i="4"/>
  <c r="P478" i="4"/>
  <c r="K548" i="4"/>
  <c r="K1070" i="4"/>
  <c r="K642" i="4"/>
  <c r="S1329" i="4"/>
  <c r="P1330" i="4"/>
  <c r="J1331" i="4"/>
  <c r="R1329" i="4"/>
  <c r="X153" i="4"/>
  <c r="T153" i="4"/>
  <c r="S613" i="4"/>
  <c r="P614" i="4"/>
  <c r="J615" i="4"/>
  <c r="R613" i="4"/>
  <c r="K72" i="4"/>
  <c r="U1079" i="4"/>
  <c r="T1080" i="4"/>
  <c r="J53" i="4"/>
  <c r="X53" i="4" s="1"/>
  <c r="P52" i="4"/>
  <c r="R51" i="4"/>
  <c r="S51" i="4"/>
  <c r="Q1373" i="4"/>
  <c r="L1374" i="4"/>
  <c r="O1374" i="4" s="1"/>
  <c r="P1373" i="4"/>
  <c r="K715" i="4"/>
  <c r="X696" i="4"/>
  <c r="P414" i="4"/>
  <c r="R121" i="4"/>
  <c r="P122" i="4"/>
  <c r="J123" i="4"/>
  <c r="S121" i="4"/>
  <c r="K486" i="4"/>
  <c r="K487" i="4" s="1"/>
  <c r="K1431" i="4"/>
  <c r="U799" i="4"/>
  <c r="S800" i="4"/>
  <c r="T800" i="4"/>
  <c r="R800" i="4"/>
  <c r="U359" i="4"/>
  <c r="T360" i="4"/>
  <c r="X152" i="4"/>
  <c r="U234" i="4"/>
  <c r="T235" i="4"/>
  <c r="X614" i="4"/>
  <c r="W1091" i="4"/>
  <c r="V1091" i="4"/>
  <c r="P815" i="4"/>
  <c r="S814" i="4"/>
  <c r="R814" i="4"/>
  <c r="J816" i="4"/>
  <c r="X816" i="4" s="1"/>
  <c r="K1213" i="4"/>
  <c r="K1214" i="4" s="1"/>
  <c r="L857" i="4"/>
  <c r="M855" i="4" s="1"/>
  <c r="Q856" i="4"/>
  <c r="W612" i="4"/>
  <c r="V612" i="4"/>
  <c r="W521" i="4"/>
  <c r="V521" i="4"/>
  <c r="U220" i="4"/>
  <c r="T221" i="4"/>
  <c r="S221" i="4"/>
  <c r="R221" i="4"/>
  <c r="P958" i="4"/>
  <c r="S957" i="4"/>
  <c r="R957" i="4"/>
  <c r="J959" i="4"/>
  <c r="J1482" i="4"/>
  <c r="U1427" i="4"/>
  <c r="T1428" i="4"/>
  <c r="S1428" i="4"/>
  <c r="R1428" i="4"/>
  <c r="X264" i="4"/>
  <c r="Q628" i="4"/>
  <c r="U627" i="4" s="1"/>
  <c r="L629" i="4"/>
  <c r="W232" i="4"/>
  <c r="V232" i="4"/>
  <c r="J788" i="4"/>
  <c r="X788" i="4" s="1"/>
  <c r="U1092" i="4"/>
  <c r="T1093" i="4"/>
  <c r="Q1213" i="4"/>
  <c r="L1214" i="4"/>
  <c r="P361" i="4"/>
  <c r="Q116" i="4"/>
  <c r="O117" i="4"/>
  <c r="K1375" i="4"/>
  <c r="L1227" i="4"/>
  <c r="Q1226" i="4"/>
  <c r="P1226" i="4"/>
  <c r="O1389" i="4"/>
  <c r="X1525" i="4"/>
  <c r="O1178" i="4"/>
  <c r="X921" i="4"/>
  <c r="P920" i="4"/>
  <c r="S919" i="4"/>
  <c r="R919" i="4"/>
  <c r="O1029" i="4"/>
  <c r="O1341" i="4"/>
  <c r="Q585" i="4"/>
  <c r="U584" i="4" s="1"/>
  <c r="L586" i="4"/>
  <c r="R666" i="4"/>
  <c r="X626" i="4"/>
  <c r="U386" i="4"/>
  <c r="T387" i="4"/>
  <c r="O1318" i="4"/>
  <c r="O1352" i="4"/>
  <c r="W398" i="4"/>
  <c r="V398" i="4"/>
  <c r="U346" i="4"/>
  <c r="T347" i="4"/>
  <c r="R1351" i="4"/>
  <c r="P751" i="4"/>
  <c r="R750" i="4"/>
  <c r="S750" i="4"/>
  <c r="J752" i="4"/>
  <c r="X752" i="4" s="1"/>
  <c r="P1106" i="4"/>
  <c r="U1466" i="4"/>
  <c r="T1467" i="4"/>
  <c r="S1467" i="4"/>
  <c r="R1467" i="4"/>
  <c r="J434" i="4"/>
  <c r="X434" i="4" s="1"/>
  <c r="J1194" i="4"/>
  <c r="X1194" i="4" s="1"/>
  <c r="K626" i="4"/>
  <c r="U1104" i="4"/>
  <c r="T1105" i="4"/>
  <c r="U1142" i="4"/>
  <c r="T1143" i="4"/>
  <c r="L1182" i="4"/>
  <c r="M1180" i="4" s="1"/>
  <c r="K986" i="4"/>
  <c r="K721" i="4"/>
  <c r="K856" i="4"/>
  <c r="W256" i="4"/>
  <c r="V256" i="4"/>
  <c r="K516" i="4"/>
  <c r="J272" i="4"/>
  <c r="X272" i="4" s="1"/>
  <c r="K1221" i="4"/>
  <c r="Q1081" i="4"/>
  <c r="S1081" i="4" s="1"/>
  <c r="L1082" i="4"/>
  <c r="Q1263" i="4"/>
  <c r="L1264" i="4"/>
  <c r="M1264" i="4" s="1"/>
  <c r="P1263" i="4"/>
  <c r="U1371" i="4"/>
  <c r="T1372" i="4"/>
  <c r="R1372" i="4"/>
  <c r="S1372" i="4"/>
  <c r="L668" i="4"/>
  <c r="Q667" i="4"/>
  <c r="K614" i="4"/>
  <c r="J987" i="4"/>
  <c r="X684" i="4"/>
  <c r="Q193" i="4"/>
  <c r="U192" i="4" s="1"/>
  <c r="L194" i="4"/>
  <c r="W749" i="4"/>
  <c r="V749" i="4"/>
  <c r="X1330" i="4"/>
  <c r="U180" i="4"/>
  <c r="T181" i="4"/>
  <c r="R181" i="4"/>
  <c r="S181" i="4"/>
  <c r="W219" i="4"/>
  <c r="V219" i="4"/>
  <c r="Q236" i="4"/>
  <c r="S236" i="4" s="1"/>
  <c r="L237" i="4"/>
  <c r="M235" i="4" s="1"/>
  <c r="X1070" i="4"/>
  <c r="Q9" i="4"/>
  <c r="U8" i="4" s="1"/>
  <c r="L10" i="4"/>
  <c r="W411" i="4"/>
  <c r="V411" i="4"/>
  <c r="P1178" i="4"/>
  <c r="X1179" i="4"/>
  <c r="S1177" i="4"/>
  <c r="R1177" i="4"/>
  <c r="P21" i="4"/>
  <c r="L223" i="4"/>
  <c r="M221" i="4" s="1"/>
  <c r="Q222" i="4"/>
  <c r="P222" i="4"/>
  <c r="X1031" i="4"/>
  <c r="W1219" i="4"/>
  <c r="V1219" i="4"/>
  <c r="P731" i="4"/>
  <c r="S730" i="4"/>
  <c r="J732" i="4"/>
  <c r="R730" i="4"/>
  <c r="Q1429" i="4"/>
  <c r="L1430" i="4"/>
  <c r="M1428" i="4" s="1"/>
  <c r="P1429" i="4"/>
  <c r="X1446" i="4"/>
  <c r="P1445" i="4"/>
  <c r="S1444" i="4"/>
  <c r="R1444" i="4"/>
  <c r="P278" i="4"/>
  <c r="Q441" i="4"/>
  <c r="U440" i="4" s="1"/>
  <c r="L442" i="4"/>
  <c r="M440" i="4" s="1"/>
  <c r="S1080" i="4"/>
  <c r="U522" i="4"/>
  <c r="L1095" i="4"/>
  <c r="O1095" i="4" s="1"/>
  <c r="Q1094" i="4"/>
  <c r="S1094" i="4" s="1"/>
  <c r="X362" i="4"/>
  <c r="W595" i="4"/>
  <c r="V595" i="4"/>
  <c r="Q1515" i="4"/>
  <c r="U1514" i="4" s="1"/>
  <c r="L1516" i="4"/>
  <c r="W1395" i="4"/>
  <c r="V1395" i="4"/>
  <c r="K223" i="4"/>
  <c r="J403" i="4"/>
  <c r="L454" i="4"/>
  <c r="O454" i="4" s="1"/>
  <c r="Q453" i="4"/>
  <c r="U1176" i="4"/>
  <c r="T1177" i="4"/>
  <c r="L271" i="4"/>
  <c r="Q270" i="4"/>
  <c r="S270" i="4" s="1"/>
  <c r="V1103" i="4"/>
  <c r="W1103" i="4"/>
  <c r="J600" i="4"/>
  <c r="R147" i="4"/>
  <c r="U146" i="4"/>
  <c r="S147" i="4"/>
  <c r="T147" i="4"/>
  <c r="Q148" i="4"/>
  <c r="U583" i="4"/>
  <c r="T584" i="4"/>
  <c r="J942" i="4"/>
  <c r="K1445" i="4"/>
  <c r="K1447" i="4" s="1"/>
  <c r="S1051" i="4"/>
  <c r="P1352" i="4"/>
  <c r="K308" i="4"/>
  <c r="P94" i="4"/>
  <c r="J95" i="4"/>
  <c r="X95" i="4" s="1"/>
  <c r="S93" i="4"/>
  <c r="R93" i="4"/>
  <c r="Q1468" i="4"/>
  <c r="L1469" i="4"/>
  <c r="P1468" i="4"/>
  <c r="K1095" i="4"/>
  <c r="X185" i="4"/>
  <c r="X336" i="4"/>
  <c r="K1513" i="4"/>
  <c r="K941" i="4"/>
  <c r="U1261" i="4"/>
  <c r="T1262" i="4"/>
  <c r="R1262" i="4"/>
  <c r="S1262" i="4"/>
  <c r="X1221" i="4"/>
  <c r="U508" i="4"/>
  <c r="R509" i="4"/>
  <c r="T509" i="4"/>
  <c r="Q510" i="4"/>
  <c r="S509" i="4"/>
  <c r="P1305" i="4"/>
  <c r="S1304" i="4"/>
  <c r="R1304" i="4"/>
  <c r="J1306" i="4"/>
  <c r="X1306" i="4" s="1"/>
  <c r="W1013" i="4"/>
  <c r="V1013" i="4"/>
  <c r="Q1166" i="4"/>
  <c r="U1165" i="4" s="1"/>
  <c r="L1167" i="4"/>
  <c r="M1165" i="4" s="1"/>
  <c r="P60" i="4"/>
  <c r="J61" i="4"/>
  <c r="R59" i="4"/>
  <c r="S59" i="4"/>
  <c r="Q952" i="4"/>
  <c r="O953" i="4"/>
  <c r="P952" i="4"/>
  <c r="U665" i="4"/>
  <c r="T666" i="4"/>
  <c r="J1501" i="4"/>
  <c r="X1501" i="4" s="1"/>
  <c r="Q751" i="4"/>
  <c r="L752" i="4"/>
  <c r="T1330" i="4"/>
  <c r="L183" i="4"/>
  <c r="Q182" i="4"/>
  <c r="P182" i="4"/>
  <c r="P678" i="4"/>
  <c r="T679" i="4"/>
  <c r="X679" i="4"/>
  <c r="R677" i="4"/>
  <c r="S677" i="4"/>
  <c r="U963" i="4"/>
  <c r="T964" i="4"/>
  <c r="W1477" i="4"/>
  <c r="V1477" i="4"/>
  <c r="J712" i="4"/>
  <c r="X712" i="4" s="1"/>
  <c r="W854" i="4"/>
  <c r="V854" i="4"/>
  <c r="K1330" i="4"/>
  <c r="AE29" i="4"/>
  <c r="V7" i="4"/>
  <c r="W7" i="4"/>
  <c r="T750" i="4"/>
  <c r="J23" i="4"/>
  <c r="X23" i="4" s="1"/>
  <c r="J498" i="4"/>
  <c r="S496" i="4"/>
  <c r="P497" i="4"/>
  <c r="R496" i="4"/>
  <c r="L1415" i="4"/>
  <c r="J43" i="4"/>
  <c r="X43" i="4" s="1"/>
  <c r="Q1221" i="4"/>
  <c r="U1220" i="4" s="1"/>
  <c r="L1222" i="4"/>
  <c r="M1222" i="4" s="1"/>
  <c r="T264" i="4"/>
  <c r="W439" i="4"/>
  <c r="V439" i="4"/>
  <c r="P1081" i="4"/>
  <c r="L525" i="4"/>
  <c r="Q524" i="4"/>
  <c r="U523" i="4" s="1"/>
  <c r="K264" i="4"/>
  <c r="K1004" i="4"/>
  <c r="W1513" i="4"/>
  <c r="V1513" i="4"/>
  <c r="W1315" i="4"/>
  <c r="V1315" i="4"/>
  <c r="U451" i="4"/>
  <c r="T452" i="4"/>
  <c r="J1451" i="4"/>
  <c r="J967" i="4"/>
  <c r="X389" i="4"/>
  <c r="K561" i="4"/>
  <c r="W1365" i="4"/>
  <c r="V1365" i="4"/>
  <c r="P1166" i="4"/>
  <c r="S1165" i="4"/>
  <c r="J1167" i="4"/>
  <c r="X1167" i="4" s="1"/>
  <c r="R1165" i="4"/>
  <c r="U982" i="4"/>
  <c r="T983" i="4"/>
  <c r="R983" i="4"/>
  <c r="S983" i="4"/>
  <c r="W358" i="4"/>
  <c r="V358" i="4"/>
  <c r="J807" i="4"/>
  <c r="X807" i="4" s="1"/>
  <c r="W853" i="4"/>
  <c r="V853" i="4"/>
  <c r="R1051" i="4"/>
  <c r="L402" i="4"/>
  <c r="M400" i="4" s="1"/>
  <c r="Q401" i="4"/>
  <c r="R401" i="4" s="1"/>
  <c r="P1034" i="4"/>
  <c r="U559" i="4"/>
  <c r="T560" i="4"/>
  <c r="K479" i="4"/>
  <c r="Q428" i="4"/>
  <c r="S427" i="4"/>
  <c r="R427" i="4"/>
  <c r="U426" i="4"/>
  <c r="U1426" i="4"/>
  <c r="R1427" i="4"/>
  <c r="S1427" i="4"/>
  <c r="T1427" i="4"/>
  <c r="O208" i="4"/>
  <c r="X915" i="4"/>
  <c r="P914" i="4"/>
  <c r="T915" i="4"/>
  <c r="S913" i="4"/>
  <c r="R913" i="4"/>
  <c r="X480" i="4"/>
  <c r="T480" i="4"/>
  <c r="K1082" i="4"/>
  <c r="Q170" i="4"/>
  <c r="L171" i="4"/>
  <c r="M169" i="4" s="1"/>
  <c r="P170" i="4"/>
  <c r="W571" i="4"/>
  <c r="V571" i="4"/>
  <c r="O1263" i="4"/>
  <c r="O1166" i="4"/>
  <c r="O952" i="4"/>
  <c r="T1513" i="4"/>
  <c r="O667" i="4"/>
  <c r="K599" i="4"/>
  <c r="R413" i="4"/>
  <c r="X1156" i="4"/>
  <c r="O193" i="4"/>
  <c r="O751" i="4"/>
  <c r="P1203" i="4"/>
  <c r="S1202" i="4"/>
  <c r="T1204" i="4"/>
  <c r="X1204" i="4"/>
  <c r="R1202" i="4"/>
  <c r="O182" i="4"/>
  <c r="V1260" i="4"/>
  <c r="W1260" i="4"/>
  <c r="K1193" i="4"/>
  <c r="X1213" i="4"/>
  <c r="L966" i="4"/>
  <c r="Q965" i="4"/>
  <c r="X711" i="4"/>
  <c r="J1432" i="4"/>
  <c r="X1432" i="4" s="1"/>
  <c r="O9" i="4"/>
  <c r="X1297" i="4"/>
  <c r="X497" i="4"/>
  <c r="W131" i="4"/>
  <c r="V131" i="4"/>
  <c r="K252" i="4"/>
  <c r="K253" i="4" s="1"/>
  <c r="O1221" i="4"/>
  <c r="U596" i="4"/>
  <c r="T597" i="4"/>
  <c r="W145" i="4"/>
  <c r="V145" i="4"/>
  <c r="W611" i="4"/>
  <c r="V611" i="4"/>
  <c r="O441" i="4"/>
  <c r="W1127" i="4"/>
  <c r="V1127" i="4"/>
  <c r="O1515" i="4"/>
  <c r="X349" i="4"/>
  <c r="P453" i="4"/>
  <c r="K1525" i="4"/>
  <c r="O453" i="4"/>
  <c r="W1349" i="4"/>
  <c r="V1349" i="4"/>
  <c r="X1450" i="4"/>
  <c r="K1305" i="4"/>
  <c r="K1296" i="4"/>
  <c r="K1297" i="4" s="1"/>
  <c r="Q431" i="4"/>
  <c r="L432" i="4"/>
  <c r="P431" i="4"/>
  <c r="S597" i="4"/>
  <c r="P192" i="4"/>
  <c r="S191" i="4"/>
  <c r="R191" i="4"/>
  <c r="J193" i="4"/>
  <c r="X193" i="4" s="1"/>
  <c r="K1247" i="4"/>
  <c r="Q1398" i="4"/>
  <c r="L1399" i="4"/>
  <c r="X1166" i="4"/>
  <c r="K389" i="4"/>
  <c r="L549" i="4"/>
  <c r="Q548" i="4"/>
  <c r="K1353" i="4"/>
  <c r="W664" i="4"/>
  <c r="V664" i="4"/>
  <c r="J1054" i="4"/>
  <c r="X1054" i="4" s="1"/>
  <c r="K898" i="4"/>
  <c r="W385" i="4"/>
  <c r="V385" i="4"/>
  <c r="W496" i="4"/>
  <c r="V496" i="4"/>
  <c r="X94" i="4"/>
  <c r="P1234" i="4"/>
  <c r="J1235" i="4"/>
  <c r="R1233" i="4"/>
  <c r="S1233" i="4"/>
  <c r="U399" i="4"/>
  <c r="T400" i="4"/>
  <c r="W1370" i="4"/>
  <c r="V1370" i="4"/>
  <c r="X1035" i="4"/>
  <c r="W179" i="4"/>
  <c r="V179" i="4"/>
  <c r="O207" i="4"/>
  <c r="X914" i="4"/>
  <c r="X479" i="4"/>
  <c r="K966" i="4"/>
  <c r="K216" i="4" l="1"/>
  <c r="W191" i="4"/>
  <c r="S885" i="4"/>
  <c r="Q1293" i="4"/>
  <c r="T1292" i="4"/>
  <c r="S1292" i="4"/>
  <c r="R1292" i="4"/>
  <c r="J1471" i="4"/>
  <c r="R885" i="4"/>
  <c r="Q886" i="4"/>
  <c r="S886" i="4" s="1"/>
  <c r="V884" i="4"/>
  <c r="T885" i="4"/>
  <c r="W1290" i="4"/>
  <c r="K1470" i="4"/>
  <c r="K1471" i="4" s="1"/>
  <c r="U87" i="4"/>
  <c r="W883" i="4"/>
  <c r="L310" i="4"/>
  <c r="Q310" i="4" s="1"/>
  <c r="Q309" i="4"/>
  <c r="U308" i="4" s="1"/>
  <c r="V308" i="4" s="1"/>
  <c r="R1015" i="4"/>
  <c r="U88" i="4"/>
  <c r="V88" i="4" s="1"/>
  <c r="S1015" i="4"/>
  <c r="S88" i="4"/>
  <c r="W1557" i="4"/>
  <c r="T1015" i="4"/>
  <c r="R88" i="4"/>
  <c r="W1203" i="4"/>
  <c r="P668" i="4"/>
  <c r="M307" i="4"/>
  <c r="L833" i="4"/>
  <c r="M831" i="4" s="1"/>
  <c r="T308" i="4"/>
  <c r="M1014" i="4"/>
  <c r="P1016" i="4"/>
  <c r="L1017" i="4"/>
  <c r="P1017" i="4" s="1"/>
  <c r="J669" i="4"/>
  <c r="X669" i="4" s="1"/>
  <c r="J1400" i="4"/>
  <c r="J1401" i="4" s="1"/>
  <c r="Q1016" i="4"/>
  <c r="S1016" i="4" s="1"/>
  <c r="R1385" i="4"/>
  <c r="W307" i="4"/>
  <c r="V307" i="4"/>
  <c r="Q641" i="4"/>
  <c r="U640" i="4" s="1"/>
  <c r="T140" i="4"/>
  <c r="S1410" i="4"/>
  <c r="R1410" i="4"/>
  <c r="T1410" i="4"/>
  <c r="J225" i="4"/>
  <c r="J226" i="4" s="1"/>
  <c r="X226" i="4" s="1"/>
  <c r="K224" i="4"/>
  <c r="V1425" i="4"/>
  <c r="V190" i="4"/>
  <c r="U814" i="4"/>
  <c r="V814" i="4" s="1"/>
  <c r="Q816" i="4"/>
  <c r="T816" i="4" s="1"/>
  <c r="J1019" i="4"/>
  <c r="X1019" i="4" s="1"/>
  <c r="L817" i="4"/>
  <c r="M815" i="4" s="1"/>
  <c r="V306" i="4"/>
  <c r="O816" i="4"/>
  <c r="V913" i="4"/>
  <c r="L642" i="4"/>
  <c r="O642" i="4" s="1"/>
  <c r="S215" i="4"/>
  <c r="O297" i="4"/>
  <c r="L298" i="4"/>
  <c r="L299" i="4" s="1"/>
  <c r="M297" i="4" s="1"/>
  <c r="Q297" i="4"/>
  <c r="U296" i="4" s="1"/>
  <c r="V296" i="4" s="1"/>
  <c r="O111" i="4"/>
  <c r="Q375" i="4"/>
  <c r="U374" i="4" s="1"/>
  <c r="W374" i="4" s="1"/>
  <c r="T1116" i="4"/>
  <c r="R1116" i="4"/>
  <c r="V345" i="4"/>
  <c r="X441" i="4"/>
  <c r="L1500" i="4"/>
  <c r="M1498" i="4" s="1"/>
  <c r="T110" i="4"/>
  <c r="O1499" i="4"/>
  <c r="S1397" i="4"/>
  <c r="R1398" i="4"/>
  <c r="R667" i="4"/>
  <c r="S1385" i="4"/>
  <c r="Q1499" i="4"/>
  <c r="R1499" i="4" s="1"/>
  <c r="R1397" i="4"/>
  <c r="Q1386" i="4"/>
  <c r="U1385" i="4" s="1"/>
  <c r="P1398" i="4"/>
  <c r="U1384" i="4"/>
  <c r="W1384" i="4" s="1"/>
  <c r="M1497" i="4"/>
  <c r="X1398" i="4"/>
  <c r="K1398" i="4"/>
  <c r="K1399" i="4" s="1"/>
  <c r="K668" i="4"/>
  <c r="Q832" i="4"/>
  <c r="U831" i="4" s="1"/>
  <c r="Q141" i="4"/>
  <c r="U140" i="4" s="1"/>
  <c r="O832" i="4"/>
  <c r="R140" i="4"/>
  <c r="S140" i="4"/>
  <c r="T52" i="4"/>
  <c r="V93" i="4"/>
  <c r="V1383" i="4"/>
  <c r="M1410" i="4"/>
  <c r="V1409" i="4"/>
  <c r="W1409" i="4"/>
  <c r="O960" i="4"/>
  <c r="Q959" i="4"/>
  <c r="T959" i="4" s="1"/>
  <c r="M957" i="4"/>
  <c r="V1556" i="4"/>
  <c r="S1558" i="4"/>
  <c r="T1558" i="4"/>
  <c r="M959" i="4"/>
  <c r="R1558" i="4"/>
  <c r="O959" i="4"/>
  <c r="Q1296" i="4"/>
  <c r="S1296" i="4" s="1"/>
  <c r="R873" i="4"/>
  <c r="P216" i="4"/>
  <c r="O375" i="4"/>
  <c r="O112" i="4"/>
  <c r="X217" i="4"/>
  <c r="R1027" i="4"/>
  <c r="Q111" i="4"/>
  <c r="R111" i="4" s="1"/>
  <c r="S1027" i="4"/>
  <c r="M109" i="4"/>
  <c r="U1026" i="4"/>
  <c r="W1026" i="4" s="1"/>
  <c r="M110" i="4"/>
  <c r="Q1028" i="4"/>
  <c r="Q1029" i="4" s="1"/>
  <c r="S1029" i="4" s="1"/>
  <c r="R215" i="4"/>
  <c r="M373" i="4"/>
  <c r="T217" i="4"/>
  <c r="T216" i="4"/>
  <c r="R440" i="4"/>
  <c r="Q1411" i="4"/>
  <c r="T1411" i="4" s="1"/>
  <c r="O1412" i="4"/>
  <c r="P1411" i="4"/>
  <c r="M1411" i="4"/>
  <c r="O1191" i="4"/>
  <c r="O1411" i="4"/>
  <c r="T94" i="4"/>
  <c r="M639" i="4"/>
  <c r="O641" i="4"/>
  <c r="K1018" i="4"/>
  <c r="Q206" i="4"/>
  <c r="Q207" i="4" s="1"/>
  <c r="Q208" i="4" s="1"/>
  <c r="S205" i="4"/>
  <c r="T205" i="4"/>
  <c r="U204" i="4"/>
  <c r="W204" i="4" s="1"/>
  <c r="J160" i="4"/>
  <c r="X160" i="4" s="1"/>
  <c r="T1498" i="4"/>
  <c r="W295" i="4"/>
  <c r="V1066" i="4"/>
  <c r="Q1158" i="4"/>
  <c r="U1157" i="4" s="1"/>
  <c r="M1156" i="4"/>
  <c r="M1157" i="4"/>
  <c r="O1159" i="4"/>
  <c r="M1158" i="4"/>
  <c r="Q513" i="4"/>
  <c r="U512" i="4" s="1"/>
  <c r="W512" i="4" s="1"/>
  <c r="S708" i="4"/>
  <c r="L514" i="4"/>
  <c r="M512" i="4" s="1"/>
  <c r="R708" i="4"/>
  <c r="T1445" i="4"/>
  <c r="O513" i="4"/>
  <c r="T708" i="4"/>
  <c r="R1445" i="4"/>
  <c r="V373" i="4"/>
  <c r="Q1446" i="4"/>
  <c r="T1446" i="4" s="1"/>
  <c r="S1445" i="4"/>
  <c r="M125" i="4"/>
  <c r="Q127" i="4"/>
  <c r="O127" i="4"/>
  <c r="L128" i="4"/>
  <c r="P127" i="4"/>
  <c r="K159" i="4"/>
  <c r="P513" i="4"/>
  <c r="S512" i="4"/>
  <c r="X513" i="4"/>
  <c r="J514" i="4"/>
  <c r="X514" i="4" s="1"/>
  <c r="R512" i="4"/>
  <c r="Q323" i="4"/>
  <c r="U322" i="4" s="1"/>
  <c r="W322" i="4" s="1"/>
  <c r="M321" i="4"/>
  <c r="R216" i="4"/>
  <c r="V1025" i="4"/>
  <c r="S216" i="4"/>
  <c r="V463" i="4"/>
  <c r="O709" i="4"/>
  <c r="U216" i="4"/>
  <c r="W216" i="4" s="1"/>
  <c r="Q900" i="4"/>
  <c r="U899" i="4" s="1"/>
  <c r="O900" i="4"/>
  <c r="U215" i="4"/>
  <c r="W215" i="4" s="1"/>
  <c r="L901" i="4"/>
  <c r="Q901" i="4" s="1"/>
  <c r="T831" i="4"/>
  <c r="P1191" i="4"/>
  <c r="Q1191" i="4"/>
  <c r="U1190" i="4" s="1"/>
  <c r="P709" i="4"/>
  <c r="L1192" i="4"/>
  <c r="O1192" i="4" s="1"/>
  <c r="L710" i="4"/>
  <c r="M708" i="4" s="1"/>
  <c r="Q709" i="4"/>
  <c r="U708" i="4" s="1"/>
  <c r="S440" i="4"/>
  <c r="J442" i="4"/>
  <c r="X442" i="4" s="1"/>
  <c r="V263" i="4"/>
  <c r="K441" i="4"/>
  <c r="R1498" i="4"/>
  <c r="R158" i="4"/>
  <c r="Q1526" i="4"/>
  <c r="U1525" i="4" s="1"/>
  <c r="L1527" i="4"/>
  <c r="M1525" i="4" s="1"/>
  <c r="M1524" i="4"/>
  <c r="O35" i="4"/>
  <c r="T336" i="4"/>
  <c r="P35" i="4"/>
  <c r="L36" i="4"/>
  <c r="M34" i="4" s="1"/>
  <c r="R1209" i="4"/>
  <c r="S1209" i="4"/>
  <c r="Q1210" i="4"/>
  <c r="S1210" i="4" s="1"/>
  <c r="J995" i="4"/>
  <c r="X995" i="4" s="1"/>
  <c r="V335" i="4"/>
  <c r="U1208" i="4"/>
  <c r="W1208" i="4" s="1"/>
  <c r="K1342" i="4"/>
  <c r="W1524" i="4"/>
  <c r="W558" i="4"/>
  <c r="T1525" i="4"/>
  <c r="V638" i="4"/>
  <c r="T573" i="4"/>
  <c r="T8" i="4"/>
  <c r="W1329" i="4"/>
  <c r="P111" i="4"/>
  <c r="P8" i="4"/>
  <c r="R940" i="4"/>
  <c r="L1070" i="4"/>
  <c r="M1068" i="4" s="1"/>
  <c r="S940" i="4"/>
  <c r="O1069" i="4"/>
  <c r="Q1069" i="4"/>
  <c r="S1069" i="4" s="1"/>
  <c r="V829" i="4"/>
  <c r="T958" i="4"/>
  <c r="O199" i="4"/>
  <c r="M1067" i="4"/>
  <c r="W898" i="4"/>
  <c r="V898" i="4"/>
  <c r="T1248" i="4"/>
  <c r="L54" i="4"/>
  <c r="M54" i="4" s="1"/>
  <c r="O53" i="4"/>
  <c r="Q53" i="4"/>
  <c r="U52" i="4" s="1"/>
  <c r="W52" i="4" s="1"/>
  <c r="L62" i="4"/>
  <c r="L63" i="4" s="1"/>
  <c r="P984" i="4"/>
  <c r="J891" i="4"/>
  <c r="X891" i="4" s="1"/>
  <c r="R1190" i="4"/>
  <c r="Q124" i="4"/>
  <c r="U123" i="4" s="1"/>
  <c r="T1190" i="4"/>
  <c r="U1189" i="4"/>
  <c r="W1189" i="4" s="1"/>
  <c r="J9" i="4"/>
  <c r="P9" i="4" s="1"/>
  <c r="S7" i="4"/>
  <c r="S123" i="4"/>
  <c r="R7" i="4"/>
  <c r="J875" i="4"/>
  <c r="X875" i="4" s="1"/>
  <c r="S873" i="4"/>
  <c r="P874" i="4"/>
  <c r="S993" i="4"/>
  <c r="O1117" i="4"/>
  <c r="K779" i="4"/>
  <c r="O200" i="4"/>
  <c r="P779" i="4"/>
  <c r="W981" i="4"/>
  <c r="X112" i="4"/>
  <c r="L1118" i="4"/>
  <c r="M1116" i="4" s="1"/>
  <c r="M197" i="4"/>
  <c r="P1117" i="4"/>
  <c r="R110" i="4"/>
  <c r="Q1117" i="4"/>
  <c r="R1117" i="4" s="1"/>
  <c r="T1295" i="4"/>
  <c r="L160" i="4"/>
  <c r="M158" i="4" s="1"/>
  <c r="M157" i="4"/>
  <c r="S110" i="4"/>
  <c r="Q159" i="4"/>
  <c r="U158" i="4" s="1"/>
  <c r="V158" i="4" s="1"/>
  <c r="S778" i="4"/>
  <c r="V1156" i="4"/>
  <c r="J780" i="4"/>
  <c r="X780" i="4" s="1"/>
  <c r="M198" i="4"/>
  <c r="P159" i="4"/>
  <c r="P199" i="4"/>
  <c r="R778" i="4"/>
  <c r="R1295" i="4"/>
  <c r="K431" i="4"/>
  <c r="K432" i="4" s="1"/>
  <c r="K433" i="4" s="1"/>
  <c r="W927" i="4"/>
  <c r="T929" i="4"/>
  <c r="T60" i="4"/>
  <c r="V928" i="4"/>
  <c r="W59" i="4"/>
  <c r="V1462" i="4"/>
  <c r="Q35" i="4"/>
  <c r="T35" i="4" s="1"/>
  <c r="W321" i="4"/>
  <c r="V321" i="4"/>
  <c r="Q95" i="4"/>
  <c r="U94" i="4" s="1"/>
  <c r="W94" i="4" s="1"/>
  <c r="P523" i="4"/>
  <c r="L96" i="4"/>
  <c r="M94" i="4" s="1"/>
  <c r="W695" i="4"/>
  <c r="R831" i="4"/>
  <c r="R522" i="4"/>
  <c r="P1053" i="4"/>
  <c r="S831" i="4"/>
  <c r="T322" i="4"/>
  <c r="J833" i="4"/>
  <c r="R993" i="4"/>
  <c r="P832" i="4"/>
  <c r="Q61" i="4"/>
  <c r="U60" i="4" s="1"/>
  <c r="W60" i="4" s="1"/>
  <c r="O889" i="4"/>
  <c r="P1269" i="4"/>
  <c r="M59" i="4"/>
  <c r="L890" i="4"/>
  <c r="P890" i="4" s="1"/>
  <c r="L575" i="4"/>
  <c r="O575" i="4" s="1"/>
  <c r="Q889" i="4"/>
  <c r="S889" i="4" s="1"/>
  <c r="Q574" i="4"/>
  <c r="T574" i="4" s="1"/>
  <c r="P889" i="4"/>
  <c r="V957" i="4"/>
  <c r="L1270" i="4"/>
  <c r="P1270" i="4" s="1"/>
  <c r="M1267" i="4"/>
  <c r="L324" i="4"/>
  <c r="L325" i="4" s="1"/>
  <c r="M323" i="4" s="1"/>
  <c r="W1439" i="4"/>
  <c r="V1439" i="4"/>
  <c r="W1438" i="4"/>
  <c r="V1438" i="4"/>
  <c r="K523" i="4"/>
  <c r="O561" i="4"/>
  <c r="O265" i="4"/>
  <c r="M263" i="4"/>
  <c r="P374" i="4"/>
  <c r="V51" i="4"/>
  <c r="L266" i="4"/>
  <c r="M266" i="4" s="1"/>
  <c r="K374" i="4"/>
  <c r="S158" i="4"/>
  <c r="P1150" i="4"/>
  <c r="V626" i="4"/>
  <c r="Q1150" i="4"/>
  <c r="U1149" i="4" s="1"/>
  <c r="J847" i="4"/>
  <c r="J848" i="4" s="1"/>
  <c r="O1151" i="4"/>
  <c r="T374" i="4"/>
  <c r="W572" i="4"/>
  <c r="S373" i="4"/>
  <c r="O1150" i="4"/>
  <c r="R373" i="4"/>
  <c r="J375" i="4"/>
  <c r="P375" i="4" s="1"/>
  <c r="K846" i="4"/>
  <c r="R1068" i="4"/>
  <c r="M928" i="4"/>
  <c r="M572" i="4"/>
  <c r="O95" i="4"/>
  <c r="K832" i="4"/>
  <c r="T72" i="4"/>
  <c r="L1297" i="4"/>
  <c r="M1295" i="4" s="1"/>
  <c r="P561" i="4"/>
  <c r="M1294" i="4"/>
  <c r="L562" i="4"/>
  <c r="O562" i="4" s="1"/>
  <c r="Q561" i="4"/>
  <c r="T561" i="4" s="1"/>
  <c r="S478" i="4"/>
  <c r="K994" i="4"/>
  <c r="O465" i="4"/>
  <c r="R573" i="4"/>
  <c r="K111" i="4"/>
  <c r="L466" i="4"/>
  <c r="L467" i="4" s="1"/>
  <c r="J575" i="4"/>
  <c r="X575" i="4" s="1"/>
  <c r="K574" i="4"/>
  <c r="Q465" i="4"/>
  <c r="U464" i="4" s="1"/>
  <c r="V464" i="4" s="1"/>
  <c r="S573" i="4"/>
  <c r="P574" i="4"/>
  <c r="W1443" i="4"/>
  <c r="V1443" i="4"/>
  <c r="T1068" i="4"/>
  <c r="R1248" i="4"/>
  <c r="U1067" i="4"/>
  <c r="W1067" i="4" s="1"/>
  <c r="L931" i="4"/>
  <c r="Q931" i="4" s="1"/>
  <c r="P994" i="4"/>
  <c r="Q930" i="4"/>
  <c r="U929" i="4" s="1"/>
  <c r="W929" i="4" s="1"/>
  <c r="T886" i="4"/>
  <c r="K296" i="4"/>
  <c r="O1296" i="4"/>
  <c r="M335" i="4"/>
  <c r="L338" i="4"/>
  <c r="Q337" i="4"/>
  <c r="U336" i="4" s="1"/>
  <c r="O337" i="4"/>
  <c r="L985" i="4"/>
  <c r="O985" i="4" s="1"/>
  <c r="Q984" i="4"/>
  <c r="U983" i="4" s="1"/>
  <c r="O984" i="4"/>
  <c r="X523" i="4"/>
  <c r="J524" i="4"/>
  <c r="S522" i="4"/>
  <c r="U157" i="4"/>
  <c r="T158" i="4"/>
  <c r="K874" i="4"/>
  <c r="P1249" i="4"/>
  <c r="M1247" i="4"/>
  <c r="M1149" i="4"/>
  <c r="S1480" i="4"/>
  <c r="L1250" i="4"/>
  <c r="L1251" i="4" s="1"/>
  <c r="P1450" i="4"/>
  <c r="Q1249" i="4"/>
  <c r="S1249" i="4" s="1"/>
  <c r="J1006" i="4"/>
  <c r="X1006" i="4" s="1"/>
  <c r="O1450" i="4"/>
  <c r="S920" i="4"/>
  <c r="W1000" i="4"/>
  <c r="K1071" i="4"/>
  <c r="K1482" i="4"/>
  <c r="K1222" i="4"/>
  <c r="K1224" i="4" s="1"/>
  <c r="K1225" i="4" s="1"/>
  <c r="K1226" i="4" s="1"/>
  <c r="T920" i="4"/>
  <c r="W247" i="4"/>
  <c r="V247" i="4"/>
  <c r="K454" i="4"/>
  <c r="K929" i="4"/>
  <c r="S453" i="4"/>
  <c r="J455" i="4"/>
  <c r="X455" i="4" s="1"/>
  <c r="U1212" i="4"/>
  <c r="W1212" i="4" s="1"/>
  <c r="T1212" i="4"/>
  <c r="R1212" i="4"/>
  <c r="M1148" i="4"/>
  <c r="R1052" i="4"/>
  <c r="P42" i="4"/>
  <c r="K1096" i="4"/>
  <c r="X454" i="4"/>
  <c r="X1560" i="4"/>
  <c r="J1561" i="4"/>
  <c r="M1557" i="4"/>
  <c r="L1560" i="4"/>
  <c r="P1560" i="4" s="1"/>
  <c r="Q1559" i="4"/>
  <c r="O1559" i="4"/>
  <c r="K600" i="4"/>
  <c r="P1559" i="4"/>
  <c r="T248" i="4"/>
  <c r="R248" i="4"/>
  <c r="S248" i="4"/>
  <c r="K123" i="4"/>
  <c r="K125" i="4" s="1"/>
  <c r="K126" i="4" s="1"/>
  <c r="K127" i="4" s="1"/>
  <c r="K1235" i="4"/>
  <c r="T1305" i="4"/>
  <c r="S278" i="4"/>
  <c r="R598" i="4"/>
  <c r="K1157" i="4"/>
  <c r="W71" i="4"/>
  <c r="V71" i="4"/>
  <c r="M71" i="4"/>
  <c r="Q73" i="4"/>
  <c r="U72" i="4" s="1"/>
  <c r="L74" i="4"/>
  <c r="O73" i="4"/>
  <c r="X36" i="4"/>
  <c r="J37" i="4"/>
  <c r="P787" i="4"/>
  <c r="R1002" i="4"/>
  <c r="S536" i="4"/>
  <c r="T296" i="4"/>
  <c r="U992" i="4"/>
  <c r="T993" i="4"/>
  <c r="Q994" i="4"/>
  <c r="L995" i="4"/>
  <c r="O994" i="4"/>
  <c r="U939" i="4"/>
  <c r="W939" i="4" s="1"/>
  <c r="M484" i="4"/>
  <c r="L487" i="4"/>
  <c r="Q486" i="4"/>
  <c r="O486" i="4"/>
  <c r="P486" i="4"/>
  <c r="W991" i="4"/>
  <c r="V991" i="4"/>
  <c r="T721" i="4"/>
  <c r="W483" i="4"/>
  <c r="V483" i="4"/>
  <c r="U484" i="4"/>
  <c r="T485" i="4"/>
  <c r="S485" i="4"/>
  <c r="R485" i="4"/>
  <c r="S1002" i="4"/>
  <c r="K1354" i="4"/>
  <c r="K1306" i="4"/>
  <c r="V938" i="4"/>
  <c r="W938" i="4"/>
  <c r="T1002" i="4"/>
  <c r="M939" i="4"/>
  <c r="L942" i="4"/>
  <c r="M940" i="4" s="1"/>
  <c r="Q941" i="4"/>
  <c r="R941" i="4" s="1"/>
  <c r="O941" i="4"/>
  <c r="R41" i="4"/>
  <c r="X1235" i="4"/>
  <c r="K323" i="4"/>
  <c r="Q1306" i="4"/>
  <c r="U1305" i="4" s="1"/>
  <c r="L1307" i="4"/>
  <c r="O1306" i="4"/>
  <c r="M1304" i="4"/>
  <c r="O1145" i="4"/>
  <c r="V1304" i="4"/>
  <c r="W1304" i="4"/>
  <c r="K309" i="4"/>
  <c r="T1331" i="4"/>
  <c r="X171" i="4"/>
  <c r="J172" i="4"/>
  <c r="X296" i="4"/>
  <c r="S667" i="4"/>
  <c r="T899" i="4"/>
  <c r="T614" i="4"/>
  <c r="K967" i="4"/>
  <c r="T684" i="4"/>
  <c r="R151" i="4"/>
  <c r="K643" i="4"/>
  <c r="T779" i="4"/>
  <c r="X803" i="4"/>
  <c r="X802" i="4"/>
  <c r="K802" i="4"/>
  <c r="K804" i="4" s="1"/>
  <c r="K805" i="4" s="1"/>
  <c r="K265" i="4"/>
  <c r="P1030" i="4"/>
  <c r="R1034" i="4"/>
  <c r="R1352" i="4"/>
  <c r="K337" i="4"/>
  <c r="K416" i="4"/>
  <c r="K899" i="4"/>
  <c r="T498" i="4"/>
  <c r="K171" i="4"/>
  <c r="U919" i="4"/>
  <c r="Q921" i="4"/>
  <c r="O442" i="4"/>
  <c r="O1342" i="4"/>
  <c r="O1399" i="4"/>
  <c r="O10" i="4"/>
  <c r="P1082" i="4"/>
  <c r="O1227" i="4"/>
  <c r="M1227" i="4"/>
  <c r="M1351" i="4"/>
  <c r="M666" i="4"/>
  <c r="M248" i="4"/>
  <c r="M1467" i="4"/>
  <c r="O549" i="4"/>
  <c r="O722" i="4"/>
  <c r="O499" i="4"/>
  <c r="O806" i="4"/>
  <c r="M413" i="4"/>
  <c r="M1317" i="4"/>
  <c r="M1033" i="4"/>
  <c r="P1003" i="4"/>
  <c r="O1003" i="4"/>
  <c r="M1001" i="4"/>
  <c r="L1004" i="4"/>
  <c r="M1002" i="4" s="1"/>
  <c r="Q1003" i="4"/>
  <c r="M964" i="4"/>
  <c r="M547" i="4"/>
  <c r="M277" i="4"/>
  <c r="M1397" i="4"/>
  <c r="O1222" i="4"/>
  <c r="P271" i="4"/>
  <c r="O1082" i="4"/>
  <c r="O1130" i="4"/>
  <c r="T1129" i="4"/>
  <c r="M1226" i="4"/>
  <c r="M1262" i="4"/>
  <c r="M800" i="4"/>
  <c r="M497" i="4"/>
  <c r="M181" i="4"/>
  <c r="M387" i="4"/>
  <c r="M430" i="4"/>
  <c r="O194" i="4"/>
  <c r="O629" i="4"/>
  <c r="P349" i="4"/>
  <c r="O376" i="4"/>
  <c r="W1330" i="4"/>
  <c r="V1330" i="4"/>
  <c r="M1212" i="4"/>
  <c r="M627" i="4"/>
  <c r="M192" i="4"/>
  <c r="M1413" i="4"/>
  <c r="M1080" i="4"/>
  <c r="V1045" i="4"/>
  <c r="W1045" i="4"/>
  <c r="M1225" i="4"/>
  <c r="M1051" i="4"/>
  <c r="P1145" i="4"/>
  <c r="M1145" i="4"/>
  <c r="O22" i="4"/>
  <c r="O349" i="4"/>
  <c r="O1319" i="4"/>
  <c r="K350" i="4"/>
  <c r="O732" i="4"/>
  <c r="Q685" i="4"/>
  <c r="O685" i="4"/>
  <c r="L686" i="4"/>
  <c r="M1514" i="4"/>
  <c r="M804" i="4"/>
  <c r="M269" i="4"/>
  <c r="M374" i="4"/>
  <c r="M523" i="4"/>
  <c r="O1107" i="4"/>
  <c r="O698" i="4"/>
  <c r="O362" i="4"/>
  <c r="P415" i="4"/>
  <c r="O1030" i="4"/>
  <c r="M1030" i="4"/>
  <c r="O1390" i="4"/>
  <c r="Q1332" i="4"/>
  <c r="U1331" i="4" s="1"/>
  <c r="L1333" i="4"/>
  <c r="M1331" i="4" s="1"/>
  <c r="O1332" i="4"/>
  <c r="M1330" i="4"/>
  <c r="W683" i="4"/>
  <c r="V683" i="4"/>
  <c r="M778" i="4"/>
  <c r="M1220" i="4"/>
  <c r="M750" i="4"/>
  <c r="V1046" i="4"/>
  <c r="W1046" i="4"/>
  <c r="M151" i="4"/>
  <c r="M801" i="4"/>
  <c r="M347" i="4"/>
  <c r="M1128" i="4"/>
  <c r="O1516" i="4"/>
  <c r="O223" i="4"/>
  <c r="O237" i="4"/>
  <c r="P1182" i="4"/>
  <c r="K732" i="4"/>
  <c r="O152" i="4"/>
  <c r="M152" i="4"/>
  <c r="P389" i="4"/>
  <c r="O279" i="4"/>
  <c r="O1481" i="4"/>
  <c r="M584" i="4"/>
  <c r="M8" i="4"/>
  <c r="M597" i="4"/>
  <c r="M1093" i="4"/>
  <c r="M1388" i="4"/>
  <c r="M535" i="4"/>
  <c r="M452" i="4"/>
  <c r="M1029" i="4"/>
  <c r="M1479" i="4"/>
  <c r="O1167" i="4"/>
  <c r="O1469" i="4"/>
  <c r="O1430" i="4"/>
  <c r="O668" i="4"/>
  <c r="O1264" i="4"/>
  <c r="O586" i="4"/>
  <c r="O1353" i="4"/>
  <c r="P479" i="4"/>
  <c r="M479" i="4"/>
  <c r="O875" i="4"/>
  <c r="O787" i="4"/>
  <c r="M720" i="4"/>
  <c r="M1221" i="4"/>
  <c r="M1263" i="4"/>
  <c r="M1144" i="4"/>
  <c r="M1372" i="4"/>
  <c r="M360" i="4"/>
  <c r="M40" i="4"/>
  <c r="M477" i="4"/>
  <c r="M20" i="4"/>
  <c r="K987" i="4"/>
  <c r="X1482" i="4"/>
  <c r="P152" i="4"/>
  <c r="X337" i="4"/>
  <c r="O250" i="4"/>
  <c r="P250" i="4"/>
  <c r="Q250" i="4"/>
  <c r="L251" i="4"/>
  <c r="V534" i="4"/>
  <c r="W534" i="4"/>
  <c r="X929" i="4"/>
  <c r="P929" i="4"/>
  <c r="S928" i="4"/>
  <c r="R928" i="4"/>
  <c r="J930" i="4"/>
  <c r="U248" i="4"/>
  <c r="T249" i="4"/>
  <c r="S249" i="4"/>
  <c r="R249" i="4"/>
  <c r="S401" i="4"/>
  <c r="R270" i="4"/>
  <c r="U843" i="4"/>
  <c r="T844" i="4"/>
  <c r="S844" i="4"/>
  <c r="R844" i="4"/>
  <c r="O1182" i="4"/>
  <c r="X1471" i="4"/>
  <c r="K465" i="4"/>
  <c r="S348" i="4"/>
  <c r="T1234" i="4"/>
  <c r="W842" i="4"/>
  <c r="V842" i="4"/>
  <c r="P1399" i="4"/>
  <c r="X498" i="4"/>
  <c r="X123" i="4"/>
  <c r="T627" i="4"/>
  <c r="K30" i="4"/>
  <c r="K31" i="4" s="1"/>
  <c r="K33" i="4" s="1"/>
  <c r="U535" i="4"/>
  <c r="T536" i="4"/>
  <c r="Q845" i="4"/>
  <c r="O845" i="4"/>
  <c r="P845" i="4"/>
  <c r="L846" i="4"/>
  <c r="U1244" i="4"/>
  <c r="T1245" i="4"/>
  <c r="R1245" i="4"/>
  <c r="S1245" i="4"/>
  <c r="Q1246" i="4"/>
  <c r="X251" i="4"/>
  <c r="J252" i="4"/>
  <c r="Q537" i="4"/>
  <c r="S537" i="4" s="1"/>
  <c r="O537" i="4"/>
  <c r="L538" i="4"/>
  <c r="P538" i="4" s="1"/>
  <c r="W1243" i="4"/>
  <c r="V1243" i="4"/>
  <c r="K942" i="4"/>
  <c r="X1331" i="4"/>
  <c r="R388" i="4"/>
  <c r="K1267" i="4"/>
  <c r="K1268" i="4" s="1"/>
  <c r="V596" i="4"/>
  <c r="W596" i="4"/>
  <c r="L403" i="4"/>
  <c r="M401" i="4" s="1"/>
  <c r="Q402" i="4"/>
  <c r="R402" i="4" s="1"/>
  <c r="W665" i="4"/>
  <c r="V665" i="4"/>
  <c r="Q549" i="4"/>
  <c r="L550" i="4"/>
  <c r="T193" i="4"/>
  <c r="S1398" i="4"/>
  <c r="J1433" i="4"/>
  <c r="K242" i="4"/>
  <c r="W1444" i="4"/>
  <c r="V1444" i="4"/>
  <c r="W1426" i="4"/>
  <c r="V1426" i="4"/>
  <c r="W451" i="4"/>
  <c r="V451" i="4"/>
  <c r="J24" i="4"/>
  <c r="X24" i="4" s="1"/>
  <c r="U147" i="4"/>
  <c r="S148" i="4"/>
  <c r="R148" i="4"/>
  <c r="Q149" i="4"/>
  <c r="T148" i="4"/>
  <c r="L455" i="4"/>
  <c r="M453" i="4" s="1"/>
  <c r="Q454" i="4"/>
  <c r="L1096" i="4"/>
  <c r="P1096" i="4" s="1"/>
  <c r="Q1095" i="4"/>
  <c r="R1095" i="4" s="1"/>
  <c r="W522" i="4"/>
  <c r="V522" i="4"/>
  <c r="U221" i="4"/>
  <c r="T222" i="4"/>
  <c r="R222" i="4"/>
  <c r="S222" i="4"/>
  <c r="U1262" i="4"/>
  <c r="T1263" i="4"/>
  <c r="S1263" i="4"/>
  <c r="R1263" i="4"/>
  <c r="J273" i="4"/>
  <c r="X273" i="4" s="1"/>
  <c r="W1104" i="4"/>
  <c r="V1104" i="4"/>
  <c r="Q586" i="4"/>
  <c r="L587" i="4"/>
  <c r="T1226" i="4"/>
  <c r="S1226" i="4"/>
  <c r="R1226" i="4"/>
  <c r="L1375" i="4"/>
  <c r="Q1374" i="4"/>
  <c r="P1374" i="4"/>
  <c r="R52" i="4"/>
  <c r="J54" i="4"/>
  <c r="P53" i="4"/>
  <c r="S52" i="4"/>
  <c r="Q1107" i="4"/>
  <c r="S1107" i="4" s="1"/>
  <c r="L1108" i="4"/>
  <c r="P1108" i="4" s="1"/>
  <c r="P627" i="4"/>
  <c r="R626" i="4"/>
  <c r="J628" i="4"/>
  <c r="X628" i="4" s="1"/>
  <c r="S626" i="4"/>
  <c r="J1084" i="4"/>
  <c r="X1084" i="4" s="1"/>
  <c r="W233" i="4"/>
  <c r="V233" i="4"/>
  <c r="V1478" i="4"/>
  <c r="W1478" i="4"/>
  <c r="R236" i="4"/>
  <c r="K697" i="4"/>
  <c r="R414" i="4"/>
  <c r="T151" i="4"/>
  <c r="W729" i="4"/>
  <c r="V729" i="4"/>
  <c r="Q389" i="4"/>
  <c r="S389" i="4" s="1"/>
  <c r="L390" i="4"/>
  <c r="Q42" i="4"/>
  <c r="R42" i="4" s="1"/>
  <c r="L43" i="4"/>
  <c r="M43" i="4" s="1"/>
  <c r="V707" i="4"/>
  <c r="W707" i="4"/>
  <c r="V258" i="4"/>
  <c r="W258" i="4"/>
  <c r="W133" i="4"/>
  <c r="V133" i="4"/>
  <c r="W976" i="4"/>
  <c r="V976" i="4"/>
  <c r="J489" i="4"/>
  <c r="X489" i="4" s="1"/>
  <c r="R1221" i="4"/>
  <c r="X1223" i="4"/>
  <c r="P1222" i="4"/>
  <c r="S1221" i="4"/>
  <c r="W497" i="4"/>
  <c r="V497" i="4"/>
  <c r="W730" i="4"/>
  <c r="V730" i="4"/>
  <c r="W1396" i="4"/>
  <c r="V1396" i="4"/>
  <c r="W122" i="4"/>
  <c r="V122" i="4"/>
  <c r="W1128" i="4"/>
  <c r="V1128" i="4"/>
  <c r="P1095" i="4"/>
  <c r="P899" i="4"/>
  <c r="R898" i="4"/>
  <c r="J900" i="4"/>
  <c r="S898" i="4"/>
  <c r="P309" i="4"/>
  <c r="J310" i="4"/>
  <c r="S308" i="4"/>
  <c r="R308" i="4"/>
  <c r="P1167" i="4"/>
  <c r="R1166" i="4"/>
  <c r="J1168" i="4"/>
  <c r="X1168" i="4" s="1"/>
  <c r="S1166" i="4"/>
  <c r="U1143" i="4"/>
  <c r="T1144" i="4"/>
  <c r="U1317" i="4"/>
  <c r="T1318" i="4"/>
  <c r="Q432" i="4"/>
  <c r="L433" i="4"/>
  <c r="P432" i="4"/>
  <c r="K1298" i="4"/>
  <c r="K1299" i="4" s="1"/>
  <c r="W426" i="4"/>
  <c r="V426" i="4"/>
  <c r="W559" i="4"/>
  <c r="V559" i="4"/>
  <c r="K562" i="4"/>
  <c r="J1452" i="4"/>
  <c r="X1452" i="4" s="1"/>
  <c r="W523" i="4"/>
  <c r="V523" i="4"/>
  <c r="Q1516" i="4"/>
  <c r="U1515" i="4" s="1"/>
  <c r="L1517" i="4"/>
  <c r="M1515" i="4" s="1"/>
  <c r="P732" i="4"/>
  <c r="S731" i="4"/>
  <c r="R731" i="4"/>
  <c r="J733" i="4"/>
  <c r="X733" i="4" s="1"/>
  <c r="Q223" i="4"/>
  <c r="L224" i="4"/>
  <c r="P223" i="4"/>
  <c r="W346" i="4"/>
  <c r="V346" i="4"/>
  <c r="W584" i="4"/>
  <c r="V584" i="4"/>
  <c r="O1228" i="4"/>
  <c r="Q1227" i="4"/>
  <c r="P1227" i="4"/>
  <c r="Q1214" i="4"/>
  <c r="U1213" i="4" s="1"/>
  <c r="L1215" i="4"/>
  <c r="M1215" i="4" s="1"/>
  <c r="K816" i="4"/>
  <c r="U855" i="4"/>
  <c r="T856" i="4"/>
  <c r="V234" i="4"/>
  <c r="W234" i="4"/>
  <c r="U1177" i="4"/>
  <c r="Q1179" i="4"/>
  <c r="S1178" i="4"/>
  <c r="R1178" i="4"/>
  <c r="R1144" i="4"/>
  <c r="P1157" i="4"/>
  <c r="J1158" i="4"/>
  <c r="R1156" i="4"/>
  <c r="S1156" i="4"/>
  <c r="J417" i="4"/>
  <c r="X417" i="4" s="1"/>
  <c r="V476" i="4"/>
  <c r="W476" i="4"/>
  <c r="U1351" i="4"/>
  <c r="T1352" i="4"/>
  <c r="V412" i="4"/>
  <c r="W412" i="4"/>
  <c r="P685" i="4"/>
  <c r="S684" i="4"/>
  <c r="R684" i="4"/>
  <c r="J686" i="4"/>
  <c r="X686" i="4" s="1"/>
  <c r="T1392" i="4"/>
  <c r="X1392" i="4"/>
  <c r="W264" i="4"/>
  <c r="V264" i="4"/>
  <c r="P265" i="4"/>
  <c r="S264" i="4"/>
  <c r="R264" i="4"/>
  <c r="J266" i="4"/>
  <c r="X266" i="4" s="1"/>
  <c r="K1005" i="4"/>
  <c r="K1006" i="4" s="1"/>
  <c r="K1008" i="4" s="1"/>
  <c r="K1009" i="4" s="1"/>
  <c r="J1251" i="4"/>
  <c r="X1251" i="4" s="1"/>
  <c r="L788" i="4"/>
  <c r="M786" i="4" s="1"/>
  <c r="R123" i="4"/>
  <c r="V1233" i="4"/>
  <c r="W1233" i="4"/>
  <c r="L1131" i="4"/>
  <c r="Q1130" i="4"/>
  <c r="U1129" i="4" s="1"/>
  <c r="J1272" i="4"/>
  <c r="U677" i="4"/>
  <c r="R678" i="4"/>
  <c r="S678" i="4"/>
  <c r="U678" i="4"/>
  <c r="K1194" i="4"/>
  <c r="T731" i="4"/>
  <c r="U964" i="4"/>
  <c r="T965" i="4"/>
  <c r="U1080" i="4"/>
  <c r="T1081" i="4"/>
  <c r="T431" i="4"/>
  <c r="R431" i="4"/>
  <c r="S431" i="4"/>
  <c r="W982" i="4"/>
  <c r="V982" i="4"/>
  <c r="Q525" i="4"/>
  <c r="U524" i="4" s="1"/>
  <c r="L526" i="4"/>
  <c r="P61" i="4"/>
  <c r="S60" i="4"/>
  <c r="J62" i="4"/>
  <c r="X62" i="4" s="1"/>
  <c r="R60" i="4"/>
  <c r="U509" i="4"/>
  <c r="T510" i="4"/>
  <c r="S510" i="4"/>
  <c r="Q511" i="4"/>
  <c r="R510" i="4"/>
  <c r="W1261" i="4"/>
  <c r="V1261" i="4"/>
  <c r="J943" i="4"/>
  <c r="J404" i="4"/>
  <c r="X404" i="4" s="1"/>
  <c r="Q442" i="4"/>
  <c r="L443" i="4"/>
  <c r="Q1430" i="4"/>
  <c r="L1431" i="4"/>
  <c r="P1430" i="4"/>
  <c r="L11" i="4"/>
  <c r="M9" i="4" s="1"/>
  <c r="Q10" i="4"/>
  <c r="U9" i="4" s="1"/>
  <c r="T988" i="4"/>
  <c r="X988" i="4"/>
  <c r="J753" i="4"/>
  <c r="P752" i="4"/>
  <c r="R751" i="4"/>
  <c r="S751" i="4"/>
  <c r="Q629" i="4"/>
  <c r="U628" i="4" s="1"/>
  <c r="L630" i="4"/>
  <c r="W1427" i="4"/>
  <c r="V1427" i="4"/>
  <c r="P959" i="4"/>
  <c r="T960" i="4"/>
  <c r="X960" i="4"/>
  <c r="R958" i="4"/>
  <c r="S958" i="4"/>
  <c r="Q857" i="4"/>
  <c r="U856" i="4" s="1"/>
  <c r="L858" i="4"/>
  <c r="U1372" i="4"/>
  <c r="T1373" i="4"/>
  <c r="R1373" i="4"/>
  <c r="S1373" i="4"/>
  <c r="P615" i="4"/>
  <c r="R614" i="4"/>
  <c r="S614" i="4"/>
  <c r="J616" i="4"/>
  <c r="X616" i="4" s="1"/>
  <c r="U1105" i="4"/>
  <c r="T1106" i="4"/>
  <c r="J1037" i="4"/>
  <c r="X1037" i="4" s="1"/>
  <c r="Q698" i="4"/>
  <c r="U697" i="4" s="1"/>
  <c r="L699" i="4"/>
  <c r="J466" i="4"/>
  <c r="X466" i="4" s="1"/>
  <c r="P465" i="4"/>
  <c r="S464" i="4"/>
  <c r="R464" i="4"/>
  <c r="J239" i="4"/>
  <c r="X239" i="4" s="1"/>
  <c r="U347" i="4"/>
  <c r="T348" i="4"/>
  <c r="W1050" i="4"/>
  <c r="V1050" i="4"/>
  <c r="J351" i="4"/>
  <c r="X351" i="4" s="1"/>
  <c r="T41" i="4"/>
  <c r="J281" i="4"/>
  <c r="X281" i="4" s="1"/>
  <c r="R1213" i="4"/>
  <c r="P1214" i="4"/>
  <c r="S1213" i="4"/>
  <c r="J1215" i="4"/>
  <c r="X1215" i="4" s="1"/>
  <c r="Q802" i="4"/>
  <c r="O803" i="4"/>
  <c r="P802" i="4"/>
  <c r="P73" i="4"/>
  <c r="S72" i="4"/>
  <c r="R72" i="4"/>
  <c r="J74" i="4"/>
  <c r="X74" i="4" s="1"/>
  <c r="W132" i="4"/>
  <c r="V132" i="4"/>
  <c r="S1106" i="4"/>
  <c r="Q1235" i="4"/>
  <c r="U1234" i="4" s="1"/>
  <c r="L1236" i="4"/>
  <c r="M1234" i="4" s="1"/>
  <c r="W1367" i="4"/>
  <c r="V1367" i="4"/>
  <c r="L807" i="4"/>
  <c r="T1166" i="4"/>
  <c r="L1451" i="4"/>
  <c r="K61" i="4"/>
  <c r="W1371" i="4"/>
  <c r="V1371" i="4"/>
  <c r="Q1399" i="4"/>
  <c r="L1400" i="4"/>
  <c r="M1398" i="4" s="1"/>
  <c r="O432" i="4"/>
  <c r="U400" i="4"/>
  <c r="T401" i="4"/>
  <c r="R965" i="4"/>
  <c r="O525" i="4"/>
  <c r="O1223" i="4"/>
  <c r="Q1222" i="4"/>
  <c r="P498" i="4"/>
  <c r="S497" i="4"/>
  <c r="R497" i="4"/>
  <c r="J499" i="4"/>
  <c r="X499" i="4" s="1"/>
  <c r="P1306" i="4"/>
  <c r="S1305" i="4"/>
  <c r="R1305" i="4"/>
  <c r="J1307" i="4"/>
  <c r="P95" i="4"/>
  <c r="S94" i="4"/>
  <c r="J96" i="4"/>
  <c r="X96" i="4" s="1"/>
  <c r="R94" i="4"/>
  <c r="V146" i="4"/>
  <c r="W146" i="4"/>
  <c r="W1514" i="4"/>
  <c r="V1514" i="4"/>
  <c r="W440" i="4"/>
  <c r="V440" i="4"/>
  <c r="U1428" i="4"/>
  <c r="T1429" i="4"/>
  <c r="R1429" i="4"/>
  <c r="S1429" i="4"/>
  <c r="W8" i="4"/>
  <c r="V8" i="4"/>
  <c r="Q194" i="4"/>
  <c r="U193" i="4" s="1"/>
  <c r="L195" i="4"/>
  <c r="M195" i="4" s="1"/>
  <c r="Q1082" i="4"/>
  <c r="L1083" i="4"/>
  <c r="K857" i="4"/>
  <c r="L1183" i="4"/>
  <c r="O1183" i="4" s="1"/>
  <c r="Q1182" i="4"/>
  <c r="S1182" i="4" s="1"/>
  <c r="X435" i="4"/>
  <c r="T435" i="4"/>
  <c r="W386" i="4"/>
  <c r="V386" i="4"/>
  <c r="O1214" i="4"/>
  <c r="V627" i="4"/>
  <c r="W627" i="4"/>
  <c r="W220" i="4"/>
  <c r="V220" i="4"/>
  <c r="O857" i="4"/>
  <c r="X124" i="4"/>
  <c r="P123" i="4"/>
  <c r="R122" i="4"/>
  <c r="S122" i="4"/>
  <c r="K615" i="4"/>
  <c r="W1079" i="4"/>
  <c r="V1079" i="4"/>
  <c r="K627" i="4"/>
  <c r="J1472" i="4"/>
  <c r="X1472" i="4" s="1"/>
  <c r="W1350" i="4"/>
  <c r="V1350" i="4"/>
  <c r="W696" i="4"/>
  <c r="V696" i="4"/>
  <c r="S1144" i="4"/>
  <c r="T1157" i="4"/>
  <c r="L23" i="4"/>
  <c r="P337" i="4"/>
  <c r="S336" i="4"/>
  <c r="J338" i="4"/>
  <c r="R336" i="4"/>
  <c r="Q349" i="4"/>
  <c r="L350" i="4"/>
  <c r="O1031" i="4"/>
  <c r="Q1030" i="4"/>
  <c r="K1526" i="4"/>
  <c r="O802" i="4"/>
  <c r="K1376" i="4"/>
  <c r="K1108" i="4"/>
  <c r="T278" i="4"/>
  <c r="J1527" i="4"/>
  <c r="X1527" i="4" s="1"/>
  <c r="P1526" i="4"/>
  <c r="S1525" i="4"/>
  <c r="R1525" i="4"/>
  <c r="R382" i="4"/>
  <c r="S382" i="4"/>
  <c r="U382" i="4"/>
  <c r="T382" i="4"/>
  <c r="S361" i="4"/>
  <c r="U1292" i="4"/>
  <c r="T1293" i="4"/>
  <c r="S1293" i="4"/>
  <c r="R1293" i="4"/>
  <c r="Q1294" i="4"/>
  <c r="T265" i="4"/>
  <c r="U1479" i="4"/>
  <c r="T1480" i="4"/>
  <c r="J1109" i="4"/>
  <c r="X1109" i="4" s="1"/>
  <c r="J1120" i="4"/>
  <c r="O1235" i="4"/>
  <c r="P454" i="4"/>
  <c r="R1094" i="4"/>
  <c r="P323" i="4"/>
  <c r="S322" i="4"/>
  <c r="R322" i="4"/>
  <c r="J324" i="4"/>
  <c r="K403" i="4"/>
  <c r="W1014" i="4"/>
  <c r="V1014" i="4"/>
  <c r="W1164" i="4"/>
  <c r="V1164" i="4"/>
  <c r="K1035" i="4"/>
  <c r="K1036" i="4" s="1"/>
  <c r="K959" i="4"/>
  <c r="J1502" i="4"/>
  <c r="X1502" i="4" s="1"/>
  <c r="K1215" i="4"/>
  <c r="P237" i="4"/>
  <c r="W1340" i="4"/>
  <c r="V1340" i="4"/>
  <c r="J644" i="4"/>
  <c r="U800" i="4"/>
  <c r="T801" i="4"/>
  <c r="S801" i="4"/>
  <c r="R801" i="4"/>
  <c r="O480" i="4"/>
  <c r="Q479" i="4"/>
  <c r="Q279" i="4"/>
  <c r="S279" i="4" s="1"/>
  <c r="L280" i="4"/>
  <c r="M278" i="4" s="1"/>
  <c r="Q1481" i="4"/>
  <c r="R1481" i="4" s="1"/>
  <c r="L1482" i="4"/>
  <c r="J1072" i="4"/>
  <c r="V639" i="4"/>
  <c r="W639" i="4"/>
  <c r="X1108" i="4"/>
  <c r="K1083" i="4"/>
  <c r="Q1053" i="4"/>
  <c r="S1053" i="4" s="1"/>
  <c r="L1054" i="4"/>
  <c r="J1417" i="4"/>
  <c r="X1417" i="4" s="1"/>
  <c r="Q376" i="4"/>
  <c r="L377" i="4"/>
  <c r="O377" i="4" s="1"/>
  <c r="K498" i="4"/>
  <c r="K53" i="4"/>
  <c r="Q171" i="4"/>
  <c r="L172" i="4"/>
  <c r="P171" i="4"/>
  <c r="J968" i="4"/>
  <c r="X968" i="4" s="1"/>
  <c r="W799" i="4"/>
  <c r="V799" i="4"/>
  <c r="J1055" i="4"/>
  <c r="X1055" i="4" s="1"/>
  <c r="K1054" i="4"/>
  <c r="U1397" i="4"/>
  <c r="T1398" i="4"/>
  <c r="K1248" i="4"/>
  <c r="K1249" i="4" s="1"/>
  <c r="L967" i="4"/>
  <c r="M965" i="4" s="1"/>
  <c r="Q966" i="4"/>
  <c r="O171" i="4"/>
  <c r="O402" i="4"/>
  <c r="S965" i="4"/>
  <c r="Q1415" i="4"/>
  <c r="S1415" i="4" s="1"/>
  <c r="L1416" i="4"/>
  <c r="M1414" i="4" s="1"/>
  <c r="U181" i="4"/>
  <c r="T182" i="4"/>
  <c r="S182" i="4"/>
  <c r="R182" i="4"/>
  <c r="L753" i="4"/>
  <c r="M751" i="4" s="1"/>
  <c r="Q752" i="4"/>
  <c r="U751" i="4" s="1"/>
  <c r="X61" i="4"/>
  <c r="V508" i="4"/>
  <c r="W508" i="4"/>
  <c r="K1448" i="4"/>
  <c r="K1449" i="4" s="1"/>
  <c r="T270" i="4"/>
  <c r="V1176" i="4"/>
  <c r="W1176" i="4"/>
  <c r="P402" i="4"/>
  <c r="X732" i="4"/>
  <c r="U235" i="4"/>
  <c r="T236" i="4"/>
  <c r="W180" i="4"/>
  <c r="V180" i="4"/>
  <c r="W192" i="4"/>
  <c r="V192" i="4"/>
  <c r="V1142" i="4"/>
  <c r="W1142" i="4"/>
  <c r="J1195" i="4"/>
  <c r="X1195" i="4" s="1"/>
  <c r="R116" i="4"/>
  <c r="S116" i="4"/>
  <c r="U116" i="4"/>
  <c r="T116" i="4"/>
  <c r="W1092" i="4"/>
  <c r="V1092" i="4"/>
  <c r="X615" i="4"/>
  <c r="P1331" i="4"/>
  <c r="R1330" i="4"/>
  <c r="J1332" i="4"/>
  <c r="S1330" i="4"/>
  <c r="O1146" i="4"/>
  <c r="Q1145" i="4"/>
  <c r="J1343" i="4"/>
  <c r="R1341" i="4"/>
  <c r="P1342" i="4"/>
  <c r="S1341" i="4"/>
  <c r="J1355" i="4"/>
  <c r="J1377" i="4"/>
  <c r="Q615" i="4"/>
  <c r="U614" i="4" s="1"/>
  <c r="L616" i="4"/>
  <c r="M614" i="4" s="1"/>
  <c r="P1514" i="4"/>
  <c r="S1513" i="4"/>
  <c r="R1513" i="4"/>
  <c r="J1515" i="4"/>
  <c r="X238" i="4"/>
  <c r="Q415" i="4"/>
  <c r="L416" i="4"/>
  <c r="M414" i="4" s="1"/>
  <c r="X416" i="4"/>
  <c r="Q1035" i="4"/>
  <c r="R1035" i="4" s="1"/>
  <c r="L1036" i="4"/>
  <c r="L1320" i="4"/>
  <c r="Q1319" i="4"/>
  <c r="L1343" i="4"/>
  <c r="Q1342" i="4"/>
  <c r="X280" i="4"/>
  <c r="X73" i="4"/>
  <c r="U477" i="4"/>
  <c r="T478" i="4"/>
  <c r="V719" i="4"/>
  <c r="W719" i="4"/>
  <c r="W1232" i="4"/>
  <c r="V1232" i="4"/>
  <c r="J364" i="4"/>
  <c r="X364" i="4" s="1"/>
  <c r="P1107" i="4"/>
  <c r="V1366" i="4"/>
  <c r="W1366" i="4"/>
  <c r="W109" i="4"/>
  <c r="V109" i="4"/>
  <c r="J1097" i="4"/>
  <c r="X1097" i="4" s="1"/>
  <c r="J539" i="4"/>
  <c r="X539" i="4" s="1"/>
  <c r="U597" i="4"/>
  <c r="T598" i="4"/>
  <c r="J563" i="4"/>
  <c r="X563" i="4" s="1"/>
  <c r="J1184" i="4"/>
  <c r="X1184" i="4" s="1"/>
  <c r="V139" i="4"/>
  <c r="W139" i="4"/>
  <c r="P1129" i="4"/>
  <c r="S1128" i="4"/>
  <c r="J1130" i="4"/>
  <c r="X1130" i="4" s="1"/>
  <c r="R1128" i="4"/>
  <c r="U427" i="4"/>
  <c r="R428" i="4"/>
  <c r="S428" i="4"/>
  <c r="Q429" i="4"/>
  <c r="T428" i="4"/>
  <c r="W1220" i="4"/>
  <c r="V1220" i="4"/>
  <c r="J601" i="4"/>
  <c r="K722" i="4"/>
  <c r="W1001" i="4"/>
  <c r="V1001" i="4"/>
  <c r="P193" i="4"/>
  <c r="S192" i="4"/>
  <c r="R192" i="4"/>
  <c r="J194" i="4"/>
  <c r="W87" i="4"/>
  <c r="V87" i="4"/>
  <c r="O966" i="4"/>
  <c r="U169" i="4"/>
  <c r="T170" i="4"/>
  <c r="R170" i="4"/>
  <c r="S170" i="4"/>
  <c r="J808" i="4"/>
  <c r="X808" i="4" s="1"/>
  <c r="K390" i="4"/>
  <c r="P966" i="4"/>
  <c r="X1451" i="4"/>
  <c r="O1415" i="4"/>
  <c r="AE30" i="4"/>
  <c r="K1331" i="4"/>
  <c r="W963" i="4"/>
  <c r="V963" i="4"/>
  <c r="Q183" i="4"/>
  <c r="L184" i="4"/>
  <c r="P183" i="4"/>
  <c r="U750" i="4"/>
  <c r="T751" i="4"/>
  <c r="Q1167" i="4"/>
  <c r="U1166" i="4" s="1"/>
  <c r="L1168" i="4"/>
  <c r="M1166" i="4" s="1"/>
  <c r="L1470" i="4"/>
  <c r="Q1469" i="4"/>
  <c r="P1469" i="4"/>
  <c r="W583" i="4"/>
  <c r="V583" i="4"/>
  <c r="X600" i="4"/>
  <c r="Q271" i="4"/>
  <c r="R271" i="4" s="1"/>
  <c r="L272" i="4"/>
  <c r="X403" i="4"/>
  <c r="X987" i="4"/>
  <c r="U666" i="4"/>
  <c r="T667" i="4"/>
  <c r="K1514" i="4"/>
  <c r="T1341" i="4"/>
  <c r="T585" i="4"/>
  <c r="X959" i="4"/>
  <c r="P816" i="4"/>
  <c r="J817" i="4"/>
  <c r="X817" i="4" s="1"/>
  <c r="S815" i="4"/>
  <c r="R815" i="4"/>
  <c r="K488" i="4"/>
  <c r="K549" i="4"/>
  <c r="P857" i="4"/>
  <c r="J858" i="4"/>
  <c r="X858" i="4" s="1"/>
  <c r="R856" i="4"/>
  <c r="S856" i="4"/>
  <c r="W1316" i="4"/>
  <c r="V1316" i="4"/>
  <c r="W1339" i="4"/>
  <c r="V1339" i="4"/>
  <c r="W613" i="4"/>
  <c r="V613" i="4"/>
  <c r="U360" i="4"/>
  <c r="T361" i="4"/>
  <c r="X1157" i="4"/>
  <c r="U413" i="4"/>
  <c r="T414" i="4"/>
  <c r="T1034" i="4"/>
  <c r="Q722" i="4"/>
  <c r="U721" i="4" s="1"/>
  <c r="L723" i="4"/>
  <c r="X350" i="4"/>
  <c r="K1167" i="4"/>
  <c r="P697" i="4"/>
  <c r="S696" i="4"/>
  <c r="J698" i="4"/>
  <c r="X698" i="4" s="1"/>
  <c r="R696" i="4"/>
  <c r="P722" i="4"/>
  <c r="S721" i="4"/>
  <c r="R721" i="4"/>
  <c r="J723" i="4"/>
  <c r="X723" i="4" s="1"/>
  <c r="W778" i="4"/>
  <c r="V778" i="4"/>
  <c r="O479" i="4"/>
  <c r="U873" i="4"/>
  <c r="T874" i="4"/>
  <c r="W1291" i="4"/>
  <c r="V1291" i="4"/>
  <c r="J1299" i="4"/>
  <c r="X1299" i="4" s="1"/>
  <c r="K752" i="4"/>
  <c r="R1106" i="4"/>
  <c r="U1051" i="4"/>
  <c r="T1052" i="4"/>
  <c r="L600" i="4"/>
  <c r="M598" i="4" s="1"/>
  <c r="Q599" i="4"/>
  <c r="R599" i="4" s="1"/>
  <c r="W950" i="4"/>
  <c r="V950" i="4"/>
  <c r="K95" i="4"/>
  <c r="K193" i="4"/>
  <c r="K685" i="4"/>
  <c r="L238" i="4"/>
  <c r="M236" i="4" s="1"/>
  <c r="Q237" i="4"/>
  <c r="R237" i="4" s="1"/>
  <c r="W399" i="4"/>
  <c r="V399" i="4"/>
  <c r="P1235" i="4"/>
  <c r="S1234" i="4"/>
  <c r="J1236" i="4"/>
  <c r="X1236" i="4" s="1"/>
  <c r="R1234" i="4"/>
  <c r="U547" i="4"/>
  <c r="T548" i="4"/>
  <c r="X967" i="4"/>
  <c r="X44" i="4"/>
  <c r="J713" i="4"/>
  <c r="X713" i="4" s="1"/>
  <c r="O183" i="4"/>
  <c r="O752" i="4"/>
  <c r="U951" i="4"/>
  <c r="U952" i="4"/>
  <c r="S952" i="4"/>
  <c r="R952" i="4"/>
  <c r="T952" i="4"/>
  <c r="W1165" i="4"/>
  <c r="V1165" i="4"/>
  <c r="U1467" i="4"/>
  <c r="T1468" i="4"/>
  <c r="S1468" i="4"/>
  <c r="R1468" i="4"/>
  <c r="X942" i="4"/>
  <c r="O271" i="4"/>
  <c r="U452" i="4"/>
  <c r="T453" i="4"/>
  <c r="U1093" i="4"/>
  <c r="T1094" i="4"/>
  <c r="Q668" i="4"/>
  <c r="L669" i="4"/>
  <c r="M667" i="4" s="1"/>
  <c r="O1265" i="4"/>
  <c r="Q1264" i="4"/>
  <c r="P1264" i="4"/>
  <c r="T441" i="4"/>
  <c r="W1466" i="4"/>
  <c r="V1466" i="4"/>
  <c r="J789" i="4"/>
  <c r="X789" i="4" s="1"/>
  <c r="J1483" i="4"/>
  <c r="T1213" i="4"/>
  <c r="W359" i="4"/>
  <c r="V359" i="4"/>
  <c r="T123" i="4"/>
  <c r="K73" i="4"/>
  <c r="X1036" i="4"/>
  <c r="R1081" i="4"/>
  <c r="J1320" i="4"/>
  <c r="X1320" i="4" s="1"/>
  <c r="S1318" i="4"/>
  <c r="R1318" i="4"/>
  <c r="P1319" i="4"/>
  <c r="O615" i="4"/>
  <c r="L363" i="4"/>
  <c r="Q362" i="4"/>
  <c r="R362" i="4" s="1"/>
  <c r="X1514" i="4"/>
  <c r="T1221" i="4"/>
  <c r="W830" i="4"/>
  <c r="V830" i="4"/>
  <c r="O415" i="4"/>
  <c r="W168" i="4"/>
  <c r="V168" i="4"/>
  <c r="O153" i="4"/>
  <c r="Q152" i="4"/>
  <c r="O1035" i="4"/>
  <c r="Q1353" i="4"/>
  <c r="L1354" i="4"/>
  <c r="U387" i="4"/>
  <c r="T388" i="4"/>
  <c r="P586" i="4"/>
  <c r="S585" i="4"/>
  <c r="R585" i="4"/>
  <c r="J587" i="4"/>
  <c r="X587" i="4" s="1"/>
  <c r="W720" i="4"/>
  <c r="V720" i="4"/>
  <c r="L1391" i="4"/>
  <c r="M1389" i="4" s="1"/>
  <c r="K1432" i="4"/>
  <c r="K1433" i="4" s="1"/>
  <c r="W257" i="4"/>
  <c r="V257" i="4"/>
  <c r="X685" i="4"/>
  <c r="T697" i="4"/>
  <c r="Q780" i="4"/>
  <c r="L781" i="4"/>
  <c r="M779" i="4" s="1"/>
  <c r="L876" i="4"/>
  <c r="Q875" i="4"/>
  <c r="K1414" i="4"/>
  <c r="K1415" i="4" s="1"/>
  <c r="P1390" i="4"/>
  <c r="J391" i="4"/>
  <c r="X391" i="4" s="1"/>
  <c r="V977" i="4"/>
  <c r="W977" i="4"/>
  <c r="P362" i="4"/>
  <c r="W676" i="4"/>
  <c r="V676" i="4"/>
  <c r="K538" i="4"/>
  <c r="Q499" i="4"/>
  <c r="U498" i="4" s="1"/>
  <c r="L500" i="4"/>
  <c r="Q732" i="4"/>
  <c r="L733" i="4"/>
  <c r="K1129" i="4"/>
  <c r="P1415" i="4"/>
  <c r="R453" i="4"/>
  <c r="O599" i="4"/>
  <c r="P296" i="4"/>
  <c r="J297" i="4"/>
  <c r="S295" i="4"/>
  <c r="R295" i="4"/>
  <c r="P549" i="4"/>
  <c r="J550" i="4"/>
  <c r="S548" i="4"/>
  <c r="R548" i="4"/>
  <c r="K1182" i="4"/>
  <c r="K1183" i="4" s="1"/>
  <c r="K586" i="4"/>
  <c r="R886" i="4" l="1"/>
  <c r="U885" i="4"/>
  <c r="V885" i="4" s="1"/>
  <c r="Q887" i="4"/>
  <c r="R887" i="4" s="1"/>
  <c r="P833" i="4"/>
  <c r="O833" i="4"/>
  <c r="T309" i="4"/>
  <c r="X1400" i="4"/>
  <c r="M1015" i="4"/>
  <c r="U309" i="4"/>
  <c r="W309" i="4" s="1"/>
  <c r="L1018" i="4"/>
  <c r="M1016" i="4" s="1"/>
  <c r="Q1017" i="4"/>
  <c r="R1017" i="4" s="1"/>
  <c r="O1017" i="4"/>
  <c r="W88" i="4"/>
  <c r="L311" i="4"/>
  <c r="M308" i="4"/>
  <c r="O310" i="4"/>
  <c r="L818" i="4"/>
  <c r="L819" i="4" s="1"/>
  <c r="Q817" i="4"/>
  <c r="T817" i="4" s="1"/>
  <c r="T297" i="4"/>
  <c r="L834" i="4"/>
  <c r="M832" i="4" s="1"/>
  <c r="W296" i="4"/>
  <c r="Q833" i="4"/>
  <c r="U832" i="4" s="1"/>
  <c r="V832" i="4" s="1"/>
  <c r="O817" i="4"/>
  <c r="T1016" i="4"/>
  <c r="J670" i="4"/>
  <c r="X670" i="4" s="1"/>
  <c r="S1446" i="4"/>
  <c r="V374" i="4"/>
  <c r="W308" i="4"/>
  <c r="U375" i="4"/>
  <c r="S668" i="4"/>
  <c r="L643" i="4"/>
  <c r="M641" i="4" s="1"/>
  <c r="S641" i="4"/>
  <c r="R959" i="4"/>
  <c r="U1015" i="4"/>
  <c r="P642" i="4"/>
  <c r="Q642" i="4"/>
  <c r="R642" i="4" s="1"/>
  <c r="U959" i="4"/>
  <c r="W959" i="4" s="1"/>
  <c r="R641" i="4"/>
  <c r="S959" i="4"/>
  <c r="X225" i="4"/>
  <c r="U958" i="4"/>
  <c r="W958" i="4" s="1"/>
  <c r="M640" i="4"/>
  <c r="T641" i="4"/>
  <c r="R1016" i="4"/>
  <c r="K1400" i="4"/>
  <c r="K1401" i="4" s="1"/>
  <c r="R1399" i="4"/>
  <c r="K669" i="4"/>
  <c r="U110" i="4"/>
  <c r="W110" i="4" s="1"/>
  <c r="R1386" i="4"/>
  <c r="R141" i="4"/>
  <c r="K225" i="4"/>
  <c r="K226" i="4" s="1"/>
  <c r="S141" i="4"/>
  <c r="T141" i="4"/>
  <c r="U141" i="4"/>
  <c r="W141" i="4" s="1"/>
  <c r="L1298" i="4"/>
  <c r="P1298" i="4" s="1"/>
  <c r="S207" i="4"/>
  <c r="U205" i="4"/>
  <c r="V205" i="4" s="1"/>
  <c r="Q298" i="4"/>
  <c r="U297" i="4" s="1"/>
  <c r="W297" i="4" s="1"/>
  <c r="W814" i="4"/>
  <c r="U815" i="4"/>
  <c r="U816" i="4"/>
  <c r="W816" i="4" s="1"/>
  <c r="M52" i="4"/>
  <c r="S124" i="4"/>
  <c r="Q1070" i="4"/>
  <c r="R1070" i="4" s="1"/>
  <c r="S111" i="4"/>
  <c r="Q54" i="4"/>
  <c r="U54" i="4" s="1"/>
  <c r="O1070" i="4"/>
  <c r="R1296" i="4"/>
  <c r="L1071" i="4"/>
  <c r="L1072" i="4" s="1"/>
  <c r="P1072" i="4" s="1"/>
  <c r="T1296" i="4"/>
  <c r="V512" i="4"/>
  <c r="P1070" i="4"/>
  <c r="T513" i="4"/>
  <c r="U1295" i="4"/>
  <c r="V1295" i="4" s="1"/>
  <c r="Q112" i="4"/>
  <c r="S112" i="4" s="1"/>
  <c r="T111" i="4"/>
  <c r="T124" i="4"/>
  <c r="R709" i="4"/>
  <c r="V1384" i="4"/>
  <c r="O298" i="4"/>
  <c r="S709" i="4"/>
  <c r="M296" i="4"/>
  <c r="T709" i="4"/>
  <c r="V204" i="4"/>
  <c r="Q1159" i="4"/>
  <c r="U1158" i="4" s="1"/>
  <c r="K1019" i="4"/>
  <c r="R1446" i="4"/>
  <c r="J1020" i="4"/>
  <c r="X1020" i="4" s="1"/>
  <c r="Q1447" i="4"/>
  <c r="U1446" i="4" s="1"/>
  <c r="U1445" i="4"/>
  <c r="V1445" i="4" s="1"/>
  <c r="T1158" i="4"/>
  <c r="U573" i="4"/>
  <c r="W573" i="4" s="1"/>
  <c r="M899" i="4"/>
  <c r="R1029" i="4"/>
  <c r="S1028" i="4"/>
  <c r="R1028" i="4"/>
  <c r="T1029" i="4"/>
  <c r="T1028" i="4"/>
  <c r="U1028" i="4"/>
  <c r="W1028" i="4" s="1"/>
  <c r="U1027" i="4"/>
  <c r="W1027" i="4" s="1"/>
  <c r="Q1387" i="4"/>
  <c r="U1386" i="4" s="1"/>
  <c r="S1411" i="4"/>
  <c r="S1386" i="4"/>
  <c r="T1386" i="4"/>
  <c r="U1498" i="4"/>
  <c r="W1498" i="4" s="1"/>
  <c r="V1208" i="4"/>
  <c r="S1499" i="4"/>
  <c r="T1499" i="4"/>
  <c r="O1500" i="4"/>
  <c r="P1500" i="4"/>
  <c r="L1501" i="4"/>
  <c r="M1499" i="4" s="1"/>
  <c r="Q1500" i="4"/>
  <c r="S1500" i="4" s="1"/>
  <c r="Q710" i="4"/>
  <c r="U709" i="4" s="1"/>
  <c r="R1411" i="4"/>
  <c r="T832" i="4"/>
  <c r="U1410" i="4"/>
  <c r="W1410" i="4" s="1"/>
  <c r="Q1412" i="4"/>
  <c r="U1411" i="4" s="1"/>
  <c r="T1117" i="4"/>
  <c r="V1026" i="4"/>
  <c r="P875" i="4"/>
  <c r="R207" i="4"/>
  <c r="U206" i="4"/>
  <c r="W206" i="4" s="1"/>
  <c r="M1190" i="4"/>
  <c r="T1526" i="4"/>
  <c r="P1192" i="4"/>
  <c r="S206" i="4"/>
  <c r="Q1192" i="4"/>
  <c r="S1192" i="4" s="1"/>
  <c r="R206" i="4"/>
  <c r="T207" i="4"/>
  <c r="L1193" i="4"/>
  <c r="M1191" i="4" s="1"/>
  <c r="T206" i="4"/>
  <c r="O1118" i="4"/>
  <c r="Q514" i="4"/>
  <c r="U513" i="4" s="1"/>
  <c r="W513" i="4" s="1"/>
  <c r="K160" i="4"/>
  <c r="Q266" i="4"/>
  <c r="U265" i="4" s="1"/>
  <c r="J161" i="4"/>
  <c r="X161" i="4" s="1"/>
  <c r="O267" i="4"/>
  <c r="S159" i="4"/>
  <c r="K875" i="4"/>
  <c r="T323" i="4"/>
  <c r="L515" i="4"/>
  <c r="O515" i="4" s="1"/>
  <c r="J515" i="4"/>
  <c r="X515" i="4" s="1"/>
  <c r="V216" i="4"/>
  <c r="R513" i="4"/>
  <c r="S513" i="4"/>
  <c r="O514" i="4"/>
  <c r="L1119" i="4"/>
  <c r="P1119" i="4" s="1"/>
  <c r="P514" i="4"/>
  <c r="P1118" i="4"/>
  <c r="Q1118" i="4"/>
  <c r="R1118" i="4" s="1"/>
  <c r="P562" i="4"/>
  <c r="Q1297" i="4"/>
  <c r="R1297" i="4" s="1"/>
  <c r="P1297" i="4"/>
  <c r="M573" i="4"/>
  <c r="V215" i="4"/>
  <c r="O1527" i="4"/>
  <c r="O710" i="4"/>
  <c r="P710" i="4"/>
  <c r="L1528" i="4"/>
  <c r="Q1528" i="4" s="1"/>
  <c r="L711" i="4"/>
  <c r="M709" i="4" s="1"/>
  <c r="Q1527" i="4"/>
  <c r="U1526" i="4" s="1"/>
  <c r="W1526" i="4" s="1"/>
  <c r="O901" i="4"/>
  <c r="L902" i="4"/>
  <c r="Q902" i="4" s="1"/>
  <c r="U901" i="4" s="1"/>
  <c r="K524" i="4"/>
  <c r="M560" i="4"/>
  <c r="O1297" i="4"/>
  <c r="M128" i="4"/>
  <c r="O128" i="4"/>
  <c r="P128" i="4"/>
  <c r="Q128" i="4"/>
  <c r="M126" i="4"/>
  <c r="O129" i="4"/>
  <c r="M127" i="4"/>
  <c r="S127" i="4"/>
  <c r="T127" i="4"/>
  <c r="R127" i="4"/>
  <c r="U1116" i="4"/>
  <c r="W1116" i="4" s="1"/>
  <c r="J443" i="4"/>
  <c r="X443" i="4" s="1"/>
  <c r="V1189" i="4"/>
  <c r="S1117" i="4"/>
  <c r="Q62" i="4"/>
  <c r="T62" i="4" s="1"/>
  <c r="W899" i="4"/>
  <c r="V899" i="4"/>
  <c r="S441" i="4"/>
  <c r="U900" i="4"/>
  <c r="W900" i="4" s="1"/>
  <c r="U1209" i="4"/>
  <c r="V1209" i="4" s="1"/>
  <c r="M1268" i="4"/>
  <c r="R441" i="4"/>
  <c r="P442" i="4"/>
  <c r="L1271" i="4"/>
  <c r="M1269" i="4" s="1"/>
  <c r="S1191" i="4"/>
  <c r="T900" i="4"/>
  <c r="R1191" i="4"/>
  <c r="T1191" i="4"/>
  <c r="K442" i="4"/>
  <c r="V52" i="4"/>
  <c r="L37" i="4"/>
  <c r="M36" i="4" s="1"/>
  <c r="O1270" i="4"/>
  <c r="W1525" i="4"/>
  <c r="V1525" i="4"/>
  <c r="P995" i="4"/>
  <c r="R994" i="4"/>
  <c r="J996" i="4"/>
  <c r="X996" i="4" s="1"/>
  <c r="O36" i="4"/>
  <c r="P36" i="4"/>
  <c r="Q36" i="4"/>
  <c r="T36" i="4" s="1"/>
  <c r="K995" i="4"/>
  <c r="R8" i="4"/>
  <c r="T1210" i="4"/>
  <c r="R1210" i="4"/>
  <c r="Q1211" i="4"/>
  <c r="U1210" i="4" s="1"/>
  <c r="K1343" i="4"/>
  <c r="M264" i="4"/>
  <c r="M464" i="4"/>
  <c r="M265" i="4"/>
  <c r="O266" i="4"/>
  <c r="O62" i="4"/>
  <c r="T1069" i="4"/>
  <c r="R1069" i="4"/>
  <c r="U1068" i="4"/>
  <c r="W1068" i="4" s="1"/>
  <c r="M60" i="4"/>
  <c r="T889" i="4"/>
  <c r="J10" i="4"/>
  <c r="P10" i="4" s="1"/>
  <c r="X9" i="4"/>
  <c r="R779" i="4"/>
  <c r="K780" i="4"/>
  <c r="T9" i="4"/>
  <c r="S8" i="4"/>
  <c r="R889" i="4"/>
  <c r="L563" i="4"/>
  <c r="P563" i="4" s="1"/>
  <c r="Q562" i="4"/>
  <c r="U561" i="4" s="1"/>
  <c r="T53" i="4"/>
  <c r="V322" i="4"/>
  <c r="T159" i="4"/>
  <c r="M53" i="4"/>
  <c r="Q125" i="4"/>
  <c r="T125" i="4" s="1"/>
  <c r="V60" i="4"/>
  <c r="J892" i="4"/>
  <c r="X892" i="4" s="1"/>
  <c r="R124" i="4"/>
  <c r="R159" i="4"/>
  <c r="J781" i="4"/>
  <c r="X781" i="4" s="1"/>
  <c r="J876" i="4"/>
  <c r="X876" i="4" s="1"/>
  <c r="O54" i="4"/>
  <c r="P160" i="4"/>
  <c r="S779" i="4"/>
  <c r="R874" i="4"/>
  <c r="P780" i="4"/>
  <c r="R1150" i="4"/>
  <c r="S874" i="4"/>
  <c r="O55" i="4"/>
  <c r="M929" i="4"/>
  <c r="O931" i="4"/>
  <c r="L932" i="4"/>
  <c r="O932" i="4" s="1"/>
  <c r="K806" i="4"/>
  <c r="K807" i="4" s="1"/>
  <c r="K808" i="4" s="1"/>
  <c r="L576" i="4"/>
  <c r="M574" i="4" s="1"/>
  <c r="O160" i="4"/>
  <c r="Q575" i="4"/>
  <c r="U574" i="4" s="1"/>
  <c r="L161" i="4"/>
  <c r="M159" i="4" s="1"/>
  <c r="Q160" i="4"/>
  <c r="U1150" i="4"/>
  <c r="V1150" i="4" s="1"/>
  <c r="O466" i="4"/>
  <c r="S35" i="4"/>
  <c r="R35" i="4"/>
  <c r="T1150" i="4"/>
  <c r="K324" i="4"/>
  <c r="Q466" i="4"/>
  <c r="U465" i="4" s="1"/>
  <c r="W465" i="4" s="1"/>
  <c r="S1150" i="4"/>
  <c r="O1250" i="4"/>
  <c r="Q1250" i="4"/>
  <c r="U1249" i="4" s="1"/>
  <c r="W1249" i="4" s="1"/>
  <c r="W158" i="4"/>
  <c r="P1250" i="4"/>
  <c r="M1248" i="4"/>
  <c r="Q985" i="4"/>
  <c r="T985" i="4" s="1"/>
  <c r="M983" i="4"/>
  <c r="Q890" i="4"/>
  <c r="R890" i="4" s="1"/>
  <c r="K833" i="4"/>
  <c r="S832" i="4"/>
  <c r="L97" i="4"/>
  <c r="M95" i="4" s="1"/>
  <c r="P985" i="4"/>
  <c r="L986" i="4"/>
  <c r="L987" i="4" s="1"/>
  <c r="M986" i="4" s="1"/>
  <c r="T1249" i="4"/>
  <c r="S574" i="4"/>
  <c r="U560" i="4"/>
  <c r="W560" i="4" s="1"/>
  <c r="K375" i="4"/>
  <c r="P575" i="4"/>
  <c r="O324" i="4"/>
  <c r="M322" i="4"/>
  <c r="Q324" i="4"/>
  <c r="U323" i="4" s="1"/>
  <c r="W323" i="4" s="1"/>
  <c r="T61" i="4"/>
  <c r="K575" i="4"/>
  <c r="V94" i="4"/>
  <c r="J576" i="4"/>
  <c r="X576" i="4" s="1"/>
  <c r="R561" i="4"/>
  <c r="T95" i="4"/>
  <c r="R574" i="4"/>
  <c r="S561" i="4"/>
  <c r="L891" i="4"/>
  <c r="P891" i="4" s="1"/>
  <c r="U1248" i="4"/>
  <c r="V1248" i="4" s="1"/>
  <c r="S374" i="4"/>
  <c r="Q96" i="4"/>
  <c r="U95" i="4" s="1"/>
  <c r="W95" i="4" s="1"/>
  <c r="R832" i="4"/>
  <c r="X833" i="4"/>
  <c r="R374" i="4"/>
  <c r="J834" i="4"/>
  <c r="X834" i="4" s="1"/>
  <c r="R1249" i="4"/>
  <c r="J376" i="4"/>
  <c r="T376" i="4" s="1"/>
  <c r="M888" i="4"/>
  <c r="W464" i="4"/>
  <c r="T375" i="4"/>
  <c r="X375" i="4"/>
  <c r="T465" i="4"/>
  <c r="O96" i="4"/>
  <c r="O890" i="4"/>
  <c r="R1107" i="4"/>
  <c r="T887" i="4"/>
  <c r="S1095" i="4"/>
  <c r="R537" i="4"/>
  <c r="X847" i="4"/>
  <c r="P788" i="4"/>
  <c r="K847" i="4"/>
  <c r="K848" i="4" s="1"/>
  <c r="V1067" i="4"/>
  <c r="T1214" i="4"/>
  <c r="R389" i="4"/>
  <c r="K1355" i="4"/>
  <c r="K489" i="4"/>
  <c r="U886" i="4"/>
  <c r="W886" i="4" s="1"/>
  <c r="T930" i="4"/>
  <c r="V929" i="4"/>
  <c r="W885" i="4"/>
  <c r="T524" i="4"/>
  <c r="Q888" i="4"/>
  <c r="U888" i="4" s="1"/>
  <c r="W888" i="4" s="1"/>
  <c r="S887" i="4"/>
  <c r="R984" i="4"/>
  <c r="S984" i="4"/>
  <c r="T984" i="4"/>
  <c r="T337" i="4"/>
  <c r="K1072" i="4"/>
  <c r="S1481" i="4"/>
  <c r="W336" i="4"/>
  <c r="V336" i="4"/>
  <c r="O338" i="4"/>
  <c r="M336" i="4"/>
  <c r="L339" i="4"/>
  <c r="Q338" i="4"/>
  <c r="U337" i="4" s="1"/>
  <c r="X524" i="4"/>
  <c r="P524" i="4"/>
  <c r="J525" i="4"/>
  <c r="T525" i="4" s="1"/>
  <c r="R523" i="4"/>
  <c r="S523" i="4"/>
  <c r="W157" i="4"/>
  <c r="V157" i="4"/>
  <c r="X1007" i="4"/>
  <c r="K1483" i="4"/>
  <c r="K943" i="4"/>
  <c r="V1212" i="4"/>
  <c r="J456" i="4"/>
  <c r="X456" i="4" s="1"/>
  <c r="S42" i="4"/>
  <c r="K455" i="4"/>
  <c r="K54" i="4"/>
  <c r="S454" i="4"/>
  <c r="K310" i="4"/>
  <c r="S994" i="4"/>
  <c r="P403" i="4"/>
  <c r="R454" i="4"/>
  <c r="S941" i="4"/>
  <c r="K644" i="4"/>
  <c r="T1306" i="4"/>
  <c r="X1561" i="4"/>
  <c r="J1562" i="4"/>
  <c r="R1559" i="4"/>
  <c r="S1559" i="4"/>
  <c r="U1558" i="4"/>
  <c r="T1559" i="4"/>
  <c r="O1560" i="4"/>
  <c r="Q1560" i="4"/>
  <c r="L1561" i="4"/>
  <c r="M1558" i="4"/>
  <c r="K172" i="4"/>
  <c r="V939" i="4"/>
  <c r="R1182" i="4"/>
  <c r="K351" i="4"/>
  <c r="T857" i="4"/>
  <c r="K466" i="4"/>
  <c r="K74" i="4"/>
  <c r="M72" i="4"/>
  <c r="L75" i="4"/>
  <c r="Q74" i="4"/>
  <c r="U73" i="4" s="1"/>
  <c r="O74" i="4"/>
  <c r="W72" i="4"/>
  <c r="V72" i="4"/>
  <c r="S402" i="4"/>
  <c r="X37" i="4"/>
  <c r="X38" i="4"/>
  <c r="T73" i="4"/>
  <c r="T194" i="4"/>
  <c r="K616" i="4"/>
  <c r="P942" i="4"/>
  <c r="O403" i="4"/>
  <c r="L996" i="4"/>
  <c r="Q995" i="4"/>
  <c r="O995" i="4"/>
  <c r="M993" i="4"/>
  <c r="K417" i="4"/>
  <c r="U993" i="4"/>
  <c r="T994" i="4"/>
  <c r="T615" i="4"/>
  <c r="P1183" i="4"/>
  <c r="V484" i="4"/>
  <c r="W484" i="4"/>
  <c r="R486" i="4"/>
  <c r="U485" i="4"/>
  <c r="T486" i="4"/>
  <c r="S486" i="4"/>
  <c r="W992" i="4"/>
  <c r="V992" i="4"/>
  <c r="O487" i="4"/>
  <c r="Q487" i="4"/>
  <c r="M485" i="4"/>
  <c r="L488" i="4"/>
  <c r="P487" i="4"/>
  <c r="P43" i="4"/>
  <c r="T752" i="4"/>
  <c r="K338" i="4"/>
  <c r="K539" i="4"/>
  <c r="T722" i="4"/>
  <c r="K266" i="4"/>
  <c r="K268" i="4" s="1"/>
  <c r="K269" i="4" s="1"/>
  <c r="K270" i="4" s="1"/>
  <c r="Q1307" i="4"/>
  <c r="U1306" i="4" s="1"/>
  <c r="O1307" i="4"/>
  <c r="M1305" i="4"/>
  <c r="L1308" i="4"/>
  <c r="U940" i="4"/>
  <c r="T941" i="4"/>
  <c r="K930" i="4"/>
  <c r="W1305" i="4"/>
  <c r="V1305" i="4"/>
  <c r="Q942" i="4"/>
  <c r="T942" i="4" s="1"/>
  <c r="L943" i="4"/>
  <c r="M941" i="4" s="1"/>
  <c r="O942" i="4"/>
  <c r="R1158" i="4"/>
  <c r="K900" i="4"/>
  <c r="K1515" i="4"/>
  <c r="O967" i="4"/>
  <c r="R1053" i="4"/>
  <c r="U920" i="4"/>
  <c r="T921" i="4"/>
  <c r="S921" i="4"/>
  <c r="R921" i="4"/>
  <c r="Q922" i="4"/>
  <c r="X297" i="4"/>
  <c r="W919" i="4"/>
  <c r="V919" i="4"/>
  <c r="X172" i="4"/>
  <c r="J173" i="4"/>
  <c r="X1343" i="4"/>
  <c r="S1158" i="4"/>
  <c r="X194" i="4"/>
  <c r="X1158" i="4"/>
  <c r="O299" i="4"/>
  <c r="O723" i="4"/>
  <c r="O1320" i="4"/>
  <c r="O172" i="4"/>
  <c r="O630" i="4"/>
  <c r="M61" i="4"/>
  <c r="M1106" i="4"/>
  <c r="M585" i="4"/>
  <c r="O733" i="4"/>
  <c r="O1036" i="4"/>
  <c r="P807" i="4"/>
  <c r="O443" i="4"/>
  <c r="O1375" i="4"/>
  <c r="M1214" i="4"/>
  <c r="M697" i="4"/>
  <c r="M41" i="4"/>
  <c r="O1333" i="4"/>
  <c r="Q1333" i="4"/>
  <c r="U1332" i="4" s="1"/>
  <c r="L1334" i="4"/>
  <c r="M1332" i="4" s="1"/>
  <c r="M1390" i="4"/>
  <c r="P363" i="4"/>
  <c r="P238" i="4"/>
  <c r="O1470" i="4"/>
  <c r="O753" i="4"/>
  <c r="O1482" i="4"/>
  <c r="O526" i="4"/>
  <c r="O224" i="4"/>
  <c r="O433" i="4"/>
  <c r="O1108" i="4"/>
  <c r="M465" i="4"/>
  <c r="W1331" i="4"/>
  <c r="V1331" i="4"/>
  <c r="M1129" i="4"/>
  <c r="M1081" i="4"/>
  <c r="M193" i="4"/>
  <c r="P669" i="4"/>
  <c r="O600" i="4"/>
  <c r="P272" i="4"/>
  <c r="P350" i="4"/>
  <c r="O1400" i="4"/>
  <c r="P1451" i="4"/>
  <c r="M1449" i="4"/>
  <c r="O1131" i="4"/>
  <c r="O1096" i="4"/>
  <c r="M270" i="4"/>
  <c r="M1429" i="4"/>
  <c r="M684" i="4"/>
  <c r="L687" i="4"/>
  <c r="O686" i="4"/>
  <c r="Q686" i="4"/>
  <c r="M431" i="4"/>
  <c r="M1213" i="4"/>
  <c r="M536" i="4"/>
  <c r="P1391" i="4"/>
  <c r="M1391" i="4"/>
  <c r="K550" i="4"/>
  <c r="O184" i="4"/>
  <c r="M184" i="4"/>
  <c r="P967" i="4"/>
  <c r="O325" i="4"/>
  <c r="P280" i="4"/>
  <c r="O1251" i="4"/>
  <c r="O23" i="4"/>
  <c r="P1083" i="4"/>
  <c r="P390" i="4"/>
  <c r="M856" i="4"/>
  <c r="M731" i="4"/>
  <c r="M194" i="4"/>
  <c r="M1352" i="4"/>
  <c r="M309" i="4"/>
  <c r="M548" i="4"/>
  <c r="O1168" i="4"/>
  <c r="P416" i="4"/>
  <c r="P455" i="4"/>
  <c r="M441" i="4"/>
  <c r="M628" i="4"/>
  <c r="M1341" i="4"/>
  <c r="M170" i="4"/>
  <c r="U684" i="4"/>
  <c r="T685" i="4"/>
  <c r="M874" i="4"/>
  <c r="M182" i="4"/>
  <c r="M524" i="4"/>
  <c r="R1003" i="4"/>
  <c r="S1003" i="4"/>
  <c r="U1002" i="4"/>
  <c r="T1003" i="4"/>
  <c r="M21" i="4"/>
  <c r="M1480" i="4"/>
  <c r="O1343" i="4"/>
  <c r="O699" i="4"/>
  <c r="M844" i="4"/>
  <c r="M1373" i="4"/>
  <c r="M1052" i="4"/>
  <c r="M721" i="4"/>
  <c r="M42" i="4"/>
  <c r="O1004" i="4"/>
  <c r="P1004" i="4"/>
  <c r="L1005" i="4"/>
  <c r="Q1004" i="4"/>
  <c r="M222" i="4"/>
  <c r="M375" i="4"/>
  <c r="M1318" i="4"/>
  <c r="M1249" i="4"/>
  <c r="O781" i="4"/>
  <c r="O1354" i="4"/>
  <c r="P1416" i="4"/>
  <c r="K1527" i="4"/>
  <c r="O1431" i="4"/>
  <c r="O788" i="4"/>
  <c r="O1517" i="4"/>
  <c r="X900" i="4"/>
  <c r="O550" i="4"/>
  <c r="M249" i="4"/>
  <c r="M348" i="4"/>
  <c r="M1181" i="4"/>
  <c r="M805" i="4"/>
  <c r="M1094" i="4"/>
  <c r="M183" i="4"/>
  <c r="M498" i="4"/>
  <c r="M1034" i="4"/>
  <c r="M388" i="4"/>
  <c r="M361" i="4"/>
  <c r="M1468" i="4"/>
  <c r="K34" i="4"/>
  <c r="K35" i="4" s="1"/>
  <c r="O538" i="4"/>
  <c r="Q538" i="4"/>
  <c r="R538" i="4" s="1"/>
  <c r="L539" i="4"/>
  <c r="W535" i="4"/>
  <c r="V535" i="4"/>
  <c r="X930" i="4"/>
  <c r="P930" i="4"/>
  <c r="S929" i="4"/>
  <c r="R929" i="4"/>
  <c r="J931" i="4"/>
  <c r="T931" i="4" s="1"/>
  <c r="U249" i="4"/>
  <c r="T250" i="4"/>
  <c r="S250" i="4"/>
  <c r="R250" i="4"/>
  <c r="S1035" i="4"/>
  <c r="W843" i="4"/>
  <c r="V843" i="4"/>
  <c r="K391" i="4"/>
  <c r="U536" i="4"/>
  <c r="T537" i="4"/>
  <c r="V1244" i="4"/>
  <c r="W1244" i="4"/>
  <c r="O363" i="4"/>
  <c r="O846" i="4"/>
  <c r="Q846" i="4"/>
  <c r="P846" i="4"/>
  <c r="L847" i="4"/>
  <c r="S362" i="4"/>
  <c r="O1416" i="4"/>
  <c r="O350" i="4"/>
  <c r="X1307" i="4"/>
  <c r="X252" i="4"/>
  <c r="J253" i="4"/>
  <c r="T698" i="4"/>
  <c r="X644" i="4"/>
  <c r="K723" i="4"/>
  <c r="K1307" i="4"/>
  <c r="K698" i="4"/>
  <c r="Q1247" i="4"/>
  <c r="U1245" i="4"/>
  <c r="T1246" i="4"/>
  <c r="R1246" i="4"/>
  <c r="S1246" i="4"/>
  <c r="S845" i="4"/>
  <c r="U844" i="4"/>
  <c r="R845" i="4"/>
  <c r="T845" i="4"/>
  <c r="S237" i="4"/>
  <c r="K1158" i="4"/>
  <c r="W248" i="4"/>
  <c r="V248" i="4"/>
  <c r="L252" i="4"/>
  <c r="Q251" i="4"/>
  <c r="P251" i="4"/>
  <c r="O251" i="4"/>
  <c r="W123" i="4"/>
  <c r="V123" i="4"/>
  <c r="U182" i="4"/>
  <c r="T183" i="4"/>
  <c r="S183" i="4"/>
  <c r="R183" i="4"/>
  <c r="J602" i="4"/>
  <c r="X602" i="4" s="1"/>
  <c r="W831" i="4"/>
  <c r="V831" i="4"/>
  <c r="U1081" i="4"/>
  <c r="T1082" i="4"/>
  <c r="U731" i="4"/>
  <c r="T732" i="4"/>
  <c r="J392" i="4"/>
  <c r="X392" i="4" s="1"/>
  <c r="U874" i="4"/>
  <c r="T875" i="4"/>
  <c r="O1391" i="4"/>
  <c r="P587" i="4"/>
  <c r="R586" i="4"/>
  <c r="S586" i="4"/>
  <c r="J588" i="4"/>
  <c r="Q1354" i="4"/>
  <c r="S1354" i="4" s="1"/>
  <c r="L1355" i="4"/>
  <c r="K733" i="4"/>
  <c r="X1483" i="4"/>
  <c r="W1467" i="4"/>
  <c r="V1467" i="4"/>
  <c r="O238" i="4"/>
  <c r="K1227" i="4"/>
  <c r="U270" i="4"/>
  <c r="T271" i="4"/>
  <c r="J809" i="4"/>
  <c r="X809" i="4" s="1"/>
  <c r="Q1320" i="4"/>
  <c r="U1319" i="4" s="1"/>
  <c r="L1321" i="4"/>
  <c r="O1321" i="4" s="1"/>
  <c r="U414" i="4"/>
  <c r="T415" i="4"/>
  <c r="J1356" i="4"/>
  <c r="X1356" i="4" s="1"/>
  <c r="U1480" i="4"/>
  <c r="T1481" i="4"/>
  <c r="W1479" i="4"/>
  <c r="V1479" i="4"/>
  <c r="U1029" i="4"/>
  <c r="Q1031" i="4"/>
  <c r="R1030" i="4"/>
  <c r="S1030" i="4"/>
  <c r="T1030" i="4"/>
  <c r="X338" i="4"/>
  <c r="J1473" i="4"/>
  <c r="X1473" i="4" s="1"/>
  <c r="K1472" i="4"/>
  <c r="O1083" i="4"/>
  <c r="P96" i="4"/>
  <c r="S95" i="4"/>
  <c r="J97" i="4"/>
  <c r="X97" i="4" s="1"/>
  <c r="R95" i="4"/>
  <c r="Q299" i="4"/>
  <c r="L300" i="4"/>
  <c r="Q1400" i="4"/>
  <c r="S1400" i="4" s="1"/>
  <c r="L1401" i="4"/>
  <c r="P1401" i="4" s="1"/>
  <c r="X848" i="4"/>
  <c r="W697" i="4"/>
  <c r="V697" i="4"/>
  <c r="J617" i="4"/>
  <c r="X617" i="4" s="1"/>
  <c r="R615" i="4"/>
  <c r="P616" i="4"/>
  <c r="S615" i="4"/>
  <c r="W9" i="4"/>
  <c r="V9" i="4"/>
  <c r="U441" i="4"/>
  <c r="T442" i="4"/>
  <c r="W964" i="4"/>
  <c r="V964" i="4"/>
  <c r="L1132" i="4"/>
  <c r="M1130" i="4" s="1"/>
  <c r="Q1131" i="4"/>
  <c r="U1130" i="4" s="1"/>
  <c r="P686" i="4"/>
  <c r="S685" i="4"/>
  <c r="R685" i="4"/>
  <c r="J687" i="4"/>
  <c r="R415" i="4"/>
  <c r="W1015" i="4"/>
  <c r="V1015" i="4"/>
  <c r="K128" i="4"/>
  <c r="J490" i="4"/>
  <c r="X490" i="4" s="1"/>
  <c r="U388" i="4"/>
  <c r="T389" i="4"/>
  <c r="J1085" i="4"/>
  <c r="O455" i="4"/>
  <c r="U148" i="4"/>
  <c r="T149" i="4"/>
  <c r="S149" i="4"/>
  <c r="R149" i="4"/>
  <c r="Q150" i="4"/>
  <c r="U548" i="4"/>
  <c r="T549" i="4"/>
  <c r="W427" i="4"/>
  <c r="V427" i="4"/>
  <c r="J969" i="4"/>
  <c r="X969" i="4" s="1"/>
  <c r="L877" i="4"/>
  <c r="M875" i="4" s="1"/>
  <c r="Q876" i="4"/>
  <c r="U875" i="4" s="1"/>
  <c r="U1352" i="4"/>
  <c r="T1353" i="4"/>
  <c r="Q311" i="4"/>
  <c r="U310" i="4" s="1"/>
  <c r="L312" i="4"/>
  <c r="U1263" i="4"/>
  <c r="S1264" i="4"/>
  <c r="R1264" i="4"/>
  <c r="Q1265" i="4"/>
  <c r="T1264" i="4"/>
  <c r="K96" i="4"/>
  <c r="O272" i="4"/>
  <c r="Q467" i="4"/>
  <c r="L468" i="4"/>
  <c r="M466" i="4" s="1"/>
  <c r="O416" i="4"/>
  <c r="Q616" i="4"/>
  <c r="U615" i="4" s="1"/>
  <c r="L617" i="4"/>
  <c r="P1354" i="4"/>
  <c r="P1332" i="4"/>
  <c r="R1331" i="4"/>
  <c r="J1333" i="4"/>
  <c r="S1331" i="4"/>
  <c r="W116" i="4"/>
  <c r="V116" i="4"/>
  <c r="J1196" i="4"/>
  <c r="X1196" i="4" s="1"/>
  <c r="T1167" i="4"/>
  <c r="K1055" i="4"/>
  <c r="J645" i="4"/>
  <c r="X645" i="4" s="1"/>
  <c r="J1121" i="4"/>
  <c r="X1121" i="4" s="1"/>
  <c r="J1110" i="4"/>
  <c r="X1110" i="4" s="1"/>
  <c r="T1182" i="4"/>
  <c r="U1221" i="4"/>
  <c r="R1222" i="4"/>
  <c r="S1222" i="4"/>
  <c r="Q1223" i="4"/>
  <c r="T1222" i="4"/>
  <c r="U1398" i="4"/>
  <c r="T1399" i="4"/>
  <c r="O807" i="4"/>
  <c r="J1038" i="4"/>
  <c r="W1372" i="4"/>
  <c r="V1372" i="4"/>
  <c r="Q11" i="4"/>
  <c r="U10" i="4" s="1"/>
  <c r="L12" i="4"/>
  <c r="Q526" i="4"/>
  <c r="U525" i="4" s="1"/>
  <c r="L527" i="4"/>
  <c r="S1399" i="4"/>
  <c r="W855" i="4"/>
  <c r="V855" i="4"/>
  <c r="K1195" i="4"/>
  <c r="P310" i="4"/>
  <c r="J311" i="4"/>
  <c r="X311" i="4" s="1"/>
  <c r="R309" i="4"/>
  <c r="S309" i="4"/>
  <c r="O390" i="4"/>
  <c r="T628" i="4"/>
  <c r="T55" i="4"/>
  <c r="P54" i="4"/>
  <c r="X55" i="4"/>
  <c r="R53" i="4"/>
  <c r="S53" i="4"/>
  <c r="L588" i="4"/>
  <c r="Q587" i="4"/>
  <c r="S271" i="4"/>
  <c r="Q1470" i="4"/>
  <c r="L1471" i="4"/>
  <c r="O1471" i="4" s="1"/>
  <c r="P1470" i="4"/>
  <c r="X1185" i="4"/>
  <c r="T1185" i="4"/>
  <c r="L1483" i="4"/>
  <c r="P1483" i="4" s="1"/>
  <c r="Q1482" i="4"/>
  <c r="R1482" i="4" s="1"/>
  <c r="Q1251" i="4"/>
  <c r="L1252" i="4"/>
  <c r="K587" i="4"/>
  <c r="P297" i="4"/>
  <c r="S296" i="4"/>
  <c r="J298" i="4"/>
  <c r="R296" i="4"/>
  <c r="K297" i="4"/>
  <c r="K1130" i="4"/>
  <c r="W1385" i="4"/>
  <c r="V1385" i="4"/>
  <c r="O876" i="4"/>
  <c r="P1482" i="4"/>
  <c r="O311" i="4"/>
  <c r="V1093" i="4"/>
  <c r="W1093" i="4"/>
  <c r="W547" i="4"/>
  <c r="V547" i="4"/>
  <c r="W1051" i="4"/>
  <c r="V1051" i="4"/>
  <c r="W873" i="4"/>
  <c r="V873" i="4"/>
  <c r="P858" i="4"/>
  <c r="S857" i="4"/>
  <c r="J859" i="4"/>
  <c r="X859" i="4" s="1"/>
  <c r="R857" i="4"/>
  <c r="O467" i="4"/>
  <c r="P600" i="4"/>
  <c r="W597" i="4"/>
  <c r="V597" i="4"/>
  <c r="J1098" i="4"/>
  <c r="X1098" i="4" s="1"/>
  <c r="Q1036" i="4"/>
  <c r="L1037" i="4"/>
  <c r="O616" i="4"/>
  <c r="R1353" i="4"/>
  <c r="W235" i="4"/>
  <c r="V235" i="4"/>
  <c r="J1056" i="4"/>
  <c r="U1293" i="4"/>
  <c r="T1294" i="4"/>
  <c r="R1294" i="4"/>
  <c r="S1294" i="4"/>
  <c r="U1294" i="4"/>
  <c r="L24" i="4"/>
  <c r="P24" i="4" s="1"/>
  <c r="L1184" i="4"/>
  <c r="M1184" i="4" s="1"/>
  <c r="Q1183" i="4"/>
  <c r="R1183" i="4" s="1"/>
  <c r="O196" i="4"/>
  <c r="Q195" i="4"/>
  <c r="K62" i="4"/>
  <c r="J227" i="4"/>
  <c r="X227" i="4" s="1"/>
  <c r="L1237" i="4"/>
  <c r="Q1236" i="4"/>
  <c r="U1235" i="4" s="1"/>
  <c r="O11" i="4"/>
  <c r="J944" i="4"/>
  <c r="P62" i="4"/>
  <c r="S61" i="4"/>
  <c r="R61" i="4"/>
  <c r="J63" i="4"/>
  <c r="X63" i="4" s="1"/>
  <c r="V524" i="4"/>
  <c r="W524" i="4"/>
  <c r="X1401" i="4"/>
  <c r="W678" i="4"/>
  <c r="V678" i="4"/>
  <c r="J1252" i="4"/>
  <c r="X1252" i="4" s="1"/>
  <c r="P1251" i="4"/>
  <c r="X267" i="4"/>
  <c r="P266" i="4"/>
  <c r="R265" i="4"/>
  <c r="S265" i="4"/>
  <c r="W1351" i="4"/>
  <c r="V1351" i="4"/>
  <c r="K817" i="4"/>
  <c r="W1317" i="4"/>
  <c r="V1317" i="4"/>
  <c r="K1168" i="4"/>
  <c r="U585" i="4"/>
  <c r="T586" i="4"/>
  <c r="T1235" i="4"/>
  <c r="W360" i="4"/>
  <c r="V360" i="4"/>
  <c r="Q272" i="4"/>
  <c r="S272" i="4" s="1"/>
  <c r="L273" i="4"/>
  <c r="M271" i="4" s="1"/>
  <c r="W1397" i="4"/>
  <c r="V1397" i="4"/>
  <c r="Q443" i="4"/>
  <c r="U442" i="4" s="1"/>
  <c r="L444" i="4"/>
  <c r="O444" i="4" s="1"/>
  <c r="K1184" i="4"/>
  <c r="P550" i="4"/>
  <c r="S549" i="4"/>
  <c r="J551" i="4"/>
  <c r="X551" i="4" s="1"/>
  <c r="R549" i="4"/>
  <c r="L501" i="4"/>
  <c r="Q500" i="4"/>
  <c r="U499" i="4" s="1"/>
  <c r="Q669" i="4"/>
  <c r="L670" i="4"/>
  <c r="M668" i="4" s="1"/>
  <c r="W952" i="4"/>
  <c r="V952" i="4"/>
  <c r="W708" i="4"/>
  <c r="V708" i="4"/>
  <c r="K753" i="4"/>
  <c r="W666" i="4"/>
  <c r="V666" i="4"/>
  <c r="X601" i="4"/>
  <c r="P1130" i="4"/>
  <c r="S1129" i="4"/>
  <c r="J1131" i="4"/>
  <c r="X1131" i="4" s="1"/>
  <c r="R1129" i="4"/>
  <c r="J564" i="4"/>
  <c r="J540" i="4"/>
  <c r="P1515" i="4"/>
  <c r="S1514" i="4"/>
  <c r="R1514" i="4"/>
  <c r="J1516" i="4"/>
  <c r="T1516" i="4" s="1"/>
  <c r="W614" i="4"/>
  <c r="V614" i="4"/>
  <c r="J1378" i="4"/>
  <c r="X1378" i="4" s="1"/>
  <c r="S1353" i="4"/>
  <c r="P1343" i="4"/>
  <c r="S1342" i="4"/>
  <c r="J1344" i="4"/>
  <c r="R1342" i="4"/>
  <c r="X1332" i="4"/>
  <c r="Q63" i="4"/>
  <c r="L64" i="4"/>
  <c r="M62" i="4" s="1"/>
  <c r="W181" i="4"/>
  <c r="V181" i="4"/>
  <c r="K499" i="4"/>
  <c r="Q1054" i="4"/>
  <c r="R1054" i="4" s="1"/>
  <c r="L1055" i="4"/>
  <c r="M1053" i="4" s="1"/>
  <c r="J1073" i="4"/>
  <c r="Q280" i="4"/>
  <c r="S280" i="4" s="1"/>
  <c r="L281" i="4"/>
  <c r="P281" i="4" s="1"/>
  <c r="W800" i="4"/>
  <c r="V800" i="4"/>
  <c r="K1037" i="4"/>
  <c r="R323" i="4"/>
  <c r="S323" i="4"/>
  <c r="P324" i="4"/>
  <c r="J325" i="4"/>
  <c r="W382" i="4"/>
  <c r="V382" i="4"/>
  <c r="R1526" i="4"/>
  <c r="P1527" i="4"/>
  <c r="S1526" i="4"/>
  <c r="J1528" i="4"/>
  <c r="X1528" i="4" s="1"/>
  <c r="K434" i="4"/>
  <c r="W193" i="4"/>
  <c r="V193" i="4"/>
  <c r="P499" i="4"/>
  <c r="R498" i="4"/>
  <c r="J500" i="4"/>
  <c r="X500" i="4" s="1"/>
  <c r="S498" i="4"/>
  <c r="W400" i="4"/>
  <c r="V400" i="4"/>
  <c r="Q1451" i="4"/>
  <c r="R1451" i="4" s="1"/>
  <c r="L1452" i="4"/>
  <c r="M1450" i="4" s="1"/>
  <c r="O1451" i="4"/>
  <c r="W1234" i="4"/>
  <c r="V1234" i="4"/>
  <c r="P74" i="4"/>
  <c r="S73" i="4"/>
  <c r="J75" i="4"/>
  <c r="X75" i="4" s="1"/>
  <c r="R73" i="4"/>
  <c r="U801" i="4"/>
  <c r="R802" i="4"/>
  <c r="Q803" i="4"/>
  <c r="S802" i="4"/>
  <c r="T802" i="4"/>
  <c r="L859" i="4"/>
  <c r="M857" i="4" s="1"/>
  <c r="Q858" i="4"/>
  <c r="W1157" i="4"/>
  <c r="V1157" i="4"/>
  <c r="J1273" i="4"/>
  <c r="X1273" i="4" s="1"/>
  <c r="K1109" i="4"/>
  <c r="O1216" i="4"/>
  <c r="Q1215" i="4"/>
  <c r="K628" i="4"/>
  <c r="T310" i="4"/>
  <c r="O44" i="4"/>
  <c r="Q43" i="4"/>
  <c r="X54" i="4"/>
  <c r="O587" i="4"/>
  <c r="U1094" i="4"/>
  <c r="T1095" i="4"/>
  <c r="V147" i="4"/>
  <c r="W147" i="4"/>
  <c r="P23" i="4"/>
  <c r="J1434" i="4"/>
  <c r="X1434" i="4" s="1"/>
  <c r="U401" i="4"/>
  <c r="T402" i="4"/>
  <c r="O500" i="4"/>
  <c r="K1434" i="4"/>
  <c r="U151" i="4"/>
  <c r="U152" i="4"/>
  <c r="S152" i="4"/>
  <c r="R152" i="4"/>
  <c r="T152" i="4"/>
  <c r="J790" i="4"/>
  <c r="U667" i="4"/>
  <c r="T668" i="4"/>
  <c r="W951" i="4"/>
  <c r="V951" i="4"/>
  <c r="T1300" i="4"/>
  <c r="X1300" i="4"/>
  <c r="W413" i="4"/>
  <c r="V413" i="4"/>
  <c r="W750" i="4"/>
  <c r="V750" i="4"/>
  <c r="K1332" i="4"/>
  <c r="W169" i="4"/>
  <c r="V169" i="4"/>
  <c r="U428" i="4"/>
  <c r="T429" i="4"/>
  <c r="R429" i="4"/>
  <c r="S429" i="4"/>
  <c r="Q430" i="4"/>
  <c r="T1130" i="4"/>
  <c r="U1341" i="4"/>
  <c r="T1342" i="4"/>
  <c r="U1034" i="4"/>
  <c r="T1035" i="4"/>
  <c r="X1515" i="4"/>
  <c r="X1355" i="4"/>
  <c r="T1332" i="4"/>
  <c r="Q1416" i="4"/>
  <c r="R1416" i="4" s="1"/>
  <c r="L1417" i="4"/>
  <c r="P1417" i="4" s="1"/>
  <c r="K601" i="4"/>
  <c r="Q172" i="4"/>
  <c r="L173" i="4"/>
  <c r="P172" i="4"/>
  <c r="L378" i="4"/>
  <c r="M376" i="4" s="1"/>
  <c r="Q377" i="4"/>
  <c r="U376" i="4" s="1"/>
  <c r="U1052" i="4"/>
  <c r="T1053" i="4"/>
  <c r="X1072" i="4"/>
  <c r="U278" i="4"/>
  <c r="T279" i="4"/>
  <c r="Q350" i="4"/>
  <c r="R350" i="4" s="1"/>
  <c r="L351" i="4"/>
  <c r="M349" i="4" s="1"/>
  <c r="K404" i="4"/>
  <c r="O195" i="4"/>
  <c r="K1097" i="4"/>
  <c r="K968" i="4"/>
  <c r="O1236" i="4"/>
  <c r="X1216" i="4"/>
  <c r="P1215" i="4"/>
  <c r="T1216" i="4"/>
  <c r="R1214" i="4"/>
  <c r="S1214" i="4"/>
  <c r="R279" i="4"/>
  <c r="J352" i="4"/>
  <c r="P1036" i="4"/>
  <c r="V856" i="4"/>
  <c r="W856" i="4"/>
  <c r="Q1431" i="4"/>
  <c r="L1432" i="4"/>
  <c r="P1431" i="4"/>
  <c r="J405" i="4"/>
  <c r="X405" i="4" s="1"/>
  <c r="U510" i="4"/>
  <c r="T511" i="4"/>
  <c r="R511" i="4"/>
  <c r="S511" i="4"/>
  <c r="U511" i="4"/>
  <c r="P1400" i="4"/>
  <c r="W1213" i="4"/>
  <c r="V1213" i="4"/>
  <c r="Q224" i="4"/>
  <c r="L225" i="4"/>
  <c r="P224" i="4"/>
  <c r="K563" i="4"/>
  <c r="K1084" i="4"/>
  <c r="L434" i="4"/>
  <c r="M434" i="4" s="1"/>
  <c r="Q433" i="4"/>
  <c r="P433" i="4"/>
  <c r="W1143" i="4"/>
  <c r="V1143" i="4"/>
  <c r="X310" i="4"/>
  <c r="O43" i="4"/>
  <c r="Q1108" i="4"/>
  <c r="L1109" i="4"/>
  <c r="Q1096" i="4"/>
  <c r="S1096" i="4" s="1"/>
  <c r="L1097" i="4"/>
  <c r="M1095" i="4" s="1"/>
  <c r="X1433" i="4"/>
  <c r="W640" i="4"/>
  <c r="V640" i="4"/>
  <c r="L404" i="4"/>
  <c r="M402" i="4" s="1"/>
  <c r="Q403" i="4"/>
  <c r="S403" i="4" s="1"/>
  <c r="K1269" i="4"/>
  <c r="K1270" i="4" s="1"/>
  <c r="U779" i="4"/>
  <c r="T780" i="4"/>
  <c r="Q416" i="4"/>
  <c r="R416" i="4" s="1"/>
  <c r="L417" i="4"/>
  <c r="M415" i="4" s="1"/>
  <c r="Q325" i="4"/>
  <c r="L326" i="4"/>
  <c r="P753" i="4"/>
  <c r="S752" i="4"/>
  <c r="J754" i="4"/>
  <c r="X754" i="4" s="1"/>
  <c r="R752" i="4"/>
  <c r="W498" i="4"/>
  <c r="V498" i="4"/>
  <c r="U361" i="4"/>
  <c r="T362" i="4"/>
  <c r="P1320" i="4"/>
  <c r="S1319" i="4"/>
  <c r="J1321" i="4"/>
  <c r="X1321" i="4" s="1"/>
  <c r="R1319" i="4"/>
  <c r="J1484" i="4"/>
  <c r="X1484" i="4" s="1"/>
  <c r="O669" i="4"/>
  <c r="U207" i="4"/>
  <c r="R208" i="4"/>
  <c r="S208" i="4"/>
  <c r="Q209" i="4"/>
  <c r="T208" i="4"/>
  <c r="P1236" i="4"/>
  <c r="S1235" i="4"/>
  <c r="R1235" i="4"/>
  <c r="J1237" i="4"/>
  <c r="X1237" i="4" s="1"/>
  <c r="K686" i="4"/>
  <c r="U598" i="4"/>
  <c r="T599" i="4"/>
  <c r="Q723" i="4"/>
  <c r="L724" i="4"/>
  <c r="M722" i="4" s="1"/>
  <c r="P817" i="4"/>
  <c r="J818" i="4"/>
  <c r="X818" i="4" s="1"/>
  <c r="R816" i="4"/>
  <c r="S816" i="4"/>
  <c r="L1169" i="4"/>
  <c r="Q1168" i="4"/>
  <c r="U1167" i="4" s="1"/>
  <c r="AE31" i="4"/>
  <c r="S599" i="4"/>
  <c r="X365" i="4"/>
  <c r="L1344" i="4"/>
  <c r="Q1343" i="4"/>
  <c r="U1342" i="4" s="1"/>
  <c r="X1377" i="4"/>
  <c r="U1144" i="4"/>
  <c r="S1145" i="4"/>
  <c r="Q1146" i="4"/>
  <c r="R1145" i="4"/>
  <c r="T1145" i="4"/>
  <c r="O63" i="4"/>
  <c r="K1450" i="4"/>
  <c r="K1451" i="4" s="1"/>
  <c r="W751" i="4"/>
  <c r="V751" i="4"/>
  <c r="T1415" i="4"/>
  <c r="U965" i="4"/>
  <c r="T966" i="4"/>
  <c r="K1250" i="4"/>
  <c r="K1251" i="4" s="1"/>
  <c r="S966" i="4"/>
  <c r="U170" i="4"/>
  <c r="T171" i="4"/>
  <c r="S171" i="4"/>
  <c r="R171" i="4"/>
  <c r="W375" i="4"/>
  <c r="V375" i="4"/>
  <c r="J1418" i="4"/>
  <c r="O1054" i="4"/>
  <c r="O280" i="4"/>
  <c r="X324" i="4"/>
  <c r="X1120" i="4"/>
  <c r="U348" i="4"/>
  <c r="T349" i="4"/>
  <c r="P338" i="4"/>
  <c r="J339" i="4"/>
  <c r="R337" i="4"/>
  <c r="S337" i="4"/>
  <c r="K1377" i="4"/>
  <c r="K858" i="4"/>
  <c r="W1428" i="4"/>
  <c r="V1428" i="4"/>
  <c r="T499" i="4"/>
  <c r="J849" i="4"/>
  <c r="J282" i="4"/>
  <c r="X282" i="4" s="1"/>
  <c r="R349" i="4"/>
  <c r="W347" i="4"/>
  <c r="V347" i="4"/>
  <c r="J240" i="4"/>
  <c r="P466" i="4"/>
  <c r="S465" i="4"/>
  <c r="R465" i="4"/>
  <c r="J467" i="4"/>
  <c r="X467" i="4" s="1"/>
  <c r="O858" i="4"/>
  <c r="Q630" i="4"/>
  <c r="U629" i="4" s="1"/>
  <c r="L631" i="4"/>
  <c r="M629" i="4" s="1"/>
  <c r="R668" i="4"/>
  <c r="W677" i="4"/>
  <c r="V677" i="4"/>
  <c r="J418" i="4"/>
  <c r="U1178" i="4"/>
  <c r="S1179" i="4"/>
  <c r="R1179" i="4"/>
  <c r="Q1180" i="4"/>
  <c r="T1179" i="4"/>
  <c r="O1215" i="4"/>
  <c r="U222" i="4"/>
  <c r="T223" i="4"/>
  <c r="S223" i="4"/>
  <c r="R223" i="4"/>
  <c r="Q1517" i="4"/>
  <c r="U1516" i="4" s="1"/>
  <c r="L1518" i="4"/>
  <c r="U431" i="4"/>
  <c r="T432" i="4"/>
  <c r="S432" i="4"/>
  <c r="R432" i="4"/>
  <c r="U41" i="4"/>
  <c r="T42" i="4"/>
  <c r="U1106" i="4"/>
  <c r="T1107" i="4"/>
  <c r="W221" i="4"/>
  <c r="V221" i="4"/>
  <c r="Q733" i="4"/>
  <c r="U732" i="4" s="1"/>
  <c r="L734" i="4"/>
  <c r="W387" i="4"/>
  <c r="V387" i="4"/>
  <c r="X550" i="4"/>
  <c r="K1416" i="4"/>
  <c r="Q781" i="4"/>
  <c r="U780" i="4" s="1"/>
  <c r="L782" i="4"/>
  <c r="M780" i="4" s="1"/>
  <c r="O1392" i="4"/>
  <c r="Q1391" i="4"/>
  <c r="Q363" i="4"/>
  <c r="L364" i="4"/>
  <c r="M363" i="4" s="1"/>
  <c r="V452" i="4"/>
  <c r="W452" i="4"/>
  <c r="J714" i="4"/>
  <c r="X714" i="4" s="1"/>
  <c r="U236" i="4"/>
  <c r="T237" i="4"/>
  <c r="K194" i="4"/>
  <c r="Q600" i="4"/>
  <c r="S600" i="4" s="1"/>
  <c r="L601" i="4"/>
  <c r="M599" i="4" s="1"/>
  <c r="S722" i="4"/>
  <c r="P723" i="4"/>
  <c r="J724" i="4"/>
  <c r="R722" i="4"/>
  <c r="P698" i="4"/>
  <c r="S697" i="4"/>
  <c r="R697" i="4"/>
  <c r="J699" i="4"/>
  <c r="X699" i="4" s="1"/>
  <c r="U1468" i="4"/>
  <c r="T1469" i="4"/>
  <c r="S1469" i="4"/>
  <c r="R1469" i="4"/>
  <c r="V1166" i="4"/>
  <c r="W1166" i="4"/>
  <c r="O185" i="4"/>
  <c r="Q184" i="4"/>
  <c r="P184" i="4"/>
  <c r="P194" i="4"/>
  <c r="R193" i="4"/>
  <c r="J195" i="4"/>
  <c r="S193" i="4"/>
  <c r="W477" i="4"/>
  <c r="V477" i="4"/>
  <c r="T1515" i="4"/>
  <c r="L754" i="4"/>
  <c r="Q753" i="4"/>
  <c r="U752" i="4" s="1"/>
  <c r="Q967" i="4"/>
  <c r="R967" i="4" s="1"/>
  <c r="L968" i="4"/>
  <c r="P1054" i="4"/>
  <c r="R966" i="4"/>
  <c r="R1415" i="4"/>
  <c r="W1149" i="4"/>
  <c r="V1149" i="4"/>
  <c r="R479" i="4"/>
  <c r="U478" i="4"/>
  <c r="U479" i="4"/>
  <c r="S479" i="4"/>
  <c r="T479" i="4"/>
  <c r="J1503" i="4"/>
  <c r="X1503" i="4" s="1"/>
  <c r="W1292" i="4"/>
  <c r="V1292" i="4"/>
  <c r="Q1083" i="4"/>
  <c r="S1083" i="4" s="1"/>
  <c r="L1084" i="4"/>
  <c r="M1082" i="4" s="1"/>
  <c r="P1307" i="4"/>
  <c r="J1308" i="4"/>
  <c r="X1308" i="4" s="1"/>
  <c r="S1306" i="4"/>
  <c r="R1306" i="4"/>
  <c r="T833" i="4"/>
  <c r="V1190" i="4"/>
  <c r="W1190" i="4"/>
  <c r="S349" i="4"/>
  <c r="W1105" i="4"/>
  <c r="V1105" i="4"/>
  <c r="W628" i="4"/>
  <c r="V628" i="4"/>
  <c r="X753" i="4"/>
  <c r="U1429" i="4"/>
  <c r="T1430" i="4"/>
  <c r="S1430" i="4"/>
  <c r="R1430" i="4"/>
  <c r="X943" i="4"/>
  <c r="W1080" i="4"/>
  <c r="V1080" i="4"/>
  <c r="X1272" i="4"/>
  <c r="L789" i="4"/>
  <c r="S415" i="4"/>
  <c r="X1159" i="4"/>
  <c r="P1158" i="4"/>
  <c r="S1157" i="4"/>
  <c r="R1157" i="4"/>
  <c r="W1177" i="4"/>
  <c r="V1177" i="4"/>
  <c r="U930" i="4"/>
  <c r="W1515" i="4"/>
  <c r="V1515" i="4"/>
  <c r="J1453" i="4"/>
  <c r="X1453" i="4" s="1"/>
  <c r="P1168" i="4"/>
  <c r="J1169" i="4"/>
  <c r="X1169" i="4" s="1"/>
  <c r="S1167" i="4"/>
  <c r="R1167" i="4"/>
  <c r="J901" i="4"/>
  <c r="X901" i="4" s="1"/>
  <c r="S899" i="4"/>
  <c r="P900" i="4"/>
  <c r="R899" i="4"/>
  <c r="S1082" i="4"/>
  <c r="U1373" i="4"/>
  <c r="T1374" i="4"/>
  <c r="S1374" i="4"/>
  <c r="R1374" i="4"/>
  <c r="J274" i="4"/>
  <c r="U453" i="4"/>
  <c r="T454" i="4"/>
  <c r="K1236" i="4"/>
  <c r="L239" i="4"/>
  <c r="O239" i="4" s="1"/>
  <c r="Q238" i="4"/>
  <c r="W721" i="4"/>
  <c r="V721" i="4"/>
  <c r="U1318" i="4"/>
  <c r="T1319" i="4"/>
  <c r="L808" i="4"/>
  <c r="Q699" i="4"/>
  <c r="U698" i="4" s="1"/>
  <c r="L700" i="4"/>
  <c r="W509" i="4"/>
  <c r="V509" i="4"/>
  <c r="J1402" i="4"/>
  <c r="V140" i="4"/>
  <c r="W140" i="4"/>
  <c r="W1129" i="4"/>
  <c r="V1129" i="4"/>
  <c r="S1227" i="4"/>
  <c r="R1227" i="4"/>
  <c r="U1226" i="4"/>
  <c r="U1227" i="4"/>
  <c r="T1227" i="4"/>
  <c r="P733" i="4"/>
  <c r="S732" i="4"/>
  <c r="R732" i="4"/>
  <c r="J734" i="4"/>
  <c r="X734" i="4" s="1"/>
  <c r="Q390" i="4"/>
  <c r="L391" i="4"/>
  <c r="R1082" i="4"/>
  <c r="J629" i="4"/>
  <c r="X629" i="4" s="1"/>
  <c r="R627" i="4"/>
  <c r="P628" i="4"/>
  <c r="S627" i="4"/>
  <c r="L1376" i="4"/>
  <c r="M1374" i="4" s="1"/>
  <c r="Q1375" i="4"/>
  <c r="P1375" i="4"/>
  <c r="V1262" i="4"/>
  <c r="W1262" i="4"/>
  <c r="Q455" i="4"/>
  <c r="L456" i="4"/>
  <c r="O456" i="4" s="1"/>
  <c r="W983" i="4"/>
  <c r="V983" i="4"/>
  <c r="J25" i="4"/>
  <c r="Q550" i="4"/>
  <c r="U549" i="4" s="1"/>
  <c r="L551" i="4"/>
  <c r="M549" i="4" s="1"/>
  <c r="V958" i="4" l="1"/>
  <c r="V309" i="4"/>
  <c r="P1018" i="4"/>
  <c r="U641" i="4"/>
  <c r="W641" i="4" s="1"/>
  <c r="O1018" i="4"/>
  <c r="L1019" i="4"/>
  <c r="O1019" i="4" s="1"/>
  <c r="Q1018" i="4"/>
  <c r="M816" i="4"/>
  <c r="O818" i="4"/>
  <c r="Q818" i="4"/>
  <c r="U817" i="4" s="1"/>
  <c r="W817" i="4" s="1"/>
  <c r="O1298" i="4"/>
  <c r="W205" i="4"/>
  <c r="O643" i="4"/>
  <c r="W1295" i="4"/>
  <c r="Q643" i="4"/>
  <c r="S643" i="4" s="1"/>
  <c r="L644" i="4"/>
  <c r="O644" i="4" s="1"/>
  <c r="P643" i="4"/>
  <c r="T1017" i="4"/>
  <c r="X671" i="4"/>
  <c r="U1016" i="4"/>
  <c r="W1016" i="4" s="1"/>
  <c r="R669" i="4"/>
  <c r="S1017" i="4"/>
  <c r="V959" i="4"/>
  <c r="V110" i="4"/>
  <c r="Q834" i="4"/>
  <c r="U833" i="4" s="1"/>
  <c r="L835" i="4"/>
  <c r="M833" i="4" s="1"/>
  <c r="O834" i="4"/>
  <c r="Q1298" i="4"/>
  <c r="S1298" i="4" s="1"/>
  <c r="U53" i="4"/>
  <c r="W53" i="4" s="1"/>
  <c r="R1159" i="4"/>
  <c r="M1296" i="4"/>
  <c r="S642" i="4"/>
  <c r="T642" i="4"/>
  <c r="K670" i="4"/>
  <c r="K672" i="4" s="1"/>
  <c r="L1299" i="4"/>
  <c r="M1299" i="4" s="1"/>
  <c r="V1027" i="4"/>
  <c r="V573" i="4"/>
  <c r="V141" i="4"/>
  <c r="T1412" i="4"/>
  <c r="V816" i="4"/>
  <c r="V1498" i="4"/>
  <c r="T298" i="4"/>
  <c r="U298" i="4"/>
  <c r="V298" i="4" s="1"/>
  <c r="V297" i="4"/>
  <c r="Q1388" i="4"/>
  <c r="R1388" i="4" s="1"/>
  <c r="R1387" i="4"/>
  <c r="S1387" i="4"/>
  <c r="J1021" i="4"/>
  <c r="X1022" i="4" s="1"/>
  <c r="T1387" i="4"/>
  <c r="S1070" i="4"/>
  <c r="T1070" i="4"/>
  <c r="U1069" i="4"/>
  <c r="W1069" i="4" s="1"/>
  <c r="L1502" i="4"/>
  <c r="M1500" i="4" s="1"/>
  <c r="Q1160" i="4"/>
  <c r="R1160" i="4" s="1"/>
  <c r="T54" i="4"/>
  <c r="S1159" i="4"/>
  <c r="T1159" i="4"/>
  <c r="S54" i="4"/>
  <c r="R54" i="4"/>
  <c r="W1445" i="4"/>
  <c r="W815" i="4"/>
  <c r="V815" i="4"/>
  <c r="K1020" i="4"/>
  <c r="T1500" i="4"/>
  <c r="U1499" i="4"/>
  <c r="W1499" i="4" s="1"/>
  <c r="R1500" i="4"/>
  <c r="Q113" i="4"/>
  <c r="T113" i="4" s="1"/>
  <c r="P1071" i="4"/>
  <c r="R112" i="4"/>
  <c r="U111" i="4"/>
  <c r="W111" i="4" s="1"/>
  <c r="M1069" i="4"/>
  <c r="O1071" i="4"/>
  <c r="Q1071" i="4"/>
  <c r="R1071" i="4" s="1"/>
  <c r="T112" i="4"/>
  <c r="O1193" i="4"/>
  <c r="Q1413" i="4"/>
  <c r="U1412" i="4" s="1"/>
  <c r="P1193" i="4"/>
  <c r="S1412" i="4"/>
  <c r="L1194" i="4"/>
  <c r="O1194" i="4" s="1"/>
  <c r="R1412" i="4"/>
  <c r="Q1193" i="4"/>
  <c r="S1193" i="4" s="1"/>
  <c r="R1447" i="4"/>
  <c r="Q1448" i="4"/>
  <c r="Q1449" i="4" s="1"/>
  <c r="W832" i="4"/>
  <c r="S1447" i="4"/>
  <c r="T1447" i="4"/>
  <c r="P1501" i="4"/>
  <c r="Q1501" i="4"/>
  <c r="U1500" i="4" s="1"/>
  <c r="O1501" i="4"/>
  <c r="V1028" i="4"/>
  <c r="V1068" i="4"/>
  <c r="T266" i="4"/>
  <c r="U35" i="4"/>
  <c r="V35" i="4" s="1"/>
  <c r="M561" i="4"/>
  <c r="M900" i="4"/>
  <c r="L903" i="4"/>
  <c r="O903" i="4" s="1"/>
  <c r="O902" i="4"/>
  <c r="R160" i="4"/>
  <c r="V1116" i="4"/>
  <c r="J162" i="4"/>
  <c r="X162" i="4" s="1"/>
  <c r="V1410" i="4"/>
  <c r="V513" i="4"/>
  <c r="J11" i="4"/>
  <c r="T11" i="4" s="1"/>
  <c r="Q267" i="4"/>
  <c r="U266" i="4" s="1"/>
  <c r="L564" i="4"/>
  <c r="P564" i="4" s="1"/>
  <c r="M1526" i="4"/>
  <c r="O563" i="4"/>
  <c r="S266" i="4"/>
  <c r="K1344" i="4"/>
  <c r="Q563" i="4"/>
  <c r="U562" i="4" s="1"/>
  <c r="W562" i="4" s="1"/>
  <c r="R266" i="4"/>
  <c r="P876" i="4"/>
  <c r="R36" i="4"/>
  <c r="L1529" i="4"/>
  <c r="O1529" i="4" s="1"/>
  <c r="O1528" i="4"/>
  <c r="S36" i="4"/>
  <c r="S710" i="4"/>
  <c r="T1192" i="4"/>
  <c r="R710" i="4"/>
  <c r="T710" i="4"/>
  <c r="V206" i="4"/>
  <c r="P711" i="4"/>
  <c r="T514" i="4"/>
  <c r="Q711" i="4"/>
  <c r="S711" i="4" s="1"/>
  <c r="O711" i="4"/>
  <c r="L712" i="4"/>
  <c r="P712" i="4" s="1"/>
  <c r="M513" i="4"/>
  <c r="K161" i="4"/>
  <c r="T10" i="4"/>
  <c r="U1191" i="4"/>
  <c r="W1191" i="4" s="1"/>
  <c r="R1192" i="4"/>
  <c r="S1118" i="4"/>
  <c r="T1118" i="4"/>
  <c r="U1117" i="4"/>
  <c r="W1117" i="4" s="1"/>
  <c r="J516" i="4"/>
  <c r="X516" i="4" s="1"/>
  <c r="R514" i="4"/>
  <c r="S514" i="4"/>
  <c r="L516" i="4"/>
  <c r="M515" i="4" s="1"/>
  <c r="Q515" i="4"/>
  <c r="U514" i="4" s="1"/>
  <c r="P515" i="4"/>
  <c r="V1526" i="4"/>
  <c r="T1527" i="4"/>
  <c r="T1297" i="4"/>
  <c r="S1297" i="4"/>
  <c r="U1296" i="4"/>
  <c r="W1296" i="4" s="1"/>
  <c r="U1527" i="4"/>
  <c r="W1527" i="4" s="1"/>
  <c r="P443" i="4"/>
  <c r="U62" i="4"/>
  <c r="W62" i="4" s="1"/>
  <c r="O1119" i="4"/>
  <c r="P996" i="4"/>
  <c r="L1120" i="4"/>
  <c r="M1118" i="4" s="1"/>
  <c r="Q1119" i="4"/>
  <c r="S1119" i="4" s="1"/>
  <c r="M1117" i="4"/>
  <c r="T997" i="4"/>
  <c r="X893" i="4"/>
  <c r="T893" i="4"/>
  <c r="O576" i="4"/>
  <c r="L577" i="4"/>
  <c r="O577" i="4" s="1"/>
  <c r="K876" i="4"/>
  <c r="Q576" i="4"/>
  <c r="U575" i="4" s="1"/>
  <c r="Q1271" i="4"/>
  <c r="R1271" i="4" s="1"/>
  <c r="R875" i="4"/>
  <c r="J877" i="4"/>
  <c r="X877" i="4" s="1"/>
  <c r="S875" i="4"/>
  <c r="O38" i="4"/>
  <c r="V900" i="4"/>
  <c r="J377" i="4"/>
  <c r="X377" i="4" s="1"/>
  <c r="R375" i="4"/>
  <c r="R442" i="4"/>
  <c r="S375" i="4"/>
  <c r="U61" i="4"/>
  <c r="W61" i="4" s="1"/>
  <c r="U324" i="4"/>
  <c r="W324" i="4" s="1"/>
  <c r="P376" i="4"/>
  <c r="V323" i="4"/>
  <c r="X376" i="4"/>
  <c r="K443" i="4"/>
  <c r="U984" i="4"/>
  <c r="W984" i="4" s="1"/>
  <c r="T324" i="4"/>
  <c r="J444" i="4"/>
  <c r="P444" i="4" s="1"/>
  <c r="S442" i="4"/>
  <c r="S833" i="4"/>
  <c r="P1271" i="4"/>
  <c r="X997" i="4"/>
  <c r="K996" i="4"/>
  <c r="R833" i="4"/>
  <c r="J835" i="4"/>
  <c r="X835" i="4" s="1"/>
  <c r="P834" i="4"/>
  <c r="L1272" i="4"/>
  <c r="P1272" i="4" s="1"/>
  <c r="O1271" i="4"/>
  <c r="Q986" i="4"/>
  <c r="U985" i="4" s="1"/>
  <c r="S995" i="4"/>
  <c r="U128" i="4"/>
  <c r="T128" i="4"/>
  <c r="S128" i="4"/>
  <c r="R128" i="4"/>
  <c r="U127" i="4"/>
  <c r="W1209" i="4"/>
  <c r="M35" i="4"/>
  <c r="M37" i="4"/>
  <c r="O37" i="4"/>
  <c r="P37" i="4"/>
  <c r="Q37" i="4"/>
  <c r="T37" i="4" s="1"/>
  <c r="U1211" i="4"/>
  <c r="W1211" i="4" s="1"/>
  <c r="X10" i="4"/>
  <c r="U124" i="4"/>
  <c r="V124" i="4" s="1"/>
  <c r="R1211" i="4"/>
  <c r="S1211" i="4"/>
  <c r="R9" i="4"/>
  <c r="T1211" i="4"/>
  <c r="S9" i="4"/>
  <c r="K325" i="4"/>
  <c r="K781" i="4"/>
  <c r="J782" i="4"/>
  <c r="P782" i="4" s="1"/>
  <c r="R780" i="4"/>
  <c r="R125" i="4"/>
  <c r="S780" i="4"/>
  <c r="S125" i="4"/>
  <c r="U466" i="4"/>
  <c r="W466" i="4" s="1"/>
  <c r="P781" i="4"/>
  <c r="Q126" i="4"/>
  <c r="U126" i="4" s="1"/>
  <c r="R562" i="4"/>
  <c r="S562" i="4"/>
  <c r="T562" i="4"/>
  <c r="W1150" i="4"/>
  <c r="K376" i="4"/>
  <c r="K834" i="4"/>
  <c r="T466" i="4"/>
  <c r="U1250" i="4"/>
  <c r="V1250" i="4" s="1"/>
  <c r="Q932" i="4"/>
  <c r="U931" i="4" s="1"/>
  <c r="T1250" i="4"/>
  <c r="L933" i="4"/>
  <c r="M931" i="4" s="1"/>
  <c r="R1250" i="4"/>
  <c r="M930" i="4"/>
  <c r="L162" i="4"/>
  <c r="M162" i="4" s="1"/>
  <c r="S1250" i="4"/>
  <c r="R985" i="4"/>
  <c r="Q161" i="4"/>
  <c r="U160" i="4" s="1"/>
  <c r="S985" i="4"/>
  <c r="W1248" i="4"/>
  <c r="P161" i="4"/>
  <c r="O161" i="4"/>
  <c r="T160" i="4"/>
  <c r="M984" i="4"/>
  <c r="U159" i="4"/>
  <c r="W159" i="4" s="1"/>
  <c r="O986" i="4"/>
  <c r="S160" i="4"/>
  <c r="P986" i="4"/>
  <c r="W574" i="4"/>
  <c r="V574" i="4"/>
  <c r="T575" i="4"/>
  <c r="K576" i="4"/>
  <c r="S575" i="4"/>
  <c r="V1249" i="4"/>
  <c r="R575" i="4"/>
  <c r="Q97" i="4"/>
  <c r="U96" i="4" s="1"/>
  <c r="U887" i="4"/>
  <c r="V887" i="4" s="1"/>
  <c r="Q891" i="4"/>
  <c r="R891" i="4" s="1"/>
  <c r="J577" i="4"/>
  <c r="L98" i="4"/>
  <c r="M96" i="4" s="1"/>
  <c r="L892" i="4"/>
  <c r="M892" i="4" s="1"/>
  <c r="P576" i="4"/>
  <c r="M889" i="4"/>
  <c r="O891" i="4"/>
  <c r="O97" i="4"/>
  <c r="K1402" i="4"/>
  <c r="T96" i="4"/>
  <c r="V95" i="4"/>
  <c r="T890" i="4"/>
  <c r="U889" i="4"/>
  <c r="V889" i="4" s="1"/>
  <c r="S890" i="4"/>
  <c r="V560" i="4"/>
  <c r="V465" i="4"/>
  <c r="T1333" i="4"/>
  <c r="J457" i="4"/>
  <c r="X457" i="4" s="1"/>
  <c r="R455" i="4"/>
  <c r="V886" i="4"/>
  <c r="K1073" i="4"/>
  <c r="AE111" i="4"/>
  <c r="R888" i="4"/>
  <c r="V888" i="4"/>
  <c r="S888" i="4"/>
  <c r="T888" i="4"/>
  <c r="T338" i="4"/>
  <c r="K540" i="4"/>
  <c r="R995" i="4"/>
  <c r="P1452" i="4"/>
  <c r="W337" i="4"/>
  <c r="V337" i="4"/>
  <c r="O339" i="4"/>
  <c r="Q339" i="4"/>
  <c r="U338" i="4" s="1"/>
  <c r="L340" i="4"/>
  <c r="M337" i="4"/>
  <c r="X525" i="4"/>
  <c r="P525" i="4"/>
  <c r="S524" i="4"/>
  <c r="R524" i="4"/>
  <c r="J526" i="4"/>
  <c r="T526" i="4" s="1"/>
  <c r="K525" i="4"/>
  <c r="P943" i="4"/>
  <c r="K456" i="4"/>
  <c r="T876" i="4"/>
  <c r="K418" i="4"/>
  <c r="K724" i="4"/>
  <c r="K75" i="4"/>
  <c r="R942" i="4"/>
  <c r="S942" i="4"/>
  <c r="P273" i="4"/>
  <c r="T1236" i="4"/>
  <c r="K339" i="4"/>
  <c r="T1251" i="4"/>
  <c r="K1056" i="4"/>
  <c r="K1356" i="4"/>
  <c r="S1451" i="4"/>
  <c r="S538" i="4"/>
  <c r="S1416" i="4"/>
  <c r="K490" i="4"/>
  <c r="S669" i="4"/>
  <c r="K551" i="4"/>
  <c r="K687" i="4"/>
  <c r="U941" i="4"/>
  <c r="V941" i="4" s="1"/>
  <c r="R1560" i="4"/>
  <c r="S1560" i="4"/>
  <c r="U1559" i="4"/>
  <c r="T1560" i="4"/>
  <c r="W1558" i="4"/>
  <c r="V1558" i="4"/>
  <c r="X1562" i="4"/>
  <c r="J1563" i="4"/>
  <c r="M1559" i="4"/>
  <c r="P1561" i="4"/>
  <c r="O1561" i="4"/>
  <c r="Q1561" i="4"/>
  <c r="L1562" i="4"/>
  <c r="T74" i="4"/>
  <c r="K227" i="4"/>
  <c r="K311" i="4"/>
  <c r="P670" i="4"/>
  <c r="V73" i="4"/>
  <c r="W73" i="4"/>
  <c r="P417" i="4"/>
  <c r="M73" i="4"/>
  <c r="O75" i="4"/>
  <c r="Q75" i="4"/>
  <c r="U74" i="4" s="1"/>
  <c r="L76" i="4"/>
  <c r="K931" i="4"/>
  <c r="W993" i="4"/>
  <c r="V993" i="4"/>
  <c r="T1307" i="4"/>
  <c r="O488" i="4"/>
  <c r="M486" i="4"/>
  <c r="Q488" i="4"/>
  <c r="P488" i="4"/>
  <c r="L489" i="4"/>
  <c r="V485" i="4"/>
  <c r="W485" i="4"/>
  <c r="U486" i="4"/>
  <c r="T487" i="4"/>
  <c r="R487" i="4"/>
  <c r="S487" i="4"/>
  <c r="K500" i="4"/>
  <c r="U994" i="4"/>
  <c r="T995" i="4"/>
  <c r="M996" i="4"/>
  <c r="M995" i="4"/>
  <c r="M994" i="4"/>
  <c r="O997" i="4"/>
  <c r="O996" i="4"/>
  <c r="Q996" i="4"/>
  <c r="S416" i="4"/>
  <c r="K699" i="4"/>
  <c r="Q943" i="4"/>
  <c r="S943" i="4" s="1"/>
  <c r="L944" i="4"/>
  <c r="P944" i="4" s="1"/>
  <c r="O943" i="4"/>
  <c r="W940" i="4"/>
  <c r="V940" i="4"/>
  <c r="R272" i="4"/>
  <c r="P351" i="4"/>
  <c r="M1306" i="4"/>
  <c r="L1309" i="4"/>
  <c r="O1308" i="4"/>
  <c r="Q1308" i="4"/>
  <c r="U1307" i="4" s="1"/>
  <c r="X298" i="4"/>
  <c r="W1306" i="4"/>
  <c r="V1306" i="4"/>
  <c r="R1400" i="4"/>
  <c r="S1482" i="4"/>
  <c r="T616" i="4"/>
  <c r="X173" i="4"/>
  <c r="K173" i="4"/>
  <c r="J174" i="4"/>
  <c r="V920" i="4"/>
  <c r="W920" i="4"/>
  <c r="R280" i="4"/>
  <c r="T1320" i="4"/>
  <c r="K1378" i="4"/>
  <c r="K588" i="4"/>
  <c r="U922" i="4"/>
  <c r="R922" i="4"/>
  <c r="U921" i="4"/>
  <c r="S922" i="4"/>
  <c r="T922" i="4"/>
  <c r="T1528" i="4"/>
  <c r="K1528" i="4"/>
  <c r="K392" i="4"/>
  <c r="O434" i="4"/>
  <c r="T1131" i="4"/>
  <c r="R1004" i="4"/>
  <c r="S1004" i="4"/>
  <c r="U1003" i="4"/>
  <c r="T1004" i="4"/>
  <c r="M298" i="4"/>
  <c r="O819" i="4"/>
  <c r="O417" i="4"/>
  <c r="O1097" i="4"/>
  <c r="O24" i="4"/>
  <c r="O1401" i="4"/>
  <c r="M362" i="4"/>
  <c r="W1002" i="4"/>
  <c r="V1002" i="4"/>
  <c r="M1399" i="4"/>
  <c r="O687" i="4"/>
  <c r="M685" i="4"/>
  <c r="Q687" i="4"/>
  <c r="U686" i="4" s="1"/>
  <c r="L688" i="4"/>
  <c r="M1182" i="4"/>
  <c r="M442" i="4"/>
  <c r="M1298" i="4"/>
  <c r="M1430" i="4"/>
  <c r="O501" i="4"/>
  <c r="K1516" i="4"/>
  <c r="P1109" i="4"/>
  <c r="K1196" i="4"/>
  <c r="O173" i="4"/>
  <c r="P539" i="4"/>
  <c r="M1250" i="4"/>
  <c r="M237" i="4"/>
  <c r="M525" i="4"/>
  <c r="M537" i="4"/>
  <c r="M22" i="4"/>
  <c r="P391" i="4"/>
  <c r="P789" i="4"/>
  <c r="O1376" i="4"/>
  <c r="P404" i="4"/>
  <c r="O670" i="4"/>
  <c r="M670" i="4"/>
  <c r="O1005" i="4"/>
  <c r="P1005" i="4"/>
  <c r="L1006" i="4"/>
  <c r="M1004" i="4" s="1"/>
  <c r="Q1005" i="4"/>
  <c r="U1004" i="4" s="1"/>
  <c r="M732" i="4"/>
  <c r="W684" i="4"/>
  <c r="V684" i="4"/>
  <c r="M63" i="4"/>
  <c r="M433" i="4"/>
  <c r="V1332" i="4"/>
  <c r="W1332" i="4"/>
  <c r="M586" i="4"/>
  <c r="M698" i="4"/>
  <c r="O700" i="4"/>
  <c r="T901" i="4"/>
  <c r="O601" i="4"/>
  <c r="T467" i="4"/>
  <c r="O1169" i="4"/>
  <c r="O724" i="4"/>
  <c r="K564" i="4"/>
  <c r="O1417" i="4"/>
  <c r="O1184" i="4"/>
  <c r="P1037" i="4"/>
  <c r="O987" i="4"/>
  <c r="M987" i="4"/>
  <c r="M223" i="4"/>
  <c r="M10" i="4"/>
  <c r="M817" i="4"/>
  <c r="M1107" i="4"/>
  <c r="M1333" i="4"/>
  <c r="M1183" i="4"/>
  <c r="M279" i="4"/>
  <c r="M389" i="4"/>
  <c r="P1084" i="4"/>
  <c r="O1483" i="4"/>
  <c r="O859" i="4"/>
  <c r="X1344" i="4"/>
  <c r="O12" i="4"/>
  <c r="M250" i="4"/>
  <c r="M1319" i="4"/>
  <c r="M432" i="4"/>
  <c r="M377" i="4"/>
  <c r="M845" i="4"/>
  <c r="M669" i="4"/>
  <c r="M171" i="4"/>
  <c r="M1035" i="4"/>
  <c r="M1353" i="4"/>
  <c r="P1055" i="4"/>
  <c r="M787" i="4"/>
  <c r="O551" i="4"/>
  <c r="P808" i="4"/>
  <c r="K617" i="4"/>
  <c r="X724" i="4"/>
  <c r="T443" i="4"/>
  <c r="O1518" i="4"/>
  <c r="P1097" i="4"/>
  <c r="O225" i="4"/>
  <c r="R403" i="4"/>
  <c r="K405" i="4"/>
  <c r="K407" i="4" s="1"/>
  <c r="K408" i="4" s="1"/>
  <c r="O64" i="4"/>
  <c r="M64" i="4"/>
  <c r="P1184" i="4"/>
  <c r="O617" i="4"/>
  <c r="O877" i="4"/>
  <c r="P1355" i="4"/>
  <c r="M806" i="4"/>
  <c r="M1342" i="4"/>
  <c r="M454" i="4"/>
  <c r="M966" i="4"/>
  <c r="U685" i="4"/>
  <c r="T686" i="4"/>
  <c r="M1516" i="4"/>
  <c r="M615" i="4"/>
  <c r="M1003" i="4"/>
  <c r="M1469" i="4"/>
  <c r="P364" i="4"/>
  <c r="M364" i="4"/>
  <c r="M1334" i="4"/>
  <c r="O1335" i="4"/>
  <c r="Q1334" i="4"/>
  <c r="O1334" i="4"/>
  <c r="O351" i="4"/>
  <c r="O378" i="4"/>
  <c r="M378" i="4"/>
  <c r="O1452" i="4"/>
  <c r="O1252" i="4"/>
  <c r="O588" i="4"/>
  <c r="O312" i="4"/>
  <c r="O1132" i="4"/>
  <c r="M985" i="4"/>
  <c r="M1070" i="4"/>
  <c r="M1235" i="4"/>
  <c r="M1481" i="4"/>
  <c r="M752" i="4"/>
  <c r="M324" i="4"/>
  <c r="M1167" i="4"/>
  <c r="M1415" i="4"/>
  <c r="M499" i="4"/>
  <c r="M310" i="4"/>
  <c r="T629" i="4"/>
  <c r="X1402" i="4"/>
  <c r="O404" i="4"/>
  <c r="X1056" i="4"/>
  <c r="T311" i="4"/>
  <c r="U250" i="4"/>
  <c r="T251" i="4"/>
  <c r="R251" i="4"/>
  <c r="S251" i="4"/>
  <c r="U1247" i="4"/>
  <c r="U1246" i="4"/>
  <c r="T1247" i="4"/>
  <c r="S1247" i="4"/>
  <c r="R1247" i="4"/>
  <c r="X931" i="4"/>
  <c r="S930" i="4"/>
  <c r="P931" i="4"/>
  <c r="J932" i="4"/>
  <c r="R930" i="4"/>
  <c r="K195" i="4"/>
  <c r="K197" i="4" s="1"/>
  <c r="K198" i="4" s="1"/>
  <c r="K199" i="4" s="1"/>
  <c r="O252" i="4"/>
  <c r="L253" i="4"/>
  <c r="M253" i="4" s="1"/>
  <c r="P252" i="4"/>
  <c r="Q252" i="4"/>
  <c r="X253" i="4"/>
  <c r="X254" i="4"/>
  <c r="T254" i="4"/>
  <c r="O539" i="4"/>
  <c r="L540" i="4"/>
  <c r="P540" i="4" s="1"/>
  <c r="Q539" i="4"/>
  <c r="R539" i="4" s="1"/>
  <c r="W844" i="4"/>
  <c r="V844" i="4"/>
  <c r="O847" i="4"/>
  <c r="P847" i="4"/>
  <c r="Q847" i="4"/>
  <c r="L848" i="4"/>
  <c r="U537" i="4"/>
  <c r="T538" i="4"/>
  <c r="T500" i="4"/>
  <c r="X325" i="4"/>
  <c r="K1131" i="4"/>
  <c r="U845" i="4"/>
  <c r="T846" i="4"/>
  <c r="S846" i="4"/>
  <c r="R846" i="4"/>
  <c r="T699" i="4"/>
  <c r="O1109" i="4"/>
  <c r="R1354" i="4"/>
  <c r="V536" i="4"/>
  <c r="W536" i="4"/>
  <c r="K36" i="4"/>
  <c r="K37" i="4" s="1"/>
  <c r="K39" i="4" s="1"/>
  <c r="W1245" i="4"/>
  <c r="V1245" i="4"/>
  <c r="W249" i="4"/>
  <c r="V249" i="4"/>
  <c r="Q551" i="4"/>
  <c r="L552" i="4"/>
  <c r="P629" i="4"/>
  <c r="S628" i="4"/>
  <c r="R628" i="4"/>
  <c r="J630" i="4"/>
  <c r="X630" i="4" s="1"/>
  <c r="O808" i="4"/>
  <c r="O1084" i="4"/>
  <c r="O364" i="4"/>
  <c r="Q1518" i="4"/>
  <c r="U1517" i="4" s="1"/>
  <c r="L1519" i="4"/>
  <c r="O1519" i="4" s="1"/>
  <c r="V348" i="4"/>
  <c r="W348" i="4"/>
  <c r="W1342" i="4"/>
  <c r="V1342" i="4"/>
  <c r="Q1169" i="4"/>
  <c r="L1170" i="4"/>
  <c r="T818" i="4"/>
  <c r="W598" i="4"/>
  <c r="V598" i="4"/>
  <c r="W361" i="4"/>
  <c r="V361" i="4"/>
  <c r="P754" i="4"/>
  <c r="S753" i="4"/>
  <c r="J755" i="4"/>
  <c r="R753" i="4"/>
  <c r="L418" i="4"/>
  <c r="M416" i="4" s="1"/>
  <c r="Q417" i="4"/>
  <c r="R417" i="4" s="1"/>
  <c r="U1107" i="4"/>
  <c r="T1108" i="4"/>
  <c r="O435" i="4"/>
  <c r="Q434" i="4"/>
  <c r="P434" i="4"/>
  <c r="W511" i="4"/>
  <c r="V511" i="4"/>
  <c r="U171" i="4"/>
  <c r="T172" i="4"/>
  <c r="R172" i="4"/>
  <c r="S172" i="4"/>
  <c r="W151" i="4"/>
  <c r="V151" i="4"/>
  <c r="U42" i="4"/>
  <c r="Q44" i="4"/>
  <c r="S43" i="4"/>
  <c r="R43" i="4"/>
  <c r="T43" i="4"/>
  <c r="L1453" i="4"/>
  <c r="O1453" i="4" s="1"/>
  <c r="Q1452" i="4"/>
  <c r="S1452" i="4" s="1"/>
  <c r="R1130" i="4"/>
  <c r="P1131" i="4"/>
  <c r="S1130" i="4"/>
  <c r="J1132" i="4"/>
  <c r="S455" i="4"/>
  <c r="L445" i="4"/>
  <c r="Q444" i="4"/>
  <c r="U443" i="4" s="1"/>
  <c r="W585" i="4"/>
  <c r="V585" i="4"/>
  <c r="W1235" i="4"/>
  <c r="V1235" i="4"/>
  <c r="L25" i="4"/>
  <c r="P25" i="4" s="1"/>
  <c r="O1037" i="4"/>
  <c r="Q1252" i="4"/>
  <c r="L1253" i="4"/>
  <c r="U1017" i="4"/>
  <c r="T1018" i="4"/>
  <c r="S1018" i="4"/>
  <c r="R1018" i="4"/>
  <c r="Q12" i="4"/>
  <c r="U11" i="4" s="1"/>
  <c r="L13" i="4"/>
  <c r="J1111" i="4"/>
  <c r="X1111" i="4" s="1"/>
  <c r="U1264" i="4"/>
  <c r="R1265" i="4"/>
  <c r="Q1266" i="4"/>
  <c r="S1265" i="4"/>
  <c r="T1265" i="4"/>
  <c r="W1352" i="4"/>
  <c r="V1352" i="4"/>
  <c r="L878" i="4"/>
  <c r="M876" i="4" s="1"/>
  <c r="Q877" i="4"/>
  <c r="R1083" i="4"/>
  <c r="L1402" i="4"/>
  <c r="P1402" i="4" s="1"/>
  <c r="Q1401" i="4"/>
  <c r="S1401" i="4" s="1"/>
  <c r="U1030" i="4"/>
  <c r="S1031" i="4"/>
  <c r="R1031" i="4"/>
  <c r="Q1032" i="4"/>
  <c r="T1031" i="4"/>
  <c r="V1480" i="4"/>
  <c r="W1480" i="4"/>
  <c r="X588" i="4"/>
  <c r="J393" i="4"/>
  <c r="W549" i="4"/>
  <c r="V549" i="4"/>
  <c r="U1374" i="4"/>
  <c r="T1375" i="4"/>
  <c r="S1375" i="4"/>
  <c r="R1375" i="4"/>
  <c r="U237" i="4"/>
  <c r="T238" i="4"/>
  <c r="Q968" i="4"/>
  <c r="S968" i="4" s="1"/>
  <c r="L969" i="4"/>
  <c r="P969" i="4" s="1"/>
  <c r="X196" i="4"/>
  <c r="P195" i="4"/>
  <c r="R194" i="4"/>
  <c r="S194" i="4"/>
  <c r="W236" i="4"/>
  <c r="V236" i="4"/>
  <c r="U362" i="4"/>
  <c r="T363" i="4"/>
  <c r="W41" i="4"/>
  <c r="V41" i="4"/>
  <c r="J241" i="4"/>
  <c r="Q1344" i="4"/>
  <c r="U1343" i="4" s="1"/>
  <c r="L1345" i="4"/>
  <c r="O1345" i="4" s="1"/>
  <c r="W207" i="4"/>
  <c r="V207" i="4"/>
  <c r="U415" i="4"/>
  <c r="T416" i="4"/>
  <c r="V779" i="4"/>
  <c r="W779" i="4"/>
  <c r="J353" i="4"/>
  <c r="X353" i="4" s="1"/>
  <c r="K352" i="4"/>
  <c r="W1341" i="4"/>
  <c r="V1341" i="4"/>
  <c r="V428" i="4"/>
  <c r="W428" i="4"/>
  <c r="W401" i="4"/>
  <c r="V401" i="4"/>
  <c r="W801" i="4"/>
  <c r="V801" i="4"/>
  <c r="T1451" i="4"/>
  <c r="J1074" i="4"/>
  <c r="X1074" i="4" s="1"/>
  <c r="X1516" i="4"/>
  <c r="J565" i="4"/>
  <c r="X565" i="4" s="1"/>
  <c r="Q1237" i="4"/>
  <c r="L1238" i="4"/>
  <c r="O1238" i="4" s="1"/>
  <c r="U1035" i="4"/>
  <c r="T1036" i="4"/>
  <c r="W901" i="4"/>
  <c r="V901" i="4"/>
  <c r="W10" i="4"/>
  <c r="V10" i="4"/>
  <c r="R1036" i="4"/>
  <c r="W1221" i="4"/>
  <c r="V1221" i="4"/>
  <c r="S1108" i="4"/>
  <c r="J1122" i="4"/>
  <c r="X1122" i="4" s="1"/>
  <c r="V148" i="4"/>
  <c r="W148" i="4"/>
  <c r="J1086" i="4"/>
  <c r="V1029" i="4"/>
  <c r="W1029" i="4"/>
  <c r="K734" i="4"/>
  <c r="W1081" i="4"/>
  <c r="V1081" i="4"/>
  <c r="K1484" i="4"/>
  <c r="Q1376" i="4"/>
  <c r="L1377" i="4"/>
  <c r="P1376" i="4"/>
  <c r="J1403" i="4"/>
  <c r="Q239" i="4"/>
  <c r="S239" i="4" s="1"/>
  <c r="L240" i="4"/>
  <c r="M238" i="4" s="1"/>
  <c r="W453" i="4"/>
  <c r="V453" i="4"/>
  <c r="P1169" i="4"/>
  <c r="S1168" i="4"/>
  <c r="R1168" i="4"/>
  <c r="J1170" i="4"/>
  <c r="X1170" i="4" s="1"/>
  <c r="J1454" i="4"/>
  <c r="X1454" i="4" s="1"/>
  <c r="W930" i="4"/>
  <c r="V930" i="4"/>
  <c r="K809" i="4"/>
  <c r="U966" i="4"/>
  <c r="T967" i="4"/>
  <c r="T195" i="4"/>
  <c r="W1446" i="4"/>
  <c r="V1446" i="4"/>
  <c r="S1391" i="4"/>
  <c r="R1391" i="4"/>
  <c r="U1391" i="4"/>
  <c r="T1391" i="4"/>
  <c r="V1516" i="4"/>
  <c r="W1516" i="4"/>
  <c r="R238" i="4"/>
  <c r="W965" i="4"/>
  <c r="V965" i="4"/>
  <c r="O1344" i="4"/>
  <c r="S1320" i="4"/>
  <c r="P1321" i="4"/>
  <c r="J1322" i="4"/>
  <c r="X1322" i="4" s="1"/>
  <c r="R1320" i="4"/>
  <c r="V1052" i="4"/>
  <c r="W1052" i="4"/>
  <c r="X1435" i="4"/>
  <c r="T1435" i="4"/>
  <c r="J1274" i="4"/>
  <c r="X1274" i="4" s="1"/>
  <c r="U857" i="4"/>
  <c r="T858" i="4"/>
  <c r="S1527" i="4"/>
  <c r="P1528" i="4"/>
  <c r="R1527" i="4"/>
  <c r="J1529" i="4"/>
  <c r="X1529" i="4" s="1"/>
  <c r="O65" i="4"/>
  <c r="Q64" i="4"/>
  <c r="V442" i="4"/>
  <c r="W442" i="4"/>
  <c r="K818" i="4"/>
  <c r="O1237" i="4"/>
  <c r="K63" i="4"/>
  <c r="W1294" i="4"/>
  <c r="V1294" i="4"/>
  <c r="K1417" i="4"/>
  <c r="K1418" i="4" s="1"/>
  <c r="J646" i="4"/>
  <c r="X646" i="4" s="1"/>
  <c r="J491" i="4"/>
  <c r="W441" i="4"/>
  <c r="V441" i="4"/>
  <c r="S616" i="4"/>
  <c r="R616" i="4"/>
  <c r="P617" i="4"/>
  <c r="J618" i="4"/>
  <c r="U1399" i="4"/>
  <c r="T1400" i="4"/>
  <c r="L1356" i="4"/>
  <c r="M1354" i="4" s="1"/>
  <c r="Q1355" i="4"/>
  <c r="R1355" i="4" s="1"/>
  <c r="J26" i="4"/>
  <c r="X26" i="4" s="1"/>
  <c r="L457" i="4"/>
  <c r="Q456" i="4"/>
  <c r="X275" i="4"/>
  <c r="P901" i="4"/>
  <c r="S900" i="4"/>
  <c r="R900" i="4"/>
  <c r="J902" i="4"/>
  <c r="X902" i="4" s="1"/>
  <c r="K901" i="4"/>
  <c r="P1308" i="4"/>
  <c r="S1307" i="4"/>
  <c r="R1307" i="4"/>
  <c r="J1309" i="4"/>
  <c r="O968" i="4"/>
  <c r="Q601" i="4"/>
  <c r="R601" i="4" s="1"/>
  <c r="L602" i="4"/>
  <c r="P602" i="4" s="1"/>
  <c r="X418" i="4"/>
  <c r="P467" i="4"/>
  <c r="S466" i="4"/>
  <c r="J468" i="4"/>
  <c r="R466" i="4"/>
  <c r="P239" i="4"/>
  <c r="J283" i="4"/>
  <c r="P339" i="4"/>
  <c r="S338" i="4"/>
  <c r="J340" i="4"/>
  <c r="R338" i="4"/>
  <c r="J1419" i="4"/>
  <c r="X1419" i="4" s="1"/>
  <c r="U1145" i="4"/>
  <c r="S1146" i="4"/>
  <c r="R1146" i="4"/>
  <c r="Q1147" i="4"/>
  <c r="T1146" i="4"/>
  <c r="R363" i="4"/>
  <c r="Q724" i="4"/>
  <c r="U723" i="4" s="1"/>
  <c r="L725" i="4"/>
  <c r="M724" i="4" s="1"/>
  <c r="K1271" i="4"/>
  <c r="Q1097" i="4"/>
  <c r="S1097" i="4" s="1"/>
  <c r="L1098" i="4"/>
  <c r="M1096" i="4" s="1"/>
  <c r="Q225" i="4"/>
  <c r="L226" i="4"/>
  <c r="P225" i="4"/>
  <c r="Q351" i="4"/>
  <c r="S351" i="4" s="1"/>
  <c r="L352" i="4"/>
  <c r="W376" i="4"/>
  <c r="V376" i="4"/>
  <c r="K602" i="4"/>
  <c r="T1343" i="4"/>
  <c r="L860" i="4"/>
  <c r="Q859" i="4"/>
  <c r="U858" i="4" s="1"/>
  <c r="T325" i="4"/>
  <c r="V709" i="4"/>
  <c r="W709" i="4"/>
  <c r="J541" i="4"/>
  <c r="P551" i="4"/>
  <c r="S550" i="4"/>
  <c r="J552" i="4"/>
  <c r="X552" i="4" s="1"/>
  <c r="R550" i="4"/>
  <c r="U194" i="4"/>
  <c r="Q196" i="4"/>
  <c r="T196" i="4" s="1"/>
  <c r="S195" i="4"/>
  <c r="R195" i="4"/>
  <c r="K1169" i="4"/>
  <c r="U1481" i="4"/>
  <c r="T1482" i="4"/>
  <c r="Q1471" i="4"/>
  <c r="L1472" i="4"/>
  <c r="M1470" i="4" s="1"/>
  <c r="P1471" i="4"/>
  <c r="W561" i="4"/>
  <c r="V561" i="4"/>
  <c r="P311" i="4"/>
  <c r="S310" i="4"/>
  <c r="R310" i="4"/>
  <c r="J312" i="4"/>
  <c r="S1036" i="4"/>
  <c r="P1333" i="4"/>
  <c r="J1334" i="4"/>
  <c r="X1334" i="4" s="1"/>
  <c r="R1332" i="4"/>
  <c r="S1332" i="4"/>
  <c r="Q617" i="4"/>
  <c r="U616" i="4" s="1"/>
  <c r="L618" i="4"/>
  <c r="M616" i="4" s="1"/>
  <c r="L469" i="4"/>
  <c r="Q468" i="4"/>
  <c r="U467" i="4" s="1"/>
  <c r="W1263" i="4"/>
  <c r="V1263" i="4"/>
  <c r="S967" i="4"/>
  <c r="V548" i="4"/>
  <c r="W548" i="4"/>
  <c r="W1130" i="4"/>
  <c r="V1130" i="4"/>
  <c r="L301" i="4"/>
  <c r="M299" i="4" s="1"/>
  <c r="Q300" i="4"/>
  <c r="U299" i="4" s="1"/>
  <c r="K1085" i="4"/>
  <c r="W414" i="4"/>
  <c r="V414" i="4"/>
  <c r="O1355" i="4"/>
  <c r="Q391" i="4"/>
  <c r="R391" i="4" s="1"/>
  <c r="L392" i="4"/>
  <c r="M390" i="4" s="1"/>
  <c r="Q700" i="4"/>
  <c r="U699" i="4" s="1"/>
  <c r="L701" i="4"/>
  <c r="W1373" i="4"/>
  <c r="V1373" i="4"/>
  <c r="W752" i="4"/>
  <c r="V752" i="4"/>
  <c r="J715" i="4"/>
  <c r="X715" i="4" s="1"/>
  <c r="U1179" i="4"/>
  <c r="T1180" i="4"/>
  <c r="S1180" i="4"/>
  <c r="R1180" i="4"/>
  <c r="Q1181" i="4"/>
  <c r="J419" i="4"/>
  <c r="S238" i="4"/>
  <c r="J850" i="4"/>
  <c r="X850" i="4" s="1"/>
  <c r="U722" i="4"/>
  <c r="T723" i="4"/>
  <c r="U1095" i="4"/>
  <c r="T1096" i="4"/>
  <c r="U223" i="4"/>
  <c r="T224" i="4"/>
  <c r="R224" i="4"/>
  <c r="S224" i="4"/>
  <c r="W510" i="4"/>
  <c r="V510" i="4"/>
  <c r="X352" i="4"/>
  <c r="U349" i="4"/>
  <c r="T350" i="4"/>
  <c r="O379" i="4"/>
  <c r="Q378" i="4"/>
  <c r="L1418" i="4"/>
  <c r="Q1417" i="4"/>
  <c r="S1417" i="4" s="1"/>
  <c r="W667" i="4"/>
  <c r="V667" i="4"/>
  <c r="T550" i="4"/>
  <c r="P75" i="4"/>
  <c r="S74" i="4"/>
  <c r="R74" i="4"/>
  <c r="J76" i="4"/>
  <c r="W1411" i="4"/>
  <c r="V1411" i="4"/>
  <c r="Q281" i="4"/>
  <c r="L282" i="4"/>
  <c r="X1073" i="4"/>
  <c r="X564" i="4"/>
  <c r="J945" i="4"/>
  <c r="K298" i="4"/>
  <c r="Q1483" i="4"/>
  <c r="S1483" i="4" s="1"/>
  <c r="L1484" i="4"/>
  <c r="P1484" i="4" s="1"/>
  <c r="U1469" i="4"/>
  <c r="T1470" i="4"/>
  <c r="R1470" i="4"/>
  <c r="S1470" i="4"/>
  <c r="W54" i="4"/>
  <c r="V54" i="4"/>
  <c r="Q527" i="4"/>
  <c r="L528" i="4"/>
  <c r="J1039" i="4"/>
  <c r="W1398" i="4"/>
  <c r="V1398" i="4"/>
  <c r="R1108" i="4"/>
  <c r="J1197" i="4"/>
  <c r="W615" i="4"/>
  <c r="V615" i="4"/>
  <c r="O468" i="4"/>
  <c r="K97" i="4"/>
  <c r="Q312" i="4"/>
  <c r="U311" i="4" s="1"/>
  <c r="L313" i="4"/>
  <c r="P968" i="4"/>
  <c r="T1168" i="4"/>
  <c r="P687" i="4"/>
  <c r="J688" i="4"/>
  <c r="R686" i="4"/>
  <c r="S686" i="4"/>
  <c r="Q1132" i="4"/>
  <c r="U1131" i="4" s="1"/>
  <c r="L1133" i="4"/>
  <c r="O300" i="4"/>
  <c r="J1357" i="4"/>
  <c r="Q1321" i="4"/>
  <c r="L1322" i="4"/>
  <c r="U1353" i="4"/>
  <c r="T1354" i="4"/>
  <c r="J603" i="4"/>
  <c r="X603" i="4" s="1"/>
  <c r="K1308" i="4"/>
  <c r="K1038" i="4"/>
  <c r="U454" i="4"/>
  <c r="T455" i="4"/>
  <c r="U389" i="4"/>
  <c r="T390" i="4"/>
  <c r="K1237" i="4"/>
  <c r="Q789" i="4"/>
  <c r="S789" i="4" s="1"/>
  <c r="L790" i="4"/>
  <c r="V1429" i="4"/>
  <c r="W1429" i="4"/>
  <c r="Q754" i="4"/>
  <c r="L755" i="4"/>
  <c r="X195" i="4"/>
  <c r="P724" i="4"/>
  <c r="R723" i="4"/>
  <c r="S723" i="4"/>
  <c r="J725" i="4"/>
  <c r="U599" i="4"/>
  <c r="T600" i="4"/>
  <c r="L783" i="4"/>
  <c r="M783" i="4" s="1"/>
  <c r="Q782" i="4"/>
  <c r="U781" i="4" s="1"/>
  <c r="W1386" i="4"/>
  <c r="V1386" i="4"/>
  <c r="L735" i="4"/>
  <c r="Q734" i="4"/>
  <c r="W1106" i="4"/>
  <c r="V1106" i="4"/>
  <c r="Q631" i="4"/>
  <c r="U630" i="4" s="1"/>
  <c r="L632" i="4"/>
  <c r="X240" i="4"/>
  <c r="V170" i="4"/>
  <c r="W170" i="4"/>
  <c r="W1144" i="4"/>
  <c r="V1144" i="4"/>
  <c r="S363" i="4"/>
  <c r="AE32" i="4"/>
  <c r="Q326" i="4"/>
  <c r="U325" i="4" s="1"/>
  <c r="L327" i="4"/>
  <c r="O327" i="4" s="1"/>
  <c r="Q1432" i="4"/>
  <c r="L1433" i="4"/>
  <c r="O1433" i="4" s="1"/>
  <c r="P1432" i="4"/>
  <c r="K849" i="4"/>
  <c r="U429" i="4"/>
  <c r="T430" i="4"/>
  <c r="R430" i="4"/>
  <c r="S430" i="4"/>
  <c r="U430" i="4"/>
  <c r="J791" i="4"/>
  <c r="X791" i="4" s="1"/>
  <c r="W1094" i="4"/>
  <c r="V1094" i="4"/>
  <c r="S1215" i="4"/>
  <c r="R1215" i="4"/>
  <c r="U1214" i="4"/>
  <c r="U1215" i="4"/>
  <c r="T1215" i="4"/>
  <c r="U279" i="4"/>
  <c r="T280" i="4"/>
  <c r="L1056" i="4"/>
  <c r="P1056" i="4" s="1"/>
  <c r="Q1055" i="4"/>
  <c r="S1055" i="4" s="1"/>
  <c r="P1516" i="4"/>
  <c r="R1515" i="4"/>
  <c r="J1517" i="4"/>
  <c r="S1515" i="4"/>
  <c r="P456" i="4"/>
  <c r="Q273" i="4"/>
  <c r="L274" i="4"/>
  <c r="M274" i="4" s="1"/>
  <c r="P63" i="4"/>
  <c r="S62" i="4"/>
  <c r="R62" i="4"/>
  <c r="J64" i="4"/>
  <c r="X64" i="4" s="1"/>
  <c r="J228" i="4"/>
  <c r="R1096" i="4"/>
  <c r="L1073" i="4"/>
  <c r="O1073" i="4" s="1"/>
  <c r="Q1072" i="4"/>
  <c r="S1072" i="4" s="1"/>
  <c r="W525" i="4"/>
  <c r="V525" i="4"/>
  <c r="J970" i="4"/>
  <c r="K944" i="4"/>
  <c r="U149" i="4"/>
  <c r="T150" i="4"/>
  <c r="S150" i="4"/>
  <c r="R150" i="4"/>
  <c r="U150" i="4"/>
  <c r="V388" i="4"/>
  <c r="W388" i="4"/>
  <c r="K1473" i="4"/>
  <c r="X810" i="4"/>
  <c r="T810" i="4"/>
  <c r="W270" i="4"/>
  <c r="V270" i="4"/>
  <c r="P588" i="4"/>
  <c r="R587" i="4"/>
  <c r="J589" i="4"/>
  <c r="S587" i="4"/>
  <c r="W874" i="4"/>
  <c r="V874" i="4"/>
  <c r="V731" i="4"/>
  <c r="W731" i="4"/>
  <c r="W182" i="4"/>
  <c r="V182" i="4"/>
  <c r="K645" i="4"/>
  <c r="O391" i="4"/>
  <c r="W1227" i="4"/>
  <c r="V1227" i="4"/>
  <c r="W698" i="4"/>
  <c r="V698" i="4"/>
  <c r="W1318" i="4"/>
  <c r="V1318" i="4"/>
  <c r="X274" i="4"/>
  <c r="L820" i="4"/>
  <c r="Q819" i="4"/>
  <c r="U818" i="4" s="1"/>
  <c r="Q1084" i="4"/>
  <c r="R1084" i="4" s="1"/>
  <c r="L1085" i="4"/>
  <c r="J1504" i="4"/>
  <c r="X1504" i="4" s="1"/>
  <c r="W479" i="4"/>
  <c r="V479" i="4"/>
  <c r="O754" i="4"/>
  <c r="V1468" i="4"/>
  <c r="W1468" i="4"/>
  <c r="P699" i="4"/>
  <c r="R698" i="4"/>
  <c r="J700" i="4"/>
  <c r="S698" i="4"/>
  <c r="W780" i="4"/>
  <c r="V780" i="4"/>
  <c r="W732" i="4"/>
  <c r="V732" i="4"/>
  <c r="W222" i="4"/>
  <c r="V222" i="4"/>
  <c r="O631" i="4"/>
  <c r="X339" i="4"/>
  <c r="R209" i="4"/>
  <c r="U208" i="4"/>
  <c r="U209" i="4"/>
  <c r="S209" i="4"/>
  <c r="T209" i="4"/>
  <c r="W265" i="4"/>
  <c r="V265" i="4"/>
  <c r="U402" i="4"/>
  <c r="T403" i="4"/>
  <c r="Q1109" i="4"/>
  <c r="R1109" i="4" s="1"/>
  <c r="L1110" i="4"/>
  <c r="X406" i="4"/>
  <c r="O1432" i="4"/>
  <c r="K969" i="4"/>
  <c r="K859" i="4"/>
  <c r="U1415" i="4"/>
  <c r="T1416" i="4"/>
  <c r="X790" i="4"/>
  <c r="K629" i="4"/>
  <c r="S324" i="4"/>
  <c r="P325" i="4"/>
  <c r="J326" i="4"/>
  <c r="R324" i="4"/>
  <c r="O281" i="4"/>
  <c r="U1053" i="4"/>
  <c r="T1054" i="4"/>
  <c r="X540" i="4"/>
  <c r="K1333" i="4"/>
  <c r="Q670" i="4"/>
  <c r="O671" i="4"/>
  <c r="W499" i="4"/>
  <c r="V499" i="4"/>
  <c r="U271" i="4"/>
  <c r="T272" i="4"/>
  <c r="S1251" i="4"/>
  <c r="R1251" i="4"/>
  <c r="P1252" i="4"/>
  <c r="J1253" i="4"/>
  <c r="X1253" i="4" s="1"/>
  <c r="U1182" i="4"/>
  <c r="T1183" i="4"/>
  <c r="W1293" i="4"/>
  <c r="V1293" i="4"/>
  <c r="S1054" i="4"/>
  <c r="J1099" i="4"/>
  <c r="O1072" i="4"/>
  <c r="P298" i="4"/>
  <c r="J299" i="4"/>
  <c r="X299" i="4" s="1"/>
  <c r="R297" i="4"/>
  <c r="S297" i="4"/>
  <c r="S1183" i="4"/>
  <c r="U586" i="4"/>
  <c r="T587" i="4"/>
  <c r="T733" i="4"/>
  <c r="O527" i="4"/>
  <c r="V1158" i="4"/>
  <c r="W1158" i="4"/>
  <c r="X1038" i="4"/>
  <c r="U1222" i="4"/>
  <c r="R1223" i="4"/>
  <c r="S1223" i="4"/>
  <c r="Q1224" i="4"/>
  <c r="T1223" i="4"/>
  <c r="Q987" i="4"/>
  <c r="O988" i="4"/>
  <c r="P987" i="4"/>
  <c r="V310" i="4"/>
  <c r="W310" i="4"/>
  <c r="J1474" i="4"/>
  <c r="X1474" i="4" s="1"/>
  <c r="W1319" i="4"/>
  <c r="V1319" i="4"/>
  <c r="S390" i="4"/>
  <c r="R600" i="4"/>
  <c r="T753" i="4"/>
  <c r="X25" i="4"/>
  <c r="P734" i="4"/>
  <c r="J735" i="4"/>
  <c r="R733" i="4"/>
  <c r="S733" i="4"/>
  <c r="W1226" i="4"/>
  <c r="V1226" i="4"/>
  <c r="L809" i="4"/>
  <c r="M808" i="4" s="1"/>
  <c r="Q808" i="4"/>
  <c r="S808" i="4" s="1"/>
  <c r="O789" i="4"/>
  <c r="U1082" i="4"/>
  <c r="T1083" i="4"/>
  <c r="W478" i="4"/>
  <c r="V478" i="4"/>
  <c r="U183" i="4"/>
  <c r="S184" i="4"/>
  <c r="R184" i="4"/>
  <c r="Q185" i="4"/>
  <c r="T184" i="4"/>
  <c r="O365" i="4"/>
  <c r="Q364" i="4"/>
  <c r="O782" i="4"/>
  <c r="O734" i="4"/>
  <c r="W431" i="4"/>
  <c r="V431" i="4"/>
  <c r="W1178" i="4"/>
  <c r="V1178" i="4"/>
  <c r="W629" i="4"/>
  <c r="V629" i="4"/>
  <c r="X849" i="4"/>
  <c r="X1418" i="4"/>
  <c r="K1252" i="4"/>
  <c r="K1253" i="4" s="1"/>
  <c r="K1452" i="4"/>
  <c r="W1167" i="4"/>
  <c r="V1167" i="4"/>
  <c r="P818" i="4"/>
  <c r="J819" i="4"/>
  <c r="R817" i="4"/>
  <c r="S817" i="4"/>
  <c r="P1237" i="4"/>
  <c r="S1236" i="4"/>
  <c r="R1236" i="4"/>
  <c r="J1238" i="4"/>
  <c r="J1485" i="4"/>
  <c r="O326" i="4"/>
  <c r="L405" i="4"/>
  <c r="M404" i="4" s="1"/>
  <c r="Q404" i="4"/>
  <c r="S404" i="4" s="1"/>
  <c r="U432" i="4"/>
  <c r="T433" i="4"/>
  <c r="R433" i="4"/>
  <c r="S433" i="4"/>
  <c r="U1430" i="4"/>
  <c r="T1431" i="4"/>
  <c r="S1431" i="4"/>
  <c r="R1431" i="4"/>
  <c r="S350" i="4"/>
  <c r="K1098" i="4"/>
  <c r="W278" i="4"/>
  <c r="V278" i="4"/>
  <c r="L174" i="4"/>
  <c r="M172" i="4" s="1"/>
  <c r="Q173" i="4"/>
  <c r="P173" i="4"/>
  <c r="W1034" i="4"/>
  <c r="V1034" i="4"/>
  <c r="W152" i="4"/>
  <c r="V152" i="4"/>
  <c r="W1210" i="4"/>
  <c r="V1210" i="4"/>
  <c r="U802" i="4"/>
  <c r="R803" i="4"/>
  <c r="Q804" i="4"/>
  <c r="S803" i="4"/>
  <c r="T803" i="4"/>
  <c r="P500" i="4"/>
  <c r="J501" i="4"/>
  <c r="X501" i="4" s="1"/>
  <c r="R499" i="4"/>
  <c r="S499" i="4"/>
  <c r="O1055" i="4"/>
  <c r="P1344" i="4"/>
  <c r="S1343" i="4"/>
  <c r="R1343" i="4"/>
  <c r="J1345" i="4"/>
  <c r="J1379" i="4"/>
  <c r="K754" i="4"/>
  <c r="U668" i="4"/>
  <c r="T669" i="4"/>
  <c r="Q501" i="4"/>
  <c r="U500" i="4" s="1"/>
  <c r="L502" i="4"/>
  <c r="M500" i="4" s="1"/>
  <c r="O273" i="4"/>
  <c r="T63" i="4"/>
  <c r="X944" i="4"/>
  <c r="O1185" i="4"/>
  <c r="Q1184" i="4"/>
  <c r="J1057" i="4"/>
  <c r="X1057" i="4" s="1"/>
  <c r="Q1037" i="4"/>
  <c r="L1038" i="4"/>
  <c r="P859" i="4"/>
  <c r="S858" i="4"/>
  <c r="R858" i="4"/>
  <c r="J860" i="4"/>
  <c r="T781" i="4"/>
  <c r="K1110" i="4"/>
  <c r="L589" i="4"/>
  <c r="Q588" i="4"/>
  <c r="U587" i="4" s="1"/>
  <c r="X1333" i="4"/>
  <c r="W875" i="4"/>
  <c r="V875" i="4"/>
  <c r="K271" i="4"/>
  <c r="K272" i="4" s="1"/>
  <c r="X1085" i="4"/>
  <c r="X687" i="4"/>
  <c r="P97" i="4"/>
  <c r="J98" i="4"/>
  <c r="X98" i="4" s="1"/>
  <c r="S96" i="4"/>
  <c r="R96" i="4"/>
  <c r="R390" i="4"/>
  <c r="P601" i="4"/>
  <c r="K467" i="4"/>
  <c r="V1016" i="4" l="1"/>
  <c r="V641" i="4"/>
  <c r="P1019" i="4"/>
  <c r="L1020" i="4"/>
  <c r="Q1019" i="4"/>
  <c r="M1017" i="4"/>
  <c r="U112" i="4"/>
  <c r="T1022" i="4"/>
  <c r="P1502" i="4"/>
  <c r="L645" i="4"/>
  <c r="O645" i="4" s="1"/>
  <c r="P644" i="4"/>
  <c r="Q644" i="4"/>
  <c r="S644" i="4" s="1"/>
  <c r="M642" i="4"/>
  <c r="T1448" i="4"/>
  <c r="U1447" i="4"/>
  <c r="W1447" i="4" s="1"/>
  <c r="O835" i="4"/>
  <c r="J12" i="4"/>
  <c r="X12" i="4" s="1"/>
  <c r="R10" i="4"/>
  <c r="R1448" i="4"/>
  <c r="Q835" i="4"/>
  <c r="S10" i="4"/>
  <c r="S1448" i="4"/>
  <c r="L836" i="4"/>
  <c r="Q836" i="4" s="1"/>
  <c r="P11" i="4"/>
  <c r="T643" i="4"/>
  <c r="R643" i="4"/>
  <c r="U642" i="4"/>
  <c r="W642" i="4" s="1"/>
  <c r="T834" i="4"/>
  <c r="V817" i="4"/>
  <c r="W298" i="4"/>
  <c r="U1297" i="4"/>
  <c r="V1297" i="4" s="1"/>
  <c r="R1298" i="4"/>
  <c r="V53" i="4"/>
  <c r="T1298" i="4"/>
  <c r="T711" i="4"/>
  <c r="Q564" i="4"/>
  <c r="T564" i="4" s="1"/>
  <c r="O564" i="4"/>
  <c r="V1069" i="4"/>
  <c r="M1297" i="4"/>
  <c r="P1299" i="4"/>
  <c r="Q1299" i="4"/>
  <c r="U1298" i="4" s="1"/>
  <c r="O1300" i="4"/>
  <c r="O1299" i="4"/>
  <c r="X11" i="4"/>
  <c r="X1021" i="4"/>
  <c r="O1502" i="4"/>
  <c r="Q114" i="4"/>
  <c r="T114" i="4" s="1"/>
  <c r="Q1502" i="4"/>
  <c r="S1502" i="4" s="1"/>
  <c r="X517" i="4"/>
  <c r="R113" i="4"/>
  <c r="L1503" i="4"/>
  <c r="P1503" i="4" s="1"/>
  <c r="K1021" i="4"/>
  <c r="S113" i="4"/>
  <c r="W35" i="4"/>
  <c r="S1388" i="4"/>
  <c r="T1193" i="4"/>
  <c r="T1388" i="4"/>
  <c r="U1387" i="4"/>
  <c r="W1387" i="4" s="1"/>
  <c r="Q1389" i="4"/>
  <c r="S1389" i="4" s="1"/>
  <c r="U710" i="4"/>
  <c r="V710" i="4" s="1"/>
  <c r="L565" i="4"/>
  <c r="M563" i="4" s="1"/>
  <c r="M562" i="4"/>
  <c r="R1501" i="4"/>
  <c r="S1501" i="4"/>
  <c r="T1501" i="4"/>
  <c r="R711" i="4"/>
  <c r="U1192" i="4"/>
  <c r="V1192" i="4" s="1"/>
  <c r="S1160" i="4"/>
  <c r="U1160" i="4"/>
  <c r="W1160" i="4" s="1"/>
  <c r="T1160" i="4"/>
  <c r="Q1414" i="4"/>
  <c r="U1413" i="4" s="1"/>
  <c r="U1159" i="4"/>
  <c r="W1159" i="4" s="1"/>
  <c r="S1413" i="4"/>
  <c r="R1413" i="4"/>
  <c r="V111" i="4"/>
  <c r="R1193" i="4"/>
  <c r="T1413" i="4"/>
  <c r="V1499" i="4"/>
  <c r="M710" i="4"/>
  <c r="Q712" i="4"/>
  <c r="T712" i="4" s="1"/>
  <c r="L713" i="4"/>
  <c r="O713" i="4" s="1"/>
  <c r="V1117" i="4"/>
  <c r="O712" i="4"/>
  <c r="X782" i="4"/>
  <c r="T377" i="4"/>
  <c r="T1071" i="4"/>
  <c r="P1194" i="4"/>
  <c r="S876" i="4"/>
  <c r="U1070" i="4"/>
  <c r="V1070" i="4" s="1"/>
  <c r="Q1194" i="4"/>
  <c r="T1194" i="4" s="1"/>
  <c r="S563" i="4"/>
  <c r="P877" i="4"/>
  <c r="S1071" i="4"/>
  <c r="L1195" i="4"/>
  <c r="M1193" i="4" s="1"/>
  <c r="R876" i="4"/>
  <c r="M901" i="4"/>
  <c r="S376" i="4"/>
  <c r="Q38" i="4"/>
  <c r="R38" i="4" s="1"/>
  <c r="R563" i="4"/>
  <c r="J878" i="4"/>
  <c r="X878" i="4" s="1"/>
  <c r="M1192" i="4"/>
  <c r="T563" i="4"/>
  <c r="L904" i="4"/>
  <c r="M902" i="4" s="1"/>
  <c r="R376" i="4"/>
  <c r="X163" i="4"/>
  <c r="K377" i="4"/>
  <c r="Q903" i="4"/>
  <c r="U902" i="4" s="1"/>
  <c r="W902" i="4" s="1"/>
  <c r="J378" i="4"/>
  <c r="R377" i="4" s="1"/>
  <c r="T517" i="4"/>
  <c r="P377" i="4"/>
  <c r="K877" i="4"/>
  <c r="Q268" i="4"/>
  <c r="U267" i="4" s="1"/>
  <c r="K162" i="4"/>
  <c r="K164" i="4" s="1"/>
  <c r="R267" i="4"/>
  <c r="S267" i="4"/>
  <c r="T267" i="4"/>
  <c r="V984" i="4"/>
  <c r="T1119" i="4"/>
  <c r="R1119" i="4"/>
  <c r="U1118" i="4"/>
  <c r="V1118" i="4" s="1"/>
  <c r="M1527" i="4"/>
  <c r="Q516" i="4"/>
  <c r="U515" i="4" s="1"/>
  <c r="L1530" i="4"/>
  <c r="M1528" i="4" s="1"/>
  <c r="V466" i="4"/>
  <c r="V562" i="4"/>
  <c r="O517" i="4"/>
  <c r="Q1529" i="4"/>
  <c r="U1528" i="4" s="1"/>
  <c r="V1528" i="4" s="1"/>
  <c r="V1527" i="4"/>
  <c r="M516" i="4"/>
  <c r="O516" i="4"/>
  <c r="M514" i="4"/>
  <c r="P516" i="4"/>
  <c r="M932" i="4"/>
  <c r="V324" i="4"/>
  <c r="S515" i="4"/>
  <c r="R515" i="4"/>
  <c r="W124" i="4"/>
  <c r="V1191" i="4"/>
  <c r="T97" i="4"/>
  <c r="S161" i="4"/>
  <c r="T515" i="4"/>
  <c r="T576" i="4"/>
  <c r="R576" i="4"/>
  <c r="O1272" i="4"/>
  <c r="Q1272" i="4"/>
  <c r="S1272" i="4" s="1"/>
  <c r="L1273" i="4"/>
  <c r="O1273" i="4" s="1"/>
  <c r="M1270" i="4"/>
  <c r="Q1120" i="4"/>
  <c r="S1120" i="4" s="1"/>
  <c r="L1121" i="4"/>
  <c r="Q1121" i="4" s="1"/>
  <c r="R1121" i="4" s="1"/>
  <c r="L578" i="4"/>
  <c r="M576" i="4" s="1"/>
  <c r="M575" i="4"/>
  <c r="P1120" i="4"/>
  <c r="Q577" i="4"/>
  <c r="T577" i="4" s="1"/>
  <c r="V1296" i="4"/>
  <c r="O1120" i="4"/>
  <c r="V62" i="4"/>
  <c r="S1271" i="4"/>
  <c r="T1271" i="4"/>
  <c r="W1250" i="4"/>
  <c r="S126" i="4"/>
  <c r="P835" i="4"/>
  <c r="R126" i="4"/>
  <c r="T126" i="4"/>
  <c r="U125" i="4"/>
  <c r="V125" i="4" s="1"/>
  <c r="K835" i="4"/>
  <c r="J836" i="4"/>
  <c r="X836" i="4" s="1"/>
  <c r="R834" i="4"/>
  <c r="S834" i="4"/>
  <c r="S37" i="4"/>
  <c r="R37" i="4"/>
  <c r="U36" i="4"/>
  <c r="W36" i="4" s="1"/>
  <c r="X444" i="4"/>
  <c r="R986" i="4"/>
  <c r="S443" i="4"/>
  <c r="S986" i="4"/>
  <c r="K444" i="4"/>
  <c r="R443" i="4"/>
  <c r="T986" i="4"/>
  <c r="V1211" i="4"/>
  <c r="J445" i="4"/>
  <c r="X445" i="4" s="1"/>
  <c r="V61" i="4"/>
  <c r="T891" i="4"/>
  <c r="U890" i="4"/>
  <c r="W890" i="4" s="1"/>
  <c r="S891" i="4"/>
  <c r="J783" i="4"/>
  <c r="X783" i="4" s="1"/>
  <c r="K782" i="4"/>
  <c r="R781" i="4"/>
  <c r="S781" i="4"/>
  <c r="W127" i="4"/>
  <c r="V127" i="4"/>
  <c r="W128" i="4"/>
  <c r="V128" i="4"/>
  <c r="V159" i="4"/>
  <c r="W887" i="4"/>
  <c r="M933" i="4"/>
  <c r="O933" i="4"/>
  <c r="Q933" i="4"/>
  <c r="U932" i="4" s="1"/>
  <c r="O934" i="4"/>
  <c r="O163" i="4"/>
  <c r="Q162" i="4"/>
  <c r="U161" i="4" s="1"/>
  <c r="K326" i="4"/>
  <c r="O162" i="4"/>
  <c r="M161" i="4"/>
  <c r="P162" i="4"/>
  <c r="M160" i="4"/>
  <c r="T932" i="4"/>
  <c r="K700" i="4"/>
  <c r="R161" i="4"/>
  <c r="T161" i="4"/>
  <c r="P892" i="4"/>
  <c r="O893" i="4"/>
  <c r="M890" i="4"/>
  <c r="Q892" i="4"/>
  <c r="S892" i="4" s="1"/>
  <c r="O892" i="4"/>
  <c r="M891" i="4"/>
  <c r="K577" i="4"/>
  <c r="Q98" i="4"/>
  <c r="U97" i="4" s="1"/>
  <c r="W97" i="4" s="1"/>
  <c r="S576" i="4"/>
  <c r="P577" i="4"/>
  <c r="J578" i="4"/>
  <c r="K1403" i="4"/>
  <c r="X577" i="4"/>
  <c r="O98" i="4"/>
  <c r="W889" i="4"/>
  <c r="L99" i="4"/>
  <c r="Q99" i="4" s="1"/>
  <c r="V96" i="4"/>
  <c r="W96" i="4"/>
  <c r="K457" i="4"/>
  <c r="K419" i="4"/>
  <c r="P457" i="4"/>
  <c r="P1356" i="4"/>
  <c r="J458" i="4"/>
  <c r="X458" i="4" s="1"/>
  <c r="R1452" i="4"/>
  <c r="S456" i="4"/>
  <c r="K340" i="4"/>
  <c r="T339" i="4"/>
  <c r="R1055" i="4"/>
  <c r="R1097" i="4"/>
  <c r="K76" i="4"/>
  <c r="S1355" i="4"/>
  <c r="P418" i="4"/>
  <c r="T819" i="4"/>
  <c r="M338" i="4"/>
  <c r="L341" i="4"/>
  <c r="O340" i="4"/>
  <c r="Q340" i="4"/>
  <c r="U339" i="4" s="1"/>
  <c r="W338" i="4"/>
  <c r="V338" i="4"/>
  <c r="K1379" i="4"/>
  <c r="K1529" i="4"/>
  <c r="R1483" i="4"/>
  <c r="R968" i="4"/>
  <c r="K526" i="4"/>
  <c r="K688" i="4"/>
  <c r="X526" i="4"/>
  <c r="P526" i="4"/>
  <c r="S525" i="4"/>
  <c r="J527" i="4"/>
  <c r="T527" i="4" s="1"/>
  <c r="R525" i="4"/>
  <c r="K491" i="4"/>
  <c r="S601" i="4"/>
  <c r="R943" i="4"/>
  <c r="K565" i="4"/>
  <c r="K228" i="4"/>
  <c r="R456" i="4"/>
  <c r="W941" i="4"/>
  <c r="K589" i="4"/>
  <c r="T617" i="4"/>
  <c r="T75" i="4"/>
  <c r="P1562" i="4"/>
  <c r="O1562" i="4"/>
  <c r="Q1562" i="4"/>
  <c r="M1560" i="4"/>
  <c r="L1563" i="4"/>
  <c r="P1563" i="4" s="1"/>
  <c r="R1561" i="4"/>
  <c r="T1561" i="4"/>
  <c r="S1561" i="4"/>
  <c r="U1560" i="4"/>
  <c r="K932" i="4"/>
  <c r="W1559" i="4"/>
  <c r="V1559" i="4"/>
  <c r="X1563" i="4"/>
  <c r="S539" i="4"/>
  <c r="K1132" i="4"/>
  <c r="K552" i="4"/>
  <c r="K1334" i="4"/>
  <c r="K1197" i="4"/>
  <c r="O76" i="4"/>
  <c r="Q76" i="4"/>
  <c r="U75" i="4" s="1"/>
  <c r="L77" i="4"/>
  <c r="S417" i="4"/>
  <c r="W74" i="4"/>
  <c r="V74" i="4"/>
  <c r="T1308" i="4"/>
  <c r="P1453" i="4"/>
  <c r="T444" i="4"/>
  <c r="M74" i="4"/>
  <c r="T996" i="4"/>
  <c r="R996" i="4"/>
  <c r="U996" i="4"/>
  <c r="S996" i="4"/>
  <c r="U995" i="4"/>
  <c r="S488" i="4"/>
  <c r="R488" i="4"/>
  <c r="U487" i="4"/>
  <c r="T488" i="4"/>
  <c r="W486" i="4"/>
  <c r="V486" i="4"/>
  <c r="W994" i="4"/>
  <c r="V994" i="4"/>
  <c r="M487" i="4"/>
  <c r="O489" i="4"/>
  <c r="P489" i="4"/>
  <c r="Q489" i="4"/>
  <c r="L490" i="4"/>
  <c r="V1004" i="4"/>
  <c r="W1004" i="4"/>
  <c r="K618" i="4"/>
  <c r="K1170" i="4"/>
  <c r="W1307" i="4"/>
  <c r="V1307" i="4"/>
  <c r="M942" i="4"/>
  <c r="Q944" i="4"/>
  <c r="R944" i="4" s="1"/>
  <c r="L945" i="4"/>
  <c r="M944" i="4" s="1"/>
  <c r="O944" i="4"/>
  <c r="O1309" i="4"/>
  <c r="Q1309" i="4"/>
  <c r="U1308" i="4" s="1"/>
  <c r="L1310" i="4"/>
  <c r="M1307" i="4"/>
  <c r="U942" i="4"/>
  <c r="T943" i="4"/>
  <c r="K393" i="4"/>
  <c r="K850" i="4"/>
  <c r="V921" i="4"/>
  <c r="W921" i="4"/>
  <c r="X174" i="4"/>
  <c r="J175" i="4"/>
  <c r="W922" i="4"/>
  <c r="V922" i="4"/>
  <c r="K174" i="4"/>
  <c r="K1517" i="4"/>
  <c r="X688" i="4"/>
  <c r="T687" i="4"/>
  <c r="K1238" i="4"/>
  <c r="R1401" i="4"/>
  <c r="P1098" i="4"/>
  <c r="X1517" i="4"/>
  <c r="O174" i="4"/>
  <c r="T1517" i="4"/>
  <c r="O783" i="4"/>
  <c r="T630" i="4"/>
  <c r="O1020" i="4"/>
  <c r="P1073" i="4"/>
  <c r="O1377" i="4"/>
  <c r="M788" i="4"/>
  <c r="M1018" i="4"/>
  <c r="M501" i="4"/>
  <c r="M443" i="4"/>
  <c r="M1251" i="4"/>
  <c r="K1474" i="4"/>
  <c r="O528" i="4"/>
  <c r="P352" i="4"/>
  <c r="P240" i="4"/>
  <c r="O878" i="4"/>
  <c r="O13" i="4"/>
  <c r="M11" i="4"/>
  <c r="O552" i="4"/>
  <c r="M538" i="4"/>
  <c r="M782" i="4"/>
  <c r="M280" i="4"/>
  <c r="M753" i="4"/>
  <c r="O1322" i="4"/>
  <c r="O836" i="4"/>
  <c r="O1170" i="4"/>
  <c r="M311" i="4"/>
  <c r="M272" i="4"/>
  <c r="M1431" i="4"/>
  <c r="M1236" i="4"/>
  <c r="M1343" i="4"/>
  <c r="P405" i="4"/>
  <c r="M405" i="4"/>
  <c r="O809" i="4"/>
  <c r="M809" i="4"/>
  <c r="M807" i="4"/>
  <c r="O469" i="4"/>
  <c r="O1503" i="4"/>
  <c r="S1005" i="4"/>
  <c r="R1005" i="4"/>
  <c r="T1005" i="4"/>
  <c r="M1451" i="4"/>
  <c r="M1083" i="4"/>
  <c r="W1003" i="4"/>
  <c r="V1003" i="4"/>
  <c r="M1168" i="4"/>
  <c r="M350" i="4"/>
  <c r="M251" i="4"/>
  <c r="X1379" i="4"/>
  <c r="O405" i="4"/>
  <c r="P1110" i="4"/>
  <c r="M1108" i="4"/>
  <c r="O735" i="4"/>
  <c r="P1418" i="4"/>
  <c r="P392" i="4"/>
  <c r="O301" i="4"/>
  <c r="O618" i="4"/>
  <c r="M1400" i="4"/>
  <c r="M1519" i="4"/>
  <c r="M1517" i="4"/>
  <c r="M252" i="4"/>
  <c r="M1518" i="4"/>
  <c r="M403" i="4"/>
  <c r="M600" i="4"/>
  <c r="P1006" i="4"/>
  <c r="M1006" i="4"/>
  <c r="Q1006" i="4"/>
  <c r="O1006" i="4"/>
  <c r="O1007" i="4"/>
  <c r="M467" i="4"/>
  <c r="M224" i="4"/>
  <c r="M733" i="4"/>
  <c r="O282" i="4"/>
  <c r="O701" i="4"/>
  <c r="M699" i="4"/>
  <c r="M1071" i="4"/>
  <c r="M325" i="4"/>
  <c r="U1333" i="4"/>
  <c r="Q1335" i="4"/>
  <c r="T1335" i="4" s="1"/>
  <c r="V685" i="4"/>
  <c r="W685" i="4"/>
  <c r="M550" i="4"/>
  <c r="M1375" i="4"/>
  <c r="M273" i="4"/>
  <c r="M1054" i="4"/>
  <c r="M686" i="4"/>
  <c r="Q688" i="4"/>
  <c r="U687" i="4" s="1"/>
  <c r="L689" i="4"/>
  <c r="O688" i="4"/>
  <c r="M455" i="4"/>
  <c r="M23" i="4"/>
  <c r="O589" i="4"/>
  <c r="O502" i="4"/>
  <c r="M502" i="4"/>
  <c r="P790" i="4"/>
  <c r="T782" i="4"/>
  <c r="O602" i="4"/>
  <c r="M1482" i="4"/>
  <c r="M1320" i="4"/>
  <c r="M1005" i="4"/>
  <c r="M587" i="4"/>
  <c r="W686" i="4"/>
  <c r="V686" i="4"/>
  <c r="M781" i="4"/>
  <c r="M1036" i="4"/>
  <c r="M967" i="4"/>
  <c r="M1416" i="4"/>
  <c r="X819" i="4"/>
  <c r="O725" i="4"/>
  <c r="M725" i="4"/>
  <c r="M723" i="4"/>
  <c r="O1356" i="4"/>
  <c r="M1131" i="4"/>
  <c r="M630" i="4"/>
  <c r="M858" i="4"/>
  <c r="M526" i="4"/>
  <c r="M846" i="4"/>
  <c r="M818" i="4"/>
  <c r="K64" i="4"/>
  <c r="K66" i="4" s="1"/>
  <c r="W845" i="4"/>
  <c r="V845" i="4"/>
  <c r="V250" i="4"/>
  <c r="W250" i="4"/>
  <c r="X419" i="4"/>
  <c r="X932" i="4"/>
  <c r="S931" i="4"/>
  <c r="P932" i="4"/>
  <c r="R931" i="4"/>
  <c r="J933" i="4"/>
  <c r="R404" i="4"/>
  <c r="T700" i="4"/>
  <c r="K945" i="4"/>
  <c r="O1418" i="4"/>
  <c r="T326" i="4"/>
  <c r="O240" i="4"/>
  <c r="U538" i="4"/>
  <c r="T539" i="4"/>
  <c r="R252" i="4"/>
  <c r="U251" i="4"/>
  <c r="T252" i="4"/>
  <c r="S252" i="4"/>
  <c r="W1246" i="4"/>
  <c r="V1246" i="4"/>
  <c r="R808" i="4"/>
  <c r="K98" i="4"/>
  <c r="K40" i="4"/>
  <c r="K41" i="4" s="1"/>
  <c r="W537" i="4"/>
  <c r="V537" i="4"/>
  <c r="O540" i="4"/>
  <c r="L541" i="4"/>
  <c r="P541" i="4" s="1"/>
  <c r="Q540" i="4"/>
  <c r="R540" i="4" s="1"/>
  <c r="W1247" i="4"/>
  <c r="V1247" i="4"/>
  <c r="O848" i="4"/>
  <c r="L849" i="4"/>
  <c r="M847" i="4" s="1"/>
  <c r="Q848" i="4"/>
  <c r="P848" i="4"/>
  <c r="O253" i="4"/>
  <c r="P253" i="4"/>
  <c r="O254" i="4"/>
  <c r="Q253" i="4"/>
  <c r="X326" i="4"/>
  <c r="X589" i="4"/>
  <c r="U846" i="4"/>
  <c r="T847" i="4"/>
  <c r="S847" i="4"/>
  <c r="R847" i="4"/>
  <c r="K603" i="4"/>
  <c r="U172" i="4"/>
  <c r="T173" i="4"/>
  <c r="S173" i="4"/>
  <c r="R173" i="4"/>
  <c r="W833" i="4"/>
  <c r="V833" i="4"/>
  <c r="J1058" i="4"/>
  <c r="W668" i="4"/>
  <c r="V668" i="4"/>
  <c r="X1238" i="4"/>
  <c r="W1082" i="4"/>
  <c r="V1082" i="4"/>
  <c r="R987" i="4"/>
  <c r="U986" i="4"/>
  <c r="S987" i="4"/>
  <c r="U987" i="4"/>
  <c r="T987" i="4"/>
  <c r="W1415" i="4"/>
  <c r="V1415" i="4"/>
  <c r="R63" i="4"/>
  <c r="X65" i="4"/>
  <c r="P64" i="4"/>
  <c r="S63" i="4"/>
  <c r="U272" i="4"/>
  <c r="T273" i="4"/>
  <c r="W599" i="4"/>
  <c r="V599" i="4"/>
  <c r="J1358" i="4"/>
  <c r="X1358" i="4" s="1"/>
  <c r="Q282" i="4"/>
  <c r="R282" i="4" s="1"/>
  <c r="L283" i="4"/>
  <c r="P283" i="4" s="1"/>
  <c r="J542" i="4"/>
  <c r="X542" i="4" s="1"/>
  <c r="K541" i="4"/>
  <c r="U224" i="4"/>
  <c r="T225" i="4"/>
  <c r="R225" i="4"/>
  <c r="S225" i="4"/>
  <c r="W160" i="4"/>
  <c r="V160" i="4"/>
  <c r="T902" i="4"/>
  <c r="P618" i="4"/>
  <c r="R617" i="4"/>
  <c r="J619" i="4"/>
  <c r="S617" i="4"/>
  <c r="J647" i="4"/>
  <c r="X647" i="4" s="1"/>
  <c r="W514" i="4"/>
  <c r="V514" i="4"/>
  <c r="W1412" i="4"/>
  <c r="V1412" i="4"/>
  <c r="W1030" i="4"/>
  <c r="V1030" i="4"/>
  <c r="U876" i="4"/>
  <c r="T877" i="4"/>
  <c r="S1109" i="4"/>
  <c r="U834" i="4"/>
  <c r="T835" i="4"/>
  <c r="T1344" i="4"/>
  <c r="W42" i="4"/>
  <c r="V42" i="4"/>
  <c r="V171" i="4"/>
  <c r="W171" i="4"/>
  <c r="W1107" i="4"/>
  <c r="V1107" i="4"/>
  <c r="P630" i="4"/>
  <c r="J631" i="4"/>
  <c r="X631" i="4" s="1"/>
  <c r="R629" i="4"/>
  <c r="S629" i="4"/>
  <c r="U1018" i="4"/>
  <c r="T1019" i="4"/>
  <c r="S1019" i="4"/>
  <c r="R1019" i="4"/>
  <c r="P860" i="4"/>
  <c r="R859" i="4"/>
  <c r="S859" i="4"/>
  <c r="J861" i="4"/>
  <c r="Q1038" i="4"/>
  <c r="S1038" i="4" s="1"/>
  <c r="L1039" i="4"/>
  <c r="O1039" i="4" s="1"/>
  <c r="P1345" i="4"/>
  <c r="S1344" i="4"/>
  <c r="R1344" i="4"/>
  <c r="J1346" i="4"/>
  <c r="X1346" i="4" s="1"/>
  <c r="J1486" i="4"/>
  <c r="X1486" i="4" s="1"/>
  <c r="U1448" i="4"/>
  <c r="T1449" i="4"/>
  <c r="S1449" i="4"/>
  <c r="R1449" i="4"/>
  <c r="Q1450" i="4"/>
  <c r="J1100" i="4"/>
  <c r="W209" i="4"/>
  <c r="V209" i="4"/>
  <c r="W150" i="4"/>
  <c r="V150" i="4"/>
  <c r="Q632" i="4"/>
  <c r="U631" i="4" s="1"/>
  <c r="L633" i="4"/>
  <c r="P725" i="4"/>
  <c r="T726" i="4"/>
  <c r="X726" i="4"/>
  <c r="S724" i="4"/>
  <c r="R724" i="4"/>
  <c r="L756" i="4"/>
  <c r="M754" i="4" s="1"/>
  <c r="Q755" i="4"/>
  <c r="U754" i="4" s="1"/>
  <c r="L791" i="4"/>
  <c r="M789" i="4" s="1"/>
  <c r="Q790" i="4"/>
  <c r="R790" i="4" s="1"/>
  <c r="V454" i="4"/>
  <c r="W454" i="4"/>
  <c r="J1040" i="4"/>
  <c r="X1040" i="4" s="1"/>
  <c r="P312" i="4"/>
  <c r="S311" i="4"/>
  <c r="R311" i="4"/>
  <c r="J313" i="4"/>
  <c r="X313" i="4" s="1"/>
  <c r="K312" i="4"/>
  <c r="V266" i="4"/>
  <c r="W266" i="4"/>
  <c r="P1309" i="4"/>
  <c r="R1308" i="4"/>
  <c r="J1310" i="4"/>
  <c r="S1308" i="4"/>
  <c r="T492" i="4"/>
  <c r="X492" i="4"/>
  <c r="K1485" i="4"/>
  <c r="R239" i="4"/>
  <c r="Q878" i="4"/>
  <c r="U877" i="4" s="1"/>
  <c r="L879" i="4"/>
  <c r="M879" i="4" s="1"/>
  <c r="U1265" i="4"/>
  <c r="T1266" i="4"/>
  <c r="R1266" i="4"/>
  <c r="S1266" i="4"/>
  <c r="Q1267" i="4"/>
  <c r="P1132" i="4"/>
  <c r="S1131" i="4"/>
  <c r="J1133" i="4"/>
  <c r="X1133" i="4" s="1"/>
  <c r="R1131" i="4"/>
  <c r="Q1170" i="4"/>
  <c r="L1171" i="4"/>
  <c r="M1170" i="4" s="1"/>
  <c r="T859" i="4"/>
  <c r="U1036" i="4"/>
  <c r="T1037" i="4"/>
  <c r="X1345" i="4"/>
  <c r="U803" i="4"/>
  <c r="T804" i="4"/>
  <c r="S804" i="4"/>
  <c r="R804" i="4"/>
  <c r="Q805" i="4"/>
  <c r="K1099" i="4"/>
  <c r="U363" i="4"/>
  <c r="R364" i="4"/>
  <c r="Q365" i="4"/>
  <c r="S364" i="4"/>
  <c r="T364" i="4"/>
  <c r="P735" i="4"/>
  <c r="J736" i="4"/>
  <c r="R734" i="4"/>
  <c r="S734" i="4"/>
  <c r="U1223" i="4"/>
  <c r="T1224" i="4"/>
  <c r="S1224" i="4"/>
  <c r="R1224" i="4"/>
  <c r="Q1225" i="4"/>
  <c r="U669" i="4"/>
  <c r="S670" i="4"/>
  <c r="Q671" i="4"/>
  <c r="R670" i="4"/>
  <c r="T670" i="4"/>
  <c r="W208" i="4"/>
  <c r="V208" i="4"/>
  <c r="R699" i="4"/>
  <c r="P700" i="4"/>
  <c r="S699" i="4"/>
  <c r="J701" i="4"/>
  <c r="Q1085" i="4"/>
  <c r="R1085" i="4" s="1"/>
  <c r="L1086" i="4"/>
  <c r="M1084" i="4" s="1"/>
  <c r="K646" i="4"/>
  <c r="J971" i="4"/>
  <c r="X971" i="4" s="1"/>
  <c r="J229" i="4"/>
  <c r="U1054" i="4"/>
  <c r="T1055" i="4"/>
  <c r="W630" i="4"/>
  <c r="V630" i="4"/>
  <c r="O755" i="4"/>
  <c r="T789" i="4"/>
  <c r="Q1133" i="4"/>
  <c r="U1132" i="4" s="1"/>
  <c r="L1134" i="4"/>
  <c r="L314" i="4"/>
  <c r="Q313" i="4"/>
  <c r="U312" i="4" s="1"/>
  <c r="T1198" i="4"/>
  <c r="X1198" i="4"/>
  <c r="R1037" i="4"/>
  <c r="K299" i="4"/>
  <c r="U280" i="4"/>
  <c r="T281" i="4"/>
  <c r="W349" i="4"/>
  <c r="V349" i="4"/>
  <c r="U1180" i="4"/>
  <c r="T1181" i="4"/>
  <c r="R1181" i="4"/>
  <c r="S1181" i="4"/>
  <c r="U1181" i="4"/>
  <c r="U195" i="4"/>
  <c r="S196" i="4"/>
  <c r="R196" i="4"/>
  <c r="Q197" i="4"/>
  <c r="Q352" i="4"/>
  <c r="S352" i="4" s="1"/>
  <c r="L353" i="4"/>
  <c r="M351" i="4" s="1"/>
  <c r="Q1098" i="4"/>
  <c r="S1098" i="4" s="1"/>
  <c r="L1099" i="4"/>
  <c r="M1097" i="4" s="1"/>
  <c r="U1146" i="4"/>
  <c r="S1147" i="4"/>
  <c r="R1147" i="4"/>
  <c r="T1147" i="4"/>
  <c r="Q1148" i="4"/>
  <c r="S281" i="4"/>
  <c r="P468" i="4"/>
  <c r="R467" i="4"/>
  <c r="J469" i="4"/>
  <c r="X469" i="4" s="1"/>
  <c r="S467" i="4"/>
  <c r="U455" i="4"/>
  <c r="T456" i="4"/>
  <c r="U63" i="4"/>
  <c r="R64" i="4"/>
  <c r="S64" i="4"/>
  <c r="Q65" i="4"/>
  <c r="T65" i="4" s="1"/>
  <c r="J1087" i="4"/>
  <c r="X1087" i="4" s="1"/>
  <c r="W1035" i="4"/>
  <c r="V1035" i="4"/>
  <c r="J242" i="4"/>
  <c r="X242" i="4" s="1"/>
  <c r="U1400" i="4"/>
  <c r="T1401" i="4"/>
  <c r="U1451" i="4"/>
  <c r="T1452" i="4"/>
  <c r="U416" i="4"/>
  <c r="T417" i="4"/>
  <c r="K1074" i="4"/>
  <c r="W587" i="4"/>
  <c r="V587" i="4"/>
  <c r="O1038" i="4"/>
  <c r="W432" i="4"/>
  <c r="V432" i="4"/>
  <c r="U184" i="4"/>
  <c r="S185" i="4"/>
  <c r="R185" i="4"/>
  <c r="Q186" i="4"/>
  <c r="T185" i="4"/>
  <c r="T808" i="4"/>
  <c r="W1182" i="4"/>
  <c r="V1182" i="4"/>
  <c r="K755" i="4"/>
  <c r="K970" i="4"/>
  <c r="Q1110" i="4"/>
  <c r="L1111" i="4"/>
  <c r="O1111" i="4" s="1"/>
  <c r="O1085" i="4"/>
  <c r="P589" i="4"/>
  <c r="J590" i="4"/>
  <c r="S588" i="4"/>
  <c r="R588" i="4"/>
  <c r="T64" i="4"/>
  <c r="L1057" i="4"/>
  <c r="Q1056" i="4"/>
  <c r="R1056" i="4" s="1"/>
  <c r="W430" i="4"/>
  <c r="V430" i="4"/>
  <c r="O632" i="4"/>
  <c r="W781" i="4"/>
  <c r="V781" i="4"/>
  <c r="U753" i="4"/>
  <c r="T754" i="4"/>
  <c r="O790" i="4"/>
  <c r="K1309" i="4"/>
  <c r="V1353" i="4"/>
  <c r="W1353" i="4"/>
  <c r="W1131" i="4"/>
  <c r="V1131" i="4"/>
  <c r="V311" i="4"/>
  <c r="W311" i="4"/>
  <c r="X1197" i="4"/>
  <c r="X945" i="4"/>
  <c r="K1039" i="4"/>
  <c r="K1040" i="4" s="1"/>
  <c r="X76" i="4"/>
  <c r="W722" i="4"/>
  <c r="V722" i="4"/>
  <c r="W467" i="4"/>
  <c r="V467" i="4"/>
  <c r="R1333" i="4"/>
  <c r="X1335" i="4"/>
  <c r="P1334" i="4"/>
  <c r="S1333" i="4"/>
  <c r="S1334" i="4"/>
  <c r="R1334" i="4"/>
  <c r="L1473" i="4"/>
  <c r="M1471" i="4" s="1"/>
  <c r="Q1472" i="4"/>
  <c r="P1472" i="4"/>
  <c r="V194" i="4"/>
  <c r="W194" i="4"/>
  <c r="X541" i="4"/>
  <c r="U350" i="4"/>
  <c r="T351" i="4"/>
  <c r="U1096" i="4"/>
  <c r="T1097" i="4"/>
  <c r="O726" i="4"/>
  <c r="Q725" i="4"/>
  <c r="T725" i="4" s="1"/>
  <c r="J284" i="4"/>
  <c r="Q602" i="4"/>
  <c r="R602" i="4" s="1"/>
  <c r="L603" i="4"/>
  <c r="M603" i="4" s="1"/>
  <c r="Q457" i="4"/>
  <c r="L458" i="4"/>
  <c r="M458" i="4" s="1"/>
  <c r="U1354" i="4"/>
  <c r="T1355" i="4"/>
  <c r="K353" i="4"/>
  <c r="Q969" i="4"/>
  <c r="S969" i="4" s="1"/>
  <c r="L970" i="4"/>
  <c r="W237" i="4"/>
  <c r="V237" i="4"/>
  <c r="J394" i="4"/>
  <c r="X394" i="4" s="1"/>
  <c r="Q1402" i="4"/>
  <c r="S1402" i="4" s="1"/>
  <c r="L1403" i="4"/>
  <c r="M1403" i="4" s="1"/>
  <c r="W1264" i="4"/>
  <c r="V1264" i="4"/>
  <c r="L1454" i="4"/>
  <c r="Q1453" i="4"/>
  <c r="R1453" i="4" s="1"/>
  <c r="L419" i="4"/>
  <c r="P419" i="4" s="1"/>
  <c r="Q418" i="4"/>
  <c r="R418" i="4" s="1"/>
  <c r="U1168" i="4"/>
  <c r="T1169" i="4"/>
  <c r="K725" i="4"/>
  <c r="K1357" i="4"/>
  <c r="K468" i="4"/>
  <c r="L590" i="4"/>
  <c r="Q589" i="4"/>
  <c r="U588" i="4" s="1"/>
  <c r="O503" i="4"/>
  <c r="Q502" i="4"/>
  <c r="T1380" i="4"/>
  <c r="X1380" i="4"/>
  <c r="P501" i="4"/>
  <c r="S500" i="4"/>
  <c r="J502" i="4"/>
  <c r="R500" i="4"/>
  <c r="V802" i="4"/>
  <c r="W802" i="4"/>
  <c r="U403" i="4"/>
  <c r="T404" i="4"/>
  <c r="K1453" i="4"/>
  <c r="K1454" i="4" s="1"/>
  <c r="O810" i="4"/>
  <c r="Q809" i="4"/>
  <c r="T299" i="4"/>
  <c r="X1099" i="4"/>
  <c r="O1110" i="4"/>
  <c r="X700" i="4"/>
  <c r="J1505" i="4"/>
  <c r="X1505" i="4" s="1"/>
  <c r="U1083" i="4"/>
  <c r="T1084" i="4"/>
  <c r="X970" i="4"/>
  <c r="U1071" i="4"/>
  <c r="T1072" i="4"/>
  <c r="P1517" i="4"/>
  <c r="J1518" i="4"/>
  <c r="X1518" i="4" s="1"/>
  <c r="S1516" i="4"/>
  <c r="R1516" i="4"/>
  <c r="O1056" i="4"/>
  <c r="Q327" i="4"/>
  <c r="U326" i="4" s="1"/>
  <c r="L328" i="4"/>
  <c r="M326" i="4" s="1"/>
  <c r="O784" i="4"/>
  <c r="Q783" i="4"/>
  <c r="Q1322" i="4"/>
  <c r="L1323" i="4"/>
  <c r="X1357" i="4"/>
  <c r="O1133" i="4"/>
  <c r="O313" i="4"/>
  <c r="S1037" i="4"/>
  <c r="Q528" i="4"/>
  <c r="L529" i="4"/>
  <c r="M529" i="4" s="1"/>
  <c r="W1469" i="4"/>
  <c r="V1469" i="4"/>
  <c r="U1416" i="4"/>
  <c r="T1417" i="4"/>
  <c r="W223" i="4"/>
  <c r="V223" i="4"/>
  <c r="Q469" i="4"/>
  <c r="U468" i="4" s="1"/>
  <c r="L470" i="4"/>
  <c r="O470" i="4" s="1"/>
  <c r="T1334" i="4"/>
  <c r="T312" i="4"/>
  <c r="O1472" i="4"/>
  <c r="O352" i="4"/>
  <c r="O1098" i="4"/>
  <c r="V723" i="4"/>
  <c r="W723" i="4"/>
  <c r="X340" i="4"/>
  <c r="X468" i="4"/>
  <c r="U600" i="4"/>
  <c r="T601" i="4"/>
  <c r="S273" i="4"/>
  <c r="O457" i="4"/>
  <c r="Q1356" i="4"/>
  <c r="S1356" i="4" s="1"/>
  <c r="L1357" i="4"/>
  <c r="X618" i="4"/>
  <c r="W857" i="4"/>
  <c r="V857" i="4"/>
  <c r="P1322" i="4"/>
  <c r="S1321" i="4"/>
  <c r="J1323" i="4"/>
  <c r="R1321" i="4"/>
  <c r="S1169" i="4"/>
  <c r="P1170" i="4"/>
  <c r="J1171" i="4"/>
  <c r="X1171" i="4" s="1"/>
  <c r="R1169" i="4"/>
  <c r="Q240" i="4"/>
  <c r="S240" i="4" s="1"/>
  <c r="L241" i="4"/>
  <c r="M239" i="4" s="1"/>
  <c r="X1403" i="4"/>
  <c r="S1084" i="4"/>
  <c r="Q1238" i="4"/>
  <c r="L1239" i="4"/>
  <c r="M1239" i="4" s="1"/>
  <c r="Q1345" i="4"/>
  <c r="U1344" i="4" s="1"/>
  <c r="L1346" i="4"/>
  <c r="M1346" i="4" s="1"/>
  <c r="O969" i="4"/>
  <c r="X393" i="4"/>
  <c r="O1402" i="4"/>
  <c r="J1112" i="4"/>
  <c r="X1112" i="4" s="1"/>
  <c r="W1017" i="4"/>
  <c r="V1017" i="4"/>
  <c r="X1132" i="4"/>
  <c r="O418" i="4"/>
  <c r="Q1519" i="4"/>
  <c r="O1520" i="4"/>
  <c r="T588" i="4"/>
  <c r="V500" i="4"/>
  <c r="W500" i="4"/>
  <c r="T501" i="4"/>
  <c r="K1111" i="4"/>
  <c r="O406" i="4"/>
  <c r="Q405" i="4"/>
  <c r="X1485" i="4"/>
  <c r="K1254" i="4"/>
  <c r="W931" i="4"/>
  <c r="V931" i="4"/>
  <c r="X735" i="4"/>
  <c r="W112" i="4"/>
  <c r="V112" i="4"/>
  <c r="W1222" i="4"/>
  <c r="V1222" i="4"/>
  <c r="W586" i="4"/>
  <c r="V586" i="4"/>
  <c r="P1253" i="4"/>
  <c r="R1252" i="4"/>
  <c r="S1252" i="4"/>
  <c r="J1254" i="4"/>
  <c r="X1254" i="4" s="1"/>
  <c r="P326" i="4"/>
  <c r="S325" i="4"/>
  <c r="R325" i="4"/>
  <c r="J327" i="4"/>
  <c r="U1108" i="4"/>
  <c r="T1109" i="4"/>
  <c r="W818" i="4"/>
  <c r="V818" i="4"/>
  <c r="W149" i="4"/>
  <c r="V149" i="4"/>
  <c r="Q1073" i="4"/>
  <c r="R1073" i="4" s="1"/>
  <c r="L1074" i="4"/>
  <c r="O1074" i="4" s="1"/>
  <c r="W1215" i="4"/>
  <c r="V1215" i="4"/>
  <c r="R789" i="4"/>
  <c r="Q1433" i="4"/>
  <c r="L1434" i="4"/>
  <c r="M1434" i="4" s="1"/>
  <c r="P1433" i="4"/>
  <c r="U1320" i="4"/>
  <c r="T1321" i="4"/>
  <c r="P1038" i="4"/>
  <c r="U526" i="4"/>
  <c r="Q1484" i="4"/>
  <c r="S1484" i="4" s="1"/>
  <c r="L1485" i="4"/>
  <c r="K630" i="4"/>
  <c r="Q1418" i="4"/>
  <c r="S1418" i="4" s="1"/>
  <c r="L1419" i="4"/>
  <c r="M1419" i="4" s="1"/>
  <c r="Q701" i="4"/>
  <c r="U700" i="4" s="1"/>
  <c r="L702" i="4"/>
  <c r="M702" i="4" s="1"/>
  <c r="Q392" i="4"/>
  <c r="S392" i="4" s="1"/>
  <c r="L393" i="4"/>
  <c r="U1470" i="4"/>
  <c r="T1471" i="4"/>
  <c r="S1471" i="4"/>
  <c r="R1471" i="4"/>
  <c r="P552" i="4"/>
  <c r="J553" i="4"/>
  <c r="S551" i="4"/>
  <c r="R551" i="4"/>
  <c r="W858" i="4"/>
  <c r="V858" i="4"/>
  <c r="W1145" i="4"/>
  <c r="V1145" i="4"/>
  <c r="R281" i="4"/>
  <c r="T468" i="4"/>
  <c r="K902" i="4"/>
  <c r="R273" i="4"/>
  <c r="J27" i="4"/>
  <c r="J1530" i="4"/>
  <c r="X1530" i="4" s="1"/>
  <c r="P1529" i="4"/>
  <c r="S1528" i="4"/>
  <c r="R1528" i="4"/>
  <c r="J1275" i="4"/>
  <c r="K1086" i="4"/>
  <c r="V1391" i="4"/>
  <c r="W1391" i="4"/>
  <c r="U238" i="4"/>
  <c r="T239" i="4"/>
  <c r="K735" i="4"/>
  <c r="P1085" i="4"/>
  <c r="T1123" i="4"/>
  <c r="X1123" i="4"/>
  <c r="U1236" i="4"/>
  <c r="T1237" i="4"/>
  <c r="R1072" i="4"/>
  <c r="W126" i="4"/>
  <c r="V126" i="4"/>
  <c r="R351" i="4"/>
  <c r="U967" i="4"/>
  <c r="T968" i="4"/>
  <c r="U1031" i="4"/>
  <c r="T1032" i="4"/>
  <c r="R1032" i="4"/>
  <c r="S1032" i="4"/>
  <c r="Q1033" i="4"/>
  <c r="Q1253" i="4"/>
  <c r="U1252" i="4" s="1"/>
  <c r="L1254" i="4"/>
  <c r="M1254" i="4" s="1"/>
  <c r="W443" i="4"/>
  <c r="V443" i="4"/>
  <c r="U433" i="4"/>
  <c r="S434" i="4"/>
  <c r="R434" i="4"/>
  <c r="U434" i="4"/>
  <c r="T434" i="4"/>
  <c r="W1517" i="4"/>
  <c r="V1517" i="4"/>
  <c r="P98" i="4"/>
  <c r="S97" i="4"/>
  <c r="J99" i="4"/>
  <c r="X99" i="4" s="1"/>
  <c r="R97" i="4"/>
  <c r="K273" i="4"/>
  <c r="K274" i="4" s="1"/>
  <c r="K276" i="4" s="1"/>
  <c r="X860" i="4"/>
  <c r="U1183" i="4"/>
  <c r="S1184" i="4"/>
  <c r="R1184" i="4"/>
  <c r="U1184" i="4"/>
  <c r="T1184" i="4"/>
  <c r="R1237" i="4"/>
  <c r="P1238" i="4"/>
  <c r="J1239" i="4"/>
  <c r="X1239" i="4" s="1"/>
  <c r="S1237" i="4"/>
  <c r="W183" i="4"/>
  <c r="V183" i="4"/>
  <c r="T1475" i="4"/>
  <c r="X1475" i="4"/>
  <c r="S298" i="4"/>
  <c r="P299" i="4"/>
  <c r="J300" i="4"/>
  <c r="X300" i="4" s="1"/>
  <c r="R298" i="4"/>
  <c r="W271" i="4"/>
  <c r="V271" i="4"/>
  <c r="Q820" i="4"/>
  <c r="U819" i="4" s="1"/>
  <c r="L821" i="4"/>
  <c r="O821" i="4" s="1"/>
  <c r="X228" i="4"/>
  <c r="O275" i="4"/>
  <c r="Q274" i="4"/>
  <c r="W279" i="4"/>
  <c r="V279" i="4"/>
  <c r="W1214" i="4"/>
  <c r="V1214" i="4"/>
  <c r="J792" i="4"/>
  <c r="W325" i="4"/>
  <c r="V325" i="4"/>
  <c r="U733" i="4"/>
  <c r="T734" i="4"/>
  <c r="X725" i="4"/>
  <c r="X604" i="4"/>
  <c r="T604" i="4"/>
  <c r="X1039" i="4"/>
  <c r="U1482" i="4"/>
  <c r="T1483" i="4"/>
  <c r="W575" i="4"/>
  <c r="V575" i="4"/>
  <c r="K501" i="4"/>
  <c r="P76" i="4"/>
  <c r="S75" i="4"/>
  <c r="J77" i="4"/>
  <c r="R75" i="4"/>
  <c r="W1095" i="4"/>
  <c r="V1095" i="4"/>
  <c r="J420" i="4"/>
  <c r="W1179" i="4"/>
  <c r="V1179" i="4"/>
  <c r="U390" i="4"/>
  <c r="T391" i="4"/>
  <c r="W299" i="4"/>
  <c r="V299" i="4"/>
  <c r="Q618" i="4"/>
  <c r="L619" i="4"/>
  <c r="M617" i="4" s="1"/>
  <c r="X312" i="4"/>
  <c r="Q860" i="4"/>
  <c r="U859" i="4" s="1"/>
  <c r="L861" i="4"/>
  <c r="Q226" i="4"/>
  <c r="L227" i="4"/>
  <c r="P226" i="4"/>
  <c r="X1420" i="4"/>
  <c r="P340" i="4"/>
  <c r="S339" i="4"/>
  <c r="R339" i="4"/>
  <c r="J341" i="4"/>
  <c r="X341" i="4" s="1"/>
  <c r="P282" i="4"/>
  <c r="X1309" i="4"/>
  <c r="P902" i="4"/>
  <c r="S901" i="4"/>
  <c r="R901" i="4"/>
  <c r="J903" i="4"/>
  <c r="X491" i="4"/>
  <c r="W966" i="4"/>
  <c r="V966" i="4"/>
  <c r="J1455" i="4"/>
  <c r="X1455" i="4" s="1"/>
  <c r="L1378" i="4"/>
  <c r="Q1377" i="4"/>
  <c r="P1377" i="4"/>
  <c r="X1086" i="4"/>
  <c r="J566" i="4"/>
  <c r="J1075" i="4"/>
  <c r="J354" i="4"/>
  <c r="X354" i="4" s="1"/>
  <c r="W415" i="4"/>
  <c r="V415" i="4"/>
  <c r="W1343" i="4"/>
  <c r="V1343" i="4"/>
  <c r="X241" i="4"/>
  <c r="Q13" i="4"/>
  <c r="L14" i="4"/>
  <c r="M12" i="4" s="1"/>
  <c r="U1251" i="4"/>
  <c r="T1252" i="4"/>
  <c r="L26" i="4"/>
  <c r="Q445" i="4"/>
  <c r="L446" i="4"/>
  <c r="M444" i="4" s="1"/>
  <c r="T1132" i="4"/>
  <c r="P755" i="4"/>
  <c r="R754" i="4"/>
  <c r="S754" i="4"/>
  <c r="J756" i="4"/>
  <c r="X756" i="4" s="1"/>
  <c r="Q552" i="4"/>
  <c r="L553" i="4"/>
  <c r="O553" i="4" s="1"/>
  <c r="W985" i="4"/>
  <c r="V985" i="4"/>
  <c r="Q1020" i="4"/>
  <c r="L1021" i="4"/>
  <c r="M1019" i="4" s="1"/>
  <c r="P1020" i="4"/>
  <c r="L175" i="4"/>
  <c r="Q174" i="4"/>
  <c r="P174" i="4"/>
  <c r="W1430" i="4"/>
  <c r="V1430" i="4"/>
  <c r="P819" i="4"/>
  <c r="S818" i="4"/>
  <c r="R818" i="4"/>
  <c r="J820" i="4"/>
  <c r="X820" i="4" s="1"/>
  <c r="V1053" i="4"/>
  <c r="W1053" i="4"/>
  <c r="W402" i="4"/>
  <c r="V402" i="4"/>
  <c r="O820" i="4"/>
  <c r="P809" i="4"/>
  <c r="O274" i="4"/>
  <c r="W429" i="4"/>
  <c r="V429" i="4"/>
  <c r="U1431" i="4"/>
  <c r="T1432" i="4"/>
  <c r="S1432" i="4"/>
  <c r="R1432" i="4"/>
  <c r="K860" i="4"/>
  <c r="L736" i="4"/>
  <c r="Q735" i="4"/>
  <c r="U734" i="4" s="1"/>
  <c r="W389" i="4"/>
  <c r="V389" i="4"/>
  <c r="P688" i="4"/>
  <c r="J689" i="4"/>
  <c r="R687" i="4"/>
  <c r="S687" i="4"/>
  <c r="O1484" i="4"/>
  <c r="X946" i="4"/>
  <c r="T946" i="4"/>
  <c r="U377" i="4"/>
  <c r="Q379" i="4"/>
  <c r="T851" i="4"/>
  <c r="X851" i="4"/>
  <c r="T716" i="4"/>
  <c r="X716" i="4"/>
  <c r="W699" i="4"/>
  <c r="V699" i="4"/>
  <c r="O392" i="4"/>
  <c r="Q301" i="4"/>
  <c r="U300" i="4" s="1"/>
  <c r="L302" i="4"/>
  <c r="M300" i="4" s="1"/>
  <c r="V616" i="4"/>
  <c r="W616" i="4"/>
  <c r="W1481" i="4"/>
  <c r="V1481" i="4"/>
  <c r="O860" i="4"/>
  <c r="O226" i="4"/>
  <c r="R1417" i="4"/>
  <c r="X283" i="4"/>
  <c r="P274" i="4"/>
  <c r="W1399" i="4"/>
  <c r="V1399" i="4"/>
  <c r="K1057" i="4"/>
  <c r="K1419" i="4"/>
  <c r="X1404" i="4"/>
  <c r="U1375" i="4"/>
  <c r="T1376" i="4"/>
  <c r="R1376" i="4"/>
  <c r="S1376" i="4"/>
  <c r="K819" i="4"/>
  <c r="W362" i="4"/>
  <c r="V362" i="4"/>
  <c r="V1500" i="4"/>
  <c r="W1500" i="4"/>
  <c r="V1374" i="4"/>
  <c r="W1374" i="4"/>
  <c r="S391" i="4"/>
  <c r="W11" i="4"/>
  <c r="V11" i="4"/>
  <c r="O1253" i="4"/>
  <c r="O25" i="4"/>
  <c r="O445" i="4"/>
  <c r="U43" i="4"/>
  <c r="S44" i="4"/>
  <c r="R44" i="4"/>
  <c r="Q45" i="4"/>
  <c r="T44" i="4"/>
  <c r="X755" i="4"/>
  <c r="K1272" i="4"/>
  <c r="U550" i="4"/>
  <c r="T551" i="4"/>
  <c r="K1345" i="4"/>
  <c r="T724" i="4"/>
  <c r="U711" i="4" l="1"/>
  <c r="P12" i="4"/>
  <c r="M643" i="4"/>
  <c r="P645" i="4"/>
  <c r="L646" i="4"/>
  <c r="M644" i="4" s="1"/>
  <c r="Q645" i="4"/>
  <c r="S645" i="4" s="1"/>
  <c r="V1447" i="4"/>
  <c r="M834" i="4"/>
  <c r="T644" i="4"/>
  <c r="R644" i="4"/>
  <c r="U643" i="4"/>
  <c r="L837" i="4"/>
  <c r="L838" i="4" s="1"/>
  <c r="M838" i="4" s="1"/>
  <c r="V642" i="4"/>
  <c r="Q1503" i="4"/>
  <c r="R1503" i="4" s="1"/>
  <c r="J13" i="4"/>
  <c r="X13" i="4" s="1"/>
  <c r="T12" i="4"/>
  <c r="R11" i="4"/>
  <c r="S11" i="4"/>
  <c r="U563" i="4"/>
  <c r="W563" i="4" s="1"/>
  <c r="S564" i="4"/>
  <c r="R564" i="4"/>
  <c r="W1297" i="4"/>
  <c r="S1299" i="4"/>
  <c r="W1192" i="4"/>
  <c r="R712" i="4"/>
  <c r="S712" i="4"/>
  <c r="L1504" i="4"/>
  <c r="O1504" i="4" s="1"/>
  <c r="M1501" i="4"/>
  <c r="U1414" i="4"/>
  <c r="V1414" i="4" s="1"/>
  <c r="R1414" i="4"/>
  <c r="S1414" i="4"/>
  <c r="O565" i="4"/>
  <c r="T1414" i="4"/>
  <c r="P565" i="4"/>
  <c r="Q565" i="4"/>
  <c r="U564" i="4" s="1"/>
  <c r="V564" i="4" s="1"/>
  <c r="L566" i="4"/>
  <c r="M564" i="4" s="1"/>
  <c r="R1299" i="4"/>
  <c r="T1299" i="4"/>
  <c r="U1299" i="4"/>
  <c r="W1299" i="4" s="1"/>
  <c r="R1389" i="4"/>
  <c r="T1389" i="4"/>
  <c r="R1502" i="4"/>
  <c r="S38" i="4"/>
  <c r="U1388" i="4"/>
  <c r="W1388" i="4" s="1"/>
  <c r="T1502" i="4"/>
  <c r="Q1390" i="4"/>
  <c r="U1389" i="4" s="1"/>
  <c r="U1501" i="4"/>
  <c r="W1501" i="4" s="1"/>
  <c r="U113" i="4"/>
  <c r="W113" i="4" s="1"/>
  <c r="Q115" i="4"/>
  <c r="U114" i="4" s="1"/>
  <c r="S114" i="4"/>
  <c r="V1160" i="4"/>
  <c r="R114" i="4"/>
  <c r="W710" i="4"/>
  <c r="T516" i="4"/>
  <c r="V1387" i="4"/>
  <c r="V1159" i="4"/>
  <c r="K878" i="4"/>
  <c r="U1193" i="4"/>
  <c r="W1193" i="4" s="1"/>
  <c r="S782" i="4"/>
  <c r="U37" i="4"/>
  <c r="V37" i="4" s="1"/>
  <c r="X784" i="4"/>
  <c r="R782" i="4"/>
  <c r="P783" i="4"/>
  <c r="T38" i="4"/>
  <c r="R1194" i="4"/>
  <c r="Q39" i="4"/>
  <c r="T39" i="4" s="1"/>
  <c r="S1194" i="4"/>
  <c r="W1070" i="4"/>
  <c r="Q904" i="4"/>
  <c r="U903" i="4" s="1"/>
  <c r="V903" i="4" s="1"/>
  <c r="O904" i="4"/>
  <c r="M711" i="4"/>
  <c r="P713" i="4"/>
  <c r="L714" i="4"/>
  <c r="Q714" i="4" s="1"/>
  <c r="Q713" i="4"/>
  <c r="U712" i="4" s="1"/>
  <c r="L905" i="4"/>
  <c r="Q905" i="4" s="1"/>
  <c r="P378" i="4"/>
  <c r="W1528" i="4"/>
  <c r="T1529" i="4"/>
  <c r="T378" i="4"/>
  <c r="P1195" i="4"/>
  <c r="X379" i="4"/>
  <c r="T379" i="4"/>
  <c r="L1196" i="4"/>
  <c r="M1194" i="4" s="1"/>
  <c r="R378" i="4"/>
  <c r="Q1195" i="4"/>
  <c r="U1194" i="4" s="1"/>
  <c r="T1272" i="4"/>
  <c r="W1118" i="4"/>
  <c r="S378" i="4"/>
  <c r="U1271" i="4"/>
  <c r="W1271" i="4" s="1"/>
  <c r="O1195" i="4"/>
  <c r="S377" i="4"/>
  <c r="X378" i="4"/>
  <c r="Q269" i="4"/>
  <c r="T269" i="4" s="1"/>
  <c r="R268" i="4"/>
  <c r="S268" i="4"/>
  <c r="T268" i="4"/>
  <c r="V890" i="4"/>
  <c r="J879" i="4"/>
  <c r="X879" i="4" s="1"/>
  <c r="V902" i="4"/>
  <c r="R877" i="4"/>
  <c r="S877" i="4"/>
  <c r="P878" i="4"/>
  <c r="U516" i="4"/>
  <c r="V516" i="4" s="1"/>
  <c r="S516" i="4"/>
  <c r="R516" i="4"/>
  <c r="K378" i="4"/>
  <c r="K380" i="4" s="1"/>
  <c r="K381" i="4" s="1"/>
  <c r="K382" i="4" s="1"/>
  <c r="O1530" i="4"/>
  <c r="L1531" i="4"/>
  <c r="O1531" i="4" s="1"/>
  <c r="Q1530" i="4"/>
  <c r="U1529" i="4" s="1"/>
  <c r="V1529" i="4" s="1"/>
  <c r="R1272" i="4"/>
  <c r="L1274" i="4"/>
  <c r="M1272" i="4" s="1"/>
  <c r="Q1273" i="4"/>
  <c r="R1273" i="4" s="1"/>
  <c r="P1273" i="4"/>
  <c r="M1271" i="4"/>
  <c r="O1121" i="4"/>
  <c r="R835" i="4"/>
  <c r="M1119" i="4"/>
  <c r="P836" i="4"/>
  <c r="J837" i="4"/>
  <c r="J838" i="4" s="1"/>
  <c r="X838" i="4" s="1"/>
  <c r="S835" i="4"/>
  <c r="P1121" i="4"/>
  <c r="L1122" i="4"/>
  <c r="M1122" i="4" s="1"/>
  <c r="P578" i="4"/>
  <c r="L579" i="4"/>
  <c r="M578" i="4" s="1"/>
  <c r="O578" i="4"/>
  <c r="Q578" i="4"/>
  <c r="U577" i="4" s="1"/>
  <c r="U576" i="4"/>
  <c r="W576" i="4" s="1"/>
  <c r="W125" i="4"/>
  <c r="K836" i="4"/>
  <c r="T1120" i="4"/>
  <c r="R1120" i="4"/>
  <c r="U1119" i="4"/>
  <c r="V1119" i="4" s="1"/>
  <c r="R444" i="4"/>
  <c r="J446" i="4"/>
  <c r="X446" i="4" s="1"/>
  <c r="V36" i="4"/>
  <c r="S444" i="4"/>
  <c r="P445" i="4"/>
  <c r="K445" i="4"/>
  <c r="K783" i="4"/>
  <c r="K785" i="4" s="1"/>
  <c r="K786" i="4" s="1"/>
  <c r="X459" i="4"/>
  <c r="U933" i="4"/>
  <c r="W933" i="4" s="1"/>
  <c r="R933" i="4"/>
  <c r="T892" i="4"/>
  <c r="U892" i="4"/>
  <c r="W892" i="4" s="1"/>
  <c r="U891" i="4"/>
  <c r="W891" i="4" s="1"/>
  <c r="R892" i="4"/>
  <c r="K578" i="4"/>
  <c r="T162" i="4"/>
  <c r="Q163" i="4"/>
  <c r="U162" i="4" s="1"/>
  <c r="R162" i="4"/>
  <c r="S162" i="4"/>
  <c r="X578" i="4"/>
  <c r="J579" i="4"/>
  <c r="X579" i="4" s="1"/>
  <c r="R577" i="4"/>
  <c r="S577" i="4"/>
  <c r="K458" i="4"/>
  <c r="S457" i="4"/>
  <c r="T459" i="4"/>
  <c r="V97" i="4"/>
  <c r="T98" i="4"/>
  <c r="U98" i="4"/>
  <c r="W98" i="4" s="1"/>
  <c r="K631" i="4"/>
  <c r="K1133" i="4"/>
  <c r="S933" i="4"/>
  <c r="M97" i="4"/>
  <c r="L100" i="4"/>
  <c r="M98" i="4" s="1"/>
  <c r="O99" i="4"/>
  <c r="K420" i="4"/>
  <c r="K77" i="4"/>
  <c r="P1403" i="4"/>
  <c r="R1402" i="4"/>
  <c r="S790" i="4"/>
  <c r="T340" i="4"/>
  <c r="K566" i="4"/>
  <c r="W339" i="4"/>
  <c r="V339" i="4"/>
  <c r="M340" i="4"/>
  <c r="Q341" i="4"/>
  <c r="T341" i="4" s="1"/>
  <c r="O341" i="4"/>
  <c r="M341" i="4"/>
  <c r="M339" i="4"/>
  <c r="O342" i="4"/>
  <c r="T76" i="4"/>
  <c r="K229" i="4"/>
  <c r="T1309" i="4"/>
  <c r="X527" i="4"/>
  <c r="J528" i="4"/>
  <c r="T528" i="4" s="1"/>
  <c r="R526" i="4"/>
  <c r="K527" i="4"/>
  <c r="P527" i="4"/>
  <c r="S526" i="4"/>
  <c r="K1346" i="4"/>
  <c r="P945" i="4"/>
  <c r="K1486" i="4"/>
  <c r="S1121" i="4"/>
  <c r="S1073" i="4"/>
  <c r="P1111" i="4"/>
  <c r="K933" i="4"/>
  <c r="S944" i="4"/>
  <c r="S418" i="4"/>
  <c r="M1561" i="4"/>
  <c r="M1562" i="4"/>
  <c r="O1563" i="4"/>
  <c r="Q1563" i="4"/>
  <c r="U1562" i="4" s="1"/>
  <c r="M1563" i="4"/>
  <c r="S1562" i="4"/>
  <c r="R1562" i="4"/>
  <c r="U1561" i="4"/>
  <c r="T1562" i="4"/>
  <c r="W1560" i="4"/>
  <c r="V1560" i="4"/>
  <c r="O1346" i="4"/>
  <c r="S540" i="4"/>
  <c r="P1074" i="4"/>
  <c r="S282" i="4"/>
  <c r="R352" i="4"/>
  <c r="P603" i="4"/>
  <c r="K1310" i="4"/>
  <c r="T502" i="4"/>
  <c r="M75" i="4"/>
  <c r="O77" i="4"/>
  <c r="Q77" i="4"/>
  <c r="U76" i="4" s="1"/>
  <c r="L78" i="4"/>
  <c r="W75" i="4"/>
  <c r="V75" i="4"/>
  <c r="K619" i="4"/>
  <c r="W487" i="4"/>
  <c r="V487" i="4"/>
  <c r="P353" i="4"/>
  <c r="W995" i="4"/>
  <c r="V995" i="4"/>
  <c r="V996" i="4"/>
  <c r="W996" i="4"/>
  <c r="O490" i="4"/>
  <c r="P490" i="4"/>
  <c r="M488" i="4"/>
  <c r="Q490" i="4"/>
  <c r="L491" i="4"/>
  <c r="U488" i="4"/>
  <c r="S489" i="4"/>
  <c r="T489" i="4"/>
  <c r="R489" i="4"/>
  <c r="K469" i="4"/>
  <c r="O1310" i="4"/>
  <c r="M1308" i="4"/>
  <c r="L1311" i="4"/>
  <c r="Q1310" i="4"/>
  <c r="U1309" i="4" s="1"/>
  <c r="W1308" i="4"/>
  <c r="V1308" i="4"/>
  <c r="K175" i="4"/>
  <c r="M943" i="4"/>
  <c r="K1100" i="4"/>
  <c r="R1038" i="4"/>
  <c r="W942" i="4"/>
  <c r="V942" i="4"/>
  <c r="M945" i="4"/>
  <c r="O945" i="4"/>
  <c r="Q945" i="4"/>
  <c r="U944" i="4" s="1"/>
  <c r="O946" i="4"/>
  <c r="K1530" i="4"/>
  <c r="U943" i="4"/>
  <c r="T944" i="4"/>
  <c r="X175" i="4"/>
  <c r="J176" i="4"/>
  <c r="X229" i="4"/>
  <c r="T688" i="4"/>
  <c r="K99" i="4"/>
  <c r="P1039" i="4"/>
  <c r="O646" i="4"/>
  <c r="O1473" i="4"/>
  <c r="M1037" i="4"/>
  <c r="O736" i="4"/>
  <c r="T1253" i="4"/>
  <c r="O14" i="4"/>
  <c r="P393" i="4"/>
  <c r="O241" i="4"/>
  <c r="O328" i="4"/>
  <c r="O1403" i="4"/>
  <c r="S1085" i="4"/>
  <c r="M1253" i="4"/>
  <c r="M539" i="4"/>
  <c r="V1333" i="4"/>
  <c r="W1333" i="4"/>
  <c r="M877" i="4"/>
  <c r="M1109" i="4"/>
  <c r="O446" i="4"/>
  <c r="M446" i="4"/>
  <c r="O1323" i="4"/>
  <c r="O419" i="4"/>
  <c r="O689" i="4"/>
  <c r="Q689" i="4"/>
  <c r="U688" i="4" s="1"/>
  <c r="L690" i="4"/>
  <c r="M688" i="4" s="1"/>
  <c r="M687" i="4"/>
  <c r="M701" i="4"/>
  <c r="M551" i="4"/>
  <c r="M1402" i="4"/>
  <c r="M1452" i="4"/>
  <c r="M1432" i="4"/>
  <c r="M601" i="4"/>
  <c r="M225" i="4"/>
  <c r="K394" i="4"/>
  <c r="P458" i="4"/>
  <c r="O633" i="4"/>
  <c r="M859" i="4"/>
  <c r="M1238" i="4"/>
  <c r="V687" i="4"/>
  <c r="W687" i="4"/>
  <c r="M445" i="4"/>
  <c r="M312" i="4"/>
  <c r="M281" i="4"/>
  <c r="M1055" i="4"/>
  <c r="P26" i="4"/>
  <c r="O702" i="4"/>
  <c r="M700" i="4"/>
  <c r="M527" i="4"/>
  <c r="M456" i="4"/>
  <c r="M24" i="4"/>
  <c r="M1418" i="4"/>
  <c r="M1345" i="4"/>
  <c r="M1433" i="4"/>
  <c r="O175" i="4"/>
  <c r="O26" i="4"/>
  <c r="O1357" i="4"/>
  <c r="O1134" i="4"/>
  <c r="P1086" i="4"/>
  <c r="O1171" i="4"/>
  <c r="M1171" i="4"/>
  <c r="O756" i="4"/>
  <c r="M1072" i="4"/>
  <c r="M602" i="4"/>
  <c r="M1169" i="4"/>
  <c r="M1417" i="4"/>
  <c r="M878" i="4"/>
  <c r="M528" i="4"/>
  <c r="M1252" i="4"/>
  <c r="M1401" i="4"/>
  <c r="O302" i="4"/>
  <c r="M302" i="4"/>
  <c r="M391" i="4"/>
  <c r="M1132" i="4"/>
  <c r="M173" i="4"/>
  <c r="M631" i="4"/>
  <c r="M1237" i="4"/>
  <c r="O1021" i="4"/>
  <c r="M1021" i="4"/>
  <c r="P1485" i="4"/>
  <c r="O590" i="4"/>
  <c r="O603" i="4"/>
  <c r="O353" i="4"/>
  <c r="M1355" i="4"/>
  <c r="M1344" i="4"/>
  <c r="M468" i="4"/>
  <c r="M457" i="4"/>
  <c r="M1321" i="4"/>
  <c r="M1020" i="4"/>
  <c r="M588" i="4"/>
  <c r="O1378" i="4"/>
  <c r="K1112" i="4"/>
  <c r="K1114" i="4" s="1"/>
  <c r="K1115" i="4" s="1"/>
  <c r="K1116" i="4" s="1"/>
  <c r="P646" i="4"/>
  <c r="O283" i="4"/>
  <c r="M1376" i="4"/>
  <c r="M1483" i="4"/>
  <c r="S1335" i="4"/>
  <c r="U1334" i="4"/>
  <c r="R1335" i="4"/>
  <c r="U1335" i="4"/>
  <c r="T1006" i="4"/>
  <c r="U1005" i="4"/>
  <c r="Q1007" i="4"/>
  <c r="S1006" i="4"/>
  <c r="R1006" i="4"/>
  <c r="M968" i="4"/>
  <c r="M301" i="4"/>
  <c r="M417" i="4"/>
  <c r="M819" i="4"/>
  <c r="M734" i="4"/>
  <c r="K903" i="4"/>
  <c r="T13" i="4"/>
  <c r="R392" i="4"/>
  <c r="K971" i="4"/>
  <c r="T631" i="4"/>
  <c r="K542" i="4"/>
  <c r="U252" i="4"/>
  <c r="U253" i="4"/>
  <c r="T253" i="4"/>
  <c r="S253" i="4"/>
  <c r="R253" i="4"/>
  <c r="K1171" i="4"/>
  <c r="K42" i="4"/>
  <c r="K43" i="4" s="1"/>
  <c r="K45" i="4" s="1"/>
  <c r="K46" i="4" s="1"/>
  <c r="W251" i="4"/>
  <c r="V251" i="4"/>
  <c r="X933" i="4"/>
  <c r="X934" i="4"/>
  <c r="T933" i="4"/>
  <c r="P933" i="4"/>
  <c r="S932" i="4"/>
  <c r="T934" i="4"/>
  <c r="R932" i="4"/>
  <c r="K354" i="4"/>
  <c r="T701" i="4"/>
  <c r="K820" i="4"/>
  <c r="T1345" i="4"/>
  <c r="W846" i="4"/>
  <c r="V846" i="4"/>
  <c r="U539" i="4"/>
  <c r="T540" i="4"/>
  <c r="T820" i="4"/>
  <c r="K756" i="4"/>
  <c r="X619" i="4"/>
  <c r="Q541" i="4"/>
  <c r="R541" i="4" s="1"/>
  <c r="L542" i="4"/>
  <c r="M542" i="4" s="1"/>
  <c r="O541" i="4"/>
  <c r="W538" i="4"/>
  <c r="V538" i="4"/>
  <c r="T300" i="4"/>
  <c r="T860" i="4"/>
  <c r="R1484" i="4"/>
  <c r="U847" i="4"/>
  <c r="S848" i="4"/>
  <c r="T848" i="4"/>
  <c r="R848" i="4"/>
  <c r="Q849" i="4"/>
  <c r="L850" i="4"/>
  <c r="M849" i="4" s="1"/>
  <c r="O849" i="4"/>
  <c r="P849" i="4"/>
  <c r="X420" i="4"/>
  <c r="K277" i="4"/>
  <c r="X1076" i="4"/>
  <c r="T1076" i="4"/>
  <c r="L228" i="4"/>
  <c r="M226" i="4" s="1"/>
  <c r="Q227" i="4"/>
  <c r="P227" i="4"/>
  <c r="J554" i="4"/>
  <c r="X554" i="4" s="1"/>
  <c r="P553" i="4"/>
  <c r="S552" i="4"/>
  <c r="R552" i="4"/>
  <c r="J737" i="4"/>
  <c r="P736" i="4"/>
  <c r="S735" i="4"/>
  <c r="R735" i="4"/>
  <c r="W377" i="4"/>
  <c r="V377" i="4"/>
  <c r="W734" i="4"/>
  <c r="V734" i="4"/>
  <c r="V1431" i="4"/>
  <c r="W1431" i="4"/>
  <c r="U173" i="4"/>
  <c r="T174" i="4"/>
  <c r="S174" i="4"/>
  <c r="R174" i="4"/>
  <c r="Q553" i="4"/>
  <c r="U552" i="4" s="1"/>
  <c r="L554" i="4"/>
  <c r="J1456" i="4"/>
  <c r="X1456" i="4" s="1"/>
  <c r="W267" i="4"/>
  <c r="V267" i="4"/>
  <c r="K502" i="4"/>
  <c r="K504" i="4" s="1"/>
  <c r="W819" i="4"/>
  <c r="V819" i="4"/>
  <c r="J28" i="4"/>
  <c r="X28" i="4" s="1"/>
  <c r="O393" i="4"/>
  <c r="O1485" i="4"/>
  <c r="U1072" i="4"/>
  <c r="T1073" i="4"/>
  <c r="P327" i="4"/>
  <c r="J328" i="4"/>
  <c r="R326" i="4"/>
  <c r="S326" i="4"/>
  <c r="W1344" i="4"/>
  <c r="V1344" i="4"/>
  <c r="Q241" i="4"/>
  <c r="R241" i="4" s="1"/>
  <c r="L242" i="4"/>
  <c r="M241" i="4" s="1"/>
  <c r="P1323" i="4"/>
  <c r="J1324" i="4"/>
  <c r="X1324" i="4" s="1"/>
  <c r="R1322" i="4"/>
  <c r="S1322" i="4"/>
  <c r="T589" i="4"/>
  <c r="U1401" i="4"/>
  <c r="T1402" i="4"/>
  <c r="U725" i="4"/>
  <c r="R725" i="4"/>
  <c r="U724" i="4"/>
  <c r="S725" i="4"/>
  <c r="U1471" i="4"/>
  <c r="T1472" i="4"/>
  <c r="S1472" i="4"/>
  <c r="R1472" i="4"/>
  <c r="W753" i="4"/>
  <c r="V753" i="4"/>
  <c r="Q1111" i="4"/>
  <c r="R1111" i="4" s="1"/>
  <c r="L1112" i="4"/>
  <c r="M1110" i="4" s="1"/>
  <c r="K1075" i="4"/>
  <c r="X243" i="4"/>
  <c r="T243" i="4"/>
  <c r="W1146" i="4"/>
  <c r="V1146" i="4"/>
  <c r="Q1134" i="4"/>
  <c r="U1133" i="4" s="1"/>
  <c r="L1135" i="4"/>
  <c r="M1133" i="4" s="1"/>
  <c r="P701" i="4"/>
  <c r="J702" i="4"/>
  <c r="S700" i="4"/>
  <c r="R700" i="4"/>
  <c r="W669" i="4"/>
  <c r="V669" i="4"/>
  <c r="X736" i="4"/>
  <c r="W803" i="4"/>
  <c r="V803" i="4"/>
  <c r="W1265" i="4"/>
  <c r="V1265" i="4"/>
  <c r="W161" i="4"/>
  <c r="V161" i="4"/>
  <c r="W1448" i="4"/>
  <c r="V1448" i="4"/>
  <c r="X1347" i="4"/>
  <c r="P1346" i="4"/>
  <c r="S1345" i="4"/>
  <c r="T1347" i="4"/>
  <c r="R1345" i="4"/>
  <c r="U1037" i="4"/>
  <c r="T1038" i="4"/>
  <c r="W515" i="4"/>
  <c r="V515" i="4"/>
  <c r="W224" i="4"/>
  <c r="V224" i="4"/>
  <c r="U281" i="4"/>
  <c r="T282" i="4"/>
  <c r="W172" i="4"/>
  <c r="V172" i="4"/>
  <c r="T755" i="4"/>
  <c r="U1432" i="4"/>
  <c r="T1433" i="4"/>
  <c r="S1433" i="4"/>
  <c r="R1433" i="4"/>
  <c r="W1083" i="4"/>
  <c r="V1083" i="4"/>
  <c r="Q970" i="4"/>
  <c r="R970" i="4" s="1"/>
  <c r="L971" i="4"/>
  <c r="M971" i="4" s="1"/>
  <c r="U44" i="4"/>
  <c r="T45" i="4"/>
  <c r="S45" i="4"/>
  <c r="R45" i="4"/>
  <c r="Q46" i="4"/>
  <c r="P689" i="4"/>
  <c r="S688" i="4"/>
  <c r="J690" i="4"/>
  <c r="X690" i="4" s="1"/>
  <c r="R688" i="4"/>
  <c r="L737" i="4"/>
  <c r="Q736" i="4"/>
  <c r="U735" i="4" s="1"/>
  <c r="Q175" i="4"/>
  <c r="L176" i="4"/>
  <c r="M175" i="4" s="1"/>
  <c r="P175" i="4"/>
  <c r="U551" i="4"/>
  <c r="T552" i="4"/>
  <c r="P903" i="4"/>
  <c r="R902" i="4"/>
  <c r="J904" i="4"/>
  <c r="X904" i="4" s="1"/>
  <c r="S902" i="4"/>
  <c r="X342" i="4"/>
  <c r="P341" i="4"/>
  <c r="S340" i="4"/>
  <c r="T342" i="4"/>
  <c r="R340" i="4"/>
  <c r="L620" i="4"/>
  <c r="M620" i="4" s="1"/>
  <c r="Q619" i="4"/>
  <c r="U618" i="4" s="1"/>
  <c r="W1470" i="4"/>
  <c r="V1470" i="4"/>
  <c r="Q702" i="4"/>
  <c r="O703" i="4"/>
  <c r="O1420" i="4"/>
  <c r="Q1419" i="4"/>
  <c r="Q1434" i="4"/>
  <c r="O1435" i="4"/>
  <c r="P1434" i="4"/>
  <c r="O1240" i="4"/>
  <c r="Q1239" i="4"/>
  <c r="U239" i="4"/>
  <c r="T240" i="4"/>
  <c r="U782" i="4"/>
  <c r="S783" i="4"/>
  <c r="R783" i="4"/>
  <c r="Q784" i="4"/>
  <c r="T783" i="4"/>
  <c r="P13" i="4"/>
  <c r="S12" i="4"/>
  <c r="R12" i="4"/>
  <c r="J14" i="4"/>
  <c r="P502" i="4"/>
  <c r="S501" i="4"/>
  <c r="R501" i="4"/>
  <c r="X503" i="4"/>
  <c r="V588" i="4"/>
  <c r="W588" i="4"/>
  <c r="U1452" i="4"/>
  <c r="T1453" i="4"/>
  <c r="U601" i="4"/>
  <c r="T602" i="4"/>
  <c r="L1474" i="4"/>
  <c r="M1474" i="4" s="1"/>
  <c r="Q1473" i="4"/>
  <c r="P1473" i="4"/>
  <c r="U186" i="4"/>
  <c r="U185" i="4"/>
  <c r="S186" i="4"/>
  <c r="R186" i="4"/>
  <c r="T186" i="4"/>
  <c r="W932" i="4"/>
  <c r="V932" i="4"/>
  <c r="R240" i="4"/>
  <c r="W63" i="4"/>
  <c r="V63" i="4"/>
  <c r="Q1099" i="4"/>
  <c r="R1099" i="4" s="1"/>
  <c r="L1100" i="4"/>
  <c r="M1099" i="4" s="1"/>
  <c r="W195" i="4"/>
  <c r="V195" i="4"/>
  <c r="P970" i="4"/>
  <c r="U1224" i="4"/>
  <c r="T1225" i="4"/>
  <c r="R1225" i="4"/>
  <c r="S1225" i="4"/>
  <c r="U1225" i="4"/>
  <c r="W363" i="4"/>
  <c r="V363" i="4"/>
  <c r="U1169" i="4"/>
  <c r="T1170" i="4"/>
  <c r="Q879" i="4"/>
  <c r="O880" i="4"/>
  <c r="T313" i="4"/>
  <c r="U789" i="4"/>
  <c r="T790" i="4"/>
  <c r="T1101" i="4"/>
  <c r="X1101" i="4"/>
  <c r="J1487" i="4"/>
  <c r="W834" i="4"/>
  <c r="V834" i="4"/>
  <c r="K327" i="4"/>
  <c r="J1059" i="4"/>
  <c r="K341" i="4"/>
  <c r="K590" i="4"/>
  <c r="J567" i="4"/>
  <c r="X567" i="4" s="1"/>
  <c r="Q1254" i="4"/>
  <c r="T1254" i="4" s="1"/>
  <c r="O1255" i="4"/>
  <c r="U1417" i="4"/>
  <c r="T1418" i="4"/>
  <c r="Q1454" i="4"/>
  <c r="S1454" i="4" s="1"/>
  <c r="L1455" i="4"/>
  <c r="W1354" i="4"/>
  <c r="V1354" i="4"/>
  <c r="U1055" i="4"/>
  <c r="T1056" i="4"/>
  <c r="U1237" i="4"/>
  <c r="T1238" i="4"/>
  <c r="U1109" i="4"/>
  <c r="T1110" i="4"/>
  <c r="W877" i="4"/>
  <c r="V877" i="4"/>
  <c r="Q791" i="4"/>
  <c r="R791" i="4" s="1"/>
  <c r="L792" i="4"/>
  <c r="P792" i="4" s="1"/>
  <c r="W1375" i="4"/>
  <c r="V1375" i="4"/>
  <c r="K1058" i="4"/>
  <c r="P756" i="4"/>
  <c r="S755" i="4"/>
  <c r="J757" i="4"/>
  <c r="X757" i="4" s="1"/>
  <c r="R755" i="4"/>
  <c r="W1251" i="4"/>
  <c r="V1251" i="4"/>
  <c r="P1419" i="4"/>
  <c r="U225" i="4"/>
  <c r="T226" i="4"/>
  <c r="S226" i="4"/>
  <c r="R226" i="4"/>
  <c r="O619" i="4"/>
  <c r="R76" i="4"/>
  <c r="P77" i="4"/>
  <c r="J78" i="4"/>
  <c r="S76" i="4"/>
  <c r="X792" i="4"/>
  <c r="U273" i="4"/>
  <c r="R274" i="4"/>
  <c r="S274" i="4"/>
  <c r="Q275" i="4"/>
  <c r="T274" i="4"/>
  <c r="O1254" i="4"/>
  <c r="W1031" i="4"/>
  <c r="V1031" i="4"/>
  <c r="J1276" i="4"/>
  <c r="X1276" i="4" s="1"/>
  <c r="P1530" i="4"/>
  <c r="R1529" i="4"/>
  <c r="J1531" i="4"/>
  <c r="S1529" i="4"/>
  <c r="X27" i="4"/>
  <c r="X553" i="4"/>
  <c r="W700" i="4"/>
  <c r="V700" i="4"/>
  <c r="O1419" i="4"/>
  <c r="O1434" i="4"/>
  <c r="X327" i="4"/>
  <c r="W1414" i="4"/>
  <c r="O1239" i="4"/>
  <c r="Q1357" i="4"/>
  <c r="R1357" i="4" s="1"/>
  <c r="L1358" i="4"/>
  <c r="P1358" i="4" s="1"/>
  <c r="Q328" i="4"/>
  <c r="U327" i="4" s="1"/>
  <c r="L329" i="4"/>
  <c r="M329" i="4" s="1"/>
  <c r="J1506" i="4"/>
  <c r="X1506" i="4" s="1"/>
  <c r="O1454" i="4"/>
  <c r="J395" i="4"/>
  <c r="X395" i="4" s="1"/>
  <c r="U968" i="4"/>
  <c r="T969" i="4"/>
  <c r="O459" i="4"/>
  <c r="Q458" i="4"/>
  <c r="W1096" i="4"/>
  <c r="V1096" i="4"/>
  <c r="L1058" i="4"/>
  <c r="Q1057" i="4"/>
  <c r="S1057" i="4" s="1"/>
  <c r="T735" i="4"/>
  <c r="W416" i="4"/>
  <c r="V416" i="4"/>
  <c r="O1099" i="4"/>
  <c r="W1181" i="4"/>
  <c r="V1181" i="4"/>
  <c r="W280" i="4"/>
  <c r="V280" i="4"/>
  <c r="X701" i="4"/>
  <c r="V1036" i="4"/>
  <c r="W1036" i="4"/>
  <c r="O879" i="4"/>
  <c r="O791" i="4"/>
  <c r="P1099" i="4"/>
  <c r="W1018" i="4"/>
  <c r="V1018" i="4"/>
  <c r="P631" i="4"/>
  <c r="R630" i="4"/>
  <c r="J632" i="4"/>
  <c r="S630" i="4"/>
  <c r="J1359" i="4"/>
  <c r="X1359" i="4" s="1"/>
  <c r="W272" i="4"/>
  <c r="V272" i="4"/>
  <c r="U617" i="4"/>
  <c r="T618" i="4"/>
  <c r="W600" i="4"/>
  <c r="V600" i="4"/>
  <c r="P1518" i="4"/>
  <c r="R1517" i="4"/>
  <c r="J1519" i="4"/>
  <c r="T1519" i="4" s="1"/>
  <c r="S1517" i="4"/>
  <c r="L591" i="4"/>
  <c r="Q590" i="4"/>
  <c r="U589" i="4" s="1"/>
  <c r="P590" i="4"/>
  <c r="S589" i="4"/>
  <c r="J591" i="4"/>
  <c r="X591" i="4" s="1"/>
  <c r="R589" i="4"/>
  <c r="W711" i="4"/>
  <c r="V711" i="4"/>
  <c r="U1097" i="4"/>
  <c r="T1098" i="4"/>
  <c r="W1132" i="4"/>
  <c r="V1132" i="4"/>
  <c r="U835" i="4"/>
  <c r="T836" i="4"/>
  <c r="J1041" i="4"/>
  <c r="X1041" i="4" s="1"/>
  <c r="W43" i="4"/>
  <c r="V43" i="4"/>
  <c r="Q302" i="4"/>
  <c r="O303" i="4"/>
  <c r="X689" i="4"/>
  <c r="K689" i="4"/>
  <c r="Q1021" i="4"/>
  <c r="O1022" i="4"/>
  <c r="P1021" i="4"/>
  <c r="O447" i="4"/>
  <c r="Q446" i="4"/>
  <c r="Q14" i="4"/>
  <c r="U13" i="4" s="1"/>
  <c r="L15" i="4"/>
  <c r="U1376" i="4"/>
  <c r="T1377" i="4"/>
  <c r="S1377" i="4"/>
  <c r="R1377" i="4"/>
  <c r="P1454" i="4"/>
  <c r="X903" i="4"/>
  <c r="O227" i="4"/>
  <c r="J421" i="4"/>
  <c r="X421" i="4" s="1"/>
  <c r="X77" i="4"/>
  <c r="W1482" i="4"/>
  <c r="V1482" i="4"/>
  <c r="V1184" i="4"/>
  <c r="W1184" i="4"/>
  <c r="P99" i="4"/>
  <c r="S98" i="4"/>
  <c r="R98" i="4"/>
  <c r="J100" i="4"/>
  <c r="W434" i="4"/>
  <c r="V434" i="4"/>
  <c r="V1252" i="4"/>
  <c r="W1252" i="4"/>
  <c r="T327" i="4"/>
  <c r="U404" i="4"/>
  <c r="S405" i="4"/>
  <c r="R405" i="4"/>
  <c r="Q406" i="4"/>
  <c r="T405" i="4"/>
  <c r="S1110" i="4"/>
  <c r="S1170" i="4"/>
  <c r="R1170" i="4"/>
  <c r="X1172" i="4"/>
  <c r="P1171" i="4"/>
  <c r="X1323" i="4"/>
  <c r="Q470" i="4"/>
  <c r="U469" i="4" s="1"/>
  <c r="L471" i="4"/>
  <c r="M471" i="4" s="1"/>
  <c r="Q1323" i="4"/>
  <c r="U1322" i="4" s="1"/>
  <c r="L1324" i="4"/>
  <c r="M1322" i="4" s="1"/>
  <c r="W326" i="4"/>
  <c r="V326" i="4"/>
  <c r="T1518" i="4"/>
  <c r="K1455" i="4"/>
  <c r="K1456" i="4" s="1"/>
  <c r="U501" i="4"/>
  <c r="Q503" i="4"/>
  <c r="T503" i="4" s="1"/>
  <c r="S502" i="4"/>
  <c r="R502" i="4"/>
  <c r="T878" i="4"/>
  <c r="O970" i="4"/>
  <c r="O458" i="4"/>
  <c r="J285" i="4"/>
  <c r="X285" i="4" s="1"/>
  <c r="K1041" i="4"/>
  <c r="O1057" i="4"/>
  <c r="W184" i="4"/>
  <c r="V184" i="4"/>
  <c r="W455" i="4"/>
  <c r="V455" i="4"/>
  <c r="U1147" i="4"/>
  <c r="T1148" i="4"/>
  <c r="R1148" i="4"/>
  <c r="S1148" i="4"/>
  <c r="U1148" i="4"/>
  <c r="L354" i="4"/>
  <c r="M353" i="4" s="1"/>
  <c r="Q353" i="4"/>
  <c r="S353" i="4" s="1"/>
  <c r="K647" i="4"/>
  <c r="U804" i="4"/>
  <c r="T805" i="4"/>
  <c r="S805" i="4"/>
  <c r="R805" i="4"/>
  <c r="Q806" i="4"/>
  <c r="P1133" i="4"/>
  <c r="R1132" i="4"/>
  <c r="S1132" i="4"/>
  <c r="J1134" i="4"/>
  <c r="U1266" i="4"/>
  <c r="T1267" i="4"/>
  <c r="R1267" i="4"/>
  <c r="S1267" i="4"/>
  <c r="Q1268" i="4"/>
  <c r="W754" i="4"/>
  <c r="V754" i="4"/>
  <c r="L634" i="4"/>
  <c r="M634" i="4" s="1"/>
  <c r="Q633" i="4"/>
  <c r="U632" i="4" s="1"/>
  <c r="X1100" i="4"/>
  <c r="U1449" i="4"/>
  <c r="T1450" i="4"/>
  <c r="R1450" i="4"/>
  <c r="S1450" i="4"/>
  <c r="U1450" i="4"/>
  <c r="W876" i="4"/>
  <c r="V876" i="4"/>
  <c r="T543" i="4"/>
  <c r="X543" i="4"/>
  <c r="U808" i="4"/>
  <c r="R809" i="4"/>
  <c r="S809" i="4"/>
  <c r="U809" i="4"/>
  <c r="T809" i="4"/>
  <c r="K1358" i="4"/>
  <c r="J862" i="4"/>
  <c r="X862" i="4" s="1"/>
  <c r="P861" i="4"/>
  <c r="S860" i="4"/>
  <c r="R860" i="4"/>
  <c r="W550" i="4"/>
  <c r="V550" i="4"/>
  <c r="U378" i="4"/>
  <c r="S379" i="4"/>
  <c r="R379" i="4"/>
  <c r="Q380" i="4"/>
  <c r="X355" i="4"/>
  <c r="T355" i="4"/>
  <c r="X566" i="4"/>
  <c r="Q1378" i="4"/>
  <c r="L1379" i="4"/>
  <c r="M1377" i="4" s="1"/>
  <c r="P1378" i="4"/>
  <c r="T903" i="4"/>
  <c r="L862" i="4"/>
  <c r="O862" i="4" s="1"/>
  <c r="Q861" i="4"/>
  <c r="U860" i="4" s="1"/>
  <c r="T99" i="4"/>
  <c r="W967" i="4"/>
  <c r="V967" i="4"/>
  <c r="W1236" i="4"/>
  <c r="V1236" i="4"/>
  <c r="K1273" i="4"/>
  <c r="K1274" i="4" s="1"/>
  <c r="K1087" i="4"/>
  <c r="X1113" i="4"/>
  <c r="U1355" i="4"/>
  <c r="T1356" i="4"/>
  <c r="V468" i="4"/>
  <c r="W468" i="4"/>
  <c r="O530" i="4"/>
  <c r="Q529" i="4"/>
  <c r="W403" i="4"/>
  <c r="V403" i="4"/>
  <c r="X502" i="4"/>
  <c r="W1168" i="4"/>
  <c r="V1168" i="4"/>
  <c r="U456" i="4"/>
  <c r="T457" i="4"/>
  <c r="W350" i="4"/>
  <c r="V350" i="4"/>
  <c r="X590" i="4"/>
  <c r="W1451" i="4"/>
  <c r="V1451" i="4"/>
  <c r="W1400" i="4"/>
  <c r="V1400" i="4"/>
  <c r="P241" i="4"/>
  <c r="U351" i="4"/>
  <c r="T352" i="4"/>
  <c r="V312" i="4"/>
  <c r="W312" i="4"/>
  <c r="X972" i="4"/>
  <c r="T972" i="4"/>
  <c r="L1087" i="4"/>
  <c r="Q1086" i="4"/>
  <c r="S1086" i="4" s="1"/>
  <c r="W1223" i="4"/>
  <c r="V1223" i="4"/>
  <c r="T1133" i="4"/>
  <c r="J1311" i="4"/>
  <c r="R1309" i="4"/>
  <c r="P1310" i="4"/>
  <c r="S1309" i="4"/>
  <c r="Q756" i="4"/>
  <c r="L757" i="4"/>
  <c r="M755" i="4" s="1"/>
  <c r="V631" i="4"/>
  <c r="W631" i="4"/>
  <c r="X861" i="4"/>
  <c r="R1356" i="4"/>
  <c r="W987" i="4"/>
  <c r="V987" i="4"/>
  <c r="P1057" i="4"/>
  <c r="K1518" i="4"/>
  <c r="K701" i="4"/>
  <c r="V300" i="4"/>
  <c r="W300" i="4"/>
  <c r="U1019" i="4"/>
  <c r="T1020" i="4"/>
  <c r="R1020" i="4"/>
  <c r="S1020" i="4"/>
  <c r="U444" i="4"/>
  <c r="T445" i="4"/>
  <c r="U12" i="4"/>
  <c r="W859" i="4"/>
  <c r="V859" i="4"/>
  <c r="W733" i="4"/>
  <c r="V733" i="4"/>
  <c r="P791" i="4"/>
  <c r="R299" i="4"/>
  <c r="P300" i="4"/>
  <c r="S299" i="4"/>
  <c r="J301" i="4"/>
  <c r="X301" i="4" s="1"/>
  <c r="X1240" i="4"/>
  <c r="P1239" i="4"/>
  <c r="S1238" i="4"/>
  <c r="T1240" i="4"/>
  <c r="R1238" i="4"/>
  <c r="W238" i="4"/>
  <c r="V238" i="4"/>
  <c r="L394" i="4"/>
  <c r="Q393" i="4"/>
  <c r="S393" i="4" s="1"/>
  <c r="W1298" i="4"/>
  <c r="V1298" i="4"/>
  <c r="Q1485" i="4"/>
  <c r="R1485" i="4" s="1"/>
  <c r="L1486" i="4"/>
  <c r="O1486" i="4" s="1"/>
  <c r="X1255" i="4"/>
  <c r="P1254" i="4"/>
  <c r="T1255" i="4"/>
  <c r="R1253" i="4"/>
  <c r="S1253" i="4"/>
  <c r="R1110" i="4"/>
  <c r="K736" i="4"/>
  <c r="U527" i="4"/>
  <c r="U1321" i="4"/>
  <c r="T1322" i="4"/>
  <c r="W1071" i="4"/>
  <c r="V1071" i="4"/>
  <c r="U417" i="4"/>
  <c r="T418" i="4"/>
  <c r="U1120" i="4"/>
  <c r="T1121" i="4"/>
  <c r="U64" i="4"/>
  <c r="Q66" i="4"/>
  <c r="S65" i="4"/>
  <c r="R65" i="4"/>
  <c r="P469" i="4"/>
  <c r="J470" i="4"/>
  <c r="S468" i="4"/>
  <c r="R468" i="4"/>
  <c r="U196" i="4"/>
  <c r="T197" i="4"/>
  <c r="S197" i="4"/>
  <c r="R197" i="4"/>
  <c r="Q198" i="4"/>
  <c r="L315" i="4"/>
  <c r="Q314" i="4"/>
  <c r="U313" i="4" s="1"/>
  <c r="W1054" i="4"/>
  <c r="V1054" i="4"/>
  <c r="U1084" i="4"/>
  <c r="T1085" i="4"/>
  <c r="U670" i="4"/>
  <c r="R671" i="4"/>
  <c r="S671" i="4"/>
  <c r="Q672" i="4"/>
  <c r="T671" i="4"/>
  <c r="K313" i="4"/>
  <c r="K861" i="4"/>
  <c r="P619" i="4"/>
  <c r="R618" i="4"/>
  <c r="J620" i="4"/>
  <c r="S618" i="4"/>
  <c r="P1357" i="4"/>
  <c r="S1056" i="4"/>
  <c r="J793" i="4"/>
  <c r="X793" i="4" s="1"/>
  <c r="W526" i="4"/>
  <c r="V526" i="4"/>
  <c r="X1075" i="4"/>
  <c r="K553" i="4"/>
  <c r="P820" i="4"/>
  <c r="S819" i="4"/>
  <c r="J821" i="4"/>
  <c r="R819" i="4"/>
  <c r="L27" i="4"/>
  <c r="M25" i="4" s="1"/>
  <c r="S1453" i="4"/>
  <c r="R1418" i="4"/>
  <c r="O861" i="4"/>
  <c r="W390" i="4"/>
  <c r="V390" i="4"/>
  <c r="S602" i="4"/>
  <c r="L822" i="4"/>
  <c r="M820" i="4" s="1"/>
  <c r="Q821" i="4"/>
  <c r="U820" i="4" s="1"/>
  <c r="W1183" i="4"/>
  <c r="V1183" i="4"/>
  <c r="W433" i="4"/>
  <c r="V433" i="4"/>
  <c r="U1032" i="4"/>
  <c r="T1033" i="4"/>
  <c r="S1033" i="4"/>
  <c r="R1033" i="4"/>
  <c r="U1033" i="4"/>
  <c r="X1275" i="4"/>
  <c r="W643" i="4"/>
  <c r="V643" i="4"/>
  <c r="U391" i="4"/>
  <c r="T392" i="4"/>
  <c r="U1483" i="4"/>
  <c r="T1484" i="4"/>
  <c r="W1320" i="4"/>
  <c r="V1320" i="4"/>
  <c r="Q1074" i="4"/>
  <c r="R1074" i="4" s="1"/>
  <c r="L1075" i="4"/>
  <c r="M1074" i="4" s="1"/>
  <c r="W1108" i="4"/>
  <c r="V1108" i="4"/>
  <c r="U1518" i="4"/>
  <c r="U1519" i="4"/>
  <c r="O1347" i="4"/>
  <c r="Q1346" i="4"/>
  <c r="W1413" i="4"/>
  <c r="V1413" i="4"/>
  <c r="L647" i="4"/>
  <c r="P647" i="4" s="1"/>
  <c r="Q646" i="4"/>
  <c r="S646" i="4" s="1"/>
  <c r="W1416" i="4"/>
  <c r="V1416" i="4"/>
  <c r="O529" i="4"/>
  <c r="K1239" i="4"/>
  <c r="L420" i="4"/>
  <c r="Q419" i="4"/>
  <c r="R419" i="4" s="1"/>
  <c r="O1404" i="4"/>
  <c r="Q1403" i="4"/>
  <c r="Q603" i="4"/>
  <c r="O604" i="4"/>
  <c r="X284" i="4"/>
  <c r="R457" i="4"/>
  <c r="J1088" i="4"/>
  <c r="T469" i="4"/>
  <c r="V1180" i="4"/>
  <c r="W1180" i="4"/>
  <c r="O314" i="4"/>
  <c r="X230" i="4"/>
  <c r="T230" i="4"/>
  <c r="R969" i="4"/>
  <c r="O1086" i="4"/>
  <c r="U364" i="4"/>
  <c r="R365" i="4"/>
  <c r="S365" i="4"/>
  <c r="Q366" i="4"/>
  <c r="T365" i="4"/>
  <c r="Q1171" i="4"/>
  <c r="O1172" i="4"/>
  <c r="X1310" i="4"/>
  <c r="P313" i="4"/>
  <c r="S312" i="4"/>
  <c r="J314" i="4"/>
  <c r="R312" i="4"/>
  <c r="K300" i="4"/>
  <c r="R1098" i="4"/>
  <c r="L1040" i="4"/>
  <c r="Q1039" i="4"/>
  <c r="J648" i="4"/>
  <c r="L284" i="4"/>
  <c r="Q283" i="4"/>
  <c r="W986" i="4"/>
  <c r="V986" i="4"/>
  <c r="X1058" i="4"/>
  <c r="T645" i="4" l="1"/>
  <c r="U644" i="4"/>
  <c r="R645" i="4"/>
  <c r="M835" i="4"/>
  <c r="U1390" i="4"/>
  <c r="W1390" i="4" s="1"/>
  <c r="O837" i="4"/>
  <c r="Q837" i="4"/>
  <c r="U836" i="4" s="1"/>
  <c r="V836" i="4" s="1"/>
  <c r="V563" i="4"/>
  <c r="U115" i="4"/>
  <c r="W115" i="4" s="1"/>
  <c r="R565" i="4"/>
  <c r="T1503" i="4"/>
  <c r="U1502" i="4"/>
  <c r="W1502" i="4" s="1"/>
  <c r="S1503" i="4"/>
  <c r="R115" i="4"/>
  <c r="W564" i="4"/>
  <c r="S115" i="4"/>
  <c r="S565" i="4"/>
  <c r="T115" i="4"/>
  <c r="T565" i="4"/>
  <c r="M1502" i="4"/>
  <c r="P1504" i="4"/>
  <c r="L1505" i="4"/>
  <c r="P1505" i="4" s="1"/>
  <c r="Q1504" i="4"/>
  <c r="S1504" i="4" s="1"/>
  <c r="Q566" i="4"/>
  <c r="U565" i="4" s="1"/>
  <c r="W565" i="4" s="1"/>
  <c r="V1388" i="4"/>
  <c r="P566" i="4"/>
  <c r="U268" i="4"/>
  <c r="W268" i="4" s="1"/>
  <c r="L567" i="4"/>
  <c r="M567" i="4" s="1"/>
  <c r="V1299" i="4"/>
  <c r="O566" i="4"/>
  <c r="R1195" i="4"/>
  <c r="R1390" i="4"/>
  <c r="L101" i="4"/>
  <c r="O101" i="4" s="1"/>
  <c r="S1195" i="4"/>
  <c r="S1390" i="4"/>
  <c r="T1195" i="4"/>
  <c r="U269" i="4"/>
  <c r="W269" i="4" s="1"/>
  <c r="T1390" i="4"/>
  <c r="R269" i="4"/>
  <c r="S269" i="4"/>
  <c r="V1501" i="4"/>
  <c r="V113" i="4"/>
  <c r="M712" i="4"/>
  <c r="L906" i="4"/>
  <c r="M904" i="4" s="1"/>
  <c r="U38" i="4"/>
  <c r="W38" i="4" s="1"/>
  <c r="V1193" i="4"/>
  <c r="L1275" i="4"/>
  <c r="M1273" i="4" s="1"/>
  <c r="Q40" i="4"/>
  <c r="U39" i="4" s="1"/>
  <c r="R39" i="4"/>
  <c r="S39" i="4"/>
  <c r="M1121" i="4"/>
  <c r="W37" i="4"/>
  <c r="S713" i="4"/>
  <c r="R713" i="4"/>
  <c r="T713" i="4"/>
  <c r="T1530" i="4"/>
  <c r="W1529" i="4"/>
  <c r="V1271" i="4"/>
  <c r="P714" i="4"/>
  <c r="O714" i="4"/>
  <c r="L715" i="4"/>
  <c r="M715" i="4" s="1"/>
  <c r="U904" i="4"/>
  <c r="W904" i="4" s="1"/>
  <c r="O905" i="4"/>
  <c r="M903" i="4"/>
  <c r="X880" i="4"/>
  <c r="L1197" i="4"/>
  <c r="M1197" i="4" s="1"/>
  <c r="Q1196" i="4"/>
  <c r="U1195" i="4" s="1"/>
  <c r="T880" i="4"/>
  <c r="W516" i="4"/>
  <c r="S878" i="4"/>
  <c r="P879" i="4"/>
  <c r="K879" i="4"/>
  <c r="T879" i="4"/>
  <c r="O1196" i="4"/>
  <c r="P1196" i="4"/>
  <c r="R878" i="4"/>
  <c r="W903" i="4"/>
  <c r="M1529" i="4"/>
  <c r="L1532" i="4"/>
  <c r="M1530" i="4" s="1"/>
  <c r="Q1531" i="4"/>
  <c r="U1530" i="4" s="1"/>
  <c r="W1530" i="4" s="1"/>
  <c r="U1272" i="4"/>
  <c r="V1272" i="4" s="1"/>
  <c r="T578" i="4"/>
  <c r="S1273" i="4"/>
  <c r="T1273" i="4"/>
  <c r="Q1122" i="4"/>
  <c r="U1122" i="4" s="1"/>
  <c r="P1122" i="4"/>
  <c r="O1122" i="4"/>
  <c r="O1123" i="4"/>
  <c r="M1120" i="4"/>
  <c r="P1274" i="4"/>
  <c r="O1274" i="4"/>
  <c r="Q1274" i="4"/>
  <c r="R1274" i="4" s="1"/>
  <c r="O580" i="4"/>
  <c r="Q579" i="4"/>
  <c r="U578" i="4" s="1"/>
  <c r="R445" i="4"/>
  <c r="K787" i="4"/>
  <c r="K788" i="4" s="1"/>
  <c r="M579" i="4"/>
  <c r="M577" i="4"/>
  <c r="O579" i="4"/>
  <c r="K837" i="4"/>
  <c r="K838" i="4" s="1"/>
  <c r="R836" i="4"/>
  <c r="S836" i="4"/>
  <c r="X837" i="4"/>
  <c r="P837" i="4"/>
  <c r="V576" i="4"/>
  <c r="W1119" i="4"/>
  <c r="S445" i="4"/>
  <c r="K446" i="4"/>
  <c r="T447" i="4"/>
  <c r="X447" i="4"/>
  <c r="P446" i="4"/>
  <c r="V933" i="4"/>
  <c r="S578" i="4"/>
  <c r="R578" i="4"/>
  <c r="X580" i="4"/>
  <c r="V891" i="4"/>
  <c r="T580" i="4"/>
  <c r="P579" i="4"/>
  <c r="T163" i="4"/>
  <c r="Q164" i="4"/>
  <c r="U163" i="4" s="1"/>
  <c r="R163" i="4"/>
  <c r="S163" i="4"/>
  <c r="O100" i="4"/>
  <c r="V892" i="4"/>
  <c r="Q100" i="4"/>
  <c r="U99" i="4" s="1"/>
  <c r="W99" i="4" s="1"/>
  <c r="K579" i="4"/>
  <c r="V98" i="4"/>
  <c r="K78" i="4"/>
  <c r="K1134" i="4"/>
  <c r="K702" i="4"/>
  <c r="P542" i="4"/>
  <c r="K862" i="4"/>
  <c r="S341" i="4"/>
  <c r="R341" i="4"/>
  <c r="K100" i="4"/>
  <c r="T553" i="4"/>
  <c r="U340" i="4"/>
  <c r="U341" i="4"/>
  <c r="K528" i="4"/>
  <c r="R527" i="4"/>
  <c r="S527" i="4"/>
  <c r="X528" i="4"/>
  <c r="P528" i="4"/>
  <c r="J529" i="4"/>
  <c r="T529" i="4" s="1"/>
  <c r="S1111" i="4"/>
  <c r="S541" i="4"/>
  <c r="K620" i="4"/>
  <c r="K554" i="4"/>
  <c r="S791" i="4"/>
  <c r="K690" i="4"/>
  <c r="K1487" i="4"/>
  <c r="P971" i="4"/>
  <c r="T77" i="4"/>
  <c r="R1086" i="4"/>
  <c r="S1519" i="4"/>
  <c r="T861" i="4"/>
  <c r="U1563" i="4"/>
  <c r="T1563" i="4"/>
  <c r="R1563" i="4"/>
  <c r="S1563" i="4"/>
  <c r="K1519" i="4"/>
  <c r="W1562" i="4"/>
  <c r="V1562" i="4"/>
  <c r="V1561" i="4"/>
  <c r="W1561" i="4"/>
  <c r="R1519" i="4"/>
  <c r="K176" i="4"/>
  <c r="T837" i="4"/>
  <c r="T821" i="4"/>
  <c r="T314" i="4"/>
  <c r="O78" i="4"/>
  <c r="M76" i="4"/>
  <c r="L79" i="4"/>
  <c r="Q78" i="4"/>
  <c r="U77" i="4" s="1"/>
  <c r="W76" i="4"/>
  <c r="V76" i="4"/>
  <c r="T470" i="4"/>
  <c r="R353" i="4"/>
  <c r="W488" i="4"/>
  <c r="V488" i="4"/>
  <c r="M489" i="4"/>
  <c r="O491" i="4"/>
  <c r="P491" i="4"/>
  <c r="Q491" i="4"/>
  <c r="M491" i="4"/>
  <c r="O492" i="4"/>
  <c r="K1359" i="4"/>
  <c r="U489" i="4"/>
  <c r="S490" i="4"/>
  <c r="R490" i="4"/>
  <c r="T490" i="4"/>
  <c r="T1310" i="4"/>
  <c r="M490" i="4"/>
  <c r="V944" i="4"/>
  <c r="W944" i="4"/>
  <c r="W1309" i="4"/>
  <c r="V1309" i="4"/>
  <c r="O620" i="4"/>
  <c r="W943" i="4"/>
  <c r="V943" i="4"/>
  <c r="M1309" i="4"/>
  <c r="O1311" i="4"/>
  <c r="Q1311" i="4"/>
  <c r="U1310" i="4" s="1"/>
  <c r="L1312" i="4"/>
  <c r="T904" i="4"/>
  <c r="U945" i="4"/>
  <c r="T945" i="4"/>
  <c r="S945" i="4"/>
  <c r="R945" i="4"/>
  <c r="S970" i="4"/>
  <c r="X176" i="4"/>
  <c r="X177" i="4"/>
  <c r="T177" i="4"/>
  <c r="M1378" i="4"/>
  <c r="M970" i="4"/>
  <c r="M1484" i="4"/>
  <c r="T1134" i="4"/>
  <c r="O971" i="4"/>
  <c r="K757" i="4"/>
  <c r="K904" i="4"/>
  <c r="O228" i="4"/>
  <c r="O471" i="4"/>
  <c r="M327" i="4"/>
  <c r="T301" i="4"/>
  <c r="O792" i="4"/>
  <c r="O554" i="4"/>
  <c r="M554" i="4"/>
  <c r="M735" i="4"/>
  <c r="T689" i="4"/>
  <c r="M969" i="4"/>
  <c r="P354" i="4"/>
  <c r="P1455" i="4"/>
  <c r="V1334" i="4"/>
  <c r="W1334" i="4"/>
  <c r="M328" i="4"/>
  <c r="M618" i="4"/>
  <c r="M1073" i="4"/>
  <c r="M1473" i="4"/>
  <c r="M837" i="4"/>
  <c r="O690" i="4"/>
  <c r="M690" i="4"/>
  <c r="O691" i="4"/>
  <c r="Q690" i="4"/>
  <c r="T690" i="4" s="1"/>
  <c r="M1085" i="4"/>
  <c r="M1453" i="4"/>
  <c r="O591" i="4"/>
  <c r="O1112" i="4"/>
  <c r="M1112" i="4"/>
  <c r="O647" i="4"/>
  <c r="M240" i="4"/>
  <c r="M1356" i="4"/>
  <c r="M470" i="4"/>
  <c r="M352" i="4"/>
  <c r="W688" i="4"/>
  <c r="V688" i="4"/>
  <c r="M645" i="4"/>
  <c r="M589" i="4"/>
  <c r="O1100" i="4"/>
  <c r="M1100" i="4"/>
  <c r="R646" i="4"/>
  <c r="O420" i="4"/>
  <c r="O822" i="4"/>
  <c r="O757" i="4"/>
  <c r="P1112" i="4"/>
  <c r="O1379" i="4"/>
  <c r="M1379" i="4"/>
  <c r="X1134" i="4"/>
  <c r="K648" i="4"/>
  <c r="O1324" i="4"/>
  <c r="M1324" i="4"/>
  <c r="O15" i="4"/>
  <c r="O176" i="4"/>
  <c r="M176" i="4"/>
  <c r="T1007" i="4"/>
  <c r="U1006" i="4"/>
  <c r="R1007" i="4"/>
  <c r="S1007" i="4"/>
  <c r="Q1008" i="4"/>
  <c r="M553" i="4"/>
  <c r="M174" i="4"/>
  <c r="M313" i="4"/>
  <c r="M689" i="4"/>
  <c r="M1323" i="4"/>
  <c r="M850" i="4"/>
  <c r="M848" i="4"/>
  <c r="W1335" i="4"/>
  <c r="V1335" i="4"/>
  <c r="P1100" i="4"/>
  <c r="W1005" i="4"/>
  <c r="V1005" i="4"/>
  <c r="M1098" i="4"/>
  <c r="M632" i="4"/>
  <c r="M790" i="4"/>
  <c r="M392" i="4"/>
  <c r="M1111" i="4"/>
  <c r="M282" i="4"/>
  <c r="M540" i="4"/>
  <c r="O354" i="4"/>
  <c r="M354" i="4"/>
  <c r="O1075" i="4"/>
  <c r="M1075" i="4"/>
  <c r="K737" i="4"/>
  <c r="O1135" i="4"/>
  <c r="P242" i="4"/>
  <c r="M242" i="4"/>
  <c r="M1056" i="4"/>
  <c r="M418" i="4"/>
  <c r="M99" i="4"/>
  <c r="M1472" i="4"/>
  <c r="M541" i="4"/>
  <c r="M619" i="4"/>
  <c r="M836" i="4"/>
  <c r="M13" i="4"/>
  <c r="M860" i="4"/>
  <c r="M469" i="4"/>
  <c r="O1474" i="4"/>
  <c r="O737" i="4"/>
  <c r="O1505" i="4"/>
  <c r="M1503" i="4"/>
  <c r="M633" i="4"/>
  <c r="M1038" i="4"/>
  <c r="M552" i="4"/>
  <c r="X100" i="4"/>
  <c r="T619" i="4"/>
  <c r="K421" i="4"/>
  <c r="K1059" i="4"/>
  <c r="O542" i="4"/>
  <c r="O543" i="4"/>
  <c r="Q542" i="4"/>
  <c r="U541" i="4" s="1"/>
  <c r="W539" i="4"/>
  <c r="V539" i="4"/>
  <c r="K1311" i="4"/>
  <c r="X1059" i="4"/>
  <c r="O850" i="4"/>
  <c r="P850" i="4"/>
  <c r="O851" i="4"/>
  <c r="Q850" i="4"/>
  <c r="W847" i="4"/>
  <c r="V847" i="4"/>
  <c r="U540" i="4"/>
  <c r="T541" i="4"/>
  <c r="X1519" i="4"/>
  <c r="X78" i="4"/>
  <c r="R1454" i="4"/>
  <c r="U848" i="4"/>
  <c r="T849" i="4"/>
  <c r="S849" i="4"/>
  <c r="R849" i="4"/>
  <c r="K1531" i="4"/>
  <c r="W253" i="4"/>
  <c r="V253" i="4"/>
  <c r="X314" i="4"/>
  <c r="T328" i="4"/>
  <c r="W252" i="4"/>
  <c r="V252" i="4"/>
  <c r="K314" i="4"/>
  <c r="P420" i="4"/>
  <c r="U282" i="4"/>
  <c r="T283" i="4"/>
  <c r="U1038" i="4"/>
  <c r="T1039" i="4"/>
  <c r="X1089" i="4"/>
  <c r="T1089" i="4"/>
  <c r="W391" i="4"/>
  <c r="V391" i="4"/>
  <c r="W12" i="4"/>
  <c r="V12" i="4"/>
  <c r="Q1058" i="4"/>
  <c r="S1058" i="4" s="1"/>
  <c r="L1059" i="4"/>
  <c r="P1059" i="4" s="1"/>
  <c r="L1359" i="4"/>
  <c r="Q1358" i="4"/>
  <c r="R1358" i="4" s="1"/>
  <c r="L285" i="4"/>
  <c r="M283" i="4" s="1"/>
  <c r="Q284" i="4"/>
  <c r="S284" i="4" s="1"/>
  <c r="L1041" i="4"/>
  <c r="M1041" i="4" s="1"/>
  <c r="Q1040" i="4"/>
  <c r="S1040" i="4" s="1"/>
  <c r="U65" i="4"/>
  <c r="T66" i="4"/>
  <c r="R66" i="4"/>
  <c r="S66" i="4"/>
  <c r="U66" i="4"/>
  <c r="O284" i="4"/>
  <c r="X1088" i="4"/>
  <c r="J794" i="4"/>
  <c r="Q315" i="4"/>
  <c r="U314" i="4" s="1"/>
  <c r="L316" i="4"/>
  <c r="M316" i="4" s="1"/>
  <c r="W64" i="4"/>
  <c r="V64" i="4"/>
  <c r="W527" i="4"/>
  <c r="V527" i="4"/>
  <c r="L395" i="4"/>
  <c r="Q394" i="4"/>
  <c r="S394" i="4" s="1"/>
  <c r="W444" i="4"/>
  <c r="V444" i="4"/>
  <c r="W351" i="4"/>
  <c r="V351" i="4"/>
  <c r="V456" i="4"/>
  <c r="W456" i="4"/>
  <c r="U713" i="4"/>
  <c r="T714" i="4"/>
  <c r="S714" i="4"/>
  <c r="R714" i="4"/>
  <c r="V1355" i="4"/>
  <c r="W1355" i="4"/>
  <c r="O635" i="4"/>
  <c r="Q634" i="4"/>
  <c r="U1267" i="4"/>
  <c r="T1268" i="4"/>
  <c r="S1268" i="4"/>
  <c r="R1268" i="4"/>
  <c r="Q1269" i="4"/>
  <c r="W501" i="4"/>
  <c r="V501" i="4"/>
  <c r="O472" i="4"/>
  <c r="Q471" i="4"/>
  <c r="W1376" i="4"/>
  <c r="V1376" i="4"/>
  <c r="U1021" i="4"/>
  <c r="U1020" i="4"/>
  <c r="R1021" i="4"/>
  <c r="S1021" i="4"/>
  <c r="T1021" i="4"/>
  <c r="R1039" i="4"/>
  <c r="W589" i="4"/>
  <c r="V589" i="4"/>
  <c r="T396" i="4"/>
  <c r="X396" i="4"/>
  <c r="J1507" i="4"/>
  <c r="O1358" i="4"/>
  <c r="O1455" i="4"/>
  <c r="R1057" i="4"/>
  <c r="S1099" i="4"/>
  <c r="V1390" i="4"/>
  <c r="O839" i="4"/>
  <c r="Q838" i="4"/>
  <c r="V601" i="4"/>
  <c r="W601" i="4"/>
  <c r="S1239" i="4"/>
  <c r="R1239" i="4"/>
  <c r="U1238" i="4"/>
  <c r="U1239" i="4"/>
  <c r="T1239" i="4"/>
  <c r="U701" i="4"/>
  <c r="R702" i="4"/>
  <c r="S702" i="4"/>
  <c r="U702" i="4"/>
  <c r="O177" i="4"/>
  <c r="Q176" i="4"/>
  <c r="P176" i="4"/>
  <c r="X691" i="4"/>
  <c r="P690" i="4"/>
  <c r="S689" i="4"/>
  <c r="T691" i="4"/>
  <c r="R689" i="4"/>
  <c r="W1133" i="4"/>
  <c r="V1133" i="4"/>
  <c r="U240" i="4"/>
  <c r="T241" i="4"/>
  <c r="X328" i="4"/>
  <c r="P737" i="4"/>
  <c r="S736" i="4"/>
  <c r="J738" i="4"/>
  <c r="X738" i="4" s="1"/>
  <c r="R736" i="4"/>
  <c r="U365" i="4"/>
  <c r="S366" i="4"/>
  <c r="Q367" i="4"/>
  <c r="T366" i="4"/>
  <c r="R366" i="4"/>
  <c r="W196" i="4"/>
  <c r="V196" i="4"/>
  <c r="V38" i="4"/>
  <c r="U274" i="4"/>
  <c r="S275" i="4"/>
  <c r="R275" i="4"/>
  <c r="Q276" i="4"/>
  <c r="T275" i="4"/>
  <c r="V364" i="4"/>
  <c r="W364" i="4"/>
  <c r="U602" i="4"/>
  <c r="R603" i="4"/>
  <c r="U603" i="4"/>
  <c r="S603" i="4"/>
  <c r="T603" i="4"/>
  <c r="U418" i="4"/>
  <c r="T419" i="4"/>
  <c r="U645" i="4"/>
  <c r="T646" i="4"/>
  <c r="V1519" i="4"/>
  <c r="W1519" i="4"/>
  <c r="O315" i="4"/>
  <c r="P470" i="4"/>
  <c r="S469" i="4"/>
  <c r="R469" i="4"/>
  <c r="J471" i="4"/>
  <c r="W1120" i="4"/>
  <c r="V1120" i="4"/>
  <c r="O394" i="4"/>
  <c r="P301" i="4"/>
  <c r="S300" i="4"/>
  <c r="R300" i="4"/>
  <c r="J302" i="4"/>
  <c r="X302" i="4" s="1"/>
  <c r="X1311" i="4"/>
  <c r="W860" i="4"/>
  <c r="V860" i="4"/>
  <c r="V1450" i="4"/>
  <c r="W1450" i="4"/>
  <c r="O634" i="4"/>
  <c r="K301" i="4"/>
  <c r="K1457" i="4"/>
  <c r="W469" i="4"/>
  <c r="V469" i="4"/>
  <c r="Q15" i="4"/>
  <c r="U14" i="4" s="1"/>
  <c r="L16" i="4"/>
  <c r="Q591" i="4"/>
  <c r="L592" i="4"/>
  <c r="T1323" i="4"/>
  <c r="X1531" i="4"/>
  <c r="W273" i="4"/>
  <c r="V273" i="4"/>
  <c r="L793" i="4"/>
  <c r="Q792" i="4"/>
  <c r="R792" i="4" s="1"/>
  <c r="V1109" i="4"/>
  <c r="W1109" i="4"/>
  <c r="O838" i="4"/>
  <c r="W185" i="4"/>
  <c r="V185" i="4"/>
  <c r="U174" i="4"/>
  <c r="T175" i="4"/>
  <c r="S175" i="4"/>
  <c r="R175" i="4"/>
  <c r="V1401" i="4"/>
  <c r="W1401" i="4"/>
  <c r="J29" i="4"/>
  <c r="U226" i="4"/>
  <c r="T227" i="4"/>
  <c r="R227" i="4"/>
  <c r="S227" i="4"/>
  <c r="K395" i="4"/>
  <c r="U1402" i="4"/>
  <c r="Q1404" i="4"/>
  <c r="S1403" i="4"/>
  <c r="R1403" i="4"/>
  <c r="T1403" i="4"/>
  <c r="O1076" i="4"/>
  <c r="Q1075" i="4"/>
  <c r="L28" i="4"/>
  <c r="V1321" i="4"/>
  <c r="W1321" i="4"/>
  <c r="L1088" i="4"/>
  <c r="Q1087" i="4"/>
  <c r="R1087" i="4" s="1"/>
  <c r="U528" i="4"/>
  <c r="U529" i="4"/>
  <c r="O1380" i="4"/>
  <c r="Q1379" i="4"/>
  <c r="P1379" i="4"/>
  <c r="P1087" i="4"/>
  <c r="L421" i="4"/>
  <c r="P421" i="4" s="1"/>
  <c r="Q420" i="4"/>
  <c r="R420" i="4" s="1"/>
  <c r="Q647" i="4"/>
  <c r="S647" i="4" s="1"/>
  <c r="L648" i="4"/>
  <c r="P648" i="4" s="1"/>
  <c r="W670" i="4"/>
  <c r="V670" i="4"/>
  <c r="U197" i="4"/>
  <c r="T198" i="4"/>
  <c r="S198" i="4"/>
  <c r="R198" i="4"/>
  <c r="Q199" i="4"/>
  <c r="W712" i="4"/>
  <c r="V712" i="4"/>
  <c r="L1487" i="4"/>
  <c r="M1485" i="4" s="1"/>
  <c r="Q1486" i="4"/>
  <c r="R1486" i="4" s="1"/>
  <c r="Q862" i="4"/>
  <c r="L863" i="4"/>
  <c r="W378" i="4"/>
  <c r="V378" i="4"/>
  <c r="P862" i="4"/>
  <c r="S861" i="4"/>
  <c r="R861" i="4"/>
  <c r="J863" i="4"/>
  <c r="X863" i="4" s="1"/>
  <c r="V808" i="4"/>
  <c r="W808" i="4"/>
  <c r="S283" i="4"/>
  <c r="S419" i="4"/>
  <c r="T1042" i="4"/>
  <c r="X1042" i="4"/>
  <c r="W1097" i="4"/>
  <c r="V1097" i="4"/>
  <c r="S1357" i="4"/>
  <c r="U457" i="4"/>
  <c r="U458" i="4"/>
  <c r="S458" i="4"/>
  <c r="R458" i="4"/>
  <c r="T458" i="4"/>
  <c r="P394" i="4"/>
  <c r="U790" i="4"/>
  <c r="T791" i="4"/>
  <c r="V1417" i="4"/>
  <c r="W1417" i="4"/>
  <c r="P1058" i="4"/>
  <c r="W1224" i="4"/>
  <c r="V1224" i="4"/>
  <c r="V186" i="4"/>
  <c r="W186" i="4"/>
  <c r="W1452" i="4"/>
  <c r="V1452" i="4"/>
  <c r="U783" i="4"/>
  <c r="S784" i="4"/>
  <c r="R784" i="4"/>
  <c r="Q785" i="4"/>
  <c r="T784" i="4"/>
  <c r="W1432" i="4"/>
  <c r="V1432" i="4"/>
  <c r="K470" i="4"/>
  <c r="X1325" i="4"/>
  <c r="P1324" i="4"/>
  <c r="T1325" i="4"/>
  <c r="S1323" i="4"/>
  <c r="R1323" i="4"/>
  <c r="W1072" i="4"/>
  <c r="V1072" i="4"/>
  <c r="Q228" i="4"/>
  <c r="L229" i="4"/>
  <c r="M229" i="4" s="1"/>
  <c r="P228" i="4"/>
  <c r="W417" i="4"/>
  <c r="V417" i="4"/>
  <c r="W1033" i="4"/>
  <c r="V1033" i="4"/>
  <c r="J822" i="4"/>
  <c r="P821" i="4"/>
  <c r="S820" i="4"/>
  <c r="R820" i="4"/>
  <c r="T621" i="4"/>
  <c r="X621" i="4"/>
  <c r="P620" i="4"/>
  <c r="S619" i="4"/>
  <c r="R619" i="4"/>
  <c r="U805" i="4"/>
  <c r="T806" i="4"/>
  <c r="S806" i="4"/>
  <c r="R806" i="4"/>
  <c r="Q807" i="4"/>
  <c r="W1237" i="4"/>
  <c r="V1237" i="4"/>
  <c r="W1055" i="4"/>
  <c r="V1055" i="4"/>
  <c r="K591" i="4"/>
  <c r="J1488" i="4"/>
  <c r="W1169" i="4"/>
  <c r="V1169" i="4"/>
  <c r="P14" i="4"/>
  <c r="S13" i="4"/>
  <c r="J15" i="4"/>
  <c r="R13" i="4"/>
  <c r="K1088" i="4"/>
  <c r="W551" i="4"/>
  <c r="V551" i="4"/>
  <c r="W735" i="4"/>
  <c r="V735" i="4"/>
  <c r="W44" i="4"/>
  <c r="V44" i="4"/>
  <c r="V1037" i="4"/>
  <c r="W1037" i="4"/>
  <c r="X703" i="4"/>
  <c r="T703" i="4"/>
  <c r="P702" i="4"/>
  <c r="R701" i="4"/>
  <c r="S701" i="4"/>
  <c r="V1194" i="4"/>
  <c r="W1194" i="4"/>
  <c r="K821" i="4"/>
  <c r="W1147" i="4"/>
  <c r="V1147" i="4"/>
  <c r="W13" i="4"/>
  <c r="V13" i="4"/>
  <c r="P632" i="4"/>
  <c r="J633" i="4"/>
  <c r="X633" i="4" s="1"/>
  <c r="R631" i="4"/>
  <c r="S631" i="4"/>
  <c r="W114" i="4"/>
  <c r="V114" i="4"/>
  <c r="U1170" i="4"/>
  <c r="Q1172" i="4"/>
  <c r="S1171" i="4"/>
  <c r="R1171" i="4"/>
  <c r="T1171" i="4"/>
  <c r="W1483" i="4"/>
  <c r="V1483" i="4"/>
  <c r="W820" i="4"/>
  <c r="V820" i="4"/>
  <c r="W1084" i="4"/>
  <c r="V1084" i="4"/>
  <c r="X470" i="4"/>
  <c r="U1484" i="4"/>
  <c r="T1485" i="4"/>
  <c r="W1019" i="4"/>
  <c r="V1019" i="4"/>
  <c r="Q757" i="4"/>
  <c r="L758" i="4"/>
  <c r="W1266" i="4"/>
  <c r="V1266" i="4"/>
  <c r="U352" i="4"/>
  <c r="T353" i="4"/>
  <c r="R283" i="4"/>
  <c r="U405" i="4"/>
  <c r="R406" i="4"/>
  <c r="Q407" i="4"/>
  <c r="S406" i="4"/>
  <c r="T406" i="4"/>
  <c r="K632" i="4"/>
  <c r="P100" i="4"/>
  <c r="S99" i="4"/>
  <c r="R99" i="4"/>
  <c r="J101" i="4"/>
  <c r="U445" i="4"/>
  <c r="S446" i="4"/>
  <c r="R446" i="4"/>
  <c r="U446" i="4"/>
  <c r="T446" i="4"/>
  <c r="U302" i="4"/>
  <c r="U301" i="4"/>
  <c r="P1040" i="4"/>
  <c r="P591" i="4"/>
  <c r="S590" i="4"/>
  <c r="R590" i="4"/>
  <c r="J592" i="4"/>
  <c r="X592" i="4" s="1"/>
  <c r="S1518" i="4"/>
  <c r="X1520" i="4"/>
  <c r="P1519" i="4"/>
  <c r="T1520" i="4"/>
  <c r="R1518" i="4"/>
  <c r="W617" i="4"/>
  <c r="V617" i="4"/>
  <c r="J1360" i="4"/>
  <c r="X1360" i="4" s="1"/>
  <c r="T736" i="4"/>
  <c r="V327" i="4"/>
  <c r="W327" i="4"/>
  <c r="P78" i="4"/>
  <c r="J79" i="4"/>
  <c r="X79" i="4" s="1"/>
  <c r="R77" i="4"/>
  <c r="S77" i="4"/>
  <c r="U1254" i="4"/>
  <c r="R1254" i="4"/>
  <c r="U1253" i="4"/>
  <c r="S1254" i="4"/>
  <c r="S1485" i="4"/>
  <c r="W1389" i="4"/>
  <c r="V1389" i="4"/>
  <c r="U1472" i="4"/>
  <c r="T1473" i="4"/>
  <c r="R1473" i="4"/>
  <c r="S1473" i="4"/>
  <c r="T14" i="4"/>
  <c r="R1434" i="4"/>
  <c r="U1433" i="4"/>
  <c r="S1434" i="4"/>
  <c r="U1434" i="4"/>
  <c r="T1434" i="4"/>
  <c r="W618" i="4"/>
  <c r="V618" i="4"/>
  <c r="L738" i="4"/>
  <c r="Q737" i="4"/>
  <c r="U736" i="4" s="1"/>
  <c r="Q971" i="4"/>
  <c r="O972" i="4"/>
  <c r="X702" i="4"/>
  <c r="S241" i="4"/>
  <c r="J1457" i="4"/>
  <c r="X1457" i="4" s="1"/>
  <c r="W173" i="4"/>
  <c r="V173" i="4"/>
  <c r="S1074" i="4"/>
  <c r="K278" i="4"/>
  <c r="K567" i="4"/>
  <c r="J649" i="4"/>
  <c r="X649" i="4" s="1"/>
  <c r="P314" i="4"/>
  <c r="R313" i="4"/>
  <c r="J315" i="4"/>
  <c r="S313" i="4"/>
  <c r="W1518" i="4"/>
  <c r="V1518" i="4"/>
  <c r="P1311" i="4"/>
  <c r="J1312" i="4"/>
  <c r="R1310" i="4"/>
  <c r="S1310" i="4"/>
  <c r="K1275" i="4"/>
  <c r="W577" i="4"/>
  <c r="V577" i="4"/>
  <c r="O330" i="4"/>
  <c r="Q329" i="4"/>
  <c r="O1040" i="4"/>
  <c r="U1345" i="4"/>
  <c r="U1346" i="4"/>
  <c r="S1346" i="4"/>
  <c r="R1346" i="4"/>
  <c r="T1346" i="4"/>
  <c r="Q822" i="4"/>
  <c r="U821" i="4" s="1"/>
  <c r="L823" i="4"/>
  <c r="X821" i="4"/>
  <c r="X620" i="4"/>
  <c r="U755" i="4"/>
  <c r="T756" i="4"/>
  <c r="U1085" i="4"/>
  <c r="T1086" i="4"/>
  <c r="W1449" i="4"/>
  <c r="V1449" i="4"/>
  <c r="P1134" i="4"/>
  <c r="J1135" i="4"/>
  <c r="R1133" i="4"/>
  <c r="S1133" i="4"/>
  <c r="O355" i="4"/>
  <c r="Q354" i="4"/>
  <c r="J286" i="4"/>
  <c r="X286" i="4" s="1"/>
  <c r="Q1324" i="4"/>
  <c r="O1325" i="4"/>
  <c r="T632" i="4"/>
  <c r="U1056" i="4"/>
  <c r="T1057" i="4"/>
  <c r="W968" i="4"/>
  <c r="V968" i="4"/>
  <c r="O329" i="4"/>
  <c r="W225" i="4"/>
  <c r="V225" i="4"/>
  <c r="P757" i="4"/>
  <c r="J758" i="4"/>
  <c r="S756" i="4"/>
  <c r="R756" i="4"/>
  <c r="O1475" i="4"/>
  <c r="Q1474" i="4"/>
  <c r="P1474" i="4"/>
  <c r="W782" i="4"/>
  <c r="V782" i="4"/>
  <c r="Q1420" i="4"/>
  <c r="U1418" i="4"/>
  <c r="S1419" i="4"/>
  <c r="R1419" i="4"/>
  <c r="T1419" i="4"/>
  <c r="O621" i="4"/>
  <c r="Q620" i="4"/>
  <c r="T620" i="4" s="1"/>
  <c r="J905" i="4"/>
  <c r="X905" i="4" s="1"/>
  <c r="R903" i="4"/>
  <c r="S903" i="4"/>
  <c r="P904" i="4"/>
  <c r="Q101" i="4"/>
  <c r="L102" i="4"/>
  <c r="X839" i="4"/>
  <c r="P838" i="4"/>
  <c r="T839" i="4"/>
  <c r="L1506" i="4"/>
  <c r="Q1505" i="4"/>
  <c r="Q1112" i="4"/>
  <c r="O1113" i="4"/>
  <c r="W724" i="4"/>
  <c r="V724" i="4"/>
  <c r="K1117" i="4"/>
  <c r="K1118" i="4" s="1"/>
  <c r="Q1455" i="4"/>
  <c r="S1455" i="4" s="1"/>
  <c r="L1456" i="4"/>
  <c r="M1454" i="4" s="1"/>
  <c r="K328" i="4"/>
  <c r="X1487" i="4"/>
  <c r="W789" i="4"/>
  <c r="V789" i="4"/>
  <c r="U878" i="4"/>
  <c r="R879" i="4"/>
  <c r="U879" i="4"/>
  <c r="S879" i="4"/>
  <c r="V1225" i="4"/>
  <c r="W1225" i="4"/>
  <c r="Q1100" i="4"/>
  <c r="O1101" i="4"/>
  <c r="U969" i="4"/>
  <c r="T970" i="4"/>
  <c r="T702" i="4"/>
  <c r="U1110" i="4"/>
  <c r="T1111" i="4"/>
  <c r="O243" i="4"/>
  <c r="Q242" i="4"/>
  <c r="P328" i="4"/>
  <c r="S327" i="4"/>
  <c r="J329" i="4"/>
  <c r="X329" i="4" s="1"/>
  <c r="R327" i="4"/>
  <c r="P27" i="4"/>
  <c r="O555" i="4"/>
  <c r="Q554" i="4"/>
  <c r="T554" i="4" s="1"/>
  <c r="X555" i="4"/>
  <c r="P554" i="4"/>
  <c r="S553" i="4"/>
  <c r="T555" i="4"/>
  <c r="R553" i="4"/>
  <c r="W835" i="4"/>
  <c r="V835" i="4"/>
  <c r="X648" i="4"/>
  <c r="U1073" i="4"/>
  <c r="T1074" i="4"/>
  <c r="W1032" i="4"/>
  <c r="V1032" i="4"/>
  <c r="O27" i="4"/>
  <c r="S672" i="4"/>
  <c r="R672" i="4"/>
  <c r="U671" i="4"/>
  <c r="T672" i="4"/>
  <c r="U672" i="4"/>
  <c r="W313" i="4"/>
  <c r="V313" i="4"/>
  <c r="U392" i="4"/>
  <c r="T393" i="4"/>
  <c r="O567" i="4"/>
  <c r="V162" i="4"/>
  <c r="W162" i="4"/>
  <c r="O1087" i="4"/>
  <c r="U1377" i="4"/>
  <c r="T1378" i="4"/>
  <c r="S1378" i="4"/>
  <c r="R1378" i="4"/>
  <c r="U379" i="4"/>
  <c r="T380" i="4"/>
  <c r="S380" i="4"/>
  <c r="R380" i="4"/>
  <c r="Q381" i="4"/>
  <c r="W809" i="4"/>
  <c r="V809" i="4"/>
  <c r="W632" i="4"/>
  <c r="V632" i="4"/>
  <c r="W804" i="4"/>
  <c r="V804" i="4"/>
  <c r="W1148" i="4"/>
  <c r="V1148" i="4"/>
  <c r="P284" i="4"/>
  <c r="U502" i="4"/>
  <c r="R503" i="4"/>
  <c r="S503" i="4"/>
  <c r="Q504" i="4"/>
  <c r="W1322" i="4"/>
  <c r="V1322" i="4"/>
  <c r="V404" i="4"/>
  <c r="W404" i="4"/>
  <c r="X422" i="4"/>
  <c r="T422" i="4"/>
  <c r="S1039" i="4"/>
  <c r="X632" i="4"/>
  <c r="O1058" i="4"/>
  <c r="R393" i="4"/>
  <c r="U1356" i="4"/>
  <c r="T1357" i="4"/>
  <c r="P1531" i="4"/>
  <c r="J1532" i="4"/>
  <c r="S1530" i="4"/>
  <c r="R1530" i="4"/>
  <c r="J1277" i="4"/>
  <c r="X1277" i="4" s="1"/>
  <c r="U1453" i="4"/>
  <c r="T1454" i="4"/>
  <c r="X568" i="4"/>
  <c r="T568" i="4"/>
  <c r="J1060" i="4"/>
  <c r="P1486" i="4"/>
  <c r="W836" i="4"/>
  <c r="U1098" i="4"/>
  <c r="T1099" i="4"/>
  <c r="X14" i="4"/>
  <c r="W239" i="4"/>
  <c r="V239" i="4"/>
  <c r="S46" i="4"/>
  <c r="U45" i="4"/>
  <c r="R46" i="4"/>
  <c r="T46" i="4"/>
  <c r="U46" i="4"/>
  <c r="W281" i="4"/>
  <c r="V281" i="4"/>
  <c r="Q1135" i="4"/>
  <c r="U1134" i="4" s="1"/>
  <c r="L1136" i="4"/>
  <c r="V1471" i="4"/>
  <c r="W1471" i="4"/>
  <c r="W725" i="4"/>
  <c r="V725" i="4"/>
  <c r="W644" i="4"/>
  <c r="V644" i="4"/>
  <c r="O242" i="4"/>
  <c r="W552" i="4"/>
  <c r="V552" i="4"/>
  <c r="X737" i="4"/>
  <c r="P1075" i="4"/>
  <c r="T590" i="4"/>
  <c r="V1502" i="4" l="1"/>
  <c r="P567" i="4"/>
  <c r="R837" i="4"/>
  <c r="M565" i="4"/>
  <c r="Q567" i="4"/>
  <c r="T567" i="4" s="1"/>
  <c r="S837" i="4"/>
  <c r="O568" i="4"/>
  <c r="M566" i="4"/>
  <c r="V115" i="4"/>
  <c r="V268" i="4"/>
  <c r="T1504" i="4"/>
  <c r="R1504" i="4"/>
  <c r="U1503" i="4"/>
  <c r="S566" i="4"/>
  <c r="T566" i="4"/>
  <c r="V565" i="4"/>
  <c r="R566" i="4"/>
  <c r="P1275" i="4"/>
  <c r="V269" i="4"/>
  <c r="O1275" i="4"/>
  <c r="L1276" i="4"/>
  <c r="P1276" i="4" s="1"/>
  <c r="Q1275" i="4"/>
  <c r="S1275" i="4" s="1"/>
  <c r="V904" i="4"/>
  <c r="Q906" i="4"/>
  <c r="U905" i="4" s="1"/>
  <c r="W905" i="4" s="1"/>
  <c r="L907" i="4"/>
  <c r="M905" i="4" s="1"/>
  <c r="O906" i="4"/>
  <c r="O1198" i="4"/>
  <c r="M1195" i="4"/>
  <c r="O1197" i="4"/>
  <c r="P1197" i="4"/>
  <c r="Q1197" i="4"/>
  <c r="U1197" i="4" s="1"/>
  <c r="M1196" i="4"/>
  <c r="V1530" i="4"/>
  <c r="R40" i="4"/>
  <c r="U40" i="4"/>
  <c r="W40" i="4" s="1"/>
  <c r="S40" i="4"/>
  <c r="T40" i="4"/>
  <c r="T1531" i="4"/>
  <c r="M714" i="4"/>
  <c r="P715" i="4"/>
  <c r="M713" i="4"/>
  <c r="O716" i="4"/>
  <c r="Q715" i="4"/>
  <c r="T715" i="4" s="1"/>
  <c r="O715" i="4"/>
  <c r="W1272" i="4"/>
  <c r="R1196" i="4"/>
  <c r="S1196" i="4"/>
  <c r="T1196" i="4"/>
  <c r="T579" i="4"/>
  <c r="S579" i="4"/>
  <c r="Q1532" i="4"/>
  <c r="U1531" i="4" s="1"/>
  <c r="V1531" i="4" s="1"/>
  <c r="O1532" i="4"/>
  <c r="U579" i="4"/>
  <c r="W579" i="4" s="1"/>
  <c r="L1533" i="4"/>
  <c r="O1533" i="4" s="1"/>
  <c r="R579" i="4"/>
  <c r="S1122" i="4"/>
  <c r="T1274" i="4"/>
  <c r="R1122" i="4"/>
  <c r="U1273" i="4"/>
  <c r="V1273" i="4" s="1"/>
  <c r="U1121" i="4"/>
  <c r="W1121" i="4" s="1"/>
  <c r="S1274" i="4"/>
  <c r="T1122" i="4"/>
  <c r="K789" i="4"/>
  <c r="K790" i="4" s="1"/>
  <c r="T164" i="4"/>
  <c r="S529" i="4"/>
  <c r="R164" i="4"/>
  <c r="S164" i="4"/>
  <c r="U164" i="4"/>
  <c r="W164" i="4" s="1"/>
  <c r="K1135" i="4"/>
  <c r="U100" i="4"/>
  <c r="W100" i="4" s="1"/>
  <c r="V99" i="4"/>
  <c r="T100" i="4"/>
  <c r="R529" i="4"/>
  <c r="K101" i="4"/>
  <c r="K1488" i="4"/>
  <c r="R284" i="4"/>
  <c r="W341" i="4"/>
  <c r="V341" i="4"/>
  <c r="V340" i="4"/>
  <c r="W340" i="4"/>
  <c r="T530" i="4"/>
  <c r="X530" i="4"/>
  <c r="P529" i="4"/>
  <c r="X529" i="4"/>
  <c r="S528" i="4"/>
  <c r="R528" i="4"/>
  <c r="K529" i="4"/>
  <c r="R1058" i="4"/>
  <c r="K758" i="4"/>
  <c r="K1532" i="4"/>
  <c r="K315" i="4"/>
  <c r="T15" i="4"/>
  <c r="R1040" i="4"/>
  <c r="P1041" i="4"/>
  <c r="W1563" i="4"/>
  <c r="V1563" i="4"/>
  <c r="S302" i="4"/>
  <c r="R302" i="4"/>
  <c r="T78" i="4"/>
  <c r="S1358" i="4"/>
  <c r="T471" i="4"/>
  <c r="V77" i="4"/>
  <c r="W77" i="4"/>
  <c r="O79" i="4"/>
  <c r="L80" i="4"/>
  <c r="Q79" i="4"/>
  <c r="U78" i="4" s="1"/>
  <c r="M77" i="4"/>
  <c r="S1486" i="4"/>
  <c r="T491" i="4"/>
  <c r="R491" i="4"/>
  <c r="U490" i="4"/>
  <c r="S491" i="4"/>
  <c r="U491" i="4"/>
  <c r="W489" i="4"/>
  <c r="V489" i="4"/>
  <c r="V945" i="4"/>
  <c r="W945" i="4"/>
  <c r="M1310" i="4"/>
  <c r="M1311" i="4"/>
  <c r="Q1312" i="4"/>
  <c r="R1312" i="4" s="1"/>
  <c r="O1312" i="4"/>
  <c r="O1313" i="4"/>
  <c r="M1312" i="4"/>
  <c r="X315" i="4"/>
  <c r="W1310" i="4"/>
  <c r="V1310" i="4"/>
  <c r="K302" i="4"/>
  <c r="T1311" i="4"/>
  <c r="O229" i="4"/>
  <c r="K471" i="4"/>
  <c r="T315" i="4"/>
  <c r="X1532" i="4"/>
  <c r="X15" i="4"/>
  <c r="P1487" i="4"/>
  <c r="O863" i="4"/>
  <c r="P285" i="4"/>
  <c r="M1134" i="4"/>
  <c r="O421" i="4"/>
  <c r="M421" i="4"/>
  <c r="O592" i="4"/>
  <c r="M592" i="4"/>
  <c r="P395" i="4"/>
  <c r="M395" i="4"/>
  <c r="M756" i="4"/>
  <c r="M1039" i="4"/>
  <c r="M314" i="4"/>
  <c r="M227" i="4"/>
  <c r="M419" i="4"/>
  <c r="O1359" i="4"/>
  <c r="W1006" i="4"/>
  <c r="V1006" i="4"/>
  <c r="M315" i="4"/>
  <c r="M590" i="4"/>
  <c r="M420" i="4"/>
  <c r="R690" i="4"/>
  <c r="U689" i="4"/>
  <c r="U690" i="4"/>
  <c r="S690" i="4"/>
  <c r="M393" i="4"/>
  <c r="O1456" i="4"/>
  <c r="O1506" i="4"/>
  <c r="O102" i="4"/>
  <c r="O823" i="4"/>
  <c r="M821" i="4"/>
  <c r="M228" i="4"/>
  <c r="M591" i="4"/>
  <c r="P1088" i="4"/>
  <c r="M1088" i="4"/>
  <c r="O16" i="4"/>
  <c r="T302" i="4"/>
  <c r="M861" i="4"/>
  <c r="M1087" i="4"/>
  <c r="M394" i="4"/>
  <c r="M1504" i="4"/>
  <c r="M1057" i="4"/>
  <c r="M646" i="4"/>
  <c r="M791" i="4"/>
  <c r="M736" i="4"/>
  <c r="M1357" i="4"/>
  <c r="X1488" i="4"/>
  <c r="O316" i="4"/>
  <c r="M26" i="4"/>
  <c r="M100" i="4"/>
  <c r="U1007" i="4"/>
  <c r="R1008" i="4"/>
  <c r="S1008" i="4"/>
  <c r="T1008" i="4"/>
  <c r="Q1009" i="4"/>
  <c r="M1040" i="4"/>
  <c r="M1086" i="4"/>
  <c r="M14" i="4"/>
  <c r="R647" i="4"/>
  <c r="U542" i="4"/>
  <c r="T542" i="4"/>
  <c r="S542" i="4"/>
  <c r="R542" i="4"/>
  <c r="S850" i="4"/>
  <c r="U849" i="4"/>
  <c r="R850" i="4"/>
  <c r="U850" i="4"/>
  <c r="T850" i="4"/>
  <c r="K592" i="4"/>
  <c r="P1359" i="4"/>
  <c r="R1455" i="4"/>
  <c r="W541" i="4"/>
  <c r="V541" i="4"/>
  <c r="K329" i="4"/>
  <c r="X1312" i="4"/>
  <c r="W540" i="4"/>
  <c r="V540" i="4"/>
  <c r="X101" i="4"/>
  <c r="S792" i="4"/>
  <c r="T101" i="4"/>
  <c r="V848" i="4"/>
  <c r="W848" i="4"/>
  <c r="L1137" i="4"/>
  <c r="Q1136" i="4"/>
  <c r="U1135" i="4" s="1"/>
  <c r="W1377" i="4"/>
  <c r="V1377" i="4"/>
  <c r="V1345" i="4"/>
  <c r="W1345" i="4"/>
  <c r="V302" i="4"/>
  <c r="W302" i="4"/>
  <c r="W39" i="4"/>
  <c r="V39" i="4"/>
  <c r="L794" i="4"/>
  <c r="P794" i="4" s="1"/>
  <c r="Q793" i="4"/>
  <c r="S793" i="4" s="1"/>
  <c r="O1136" i="4"/>
  <c r="S420" i="4"/>
  <c r="W672" i="4"/>
  <c r="V672" i="4"/>
  <c r="T329" i="4"/>
  <c r="R1112" i="4"/>
  <c r="U1111" i="4"/>
  <c r="Q1113" i="4"/>
  <c r="S1112" i="4"/>
  <c r="T1112" i="4"/>
  <c r="T905" i="4"/>
  <c r="U1419" i="4"/>
  <c r="S1420" i="4"/>
  <c r="R1420" i="4"/>
  <c r="U1420" i="4"/>
  <c r="T1420" i="4"/>
  <c r="T1135" i="4"/>
  <c r="W821" i="4"/>
  <c r="V821" i="4"/>
  <c r="R971" i="4"/>
  <c r="U970" i="4"/>
  <c r="S971" i="4"/>
  <c r="U971" i="4"/>
  <c r="T971" i="4"/>
  <c r="W1253" i="4"/>
  <c r="V1253" i="4"/>
  <c r="V446" i="4"/>
  <c r="W446" i="4"/>
  <c r="U806" i="4"/>
  <c r="T807" i="4"/>
  <c r="R807" i="4"/>
  <c r="S807" i="4"/>
  <c r="U807" i="4"/>
  <c r="U861" i="4"/>
  <c r="T862" i="4"/>
  <c r="U1378" i="4"/>
  <c r="R1379" i="4"/>
  <c r="S1379" i="4"/>
  <c r="U1379" i="4"/>
  <c r="T1379" i="4"/>
  <c r="O1088" i="4"/>
  <c r="U590" i="4"/>
  <c r="T591" i="4"/>
  <c r="U275" i="4"/>
  <c r="T276" i="4"/>
  <c r="R276" i="4"/>
  <c r="S276" i="4"/>
  <c r="Q277" i="4"/>
  <c r="X1507" i="4"/>
  <c r="W1020" i="4"/>
  <c r="V1020" i="4"/>
  <c r="O395" i="4"/>
  <c r="W1038" i="4"/>
  <c r="V1038" i="4"/>
  <c r="W197" i="4"/>
  <c r="V197" i="4"/>
  <c r="R1075" i="4"/>
  <c r="U1074" i="4"/>
  <c r="S1075" i="4"/>
  <c r="U1075" i="4"/>
  <c r="T1075" i="4"/>
  <c r="W240" i="4"/>
  <c r="V240" i="4"/>
  <c r="U837" i="4"/>
  <c r="U838" i="4"/>
  <c r="S838" i="4"/>
  <c r="R838" i="4"/>
  <c r="T838" i="4"/>
  <c r="V1134" i="4"/>
  <c r="W1134" i="4"/>
  <c r="W1418" i="4"/>
  <c r="V1418" i="4"/>
  <c r="J1061" i="4"/>
  <c r="X1061" i="4" s="1"/>
  <c r="U503" i="4"/>
  <c r="S504" i="4"/>
  <c r="R504" i="4"/>
  <c r="U504" i="4"/>
  <c r="T504" i="4"/>
  <c r="W1503" i="4"/>
  <c r="V1503" i="4"/>
  <c r="W879" i="4"/>
  <c r="V879" i="4"/>
  <c r="Q1456" i="4"/>
  <c r="S1456" i="4" s="1"/>
  <c r="L1457" i="4"/>
  <c r="M1457" i="4" s="1"/>
  <c r="U1504" i="4"/>
  <c r="T1505" i="4"/>
  <c r="Q102" i="4"/>
  <c r="U101" i="4" s="1"/>
  <c r="L103" i="4"/>
  <c r="P758" i="4"/>
  <c r="J759" i="4"/>
  <c r="R757" i="4"/>
  <c r="S757" i="4"/>
  <c r="W578" i="4"/>
  <c r="V578" i="4"/>
  <c r="K1360" i="4"/>
  <c r="W1484" i="4"/>
  <c r="V1484" i="4"/>
  <c r="P633" i="4"/>
  <c r="S632" i="4"/>
  <c r="R632" i="4"/>
  <c r="J634" i="4"/>
  <c r="S634" i="4" s="1"/>
  <c r="K822" i="4"/>
  <c r="W790" i="4"/>
  <c r="V790" i="4"/>
  <c r="K863" i="4"/>
  <c r="V226" i="4"/>
  <c r="W226" i="4"/>
  <c r="K738" i="4"/>
  <c r="W418" i="4"/>
  <c r="V418" i="4"/>
  <c r="V702" i="4"/>
  <c r="W702" i="4"/>
  <c r="R1505" i="4"/>
  <c r="V1021" i="4"/>
  <c r="W1021" i="4"/>
  <c r="J795" i="4"/>
  <c r="X795" i="4" s="1"/>
  <c r="W65" i="4"/>
  <c r="V65" i="4"/>
  <c r="U1357" i="4"/>
  <c r="T1358" i="4"/>
  <c r="U715" i="4"/>
  <c r="P79" i="4"/>
  <c r="S78" i="4"/>
  <c r="J80" i="4"/>
  <c r="X80" i="4" s="1"/>
  <c r="R78" i="4"/>
  <c r="P822" i="4"/>
  <c r="S821" i="4"/>
  <c r="R821" i="4"/>
  <c r="J823" i="4"/>
  <c r="X823" i="4" s="1"/>
  <c r="J30" i="4"/>
  <c r="X30" i="4" s="1"/>
  <c r="P905" i="4"/>
  <c r="S904" i="4"/>
  <c r="R904" i="4"/>
  <c r="J906" i="4"/>
  <c r="X906" i="4" s="1"/>
  <c r="W1356" i="4"/>
  <c r="V1356" i="4"/>
  <c r="W379" i="4"/>
  <c r="V379" i="4"/>
  <c r="V671" i="4"/>
  <c r="W671" i="4"/>
  <c r="W1073" i="4"/>
  <c r="V1073" i="4"/>
  <c r="U553" i="4"/>
  <c r="U554" i="4"/>
  <c r="R554" i="4"/>
  <c r="S554" i="4"/>
  <c r="U1454" i="4"/>
  <c r="T1455" i="4"/>
  <c r="Q1506" i="4"/>
  <c r="S1506" i="4" s="1"/>
  <c r="L1507" i="4"/>
  <c r="M1507" i="4" s="1"/>
  <c r="S620" i="4"/>
  <c r="U619" i="4"/>
  <c r="U620" i="4"/>
  <c r="R620" i="4"/>
  <c r="X758" i="4"/>
  <c r="X1135" i="4"/>
  <c r="W1195" i="4"/>
  <c r="V1195" i="4"/>
  <c r="P1456" i="4"/>
  <c r="W736" i="4"/>
  <c r="V736" i="4"/>
  <c r="W1434" i="4"/>
  <c r="V1434" i="4"/>
  <c r="V1472" i="4"/>
  <c r="W1472" i="4"/>
  <c r="V1254" i="4"/>
  <c r="W1254" i="4"/>
  <c r="P592" i="4"/>
  <c r="T593" i="4"/>
  <c r="X593" i="4"/>
  <c r="S591" i="4"/>
  <c r="R591" i="4"/>
  <c r="K633" i="4"/>
  <c r="W352" i="4"/>
  <c r="V352" i="4"/>
  <c r="V163" i="4"/>
  <c r="W163" i="4"/>
  <c r="T633" i="4"/>
  <c r="K279" i="4"/>
  <c r="U1485" i="4"/>
  <c r="T1486" i="4"/>
  <c r="S199" i="4"/>
  <c r="U198" i="4"/>
  <c r="U199" i="4"/>
  <c r="R199" i="4"/>
  <c r="T199" i="4"/>
  <c r="T737" i="4"/>
  <c r="Q16" i="4"/>
  <c r="L17" i="4"/>
  <c r="M17" i="4" s="1"/>
  <c r="P302" i="4"/>
  <c r="X303" i="4"/>
  <c r="T303" i="4"/>
  <c r="R301" i="4"/>
  <c r="S301" i="4"/>
  <c r="W1267" i="4"/>
  <c r="V1267" i="4"/>
  <c r="W713" i="4"/>
  <c r="V713" i="4"/>
  <c r="U1039" i="4"/>
  <c r="T1040" i="4"/>
  <c r="Q1359" i="4"/>
  <c r="S1359" i="4" s="1"/>
  <c r="L1360" i="4"/>
  <c r="P1360" i="4" s="1"/>
  <c r="U566" i="4"/>
  <c r="R567" i="4"/>
  <c r="U567" i="4"/>
  <c r="S567" i="4"/>
  <c r="S1087" i="4"/>
  <c r="V282" i="4"/>
  <c r="W282" i="4"/>
  <c r="V458" i="4"/>
  <c r="W458" i="4"/>
  <c r="W46" i="4"/>
  <c r="V46" i="4"/>
  <c r="U242" i="4"/>
  <c r="U241" i="4"/>
  <c r="S242" i="4"/>
  <c r="R242" i="4"/>
  <c r="T242" i="4"/>
  <c r="V969" i="4"/>
  <c r="W969" i="4"/>
  <c r="W878" i="4"/>
  <c r="V878" i="4"/>
  <c r="U353" i="4"/>
  <c r="R354" i="4"/>
  <c r="S354" i="4"/>
  <c r="U354" i="4"/>
  <c r="T354" i="4"/>
  <c r="V755" i="4"/>
  <c r="W755" i="4"/>
  <c r="P1312" i="4"/>
  <c r="S1311" i="4"/>
  <c r="T1313" i="4"/>
  <c r="R1311" i="4"/>
  <c r="X1313" i="4"/>
  <c r="J650" i="4"/>
  <c r="X650" i="4" s="1"/>
  <c r="Q738" i="4"/>
  <c r="U737" i="4" s="1"/>
  <c r="L739" i="4"/>
  <c r="O739" i="4" s="1"/>
  <c r="K1060" i="4"/>
  <c r="W445" i="4"/>
  <c r="V445" i="4"/>
  <c r="L759" i="4"/>
  <c r="Q758" i="4"/>
  <c r="U1172" i="4"/>
  <c r="U1171" i="4"/>
  <c r="S1172" i="4"/>
  <c r="R1172" i="4"/>
  <c r="T1172" i="4"/>
  <c r="U784" i="4"/>
  <c r="T785" i="4"/>
  <c r="R785" i="4"/>
  <c r="S785" i="4"/>
  <c r="Q786" i="4"/>
  <c r="L1488" i="4"/>
  <c r="P1488" i="4" s="1"/>
  <c r="Q1487" i="4"/>
  <c r="S1487" i="4" s="1"/>
  <c r="Q648" i="4"/>
  <c r="R648" i="4" s="1"/>
  <c r="L649" i="4"/>
  <c r="W529" i="4"/>
  <c r="V529" i="4"/>
  <c r="L29" i="4"/>
  <c r="M27" i="4" s="1"/>
  <c r="U1403" i="4"/>
  <c r="R1404" i="4"/>
  <c r="S1404" i="4"/>
  <c r="U1404" i="4"/>
  <c r="T1404" i="4"/>
  <c r="W14" i="4"/>
  <c r="V14" i="4"/>
  <c r="V274" i="4"/>
  <c r="W274" i="4"/>
  <c r="U366" i="4"/>
  <c r="R367" i="4"/>
  <c r="S367" i="4"/>
  <c r="U367" i="4"/>
  <c r="T367" i="4"/>
  <c r="S1505" i="4"/>
  <c r="U633" i="4"/>
  <c r="U634" i="4"/>
  <c r="O1042" i="4"/>
  <c r="Q1041" i="4"/>
  <c r="Q1059" i="4"/>
  <c r="S1059" i="4" s="1"/>
  <c r="L1060" i="4"/>
  <c r="O1060" i="4" s="1"/>
  <c r="K1312" i="4"/>
  <c r="J1361" i="4"/>
  <c r="U227" i="4"/>
  <c r="T228" i="4"/>
  <c r="S228" i="4"/>
  <c r="R228" i="4"/>
  <c r="U1086" i="4"/>
  <c r="T1087" i="4"/>
  <c r="W1239" i="4"/>
  <c r="V1239" i="4"/>
  <c r="U393" i="4"/>
  <c r="T394" i="4"/>
  <c r="L286" i="4"/>
  <c r="Q285" i="4"/>
  <c r="R285" i="4" s="1"/>
  <c r="W1098" i="4"/>
  <c r="V1098" i="4"/>
  <c r="V1453" i="4"/>
  <c r="W1453" i="4"/>
  <c r="W502" i="4"/>
  <c r="V502" i="4"/>
  <c r="K1119" i="4"/>
  <c r="U1473" i="4"/>
  <c r="R1474" i="4"/>
  <c r="S1474" i="4"/>
  <c r="U1474" i="4"/>
  <c r="T1474" i="4"/>
  <c r="W1056" i="4"/>
  <c r="V1056" i="4"/>
  <c r="U1323" i="4"/>
  <c r="R1324" i="4"/>
  <c r="U1324" i="4"/>
  <c r="S1324" i="4"/>
  <c r="R329" i="4"/>
  <c r="U328" i="4"/>
  <c r="S329" i="4"/>
  <c r="U329" i="4"/>
  <c r="T1324" i="4"/>
  <c r="O738" i="4"/>
  <c r="V1433" i="4"/>
  <c r="W1433" i="4"/>
  <c r="W301" i="4"/>
  <c r="V301" i="4"/>
  <c r="R100" i="4"/>
  <c r="P101" i="4"/>
  <c r="S100" i="4"/>
  <c r="J102" i="4"/>
  <c r="U756" i="4"/>
  <c r="T757" i="4"/>
  <c r="W1170" i="4"/>
  <c r="V1170" i="4"/>
  <c r="S14" i="4"/>
  <c r="P15" i="4"/>
  <c r="J16" i="4"/>
  <c r="R14" i="4"/>
  <c r="J1489" i="4"/>
  <c r="W805" i="4"/>
  <c r="V805" i="4"/>
  <c r="O1487" i="4"/>
  <c r="U646" i="4"/>
  <c r="T647" i="4"/>
  <c r="W528" i="4"/>
  <c r="V528" i="4"/>
  <c r="O28" i="4"/>
  <c r="V1402" i="4"/>
  <c r="W1402" i="4"/>
  <c r="X29" i="4"/>
  <c r="X472" i="4"/>
  <c r="P471" i="4"/>
  <c r="T472" i="4"/>
  <c r="S470" i="4"/>
  <c r="R470" i="4"/>
  <c r="W603" i="4"/>
  <c r="V603" i="4"/>
  <c r="V701" i="4"/>
  <c r="W701" i="4"/>
  <c r="P1506" i="4"/>
  <c r="P793" i="4"/>
  <c r="O1041" i="4"/>
  <c r="U1057" i="4"/>
  <c r="T1058" i="4"/>
  <c r="K1276" i="4"/>
  <c r="K1277" i="4" s="1"/>
  <c r="W45" i="4"/>
  <c r="V45" i="4"/>
  <c r="U380" i="4"/>
  <c r="T381" i="4"/>
  <c r="R381" i="4"/>
  <c r="S381" i="4"/>
  <c r="U381" i="4"/>
  <c r="W783" i="4"/>
  <c r="V783" i="4"/>
  <c r="U419" i="4"/>
  <c r="T420" i="4"/>
  <c r="W602" i="4"/>
  <c r="V602" i="4"/>
  <c r="U1268" i="4"/>
  <c r="T1269" i="4"/>
  <c r="R1269" i="4"/>
  <c r="S1269" i="4"/>
  <c r="Q1270" i="4"/>
  <c r="X1060" i="4"/>
  <c r="J1278" i="4"/>
  <c r="P1532" i="4"/>
  <c r="S1531" i="4"/>
  <c r="R1531" i="4"/>
  <c r="J1533" i="4"/>
  <c r="W392" i="4"/>
  <c r="V392" i="4"/>
  <c r="U1100" i="4"/>
  <c r="U1099" i="4"/>
  <c r="R1100" i="4"/>
  <c r="S1100" i="4"/>
  <c r="T1100" i="4"/>
  <c r="W1346" i="4"/>
  <c r="V1346" i="4"/>
  <c r="P315" i="4"/>
  <c r="S314" i="4"/>
  <c r="R314" i="4"/>
  <c r="J316" i="4"/>
  <c r="U406" i="4"/>
  <c r="T407" i="4"/>
  <c r="R407" i="4"/>
  <c r="S407" i="4"/>
  <c r="Q408" i="4"/>
  <c r="O758" i="4"/>
  <c r="X822" i="4"/>
  <c r="O230" i="4"/>
  <c r="Q229" i="4"/>
  <c r="P229" i="4"/>
  <c r="O648" i="4"/>
  <c r="P28" i="4"/>
  <c r="U791" i="4"/>
  <c r="T792" i="4"/>
  <c r="W1122" i="4"/>
  <c r="V1122" i="4"/>
  <c r="X471" i="4"/>
  <c r="W365" i="4"/>
  <c r="V365" i="4"/>
  <c r="R394" i="4"/>
  <c r="K649" i="4"/>
  <c r="O317" i="4"/>
  <c r="Q316" i="4"/>
  <c r="X794" i="4"/>
  <c r="W66" i="4"/>
  <c r="V66" i="4"/>
  <c r="U283" i="4"/>
  <c r="T284" i="4"/>
  <c r="O1059" i="4"/>
  <c r="K905" i="4"/>
  <c r="W1110" i="4"/>
  <c r="V1110" i="4"/>
  <c r="T330" i="4"/>
  <c r="X330" i="4"/>
  <c r="P329" i="4"/>
  <c r="R328" i="4"/>
  <c r="S328" i="4"/>
  <c r="J287" i="4"/>
  <c r="X287" i="4" s="1"/>
  <c r="P1135" i="4"/>
  <c r="J1136" i="4"/>
  <c r="X1136" i="4" s="1"/>
  <c r="R1134" i="4"/>
  <c r="S1134" i="4"/>
  <c r="V1085" i="4"/>
  <c r="W1085" i="4"/>
  <c r="Q823" i="4"/>
  <c r="U822" i="4" s="1"/>
  <c r="L824" i="4"/>
  <c r="M824" i="4" s="1"/>
  <c r="X1458" i="4"/>
  <c r="T1458" i="4"/>
  <c r="W405" i="4"/>
  <c r="V405" i="4"/>
  <c r="T822" i="4"/>
  <c r="W457" i="4"/>
  <c r="V457" i="4"/>
  <c r="P863" i="4"/>
  <c r="R862" i="4"/>
  <c r="S862" i="4"/>
  <c r="J864" i="4"/>
  <c r="Q863" i="4"/>
  <c r="U862" i="4" s="1"/>
  <c r="L864" i="4"/>
  <c r="M862" i="4" s="1"/>
  <c r="O422" i="4"/>
  <c r="Q421" i="4"/>
  <c r="O1089" i="4"/>
  <c r="Q1088" i="4"/>
  <c r="W174" i="4"/>
  <c r="V174" i="4"/>
  <c r="O793" i="4"/>
  <c r="O593" i="4"/>
  <c r="Q592" i="4"/>
  <c r="W645" i="4"/>
  <c r="V645" i="4"/>
  <c r="P738" i="4"/>
  <c r="S737" i="4"/>
  <c r="R737" i="4"/>
  <c r="J739" i="4"/>
  <c r="X739" i="4" s="1"/>
  <c r="U175" i="4"/>
  <c r="U176" i="4"/>
  <c r="S176" i="4"/>
  <c r="R176" i="4"/>
  <c r="T176" i="4"/>
  <c r="W1238" i="4"/>
  <c r="V1238" i="4"/>
  <c r="T1508" i="4"/>
  <c r="X1508" i="4"/>
  <c r="R471" i="4"/>
  <c r="U470" i="4"/>
  <c r="U471" i="4"/>
  <c r="S471" i="4"/>
  <c r="Q395" i="4"/>
  <c r="O396" i="4"/>
  <c r="W314" i="4"/>
  <c r="V314" i="4"/>
  <c r="O285" i="4"/>
  <c r="K79" i="4"/>
  <c r="M1274" i="4" l="1"/>
  <c r="R715" i="4"/>
  <c r="S715" i="4"/>
  <c r="U714" i="4"/>
  <c r="V714" i="4" s="1"/>
  <c r="V905" i="4"/>
  <c r="O1276" i="4"/>
  <c r="L1277" i="4"/>
  <c r="M1275" i="4" s="1"/>
  <c r="Q1276" i="4"/>
  <c r="S1276" i="4" s="1"/>
  <c r="S1197" i="4"/>
  <c r="U1274" i="4"/>
  <c r="W1274" i="4" s="1"/>
  <c r="T1275" i="4"/>
  <c r="R1275" i="4"/>
  <c r="L908" i="4"/>
  <c r="M908" i="4" s="1"/>
  <c r="Q907" i="4"/>
  <c r="U906" i="4" s="1"/>
  <c r="W906" i="4" s="1"/>
  <c r="V579" i="4"/>
  <c r="O907" i="4"/>
  <c r="V40" i="4"/>
  <c r="U1196" i="4"/>
  <c r="W1196" i="4" s="1"/>
  <c r="R1197" i="4"/>
  <c r="T1197" i="4"/>
  <c r="K791" i="4"/>
  <c r="K792" i="4" s="1"/>
  <c r="K793" i="4" s="1"/>
  <c r="W1273" i="4"/>
  <c r="V1121" i="4"/>
  <c r="T1532" i="4"/>
  <c r="W1531" i="4"/>
  <c r="Q1533" i="4"/>
  <c r="U1532" i="4" s="1"/>
  <c r="W1532" i="4" s="1"/>
  <c r="L1534" i="4"/>
  <c r="Q1534" i="4" s="1"/>
  <c r="M1531" i="4"/>
  <c r="V164" i="4"/>
  <c r="R634" i="4"/>
  <c r="K1533" i="4"/>
  <c r="V100" i="4"/>
  <c r="R1456" i="4"/>
  <c r="K102" i="4"/>
  <c r="K759" i="4"/>
  <c r="K1489" i="4"/>
  <c r="T1312" i="4"/>
  <c r="T79" i="4"/>
  <c r="K316" i="4"/>
  <c r="T16" i="4"/>
  <c r="R1487" i="4"/>
  <c r="P1507" i="4"/>
  <c r="W78" i="4"/>
  <c r="V78" i="4"/>
  <c r="M78" i="4"/>
  <c r="O80" i="4"/>
  <c r="L81" i="4"/>
  <c r="M79" i="4" s="1"/>
  <c r="Q80" i="4"/>
  <c r="U79" i="4" s="1"/>
  <c r="W491" i="4"/>
  <c r="V491" i="4"/>
  <c r="W490" i="4"/>
  <c r="V490" i="4"/>
  <c r="R1359" i="4"/>
  <c r="O1457" i="4"/>
  <c r="U1311" i="4"/>
  <c r="U1312" i="4"/>
  <c r="R1506" i="4"/>
  <c r="P1457" i="4"/>
  <c r="S1312" i="4"/>
  <c r="O908" i="4"/>
  <c r="M1455" i="4"/>
  <c r="O759" i="4"/>
  <c r="O1360" i="4"/>
  <c r="K634" i="4"/>
  <c r="M1358" i="4"/>
  <c r="M823" i="4"/>
  <c r="M16" i="4"/>
  <c r="P649" i="4"/>
  <c r="W690" i="4"/>
  <c r="V690" i="4"/>
  <c r="M1505" i="4"/>
  <c r="V689" i="4"/>
  <c r="W689" i="4"/>
  <c r="M1506" i="4"/>
  <c r="O1507" i="4"/>
  <c r="W1007" i="4"/>
  <c r="V1007" i="4"/>
  <c r="M792" i="4"/>
  <c r="P286" i="4"/>
  <c r="O286" i="4"/>
  <c r="M1058" i="4"/>
  <c r="O1488" i="4"/>
  <c r="O103" i="4"/>
  <c r="M101" i="4"/>
  <c r="M647" i="4"/>
  <c r="O1137" i="4"/>
  <c r="M1137" i="4"/>
  <c r="M737" i="4"/>
  <c r="M1136" i="4"/>
  <c r="M1456" i="4"/>
  <c r="M1135" i="4"/>
  <c r="O794" i="4"/>
  <c r="M757" i="4"/>
  <c r="M907" i="4"/>
  <c r="M906" i="4"/>
  <c r="O864" i="4"/>
  <c r="O17" i="4"/>
  <c r="T1009" i="4"/>
  <c r="U1009" i="4"/>
  <c r="U1008" i="4"/>
  <c r="S1009" i="4"/>
  <c r="R1009" i="4"/>
  <c r="M15" i="4"/>
  <c r="M284" i="4"/>
  <c r="M1486" i="4"/>
  <c r="M822" i="4"/>
  <c r="X1489" i="4"/>
  <c r="W849" i="4"/>
  <c r="V849" i="4"/>
  <c r="T1136" i="4"/>
  <c r="O649" i="4"/>
  <c r="T102" i="4"/>
  <c r="W542" i="4"/>
  <c r="V542" i="4"/>
  <c r="V850" i="4"/>
  <c r="W850" i="4"/>
  <c r="W503" i="4"/>
  <c r="V503" i="4"/>
  <c r="U276" i="4"/>
  <c r="T277" i="4"/>
  <c r="S277" i="4"/>
  <c r="R277" i="4"/>
  <c r="U277" i="4"/>
  <c r="U1112" i="4"/>
  <c r="S1113" i="4"/>
  <c r="R1113" i="4"/>
  <c r="Q1114" i="4"/>
  <c r="T1113" i="4"/>
  <c r="U792" i="4"/>
  <c r="T793" i="4"/>
  <c r="W1135" i="4"/>
  <c r="V1135" i="4"/>
  <c r="W471" i="4"/>
  <c r="V471" i="4"/>
  <c r="W227" i="4"/>
  <c r="V227" i="4"/>
  <c r="W470" i="4"/>
  <c r="V470" i="4"/>
  <c r="W862" i="4"/>
  <c r="V862" i="4"/>
  <c r="K906" i="4"/>
  <c r="X316" i="4"/>
  <c r="W1057" i="4"/>
  <c r="V1057" i="4"/>
  <c r="O909" i="4"/>
  <c r="Q908" i="4"/>
  <c r="W633" i="4"/>
  <c r="V633" i="4"/>
  <c r="L650" i="4"/>
  <c r="Q649" i="4"/>
  <c r="R649" i="4" s="1"/>
  <c r="U757" i="4"/>
  <c r="T758" i="4"/>
  <c r="W737" i="4"/>
  <c r="V737" i="4"/>
  <c r="L1361" i="4"/>
  <c r="M1359" i="4" s="1"/>
  <c r="Q1360" i="4"/>
  <c r="S1360" i="4" s="1"/>
  <c r="O18" i="4"/>
  <c r="Q17" i="4"/>
  <c r="W620" i="4"/>
  <c r="V620" i="4"/>
  <c r="J31" i="4"/>
  <c r="X31" i="4" s="1"/>
  <c r="W101" i="4"/>
  <c r="V101" i="4"/>
  <c r="W1379" i="4"/>
  <c r="V1379" i="4"/>
  <c r="W807" i="4"/>
  <c r="V807" i="4"/>
  <c r="W1420" i="4"/>
  <c r="V1420" i="4"/>
  <c r="V1111" i="4"/>
  <c r="W1111" i="4"/>
  <c r="Q794" i="4"/>
  <c r="R794" i="4" s="1"/>
  <c r="L795" i="4"/>
  <c r="M795" i="4" s="1"/>
  <c r="O1138" i="4"/>
  <c r="Q1137" i="4"/>
  <c r="W1474" i="4"/>
  <c r="V1474" i="4"/>
  <c r="W366" i="4"/>
  <c r="V366" i="4"/>
  <c r="V1172" i="4"/>
  <c r="W1172" i="4"/>
  <c r="W566" i="4"/>
  <c r="V566" i="4"/>
  <c r="P906" i="4"/>
  <c r="J907" i="4"/>
  <c r="X907" i="4" s="1"/>
  <c r="S905" i="4"/>
  <c r="R905" i="4"/>
  <c r="U591" i="4"/>
  <c r="S592" i="4"/>
  <c r="U592" i="4"/>
  <c r="R592" i="4"/>
  <c r="T592" i="4"/>
  <c r="U420" i="4"/>
  <c r="U421" i="4"/>
  <c r="S421" i="4"/>
  <c r="R421" i="4"/>
  <c r="T421" i="4"/>
  <c r="P864" i="4"/>
  <c r="J865" i="4"/>
  <c r="X865" i="4" s="1"/>
  <c r="R863" i="4"/>
  <c r="S863" i="4"/>
  <c r="U315" i="4"/>
  <c r="S316" i="4"/>
  <c r="R316" i="4"/>
  <c r="U316" i="4"/>
  <c r="U407" i="4"/>
  <c r="S408" i="4"/>
  <c r="R408" i="4"/>
  <c r="U408" i="4"/>
  <c r="T408" i="4"/>
  <c r="T316" i="4"/>
  <c r="W1099" i="4"/>
  <c r="V1099" i="4"/>
  <c r="V380" i="4"/>
  <c r="W380" i="4"/>
  <c r="J1490" i="4"/>
  <c r="X102" i="4"/>
  <c r="V1324" i="4"/>
  <c r="W1324" i="4"/>
  <c r="X1362" i="4"/>
  <c r="Q1060" i="4"/>
  <c r="R1060" i="4" s="1"/>
  <c r="L1061" i="4"/>
  <c r="P1061" i="4" s="1"/>
  <c r="U647" i="4"/>
  <c r="T648" i="4"/>
  <c r="Q759" i="4"/>
  <c r="U758" i="4" s="1"/>
  <c r="L760" i="4"/>
  <c r="M758" i="4" s="1"/>
  <c r="J651" i="4"/>
  <c r="U1358" i="4"/>
  <c r="T1359" i="4"/>
  <c r="U15" i="4"/>
  <c r="V619" i="4"/>
  <c r="W619" i="4"/>
  <c r="W1454" i="4"/>
  <c r="V1454" i="4"/>
  <c r="W837" i="4"/>
  <c r="V837" i="4"/>
  <c r="J288" i="4"/>
  <c r="X288" i="4" s="1"/>
  <c r="W1100" i="4"/>
  <c r="V1100" i="4"/>
  <c r="X1533" i="4"/>
  <c r="U1269" i="4"/>
  <c r="T1270" i="4"/>
  <c r="R1270" i="4"/>
  <c r="S1270" i="4"/>
  <c r="U1270" i="4"/>
  <c r="W419" i="4"/>
  <c r="V419" i="4"/>
  <c r="W646" i="4"/>
  <c r="V646" i="4"/>
  <c r="W1473" i="4"/>
  <c r="V1473" i="4"/>
  <c r="U1058" i="4"/>
  <c r="T1059" i="4"/>
  <c r="W1403" i="4"/>
  <c r="V1403" i="4"/>
  <c r="W784" i="4"/>
  <c r="V784" i="4"/>
  <c r="W353" i="4"/>
  <c r="V353" i="4"/>
  <c r="W241" i="4"/>
  <c r="V241" i="4"/>
  <c r="W1485" i="4"/>
  <c r="V1485" i="4"/>
  <c r="T906" i="4"/>
  <c r="V715" i="4"/>
  <c r="W715" i="4"/>
  <c r="K739" i="4"/>
  <c r="K823" i="4"/>
  <c r="R1059" i="4"/>
  <c r="S1088" i="4"/>
  <c r="U1087" i="4"/>
  <c r="R1088" i="4"/>
  <c r="U1088" i="4"/>
  <c r="T1088" i="4"/>
  <c r="W791" i="4"/>
  <c r="V791" i="4"/>
  <c r="L104" i="4"/>
  <c r="M104" i="4" s="1"/>
  <c r="Q103" i="4"/>
  <c r="U102" i="4" s="1"/>
  <c r="K80" i="4"/>
  <c r="K650" i="4"/>
  <c r="S229" i="4"/>
  <c r="R229" i="4"/>
  <c r="U228" i="4"/>
  <c r="U229" i="4"/>
  <c r="T229" i="4"/>
  <c r="J1279" i="4"/>
  <c r="X1279" i="4" s="1"/>
  <c r="V1323" i="4"/>
  <c r="W1323" i="4"/>
  <c r="U284" i="4"/>
  <c r="T285" i="4"/>
  <c r="W1086" i="4"/>
  <c r="V1086" i="4"/>
  <c r="L30" i="4"/>
  <c r="Q29" i="4"/>
  <c r="S29" i="4" s="1"/>
  <c r="U1486" i="4"/>
  <c r="T1487" i="4"/>
  <c r="V242" i="4"/>
  <c r="W242" i="4"/>
  <c r="P823" i="4"/>
  <c r="J824" i="4"/>
  <c r="R822" i="4"/>
  <c r="S822" i="4"/>
  <c r="P80" i="4"/>
  <c r="J81" i="4"/>
  <c r="S79" i="4"/>
  <c r="R79" i="4"/>
  <c r="R793" i="4"/>
  <c r="X635" i="4"/>
  <c r="P634" i="4"/>
  <c r="T635" i="4"/>
  <c r="R633" i="4"/>
  <c r="S633" i="4"/>
  <c r="P759" i="4"/>
  <c r="R758" i="4"/>
  <c r="S758" i="4"/>
  <c r="J760" i="4"/>
  <c r="W1504" i="4"/>
  <c r="V1504" i="4"/>
  <c r="J1062" i="4"/>
  <c r="W1075" i="4"/>
  <c r="V1075" i="4"/>
  <c r="W275" i="4"/>
  <c r="V275" i="4"/>
  <c r="W1378" i="4"/>
  <c r="V1378" i="4"/>
  <c r="V971" i="4"/>
  <c r="W971" i="4"/>
  <c r="W1419" i="4"/>
  <c r="V1419" i="4"/>
  <c r="W822" i="4"/>
  <c r="V822" i="4"/>
  <c r="W393" i="4"/>
  <c r="V393" i="4"/>
  <c r="V1404" i="4"/>
  <c r="W1404" i="4"/>
  <c r="W354" i="4"/>
  <c r="V354" i="4"/>
  <c r="W198" i="4"/>
  <c r="V198" i="4"/>
  <c r="V1357" i="4"/>
  <c r="W1357" i="4"/>
  <c r="W861" i="4"/>
  <c r="V861" i="4"/>
  <c r="W176" i="4"/>
  <c r="V176" i="4"/>
  <c r="X864" i="4"/>
  <c r="P1136" i="4"/>
  <c r="J1137" i="4"/>
  <c r="X1137" i="4" s="1"/>
  <c r="R1135" i="4"/>
  <c r="S1135" i="4"/>
  <c r="S285" i="4"/>
  <c r="K1278" i="4"/>
  <c r="W329" i="4"/>
  <c r="V329" i="4"/>
  <c r="K1120" i="4"/>
  <c r="K1121" i="4" s="1"/>
  <c r="L287" i="4"/>
  <c r="M285" i="4" s="1"/>
  <c r="Q286" i="4"/>
  <c r="S286" i="4" s="1"/>
  <c r="X1361" i="4"/>
  <c r="U1040" i="4"/>
  <c r="S1041" i="4"/>
  <c r="R1041" i="4"/>
  <c r="U1041" i="4"/>
  <c r="T1041" i="4"/>
  <c r="W367" i="4"/>
  <c r="V367" i="4"/>
  <c r="O29" i="4"/>
  <c r="Q1488" i="4"/>
  <c r="R1488" i="4" s="1"/>
  <c r="L1489" i="4"/>
  <c r="P1489" i="4" s="1"/>
  <c r="W1039" i="4"/>
  <c r="V1039" i="4"/>
  <c r="W554" i="4"/>
  <c r="V554" i="4"/>
  <c r="X796" i="4"/>
  <c r="T796" i="4"/>
  <c r="X634" i="4"/>
  <c r="Q1457" i="4"/>
  <c r="O1458" i="4"/>
  <c r="W504" i="4"/>
  <c r="V504" i="4"/>
  <c r="V806" i="4"/>
  <c r="W806" i="4"/>
  <c r="K1136" i="4"/>
  <c r="W283" i="4"/>
  <c r="V283" i="4"/>
  <c r="W406" i="4"/>
  <c r="V406" i="4"/>
  <c r="P1533" i="4"/>
  <c r="S1532" i="4"/>
  <c r="R1532" i="4"/>
  <c r="J1534" i="4"/>
  <c r="W381" i="4"/>
  <c r="V381" i="4"/>
  <c r="P16" i="4"/>
  <c r="S15" i="4"/>
  <c r="R15" i="4"/>
  <c r="J17" i="4"/>
  <c r="X17" i="4" s="1"/>
  <c r="W756" i="4"/>
  <c r="V756" i="4"/>
  <c r="K1061" i="4"/>
  <c r="S648" i="4"/>
  <c r="W567" i="4"/>
  <c r="V567" i="4"/>
  <c r="Q1507" i="4"/>
  <c r="O1508" i="4"/>
  <c r="W553" i="4"/>
  <c r="V553" i="4"/>
  <c r="T823" i="4"/>
  <c r="W714" i="4"/>
  <c r="K864" i="4"/>
  <c r="K1361" i="4"/>
  <c r="U1455" i="4"/>
  <c r="T1456" i="4"/>
  <c r="P1060" i="4"/>
  <c r="W1074" i="4"/>
  <c r="V1074" i="4"/>
  <c r="W590" i="4"/>
  <c r="V590" i="4"/>
  <c r="W970" i="4"/>
  <c r="V970" i="4"/>
  <c r="W1197" i="4"/>
  <c r="V1197" i="4"/>
  <c r="S395" i="4"/>
  <c r="R395" i="4"/>
  <c r="U394" i="4"/>
  <c r="U395" i="4"/>
  <c r="T395" i="4"/>
  <c r="W175" i="4"/>
  <c r="V175" i="4"/>
  <c r="O825" i="4"/>
  <c r="Q824" i="4"/>
  <c r="P739" i="4"/>
  <c r="S738" i="4"/>
  <c r="R738" i="4"/>
  <c r="J740" i="4"/>
  <c r="X740" i="4" s="1"/>
  <c r="L865" i="4"/>
  <c r="Q864" i="4"/>
  <c r="O824" i="4"/>
  <c r="T317" i="4"/>
  <c r="R315" i="4"/>
  <c r="P316" i="4"/>
  <c r="S315" i="4"/>
  <c r="X317" i="4"/>
  <c r="X1278" i="4"/>
  <c r="V1268" i="4"/>
  <c r="W1268" i="4"/>
  <c r="X16" i="4"/>
  <c r="P102" i="4"/>
  <c r="J103" i="4"/>
  <c r="R101" i="4"/>
  <c r="S101" i="4"/>
  <c r="W328" i="4"/>
  <c r="V328" i="4"/>
  <c r="W634" i="4"/>
  <c r="V634" i="4"/>
  <c r="U785" i="4"/>
  <c r="T786" i="4"/>
  <c r="R786" i="4"/>
  <c r="S786" i="4"/>
  <c r="Q787" i="4"/>
  <c r="W1171" i="4"/>
  <c r="V1171" i="4"/>
  <c r="Q739" i="4"/>
  <c r="L740" i="4"/>
  <c r="W199" i="4"/>
  <c r="V199" i="4"/>
  <c r="U1505" i="4"/>
  <c r="T1506" i="4"/>
  <c r="P29" i="4"/>
  <c r="T863" i="4"/>
  <c r="T634" i="4"/>
  <c r="K280" i="4"/>
  <c r="X759" i="4"/>
  <c r="W838" i="4"/>
  <c r="V838" i="4"/>
  <c r="T738" i="4"/>
  <c r="T1276" i="4" l="1"/>
  <c r="R1276" i="4"/>
  <c r="U1275" i="4"/>
  <c r="O1277" i="4"/>
  <c r="P1277" i="4"/>
  <c r="Q1277" i="4"/>
  <c r="R1277" i="4" s="1"/>
  <c r="L1278" i="4"/>
  <c r="M1276" i="4" s="1"/>
  <c r="V1274" i="4"/>
  <c r="V1196" i="4"/>
  <c r="V906" i="4"/>
  <c r="V1532" i="4"/>
  <c r="T1533" i="4"/>
  <c r="U1533" i="4"/>
  <c r="W1533" i="4" s="1"/>
  <c r="L1535" i="4"/>
  <c r="O1535" i="4" s="1"/>
  <c r="M1532" i="4"/>
  <c r="O1534" i="4"/>
  <c r="K103" i="4"/>
  <c r="K760" i="4"/>
  <c r="K1490" i="4"/>
  <c r="S794" i="4"/>
  <c r="T759" i="4"/>
  <c r="P795" i="4"/>
  <c r="K1062" i="4"/>
  <c r="V79" i="4"/>
  <c r="W79" i="4"/>
  <c r="O81" i="4"/>
  <c r="L82" i="4"/>
  <c r="Q81" i="4"/>
  <c r="U80" i="4" s="1"/>
  <c r="S1060" i="4"/>
  <c r="T80" i="4"/>
  <c r="V1312" i="4"/>
  <c r="W1312" i="4"/>
  <c r="V1311" i="4"/>
  <c r="W1311" i="4"/>
  <c r="T1534" i="4"/>
  <c r="K824" i="4"/>
  <c r="X81" i="4"/>
  <c r="O104" i="4"/>
  <c r="O795" i="4"/>
  <c r="P1278" i="4"/>
  <c r="M648" i="4"/>
  <c r="O287" i="4"/>
  <c r="O30" i="4"/>
  <c r="P1361" i="4"/>
  <c r="M1360" i="4"/>
  <c r="K81" i="4"/>
  <c r="M28" i="4"/>
  <c r="M863" i="4"/>
  <c r="W1008" i="4"/>
  <c r="V1008" i="4"/>
  <c r="M102" i="4"/>
  <c r="W1009" i="4"/>
  <c r="V1009" i="4"/>
  <c r="X103" i="4"/>
  <c r="O1489" i="4"/>
  <c r="M1059" i="4"/>
  <c r="M794" i="4"/>
  <c r="M103" i="4"/>
  <c r="M793" i="4"/>
  <c r="M738" i="4"/>
  <c r="O1361" i="4"/>
  <c r="M1361" i="4"/>
  <c r="M1487" i="4"/>
  <c r="T17" i="4"/>
  <c r="R29" i="4"/>
  <c r="K1137" i="4"/>
  <c r="T824" i="4"/>
  <c r="R286" i="4"/>
  <c r="W394" i="4"/>
  <c r="V394" i="4"/>
  <c r="U1487" i="4"/>
  <c r="T1488" i="4"/>
  <c r="P81" i="4"/>
  <c r="R80" i="4"/>
  <c r="J82" i="4"/>
  <c r="S80" i="4"/>
  <c r="Q30" i="4"/>
  <c r="R30" i="4" s="1"/>
  <c r="L31" i="4"/>
  <c r="M30" i="4" s="1"/>
  <c r="S1277" i="4"/>
  <c r="W228" i="4"/>
  <c r="V228" i="4"/>
  <c r="W1088" i="4"/>
  <c r="V1088" i="4"/>
  <c r="X1490" i="4"/>
  <c r="W592" i="4"/>
  <c r="V592" i="4"/>
  <c r="X32" i="4"/>
  <c r="U16" i="4"/>
  <c r="S17" i="4"/>
  <c r="R17" i="4"/>
  <c r="Q18" i="4"/>
  <c r="T18" i="4" s="1"/>
  <c r="W757" i="4"/>
  <c r="V757" i="4"/>
  <c r="W1112" i="4"/>
  <c r="V1112" i="4"/>
  <c r="U863" i="4"/>
  <c r="T864" i="4"/>
  <c r="W1455" i="4"/>
  <c r="V1455" i="4"/>
  <c r="U1456" i="4"/>
  <c r="S1457" i="4"/>
  <c r="U1457" i="4"/>
  <c r="R1457" i="4"/>
  <c r="T1457" i="4"/>
  <c r="V1040" i="4"/>
  <c r="W1040" i="4"/>
  <c r="X1138" i="4"/>
  <c r="P1137" i="4"/>
  <c r="S1136" i="4"/>
  <c r="T1138" i="4"/>
  <c r="R1136" i="4"/>
  <c r="J652" i="4"/>
  <c r="X652" i="4" s="1"/>
  <c r="V647" i="4"/>
  <c r="W647" i="4"/>
  <c r="U1136" i="4"/>
  <c r="R1137" i="4"/>
  <c r="S1137" i="4"/>
  <c r="U1137" i="4"/>
  <c r="U648" i="4"/>
  <c r="T649" i="4"/>
  <c r="W277" i="4"/>
  <c r="V277" i="4"/>
  <c r="Q740" i="4"/>
  <c r="L741" i="4"/>
  <c r="O741" i="4" s="1"/>
  <c r="P103" i="4"/>
  <c r="S102" i="4"/>
  <c r="J104" i="4"/>
  <c r="X104" i="4" s="1"/>
  <c r="R102" i="4"/>
  <c r="Q865" i="4"/>
  <c r="U864" i="4" s="1"/>
  <c r="L866" i="4"/>
  <c r="K794" i="4"/>
  <c r="K795" i="4" s="1"/>
  <c r="T1137" i="4"/>
  <c r="J761" i="4"/>
  <c r="X761" i="4" s="1"/>
  <c r="P760" i="4"/>
  <c r="S759" i="4"/>
  <c r="R759" i="4"/>
  <c r="W1087" i="4"/>
  <c r="V1087" i="4"/>
  <c r="W1269" i="4"/>
  <c r="V1269" i="4"/>
  <c r="Q1061" i="4"/>
  <c r="S1061" i="4" s="1"/>
  <c r="L1062" i="4"/>
  <c r="M1061" i="4" s="1"/>
  <c r="W315" i="4"/>
  <c r="V315" i="4"/>
  <c r="W591" i="4"/>
  <c r="V591" i="4"/>
  <c r="U1359" i="4"/>
  <c r="T1360" i="4"/>
  <c r="Q650" i="4"/>
  <c r="R650" i="4" s="1"/>
  <c r="L651" i="4"/>
  <c r="R824" i="4"/>
  <c r="U823" i="4"/>
  <c r="S824" i="4"/>
  <c r="U824" i="4"/>
  <c r="U738" i="4"/>
  <c r="T739" i="4"/>
  <c r="W785" i="4"/>
  <c r="V785" i="4"/>
  <c r="T103" i="4"/>
  <c r="O865" i="4"/>
  <c r="U1507" i="4"/>
  <c r="R1507" i="4"/>
  <c r="U1506" i="4"/>
  <c r="S1507" i="4"/>
  <c r="T1507" i="4"/>
  <c r="U285" i="4"/>
  <c r="T286" i="4"/>
  <c r="X1063" i="4"/>
  <c r="T1063" i="4"/>
  <c r="W102" i="4"/>
  <c r="V102" i="4"/>
  <c r="P650" i="4"/>
  <c r="O1061" i="4"/>
  <c r="W408" i="4"/>
  <c r="V408" i="4"/>
  <c r="O796" i="4"/>
  <c r="Q795" i="4"/>
  <c r="P30" i="4"/>
  <c r="O1362" i="4"/>
  <c r="Q1361" i="4"/>
  <c r="O650" i="4"/>
  <c r="W792" i="4"/>
  <c r="V792" i="4"/>
  <c r="O740" i="4"/>
  <c r="P740" i="4"/>
  <c r="S739" i="4"/>
  <c r="R739" i="4"/>
  <c r="J741" i="4"/>
  <c r="X741" i="4" s="1"/>
  <c r="K865" i="4"/>
  <c r="K281" i="4"/>
  <c r="K282" i="4" s="1"/>
  <c r="X18" i="4"/>
  <c r="P17" i="4"/>
  <c r="R16" i="4"/>
  <c r="S16" i="4"/>
  <c r="J1535" i="4"/>
  <c r="R1533" i="4"/>
  <c r="P1534" i="4"/>
  <c r="S1533" i="4"/>
  <c r="Q287" i="4"/>
  <c r="R287" i="4" s="1"/>
  <c r="L288" i="4"/>
  <c r="X760" i="4"/>
  <c r="W284" i="4"/>
  <c r="V284" i="4"/>
  <c r="J1280" i="4"/>
  <c r="X1280" i="4" s="1"/>
  <c r="K651" i="4"/>
  <c r="O105" i="4"/>
  <c r="Q104" i="4"/>
  <c r="W15" i="4"/>
  <c r="V15" i="4"/>
  <c r="X651" i="4"/>
  <c r="U1059" i="4"/>
  <c r="T1060" i="4"/>
  <c r="W421" i="4"/>
  <c r="V421" i="4"/>
  <c r="K1279" i="4"/>
  <c r="W1486" i="4"/>
  <c r="V1486" i="4"/>
  <c r="U1276" i="4"/>
  <c r="T1277" i="4"/>
  <c r="L761" i="4"/>
  <c r="Q760" i="4"/>
  <c r="J1491" i="4"/>
  <c r="P865" i="4"/>
  <c r="J866" i="4"/>
  <c r="R864" i="4"/>
  <c r="S864" i="4"/>
  <c r="V420" i="4"/>
  <c r="W420" i="4"/>
  <c r="P907" i="4"/>
  <c r="J908" i="4"/>
  <c r="X908" i="4" s="1"/>
  <c r="R906" i="4"/>
  <c r="S906" i="4"/>
  <c r="U793" i="4"/>
  <c r="T794" i="4"/>
  <c r="K907" i="4"/>
  <c r="U1113" i="4"/>
  <c r="T1114" i="4"/>
  <c r="R1114" i="4"/>
  <c r="S1114" i="4"/>
  <c r="Q1115" i="4"/>
  <c r="W276" i="4"/>
  <c r="V276" i="4"/>
  <c r="W1041" i="4"/>
  <c r="V1041" i="4"/>
  <c r="K1122" i="4"/>
  <c r="W1275" i="4"/>
  <c r="V1275" i="4"/>
  <c r="X825" i="4"/>
  <c r="P824" i="4"/>
  <c r="T825" i="4"/>
  <c r="S823" i="4"/>
  <c r="R823" i="4"/>
  <c r="W1270" i="4"/>
  <c r="V1270" i="4"/>
  <c r="J289" i="4"/>
  <c r="W1358" i="4"/>
  <c r="V1358" i="4"/>
  <c r="W758" i="4"/>
  <c r="V758" i="4"/>
  <c r="W407" i="4"/>
  <c r="V407" i="4"/>
  <c r="T907" i="4"/>
  <c r="U907" i="4"/>
  <c r="U908" i="4"/>
  <c r="K1534" i="4"/>
  <c r="W1505" i="4"/>
  <c r="V1505" i="4"/>
  <c r="U786" i="4"/>
  <c r="T787" i="4"/>
  <c r="S787" i="4"/>
  <c r="R787" i="4"/>
  <c r="Q788" i="4"/>
  <c r="W395" i="4"/>
  <c r="V395" i="4"/>
  <c r="X1534" i="4"/>
  <c r="Q1489" i="4"/>
  <c r="S1489" i="4" s="1"/>
  <c r="L1490" i="4"/>
  <c r="X1062" i="4"/>
  <c r="X824" i="4"/>
  <c r="T29" i="4"/>
  <c r="W229" i="4"/>
  <c r="V229" i="4"/>
  <c r="K740" i="4"/>
  <c r="W1058" i="4"/>
  <c r="V1058" i="4"/>
  <c r="P287" i="4"/>
  <c r="S649" i="4"/>
  <c r="O760" i="4"/>
  <c r="R1360" i="4"/>
  <c r="S1488" i="4"/>
  <c r="V316" i="4"/>
  <c r="W316" i="4"/>
  <c r="Q1278" i="4" l="1"/>
  <c r="O1278" i="4"/>
  <c r="L1279" i="4"/>
  <c r="M1277" i="4" s="1"/>
  <c r="V1533" i="4"/>
  <c r="L1536" i="4"/>
  <c r="O1536" i="4" s="1"/>
  <c r="M1533" i="4"/>
  <c r="Q1535" i="4"/>
  <c r="U1534" i="4" s="1"/>
  <c r="W1534" i="4" s="1"/>
  <c r="T81" i="4"/>
  <c r="V80" i="4"/>
  <c r="W80" i="4"/>
  <c r="M82" i="4"/>
  <c r="O83" i="4"/>
  <c r="O82" i="4"/>
  <c r="M80" i="4"/>
  <c r="Q82" i="4"/>
  <c r="T82" i="4" s="1"/>
  <c r="M81" i="4"/>
  <c r="R1489" i="4"/>
  <c r="T865" i="4"/>
  <c r="K908" i="4"/>
  <c r="R908" i="4"/>
  <c r="K652" i="4"/>
  <c r="R1061" i="4"/>
  <c r="K82" i="4"/>
  <c r="P1490" i="4"/>
  <c r="S908" i="4"/>
  <c r="P288" i="4"/>
  <c r="K741" i="4"/>
  <c r="P1062" i="4"/>
  <c r="M1062" i="4"/>
  <c r="S30" i="4"/>
  <c r="M286" i="4"/>
  <c r="O761" i="4"/>
  <c r="M649" i="4"/>
  <c r="M739" i="4"/>
  <c r="P31" i="4"/>
  <c r="M31" i="4"/>
  <c r="M29" i="4"/>
  <c r="M864" i="4"/>
  <c r="M1488" i="4"/>
  <c r="M759" i="4"/>
  <c r="M1060" i="4"/>
  <c r="T104" i="4"/>
  <c r="K104" i="4"/>
  <c r="X82" i="4"/>
  <c r="S287" i="4"/>
  <c r="U1488" i="4"/>
  <c r="T1489" i="4"/>
  <c r="W786" i="4"/>
  <c r="V786" i="4"/>
  <c r="U1114" i="4"/>
  <c r="T1115" i="4"/>
  <c r="S1115" i="4"/>
  <c r="R1115" i="4"/>
  <c r="U1115" i="4"/>
  <c r="W1276" i="4"/>
  <c r="V1276" i="4"/>
  <c r="U103" i="4"/>
  <c r="R104" i="4"/>
  <c r="S104" i="4"/>
  <c r="U104" i="4"/>
  <c r="W285" i="4"/>
  <c r="V285" i="4"/>
  <c r="X105" i="4"/>
  <c r="P104" i="4"/>
  <c r="S103" i="4"/>
  <c r="T105" i="4"/>
  <c r="R103" i="4"/>
  <c r="O31" i="4"/>
  <c r="W1487" i="4"/>
  <c r="V1487" i="4"/>
  <c r="J1492" i="4"/>
  <c r="X1492" i="4" s="1"/>
  <c r="T290" i="4"/>
  <c r="X290" i="4"/>
  <c r="U1277" i="4"/>
  <c r="T1278" i="4"/>
  <c r="R795" i="4"/>
  <c r="U794" i="4"/>
  <c r="S795" i="4"/>
  <c r="U795" i="4"/>
  <c r="T795" i="4"/>
  <c r="L652" i="4"/>
  <c r="P652" i="4" s="1"/>
  <c r="Q651" i="4"/>
  <c r="R651" i="4" s="1"/>
  <c r="W1457" i="4"/>
  <c r="V1457" i="4"/>
  <c r="K1491" i="4"/>
  <c r="Q1279" i="4"/>
  <c r="S1279" i="4" s="1"/>
  <c r="L1280" i="4"/>
  <c r="M1278" i="4" s="1"/>
  <c r="P866" i="4"/>
  <c r="S865" i="4"/>
  <c r="J867" i="4"/>
  <c r="X867" i="4" s="1"/>
  <c r="R865" i="4"/>
  <c r="U649" i="4"/>
  <c r="T650" i="4"/>
  <c r="W648" i="4"/>
  <c r="V648" i="4"/>
  <c r="S650" i="4"/>
  <c r="P82" i="4"/>
  <c r="S81" i="4"/>
  <c r="T83" i="4"/>
  <c r="X83" i="4"/>
  <c r="R81" i="4"/>
  <c r="K1535" i="4"/>
  <c r="T909" i="4"/>
  <c r="X909" i="4"/>
  <c r="S907" i="4"/>
  <c r="P908" i="4"/>
  <c r="R907" i="4"/>
  <c r="S1278" i="4"/>
  <c r="W1506" i="4"/>
  <c r="V1506" i="4"/>
  <c r="O651" i="4"/>
  <c r="O1063" i="4"/>
  <c r="Q1062" i="4"/>
  <c r="L867" i="4"/>
  <c r="M867" i="4" s="1"/>
  <c r="Q866" i="4"/>
  <c r="U865" i="4" s="1"/>
  <c r="W1137" i="4"/>
  <c r="V1137" i="4"/>
  <c r="W1456" i="4"/>
  <c r="V1456" i="4"/>
  <c r="O1279" i="4"/>
  <c r="X1491" i="4"/>
  <c r="U787" i="4"/>
  <c r="T788" i="4"/>
  <c r="R788" i="4"/>
  <c r="S788" i="4"/>
  <c r="U788" i="4"/>
  <c r="W908" i="4"/>
  <c r="V908" i="4"/>
  <c r="W1113" i="4"/>
  <c r="V1113" i="4"/>
  <c r="T908" i="4"/>
  <c r="U759" i="4"/>
  <c r="T760" i="4"/>
  <c r="W1059" i="4"/>
  <c r="V1059" i="4"/>
  <c r="R1278" i="4"/>
  <c r="W738" i="4"/>
  <c r="V738" i="4"/>
  <c r="U1060" i="4"/>
  <c r="T1061" i="4"/>
  <c r="V864" i="4"/>
  <c r="W864" i="4"/>
  <c r="Q741" i="4"/>
  <c r="L742" i="4"/>
  <c r="J653" i="4"/>
  <c r="X653" i="4" s="1"/>
  <c r="K1280" i="4"/>
  <c r="K1281" i="4" s="1"/>
  <c r="U17" i="4"/>
  <c r="S18" i="4"/>
  <c r="R18" i="4"/>
  <c r="Q19" i="4"/>
  <c r="K761" i="4"/>
  <c r="Q1490" i="4"/>
  <c r="S1490" i="4" s="1"/>
  <c r="L1491" i="4"/>
  <c r="M1489" i="4" s="1"/>
  <c r="W907" i="4"/>
  <c r="V907" i="4"/>
  <c r="X289" i="4"/>
  <c r="X866" i="4"/>
  <c r="L762" i="4"/>
  <c r="Q761" i="4"/>
  <c r="U760" i="4" s="1"/>
  <c r="J1281" i="4"/>
  <c r="X1281" i="4" s="1"/>
  <c r="Q288" i="4"/>
  <c r="L289" i="4"/>
  <c r="M288" i="4" s="1"/>
  <c r="P1535" i="4"/>
  <c r="S1534" i="4"/>
  <c r="R1534" i="4"/>
  <c r="J1536" i="4"/>
  <c r="K283" i="4"/>
  <c r="W1507" i="4"/>
  <c r="V1507" i="4"/>
  <c r="V824" i="4"/>
  <c r="W824" i="4"/>
  <c r="V1359" i="4"/>
  <c r="W1359" i="4"/>
  <c r="O1062" i="4"/>
  <c r="O866" i="4"/>
  <c r="U739" i="4"/>
  <c r="T740" i="4"/>
  <c r="U286" i="4"/>
  <c r="T287" i="4"/>
  <c r="U1360" i="4"/>
  <c r="Q1362" i="4"/>
  <c r="R1361" i="4"/>
  <c r="S1361" i="4"/>
  <c r="T1361" i="4"/>
  <c r="K866" i="4"/>
  <c r="W1136" i="4"/>
  <c r="V1136" i="4"/>
  <c r="P651" i="4"/>
  <c r="O32" i="4"/>
  <c r="Q31" i="4"/>
  <c r="O1490" i="4"/>
  <c r="W793" i="4"/>
  <c r="V793" i="4"/>
  <c r="P1279" i="4"/>
  <c r="O288" i="4"/>
  <c r="X1535" i="4"/>
  <c r="P741" i="4"/>
  <c r="S740" i="4"/>
  <c r="R740" i="4"/>
  <c r="J742" i="4"/>
  <c r="W823" i="4"/>
  <c r="V823" i="4"/>
  <c r="P761" i="4"/>
  <c r="S760" i="4"/>
  <c r="J762" i="4"/>
  <c r="R760" i="4"/>
  <c r="W863" i="4"/>
  <c r="V863" i="4"/>
  <c r="W16" i="4"/>
  <c r="V16" i="4"/>
  <c r="U29" i="4"/>
  <c r="T30" i="4"/>
  <c r="L1537" i="4" l="1"/>
  <c r="O1537" i="4" s="1"/>
  <c r="M1534" i="4"/>
  <c r="Q1536" i="4"/>
  <c r="T1535" i="4"/>
  <c r="V1534" i="4"/>
  <c r="U1535" i="4"/>
  <c r="W1535" i="4" s="1"/>
  <c r="K867" i="4"/>
  <c r="S82" i="4"/>
  <c r="U81" i="4"/>
  <c r="U82" i="4"/>
  <c r="R82" i="4"/>
  <c r="K742" i="4"/>
  <c r="O867" i="4"/>
  <c r="O289" i="4"/>
  <c r="R1279" i="4"/>
  <c r="P1280" i="4"/>
  <c r="O1491" i="4"/>
  <c r="M866" i="4"/>
  <c r="M650" i="4"/>
  <c r="M1535" i="4"/>
  <c r="P289" i="4"/>
  <c r="M289" i="4"/>
  <c r="M287" i="4"/>
  <c r="O762" i="4"/>
  <c r="O742" i="4"/>
  <c r="O1280" i="4"/>
  <c r="M865" i="4"/>
  <c r="M760" i="4"/>
  <c r="M740" i="4"/>
  <c r="X742" i="4"/>
  <c r="T866" i="4"/>
  <c r="S651" i="4"/>
  <c r="K1536" i="4"/>
  <c r="X1536" i="4"/>
  <c r="U30" i="4"/>
  <c r="Q32" i="4"/>
  <c r="R31" i="4"/>
  <c r="S31" i="4"/>
  <c r="T31" i="4"/>
  <c r="W286" i="4"/>
  <c r="V286" i="4"/>
  <c r="K762" i="4"/>
  <c r="O868" i="4"/>
  <c r="Q867" i="4"/>
  <c r="Q1537" i="4"/>
  <c r="U1536" i="4" s="1"/>
  <c r="L1538" i="4"/>
  <c r="X868" i="4"/>
  <c r="P867" i="4"/>
  <c r="S866" i="4"/>
  <c r="T868" i="4"/>
  <c r="R866" i="4"/>
  <c r="K1492" i="4"/>
  <c r="P762" i="4"/>
  <c r="S761" i="4"/>
  <c r="R761" i="4"/>
  <c r="J763" i="4"/>
  <c r="R1362" i="4"/>
  <c r="U1361" i="4"/>
  <c r="S1362" i="4"/>
  <c r="U1362" i="4"/>
  <c r="T1362" i="4"/>
  <c r="T1536" i="4"/>
  <c r="J1282" i="4"/>
  <c r="X1282" i="4" s="1"/>
  <c r="W794" i="4"/>
  <c r="V794" i="4"/>
  <c r="T761" i="4"/>
  <c r="U1061" i="4"/>
  <c r="S1062" i="4"/>
  <c r="R1062" i="4"/>
  <c r="U1062" i="4"/>
  <c r="T1062" i="4"/>
  <c r="R1490" i="4"/>
  <c r="W1115" i="4"/>
  <c r="V1115" i="4"/>
  <c r="W1488" i="4"/>
  <c r="V1488" i="4"/>
  <c r="W1360" i="4"/>
  <c r="V1360" i="4"/>
  <c r="P742" i="4"/>
  <c r="J743" i="4"/>
  <c r="R741" i="4"/>
  <c r="S741" i="4"/>
  <c r="U18" i="4"/>
  <c r="T19" i="4"/>
  <c r="R19" i="4"/>
  <c r="S19" i="4"/>
  <c r="Q20" i="4"/>
  <c r="W788" i="4"/>
  <c r="V788" i="4"/>
  <c r="U650" i="4"/>
  <c r="T651" i="4"/>
  <c r="J1493" i="4"/>
  <c r="X1493" i="4" s="1"/>
  <c r="W29" i="4"/>
  <c r="V29" i="4"/>
  <c r="V739" i="4"/>
  <c r="W739" i="4"/>
  <c r="Q289" i="4"/>
  <c r="O290" i="4"/>
  <c r="J654" i="4"/>
  <c r="X654" i="4" s="1"/>
  <c r="W1060" i="4"/>
  <c r="V1060" i="4"/>
  <c r="W649" i="4"/>
  <c r="V649" i="4"/>
  <c r="L1281" i="4"/>
  <c r="M1279" i="4" s="1"/>
  <c r="Q1280" i="4"/>
  <c r="S1280" i="4" s="1"/>
  <c r="Q652" i="4"/>
  <c r="R652" i="4" s="1"/>
  <c r="L653" i="4"/>
  <c r="W1277" i="4"/>
  <c r="V1277" i="4"/>
  <c r="V104" i="4"/>
  <c r="W104" i="4"/>
  <c r="U287" i="4"/>
  <c r="T288" i="4"/>
  <c r="Q1491" i="4"/>
  <c r="S1491" i="4" s="1"/>
  <c r="L1492" i="4"/>
  <c r="O1492" i="4" s="1"/>
  <c r="W759" i="4"/>
  <c r="V759" i="4"/>
  <c r="K653" i="4"/>
  <c r="U1278" i="4"/>
  <c r="T1279" i="4"/>
  <c r="O652" i="4"/>
  <c r="R288" i="4"/>
  <c r="P1491" i="4"/>
  <c r="X762" i="4"/>
  <c r="P1536" i="4"/>
  <c r="S1535" i="4"/>
  <c r="J1537" i="4"/>
  <c r="R1535" i="4"/>
  <c r="W760" i="4"/>
  <c r="V760" i="4"/>
  <c r="U1489" i="4"/>
  <c r="T1490" i="4"/>
  <c r="W17" i="4"/>
  <c r="V17" i="4"/>
  <c r="L743" i="4"/>
  <c r="Q742" i="4"/>
  <c r="S288" i="4"/>
  <c r="W1114" i="4"/>
  <c r="V1114" i="4"/>
  <c r="Q762" i="4"/>
  <c r="U761" i="4" s="1"/>
  <c r="L763" i="4"/>
  <c r="O763" i="4" s="1"/>
  <c r="K1282" i="4"/>
  <c r="U740" i="4"/>
  <c r="T741" i="4"/>
  <c r="V787" i="4"/>
  <c r="W787" i="4"/>
  <c r="W865" i="4"/>
  <c r="V865" i="4"/>
  <c r="V795" i="4"/>
  <c r="W795" i="4"/>
  <c r="W103" i="4"/>
  <c r="V103" i="4"/>
  <c r="K284" i="4"/>
  <c r="K285" i="4" s="1"/>
  <c r="V1535" i="4" l="1"/>
  <c r="V82" i="4"/>
  <c r="W82" i="4"/>
  <c r="W81" i="4"/>
  <c r="V81" i="4"/>
  <c r="K743" i="4"/>
  <c r="K1537" i="4"/>
  <c r="P653" i="4"/>
  <c r="M651" i="4"/>
  <c r="P1281" i="4"/>
  <c r="O743" i="4"/>
  <c r="O1281" i="4"/>
  <c r="O1538" i="4"/>
  <c r="P1492" i="4"/>
  <c r="M1536" i="4"/>
  <c r="M1490" i="4"/>
  <c r="M741" i="4"/>
  <c r="M761" i="4"/>
  <c r="O653" i="4"/>
  <c r="K1493" i="4"/>
  <c r="S652" i="4"/>
  <c r="L744" i="4"/>
  <c r="Q743" i="4"/>
  <c r="U742" i="4" s="1"/>
  <c r="W1278" i="4"/>
  <c r="V1278" i="4"/>
  <c r="U651" i="4"/>
  <c r="T652" i="4"/>
  <c r="U288" i="4"/>
  <c r="R289" i="4"/>
  <c r="U289" i="4"/>
  <c r="S289" i="4"/>
  <c r="T289" i="4"/>
  <c r="V1061" i="4"/>
  <c r="W1061" i="4"/>
  <c r="L764" i="4"/>
  <c r="M762" i="4" s="1"/>
  <c r="Q763" i="4"/>
  <c r="U762" i="4" s="1"/>
  <c r="X1537" i="4"/>
  <c r="K654" i="4"/>
  <c r="W287" i="4"/>
  <c r="V287" i="4"/>
  <c r="J655" i="4"/>
  <c r="X743" i="4"/>
  <c r="P763" i="4"/>
  <c r="R762" i="4"/>
  <c r="S762" i="4"/>
  <c r="J764" i="4"/>
  <c r="U866" i="4"/>
  <c r="S867" i="4"/>
  <c r="R867" i="4"/>
  <c r="U867" i="4"/>
  <c r="T867" i="4"/>
  <c r="W1489" i="4"/>
  <c r="V1489" i="4"/>
  <c r="T1537" i="4"/>
  <c r="T762" i="4"/>
  <c r="U31" i="4"/>
  <c r="R32" i="4"/>
  <c r="S32" i="4"/>
  <c r="Q33" i="4"/>
  <c r="T32" i="4"/>
  <c r="U1279" i="4"/>
  <c r="T1280" i="4"/>
  <c r="W18" i="4"/>
  <c r="V18" i="4"/>
  <c r="X763" i="4"/>
  <c r="V30" i="4"/>
  <c r="W30" i="4"/>
  <c r="W761" i="4"/>
  <c r="V761" i="4"/>
  <c r="K286" i="4"/>
  <c r="K287" i="4" s="1"/>
  <c r="Q1281" i="4"/>
  <c r="S1281" i="4" s="1"/>
  <c r="L1282" i="4"/>
  <c r="W650" i="4"/>
  <c r="V650" i="4"/>
  <c r="K763" i="4"/>
  <c r="K1283" i="4"/>
  <c r="K1284" i="4" s="1"/>
  <c r="L1493" i="4"/>
  <c r="M1491" i="4" s="1"/>
  <c r="Q1492" i="4"/>
  <c r="J1494" i="4"/>
  <c r="X1494" i="4" s="1"/>
  <c r="W1062" i="4"/>
  <c r="V1062" i="4"/>
  <c r="R1280" i="4"/>
  <c r="W1362" i="4"/>
  <c r="V1362" i="4"/>
  <c r="P1537" i="4"/>
  <c r="J1538" i="4"/>
  <c r="R1536" i="4"/>
  <c r="S1536" i="4"/>
  <c r="P743" i="4"/>
  <c r="R742" i="4"/>
  <c r="J744" i="4"/>
  <c r="S742" i="4"/>
  <c r="J1283" i="4"/>
  <c r="X1283" i="4" s="1"/>
  <c r="Q1538" i="4"/>
  <c r="U1537" i="4" s="1"/>
  <c r="L1539" i="4"/>
  <c r="M1537" i="4" s="1"/>
  <c r="W740" i="4"/>
  <c r="V740" i="4"/>
  <c r="U741" i="4"/>
  <c r="T742" i="4"/>
  <c r="U1490" i="4"/>
  <c r="T1491" i="4"/>
  <c r="Q653" i="4"/>
  <c r="R653" i="4" s="1"/>
  <c r="L654" i="4"/>
  <c r="M652" i="4" s="1"/>
  <c r="R1491" i="4"/>
  <c r="U19" i="4"/>
  <c r="T20" i="4"/>
  <c r="R20" i="4"/>
  <c r="S20" i="4"/>
  <c r="Q21" i="4"/>
  <c r="W1361" i="4"/>
  <c r="V1361" i="4"/>
  <c r="W1536" i="4"/>
  <c r="V1536" i="4"/>
  <c r="T743" i="4" l="1"/>
  <c r="O1539" i="4"/>
  <c r="K764" i="4"/>
  <c r="P654" i="4"/>
  <c r="T763" i="4"/>
  <c r="O764" i="4"/>
  <c r="P1282" i="4"/>
  <c r="M1280" i="4"/>
  <c r="P1493" i="4"/>
  <c r="O744" i="4"/>
  <c r="M742" i="4"/>
  <c r="O654" i="4"/>
  <c r="J656" i="4"/>
  <c r="X656" i="4" s="1"/>
  <c r="W1279" i="4"/>
  <c r="V1279" i="4"/>
  <c r="P764" i="4"/>
  <c r="S763" i="4"/>
  <c r="J765" i="4"/>
  <c r="R763" i="4"/>
  <c r="L655" i="4"/>
  <c r="M653" i="4" s="1"/>
  <c r="Q654" i="4"/>
  <c r="R654" i="4" s="1"/>
  <c r="W289" i="4"/>
  <c r="V289" i="4"/>
  <c r="L745" i="4"/>
  <c r="M744" i="4" s="1"/>
  <c r="Q744" i="4"/>
  <c r="U652" i="4"/>
  <c r="T653" i="4"/>
  <c r="Q1539" i="4"/>
  <c r="U1538" i="4" s="1"/>
  <c r="L1540" i="4"/>
  <c r="U1491" i="4"/>
  <c r="T1492" i="4"/>
  <c r="Q1282" i="4"/>
  <c r="S1282" i="4" s="1"/>
  <c r="L1283" i="4"/>
  <c r="M1281" i="4" s="1"/>
  <c r="U32" i="4"/>
  <c r="T33" i="4"/>
  <c r="R33" i="4"/>
  <c r="S33" i="4"/>
  <c r="Q34" i="4"/>
  <c r="X655" i="4"/>
  <c r="W762" i="4"/>
  <c r="V762" i="4"/>
  <c r="P1538" i="4"/>
  <c r="J1539" i="4"/>
  <c r="X1539" i="4" s="1"/>
  <c r="R1537" i="4"/>
  <c r="S1537" i="4"/>
  <c r="L1494" i="4"/>
  <c r="M1493" i="4" s="1"/>
  <c r="Q1493" i="4"/>
  <c r="R1493" i="4" s="1"/>
  <c r="W288" i="4"/>
  <c r="V288" i="4"/>
  <c r="J745" i="4"/>
  <c r="X745" i="4" s="1"/>
  <c r="P744" i="4"/>
  <c r="R743" i="4"/>
  <c r="S743" i="4"/>
  <c r="R1492" i="4"/>
  <c r="W867" i="4"/>
  <c r="V867" i="4"/>
  <c r="U20" i="4"/>
  <c r="T21" i="4"/>
  <c r="R21" i="4"/>
  <c r="S21" i="4"/>
  <c r="Q22" i="4"/>
  <c r="U1280" i="4"/>
  <c r="T1281" i="4"/>
  <c r="Q764" i="4"/>
  <c r="L765" i="4"/>
  <c r="V1537" i="4"/>
  <c r="W1537" i="4"/>
  <c r="T1538" i="4"/>
  <c r="O1493" i="4"/>
  <c r="O1282" i="4"/>
  <c r="V1490" i="4"/>
  <c r="W1490" i="4"/>
  <c r="J1284" i="4"/>
  <c r="X1284" i="4" s="1"/>
  <c r="X744" i="4"/>
  <c r="S1492" i="4"/>
  <c r="K1285" i="4"/>
  <c r="K1286" i="4" s="1"/>
  <c r="K288" i="4"/>
  <c r="K289" i="4" s="1"/>
  <c r="W31" i="4"/>
  <c r="V31" i="4"/>
  <c r="X764" i="4"/>
  <c r="W651" i="4"/>
  <c r="V651" i="4"/>
  <c r="K744" i="4"/>
  <c r="K1494" i="4"/>
  <c r="K1496" i="4" s="1"/>
  <c r="R1281" i="4"/>
  <c r="X1538" i="4"/>
  <c r="W741" i="4"/>
  <c r="V741" i="4"/>
  <c r="X1495" i="4"/>
  <c r="W866" i="4"/>
  <c r="V866" i="4"/>
  <c r="K1538" i="4"/>
  <c r="W19" i="4"/>
  <c r="V19" i="4"/>
  <c r="S653" i="4"/>
  <c r="K655" i="4"/>
  <c r="W742" i="4"/>
  <c r="V742" i="4"/>
  <c r="K765" i="4" l="1"/>
  <c r="K745" i="4"/>
  <c r="K656" i="4"/>
  <c r="P1283" i="4"/>
  <c r="M1492" i="4"/>
  <c r="M763" i="4"/>
  <c r="O745" i="4"/>
  <c r="M745" i="4"/>
  <c r="M743" i="4"/>
  <c r="O1494" i="4"/>
  <c r="M1494" i="4"/>
  <c r="M1538" i="4"/>
  <c r="P655" i="4"/>
  <c r="P1494" i="4"/>
  <c r="K1497" i="4"/>
  <c r="Q765" i="4"/>
  <c r="L766" i="4"/>
  <c r="K1539" i="4"/>
  <c r="R1282" i="4"/>
  <c r="U33" i="4"/>
  <c r="T34" i="4"/>
  <c r="S34" i="4"/>
  <c r="R34" i="4"/>
  <c r="U34" i="4"/>
  <c r="O746" i="4"/>
  <c r="Q745" i="4"/>
  <c r="T745" i="4" s="1"/>
  <c r="P765" i="4"/>
  <c r="S764" i="4"/>
  <c r="J766" i="4"/>
  <c r="X766" i="4" s="1"/>
  <c r="R764" i="4"/>
  <c r="S654" i="4"/>
  <c r="W1491" i="4"/>
  <c r="V1491" i="4"/>
  <c r="J1285" i="4"/>
  <c r="X1285" i="4" s="1"/>
  <c r="U21" i="4"/>
  <c r="T22" i="4"/>
  <c r="S22" i="4"/>
  <c r="R22" i="4"/>
  <c r="Q23" i="4"/>
  <c r="P1539" i="4"/>
  <c r="J1540" i="4"/>
  <c r="X1540" i="4" s="1"/>
  <c r="R1538" i="4"/>
  <c r="S1538" i="4"/>
  <c r="L1541" i="4"/>
  <c r="Q1540" i="4"/>
  <c r="U1539" i="4" s="1"/>
  <c r="J657" i="4"/>
  <c r="S1493" i="4"/>
  <c r="T1539" i="4"/>
  <c r="W1538" i="4"/>
  <c r="V1538" i="4"/>
  <c r="W1280" i="4"/>
  <c r="V1280" i="4"/>
  <c r="W32" i="4"/>
  <c r="V32" i="4"/>
  <c r="O1540" i="4"/>
  <c r="O655" i="4"/>
  <c r="X765" i="4"/>
  <c r="U1492" i="4"/>
  <c r="T1493" i="4"/>
  <c r="Q1283" i="4"/>
  <c r="R1283" i="4" s="1"/>
  <c r="L1284" i="4"/>
  <c r="U653" i="4"/>
  <c r="T654" i="4"/>
  <c r="U763" i="4"/>
  <c r="T764" i="4"/>
  <c r="W20" i="4"/>
  <c r="V20" i="4"/>
  <c r="X746" i="4"/>
  <c r="P745" i="4"/>
  <c r="S744" i="4"/>
  <c r="T746" i="4"/>
  <c r="R744" i="4"/>
  <c r="O1495" i="4"/>
  <c r="Q1494" i="4"/>
  <c r="U1281" i="4"/>
  <c r="T1282" i="4"/>
  <c r="W652" i="4"/>
  <c r="V652" i="4"/>
  <c r="Q655" i="4"/>
  <c r="L656" i="4"/>
  <c r="M654" i="4" s="1"/>
  <c r="O765" i="4"/>
  <c r="O1283" i="4"/>
  <c r="U743" i="4"/>
  <c r="T744" i="4"/>
  <c r="K766" i="4" l="1"/>
  <c r="K657" i="4"/>
  <c r="P656" i="4"/>
  <c r="M1282" i="4"/>
  <c r="M1539" i="4"/>
  <c r="M764" i="4"/>
  <c r="U654" i="4"/>
  <c r="T655" i="4"/>
  <c r="O656" i="4"/>
  <c r="P1540" i="4"/>
  <c r="S1539" i="4"/>
  <c r="J1541" i="4"/>
  <c r="X1541" i="4" s="1"/>
  <c r="R1539" i="4"/>
  <c r="W653" i="4"/>
  <c r="V653" i="4"/>
  <c r="T1540" i="4"/>
  <c r="J1286" i="4"/>
  <c r="S745" i="4"/>
  <c r="U744" i="4"/>
  <c r="R745" i="4"/>
  <c r="U745" i="4"/>
  <c r="Q1284" i="4"/>
  <c r="R1284" i="4" s="1"/>
  <c r="L1285" i="4"/>
  <c r="M1283" i="4" s="1"/>
  <c r="X657" i="4"/>
  <c r="K1540" i="4"/>
  <c r="V1539" i="4"/>
  <c r="W1539" i="4"/>
  <c r="W34" i="4"/>
  <c r="V34" i="4"/>
  <c r="L767" i="4"/>
  <c r="Q766" i="4"/>
  <c r="U1282" i="4"/>
  <c r="T1283" i="4"/>
  <c r="V1281" i="4"/>
  <c r="W1281" i="4"/>
  <c r="U22" i="4"/>
  <c r="T23" i="4"/>
  <c r="R23" i="4"/>
  <c r="S23" i="4"/>
  <c r="Q24" i="4"/>
  <c r="S1283" i="4"/>
  <c r="U764" i="4"/>
  <c r="T765" i="4"/>
  <c r="W743" i="4"/>
  <c r="V743" i="4"/>
  <c r="O1284" i="4"/>
  <c r="L1542" i="4"/>
  <c r="O1542" i="4" s="1"/>
  <c r="Q1541" i="4"/>
  <c r="U1540" i="4" s="1"/>
  <c r="P766" i="4"/>
  <c r="S765" i="4"/>
  <c r="R765" i="4"/>
  <c r="J767" i="4"/>
  <c r="X767" i="4" s="1"/>
  <c r="U1493" i="4"/>
  <c r="S1494" i="4"/>
  <c r="Q1495" i="4"/>
  <c r="R1494" i="4"/>
  <c r="T1494" i="4"/>
  <c r="R655" i="4"/>
  <c r="O1541" i="4"/>
  <c r="P1284" i="4"/>
  <c r="O766" i="4"/>
  <c r="Q656" i="4"/>
  <c r="S656" i="4" s="1"/>
  <c r="L657" i="4"/>
  <c r="M655" i="4" s="1"/>
  <c r="V1492" i="4"/>
  <c r="W1492" i="4"/>
  <c r="J658" i="4"/>
  <c r="W33" i="4"/>
  <c r="V33" i="4"/>
  <c r="K1498" i="4"/>
  <c r="V763" i="4"/>
  <c r="W763" i="4"/>
  <c r="S655" i="4"/>
  <c r="W21" i="4"/>
  <c r="V21" i="4"/>
  <c r="K1541" i="4" l="1"/>
  <c r="P657" i="4"/>
  <c r="O767" i="4"/>
  <c r="M765" i="4"/>
  <c r="M1540" i="4"/>
  <c r="X658" i="4"/>
  <c r="R656" i="4"/>
  <c r="O657" i="4"/>
  <c r="W1540" i="4"/>
  <c r="V1540" i="4"/>
  <c r="W1493" i="4"/>
  <c r="V1493" i="4"/>
  <c r="L1543" i="4"/>
  <c r="Q1542" i="4"/>
  <c r="U1541" i="4" s="1"/>
  <c r="U23" i="4"/>
  <c r="T24" i="4"/>
  <c r="S24" i="4"/>
  <c r="R24" i="4"/>
  <c r="Q25" i="4"/>
  <c r="W1282" i="4"/>
  <c r="V1282" i="4"/>
  <c r="W744" i="4"/>
  <c r="V744" i="4"/>
  <c r="P767" i="4"/>
  <c r="R766" i="4"/>
  <c r="J768" i="4"/>
  <c r="S766" i="4"/>
  <c r="K767" i="4"/>
  <c r="U765" i="4"/>
  <c r="T766" i="4"/>
  <c r="L1286" i="4"/>
  <c r="M1286" i="4" s="1"/>
  <c r="Q1285" i="4"/>
  <c r="R1285" i="4" s="1"/>
  <c r="T1287" i="4"/>
  <c r="X1287" i="4"/>
  <c r="Q767" i="4"/>
  <c r="U766" i="4" s="1"/>
  <c r="L768" i="4"/>
  <c r="U1283" i="4"/>
  <c r="T1284" i="4"/>
  <c r="K1499" i="4"/>
  <c r="V22" i="4"/>
  <c r="W22" i="4"/>
  <c r="O1285" i="4"/>
  <c r="S1284" i="4"/>
  <c r="P1541" i="4"/>
  <c r="S1540" i="4"/>
  <c r="R1540" i="4"/>
  <c r="J1542" i="4"/>
  <c r="X1542" i="4" s="1"/>
  <c r="J659" i="4"/>
  <c r="X659" i="4" s="1"/>
  <c r="Q657" i="4"/>
  <c r="R657" i="4" s="1"/>
  <c r="L658" i="4"/>
  <c r="X1286" i="4"/>
  <c r="T1541" i="4"/>
  <c r="W654" i="4"/>
  <c r="V654" i="4"/>
  <c r="U655" i="4"/>
  <c r="T656" i="4"/>
  <c r="U1494" i="4"/>
  <c r="S1495" i="4"/>
  <c r="Q1496" i="4"/>
  <c r="R1495" i="4"/>
  <c r="T1495" i="4"/>
  <c r="W764" i="4"/>
  <c r="V764" i="4"/>
  <c r="W745" i="4"/>
  <c r="V745" i="4"/>
  <c r="K658" i="4"/>
  <c r="P1285" i="4"/>
  <c r="P1286" i="4" l="1"/>
  <c r="M1285" i="4"/>
  <c r="P658" i="4"/>
  <c r="M656" i="4"/>
  <c r="O768" i="4"/>
  <c r="M766" i="4"/>
  <c r="K1542" i="4"/>
  <c r="O658" i="4"/>
  <c r="S1285" i="4"/>
  <c r="O1543" i="4"/>
  <c r="M1541" i="4"/>
  <c r="M1284" i="4"/>
  <c r="K659" i="4"/>
  <c r="W766" i="4"/>
  <c r="V766" i="4"/>
  <c r="V1494" i="4"/>
  <c r="W1494" i="4"/>
  <c r="O1287" i="4"/>
  <c r="Q1286" i="4"/>
  <c r="U656" i="4"/>
  <c r="T657" i="4"/>
  <c r="S1541" i="4"/>
  <c r="P1542" i="4"/>
  <c r="J1543" i="4"/>
  <c r="R1541" i="4"/>
  <c r="T767" i="4"/>
  <c r="O1286" i="4"/>
  <c r="U24" i="4"/>
  <c r="T25" i="4"/>
  <c r="S25" i="4"/>
  <c r="R25" i="4"/>
  <c r="Q26" i="4"/>
  <c r="V655" i="4"/>
  <c r="W655" i="4"/>
  <c r="W765" i="4"/>
  <c r="V765" i="4"/>
  <c r="K1500" i="4"/>
  <c r="K1501" i="4" s="1"/>
  <c r="J660" i="4"/>
  <c r="X660" i="4" s="1"/>
  <c r="T1542" i="4"/>
  <c r="K768" i="4"/>
  <c r="S657" i="4"/>
  <c r="W1283" i="4"/>
  <c r="V1283" i="4"/>
  <c r="W23" i="4"/>
  <c r="V23" i="4"/>
  <c r="U1495" i="4"/>
  <c r="R1496" i="4"/>
  <c r="T1496" i="4"/>
  <c r="S1496" i="4"/>
  <c r="Q1497" i="4"/>
  <c r="L769" i="4"/>
  <c r="Q768" i="4"/>
  <c r="U767" i="4" s="1"/>
  <c r="J769" i="4"/>
  <c r="P768" i="4"/>
  <c r="R767" i="4"/>
  <c r="S767" i="4"/>
  <c r="W1541" i="4"/>
  <c r="V1541" i="4"/>
  <c r="U1284" i="4"/>
  <c r="T1285" i="4"/>
  <c r="X768" i="4"/>
  <c r="Q1543" i="4"/>
  <c r="U1542" i="4" s="1"/>
  <c r="L1544" i="4"/>
  <c r="Q658" i="4"/>
  <c r="R658" i="4" s="1"/>
  <c r="L659" i="4"/>
  <c r="M657" i="4" s="1"/>
  <c r="M767" i="4" l="1"/>
  <c r="P659" i="4"/>
  <c r="M1542" i="4"/>
  <c r="T768" i="4"/>
  <c r="U25" i="4"/>
  <c r="T26" i="4"/>
  <c r="R26" i="4"/>
  <c r="S26" i="4"/>
  <c r="Q27" i="4"/>
  <c r="P1543" i="4"/>
  <c r="S1542" i="4"/>
  <c r="R1542" i="4"/>
  <c r="J1544" i="4"/>
  <c r="K1543" i="4"/>
  <c r="X769" i="4"/>
  <c r="W1284" i="4"/>
  <c r="V1284" i="4"/>
  <c r="K769" i="4"/>
  <c r="K1502" i="4"/>
  <c r="K1503" i="4" s="1"/>
  <c r="L660" i="4"/>
  <c r="P660" i="4" s="1"/>
  <c r="Q659" i="4"/>
  <c r="R659" i="4" s="1"/>
  <c r="U657" i="4"/>
  <c r="T658" i="4"/>
  <c r="W1495" i="4"/>
  <c r="V1495" i="4"/>
  <c r="T1543" i="4"/>
  <c r="P769" i="4"/>
  <c r="S768" i="4"/>
  <c r="J770" i="4"/>
  <c r="R768" i="4"/>
  <c r="O659" i="4"/>
  <c r="W767" i="4"/>
  <c r="V767" i="4"/>
  <c r="S658" i="4"/>
  <c r="W24" i="4"/>
  <c r="V24" i="4"/>
  <c r="X1543" i="4"/>
  <c r="Q1544" i="4"/>
  <c r="U1543" i="4" s="1"/>
  <c r="L1545" i="4"/>
  <c r="L770" i="4"/>
  <c r="Q769" i="4"/>
  <c r="U768" i="4" s="1"/>
  <c r="O769" i="4"/>
  <c r="W656" i="4"/>
  <c r="V656" i="4"/>
  <c r="K660" i="4"/>
  <c r="W1542" i="4"/>
  <c r="V1542" i="4"/>
  <c r="O1544" i="4"/>
  <c r="U1496" i="4"/>
  <c r="T1497" i="4"/>
  <c r="S1497" i="4"/>
  <c r="R1497" i="4"/>
  <c r="U1497" i="4"/>
  <c r="J661" i="4"/>
  <c r="U1285" i="4"/>
  <c r="S1286" i="4"/>
  <c r="R1286" i="4"/>
  <c r="U1286" i="4"/>
  <c r="T1286" i="4"/>
  <c r="K770" i="4" l="1"/>
  <c r="M658" i="4"/>
  <c r="O1545" i="4"/>
  <c r="M1543" i="4"/>
  <c r="S659" i="4"/>
  <c r="M768" i="4"/>
  <c r="K661" i="4"/>
  <c r="W1543" i="4"/>
  <c r="V1543" i="4"/>
  <c r="W1496" i="4"/>
  <c r="V1496" i="4"/>
  <c r="P770" i="4"/>
  <c r="S769" i="4"/>
  <c r="J771" i="4"/>
  <c r="R769" i="4"/>
  <c r="W657" i="4"/>
  <c r="V657" i="4"/>
  <c r="X662" i="4"/>
  <c r="T662" i="4"/>
  <c r="W768" i="4"/>
  <c r="V768" i="4"/>
  <c r="U658" i="4"/>
  <c r="T659" i="4"/>
  <c r="U26" i="4"/>
  <c r="T27" i="4"/>
  <c r="R27" i="4"/>
  <c r="S27" i="4"/>
  <c r="Q28" i="4"/>
  <c r="Q660" i="4"/>
  <c r="S660" i="4" s="1"/>
  <c r="L661" i="4"/>
  <c r="M659" i="4" s="1"/>
  <c r="K1544" i="4"/>
  <c r="Q770" i="4"/>
  <c r="U769" i="4" s="1"/>
  <c r="L771" i="4"/>
  <c r="O770" i="4"/>
  <c r="X770" i="4"/>
  <c r="P1544" i="4"/>
  <c r="R1543" i="4"/>
  <c r="J1545" i="4"/>
  <c r="S1543" i="4"/>
  <c r="W1286" i="4"/>
  <c r="V1286" i="4"/>
  <c r="W1497" i="4"/>
  <c r="V1497" i="4"/>
  <c r="O660" i="4"/>
  <c r="W1285" i="4"/>
  <c r="V1285" i="4"/>
  <c r="Q1545" i="4"/>
  <c r="U1544" i="4" s="1"/>
  <c r="L1546" i="4"/>
  <c r="O1546" i="4" s="1"/>
  <c r="K1504" i="4"/>
  <c r="K1505" i="4" s="1"/>
  <c r="X1544" i="4"/>
  <c r="W25" i="4"/>
  <c r="V25" i="4"/>
  <c r="T1544" i="4"/>
  <c r="X661" i="4"/>
  <c r="T769" i="4"/>
  <c r="K771" i="4" l="1"/>
  <c r="T1545" i="4"/>
  <c r="M1544" i="4"/>
  <c r="O771" i="4"/>
  <c r="M769" i="4"/>
  <c r="O661" i="4"/>
  <c r="M661" i="4"/>
  <c r="M660" i="4"/>
  <c r="T770" i="4"/>
  <c r="X1545" i="4"/>
  <c r="P771" i="4"/>
  <c r="S770" i="4"/>
  <c r="J772" i="4"/>
  <c r="R770" i="4"/>
  <c r="W26" i="4"/>
  <c r="V26" i="4"/>
  <c r="X771" i="4"/>
  <c r="Q1546" i="4"/>
  <c r="U1545" i="4" s="1"/>
  <c r="L1547" i="4"/>
  <c r="M1545" i="4" s="1"/>
  <c r="U659" i="4"/>
  <c r="T660" i="4"/>
  <c r="W658" i="4"/>
  <c r="V658" i="4"/>
  <c r="W1544" i="4"/>
  <c r="V1544" i="4"/>
  <c r="L772" i="4"/>
  <c r="Q771" i="4"/>
  <c r="U770" i="4" s="1"/>
  <c r="P1545" i="4"/>
  <c r="R1544" i="4"/>
  <c r="J1546" i="4"/>
  <c r="X1546" i="4" s="1"/>
  <c r="S1544" i="4"/>
  <c r="U27" i="4"/>
  <c r="T28" i="4"/>
  <c r="S28" i="4"/>
  <c r="R28" i="4"/>
  <c r="U28" i="4"/>
  <c r="W769" i="4"/>
  <c r="V769" i="4"/>
  <c r="R660" i="4"/>
  <c r="K1545" i="4"/>
  <c r="K1506" i="4"/>
  <c r="K1507" i="4" s="1"/>
  <c r="O662" i="4"/>
  <c r="Q661" i="4"/>
  <c r="P661" i="4"/>
  <c r="T771" i="4" l="1"/>
  <c r="M772" i="4"/>
  <c r="M770" i="4"/>
  <c r="M771" i="4"/>
  <c r="K1546" i="4"/>
  <c r="W770" i="4"/>
  <c r="V770" i="4"/>
  <c r="W27" i="4"/>
  <c r="V27" i="4"/>
  <c r="O773" i="4"/>
  <c r="Q772" i="4"/>
  <c r="W659" i="4"/>
  <c r="V659" i="4"/>
  <c r="X773" i="4"/>
  <c r="P772" i="4"/>
  <c r="S771" i="4"/>
  <c r="T773" i="4"/>
  <c r="R771" i="4"/>
  <c r="O772" i="4"/>
  <c r="Q1547" i="4"/>
  <c r="U1546" i="4" s="1"/>
  <c r="L1548" i="4"/>
  <c r="O1547" i="4"/>
  <c r="P1546" i="4"/>
  <c r="J1547" i="4"/>
  <c r="R1545" i="4"/>
  <c r="S1545" i="4"/>
  <c r="T1546" i="4"/>
  <c r="V1545" i="4"/>
  <c r="W1545" i="4"/>
  <c r="U660" i="4"/>
  <c r="U661" i="4"/>
  <c r="R661" i="4"/>
  <c r="S661" i="4"/>
  <c r="T661" i="4"/>
  <c r="W28" i="4"/>
  <c r="V28" i="4"/>
  <c r="X772" i="4"/>
  <c r="K772" i="4"/>
  <c r="T1547" i="4" l="1"/>
  <c r="M1546" i="4"/>
  <c r="W661" i="4"/>
  <c r="V661" i="4"/>
  <c r="P1547" i="4"/>
  <c r="J1548" i="4"/>
  <c r="X1548" i="4" s="1"/>
  <c r="R1546" i="4"/>
  <c r="S1546" i="4"/>
  <c r="U771" i="4"/>
  <c r="U772" i="4"/>
  <c r="R772" i="4"/>
  <c r="S772" i="4"/>
  <c r="T772" i="4"/>
  <c r="W660" i="4"/>
  <c r="V660" i="4"/>
  <c r="X1547" i="4"/>
  <c r="W1546" i="4"/>
  <c r="V1546" i="4"/>
  <c r="L1549" i="4"/>
  <c r="Q1548" i="4"/>
  <c r="U1547" i="4" s="1"/>
  <c r="O1548" i="4"/>
  <c r="K1547" i="4"/>
  <c r="O1549" i="4" l="1"/>
  <c r="M1547" i="4"/>
  <c r="P1548" i="4"/>
  <c r="S1547" i="4"/>
  <c r="J1549" i="4"/>
  <c r="R1547" i="4"/>
  <c r="V1547" i="4"/>
  <c r="W1547" i="4"/>
  <c r="T1548" i="4"/>
  <c r="L1550" i="4"/>
  <c r="Q1549" i="4"/>
  <c r="U1548" i="4" s="1"/>
  <c r="W772" i="4"/>
  <c r="V772" i="4"/>
  <c r="K1548" i="4"/>
  <c r="V771" i="4"/>
  <c r="W771" i="4"/>
  <c r="K1549" i="4" l="1"/>
  <c r="O1550" i="4"/>
  <c r="M1548" i="4"/>
  <c r="P1549" i="4"/>
  <c r="S1548" i="4"/>
  <c r="J1550" i="4"/>
  <c r="X1550" i="4" s="1"/>
  <c r="R1548" i="4"/>
  <c r="W1548" i="4"/>
  <c r="V1548" i="4"/>
  <c r="T1549" i="4"/>
  <c r="L1551" i="4"/>
  <c r="Q1550" i="4"/>
  <c r="U1549" i="4" s="1"/>
  <c r="X1549" i="4"/>
  <c r="M1549" i="4" l="1"/>
  <c r="O1551" i="4"/>
  <c r="W1549" i="4"/>
  <c r="V1549" i="4"/>
  <c r="P1550" i="4"/>
  <c r="S1549" i="4"/>
  <c r="R1549" i="4"/>
  <c r="J1551" i="4"/>
  <c r="Q1551" i="4"/>
  <c r="U1550" i="4" s="1"/>
  <c r="L1552" i="4"/>
  <c r="M1551" i="4" s="1"/>
  <c r="T1550" i="4"/>
  <c r="K1550" i="4"/>
  <c r="M1552" i="4" l="1"/>
  <c r="M1550" i="4"/>
  <c r="P1551" i="4"/>
  <c r="S1550" i="4"/>
  <c r="R1550" i="4"/>
  <c r="J1552" i="4"/>
  <c r="K1551" i="4"/>
  <c r="T1551" i="4"/>
  <c r="Q1552" i="4"/>
  <c r="O1553" i="4"/>
  <c r="X1551" i="4"/>
  <c r="W1550" i="4"/>
  <c r="V1550" i="4"/>
  <c r="O1552" i="4"/>
  <c r="AD3" i="4" l="1"/>
  <c r="K1552" i="4"/>
  <c r="T1553" i="4"/>
  <c r="X1553" i="4"/>
  <c r="P1552" i="4"/>
  <c r="S1551" i="4"/>
  <c r="R1551" i="4"/>
  <c r="AE14" i="4"/>
  <c r="AE12" i="4"/>
  <c r="AE15" i="4"/>
  <c r="AE13" i="4"/>
  <c r="AE16" i="4"/>
  <c r="X1552" i="4"/>
  <c r="T1552" i="4"/>
  <c r="U1552" i="4"/>
  <c r="U1551" i="4"/>
  <c r="R1552" i="4"/>
  <c r="S1552" i="4"/>
  <c r="AD4" i="4"/>
  <c r="AG3" i="4" l="1"/>
  <c r="AE17" i="4"/>
  <c r="W1552" i="4"/>
  <c r="V1552" i="4"/>
  <c r="AM7" i="4"/>
  <c r="AM14" i="4"/>
  <c r="AM39" i="4" s="1"/>
  <c r="AM12" i="4"/>
  <c r="AM37" i="4" s="1"/>
  <c r="AM9" i="4"/>
  <c r="AM6" i="4"/>
  <c r="AM8" i="4"/>
  <c r="AM10" i="4"/>
  <c r="AC19" i="4"/>
  <c r="AC23" i="4"/>
  <c r="AC24" i="4"/>
  <c r="AM13" i="4"/>
  <c r="AM38" i="4" s="1"/>
  <c r="AM15" i="4"/>
  <c r="AM40" i="4" s="1"/>
  <c r="AC20" i="4"/>
  <c r="AC22" i="4"/>
  <c r="AM11" i="4"/>
  <c r="AM36" i="4" s="1"/>
  <c r="AC21" i="4"/>
  <c r="AC18" i="4"/>
  <c r="AM16" i="4"/>
  <c r="W1551" i="4"/>
  <c r="V1551" i="4"/>
  <c r="AE5" i="4"/>
  <c r="AE3" i="4"/>
  <c r="AE4" i="4"/>
  <c r="AF25" i="4"/>
  <c r="AF35" i="4"/>
  <c r="AF27" i="4"/>
  <c r="AF32" i="4"/>
  <c r="AF34" i="4"/>
  <c r="AF30" i="4"/>
  <c r="AF33" i="4"/>
  <c r="AC16" i="4" l="1"/>
  <c r="AF23" i="4"/>
  <c r="AF22" i="4"/>
  <c r="AF28" i="4"/>
  <c r="AF24" i="4"/>
  <c r="AF26" i="4"/>
  <c r="AF29" i="4"/>
  <c r="AF31" i="4"/>
  <c r="AM17" i="4"/>
  <c r="AE6" i="4"/>
  <c r="AF4" i="4" s="1"/>
  <c r="AM22" i="4"/>
  <c r="AM33" i="4" s="1"/>
  <c r="AM23" i="4"/>
  <c r="AM34" i="4" s="1"/>
  <c r="AM21" i="4"/>
  <c r="AM32" i="4" s="1"/>
  <c r="AM20" i="4"/>
  <c r="AM24" i="4"/>
  <c r="AM35" i="4" s="1"/>
  <c r="AM25" i="4"/>
  <c r="AM41" i="4" s="1"/>
  <c r="AF15" i="4"/>
  <c r="AF16" i="4"/>
  <c r="AF17" i="4"/>
  <c r="AG17" i="4" s="1"/>
  <c r="AF12" i="4"/>
  <c r="AG12" i="4" s="1"/>
  <c r="AF13" i="4"/>
  <c r="AF14" i="4"/>
  <c r="AF36" i="4" l="1"/>
  <c r="AJ22" i="4"/>
  <c r="AM26" i="4"/>
  <c r="AF5" i="4"/>
  <c r="AG13" i="4"/>
  <c r="AG14" i="4" s="1"/>
  <c r="AG15" i="4" s="1"/>
  <c r="AG16" i="4" s="1"/>
  <c r="AM31" i="4"/>
  <c r="AM42" i="4" s="1"/>
  <c r="AG36" i="4" l="1"/>
  <c r="AF39" i="4"/>
  <c r="AG24" i="4"/>
  <c r="AG33" i="4"/>
  <c r="AG22" i="4"/>
  <c r="AH22" i="4" s="1"/>
  <c r="AG27" i="4"/>
  <c r="AG32" i="4"/>
  <c r="AG31" i="4"/>
  <c r="AG25" i="4"/>
  <c r="AG30" i="4"/>
  <c r="AG26" i="4"/>
  <c r="AG29" i="4"/>
  <c r="AG34" i="4"/>
  <c r="AG23" i="4"/>
  <c r="AG35" i="4"/>
  <c r="AG28" i="4"/>
  <c r="AN36" i="4"/>
  <c r="AN35" i="4"/>
  <c r="AN37" i="4"/>
  <c r="AN34" i="4"/>
  <c r="AN39" i="4"/>
  <c r="AN38" i="4"/>
  <c r="AN33" i="4"/>
  <c r="AN40" i="4"/>
  <c r="AN32" i="4"/>
  <c r="AN42" i="4"/>
  <c r="AO42" i="4" s="1"/>
  <c r="AN41" i="4"/>
  <c r="AN31" i="4"/>
  <c r="AO31" i="4" s="1"/>
  <c r="AF40" i="4" l="1"/>
  <c r="AF41" i="4" s="1"/>
  <c r="AF42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O32" i="4"/>
  <c r="AO33" i="4" s="1"/>
  <c r="AO34" i="4" s="1"/>
  <c r="AO35" i="4" s="1"/>
  <c r="AO36" i="4" s="1"/>
  <c r="AO37" i="4" s="1"/>
  <c r="AO38" i="4" s="1"/>
  <c r="AO39" i="4" s="1"/>
  <c r="AO40" i="4" s="1"/>
  <c r="AO41" i="4" s="1"/>
  <c r="AF43" i="4" l="1"/>
  <c r="AF44" i="4" s="1"/>
  <c r="AZ1" i="4"/>
  <c r="AF45" i="4" l="1"/>
  <c r="AF46" i="4" s="1"/>
  <c r="AF47" i="4" s="1"/>
  <c r="AF48" i="4" l="1"/>
  <c r="AF49" i="4" s="1"/>
  <c r="AF50" i="4" s="1"/>
  <c r="AF51" i="4" s="1"/>
  <c r="AF52" i="4" s="1"/>
  <c r="AF53" i="4" l="1"/>
  <c r="AF54" i="4" s="1"/>
  <c r="AF55" i="4" s="1"/>
  <c r="AF56" i="4" s="1"/>
  <c r="AI39" i="4" l="1"/>
</calcChain>
</file>

<file path=xl/sharedStrings.xml><?xml version="1.0" encoding="utf-8"?>
<sst xmlns="http://schemas.openxmlformats.org/spreadsheetml/2006/main" count="5052" uniqueCount="175">
  <si>
    <t>nfp8107</t>
  </si>
  <si>
    <t>nfp8036</t>
  </si>
  <si>
    <t>nfp8060</t>
  </si>
  <si>
    <t>nfp8062</t>
  </si>
  <si>
    <t>nfp8066</t>
  </si>
  <si>
    <t>nfp8072</t>
  </si>
  <si>
    <t>nfp8099</t>
  </si>
  <si>
    <t>nfp8100</t>
  </si>
  <si>
    <t>nfp8137</t>
  </si>
  <si>
    <t>nfp8152</t>
  </si>
  <si>
    <t>nfp8168</t>
  </si>
  <si>
    <t>nfp8173</t>
  </si>
  <si>
    <t>nfp8174</t>
  </si>
  <si>
    <t>nfp8179</t>
  </si>
  <si>
    <t>nfp8193</t>
  </si>
  <si>
    <t>nfp8263</t>
  </si>
  <si>
    <t>nfp8270</t>
  </si>
  <si>
    <t>nfp8278</t>
  </si>
  <si>
    <t>nfp8279</t>
  </si>
  <si>
    <t>nfp8289</t>
  </si>
  <si>
    <t>nfp8299</t>
  </si>
  <si>
    <t>nfp8308</t>
  </si>
  <si>
    <t>nfp8328</t>
  </si>
  <si>
    <t>ClientID</t>
  </si>
  <si>
    <t>CycleNumber</t>
  </si>
  <si>
    <t>LengthofCycle</t>
  </si>
  <si>
    <t>עד ועד</t>
  </si>
  <si>
    <t>nfp8122</t>
  </si>
  <si>
    <t>nfp8024</t>
  </si>
  <si>
    <t>nfp8020</t>
  </si>
  <si>
    <t>nfp8026</t>
  </si>
  <si>
    <t>nfp8030</t>
  </si>
  <si>
    <t>nfp8031</t>
  </si>
  <si>
    <t>nfp8032</t>
  </si>
  <si>
    <t>nfp8040</t>
  </si>
  <si>
    <t>nfp8041</t>
  </si>
  <si>
    <t>nfp8042</t>
  </si>
  <si>
    <t>nfp8043</t>
  </si>
  <si>
    <t>nfp8045</t>
  </si>
  <si>
    <t>nfp8046</t>
  </si>
  <si>
    <t>nfp8051</t>
  </si>
  <si>
    <t>nfp8057</t>
  </si>
  <si>
    <t>nfp8058</t>
  </si>
  <si>
    <t>nfp8064</t>
  </si>
  <si>
    <t>nfp8068</t>
  </si>
  <si>
    <t>nfp8073</t>
  </si>
  <si>
    <t>nfp8076</t>
  </si>
  <si>
    <t>nfp8079</t>
  </si>
  <si>
    <t>nfp8080</t>
  </si>
  <si>
    <t>nfp8083</t>
  </si>
  <si>
    <t>nfp8087</t>
  </si>
  <si>
    <t>nfp8091</t>
  </si>
  <si>
    <t>nfp8094</t>
  </si>
  <si>
    <t>nfp8101</t>
  </si>
  <si>
    <t>nfp8102</t>
  </si>
  <si>
    <t>nfp8113</t>
  </si>
  <si>
    <t>nfp8116</t>
  </si>
  <si>
    <t>nfp8123</t>
  </si>
  <si>
    <t>nfp8124</t>
  </si>
  <si>
    <t>nfp8129</t>
  </si>
  <si>
    <t>nfp8131</t>
  </si>
  <si>
    <t>nfp8133</t>
  </si>
  <si>
    <t>nfp8140</t>
  </si>
  <si>
    <t>nfp8143</t>
  </si>
  <si>
    <t>nfp8149</t>
  </si>
  <si>
    <t>nfp8150</t>
  </si>
  <si>
    <t>nfp8154</t>
  </si>
  <si>
    <t>nfp8155</t>
  </si>
  <si>
    <t>nfp8159</t>
  </si>
  <si>
    <t>nfp8161</t>
  </si>
  <si>
    <t>nfp8164</t>
  </si>
  <si>
    <t>nfp8165</t>
  </si>
  <si>
    <t>nfp8172</t>
  </si>
  <si>
    <t>nfp8176</t>
  </si>
  <si>
    <t>nfp8177</t>
  </si>
  <si>
    <t>nfp8178</t>
  </si>
  <si>
    <t>nfp8184</t>
  </si>
  <si>
    <t>nfp8186</t>
  </si>
  <si>
    <t>nfp8187</t>
  </si>
  <si>
    <t>nfp8188</t>
  </si>
  <si>
    <t>nfp8190</t>
  </si>
  <si>
    <t>nfp8195</t>
  </si>
  <si>
    <t>nfp8196</t>
  </si>
  <si>
    <t>nfp8197</t>
  </si>
  <si>
    <t>nfp8211</t>
  </si>
  <si>
    <t>nfp8212</t>
  </si>
  <si>
    <t>nfp8221</t>
  </si>
  <si>
    <t>nfp8223</t>
  </si>
  <si>
    <t>nfp8228</t>
  </si>
  <si>
    <t>nfp8234</t>
  </si>
  <si>
    <t>nfp8235</t>
  </si>
  <si>
    <t>nfp8237</t>
  </si>
  <si>
    <t>nfp8238</t>
  </si>
  <si>
    <t>nfp8240</t>
  </si>
  <si>
    <t>nfp8242</t>
  </si>
  <si>
    <t>nfp8249</t>
  </si>
  <si>
    <t>nfp8257</t>
  </si>
  <si>
    <t>nfp8260</t>
  </si>
  <si>
    <t>nfp8264</t>
  </si>
  <si>
    <t>nfp8266</t>
  </si>
  <si>
    <t>nfp8268</t>
  </si>
  <si>
    <t>nfp8269</t>
  </si>
  <si>
    <t>nfp8271</t>
  </si>
  <si>
    <t>nfp8276</t>
  </si>
  <si>
    <t>nfp8282</t>
  </si>
  <si>
    <t>nfp8290</t>
  </si>
  <si>
    <t>nfp8292</t>
  </si>
  <si>
    <t>nfp8294</t>
  </si>
  <si>
    <t>nfp8296</t>
  </si>
  <si>
    <t>nfp8298</t>
  </si>
  <si>
    <t>nfp8303</t>
  </si>
  <si>
    <t>nfp8305</t>
  </si>
  <si>
    <t>nfp8306</t>
  </si>
  <si>
    <t>nfp8309</t>
  </si>
  <si>
    <t>nfp8310</t>
  </si>
  <si>
    <t>nfp8311</t>
  </si>
  <si>
    <t>nfp8312</t>
  </si>
  <si>
    <t>nfp8313</t>
  </si>
  <si>
    <t>nfp8322</t>
  </si>
  <si>
    <t>nfp8323</t>
  </si>
  <si>
    <t>nfp8324</t>
  </si>
  <si>
    <t>nfp8334</t>
  </si>
  <si>
    <t>הפלגה</t>
  </si>
  <si>
    <t>דילוג רגיל</t>
  </si>
  <si>
    <t>דילוג למפרע</t>
  </si>
  <si>
    <t>דילוג 2 אפשרויות</t>
  </si>
  <si>
    <t>השבוע</t>
  </si>
  <si>
    <t>השבוע בדילוג</t>
  </si>
  <si>
    <t>דילוג בתוך דילוג</t>
  </si>
  <si>
    <t>האם קבעה דילוג?</t>
  </si>
  <si>
    <t>Group</t>
  </si>
  <si>
    <t>CycleWithPeakorNot</t>
  </si>
  <si>
    <t>ReproductiveCategory</t>
  </si>
  <si>
    <t>דילוג</t>
  </si>
  <si>
    <t>דילוג ממשיך?</t>
  </si>
  <si>
    <t>הפרש קבוע אחרון</t>
  </si>
  <si>
    <t>וסת פעיל?</t>
  </si>
  <si>
    <t>פעילות</t>
  </si>
  <si>
    <t>חיזוי טוב?</t>
  </si>
  <si>
    <t>חיזוי - תיקון</t>
  </si>
  <si>
    <t>מחזורי פעילות</t>
  </si>
  <si>
    <t>בדיקה1</t>
  </si>
  <si>
    <t>בדיקה2</t>
  </si>
  <si>
    <t>בדיקה3</t>
  </si>
  <si>
    <t>באיזה מחזור נעקר אחרי קביעה?</t>
  </si>
  <si>
    <t>מניית קביעות</t>
  </si>
  <si>
    <t>באיזה מחזור נפסק דיווח?</t>
  </si>
  <si>
    <t>מחזור קביעה ראשונה</t>
  </si>
  <si>
    <t>דיווח אחרון</t>
  </si>
  <si>
    <t>האם יש לאישה וסת דילוג?</t>
  </si>
  <si>
    <t>שלישייה אחת</t>
  </si>
  <si>
    <t>דילוג ממשיך</t>
  </si>
  <si>
    <t>כמה דילוגים המשיכו ברצף?</t>
  </si>
  <si>
    <t>כמה מחזורים עד עקירה?</t>
  </si>
  <si>
    <t>שכיחות</t>
  </si>
  <si>
    <t>הפרש</t>
  </si>
  <si>
    <t>שכיחות יחסית</t>
  </si>
  <si>
    <t>שכיחות מצטברת</t>
  </si>
  <si>
    <t>סה"כ</t>
  </si>
  <si>
    <t>כמה מחזורים עד סיום דיווח מקביעה?</t>
  </si>
  <si>
    <t>יחסית</t>
  </si>
  <si>
    <t>מצטברת</t>
  </si>
  <si>
    <t>מחזורים עד עקירה בקיזוז דיווחים אחרונים</t>
  </si>
  <si>
    <t>כמה דיווחים היו?</t>
  </si>
  <si>
    <t>זיהוי</t>
  </si>
  <si>
    <t>אורך מחזור בתחילת הדילוג</t>
  </si>
  <si>
    <t>מספר מחזורים עד עקירה</t>
  </si>
  <si>
    <t>מספר מחזורים עד סיום דיווח</t>
  </si>
  <si>
    <t>חיזויים מוצלחים</t>
  </si>
  <si>
    <t>חיזויים שגויים</t>
  </si>
  <si>
    <t>חפיפה לווסת הפלגה</t>
  </si>
  <si>
    <t>nfp8144</t>
  </si>
  <si>
    <t>nfp8293</t>
  </si>
  <si>
    <t>ח"ח</t>
  </si>
  <si>
    <t>חח2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</si>
</sst>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2"/>
      <color theme="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3" xfId="0" applyFont="1" applyFill="1" applyBorder="1"/>
    <xf numFmtId="0" fontId="0" fillId="2" borderId="2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0" borderId="0" xfId="0" applyNumberFormat="1"/>
    <xf numFmtId="164" fontId="0" fillId="0" borderId="0" xfId="1" applyNumberFormat="1" applyFont="1"/>
    <xf numFmtId="9" fontId="0" fillId="0" borderId="0" xfId="1" applyFont="1"/>
    <xf numFmtId="0" fontId="3" fillId="0" borderId="0" xfId="0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51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491;&#1497;&#1500;&#1493;&#1490;%20&#1489;&#1514;&#1493;&#1498;%20&#1491;&#1497;&#1500;&#1493;&#14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04;&#1497;&#1514;&#1493;&#1495;%20&#1504;&#1514;&#1493;&#1504;&#1497;%20&#1493;&#1505;&#1514;&#1493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יבוט"/>
      <sheetName val="דילוג בתוך דילוג"/>
      <sheetName val="ניתוח תיקון"/>
      <sheetName val="ניתוח"/>
      <sheetName val="נשים וקביעויות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יקון 3"/>
      <sheetName val="תיקון נתונים - 2"/>
      <sheetName val="תיקון נתונים"/>
      <sheetName val="פיבוט דילוג"/>
      <sheetName val="וסת הדילוג"/>
      <sheetName val="נשים וקביעויות"/>
      <sheetName val="וסת חצי קבוע"/>
      <sheetName val="ספירת נשים עם רצפים"/>
      <sheetName val="pivot"/>
      <sheetName val="וסת הפלגה -ניתוח"/>
      <sheetName val="וסת הפלגה"/>
      <sheetName val="וסת הפלגה (2)"/>
      <sheetName val="FedCycleData071012 (2)"/>
      <sheetName val="וסת החוזר חלילה"/>
      <sheetName val="ממוצעים לפי נשים"/>
      <sheetName val="FedCycleData071012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7329EC-D121-47FE-809B-BE690D8FB492}" name="חח" displayName="חח" ref="A1:E1563" totalsRowShown="0">
  <autoFilter ref="A1:E1563" xr:uid="{8902088F-92F1-42B6-8C1D-246416DC352F}"/>
  <tableColumns count="5">
    <tableColumn id="1" xr3:uid="{740825AF-5F92-4BEC-8C66-00C58BD0AD43}" name="ClientID"/>
    <tableColumn id="2" xr3:uid="{690D9724-DE89-419C-BE22-E4CCF8CB1FB6}" name="CycleNumber"/>
    <tableColumn id="3" xr3:uid="{534196A6-F0CE-47B2-8782-950AB2C50EA3}" name="LengthofCycle"/>
    <tableColumn id="4" xr3:uid="{64C027A5-9FC1-4194-A05C-AD45158CA6C9}" name="עד ועד">
      <calculatedColumnFormula>[1]!דבד[[#This Row],[LengthofCycle]]+1</calculatedColumnFormula>
    </tableColumn>
    <tableColumn id="5" xr3:uid="{5B18F1ED-2777-4F7D-A543-4AE5ED4E65D1}" name="האם קבעה דילוג?" dataDxfId="38">
      <calculatedColumnFormula>IF(IFERROR(LOOKUP(חח[[#This Row],[ClientID]],קביעויות[דילוג 2 אפשרויות]),FALSE)=חח[[#This Row],[ClientID]],1,"")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DF0C74-27ED-49BD-A286-8BAA7DE8BB7E}" name="טבלה23" displayName="טבלה23" ref="AB109:AH113" totalsRowShown="0" headerRowDxfId="12" dataDxfId="11">
  <autoFilter ref="AB109:AH113" xr:uid="{D790F2D5-9CBC-4A75-B199-8A45B8A103FB}"/>
  <tableColumns count="7">
    <tableColumn id="1" xr3:uid="{53249FD3-5614-435D-A58A-685A7C044269}" name="זיהוי" dataDxfId="10"/>
    <tableColumn id="2" xr3:uid="{8E592357-94B8-4FD7-8AE7-0D700706EBFF}" name="דילוג" dataDxfId="9"/>
    <tableColumn id="5" xr3:uid="{BEC253EC-EC84-49C2-84F5-BE4AE95A6D3C}" name="אורך מחזור בתחילת הדילוג" dataDxfId="8"/>
    <tableColumn id="3" xr3:uid="{3314E814-28FC-470B-9671-D27BF3C005ED}" name="מספר מחזורים עד עקירה" dataDxfId="7"/>
    <tableColumn id="4" xr3:uid="{19860CBA-4FF2-4CED-99C0-26B47A6A8BE3}" name="מספר מחזורים עד סיום דיווח" dataDxfId="6"/>
    <tableColumn id="6" xr3:uid="{E6A8C850-5CFF-4D33-9CDA-2B9C61044CBB}" name="חיזויים מוצלחים" dataDxfId="5"/>
    <tableColumn id="7" xr3:uid="{98204C22-33F1-4C27-A73A-F6E15E0C774E}" name="חיזויים שגויים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59AC1-CC5A-412B-8F77-A6BE3981396A}" name="קביעויות" displayName="קביעויות" ref="A1:G49" totalsRowShown="0" headerRowDxfId="50" dataDxfId="49" headerRowBorderDxfId="47" tableBorderDxfId="48" totalsRowBorderDxfId="46">
  <autoFilter ref="A1:G49" xr:uid="{983E0811-2906-409B-9D9F-1C97C8B24E50}"/>
  <tableColumns count="7">
    <tableColumn id="1" xr3:uid="{A2425DB6-9F31-4F8C-910B-9BDA6B891B45}" name="הפלגה" dataDxfId="45"/>
    <tableColumn id="2" xr3:uid="{3D5C94CF-E2EA-496D-8622-61B592487B15}" name="דילוג רגיל" dataDxfId="44"/>
    <tableColumn id="3" xr3:uid="{569F9E23-CB84-4795-8474-04C19CBBE1B2}" name="דילוג למפרע" dataDxfId="43"/>
    <tableColumn id="4" xr3:uid="{B654FCAB-244D-4D81-B60F-55B6E6277CC5}" name="דילוג 2 אפשרויות" dataDxfId="42"/>
    <tableColumn id="5" xr3:uid="{DDC3992B-2A34-4BF4-B438-42C7FA0558E3}" name="השבוע" dataDxfId="41"/>
    <tableColumn id="6" xr3:uid="{54B03BFE-4164-4396-997B-F445096A94CC}" name="השבוע בדילוג" dataDxfId="40"/>
    <tableColumn id="7" xr3:uid="{0E8DA7AA-0B8B-4185-91F4-13C91981A034}" name="דילוג בתוך דילוג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5D4076-4E1F-40DA-B3A6-459DFC95C0FF}" name="טבלה20" displayName="טבלה20" ref="A1:Z1563" totalsRowShown="0">
  <autoFilter ref="A1:Z1563" xr:uid="{56AD40D5-2D18-4501-9EEB-8277BE95C7D3}"/>
  <tableColumns count="26">
    <tableColumn id="1" xr3:uid="{B7223780-01E2-493A-A1F0-F2CA833B2C47}" name="ClientID"/>
    <tableColumn id="2" xr3:uid="{05DCFC47-3696-4276-9F64-70E0A83EDADE}" name="CycleNumber"/>
    <tableColumn id="3" xr3:uid="{C9D59CD0-3162-450E-A883-3C85F86EEAEE}" name="Group"/>
    <tableColumn id="4" xr3:uid="{D162740D-09F4-481D-A499-351E645C5A7F}" name="CycleWithPeakorNot"/>
    <tableColumn id="5" xr3:uid="{A3DB49BD-AA01-4B7D-9F23-247EFB6C1976}" name="ReproductiveCategory"/>
    <tableColumn id="6" xr3:uid="{A8C382BF-F87C-4F75-89AD-01FF52411FDE}" name="LengthofCycle"/>
    <tableColumn id="26" xr3:uid="{85212253-4AC6-4116-888C-8678160CF21E}" name="עד ועד" dataDxfId="2">
      <calculatedColumnFormula>טבלה20[[#This Row],[LengthofCycle]]+1</calculatedColumnFormula>
    </tableColumn>
    <tableColumn id="7" xr3:uid="{1BFDD78B-DE9F-4DDC-A47F-3412087C352A}" name="דילוג"/>
    <tableColumn id="8" xr3:uid="{5F962E2D-04D6-4308-B886-CA279168F320}" name="דילוג ממשיך?" dataDxfId="37">
      <calculatedColumnFormula>IF(טבלה20[[#This Row],[דילוג]]=1,SUM(H2:H3),"")</calculatedColumnFormula>
    </tableColumn>
    <tableColumn id="11" xr3:uid="{8C8ED208-1DC0-4D49-B0D5-E388AF5CF936}" name="הפרש קבוע אחרון" dataDxfId="36">
      <calculatedColumnFormula>IF(AND(טבלה20[[#This Row],[CycleNumber]]&gt;B1,טבלה20[[#This Row],[CycleNumber]]&gt;2),IF(טבלה20[[#This Row],[דילוג]]=1,טבלה20[[#This Row],[LengthofCycle]]-F1,J1),"")</calculatedColumnFormula>
    </tableColumn>
    <tableColumn id="10" xr3:uid="{BCACC73A-87FE-42DF-A63F-AA7EE6280D3F}" name="וסת פעיל?"/>
    <tableColumn id="12" xr3:uid="{030FD193-CA32-4148-BA53-84F53911E954}" name="פעילות" dataDxfId="35">
      <calculatedColumnFormula>IF(טבלה20[[#This Row],[CycleNumber]]&lt;3,"",IF(טבלה20[[#This Row],[דילוג]]=1,1,IF(L1="","",IF(טבלה20[[#This Row],[LengthofCycle]]-F1=טבלה20[[#This Row],[הפרש קבוע אחרון]],1,IF(L1+1&gt;3,"",L1+1)))))</calculatedColumnFormula>
    </tableColumn>
    <tableColumn id="24" xr3:uid="{FA492364-BE49-4037-9ED4-4E56D44EF9CF}" name="ח&quot;ח" dataDxfId="3">
      <calculatedColumnFormula>IF(AND(טבלה20[[#This Row],[פעילות]]=1,L3=2,L4=1,B4&gt;טבלה20[[#This Row],[CycleNumber]]),1,"")</calculatedColumnFormula>
    </tableColumn>
    <tableColumn id="25" xr3:uid="{2BDEFC9D-B265-44C1-9432-F1945D0309AE}" name="חח2"/>
    <tableColumn id="9" xr3:uid="{B53FBD6B-7326-4665-BEE8-09367434215D}" name="חיזוי טוב?" dataDxfId="34">
      <calculatedColumnFormula>IF(OR(טבלה20[[#This Row],[פעילות]]="",L1=""),"",IF(טבלה20[[#This Row],[פעילות]]=1,1,0))</calculatedColumnFormula>
    </tableColumn>
    <tableColumn id="23" xr3:uid="{C0A2B32E-C593-41A7-90B6-382ED6AAA7F1}" name="חיזוי - תיקון" dataDxfId="33">
      <calculatedColumnFormula>IF(AND(טבלה20[[#This Row],[הפרש קבוע אחרון]]&lt;&gt;"",טבלה20[[#This Row],[CycleNumber]]&lt;B3,B3&lt;&gt;"",טבלה20[[#This Row],[פעילות]]&lt;4),IF(F3-טבלה20[[#This Row],[LengthofCycle]]=טבלה20[[#This Row],[הפרש קבוע אחרון]],1,0),"")</calculatedColumnFormula>
    </tableColumn>
    <tableColumn id="13" xr3:uid="{B20CA3CC-391E-4509-9DB2-629028167796}" name="מחזורי פעילות" dataDxfId="32">
      <calculatedColumnFormula>IF(טבלה20[[#This Row],[פעילות]]="","",IF(OR(Q1="",AND(טבלה20[[#This Row],[דילוג]]=1,L1=3)),1,Q1+1))</calculatedColumnFormula>
    </tableColumn>
    <tableColumn id="16" xr3:uid="{414B2CEA-4353-4068-8F93-29432C768AAA}" name="בדיקה1" dataDxfId="31">
      <calculatedColumnFormula>IF(AND(טבלה20[[#This Row],[מחזורי פעילות]]=3,H3=1,טבלה20[[#This Row],[הפרש קבוע אחרון]]&lt;&gt;J3),1,"")</calculatedColumnFormula>
    </tableColumn>
    <tableColumn id="17" xr3:uid="{A7AEB0CD-A39F-4ECC-A8D2-23EF534B23F2}" name="בדיקה2" dataDxfId="30">
      <calculatedColumnFormula>IF(AND(טבלה20[[#This Row],[מחזורי פעילות]]=3,H3=1,טבלה20[[#This Row],[הפרש קבוע אחרון]]=J3),1,"")</calculatedColumnFormula>
    </tableColumn>
    <tableColumn id="18" xr3:uid="{42FB1387-B5DC-41A2-AEEA-AC4D6924E029}" name="בדיקה3" dataDxfId="29">
      <calculatedColumnFormula>IF(AND(טבלה20[[#This Row],[דילוג]]=1,טבלה20[[#This Row],[הפרש קבוע אחרון]]=J1,טבלה20[[#This Row],[מחזורי פעילות]]&gt;1),1,"")</calculatedColumnFormula>
    </tableColumn>
    <tableColumn id="14" xr3:uid="{E79C1647-7507-4635-87EE-55E611CD83D1}" name="באיזה מחזור נעקר אחרי קביעה?" dataDxfId="28">
      <calculatedColumnFormula>IF(OR(AND(טבלה20[[#This Row],[מחזורי פעילות]]&lt;&gt;"",Q3=""),AND(טבלה20[[#This Row],[פעילות]]=3,Q3=1)),טבלה20[[#This Row],[מחזורי פעילות]],"")</calculatedColumnFormula>
    </tableColumn>
    <tableColumn id="21" xr3:uid="{61B2E4FA-3062-41BA-BE44-614CA431B6D2}" name="מניית קביעות" dataDxfId="27">
      <calculatedColumnFormula>IF(טבלה20[[#This Row],[באיזה מחזור נעקר אחרי קביעה?]]&lt;&gt;"",1,"")</calculatedColumnFormula>
    </tableColumn>
    <tableColumn id="15" xr3:uid="{DF333A60-EF9C-4C54-BB31-32264EF9D26D}" name="באיזה מחזור נפסק דיווח?" dataDxfId="26">
      <calculatedColumnFormula>IF(AND(טבלה20[[#This Row],[באיזה מחזור נעקר אחרי קביעה?]]&lt;&gt;"",טבלה20[[#This Row],[CycleNumber]]&gt;B3),טבלה20[[#This Row],[באיזה מחזור נעקר אחרי קביעה?]],"")</calculatedColumnFormula>
    </tableColumn>
    <tableColumn id="20" xr3:uid="{9ACA8135-191A-420F-BB9D-7640B3AA5D29}" name="מחזור קביעה ראשונה" dataDxfId="25">
      <calculatedColumnFormula>IF(AND(טבלה20[[#This Row],[הפרש קבוע אחרון]]&lt;&gt;"",J1=""),טבלה20[[#This Row],[CycleNumber]],"")</calculatedColumnFormula>
    </tableColumn>
    <tableColumn id="22" xr3:uid="{662E9289-71DD-475D-9727-97CDCFCC988B}" name="דיווח אחרון" dataDxfId="24">
      <calculatedColumnFormula>IF(OR(טבלה20[[#This Row],[CycleNumber]]&gt;B3,B3=""),טבלה20[[#This Row],[CycleNumber]],"")</calculatedColumnFormula>
    </tableColumn>
    <tableColumn id="19" xr3:uid="{20883DB5-443C-4664-8AB2-B98EB73F58DD}" name="האם יש לאישה וסת דילוג?" dataDxfId="23">
      <calculatedColumnFormula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07A666-AABE-47AC-B637-2371BA7E70BB}" name="טבלה21" displayName="טבלה21" ref="AD11:AG17" totalsRowShown="0" headerRowDxfId="22" dataDxfId="21">
  <autoFilter ref="AD11:AG17" xr:uid="{1D96F319-D26E-4FC5-AD5F-064B71E731DD}"/>
  <tableColumns count="4">
    <tableColumn id="1" xr3:uid="{86C8DD28-F41E-4D4C-8B1E-50772676B06E}" name="הפרש" dataDxfId="20"/>
    <tableColumn id="2" xr3:uid="{33E0E018-37AD-4B45-9CF6-E1CA78AC8676}" name="שכיחות" dataDxfId="19">
      <calculatedColumnFormula>COUNTIFS(I:I,טבלה21[[#This Row],[הפרש]],O:O,"&gt;1")</calculatedColumnFormula>
    </tableColumn>
    <tableColumn id="3" xr3:uid="{C4971B3B-25BA-43C4-9350-A51D52A5D132}" name="שכיחות יחסית" dataDxfId="18" dataCellStyle="Percent">
      <calculatedColumnFormula>טבלה21[[#This Row],[שכיחות]]/$AE$17</calculatedColumnFormula>
    </tableColumn>
    <tableColumn id="4" xr3:uid="{A43F88CC-8714-432E-A514-77D3BE12ACBB}" name="שכיחות מצטברת" dataDxfId="17" dataCellStyle="Percent">
      <calculatedColumnFormula>טבלה21[[#This Row],[שכיחות יחסית]]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4A047-3E01-49AE-B9EF-CA1712959457}" name="טבלה24" displayName="טבלה24" ref="AE21:AH36" totalsRowShown="0">
  <autoFilter ref="AE21:AH36" xr:uid="{FE39D96B-3E60-4FBF-882C-3E17098A2C27}"/>
  <tableColumns count="4">
    <tableColumn id="1" xr3:uid="{87B5789A-B178-4966-86A9-3BC655F160B8}" name="מחזור קביעה ראשונה"/>
    <tableColumn id="2" xr3:uid="{908A0A11-7366-42A5-8895-97C175D56BB3}" name="שכיחות"/>
    <tableColumn id="3" xr3:uid="{84DEB58F-05C4-4D92-B5E0-64285F3AE02A}" name="יחסית" dataCellStyle="Percent">
      <calculatedColumnFormula>טבלה24[[#This Row],[שכיחות]]/$AF$36</calculatedColumnFormula>
    </tableColumn>
    <tableColumn id="4" xr3:uid="{C526B35E-B878-4F18-A7E5-CEAC2395C1F3}" name="מצטברת" dataCellStyle="Percent">
      <calculatedColumnFormula>טבלה24[[#This Row],[יחסית]]+AH21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3968C-BF6C-4A71-845D-4FF3B06D20A4}" name="טבלה25" displayName="טבלה25" ref="AE38:AF56" totalsRowShown="0">
  <autoFilter ref="AE38:AF56" xr:uid="{55CF23E2-C98F-4231-97F5-08172AC23D9B}"/>
  <tableColumns count="2">
    <tableColumn id="1" xr3:uid="{8E507C2B-BC03-4171-A44D-00254529A100}" name="כמה דיווחים היו?"/>
    <tableColumn id="2" xr3:uid="{1AED0A9B-1C3F-46D4-B0BA-E406382182CA}" name="שכיחות" dataDxfId="0">
      <calculatedColumnFormula>SUM(AF22:AF38)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83DA5C-92F9-4292-960A-7C7BD7177E38}" name="טבלה27" displayName="טבלה27" ref="AL5:AM17" totalsRowShown="0">
  <autoFilter ref="AL5:AM17" xr:uid="{7D6371B6-98A6-4FD1-949E-AE63D874D5EB}"/>
  <tableColumns count="2">
    <tableColumn id="1" xr3:uid="{E77B6D4B-070F-4C1B-99B9-7AA07A021723}" name="כמה מחזורים עד עקירה?"/>
    <tableColumn id="2" xr3:uid="{2B19AADD-AA9A-4F63-9606-C4E139FC3E35}" name="שכיחות" dataDxfId="16">
      <calculatedColumnFormula>COUNTIF(R:R,טבלה27[[#This Row],[כמה מחזורים עד עקירה?]])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C25C90-A5EC-420C-8A3D-9E50ADDF283A}" name="טבלה28" displayName="טבלה28" ref="AL19:AM26" totalsRowShown="0">
  <autoFilter ref="AL19:AM26" xr:uid="{2676E80A-52FB-4590-93E8-9D525665B34C}"/>
  <tableColumns count="2">
    <tableColumn id="1" xr3:uid="{31BB39B9-E903-4C86-A700-BC4005DE5E86}" name="כמה מחזורים עד סיום דיווח מקביעה?"/>
    <tableColumn id="2" xr3:uid="{FE169B2B-3A1C-46DE-B985-5284CED70A3D}" name="שכיחות" dataDxfId="15">
      <calculatedColumnFormula>COUNTIF(T:T,טבלה28[[#This Row],[כמה מחזורים עד סיום דיווח מקביעה?]])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ADECCA-719C-43C7-9010-5ACA6515C43A}" name="טבלה30" displayName="טבלה30" ref="AL30:AO42" totalsRowShown="0">
  <autoFilter ref="AL30:AO42" xr:uid="{320DD33A-035B-4AA0-86F6-0F56C78D3E48}"/>
  <tableColumns count="4">
    <tableColumn id="1" xr3:uid="{5410FFD5-72DA-4939-8EB7-87B1630BF59B}" name="מחזורים עד עקירה בקיזוז דיווחים אחרונים" dataDxfId="14"/>
    <tableColumn id="2" xr3:uid="{F3D955CE-9056-4B2F-A4BE-025897B0E786}" name="שכיחות" dataDxfId="13">
      <calculatedColumnFormula>AM6-AM20</calculatedColumnFormula>
    </tableColumn>
    <tableColumn id="3" xr3:uid="{16D028AC-7FB5-41F8-95EB-AFAF4E317629}" name="יחסית" dataCellStyle="Percent">
      <calculatedColumnFormula>טבלה30[[#This Row],[שכיחות]]/$AM$42</calculatedColumnFormula>
    </tableColumn>
    <tableColumn id="4" xr3:uid="{02A78FC2-CFF9-475F-83D5-653771750BF1}" name="מצטברת" dataCellStyle="Percent">
      <calculatedColumnFormula>טבלה30[[#This Row],[יחסית]]+AO30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2670-0A95-4A20-A65F-D3B5C4064DE6}">
  <dimension ref="A1:E1563"/>
  <sheetViews>
    <sheetView rightToLeft="1" topLeftCell="A1536" workbookViewId="0">
      <selection activeCell="E1557" sqref="E1557"/>
    </sheetView>
  </sheetViews>
  <sheetFormatPr defaultRowHeight="13.8" x14ac:dyDescent="0.25"/>
  <cols>
    <col min="1" max="1" width="9.5" customWidth="1"/>
    <col min="2" max="2" width="14.59765625" customWidth="1"/>
    <col min="3" max="3" width="15.398437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129</v>
      </c>
    </row>
    <row r="2" spans="1:5" x14ac:dyDescent="0.25">
      <c r="A2" t="s">
        <v>27</v>
      </c>
      <c r="B2">
        <v>1</v>
      </c>
      <c r="C2">
        <v>29</v>
      </c>
      <c r="D2" t="e">
        <f>[1]!דבד[[#This Row],[LengthofCycle]]+1</f>
        <v>#REF!</v>
      </c>
      <c r="E2">
        <f>IF(IFERROR(LOOKUP(חח[[#This Row],[ClientID]],קביעויות[דילוג 2 אפשרויות]),FALSE)=חח[[#This Row],[ClientID]],1,"")</f>
        <v>1</v>
      </c>
    </row>
    <row r="3" spans="1:5" x14ac:dyDescent="0.25">
      <c r="A3" t="s">
        <v>27</v>
      </c>
      <c r="B3">
        <v>2</v>
      </c>
      <c r="C3">
        <v>27</v>
      </c>
      <c r="D3" t="e">
        <f>[1]!דבד[[#This Row],[LengthofCycle]]+1</f>
        <v>#REF!</v>
      </c>
      <c r="E3">
        <f>IF(IFERROR(LOOKUP(חח[[#This Row],[ClientID]],קביעויות[דילוג 2 אפשרויות]),FALSE)=חח[[#This Row],[ClientID]],1,"")</f>
        <v>1</v>
      </c>
    </row>
    <row r="4" spans="1:5" x14ac:dyDescent="0.25">
      <c r="A4" t="s">
        <v>27</v>
      </c>
      <c r="B4">
        <v>3</v>
      </c>
      <c r="C4">
        <v>29</v>
      </c>
      <c r="D4" t="e">
        <f>[1]!דבד[[#This Row],[LengthofCycle]]+1</f>
        <v>#REF!</v>
      </c>
      <c r="E4">
        <f>IF(IFERROR(LOOKUP(חח[[#This Row],[ClientID]],קביעויות[דילוג 2 אפשרויות]),FALSE)=חח[[#This Row],[ClientID]],1,"")</f>
        <v>1</v>
      </c>
    </row>
    <row r="5" spans="1:5" x14ac:dyDescent="0.25">
      <c r="A5" t="s">
        <v>27</v>
      </c>
      <c r="B5">
        <v>4</v>
      </c>
      <c r="C5">
        <v>27</v>
      </c>
      <c r="D5" t="e">
        <f>[1]!דבד[[#This Row],[LengthofCycle]]+1</f>
        <v>#REF!</v>
      </c>
      <c r="E5">
        <f>IF(IFERROR(LOOKUP(חח[[#This Row],[ClientID]],קביעויות[דילוג 2 אפשרויות]),FALSE)=חח[[#This Row],[ClientID]],1,"")</f>
        <v>1</v>
      </c>
    </row>
    <row r="6" spans="1:5" x14ac:dyDescent="0.25">
      <c r="A6" t="s">
        <v>27</v>
      </c>
      <c r="B6">
        <v>5</v>
      </c>
      <c r="C6">
        <v>28</v>
      </c>
      <c r="D6" t="e">
        <f>[1]!דבד[[#This Row],[LengthofCycle]]+1</f>
        <v>#REF!</v>
      </c>
      <c r="E6">
        <f>IF(IFERROR(LOOKUP(חח[[#This Row],[ClientID]],קביעויות[דילוג 2 אפשרויות]),FALSE)=חח[[#This Row],[ClientID]],1,"")</f>
        <v>1</v>
      </c>
    </row>
    <row r="7" spans="1:5" x14ac:dyDescent="0.25">
      <c r="A7" t="s">
        <v>27</v>
      </c>
      <c r="B7">
        <v>6</v>
      </c>
      <c r="C7">
        <v>26</v>
      </c>
      <c r="D7" t="e">
        <f>[1]!דבד[[#This Row],[LengthofCycle]]+1</f>
        <v>#REF!</v>
      </c>
      <c r="E7">
        <f>IF(IFERROR(LOOKUP(חח[[#This Row],[ClientID]],קביעויות[דילוג 2 אפשרויות]),FALSE)=חח[[#This Row],[ClientID]],1,"")</f>
        <v>1</v>
      </c>
    </row>
    <row r="8" spans="1:5" x14ac:dyDescent="0.25">
      <c r="A8" t="s">
        <v>27</v>
      </c>
      <c r="B8">
        <v>7</v>
      </c>
      <c r="C8">
        <v>29</v>
      </c>
      <c r="D8" t="e">
        <f>[1]!דבד[[#This Row],[LengthofCycle]]+1</f>
        <v>#REF!</v>
      </c>
      <c r="E8">
        <f>IF(IFERROR(LOOKUP(חח[[#This Row],[ClientID]],קביעויות[דילוג 2 אפשרויות]),FALSE)=חח[[#This Row],[ClientID]],1,"")</f>
        <v>1</v>
      </c>
    </row>
    <row r="9" spans="1:5" x14ac:dyDescent="0.25">
      <c r="A9" t="s">
        <v>27</v>
      </c>
      <c r="B9">
        <v>8</v>
      </c>
      <c r="C9">
        <v>24</v>
      </c>
      <c r="D9" t="e">
        <f>[1]!דבד[[#This Row],[LengthofCycle]]+1</f>
        <v>#REF!</v>
      </c>
      <c r="E9">
        <f>IF(IFERROR(LOOKUP(חח[[#This Row],[ClientID]],קביעויות[דילוג 2 אפשרויות]),FALSE)=חח[[#This Row],[ClientID]],1,"")</f>
        <v>1</v>
      </c>
    </row>
    <row r="10" spans="1:5" x14ac:dyDescent="0.25">
      <c r="A10" t="s">
        <v>27</v>
      </c>
      <c r="B10">
        <v>9</v>
      </c>
      <c r="C10">
        <v>28</v>
      </c>
      <c r="D10" t="e">
        <f>[1]!דבד[[#This Row],[LengthofCycle]]+1</f>
        <v>#REF!</v>
      </c>
      <c r="E10">
        <f>IF(IFERROR(LOOKUP(חח[[#This Row],[ClientID]],קביעויות[דילוג 2 אפשרויות]),FALSE)=חח[[#This Row],[ClientID]],1,"")</f>
        <v>1</v>
      </c>
    </row>
    <row r="11" spans="1:5" x14ac:dyDescent="0.25">
      <c r="A11" t="s">
        <v>27</v>
      </c>
      <c r="B11">
        <v>10</v>
      </c>
      <c r="C11">
        <v>28</v>
      </c>
      <c r="D11" t="e">
        <f>[1]!דבד[[#This Row],[LengthofCycle]]+1</f>
        <v>#REF!</v>
      </c>
      <c r="E11">
        <f>IF(IFERROR(LOOKUP(חח[[#This Row],[ClientID]],קביעויות[דילוג 2 אפשרויות]),FALSE)=חח[[#This Row],[ClientID]],1,"")</f>
        <v>1</v>
      </c>
    </row>
    <row r="12" spans="1:5" x14ac:dyDescent="0.25">
      <c r="A12" t="s">
        <v>27</v>
      </c>
      <c r="B12">
        <v>11</v>
      </c>
      <c r="C12">
        <v>26</v>
      </c>
      <c r="D12" t="e">
        <f>[1]!דבד[[#This Row],[LengthofCycle]]+1</f>
        <v>#REF!</v>
      </c>
      <c r="E12">
        <f>IF(IFERROR(LOOKUP(חח[[#This Row],[ClientID]],קביעויות[דילוג 2 אפשרויות]),FALSE)=חח[[#This Row],[ClientID]],1,"")</f>
        <v>1</v>
      </c>
    </row>
    <row r="13" spans="1:5" x14ac:dyDescent="0.25">
      <c r="A13" t="s">
        <v>27</v>
      </c>
      <c r="B13">
        <v>12</v>
      </c>
      <c r="C13">
        <v>29</v>
      </c>
      <c r="D13" t="e">
        <f>[1]!דבד[[#This Row],[LengthofCycle]]+1</f>
        <v>#REF!</v>
      </c>
      <c r="E13">
        <f>IF(IFERROR(LOOKUP(חח[[#This Row],[ClientID]],קביעויות[דילוג 2 אפשרויות]),FALSE)=חח[[#This Row],[ClientID]],1,"")</f>
        <v>1</v>
      </c>
    </row>
    <row r="14" spans="1:5" x14ac:dyDescent="0.25">
      <c r="A14" t="s">
        <v>27</v>
      </c>
      <c r="B14">
        <v>13</v>
      </c>
      <c r="C14">
        <v>27</v>
      </c>
      <c r="D14" t="e">
        <f>[1]!דבד[[#This Row],[LengthofCycle]]+1</f>
        <v>#REF!</v>
      </c>
      <c r="E14">
        <f>IF(IFERROR(LOOKUP(חח[[#This Row],[ClientID]],קביעויות[דילוג 2 אפשרויות]),FALSE)=חח[[#This Row],[ClientID]],1,"")</f>
        <v>1</v>
      </c>
    </row>
    <row r="15" spans="1:5" x14ac:dyDescent="0.25">
      <c r="A15" t="s">
        <v>27</v>
      </c>
      <c r="B15">
        <v>14</v>
      </c>
      <c r="C15">
        <v>28</v>
      </c>
      <c r="D15" t="e">
        <f>[1]!דבד[[#This Row],[LengthofCycle]]+1</f>
        <v>#REF!</v>
      </c>
      <c r="E15">
        <f>IF(IFERROR(LOOKUP(חח[[#This Row],[ClientID]],קביעויות[דילוג 2 אפשרויות]),FALSE)=חח[[#This Row],[ClientID]],1,"")</f>
        <v>1</v>
      </c>
    </row>
    <row r="16" spans="1:5" x14ac:dyDescent="0.25">
      <c r="A16" t="s">
        <v>27</v>
      </c>
      <c r="B16">
        <v>15</v>
      </c>
      <c r="C16">
        <v>30</v>
      </c>
      <c r="D16" t="e">
        <f>[1]!דבד[[#This Row],[LengthofCycle]]+1</f>
        <v>#REF!</v>
      </c>
      <c r="E16">
        <f>IF(IFERROR(LOOKUP(חח[[#This Row],[ClientID]],קביעויות[דילוג 2 אפשרויות]),FALSE)=חח[[#This Row],[ClientID]],1,"")</f>
        <v>1</v>
      </c>
    </row>
    <row r="17" spans="1:5" x14ac:dyDescent="0.25">
      <c r="A17" t="s">
        <v>27</v>
      </c>
      <c r="B17">
        <v>16</v>
      </c>
      <c r="C17">
        <v>28</v>
      </c>
      <c r="D17" t="e">
        <f>[1]!דבד[[#This Row],[LengthofCycle]]+1</f>
        <v>#REF!</v>
      </c>
      <c r="E17">
        <f>IF(IFERROR(LOOKUP(חח[[#This Row],[ClientID]],קביעויות[דילוג 2 אפשרויות]),FALSE)=חח[[#This Row],[ClientID]],1,"")</f>
        <v>1</v>
      </c>
    </row>
    <row r="18" spans="1:5" x14ac:dyDescent="0.25">
      <c r="A18" t="s">
        <v>27</v>
      </c>
      <c r="B18">
        <v>17</v>
      </c>
      <c r="C18">
        <v>26</v>
      </c>
      <c r="D18" t="e">
        <f>[1]!דבד[[#This Row],[LengthofCycle]]+1</f>
        <v>#REF!</v>
      </c>
      <c r="E18">
        <f>IF(IFERROR(LOOKUP(חח[[#This Row],[ClientID]],קביעויות[דילוג 2 אפשרויות]),FALSE)=חח[[#This Row],[ClientID]],1,"")</f>
        <v>1</v>
      </c>
    </row>
    <row r="19" spans="1:5" x14ac:dyDescent="0.25">
      <c r="A19" t="s">
        <v>27</v>
      </c>
      <c r="B19">
        <v>18</v>
      </c>
      <c r="C19">
        <v>26</v>
      </c>
      <c r="D19" t="e">
        <f>[1]!דבד[[#This Row],[LengthofCycle]]+1</f>
        <v>#REF!</v>
      </c>
      <c r="E19">
        <f>IF(IFERROR(LOOKUP(חח[[#This Row],[ClientID]],קביעויות[דילוג 2 אפשרויות]),FALSE)=חח[[#This Row],[ClientID]],1,"")</f>
        <v>1</v>
      </c>
    </row>
    <row r="20" spans="1:5" x14ac:dyDescent="0.25">
      <c r="A20" t="s">
        <v>27</v>
      </c>
      <c r="B20">
        <v>19</v>
      </c>
      <c r="C20">
        <v>24</v>
      </c>
      <c r="D20" t="e">
        <f>[1]!דבד[[#This Row],[LengthofCycle]]+1</f>
        <v>#REF!</v>
      </c>
      <c r="E20">
        <f>IF(IFERROR(LOOKUP(חח[[#This Row],[ClientID]],קביעויות[דילוג 2 אפשרויות]),FALSE)=חח[[#This Row],[ClientID]],1,"")</f>
        <v>1</v>
      </c>
    </row>
    <row r="21" spans="1:5" x14ac:dyDescent="0.25">
      <c r="A21" t="s">
        <v>27</v>
      </c>
      <c r="B21">
        <v>20</v>
      </c>
      <c r="C21">
        <v>27</v>
      </c>
      <c r="D21" t="e">
        <f>[1]!דבד[[#This Row],[LengthofCycle]]+1</f>
        <v>#REF!</v>
      </c>
      <c r="E21">
        <f>IF(IFERROR(LOOKUP(חח[[#This Row],[ClientID]],קביעויות[דילוג 2 אפשרויות]),FALSE)=חח[[#This Row],[ClientID]],1,"")</f>
        <v>1</v>
      </c>
    </row>
    <row r="22" spans="1:5" x14ac:dyDescent="0.25">
      <c r="A22" t="s">
        <v>27</v>
      </c>
      <c r="B22">
        <v>21</v>
      </c>
      <c r="C22">
        <v>28</v>
      </c>
      <c r="D22" t="e">
        <f>[1]!דבד[[#This Row],[LengthofCycle]]+1</f>
        <v>#REF!</v>
      </c>
      <c r="E22">
        <f>IF(IFERROR(LOOKUP(חח[[#This Row],[ClientID]],קביעויות[דילוג 2 אפשרויות]),FALSE)=חח[[#This Row],[ClientID]],1,"")</f>
        <v>1</v>
      </c>
    </row>
    <row r="23" spans="1:5" x14ac:dyDescent="0.25">
      <c r="A23" t="s">
        <v>27</v>
      </c>
      <c r="B23">
        <v>22</v>
      </c>
      <c r="C23">
        <v>26</v>
      </c>
      <c r="D23" t="e">
        <f>[1]!דבד[[#This Row],[LengthofCycle]]+1</f>
        <v>#REF!</v>
      </c>
      <c r="E23">
        <f>IF(IFERROR(LOOKUP(חח[[#This Row],[ClientID]],קביעויות[דילוג 2 אפשרויות]),FALSE)=חח[[#This Row],[ClientID]],1,"")</f>
        <v>1</v>
      </c>
    </row>
    <row r="24" spans="1:5" x14ac:dyDescent="0.25">
      <c r="A24" t="s">
        <v>27</v>
      </c>
      <c r="B24">
        <v>23</v>
      </c>
      <c r="C24">
        <v>27</v>
      </c>
      <c r="D24" t="e">
        <f>[1]!דבד[[#This Row],[LengthofCycle]]+1</f>
        <v>#REF!</v>
      </c>
      <c r="E24">
        <f>IF(IFERROR(LOOKUP(חח[[#This Row],[ClientID]],קביעויות[דילוג 2 אפשרויות]),FALSE)=חח[[#This Row],[ClientID]],1,"")</f>
        <v>1</v>
      </c>
    </row>
    <row r="25" spans="1:5" x14ac:dyDescent="0.25">
      <c r="A25" t="s">
        <v>27</v>
      </c>
      <c r="B25">
        <v>24</v>
      </c>
      <c r="C25">
        <v>27</v>
      </c>
      <c r="D25" t="e">
        <f>[1]!דבד[[#This Row],[LengthofCycle]]+1</f>
        <v>#REF!</v>
      </c>
      <c r="E25">
        <f>IF(IFERROR(LOOKUP(חח[[#This Row],[ClientID]],קביעויות[דילוג 2 אפשרויות]),FALSE)=חח[[#This Row],[ClientID]],1,"")</f>
        <v>1</v>
      </c>
    </row>
    <row r="26" spans="1:5" x14ac:dyDescent="0.25">
      <c r="A26" t="s">
        <v>27</v>
      </c>
      <c r="B26">
        <v>25</v>
      </c>
      <c r="C26">
        <v>25</v>
      </c>
      <c r="D26" t="e">
        <f>[1]!דבד[[#This Row],[LengthofCycle]]+1</f>
        <v>#REF!</v>
      </c>
      <c r="E26">
        <f>IF(IFERROR(LOOKUP(חח[[#This Row],[ClientID]],קביעויות[דילוג 2 אפשרויות]),FALSE)=חח[[#This Row],[ClientID]],1,"")</f>
        <v>1</v>
      </c>
    </row>
    <row r="27" spans="1:5" x14ac:dyDescent="0.25">
      <c r="A27" t="s">
        <v>27</v>
      </c>
      <c r="B27">
        <v>26</v>
      </c>
      <c r="C27">
        <v>32</v>
      </c>
      <c r="D27" t="e">
        <f>[1]!דבד[[#This Row],[LengthofCycle]]+1</f>
        <v>#REF!</v>
      </c>
      <c r="E27">
        <f>IF(IFERROR(LOOKUP(חח[[#This Row],[ClientID]],קביעויות[דילוג 2 אפשרויות]),FALSE)=חח[[#This Row],[ClientID]],1,"")</f>
        <v>1</v>
      </c>
    </row>
    <row r="28" spans="1:5" x14ac:dyDescent="0.25">
      <c r="A28" t="s">
        <v>27</v>
      </c>
      <c r="B28">
        <v>27</v>
      </c>
      <c r="C28">
        <v>27</v>
      </c>
      <c r="D28" t="e">
        <f>[1]!דבד[[#This Row],[LengthofCycle]]+1</f>
        <v>#REF!</v>
      </c>
      <c r="E28">
        <f>IF(IFERROR(LOOKUP(חח[[#This Row],[ClientID]],קביעויות[דילוג 2 אפשרויות]),FALSE)=חח[[#This Row],[ClientID]],1,"")</f>
        <v>1</v>
      </c>
    </row>
    <row r="29" spans="1:5" x14ac:dyDescent="0.25">
      <c r="A29" t="s">
        <v>27</v>
      </c>
      <c r="B29">
        <v>28</v>
      </c>
      <c r="C29">
        <v>29</v>
      </c>
      <c r="D29" t="e">
        <f>[1]!דבד[[#This Row],[LengthofCycle]]+1</f>
        <v>#REF!</v>
      </c>
      <c r="E29">
        <f>IF(IFERROR(LOOKUP(חח[[#This Row],[ClientID]],קביעויות[דילוג 2 אפשרויות]),FALSE)=חח[[#This Row],[ClientID]],1,"")</f>
        <v>1</v>
      </c>
    </row>
    <row r="30" spans="1:5" x14ac:dyDescent="0.25">
      <c r="A30" t="s">
        <v>27</v>
      </c>
      <c r="B30">
        <v>29</v>
      </c>
      <c r="C30">
        <v>26</v>
      </c>
      <c r="D30" t="e">
        <f>[1]!דבד[[#This Row],[LengthofCycle]]+1</f>
        <v>#REF!</v>
      </c>
      <c r="E30">
        <f>IF(IFERROR(LOOKUP(חח[[#This Row],[ClientID]],קביעויות[דילוג 2 אפשרויות]),FALSE)=חח[[#This Row],[ClientID]],1,"")</f>
        <v>1</v>
      </c>
    </row>
    <row r="31" spans="1:5" x14ac:dyDescent="0.25">
      <c r="A31" t="s">
        <v>27</v>
      </c>
      <c r="B31">
        <v>30</v>
      </c>
      <c r="C31">
        <v>27</v>
      </c>
      <c r="D31" t="e">
        <f>[1]!דבד[[#This Row],[LengthofCycle]]+1</f>
        <v>#REF!</v>
      </c>
      <c r="E31">
        <f>IF(IFERROR(LOOKUP(חח[[#This Row],[ClientID]],קביעויות[דילוג 2 אפשרויות]),FALSE)=חח[[#This Row],[ClientID]],1,"")</f>
        <v>1</v>
      </c>
    </row>
    <row r="32" spans="1:5" x14ac:dyDescent="0.25">
      <c r="A32" t="s">
        <v>27</v>
      </c>
      <c r="B32">
        <v>31</v>
      </c>
      <c r="C32">
        <v>28</v>
      </c>
      <c r="D32" t="e">
        <f>[1]!דבד[[#This Row],[LengthofCycle]]+1</f>
        <v>#REF!</v>
      </c>
      <c r="E32">
        <f>IF(IFERROR(LOOKUP(חח[[#This Row],[ClientID]],קביעויות[דילוג 2 אפשרויות]),FALSE)=חח[[#This Row],[ClientID]],1,"")</f>
        <v>1</v>
      </c>
    </row>
    <row r="33" spans="1:5" x14ac:dyDescent="0.25">
      <c r="A33" t="s">
        <v>27</v>
      </c>
      <c r="B33">
        <v>32</v>
      </c>
      <c r="C33">
        <v>31</v>
      </c>
      <c r="D33" t="e">
        <f>[1]!דבד[[#This Row],[LengthofCycle]]+1</f>
        <v>#REF!</v>
      </c>
      <c r="E33">
        <f>IF(IFERROR(LOOKUP(חח[[#This Row],[ClientID]],קביעויות[דילוג 2 אפשרויות]),FALSE)=חח[[#This Row],[ClientID]],1,"")</f>
        <v>1</v>
      </c>
    </row>
    <row r="34" spans="1:5" x14ac:dyDescent="0.25">
      <c r="A34" t="s">
        <v>27</v>
      </c>
      <c r="B34">
        <v>33</v>
      </c>
      <c r="C34">
        <v>27</v>
      </c>
      <c r="D34" t="e">
        <f>[1]!דבד[[#This Row],[LengthofCycle]]+1</f>
        <v>#REF!</v>
      </c>
      <c r="E34">
        <f>IF(IFERROR(LOOKUP(חח[[#This Row],[ClientID]],קביעויות[דילוג 2 אפשרויות]),FALSE)=חח[[#This Row],[ClientID]],1,"")</f>
        <v>1</v>
      </c>
    </row>
    <row r="35" spans="1:5" x14ac:dyDescent="0.25">
      <c r="A35" t="s">
        <v>27</v>
      </c>
      <c r="B35">
        <v>34</v>
      </c>
      <c r="C35">
        <v>27</v>
      </c>
      <c r="D35" t="e">
        <f>[1]!דבד[[#This Row],[LengthofCycle]]+1</f>
        <v>#REF!</v>
      </c>
      <c r="E35">
        <f>IF(IFERROR(LOOKUP(חח[[#This Row],[ClientID]],קביעויות[דילוג 2 אפשרויות]),FALSE)=חח[[#This Row],[ClientID]],1,"")</f>
        <v>1</v>
      </c>
    </row>
    <row r="36" spans="1:5" x14ac:dyDescent="0.25">
      <c r="A36" t="s">
        <v>27</v>
      </c>
      <c r="B36">
        <v>35</v>
      </c>
      <c r="C36">
        <v>28</v>
      </c>
      <c r="D36" t="e">
        <f>[1]!דבד[[#This Row],[LengthofCycle]]+1</f>
        <v>#REF!</v>
      </c>
      <c r="E36">
        <f>IF(IFERROR(LOOKUP(חח[[#This Row],[ClientID]],קביעויות[דילוג 2 אפשרויות]),FALSE)=חח[[#This Row],[ClientID]],1,"")</f>
        <v>1</v>
      </c>
    </row>
    <row r="37" spans="1:5" x14ac:dyDescent="0.25">
      <c r="A37" t="s">
        <v>27</v>
      </c>
      <c r="B37">
        <v>36</v>
      </c>
      <c r="C37">
        <v>27</v>
      </c>
      <c r="D37" t="e">
        <f>[1]!דבד[[#This Row],[LengthofCycle]]+1</f>
        <v>#REF!</v>
      </c>
      <c r="E37">
        <f>IF(IFERROR(LOOKUP(חח[[#This Row],[ClientID]],קביעויות[דילוג 2 אפשרויות]),FALSE)=חח[[#This Row],[ClientID]],1,"")</f>
        <v>1</v>
      </c>
    </row>
    <row r="38" spans="1:5" x14ac:dyDescent="0.25">
      <c r="A38" t="s">
        <v>27</v>
      </c>
      <c r="B38">
        <v>37</v>
      </c>
      <c r="C38">
        <v>26</v>
      </c>
      <c r="D38" t="e">
        <f>[1]!דבד[[#This Row],[LengthofCycle]]+1</f>
        <v>#REF!</v>
      </c>
      <c r="E38">
        <f>IF(IFERROR(LOOKUP(חח[[#This Row],[ClientID]],קביעויות[דילוג 2 אפשרויות]),FALSE)=חח[[#This Row],[ClientID]],1,"")</f>
        <v>1</v>
      </c>
    </row>
    <row r="39" spans="1:5" x14ac:dyDescent="0.25">
      <c r="A39" t="s">
        <v>27</v>
      </c>
      <c r="B39">
        <v>38</v>
      </c>
      <c r="C39">
        <v>28</v>
      </c>
      <c r="D39" t="e">
        <f>[1]!דבד[[#This Row],[LengthofCycle]]+1</f>
        <v>#REF!</v>
      </c>
      <c r="E39">
        <f>IF(IFERROR(LOOKUP(חח[[#This Row],[ClientID]],קביעויות[דילוג 2 אפשרויות]),FALSE)=חח[[#This Row],[ClientID]],1,"")</f>
        <v>1</v>
      </c>
    </row>
    <row r="40" spans="1:5" x14ac:dyDescent="0.25">
      <c r="A40" t="s">
        <v>27</v>
      </c>
      <c r="B40">
        <v>39</v>
      </c>
      <c r="C40">
        <v>28</v>
      </c>
      <c r="D40" t="e">
        <f>[1]!דבד[[#This Row],[LengthofCycle]]+1</f>
        <v>#REF!</v>
      </c>
      <c r="E40">
        <f>IF(IFERROR(LOOKUP(חח[[#This Row],[ClientID]],קביעויות[דילוג 2 אפשרויות]),FALSE)=חח[[#This Row],[ClientID]],1,"")</f>
        <v>1</v>
      </c>
    </row>
    <row r="41" spans="1:5" x14ac:dyDescent="0.25">
      <c r="A41" t="s">
        <v>27</v>
      </c>
      <c r="B41">
        <v>40</v>
      </c>
      <c r="C41">
        <v>24</v>
      </c>
      <c r="D41" t="e">
        <f>[1]!דבד[[#This Row],[LengthofCycle]]+1</f>
        <v>#REF!</v>
      </c>
      <c r="E41">
        <f>IF(IFERROR(LOOKUP(חח[[#This Row],[ClientID]],קביעויות[דילוג 2 אפשרויות]),FALSE)=חח[[#This Row],[ClientID]],1,"")</f>
        <v>1</v>
      </c>
    </row>
    <row r="42" spans="1:5" x14ac:dyDescent="0.25">
      <c r="A42" t="s">
        <v>27</v>
      </c>
      <c r="B42">
        <v>41</v>
      </c>
      <c r="C42">
        <v>26</v>
      </c>
      <c r="D42" t="e">
        <f>[1]!דבד[[#This Row],[LengthofCycle]]+1</f>
        <v>#REF!</v>
      </c>
      <c r="E42">
        <f>IF(IFERROR(LOOKUP(חח[[#This Row],[ClientID]],קביעויות[דילוג 2 אפשרויות]),FALSE)=חח[[#This Row],[ClientID]],1,"")</f>
        <v>1</v>
      </c>
    </row>
    <row r="43" spans="1:5" x14ac:dyDescent="0.25">
      <c r="A43" t="s">
        <v>27</v>
      </c>
      <c r="B43">
        <v>42</v>
      </c>
      <c r="C43">
        <v>27</v>
      </c>
      <c r="D43" t="e">
        <f>[1]!דבד[[#This Row],[LengthofCycle]]+1</f>
        <v>#REF!</v>
      </c>
      <c r="E43">
        <f>IF(IFERROR(LOOKUP(חח[[#This Row],[ClientID]],קביעויות[דילוג 2 אפשרויות]),FALSE)=חח[[#This Row],[ClientID]],1,"")</f>
        <v>1</v>
      </c>
    </row>
    <row r="44" spans="1:5" x14ac:dyDescent="0.25">
      <c r="A44" t="s">
        <v>27</v>
      </c>
      <c r="B44">
        <v>43</v>
      </c>
      <c r="C44">
        <v>28</v>
      </c>
      <c r="D44" t="e">
        <f>[1]!דבד[[#This Row],[LengthofCycle]]+1</f>
        <v>#REF!</v>
      </c>
      <c r="E44">
        <f>IF(IFERROR(LOOKUP(חח[[#This Row],[ClientID]],קביעויות[דילוג 2 אפשרויות]),FALSE)=חח[[#This Row],[ClientID]],1,"")</f>
        <v>1</v>
      </c>
    </row>
    <row r="45" spans="1:5" x14ac:dyDescent="0.25">
      <c r="A45" t="s">
        <v>27</v>
      </c>
      <c r="B45">
        <v>44</v>
      </c>
      <c r="C45">
        <v>27</v>
      </c>
      <c r="D45" t="e">
        <f>[1]!דבד[[#This Row],[LengthofCycle]]+1</f>
        <v>#REF!</v>
      </c>
      <c r="E45">
        <f>IF(IFERROR(LOOKUP(חח[[#This Row],[ClientID]],קביעויות[דילוג 2 אפשרויות]),FALSE)=חח[[#This Row],[ClientID]],1,"")</f>
        <v>1</v>
      </c>
    </row>
    <row r="46" spans="1:5" x14ac:dyDescent="0.25">
      <c r="A46" t="s">
        <v>27</v>
      </c>
      <c r="B46">
        <v>45</v>
      </c>
      <c r="C46">
        <v>28</v>
      </c>
      <c r="D46" t="e">
        <f>[1]!דבד[[#This Row],[LengthofCycle]]+1</f>
        <v>#REF!</v>
      </c>
      <c r="E46">
        <f>IF(IFERROR(LOOKUP(חח[[#This Row],[ClientID]],קביעויות[דילוג 2 אפשרויות]),FALSE)=חח[[#This Row],[ClientID]],1,"")</f>
        <v>1</v>
      </c>
    </row>
    <row r="47" spans="1:5" x14ac:dyDescent="0.25">
      <c r="A47" t="s">
        <v>0</v>
      </c>
      <c r="B47">
        <v>1</v>
      </c>
      <c r="C47">
        <v>28</v>
      </c>
      <c r="D47" t="e">
        <f>[1]!דבד[[#This Row],[LengthofCycle]]+1</f>
        <v>#REF!</v>
      </c>
      <c r="E47" t="str">
        <f>IF(IFERROR(LOOKUP(חח[[#This Row],[ClientID]],קביעויות[דילוג 2 אפשרויות]),FALSE)=חח[[#This Row],[ClientID]],1,"")</f>
        <v/>
      </c>
    </row>
    <row r="48" spans="1:5" x14ac:dyDescent="0.25">
      <c r="A48" t="s">
        <v>0</v>
      </c>
      <c r="B48">
        <v>2</v>
      </c>
      <c r="C48">
        <v>27</v>
      </c>
      <c r="D48" t="e">
        <f>[1]!דבד[[#This Row],[LengthofCycle]]+1</f>
        <v>#REF!</v>
      </c>
      <c r="E48" t="str">
        <f>IF(IFERROR(LOOKUP(חח[[#This Row],[ClientID]],קביעויות[דילוג 2 אפשרויות]),FALSE)=חח[[#This Row],[ClientID]],1,"")</f>
        <v/>
      </c>
    </row>
    <row r="49" spans="1:5" x14ac:dyDescent="0.25">
      <c r="A49" t="s">
        <v>0</v>
      </c>
      <c r="B49">
        <v>3</v>
      </c>
      <c r="C49">
        <v>25</v>
      </c>
      <c r="D49" t="e">
        <f>[1]!דבד[[#This Row],[LengthofCycle]]+1</f>
        <v>#REF!</v>
      </c>
      <c r="E49" t="str">
        <f>IF(IFERROR(LOOKUP(חח[[#This Row],[ClientID]],קביעויות[דילוג 2 אפשרויות]),FALSE)=חח[[#This Row],[ClientID]],1,"")</f>
        <v/>
      </c>
    </row>
    <row r="50" spans="1:5" x14ac:dyDescent="0.25">
      <c r="A50" t="s">
        <v>0</v>
      </c>
      <c r="B50">
        <v>4</v>
      </c>
      <c r="C50">
        <v>25</v>
      </c>
      <c r="D50" t="e">
        <f>[1]!דבד[[#This Row],[LengthofCycle]]+1</f>
        <v>#REF!</v>
      </c>
      <c r="E50" t="str">
        <f>IF(IFERROR(LOOKUP(חח[[#This Row],[ClientID]],קביעויות[דילוג 2 אפשרויות]),FALSE)=חח[[#This Row],[ClientID]],1,"")</f>
        <v/>
      </c>
    </row>
    <row r="51" spans="1:5" x14ac:dyDescent="0.25">
      <c r="A51" t="s">
        <v>0</v>
      </c>
      <c r="B51">
        <v>5</v>
      </c>
      <c r="C51">
        <v>29</v>
      </c>
      <c r="D51" t="e">
        <f>[1]!דבד[[#This Row],[LengthofCycle]]+1</f>
        <v>#REF!</v>
      </c>
      <c r="E51" t="str">
        <f>IF(IFERROR(LOOKUP(חח[[#This Row],[ClientID]],קביעויות[דילוג 2 אפשרויות]),FALSE)=חח[[#This Row],[ClientID]],1,"")</f>
        <v/>
      </c>
    </row>
    <row r="52" spans="1:5" x14ac:dyDescent="0.25">
      <c r="A52" t="s">
        <v>0</v>
      </c>
      <c r="B52">
        <v>6</v>
      </c>
      <c r="C52">
        <v>29</v>
      </c>
      <c r="D52" t="e">
        <f>[1]!דבד[[#This Row],[LengthofCycle]]+1</f>
        <v>#REF!</v>
      </c>
      <c r="E52" t="str">
        <f>IF(IFERROR(LOOKUP(חח[[#This Row],[ClientID]],קביעויות[דילוג 2 אפשרויות]),FALSE)=חח[[#This Row],[ClientID]],1,"")</f>
        <v/>
      </c>
    </row>
    <row r="53" spans="1:5" x14ac:dyDescent="0.25">
      <c r="A53" t="s">
        <v>0</v>
      </c>
      <c r="B53">
        <v>7</v>
      </c>
      <c r="C53">
        <v>28</v>
      </c>
      <c r="D53" t="e">
        <f>[1]!דבד[[#This Row],[LengthofCycle]]+1</f>
        <v>#REF!</v>
      </c>
      <c r="E53" t="str">
        <f>IF(IFERROR(LOOKUP(חח[[#This Row],[ClientID]],קביעויות[דילוג 2 אפשרויות]),FALSE)=חח[[#This Row],[ClientID]],1,"")</f>
        <v/>
      </c>
    </row>
    <row r="54" spans="1:5" x14ac:dyDescent="0.25">
      <c r="A54" t="s">
        <v>0</v>
      </c>
      <c r="B54">
        <v>8</v>
      </c>
      <c r="C54">
        <v>24</v>
      </c>
      <c r="D54" t="e">
        <f>[1]!דבד[[#This Row],[LengthofCycle]]+1</f>
        <v>#REF!</v>
      </c>
      <c r="E54" t="str">
        <f>IF(IFERROR(LOOKUP(חח[[#This Row],[ClientID]],קביעויות[דילוג 2 אפשרויות]),FALSE)=חח[[#This Row],[ClientID]],1,"")</f>
        <v/>
      </c>
    </row>
    <row r="55" spans="1:5" x14ac:dyDescent="0.25">
      <c r="A55" t="s">
        <v>28</v>
      </c>
      <c r="B55">
        <v>1</v>
      </c>
      <c r="C55">
        <v>28</v>
      </c>
      <c r="D55" t="e">
        <f>[1]!דבד[[#This Row],[LengthofCycle]]+1</f>
        <v>#REF!</v>
      </c>
      <c r="E55">
        <f>IF(IFERROR(LOOKUP(חח[[#This Row],[ClientID]],קביעויות[דילוג 2 אפשרויות]),FALSE)=חח[[#This Row],[ClientID]],1,"")</f>
        <v>1</v>
      </c>
    </row>
    <row r="56" spans="1:5" x14ac:dyDescent="0.25">
      <c r="A56" t="s">
        <v>28</v>
      </c>
      <c r="B56">
        <v>2</v>
      </c>
      <c r="C56">
        <v>30</v>
      </c>
      <c r="D56" t="e">
        <f>[1]!דבד[[#This Row],[LengthofCycle]]+1</f>
        <v>#REF!</v>
      </c>
      <c r="E56">
        <f>IF(IFERROR(LOOKUP(חח[[#This Row],[ClientID]],קביעויות[דילוג 2 אפשרויות]),FALSE)=חח[[#This Row],[ClientID]],1,"")</f>
        <v>1</v>
      </c>
    </row>
    <row r="57" spans="1:5" x14ac:dyDescent="0.25">
      <c r="A57" t="s">
        <v>28</v>
      </c>
      <c r="B57">
        <v>3</v>
      </c>
      <c r="C57">
        <v>29</v>
      </c>
      <c r="D57" t="e">
        <f>[1]!דבד[[#This Row],[LengthofCycle]]+1</f>
        <v>#REF!</v>
      </c>
      <c r="E57">
        <f>IF(IFERROR(LOOKUP(חח[[#This Row],[ClientID]],קביעויות[דילוג 2 אפשרויות]),FALSE)=חח[[#This Row],[ClientID]],1,"")</f>
        <v>1</v>
      </c>
    </row>
    <row r="58" spans="1:5" x14ac:dyDescent="0.25">
      <c r="A58" t="s">
        <v>28</v>
      </c>
      <c r="B58">
        <v>4</v>
      </c>
      <c r="C58">
        <v>26</v>
      </c>
      <c r="D58" t="e">
        <f>[1]!דבד[[#This Row],[LengthofCycle]]+1</f>
        <v>#REF!</v>
      </c>
      <c r="E58">
        <f>IF(IFERROR(LOOKUP(חח[[#This Row],[ClientID]],קביעויות[דילוג 2 אפשרויות]),FALSE)=חח[[#This Row],[ClientID]],1,"")</f>
        <v>1</v>
      </c>
    </row>
    <row r="59" spans="1:5" x14ac:dyDescent="0.25">
      <c r="A59" t="s">
        <v>28</v>
      </c>
      <c r="B59">
        <v>5</v>
      </c>
      <c r="C59">
        <v>31</v>
      </c>
      <c r="D59" t="e">
        <f>[1]!דבד[[#This Row],[LengthofCycle]]+1</f>
        <v>#REF!</v>
      </c>
      <c r="E59">
        <f>IF(IFERROR(LOOKUP(חח[[#This Row],[ClientID]],קביעויות[דילוג 2 אפשרויות]),FALSE)=חח[[#This Row],[ClientID]],1,"")</f>
        <v>1</v>
      </c>
    </row>
    <row r="60" spans="1:5" x14ac:dyDescent="0.25">
      <c r="A60" t="s">
        <v>28</v>
      </c>
      <c r="B60">
        <v>6</v>
      </c>
      <c r="C60">
        <v>27</v>
      </c>
      <c r="D60" t="e">
        <f>[1]!דבד[[#This Row],[LengthofCycle]]+1</f>
        <v>#REF!</v>
      </c>
      <c r="E60">
        <f>IF(IFERROR(LOOKUP(חח[[#This Row],[ClientID]],קביעויות[דילוג 2 אפשרויות]),FALSE)=חח[[#This Row],[ClientID]],1,"")</f>
        <v>1</v>
      </c>
    </row>
    <row r="61" spans="1:5" x14ac:dyDescent="0.25">
      <c r="A61" t="s">
        <v>28</v>
      </c>
      <c r="B61">
        <v>7</v>
      </c>
      <c r="C61">
        <v>29</v>
      </c>
      <c r="D61" t="e">
        <f>[1]!דבד[[#This Row],[LengthofCycle]]+1</f>
        <v>#REF!</v>
      </c>
      <c r="E61">
        <f>IF(IFERROR(LOOKUP(חח[[#This Row],[ClientID]],קביעויות[דילוג 2 אפשרויות]),FALSE)=חח[[#This Row],[ClientID]],1,"")</f>
        <v>1</v>
      </c>
    </row>
    <row r="62" spans="1:5" x14ac:dyDescent="0.25">
      <c r="A62" t="s">
        <v>28</v>
      </c>
      <c r="B62">
        <v>8</v>
      </c>
      <c r="C62">
        <v>34</v>
      </c>
      <c r="D62" t="e">
        <f>[1]!דבד[[#This Row],[LengthofCycle]]+1</f>
        <v>#REF!</v>
      </c>
      <c r="E62">
        <f>IF(IFERROR(LOOKUP(חח[[#This Row],[ClientID]],קביעויות[דילוג 2 אפשרויות]),FALSE)=חח[[#This Row],[ClientID]],1,"")</f>
        <v>1</v>
      </c>
    </row>
    <row r="63" spans="1:5" x14ac:dyDescent="0.25">
      <c r="A63" t="s">
        <v>28</v>
      </c>
      <c r="B63">
        <v>9</v>
      </c>
      <c r="C63">
        <v>27</v>
      </c>
      <c r="D63" t="e">
        <f>[1]!דבד[[#This Row],[LengthofCycle]]+1</f>
        <v>#REF!</v>
      </c>
      <c r="E63">
        <f>IF(IFERROR(LOOKUP(חח[[#This Row],[ClientID]],קביעויות[דילוג 2 אפשרויות]),FALSE)=חח[[#This Row],[ClientID]],1,"")</f>
        <v>1</v>
      </c>
    </row>
    <row r="64" spans="1:5" x14ac:dyDescent="0.25">
      <c r="A64" t="s">
        <v>28</v>
      </c>
      <c r="B64">
        <v>10</v>
      </c>
      <c r="C64">
        <v>28</v>
      </c>
      <c r="D64" t="e">
        <f>[1]!דבד[[#This Row],[LengthofCycle]]+1</f>
        <v>#REF!</v>
      </c>
      <c r="E64">
        <f>IF(IFERROR(LOOKUP(חח[[#This Row],[ClientID]],קביעויות[דילוג 2 אפשרויות]),FALSE)=חח[[#This Row],[ClientID]],1,"")</f>
        <v>1</v>
      </c>
    </row>
    <row r="65" spans="1:5" x14ac:dyDescent="0.25">
      <c r="A65" t="s">
        <v>28</v>
      </c>
      <c r="B65">
        <v>11</v>
      </c>
      <c r="C65">
        <v>29</v>
      </c>
      <c r="D65" t="e">
        <f>[1]!דבד[[#This Row],[LengthofCycle]]+1</f>
        <v>#REF!</v>
      </c>
      <c r="E65">
        <f>IF(IFERROR(LOOKUP(חח[[#This Row],[ClientID]],קביעויות[דילוג 2 אפשרויות]),FALSE)=חח[[#This Row],[ClientID]],1,"")</f>
        <v>1</v>
      </c>
    </row>
    <row r="66" spans="1:5" x14ac:dyDescent="0.25">
      <c r="A66" t="s">
        <v>28</v>
      </c>
      <c r="B66">
        <v>12</v>
      </c>
      <c r="C66">
        <v>27</v>
      </c>
      <c r="D66" t="e">
        <f>[1]!דבד[[#This Row],[LengthofCycle]]+1</f>
        <v>#REF!</v>
      </c>
      <c r="E66">
        <f>IF(IFERROR(LOOKUP(חח[[#This Row],[ClientID]],קביעויות[דילוג 2 אפשרויות]),FALSE)=חח[[#This Row],[ClientID]],1,"")</f>
        <v>1</v>
      </c>
    </row>
    <row r="67" spans="1:5" x14ac:dyDescent="0.25">
      <c r="A67" t="s">
        <v>29</v>
      </c>
      <c r="B67">
        <v>1</v>
      </c>
      <c r="C67">
        <v>27</v>
      </c>
      <c r="D67" t="e">
        <f>[1]!דבד[[#This Row],[LengthofCycle]]+1</f>
        <v>#REF!</v>
      </c>
      <c r="E67" t="str">
        <f>IF(IFERROR(LOOKUP(חח[[#This Row],[ClientID]],קביעויות[דילוג 2 אפשרויות]),FALSE)=חח[[#This Row],[ClientID]],1,"")</f>
        <v/>
      </c>
    </row>
    <row r="68" spans="1:5" x14ac:dyDescent="0.25">
      <c r="A68" t="s">
        <v>29</v>
      </c>
      <c r="B68">
        <v>2</v>
      </c>
      <c r="C68">
        <v>31</v>
      </c>
      <c r="D68" t="e">
        <f>[1]!דבד[[#This Row],[LengthofCycle]]+1</f>
        <v>#REF!</v>
      </c>
      <c r="E68" t="str">
        <f>IF(IFERROR(LOOKUP(חח[[#This Row],[ClientID]],קביעויות[דילוג 2 אפשרויות]),FALSE)=חח[[#This Row],[ClientID]],1,"")</f>
        <v/>
      </c>
    </row>
    <row r="69" spans="1:5" x14ac:dyDescent="0.25">
      <c r="A69" t="s">
        <v>29</v>
      </c>
      <c r="B69">
        <v>3</v>
      </c>
      <c r="C69">
        <v>27</v>
      </c>
      <c r="D69" t="e">
        <f>[1]!דבד[[#This Row],[LengthofCycle]]+1</f>
        <v>#REF!</v>
      </c>
      <c r="E69" t="str">
        <f>IF(IFERROR(LOOKUP(חח[[#This Row],[ClientID]],קביעויות[דילוג 2 אפשרויות]),FALSE)=חח[[#This Row],[ClientID]],1,"")</f>
        <v/>
      </c>
    </row>
    <row r="70" spans="1:5" x14ac:dyDescent="0.25">
      <c r="A70" t="s">
        <v>29</v>
      </c>
      <c r="B70">
        <v>4</v>
      </c>
      <c r="C70">
        <v>28</v>
      </c>
      <c r="D70" t="e">
        <f>[1]!דבד[[#This Row],[LengthofCycle]]+1</f>
        <v>#REF!</v>
      </c>
      <c r="E70" t="str">
        <f>IF(IFERROR(LOOKUP(חח[[#This Row],[ClientID]],קביעויות[דילוג 2 אפשרויות]),FALSE)=חח[[#This Row],[ClientID]],1,"")</f>
        <v/>
      </c>
    </row>
    <row r="71" spans="1:5" x14ac:dyDescent="0.25">
      <c r="A71" t="s">
        <v>29</v>
      </c>
      <c r="B71">
        <v>5</v>
      </c>
      <c r="C71">
        <v>27</v>
      </c>
      <c r="D71" t="e">
        <f>[1]!דבד[[#This Row],[LengthofCycle]]+1</f>
        <v>#REF!</v>
      </c>
      <c r="E71" t="str">
        <f>IF(IFERROR(LOOKUP(חח[[#This Row],[ClientID]],קביעויות[דילוג 2 אפשרויות]),FALSE)=חח[[#This Row],[ClientID]],1,"")</f>
        <v/>
      </c>
    </row>
    <row r="72" spans="1:5" x14ac:dyDescent="0.25">
      <c r="A72" t="s">
        <v>29</v>
      </c>
      <c r="B72">
        <v>6</v>
      </c>
      <c r="C72">
        <v>27</v>
      </c>
      <c r="D72" t="e">
        <f>[1]!דבד[[#This Row],[LengthofCycle]]+1</f>
        <v>#REF!</v>
      </c>
      <c r="E72" t="str">
        <f>IF(IFERROR(LOOKUP(חח[[#This Row],[ClientID]],קביעויות[דילוג 2 אפשרויות]),FALSE)=חח[[#This Row],[ClientID]],1,"")</f>
        <v/>
      </c>
    </row>
    <row r="73" spans="1:5" x14ac:dyDescent="0.25">
      <c r="A73" t="s">
        <v>29</v>
      </c>
      <c r="B73">
        <v>7</v>
      </c>
      <c r="C73">
        <v>27</v>
      </c>
      <c r="D73" t="e">
        <f>[1]!דבד[[#This Row],[LengthofCycle]]+1</f>
        <v>#REF!</v>
      </c>
      <c r="E73" t="str">
        <f>IF(IFERROR(LOOKUP(חח[[#This Row],[ClientID]],קביעויות[דילוג 2 אפשרויות]),FALSE)=חח[[#This Row],[ClientID]],1,"")</f>
        <v/>
      </c>
    </row>
    <row r="74" spans="1:5" x14ac:dyDescent="0.25">
      <c r="A74" t="s">
        <v>29</v>
      </c>
      <c r="B74">
        <v>8</v>
      </c>
      <c r="C74">
        <v>25</v>
      </c>
      <c r="D74" t="e">
        <f>[1]!דבד[[#This Row],[LengthofCycle]]+1</f>
        <v>#REF!</v>
      </c>
      <c r="E74" t="str">
        <f>IF(IFERROR(LOOKUP(חח[[#This Row],[ClientID]],קביעויות[דילוג 2 אפשרויות]),FALSE)=חח[[#This Row],[ClientID]],1,"")</f>
        <v/>
      </c>
    </row>
    <row r="75" spans="1:5" x14ac:dyDescent="0.25">
      <c r="A75" t="s">
        <v>29</v>
      </c>
      <c r="B75">
        <v>9</v>
      </c>
      <c r="C75">
        <v>24</v>
      </c>
      <c r="D75" t="e">
        <f>[1]!דבד[[#This Row],[LengthofCycle]]+1</f>
        <v>#REF!</v>
      </c>
      <c r="E75" t="str">
        <f>IF(IFERROR(LOOKUP(חח[[#This Row],[ClientID]],קביעויות[דילוג 2 אפשרויות]),FALSE)=חח[[#This Row],[ClientID]],1,"")</f>
        <v/>
      </c>
    </row>
    <row r="76" spans="1:5" x14ac:dyDescent="0.25">
      <c r="A76" t="s">
        <v>29</v>
      </c>
      <c r="B76">
        <v>10</v>
      </c>
      <c r="C76">
        <v>18</v>
      </c>
      <c r="D76" t="e">
        <f>[1]!דבד[[#This Row],[LengthofCycle]]+1</f>
        <v>#REF!</v>
      </c>
      <c r="E76" t="str">
        <f>IF(IFERROR(LOOKUP(חח[[#This Row],[ClientID]],קביעויות[דילוג 2 אפשרויות]),FALSE)=חח[[#This Row],[ClientID]],1,"")</f>
        <v/>
      </c>
    </row>
    <row r="77" spans="1:5" x14ac:dyDescent="0.25">
      <c r="A77" t="s">
        <v>29</v>
      </c>
      <c r="B77">
        <v>11</v>
      </c>
      <c r="C77">
        <v>26</v>
      </c>
      <c r="D77" t="e">
        <f>[1]!דבד[[#This Row],[LengthofCycle]]+1</f>
        <v>#REF!</v>
      </c>
      <c r="E77" t="str">
        <f>IF(IFERROR(LOOKUP(חח[[#This Row],[ClientID]],קביעויות[דילוג 2 אפשרויות]),FALSE)=חח[[#This Row],[ClientID]],1,"")</f>
        <v/>
      </c>
    </row>
    <row r="78" spans="1:5" x14ac:dyDescent="0.25">
      <c r="A78" t="s">
        <v>29</v>
      </c>
      <c r="B78">
        <v>12</v>
      </c>
      <c r="C78">
        <v>24</v>
      </c>
      <c r="D78" t="e">
        <f>[1]!דבד[[#This Row],[LengthofCycle]]+1</f>
        <v>#REF!</v>
      </c>
      <c r="E78" t="str">
        <f>IF(IFERROR(LOOKUP(חח[[#This Row],[ClientID]],קביעויות[דילוג 2 אפשרויות]),FALSE)=חח[[#This Row],[ClientID]],1,"")</f>
        <v/>
      </c>
    </row>
    <row r="79" spans="1:5" x14ac:dyDescent="0.25">
      <c r="A79" t="s">
        <v>29</v>
      </c>
      <c r="B79">
        <v>13</v>
      </c>
      <c r="C79">
        <v>27</v>
      </c>
      <c r="D79" t="e">
        <f>[1]!דבד[[#This Row],[LengthofCycle]]+1</f>
        <v>#REF!</v>
      </c>
      <c r="E79" t="str">
        <f>IF(IFERROR(LOOKUP(חח[[#This Row],[ClientID]],קביעויות[דילוג 2 אפשרויות]),FALSE)=חח[[#This Row],[ClientID]],1,"")</f>
        <v/>
      </c>
    </row>
    <row r="80" spans="1:5" x14ac:dyDescent="0.25">
      <c r="A80" t="s">
        <v>29</v>
      </c>
      <c r="B80">
        <v>14</v>
      </c>
      <c r="C80">
        <v>26</v>
      </c>
      <c r="D80" t="e">
        <f>[1]!דבד[[#This Row],[LengthofCycle]]+1</f>
        <v>#REF!</v>
      </c>
      <c r="E80" t="str">
        <f>IF(IFERROR(LOOKUP(חח[[#This Row],[ClientID]],קביעויות[דילוג 2 אפשרויות]),FALSE)=חח[[#This Row],[ClientID]],1,"")</f>
        <v/>
      </c>
    </row>
    <row r="81" spans="1:5" x14ac:dyDescent="0.25">
      <c r="A81" t="s">
        <v>29</v>
      </c>
      <c r="B81">
        <v>15</v>
      </c>
      <c r="C81">
        <v>24</v>
      </c>
      <c r="D81" t="e">
        <f>[1]!דבד[[#This Row],[LengthofCycle]]+1</f>
        <v>#REF!</v>
      </c>
      <c r="E81" t="str">
        <f>IF(IFERROR(LOOKUP(חח[[#This Row],[ClientID]],קביעויות[דילוג 2 אפשרויות]),FALSE)=חח[[#This Row],[ClientID]],1,"")</f>
        <v/>
      </c>
    </row>
    <row r="82" spans="1:5" x14ac:dyDescent="0.25">
      <c r="A82" t="s">
        <v>29</v>
      </c>
      <c r="B82">
        <v>16</v>
      </c>
      <c r="C82">
        <v>26</v>
      </c>
      <c r="D82" t="e">
        <f>[1]!דבד[[#This Row],[LengthofCycle]]+1</f>
        <v>#REF!</v>
      </c>
      <c r="E82" t="str">
        <f>IF(IFERROR(LOOKUP(חח[[#This Row],[ClientID]],קביעויות[דילוג 2 אפשרויות]),FALSE)=חח[[#This Row],[ClientID]],1,"")</f>
        <v/>
      </c>
    </row>
    <row r="83" spans="1:5" x14ac:dyDescent="0.25">
      <c r="A83" t="s">
        <v>30</v>
      </c>
      <c r="B83">
        <v>1</v>
      </c>
      <c r="C83">
        <v>25</v>
      </c>
      <c r="D83" t="e">
        <f>[1]!דבד[[#This Row],[LengthofCycle]]+1</f>
        <v>#REF!</v>
      </c>
      <c r="E83">
        <f>IF(IFERROR(LOOKUP(חח[[#This Row],[ClientID]],קביעויות[דילוג 2 אפשרויות]),FALSE)=חח[[#This Row],[ClientID]],1,"")</f>
        <v>1</v>
      </c>
    </row>
    <row r="84" spans="1:5" x14ac:dyDescent="0.25">
      <c r="A84" t="s">
        <v>30</v>
      </c>
      <c r="B84">
        <v>2</v>
      </c>
      <c r="C84">
        <v>30</v>
      </c>
      <c r="D84" t="e">
        <f>[1]!דבד[[#This Row],[LengthofCycle]]+1</f>
        <v>#REF!</v>
      </c>
      <c r="E84">
        <f>IF(IFERROR(LOOKUP(חח[[#This Row],[ClientID]],קביעויות[דילוג 2 אפשרויות]),FALSE)=חח[[#This Row],[ClientID]],1,"")</f>
        <v>1</v>
      </c>
    </row>
    <row r="85" spans="1:5" x14ac:dyDescent="0.25">
      <c r="A85" t="s">
        <v>30</v>
      </c>
      <c r="B85">
        <v>3</v>
      </c>
      <c r="C85">
        <v>26</v>
      </c>
      <c r="D85" t="e">
        <f>[1]!דבד[[#This Row],[LengthofCycle]]+1</f>
        <v>#REF!</v>
      </c>
      <c r="E85">
        <f>IF(IFERROR(LOOKUP(חח[[#This Row],[ClientID]],קביעויות[דילוג 2 אפשרויות]),FALSE)=חח[[#This Row],[ClientID]],1,"")</f>
        <v>1</v>
      </c>
    </row>
    <row r="86" spans="1:5" x14ac:dyDescent="0.25">
      <c r="A86" t="s">
        <v>30</v>
      </c>
      <c r="B86">
        <v>4</v>
      </c>
      <c r="C86">
        <v>27</v>
      </c>
      <c r="D86" t="e">
        <f>[1]!דבד[[#This Row],[LengthofCycle]]+1</f>
        <v>#REF!</v>
      </c>
      <c r="E86">
        <f>IF(IFERROR(LOOKUP(חח[[#This Row],[ClientID]],קביעויות[דילוג 2 אפשרויות]),FALSE)=חח[[#This Row],[ClientID]],1,"")</f>
        <v>1</v>
      </c>
    </row>
    <row r="87" spans="1:5" x14ac:dyDescent="0.25">
      <c r="A87" t="s">
        <v>30</v>
      </c>
      <c r="B87">
        <v>5</v>
      </c>
      <c r="C87">
        <v>28</v>
      </c>
      <c r="D87" t="e">
        <f>[1]!דבד[[#This Row],[LengthofCycle]]+1</f>
        <v>#REF!</v>
      </c>
      <c r="E87">
        <f>IF(IFERROR(LOOKUP(חח[[#This Row],[ClientID]],קביעויות[דילוג 2 אפשרויות]),FALSE)=חח[[#This Row],[ClientID]],1,"")</f>
        <v>1</v>
      </c>
    </row>
    <row r="88" spans="1:5" x14ac:dyDescent="0.25">
      <c r="A88" t="s">
        <v>30</v>
      </c>
      <c r="B88">
        <v>6</v>
      </c>
      <c r="C88">
        <v>30</v>
      </c>
      <c r="D88" t="e">
        <f>[1]!דבד[[#This Row],[LengthofCycle]]+1</f>
        <v>#REF!</v>
      </c>
      <c r="E88">
        <f>IF(IFERROR(LOOKUP(חח[[#This Row],[ClientID]],קביעויות[דילוג 2 אפשרויות]),FALSE)=חח[[#This Row],[ClientID]],1,"")</f>
        <v>1</v>
      </c>
    </row>
    <row r="89" spans="1:5" x14ac:dyDescent="0.25">
      <c r="A89" t="s">
        <v>31</v>
      </c>
      <c r="B89">
        <v>1</v>
      </c>
      <c r="C89">
        <v>29</v>
      </c>
      <c r="D89" t="e">
        <f>[1]!דבד[[#This Row],[LengthofCycle]]+1</f>
        <v>#REF!</v>
      </c>
      <c r="E89" t="str">
        <f>IF(IFERROR(LOOKUP(חח[[#This Row],[ClientID]],קביעויות[דילוג 2 אפשרויות]),FALSE)=חח[[#This Row],[ClientID]],1,"")</f>
        <v/>
      </c>
    </row>
    <row r="90" spans="1:5" x14ac:dyDescent="0.25">
      <c r="A90" t="s">
        <v>31</v>
      </c>
      <c r="B90">
        <v>2</v>
      </c>
      <c r="C90">
        <v>29</v>
      </c>
      <c r="D90" t="e">
        <f>[1]!דבד[[#This Row],[LengthofCycle]]+1</f>
        <v>#REF!</v>
      </c>
      <c r="E90" t="str">
        <f>IF(IFERROR(LOOKUP(חח[[#This Row],[ClientID]],קביעויות[דילוג 2 אפשרויות]),FALSE)=חח[[#This Row],[ClientID]],1,"")</f>
        <v/>
      </c>
    </row>
    <row r="91" spans="1:5" x14ac:dyDescent="0.25">
      <c r="A91" t="s">
        <v>31</v>
      </c>
      <c r="B91">
        <v>3</v>
      </c>
      <c r="C91">
        <v>26</v>
      </c>
      <c r="D91" t="e">
        <f>[1]!דבד[[#This Row],[LengthofCycle]]+1</f>
        <v>#REF!</v>
      </c>
      <c r="E91" t="str">
        <f>IF(IFERROR(LOOKUP(חח[[#This Row],[ClientID]],קביעויות[דילוג 2 אפשרויות]),FALSE)=חח[[#This Row],[ClientID]],1,"")</f>
        <v/>
      </c>
    </row>
    <row r="92" spans="1:5" x14ac:dyDescent="0.25">
      <c r="A92" t="s">
        <v>31</v>
      </c>
      <c r="B92">
        <v>4</v>
      </c>
      <c r="C92">
        <v>25</v>
      </c>
      <c r="D92" t="e">
        <f>[1]!דבד[[#This Row],[LengthofCycle]]+1</f>
        <v>#REF!</v>
      </c>
      <c r="E92" t="str">
        <f>IF(IFERROR(LOOKUP(חח[[#This Row],[ClientID]],קביעויות[דילוג 2 אפשרויות]),FALSE)=חח[[#This Row],[ClientID]],1,"")</f>
        <v/>
      </c>
    </row>
    <row r="93" spans="1:5" x14ac:dyDescent="0.25">
      <c r="A93" t="s">
        <v>31</v>
      </c>
      <c r="B93">
        <v>5</v>
      </c>
      <c r="C93">
        <v>29</v>
      </c>
      <c r="D93" t="e">
        <f>[1]!דבד[[#This Row],[LengthofCycle]]+1</f>
        <v>#REF!</v>
      </c>
      <c r="E93" t="str">
        <f>IF(IFERROR(LOOKUP(חח[[#This Row],[ClientID]],קביעויות[דילוג 2 אפשרויות]),FALSE)=חח[[#This Row],[ClientID]],1,"")</f>
        <v/>
      </c>
    </row>
    <row r="94" spans="1:5" x14ac:dyDescent="0.25">
      <c r="A94" t="s">
        <v>31</v>
      </c>
      <c r="B94">
        <v>6</v>
      </c>
      <c r="C94">
        <v>23</v>
      </c>
      <c r="D94" t="e">
        <f>[1]!דבד[[#This Row],[LengthofCycle]]+1</f>
        <v>#REF!</v>
      </c>
      <c r="E94" t="str">
        <f>IF(IFERROR(LOOKUP(חח[[#This Row],[ClientID]],קביעויות[דילוג 2 אפשרויות]),FALSE)=חח[[#This Row],[ClientID]],1,"")</f>
        <v/>
      </c>
    </row>
    <row r="95" spans="1:5" x14ac:dyDescent="0.25">
      <c r="A95" t="s">
        <v>31</v>
      </c>
      <c r="B95">
        <v>7</v>
      </c>
      <c r="C95">
        <v>26</v>
      </c>
      <c r="D95" t="e">
        <f>[1]!דבד[[#This Row],[LengthofCycle]]+1</f>
        <v>#REF!</v>
      </c>
      <c r="E95" t="str">
        <f>IF(IFERROR(LOOKUP(חח[[#This Row],[ClientID]],קביעויות[דילוג 2 אפשרויות]),FALSE)=חח[[#This Row],[ClientID]],1,"")</f>
        <v/>
      </c>
    </row>
    <row r="96" spans="1:5" x14ac:dyDescent="0.25">
      <c r="A96" t="s">
        <v>31</v>
      </c>
      <c r="B96">
        <v>8</v>
      </c>
      <c r="C96">
        <v>25</v>
      </c>
      <c r="D96" t="e">
        <f>[1]!דבד[[#This Row],[LengthofCycle]]+1</f>
        <v>#REF!</v>
      </c>
      <c r="E96" t="str">
        <f>IF(IFERROR(LOOKUP(חח[[#This Row],[ClientID]],קביעויות[דילוג 2 אפשרויות]),FALSE)=חח[[#This Row],[ClientID]],1,"")</f>
        <v/>
      </c>
    </row>
    <row r="97" spans="1:5" x14ac:dyDescent="0.25">
      <c r="A97" t="s">
        <v>31</v>
      </c>
      <c r="B97">
        <v>9</v>
      </c>
      <c r="C97">
        <v>30</v>
      </c>
      <c r="D97" t="e">
        <f>[1]!דבד[[#This Row],[LengthofCycle]]+1</f>
        <v>#REF!</v>
      </c>
      <c r="E97" t="str">
        <f>IF(IFERROR(LOOKUP(חח[[#This Row],[ClientID]],קביעויות[דילוג 2 אפשרויות]),FALSE)=חח[[#This Row],[ClientID]],1,"")</f>
        <v/>
      </c>
    </row>
    <row r="98" spans="1:5" x14ac:dyDescent="0.25">
      <c r="A98" t="s">
        <v>31</v>
      </c>
      <c r="B98">
        <v>10</v>
      </c>
      <c r="C98">
        <v>27</v>
      </c>
      <c r="D98" t="e">
        <f>[1]!דבד[[#This Row],[LengthofCycle]]+1</f>
        <v>#REF!</v>
      </c>
      <c r="E98" t="str">
        <f>IF(IFERROR(LOOKUP(חח[[#This Row],[ClientID]],קביעויות[דילוג 2 אפשרויות]),FALSE)=חח[[#This Row],[ClientID]],1,"")</f>
        <v/>
      </c>
    </row>
    <row r="99" spans="1:5" x14ac:dyDescent="0.25">
      <c r="A99" t="s">
        <v>31</v>
      </c>
      <c r="B99">
        <v>11</v>
      </c>
      <c r="C99">
        <v>26</v>
      </c>
      <c r="D99" t="e">
        <f>[1]!דבד[[#This Row],[LengthofCycle]]+1</f>
        <v>#REF!</v>
      </c>
      <c r="E99" t="str">
        <f>IF(IFERROR(LOOKUP(חח[[#This Row],[ClientID]],קביעויות[דילוג 2 אפשרויות]),FALSE)=חח[[#This Row],[ClientID]],1,"")</f>
        <v/>
      </c>
    </row>
    <row r="100" spans="1:5" x14ac:dyDescent="0.25">
      <c r="A100" t="s">
        <v>31</v>
      </c>
      <c r="B100">
        <v>12</v>
      </c>
      <c r="C100">
        <v>30</v>
      </c>
      <c r="D100" t="e">
        <f>[1]!דבד[[#This Row],[LengthofCycle]]+1</f>
        <v>#REF!</v>
      </c>
      <c r="E100" t="str">
        <f>IF(IFERROR(LOOKUP(חח[[#This Row],[ClientID]],קביעויות[דילוג 2 אפשרויות]),FALSE)=חח[[#This Row],[ClientID]],1,"")</f>
        <v/>
      </c>
    </row>
    <row r="101" spans="1:5" x14ac:dyDescent="0.25">
      <c r="A101" t="s">
        <v>31</v>
      </c>
      <c r="B101">
        <v>13</v>
      </c>
      <c r="C101">
        <v>23</v>
      </c>
      <c r="D101" t="e">
        <f>[1]!דבד[[#This Row],[LengthofCycle]]+1</f>
        <v>#REF!</v>
      </c>
      <c r="E101" t="str">
        <f>IF(IFERROR(LOOKUP(חח[[#This Row],[ClientID]],קביעויות[דילוג 2 אפשרויות]),FALSE)=חח[[#This Row],[ClientID]],1,"")</f>
        <v/>
      </c>
    </row>
    <row r="102" spans="1:5" x14ac:dyDescent="0.25">
      <c r="A102" t="s">
        <v>31</v>
      </c>
      <c r="B102">
        <v>14</v>
      </c>
      <c r="C102">
        <v>23</v>
      </c>
      <c r="D102" t="e">
        <f>[1]!דבד[[#This Row],[LengthofCycle]]+1</f>
        <v>#REF!</v>
      </c>
      <c r="E102" t="str">
        <f>IF(IFERROR(LOOKUP(חח[[#This Row],[ClientID]],קביעויות[דילוג 2 אפשרויות]),FALSE)=חח[[#This Row],[ClientID]],1,"")</f>
        <v/>
      </c>
    </row>
    <row r="103" spans="1:5" x14ac:dyDescent="0.25">
      <c r="A103" t="s">
        <v>31</v>
      </c>
      <c r="B103">
        <v>15</v>
      </c>
      <c r="C103">
        <v>29</v>
      </c>
      <c r="D103" t="e">
        <f>[1]!דבד[[#This Row],[LengthofCycle]]+1</f>
        <v>#REF!</v>
      </c>
      <c r="E103" t="str">
        <f>IF(IFERROR(LOOKUP(חח[[#This Row],[ClientID]],קביעויות[דילוג 2 אפשרויות]),FALSE)=חח[[#This Row],[ClientID]],1,"")</f>
        <v/>
      </c>
    </row>
    <row r="104" spans="1:5" x14ac:dyDescent="0.25">
      <c r="A104" t="s">
        <v>31</v>
      </c>
      <c r="B104">
        <v>16</v>
      </c>
      <c r="C104">
        <v>28</v>
      </c>
      <c r="D104" t="e">
        <f>[1]!דבד[[#This Row],[LengthofCycle]]+1</f>
        <v>#REF!</v>
      </c>
      <c r="E104" t="str">
        <f>IF(IFERROR(LOOKUP(חח[[#This Row],[ClientID]],קביעויות[דילוג 2 אפשרויות]),FALSE)=חח[[#This Row],[ClientID]],1,"")</f>
        <v/>
      </c>
    </row>
    <row r="105" spans="1:5" x14ac:dyDescent="0.25">
      <c r="A105" t="s">
        <v>32</v>
      </c>
      <c r="B105">
        <v>1</v>
      </c>
      <c r="C105">
        <v>27</v>
      </c>
      <c r="D105" t="e">
        <f>[1]!דבד[[#This Row],[LengthofCycle]]+1</f>
        <v>#REF!</v>
      </c>
      <c r="E105">
        <f>IF(IFERROR(LOOKUP(חח[[#This Row],[ClientID]],קביעויות[דילוג 2 אפשרויות]),FALSE)=חח[[#This Row],[ClientID]],1,"")</f>
        <v>1</v>
      </c>
    </row>
    <row r="106" spans="1:5" x14ac:dyDescent="0.25">
      <c r="A106" t="s">
        <v>32</v>
      </c>
      <c r="B106">
        <v>2</v>
      </c>
      <c r="C106">
        <v>27</v>
      </c>
      <c r="D106" t="e">
        <f>[1]!דבד[[#This Row],[LengthofCycle]]+1</f>
        <v>#REF!</v>
      </c>
      <c r="E106">
        <f>IF(IFERROR(LOOKUP(חח[[#This Row],[ClientID]],קביעויות[דילוג 2 אפשרויות]),FALSE)=חח[[#This Row],[ClientID]],1,"")</f>
        <v>1</v>
      </c>
    </row>
    <row r="107" spans="1:5" x14ac:dyDescent="0.25">
      <c r="A107" t="s">
        <v>32</v>
      </c>
      <c r="B107">
        <v>3</v>
      </c>
      <c r="C107">
        <v>28</v>
      </c>
      <c r="D107" t="e">
        <f>[1]!דבד[[#This Row],[LengthofCycle]]+1</f>
        <v>#REF!</v>
      </c>
      <c r="E107">
        <f>IF(IFERROR(LOOKUP(חח[[#This Row],[ClientID]],קביעויות[דילוג 2 אפשרויות]),FALSE)=חח[[#This Row],[ClientID]],1,"")</f>
        <v>1</v>
      </c>
    </row>
    <row r="108" spans="1:5" x14ac:dyDescent="0.25">
      <c r="A108" t="s">
        <v>32</v>
      </c>
      <c r="B108">
        <v>4</v>
      </c>
      <c r="C108">
        <v>27</v>
      </c>
      <c r="D108" t="e">
        <f>[1]!דבד[[#This Row],[LengthofCycle]]+1</f>
        <v>#REF!</v>
      </c>
      <c r="E108">
        <f>IF(IFERROR(LOOKUP(חח[[#This Row],[ClientID]],קביעויות[דילוג 2 אפשרויות]),FALSE)=חח[[#This Row],[ClientID]],1,"")</f>
        <v>1</v>
      </c>
    </row>
    <row r="109" spans="1:5" x14ac:dyDescent="0.25">
      <c r="A109" t="s">
        <v>32</v>
      </c>
      <c r="B109">
        <v>5</v>
      </c>
      <c r="C109">
        <v>27</v>
      </c>
      <c r="D109" t="e">
        <f>[1]!דבד[[#This Row],[LengthofCycle]]+1</f>
        <v>#REF!</v>
      </c>
      <c r="E109">
        <f>IF(IFERROR(LOOKUP(חח[[#This Row],[ClientID]],קביעויות[דילוג 2 אפשרויות]),FALSE)=חח[[#This Row],[ClientID]],1,"")</f>
        <v>1</v>
      </c>
    </row>
    <row r="110" spans="1:5" x14ac:dyDescent="0.25">
      <c r="A110" t="s">
        <v>32</v>
      </c>
      <c r="B110">
        <v>6</v>
      </c>
      <c r="C110">
        <v>29</v>
      </c>
      <c r="D110" t="e">
        <f>[1]!דבד[[#This Row],[LengthofCycle]]+1</f>
        <v>#REF!</v>
      </c>
      <c r="E110">
        <f>IF(IFERROR(LOOKUP(חח[[#This Row],[ClientID]],קביעויות[דילוג 2 אפשרויות]),FALSE)=חח[[#This Row],[ClientID]],1,"")</f>
        <v>1</v>
      </c>
    </row>
    <row r="111" spans="1:5" x14ac:dyDescent="0.25">
      <c r="A111" t="s">
        <v>32</v>
      </c>
      <c r="B111">
        <v>7</v>
      </c>
      <c r="C111">
        <v>28</v>
      </c>
      <c r="D111" t="e">
        <f>[1]!דבד[[#This Row],[LengthofCycle]]+1</f>
        <v>#REF!</v>
      </c>
      <c r="E111">
        <f>IF(IFERROR(LOOKUP(חח[[#This Row],[ClientID]],קביעויות[דילוג 2 אפשרויות]),FALSE)=חח[[#This Row],[ClientID]],1,"")</f>
        <v>1</v>
      </c>
    </row>
    <row r="112" spans="1:5" x14ac:dyDescent="0.25">
      <c r="A112" t="s">
        <v>32</v>
      </c>
      <c r="B112">
        <v>8</v>
      </c>
      <c r="C112">
        <v>27</v>
      </c>
      <c r="D112" t="e">
        <f>[1]!דבד[[#This Row],[LengthofCycle]]+1</f>
        <v>#REF!</v>
      </c>
      <c r="E112">
        <f>IF(IFERROR(LOOKUP(חח[[#This Row],[ClientID]],קביעויות[דילוג 2 אפשרויות]),FALSE)=חח[[#This Row],[ClientID]],1,"")</f>
        <v>1</v>
      </c>
    </row>
    <row r="113" spans="1:5" x14ac:dyDescent="0.25">
      <c r="A113" t="s">
        <v>32</v>
      </c>
      <c r="B113">
        <v>9</v>
      </c>
      <c r="C113">
        <v>26</v>
      </c>
      <c r="D113" t="e">
        <f>[1]!דבד[[#This Row],[LengthofCycle]]+1</f>
        <v>#REF!</v>
      </c>
      <c r="E113">
        <f>IF(IFERROR(LOOKUP(חח[[#This Row],[ClientID]],קביעויות[דילוג 2 אפשרויות]),FALSE)=חח[[#This Row],[ClientID]],1,"")</f>
        <v>1</v>
      </c>
    </row>
    <row r="114" spans="1:5" x14ac:dyDescent="0.25">
      <c r="A114" t="s">
        <v>32</v>
      </c>
      <c r="B114">
        <v>10</v>
      </c>
      <c r="C114">
        <v>28</v>
      </c>
      <c r="D114" t="e">
        <f>[1]!דבד[[#This Row],[LengthofCycle]]+1</f>
        <v>#REF!</v>
      </c>
      <c r="E114">
        <f>IF(IFERROR(LOOKUP(חח[[#This Row],[ClientID]],קביעויות[דילוג 2 אפשרויות]),FALSE)=חח[[#This Row],[ClientID]],1,"")</f>
        <v>1</v>
      </c>
    </row>
    <row r="115" spans="1:5" x14ac:dyDescent="0.25">
      <c r="A115" t="s">
        <v>32</v>
      </c>
      <c r="B115">
        <v>11</v>
      </c>
      <c r="C115">
        <v>25</v>
      </c>
      <c r="D115" t="e">
        <f>[1]!דבד[[#This Row],[LengthofCycle]]+1</f>
        <v>#REF!</v>
      </c>
      <c r="E115">
        <f>IF(IFERROR(LOOKUP(חח[[#This Row],[ClientID]],קביעויות[דילוג 2 אפשרויות]),FALSE)=חח[[#This Row],[ClientID]],1,"")</f>
        <v>1</v>
      </c>
    </row>
    <row r="116" spans="1:5" x14ac:dyDescent="0.25">
      <c r="A116" t="s">
        <v>32</v>
      </c>
      <c r="B116">
        <v>12</v>
      </c>
      <c r="C116">
        <v>27</v>
      </c>
      <c r="D116" t="e">
        <f>[1]!דבד[[#This Row],[LengthofCycle]]+1</f>
        <v>#REF!</v>
      </c>
      <c r="E116">
        <f>IF(IFERROR(LOOKUP(חח[[#This Row],[ClientID]],קביעויות[דילוג 2 אפשרויות]),FALSE)=חח[[#This Row],[ClientID]],1,"")</f>
        <v>1</v>
      </c>
    </row>
    <row r="117" spans="1:5" x14ac:dyDescent="0.25">
      <c r="A117" t="s">
        <v>33</v>
      </c>
      <c r="B117">
        <v>1</v>
      </c>
      <c r="C117">
        <v>33</v>
      </c>
      <c r="D117" t="e">
        <f>[1]!דבד[[#This Row],[LengthofCycle]]+1</f>
        <v>#REF!</v>
      </c>
      <c r="E117">
        <f>IF(IFERROR(LOOKUP(חח[[#This Row],[ClientID]],קביעויות[דילוג 2 אפשרויות]),FALSE)=חח[[#This Row],[ClientID]],1,"")</f>
        <v>1</v>
      </c>
    </row>
    <row r="118" spans="1:5" x14ac:dyDescent="0.25">
      <c r="A118" t="s">
        <v>33</v>
      </c>
      <c r="B118">
        <v>2</v>
      </c>
      <c r="C118">
        <v>33</v>
      </c>
      <c r="D118" t="e">
        <f>[1]!דבד[[#This Row],[LengthofCycle]]+1</f>
        <v>#REF!</v>
      </c>
      <c r="E118">
        <f>IF(IFERROR(LOOKUP(חח[[#This Row],[ClientID]],קביעויות[דילוג 2 אפשרויות]),FALSE)=חח[[#This Row],[ClientID]],1,"")</f>
        <v>1</v>
      </c>
    </row>
    <row r="119" spans="1:5" x14ac:dyDescent="0.25">
      <c r="A119" t="s">
        <v>33</v>
      </c>
      <c r="B119">
        <v>3</v>
      </c>
      <c r="C119">
        <v>30</v>
      </c>
      <c r="D119" t="e">
        <f>[1]!דבד[[#This Row],[LengthofCycle]]+1</f>
        <v>#REF!</v>
      </c>
      <c r="E119">
        <f>IF(IFERROR(LOOKUP(חח[[#This Row],[ClientID]],קביעויות[דילוג 2 אפשרויות]),FALSE)=חח[[#This Row],[ClientID]],1,"")</f>
        <v>1</v>
      </c>
    </row>
    <row r="120" spans="1:5" x14ac:dyDescent="0.25">
      <c r="A120" t="s">
        <v>33</v>
      </c>
      <c r="B120">
        <v>4</v>
      </c>
      <c r="C120">
        <v>28</v>
      </c>
      <c r="D120" t="e">
        <f>[1]!דבד[[#This Row],[LengthofCycle]]+1</f>
        <v>#REF!</v>
      </c>
      <c r="E120">
        <f>IF(IFERROR(LOOKUP(חח[[#This Row],[ClientID]],קביעויות[דילוג 2 אפשרויות]),FALSE)=חח[[#This Row],[ClientID]],1,"")</f>
        <v>1</v>
      </c>
    </row>
    <row r="121" spans="1:5" x14ac:dyDescent="0.25">
      <c r="A121" t="s">
        <v>33</v>
      </c>
      <c r="B121">
        <v>5</v>
      </c>
      <c r="C121">
        <v>31</v>
      </c>
      <c r="D121" t="e">
        <f>[1]!דבד[[#This Row],[LengthofCycle]]+1</f>
        <v>#REF!</v>
      </c>
      <c r="E121">
        <f>IF(IFERROR(LOOKUP(חח[[#This Row],[ClientID]],קביעויות[דילוג 2 אפשרויות]),FALSE)=חח[[#This Row],[ClientID]],1,"")</f>
        <v>1</v>
      </c>
    </row>
    <row r="122" spans="1:5" x14ac:dyDescent="0.25">
      <c r="A122" t="s">
        <v>33</v>
      </c>
      <c r="B122">
        <v>6</v>
      </c>
      <c r="C122">
        <v>35</v>
      </c>
      <c r="D122" t="e">
        <f>[1]!דבד[[#This Row],[LengthofCycle]]+1</f>
        <v>#REF!</v>
      </c>
      <c r="E122">
        <f>IF(IFERROR(LOOKUP(חח[[#This Row],[ClientID]],קביעויות[דילוג 2 אפשרויות]),FALSE)=חח[[#This Row],[ClientID]],1,"")</f>
        <v>1</v>
      </c>
    </row>
    <row r="123" spans="1:5" x14ac:dyDescent="0.25">
      <c r="A123" t="s">
        <v>33</v>
      </c>
      <c r="B123">
        <v>7</v>
      </c>
      <c r="C123">
        <v>33</v>
      </c>
      <c r="D123" t="e">
        <f>[1]!דבד[[#This Row],[LengthofCycle]]+1</f>
        <v>#REF!</v>
      </c>
      <c r="E123">
        <f>IF(IFERROR(LOOKUP(חח[[#This Row],[ClientID]],קביעויות[דילוג 2 אפשרויות]),FALSE)=חח[[#This Row],[ClientID]],1,"")</f>
        <v>1</v>
      </c>
    </row>
    <row r="124" spans="1:5" x14ac:dyDescent="0.25">
      <c r="A124" t="s">
        <v>33</v>
      </c>
      <c r="B124">
        <v>8</v>
      </c>
      <c r="C124">
        <v>31</v>
      </c>
      <c r="D124" t="e">
        <f>[1]!דבד[[#This Row],[LengthofCycle]]+1</f>
        <v>#REF!</v>
      </c>
      <c r="E124">
        <f>IF(IFERROR(LOOKUP(חח[[#This Row],[ClientID]],קביעויות[דילוג 2 אפשרויות]),FALSE)=חח[[#This Row],[ClientID]],1,"")</f>
        <v>1</v>
      </c>
    </row>
    <row r="125" spans="1:5" x14ac:dyDescent="0.25">
      <c r="A125" t="s">
        <v>33</v>
      </c>
      <c r="B125">
        <v>9</v>
      </c>
      <c r="C125">
        <v>32</v>
      </c>
      <c r="D125" t="e">
        <f>[1]!דבד[[#This Row],[LengthofCycle]]+1</f>
        <v>#REF!</v>
      </c>
      <c r="E125">
        <f>IF(IFERROR(LOOKUP(חח[[#This Row],[ClientID]],קביעויות[דילוג 2 אפשרויות]),FALSE)=חח[[#This Row],[ClientID]],1,"")</f>
        <v>1</v>
      </c>
    </row>
    <row r="126" spans="1:5" x14ac:dyDescent="0.25">
      <c r="A126" t="s">
        <v>33</v>
      </c>
      <c r="B126">
        <v>10</v>
      </c>
      <c r="C126">
        <v>41</v>
      </c>
      <c r="D126" t="e">
        <f>[1]!דבד[[#This Row],[LengthofCycle]]+1</f>
        <v>#REF!</v>
      </c>
      <c r="E126">
        <f>IF(IFERROR(LOOKUP(חח[[#This Row],[ClientID]],קביעויות[דילוג 2 אפשרויות]),FALSE)=חח[[#This Row],[ClientID]],1,"")</f>
        <v>1</v>
      </c>
    </row>
    <row r="127" spans="1:5" x14ac:dyDescent="0.25">
      <c r="A127" t="s">
        <v>33</v>
      </c>
      <c r="B127">
        <v>11</v>
      </c>
      <c r="C127">
        <v>38</v>
      </c>
      <c r="D127" t="e">
        <f>[1]!דבד[[#This Row],[LengthofCycle]]+1</f>
        <v>#REF!</v>
      </c>
      <c r="E127">
        <f>IF(IFERROR(LOOKUP(חח[[#This Row],[ClientID]],קביעויות[דילוג 2 אפשרויות]),FALSE)=חח[[#This Row],[ClientID]],1,"")</f>
        <v>1</v>
      </c>
    </row>
    <row r="128" spans="1:5" x14ac:dyDescent="0.25">
      <c r="A128" t="s">
        <v>33</v>
      </c>
      <c r="B128">
        <v>12</v>
      </c>
      <c r="C128">
        <v>29</v>
      </c>
      <c r="D128" t="e">
        <f>[1]!דבד[[#This Row],[LengthofCycle]]+1</f>
        <v>#REF!</v>
      </c>
      <c r="E128">
        <f>IF(IFERROR(LOOKUP(חח[[#This Row],[ClientID]],קביעויות[דילוג 2 אפשרויות]),FALSE)=חח[[#This Row],[ClientID]],1,"")</f>
        <v>1</v>
      </c>
    </row>
    <row r="129" spans="1:5" x14ac:dyDescent="0.25">
      <c r="A129" t="s">
        <v>1</v>
      </c>
      <c r="B129">
        <v>1</v>
      </c>
      <c r="C129">
        <v>33</v>
      </c>
      <c r="D129" t="e">
        <f>[1]!דבד[[#This Row],[LengthofCycle]]+1</f>
        <v>#REF!</v>
      </c>
      <c r="E129" t="str">
        <f>IF(IFERROR(LOOKUP(חח[[#This Row],[ClientID]],קביעויות[דילוג 2 אפשרויות]),FALSE)=חח[[#This Row],[ClientID]],1,"")</f>
        <v/>
      </c>
    </row>
    <row r="130" spans="1:5" x14ac:dyDescent="0.25">
      <c r="A130" t="s">
        <v>1</v>
      </c>
      <c r="B130">
        <v>2</v>
      </c>
      <c r="C130">
        <v>33</v>
      </c>
      <c r="D130" t="e">
        <f>[1]!דבד[[#This Row],[LengthofCycle]]+1</f>
        <v>#REF!</v>
      </c>
      <c r="E130" t="str">
        <f>IF(IFERROR(LOOKUP(חח[[#This Row],[ClientID]],קביעויות[דילוג 2 אפשרויות]),FALSE)=חח[[#This Row],[ClientID]],1,"")</f>
        <v/>
      </c>
    </row>
    <row r="131" spans="1:5" x14ac:dyDescent="0.25">
      <c r="A131" t="s">
        <v>1</v>
      </c>
      <c r="B131">
        <v>3</v>
      </c>
      <c r="C131">
        <v>34</v>
      </c>
      <c r="D131" t="e">
        <f>[1]!דבד[[#This Row],[LengthofCycle]]+1</f>
        <v>#REF!</v>
      </c>
      <c r="E131" t="str">
        <f>IF(IFERROR(LOOKUP(חח[[#This Row],[ClientID]],קביעויות[דילוג 2 אפשרויות]),FALSE)=חח[[#This Row],[ClientID]],1,"")</f>
        <v/>
      </c>
    </row>
    <row r="132" spans="1:5" x14ac:dyDescent="0.25">
      <c r="A132" t="s">
        <v>1</v>
      </c>
      <c r="B132">
        <v>4</v>
      </c>
      <c r="C132">
        <v>33</v>
      </c>
      <c r="D132" t="e">
        <f>[1]!דבד[[#This Row],[LengthofCycle]]+1</f>
        <v>#REF!</v>
      </c>
      <c r="E132" t="str">
        <f>IF(IFERROR(LOOKUP(חח[[#This Row],[ClientID]],קביעויות[דילוג 2 אפשרויות]),FALSE)=חח[[#This Row],[ClientID]],1,"")</f>
        <v/>
      </c>
    </row>
    <row r="133" spans="1:5" x14ac:dyDescent="0.25">
      <c r="A133" t="s">
        <v>1</v>
      </c>
      <c r="B133">
        <v>5</v>
      </c>
      <c r="C133">
        <v>30</v>
      </c>
      <c r="D133" t="e">
        <f>[1]!דבד[[#This Row],[LengthofCycle]]+1</f>
        <v>#REF!</v>
      </c>
      <c r="E133" t="str">
        <f>IF(IFERROR(LOOKUP(חח[[#This Row],[ClientID]],קביעויות[דילוג 2 אפשרויות]),FALSE)=חח[[#This Row],[ClientID]],1,"")</f>
        <v/>
      </c>
    </row>
    <row r="134" spans="1:5" x14ac:dyDescent="0.25">
      <c r="A134" t="s">
        <v>34</v>
      </c>
      <c r="B134">
        <v>1</v>
      </c>
      <c r="C134">
        <v>29</v>
      </c>
      <c r="D134" t="e">
        <f>[1]!דבד[[#This Row],[LengthofCycle]]+1</f>
        <v>#REF!</v>
      </c>
      <c r="E134">
        <f>IF(IFERROR(LOOKUP(חח[[#This Row],[ClientID]],קביעויות[דילוג 2 אפשרויות]),FALSE)=חח[[#This Row],[ClientID]],1,"")</f>
        <v>1</v>
      </c>
    </row>
    <row r="135" spans="1:5" x14ac:dyDescent="0.25">
      <c r="A135" t="s">
        <v>34</v>
      </c>
      <c r="B135">
        <v>2</v>
      </c>
      <c r="C135">
        <v>28</v>
      </c>
      <c r="D135" t="e">
        <f>[1]!דבד[[#This Row],[LengthofCycle]]+1</f>
        <v>#REF!</v>
      </c>
      <c r="E135">
        <f>IF(IFERROR(LOOKUP(חח[[#This Row],[ClientID]],קביעויות[דילוג 2 אפשרויות]),FALSE)=חח[[#This Row],[ClientID]],1,"")</f>
        <v>1</v>
      </c>
    </row>
    <row r="136" spans="1:5" x14ac:dyDescent="0.25">
      <c r="A136" t="s">
        <v>34</v>
      </c>
      <c r="B136">
        <v>3</v>
      </c>
      <c r="C136">
        <v>29</v>
      </c>
      <c r="D136" t="e">
        <f>[1]!דבד[[#This Row],[LengthofCycle]]+1</f>
        <v>#REF!</v>
      </c>
      <c r="E136">
        <f>IF(IFERROR(LOOKUP(חח[[#This Row],[ClientID]],קביעויות[דילוג 2 אפשרויות]),FALSE)=חח[[#This Row],[ClientID]],1,"")</f>
        <v>1</v>
      </c>
    </row>
    <row r="137" spans="1:5" x14ac:dyDescent="0.25">
      <c r="A137" t="s">
        <v>34</v>
      </c>
      <c r="B137">
        <v>4</v>
      </c>
      <c r="C137">
        <v>30</v>
      </c>
      <c r="D137" t="e">
        <f>[1]!דבד[[#This Row],[LengthofCycle]]+1</f>
        <v>#REF!</v>
      </c>
      <c r="E137">
        <f>IF(IFERROR(LOOKUP(חח[[#This Row],[ClientID]],קביעויות[דילוג 2 אפשרויות]),FALSE)=חח[[#This Row],[ClientID]],1,"")</f>
        <v>1</v>
      </c>
    </row>
    <row r="138" spans="1:5" x14ac:dyDescent="0.25">
      <c r="A138" t="s">
        <v>34</v>
      </c>
      <c r="B138">
        <v>5</v>
      </c>
      <c r="C138">
        <v>28</v>
      </c>
      <c r="D138" t="e">
        <f>[1]!דבד[[#This Row],[LengthofCycle]]+1</f>
        <v>#REF!</v>
      </c>
      <c r="E138">
        <f>IF(IFERROR(LOOKUP(חח[[#This Row],[ClientID]],קביעויות[דילוג 2 אפשרויות]),FALSE)=חח[[#This Row],[ClientID]],1,"")</f>
        <v>1</v>
      </c>
    </row>
    <row r="139" spans="1:5" x14ac:dyDescent="0.25">
      <c r="A139" t="s">
        <v>34</v>
      </c>
      <c r="B139">
        <v>6</v>
      </c>
      <c r="C139">
        <v>29</v>
      </c>
      <c r="D139" t="e">
        <f>[1]!דבד[[#This Row],[LengthofCycle]]+1</f>
        <v>#REF!</v>
      </c>
      <c r="E139">
        <f>IF(IFERROR(LOOKUP(חח[[#This Row],[ClientID]],קביעויות[דילוג 2 אפשרויות]),FALSE)=חח[[#This Row],[ClientID]],1,"")</f>
        <v>1</v>
      </c>
    </row>
    <row r="140" spans="1:5" x14ac:dyDescent="0.25">
      <c r="A140" t="s">
        <v>34</v>
      </c>
      <c r="B140">
        <v>7</v>
      </c>
      <c r="C140">
        <v>30</v>
      </c>
      <c r="D140" t="e">
        <f>[1]!דבד[[#This Row],[LengthofCycle]]+1</f>
        <v>#REF!</v>
      </c>
      <c r="E140">
        <f>IF(IFERROR(LOOKUP(חח[[#This Row],[ClientID]],קביעויות[דילוג 2 אפשרויות]),FALSE)=חח[[#This Row],[ClientID]],1,"")</f>
        <v>1</v>
      </c>
    </row>
    <row r="141" spans="1:5" x14ac:dyDescent="0.25">
      <c r="A141" t="s">
        <v>34</v>
      </c>
      <c r="B141">
        <v>8</v>
      </c>
      <c r="C141">
        <v>29</v>
      </c>
      <c r="D141" t="e">
        <f>[1]!דבד[[#This Row],[LengthofCycle]]+1</f>
        <v>#REF!</v>
      </c>
      <c r="E141">
        <f>IF(IFERROR(LOOKUP(חח[[#This Row],[ClientID]],קביעויות[דילוג 2 אפשרויות]),FALSE)=חח[[#This Row],[ClientID]],1,"")</f>
        <v>1</v>
      </c>
    </row>
    <row r="142" spans="1:5" x14ac:dyDescent="0.25">
      <c r="A142" t="s">
        <v>35</v>
      </c>
      <c r="B142">
        <v>1</v>
      </c>
      <c r="C142">
        <v>30</v>
      </c>
      <c r="D142" t="e">
        <f>[1]!דבד[[#This Row],[LengthofCycle]]+1</f>
        <v>#REF!</v>
      </c>
      <c r="E142">
        <f>IF(IFERROR(LOOKUP(חח[[#This Row],[ClientID]],קביעויות[דילוג 2 אפשרויות]),FALSE)=חח[[#This Row],[ClientID]],1,"")</f>
        <v>1</v>
      </c>
    </row>
    <row r="143" spans="1:5" x14ac:dyDescent="0.25">
      <c r="A143" t="s">
        <v>35</v>
      </c>
      <c r="B143">
        <v>2</v>
      </c>
      <c r="C143">
        <v>32</v>
      </c>
      <c r="D143" t="e">
        <f>[1]!דבד[[#This Row],[LengthofCycle]]+1</f>
        <v>#REF!</v>
      </c>
      <c r="E143">
        <f>IF(IFERROR(LOOKUP(חח[[#This Row],[ClientID]],קביעויות[דילוג 2 אפשרויות]),FALSE)=חח[[#This Row],[ClientID]],1,"")</f>
        <v>1</v>
      </c>
    </row>
    <row r="144" spans="1:5" x14ac:dyDescent="0.25">
      <c r="A144" t="s">
        <v>35</v>
      </c>
      <c r="B144">
        <v>3</v>
      </c>
      <c r="C144">
        <v>31</v>
      </c>
      <c r="D144" t="e">
        <f>[1]!דבד[[#This Row],[LengthofCycle]]+1</f>
        <v>#REF!</v>
      </c>
      <c r="E144">
        <f>IF(IFERROR(LOOKUP(חח[[#This Row],[ClientID]],קביעויות[דילוג 2 אפשרויות]),FALSE)=חח[[#This Row],[ClientID]],1,"")</f>
        <v>1</v>
      </c>
    </row>
    <row r="145" spans="1:5" x14ac:dyDescent="0.25">
      <c r="A145" t="s">
        <v>35</v>
      </c>
      <c r="B145">
        <v>4</v>
      </c>
      <c r="C145">
        <v>30</v>
      </c>
      <c r="D145" t="e">
        <f>[1]!דבד[[#This Row],[LengthofCycle]]+1</f>
        <v>#REF!</v>
      </c>
      <c r="E145">
        <f>IF(IFERROR(LOOKUP(חח[[#This Row],[ClientID]],קביעויות[דילוג 2 אפשרויות]),FALSE)=חח[[#This Row],[ClientID]],1,"")</f>
        <v>1</v>
      </c>
    </row>
    <row r="146" spans="1:5" x14ac:dyDescent="0.25">
      <c r="A146" t="s">
        <v>35</v>
      </c>
      <c r="B146">
        <v>5</v>
      </c>
      <c r="C146">
        <v>32</v>
      </c>
      <c r="D146" t="e">
        <f>[1]!דבד[[#This Row],[LengthofCycle]]+1</f>
        <v>#REF!</v>
      </c>
      <c r="E146">
        <f>IF(IFERROR(LOOKUP(חח[[#This Row],[ClientID]],קביעויות[דילוג 2 אפשרויות]),FALSE)=חח[[#This Row],[ClientID]],1,"")</f>
        <v>1</v>
      </c>
    </row>
    <row r="147" spans="1:5" x14ac:dyDescent="0.25">
      <c r="A147" t="s">
        <v>35</v>
      </c>
      <c r="B147">
        <v>6</v>
      </c>
      <c r="C147">
        <v>31</v>
      </c>
      <c r="D147" t="e">
        <f>[1]!דבד[[#This Row],[LengthofCycle]]+1</f>
        <v>#REF!</v>
      </c>
      <c r="E147">
        <f>IF(IFERROR(LOOKUP(חח[[#This Row],[ClientID]],קביעויות[דילוג 2 אפשרויות]),FALSE)=חח[[#This Row],[ClientID]],1,"")</f>
        <v>1</v>
      </c>
    </row>
    <row r="148" spans="1:5" x14ac:dyDescent="0.25">
      <c r="A148" t="s">
        <v>35</v>
      </c>
      <c r="B148">
        <v>7</v>
      </c>
      <c r="C148">
        <v>30</v>
      </c>
      <c r="D148" t="e">
        <f>[1]!דבד[[#This Row],[LengthofCycle]]+1</f>
        <v>#REF!</v>
      </c>
      <c r="E148">
        <f>IF(IFERROR(LOOKUP(חח[[#This Row],[ClientID]],קביעויות[דילוג 2 אפשרויות]),FALSE)=חח[[#This Row],[ClientID]],1,"")</f>
        <v>1</v>
      </c>
    </row>
    <row r="149" spans="1:5" x14ac:dyDescent="0.25">
      <c r="A149" t="s">
        <v>35</v>
      </c>
      <c r="B149">
        <v>8</v>
      </c>
      <c r="C149">
        <v>33</v>
      </c>
      <c r="D149" t="e">
        <f>[1]!דבד[[#This Row],[LengthofCycle]]+1</f>
        <v>#REF!</v>
      </c>
      <c r="E149">
        <f>IF(IFERROR(LOOKUP(חח[[#This Row],[ClientID]],קביעויות[דילוג 2 אפשרויות]),FALSE)=חח[[#This Row],[ClientID]],1,"")</f>
        <v>1</v>
      </c>
    </row>
    <row r="150" spans="1:5" x14ac:dyDescent="0.25">
      <c r="A150" t="s">
        <v>35</v>
      </c>
      <c r="B150">
        <v>9</v>
      </c>
      <c r="C150">
        <v>30</v>
      </c>
      <c r="D150" t="e">
        <f>[1]!דבד[[#This Row],[LengthofCycle]]+1</f>
        <v>#REF!</v>
      </c>
      <c r="E150">
        <f>IF(IFERROR(LOOKUP(חח[[#This Row],[ClientID]],קביעויות[דילוג 2 אפשרויות]),FALSE)=חח[[#This Row],[ClientID]],1,"")</f>
        <v>1</v>
      </c>
    </row>
    <row r="151" spans="1:5" x14ac:dyDescent="0.25">
      <c r="A151" t="s">
        <v>35</v>
      </c>
      <c r="B151">
        <v>10</v>
      </c>
      <c r="C151">
        <v>26</v>
      </c>
      <c r="D151" t="e">
        <f>[1]!דבד[[#This Row],[LengthofCycle]]+1</f>
        <v>#REF!</v>
      </c>
      <c r="E151">
        <f>IF(IFERROR(LOOKUP(חח[[#This Row],[ClientID]],קביעויות[דילוג 2 אפשרויות]),FALSE)=חח[[#This Row],[ClientID]],1,"")</f>
        <v>1</v>
      </c>
    </row>
    <row r="152" spans="1:5" x14ac:dyDescent="0.25">
      <c r="A152" t="s">
        <v>35</v>
      </c>
      <c r="B152">
        <v>11</v>
      </c>
      <c r="C152">
        <v>29</v>
      </c>
      <c r="D152" t="e">
        <f>[1]!דבד[[#This Row],[LengthofCycle]]+1</f>
        <v>#REF!</v>
      </c>
      <c r="E152">
        <f>IF(IFERROR(LOOKUP(חח[[#This Row],[ClientID]],קביעויות[דילוג 2 אפשרויות]),FALSE)=חח[[#This Row],[ClientID]],1,"")</f>
        <v>1</v>
      </c>
    </row>
    <row r="153" spans="1:5" x14ac:dyDescent="0.25">
      <c r="A153" t="s">
        <v>36</v>
      </c>
      <c r="B153">
        <v>1</v>
      </c>
      <c r="C153">
        <v>28</v>
      </c>
      <c r="D153" t="e">
        <f>[1]!דבד[[#This Row],[LengthofCycle]]+1</f>
        <v>#REF!</v>
      </c>
      <c r="E153">
        <f>IF(IFERROR(LOOKUP(חח[[#This Row],[ClientID]],קביעויות[דילוג 2 אפשרויות]),FALSE)=חח[[#This Row],[ClientID]],1,"")</f>
        <v>1</v>
      </c>
    </row>
    <row r="154" spans="1:5" x14ac:dyDescent="0.25">
      <c r="A154" t="s">
        <v>36</v>
      </c>
      <c r="B154">
        <v>2</v>
      </c>
      <c r="C154">
        <v>27</v>
      </c>
      <c r="D154" t="e">
        <f>[1]!דבד[[#This Row],[LengthofCycle]]+1</f>
        <v>#REF!</v>
      </c>
      <c r="E154">
        <f>IF(IFERROR(LOOKUP(חח[[#This Row],[ClientID]],קביעויות[דילוג 2 אפשרויות]),FALSE)=חח[[#This Row],[ClientID]],1,"")</f>
        <v>1</v>
      </c>
    </row>
    <row r="155" spans="1:5" x14ac:dyDescent="0.25">
      <c r="A155" t="s">
        <v>36</v>
      </c>
      <c r="B155">
        <v>3</v>
      </c>
      <c r="C155">
        <v>36</v>
      </c>
      <c r="D155" t="e">
        <f>[1]!דבד[[#This Row],[LengthofCycle]]+1</f>
        <v>#REF!</v>
      </c>
      <c r="E155">
        <f>IF(IFERROR(LOOKUP(חח[[#This Row],[ClientID]],קביעויות[דילוג 2 אפשרויות]),FALSE)=חח[[#This Row],[ClientID]],1,"")</f>
        <v>1</v>
      </c>
    </row>
    <row r="156" spans="1:5" x14ac:dyDescent="0.25">
      <c r="A156" t="s">
        <v>36</v>
      </c>
      <c r="B156">
        <v>4</v>
      </c>
      <c r="C156">
        <v>38</v>
      </c>
      <c r="D156" t="e">
        <f>[1]!דבד[[#This Row],[LengthofCycle]]+1</f>
        <v>#REF!</v>
      </c>
      <c r="E156">
        <f>IF(IFERROR(LOOKUP(חח[[#This Row],[ClientID]],קביעויות[דילוג 2 אפשרויות]),FALSE)=חח[[#This Row],[ClientID]],1,"")</f>
        <v>1</v>
      </c>
    </row>
    <row r="157" spans="1:5" x14ac:dyDescent="0.25">
      <c r="A157" t="s">
        <v>36</v>
      </c>
      <c r="B157">
        <v>5</v>
      </c>
      <c r="C157">
        <v>35</v>
      </c>
      <c r="D157" t="e">
        <f>[1]!דבד[[#This Row],[LengthofCycle]]+1</f>
        <v>#REF!</v>
      </c>
      <c r="E157">
        <f>IF(IFERROR(LOOKUP(חח[[#This Row],[ClientID]],קביעויות[דילוג 2 אפשרויות]),FALSE)=חח[[#This Row],[ClientID]],1,"")</f>
        <v>1</v>
      </c>
    </row>
    <row r="158" spans="1:5" x14ac:dyDescent="0.25">
      <c r="A158" t="s">
        <v>36</v>
      </c>
      <c r="B158">
        <v>6</v>
      </c>
      <c r="C158">
        <v>28</v>
      </c>
      <c r="D158" t="e">
        <f>[1]!דבד[[#This Row],[LengthofCycle]]+1</f>
        <v>#REF!</v>
      </c>
      <c r="E158">
        <f>IF(IFERROR(LOOKUP(חח[[#This Row],[ClientID]],קביעויות[דילוג 2 אפשרויות]),FALSE)=חח[[#This Row],[ClientID]],1,"")</f>
        <v>1</v>
      </c>
    </row>
    <row r="159" spans="1:5" x14ac:dyDescent="0.25">
      <c r="A159" t="s">
        <v>36</v>
      </c>
      <c r="B159">
        <v>7</v>
      </c>
      <c r="C159">
        <v>31</v>
      </c>
      <c r="D159" t="e">
        <f>[1]!דבד[[#This Row],[LengthofCycle]]+1</f>
        <v>#REF!</v>
      </c>
      <c r="E159">
        <f>IF(IFERROR(LOOKUP(חח[[#This Row],[ClientID]],קביעויות[דילוג 2 אפשרויות]),FALSE)=חח[[#This Row],[ClientID]],1,"")</f>
        <v>1</v>
      </c>
    </row>
    <row r="160" spans="1:5" x14ac:dyDescent="0.25">
      <c r="A160" t="s">
        <v>36</v>
      </c>
      <c r="B160">
        <v>8</v>
      </c>
      <c r="C160">
        <v>33</v>
      </c>
      <c r="D160" t="e">
        <f>[1]!דבד[[#This Row],[LengthofCycle]]+1</f>
        <v>#REF!</v>
      </c>
      <c r="E160">
        <f>IF(IFERROR(LOOKUP(חח[[#This Row],[ClientID]],קביעויות[דילוג 2 אפשרויות]),FALSE)=חח[[#This Row],[ClientID]],1,"")</f>
        <v>1</v>
      </c>
    </row>
    <row r="161" spans="1:5" x14ac:dyDescent="0.25">
      <c r="A161" t="s">
        <v>36</v>
      </c>
      <c r="B161">
        <v>9</v>
      </c>
      <c r="C161">
        <v>29</v>
      </c>
      <c r="D161" t="e">
        <f>[1]!דבד[[#This Row],[LengthofCycle]]+1</f>
        <v>#REF!</v>
      </c>
      <c r="E161">
        <f>IF(IFERROR(LOOKUP(חח[[#This Row],[ClientID]],קביעויות[דילוג 2 אפשרויות]),FALSE)=חח[[#This Row],[ClientID]],1,"")</f>
        <v>1</v>
      </c>
    </row>
    <row r="162" spans="1:5" x14ac:dyDescent="0.25">
      <c r="A162" t="s">
        <v>36</v>
      </c>
      <c r="B162">
        <v>10</v>
      </c>
      <c r="C162">
        <v>30</v>
      </c>
      <c r="D162" t="e">
        <f>[1]!דבד[[#This Row],[LengthofCycle]]+1</f>
        <v>#REF!</v>
      </c>
      <c r="E162">
        <f>IF(IFERROR(LOOKUP(חח[[#This Row],[ClientID]],קביעויות[דילוג 2 אפשרויות]),FALSE)=חח[[#This Row],[ClientID]],1,"")</f>
        <v>1</v>
      </c>
    </row>
    <row r="163" spans="1:5" x14ac:dyDescent="0.25">
      <c r="A163" t="s">
        <v>36</v>
      </c>
      <c r="B163">
        <v>11</v>
      </c>
      <c r="C163">
        <v>31</v>
      </c>
      <c r="D163" t="e">
        <f>[1]!דבד[[#This Row],[LengthofCycle]]+1</f>
        <v>#REF!</v>
      </c>
      <c r="E163">
        <f>IF(IFERROR(LOOKUP(חח[[#This Row],[ClientID]],קביעויות[דילוג 2 אפשרויות]),FALSE)=חח[[#This Row],[ClientID]],1,"")</f>
        <v>1</v>
      </c>
    </row>
    <row r="164" spans="1:5" x14ac:dyDescent="0.25">
      <c r="A164" t="s">
        <v>36</v>
      </c>
      <c r="B164">
        <v>12</v>
      </c>
      <c r="C164">
        <v>30</v>
      </c>
      <c r="D164" t="e">
        <f>[1]!דבד[[#This Row],[LengthofCycle]]+1</f>
        <v>#REF!</v>
      </c>
      <c r="E164">
        <f>IF(IFERROR(LOOKUP(חח[[#This Row],[ClientID]],קביעויות[דילוג 2 אפשרויות]),FALSE)=חח[[#This Row],[ClientID]],1,"")</f>
        <v>1</v>
      </c>
    </row>
    <row r="165" spans="1:5" x14ac:dyDescent="0.25">
      <c r="A165" t="s">
        <v>37</v>
      </c>
      <c r="B165">
        <v>1</v>
      </c>
      <c r="C165">
        <v>31</v>
      </c>
      <c r="D165" t="e">
        <f>[1]!דבד[[#This Row],[LengthofCycle]]+1</f>
        <v>#REF!</v>
      </c>
      <c r="E165" t="str">
        <f>IF(IFERROR(LOOKUP(חח[[#This Row],[ClientID]],קביעויות[דילוג 2 אפשרויות]),FALSE)=חח[[#This Row],[ClientID]],1,"")</f>
        <v/>
      </c>
    </row>
    <row r="166" spans="1:5" x14ac:dyDescent="0.25">
      <c r="A166" t="s">
        <v>37</v>
      </c>
      <c r="B166">
        <v>2</v>
      </c>
      <c r="C166">
        <v>27</v>
      </c>
      <c r="D166" t="e">
        <f>[1]!דבד[[#This Row],[LengthofCycle]]+1</f>
        <v>#REF!</v>
      </c>
      <c r="E166" t="str">
        <f>IF(IFERROR(LOOKUP(חח[[#This Row],[ClientID]],קביעויות[דילוג 2 אפשרויות]),FALSE)=חח[[#This Row],[ClientID]],1,"")</f>
        <v/>
      </c>
    </row>
    <row r="167" spans="1:5" x14ac:dyDescent="0.25">
      <c r="A167" t="s">
        <v>37</v>
      </c>
      <c r="B167">
        <v>3</v>
      </c>
      <c r="C167">
        <v>29</v>
      </c>
      <c r="D167" t="e">
        <f>[1]!דבד[[#This Row],[LengthofCycle]]+1</f>
        <v>#REF!</v>
      </c>
      <c r="E167" t="str">
        <f>IF(IFERROR(LOOKUP(חח[[#This Row],[ClientID]],קביעויות[דילוג 2 אפשרויות]),FALSE)=חח[[#This Row],[ClientID]],1,"")</f>
        <v/>
      </c>
    </row>
    <row r="168" spans="1:5" x14ac:dyDescent="0.25">
      <c r="A168" t="s">
        <v>37</v>
      </c>
      <c r="B168">
        <v>4</v>
      </c>
      <c r="C168">
        <v>25</v>
      </c>
      <c r="D168" t="e">
        <f>[1]!דבד[[#This Row],[LengthofCycle]]+1</f>
        <v>#REF!</v>
      </c>
      <c r="E168" t="str">
        <f>IF(IFERROR(LOOKUP(חח[[#This Row],[ClientID]],קביעויות[דילוג 2 אפשרויות]),FALSE)=חח[[#This Row],[ClientID]],1,"")</f>
        <v/>
      </c>
    </row>
    <row r="169" spans="1:5" x14ac:dyDescent="0.25">
      <c r="A169" t="s">
        <v>37</v>
      </c>
      <c r="B169">
        <v>5</v>
      </c>
      <c r="C169">
        <v>28</v>
      </c>
      <c r="D169" t="e">
        <f>[1]!דבד[[#This Row],[LengthofCycle]]+1</f>
        <v>#REF!</v>
      </c>
      <c r="E169" t="str">
        <f>IF(IFERROR(LOOKUP(חח[[#This Row],[ClientID]],קביעויות[דילוג 2 אפשרויות]),FALSE)=חח[[#This Row],[ClientID]],1,"")</f>
        <v/>
      </c>
    </row>
    <row r="170" spans="1:5" x14ac:dyDescent="0.25">
      <c r="A170" t="s">
        <v>37</v>
      </c>
      <c r="B170">
        <v>6</v>
      </c>
      <c r="C170">
        <v>33</v>
      </c>
      <c r="D170" t="e">
        <f>[1]!דבד[[#This Row],[LengthofCycle]]+1</f>
        <v>#REF!</v>
      </c>
      <c r="E170" t="str">
        <f>IF(IFERROR(LOOKUP(חח[[#This Row],[ClientID]],קביעויות[דילוג 2 אפשרויות]),FALSE)=חח[[#This Row],[ClientID]],1,"")</f>
        <v/>
      </c>
    </row>
    <row r="171" spans="1:5" x14ac:dyDescent="0.25">
      <c r="A171" t="s">
        <v>37</v>
      </c>
      <c r="B171">
        <v>7</v>
      </c>
      <c r="C171">
        <v>29</v>
      </c>
      <c r="D171" t="e">
        <f>[1]!דבד[[#This Row],[LengthofCycle]]+1</f>
        <v>#REF!</v>
      </c>
      <c r="E171" t="str">
        <f>IF(IFERROR(LOOKUP(חח[[#This Row],[ClientID]],קביעויות[דילוג 2 אפשרויות]),FALSE)=חח[[#This Row],[ClientID]],1,"")</f>
        <v/>
      </c>
    </row>
    <row r="172" spans="1:5" x14ac:dyDescent="0.25">
      <c r="A172" t="s">
        <v>37</v>
      </c>
      <c r="B172">
        <v>8</v>
      </c>
      <c r="C172">
        <v>24</v>
      </c>
      <c r="D172" t="e">
        <f>[1]!דבד[[#This Row],[LengthofCycle]]+1</f>
        <v>#REF!</v>
      </c>
      <c r="E172" t="str">
        <f>IF(IFERROR(LOOKUP(חח[[#This Row],[ClientID]],קביעויות[דילוג 2 אפשרויות]),FALSE)=חח[[#This Row],[ClientID]],1,"")</f>
        <v/>
      </c>
    </row>
    <row r="173" spans="1:5" x14ac:dyDescent="0.25">
      <c r="A173" t="s">
        <v>37</v>
      </c>
      <c r="B173">
        <v>9</v>
      </c>
      <c r="C173">
        <v>27</v>
      </c>
      <c r="D173" t="e">
        <f>[1]!דבד[[#This Row],[LengthofCycle]]+1</f>
        <v>#REF!</v>
      </c>
      <c r="E173" t="str">
        <f>IF(IFERROR(LOOKUP(חח[[#This Row],[ClientID]],קביעויות[דילוג 2 אפשרויות]),FALSE)=חח[[#This Row],[ClientID]],1,"")</f>
        <v/>
      </c>
    </row>
    <row r="174" spans="1:5" x14ac:dyDescent="0.25">
      <c r="A174" t="s">
        <v>37</v>
      </c>
      <c r="B174">
        <v>10</v>
      </c>
      <c r="C174">
        <v>25</v>
      </c>
      <c r="D174" t="e">
        <f>[1]!דבד[[#This Row],[LengthofCycle]]+1</f>
        <v>#REF!</v>
      </c>
      <c r="E174" t="str">
        <f>IF(IFERROR(LOOKUP(חח[[#This Row],[ClientID]],קביעויות[דילוג 2 אפשרויות]),FALSE)=חח[[#This Row],[ClientID]],1,"")</f>
        <v/>
      </c>
    </row>
    <row r="175" spans="1:5" x14ac:dyDescent="0.25">
      <c r="A175" t="s">
        <v>37</v>
      </c>
      <c r="B175">
        <v>11</v>
      </c>
      <c r="C175">
        <v>27</v>
      </c>
      <c r="D175" t="e">
        <f>[1]!דבד[[#This Row],[LengthofCycle]]+1</f>
        <v>#REF!</v>
      </c>
      <c r="E175" t="str">
        <f>IF(IFERROR(LOOKUP(חח[[#This Row],[ClientID]],קביעויות[דילוג 2 אפשרויות]),FALSE)=חח[[#This Row],[ClientID]],1,"")</f>
        <v/>
      </c>
    </row>
    <row r="176" spans="1:5" x14ac:dyDescent="0.25">
      <c r="A176" t="s">
        <v>37</v>
      </c>
      <c r="B176">
        <v>12</v>
      </c>
      <c r="C176">
        <v>26</v>
      </c>
      <c r="D176" t="e">
        <f>[1]!דבד[[#This Row],[LengthofCycle]]+1</f>
        <v>#REF!</v>
      </c>
      <c r="E176" t="str">
        <f>IF(IFERROR(LOOKUP(חח[[#This Row],[ClientID]],קביעויות[דילוג 2 אפשרויות]),FALSE)=חח[[#This Row],[ClientID]],1,"")</f>
        <v/>
      </c>
    </row>
    <row r="177" spans="1:5" x14ac:dyDescent="0.25">
      <c r="A177" t="s">
        <v>38</v>
      </c>
      <c r="B177">
        <v>1</v>
      </c>
      <c r="C177">
        <v>30</v>
      </c>
      <c r="D177" t="e">
        <f>[1]!דבד[[#This Row],[LengthofCycle]]+1</f>
        <v>#REF!</v>
      </c>
      <c r="E177">
        <f>IF(IFERROR(LOOKUP(חח[[#This Row],[ClientID]],קביעויות[דילוג 2 אפשרויות]),FALSE)=חח[[#This Row],[ClientID]],1,"")</f>
        <v>1</v>
      </c>
    </row>
    <row r="178" spans="1:5" x14ac:dyDescent="0.25">
      <c r="A178" t="s">
        <v>38</v>
      </c>
      <c r="B178">
        <v>2</v>
      </c>
      <c r="C178">
        <v>27</v>
      </c>
      <c r="D178" t="e">
        <f>[1]!דבד[[#This Row],[LengthofCycle]]+1</f>
        <v>#REF!</v>
      </c>
      <c r="E178">
        <f>IF(IFERROR(LOOKUP(חח[[#This Row],[ClientID]],קביעויות[דילוג 2 אפשרויות]),FALSE)=חח[[#This Row],[ClientID]],1,"")</f>
        <v>1</v>
      </c>
    </row>
    <row r="179" spans="1:5" x14ac:dyDescent="0.25">
      <c r="A179" t="s">
        <v>38</v>
      </c>
      <c r="B179">
        <v>3</v>
      </c>
      <c r="C179">
        <v>31</v>
      </c>
      <c r="D179" t="e">
        <f>[1]!דבד[[#This Row],[LengthofCycle]]+1</f>
        <v>#REF!</v>
      </c>
      <c r="E179">
        <f>IF(IFERROR(LOOKUP(חח[[#This Row],[ClientID]],קביעויות[דילוג 2 אפשרויות]),FALSE)=חח[[#This Row],[ClientID]],1,"")</f>
        <v>1</v>
      </c>
    </row>
    <row r="180" spans="1:5" x14ac:dyDescent="0.25">
      <c r="A180" t="s">
        <v>38</v>
      </c>
      <c r="B180">
        <v>4</v>
      </c>
      <c r="C180">
        <v>29</v>
      </c>
      <c r="D180" t="e">
        <f>[1]!דבד[[#This Row],[LengthofCycle]]+1</f>
        <v>#REF!</v>
      </c>
      <c r="E180">
        <f>IF(IFERROR(LOOKUP(חח[[#This Row],[ClientID]],קביעויות[דילוג 2 אפשרויות]),FALSE)=חח[[#This Row],[ClientID]],1,"")</f>
        <v>1</v>
      </c>
    </row>
    <row r="181" spans="1:5" x14ac:dyDescent="0.25">
      <c r="A181" t="s">
        <v>38</v>
      </c>
      <c r="B181">
        <v>5</v>
      </c>
      <c r="C181">
        <v>29</v>
      </c>
      <c r="D181" t="e">
        <f>[1]!דבד[[#This Row],[LengthofCycle]]+1</f>
        <v>#REF!</v>
      </c>
      <c r="E181">
        <f>IF(IFERROR(LOOKUP(חח[[#This Row],[ClientID]],קביעויות[דילוג 2 אפשרויות]),FALSE)=חח[[#This Row],[ClientID]],1,"")</f>
        <v>1</v>
      </c>
    </row>
    <row r="182" spans="1:5" x14ac:dyDescent="0.25">
      <c r="A182" t="s">
        <v>38</v>
      </c>
      <c r="B182">
        <v>6</v>
      </c>
      <c r="C182">
        <v>29</v>
      </c>
      <c r="D182" t="e">
        <f>[1]!דבד[[#This Row],[LengthofCycle]]+1</f>
        <v>#REF!</v>
      </c>
      <c r="E182">
        <f>IF(IFERROR(LOOKUP(חח[[#This Row],[ClientID]],קביעויות[דילוג 2 אפשרויות]),FALSE)=חח[[#This Row],[ClientID]],1,"")</f>
        <v>1</v>
      </c>
    </row>
    <row r="183" spans="1:5" x14ac:dyDescent="0.25">
      <c r="A183" t="s">
        <v>38</v>
      </c>
      <c r="B183">
        <v>7</v>
      </c>
      <c r="C183">
        <v>29</v>
      </c>
      <c r="D183" t="e">
        <f>[1]!דבד[[#This Row],[LengthofCycle]]+1</f>
        <v>#REF!</v>
      </c>
      <c r="E183">
        <f>IF(IFERROR(LOOKUP(חח[[#This Row],[ClientID]],קביעויות[דילוג 2 אפשרויות]),FALSE)=חח[[#This Row],[ClientID]],1,"")</f>
        <v>1</v>
      </c>
    </row>
    <row r="184" spans="1:5" x14ac:dyDescent="0.25">
      <c r="A184" t="s">
        <v>38</v>
      </c>
      <c r="B184">
        <v>8</v>
      </c>
      <c r="C184">
        <v>31</v>
      </c>
      <c r="D184" t="e">
        <f>[1]!דבד[[#This Row],[LengthofCycle]]+1</f>
        <v>#REF!</v>
      </c>
      <c r="E184">
        <f>IF(IFERROR(LOOKUP(חח[[#This Row],[ClientID]],קביעויות[דילוג 2 אפשרויות]),FALSE)=חח[[#This Row],[ClientID]],1,"")</f>
        <v>1</v>
      </c>
    </row>
    <row r="185" spans="1:5" x14ac:dyDescent="0.25">
      <c r="A185" t="s">
        <v>38</v>
      </c>
      <c r="B185">
        <v>9</v>
      </c>
      <c r="C185">
        <v>33</v>
      </c>
      <c r="D185" t="e">
        <f>[1]!דבד[[#This Row],[LengthofCycle]]+1</f>
        <v>#REF!</v>
      </c>
      <c r="E185">
        <f>IF(IFERROR(LOOKUP(חח[[#This Row],[ClientID]],קביעויות[דילוג 2 אפשרויות]),FALSE)=חח[[#This Row],[ClientID]],1,"")</f>
        <v>1</v>
      </c>
    </row>
    <row r="186" spans="1:5" x14ac:dyDescent="0.25">
      <c r="A186" t="s">
        <v>38</v>
      </c>
      <c r="B186">
        <v>10</v>
      </c>
      <c r="C186">
        <v>31</v>
      </c>
      <c r="D186" t="e">
        <f>[1]!דבד[[#This Row],[LengthofCycle]]+1</f>
        <v>#REF!</v>
      </c>
      <c r="E186">
        <f>IF(IFERROR(LOOKUP(חח[[#This Row],[ClientID]],קביעויות[דילוג 2 אפשרויות]),FALSE)=חח[[#This Row],[ClientID]],1,"")</f>
        <v>1</v>
      </c>
    </row>
    <row r="187" spans="1:5" x14ac:dyDescent="0.25">
      <c r="A187" t="s">
        <v>39</v>
      </c>
      <c r="B187">
        <v>1</v>
      </c>
      <c r="C187">
        <v>25</v>
      </c>
      <c r="D187" t="e">
        <f>[1]!דבד[[#This Row],[LengthofCycle]]+1</f>
        <v>#REF!</v>
      </c>
      <c r="E187">
        <f>IF(IFERROR(LOOKUP(חח[[#This Row],[ClientID]],קביעויות[דילוג 2 אפשרויות]),FALSE)=חח[[#This Row],[ClientID]],1,"")</f>
        <v>1</v>
      </c>
    </row>
    <row r="188" spans="1:5" x14ac:dyDescent="0.25">
      <c r="A188" t="s">
        <v>39</v>
      </c>
      <c r="B188">
        <v>2</v>
      </c>
      <c r="C188">
        <v>24</v>
      </c>
      <c r="D188" t="e">
        <f>[1]!דבד[[#This Row],[LengthofCycle]]+1</f>
        <v>#REF!</v>
      </c>
      <c r="E188">
        <f>IF(IFERROR(LOOKUP(חח[[#This Row],[ClientID]],קביעויות[דילוג 2 אפשרויות]),FALSE)=חח[[#This Row],[ClientID]],1,"")</f>
        <v>1</v>
      </c>
    </row>
    <row r="189" spans="1:5" x14ac:dyDescent="0.25">
      <c r="A189" t="s">
        <v>39</v>
      </c>
      <c r="B189">
        <v>3</v>
      </c>
      <c r="C189">
        <v>24</v>
      </c>
      <c r="D189" t="e">
        <f>[1]!דבד[[#This Row],[LengthofCycle]]+1</f>
        <v>#REF!</v>
      </c>
      <c r="E189">
        <f>IF(IFERROR(LOOKUP(חח[[#This Row],[ClientID]],קביעויות[דילוג 2 אפשרויות]),FALSE)=חח[[#This Row],[ClientID]],1,"")</f>
        <v>1</v>
      </c>
    </row>
    <row r="190" spans="1:5" x14ac:dyDescent="0.25">
      <c r="A190" t="s">
        <v>39</v>
      </c>
      <c r="B190">
        <v>4</v>
      </c>
      <c r="C190">
        <v>27</v>
      </c>
      <c r="D190" t="e">
        <f>[1]!דבד[[#This Row],[LengthofCycle]]+1</f>
        <v>#REF!</v>
      </c>
      <c r="E190">
        <f>IF(IFERROR(LOOKUP(חח[[#This Row],[ClientID]],קביעויות[דילוג 2 אפשרויות]),FALSE)=חח[[#This Row],[ClientID]],1,"")</f>
        <v>1</v>
      </c>
    </row>
    <row r="191" spans="1:5" x14ac:dyDescent="0.25">
      <c r="A191" t="s">
        <v>39</v>
      </c>
      <c r="B191">
        <v>5</v>
      </c>
      <c r="C191">
        <v>26</v>
      </c>
      <c r="D191" t="e">
        <f>[1]!דבד[[#This Row],[LengthofCycle]]+1</f>
        <v>#REF!</v>
      </c>
      <c r="E191">
        <f>IF(IFERROR(LOOKUP(חח[[#This Row],[ClientID]],קביעויות[דילוג 2 אפשרויות]),FALSE)=חח[[#This Row],[ClientID]],1,"")</f>
        <v>1</v>
      </c>
    </row>
    <row r="192" spans="1:5" x14ac:dyDescent="0.25">
      <c r="A192" t="s">
        <v>39</v>
      </c>
      <c r="B192">
        <v>6</v>
      </c>
      <c r="C192">
        <v>28</v>
      </c>
      <c r="D192" t="e">
        <f>[1]!דבד[[#This Row],[LengthofCycle]]+1</f>
        <v>#REF!</v>
      </c>
      <c r="E192">
        <f>IF(IFERROR(LOOKUP(חח[[#This Row],[ClientID]],קביעויות[דילוג 2 אפשרויות]),FALSE)=חח[[#This Row],[ClientID]],1,"")</f>
        <v>1</v>
      </c>
    </row>
    <row r="193" spans="1:5" x14ac:dyDescent="0.25">
      <c r="A193" t="s">
        <v>39</v>
      </c>
      <c r="B193">
        <v>7</v>
      </c>
      <c r="C193">
        <v>24</v>
      </c>
      <c r="D193" t="e">
        <f>[1]!דבד[[#This Row],[LengthofCycle]]+1</f>
        <v>#REF!</v>
      </c>
      <c r="E193">
        <f>IF(IFERROR(LOOKUP(חח[[#This Row],[ClientID]],קביעויות[דילוג 2 אפשרויות]),FALSE)=חח[[#This Row],[ClientID]],1,"")</f>
        <v>1</v>
      </c>
    </row>
    <row r="194" spans="1:5" x14ac:dyDescent="0.25">
      <c r="A194" t="s">
        <v>39</v>
      </c>
      <c r="B194">
        <v>8</v>
      </c>
      <c r="C194">
        <v>27</v>
      </c>
      <c r="D194" t="e">
        <f>[1]!דבד[[#This Row],[LengthofCycle]]+1</f>
        <v>#REF!</v>
      </c>
      <c r="E194">
        <f>IF(IFERROR(LOOKUP(חח[[#This Row],[ClientID]],קביעויות[דילוג 2 אפשרויות]),FALSE)=חח[[#This Row],[ClientID]],1,"")</f>
        <v>1</v>
      </c>
    </row>
    <row r="195" spans="1:5" x14ac:dyDescent="0.25">
      <c r="A195" t="s">
        <v>39</v>
      </c>
      <c r="B195">
        <v>9</v>
      </c>
      <c r="C195">
        <v>25</v>
      </c>
      <c r="D195" t="e">
        <f>[1]!דבד[[#This Row],[LengthofCycle]]+1</f>
        <v>#REF!</v>
      </c>
      <c r="E195">
        <f>IF(IFERROR(LOOKUP(חח[[#This Row],[ClientID]],קביעויות[דילוג 2 אפשרויות]),FALSE)=חח[[#This Row],[ClientID]],1,"")</f>
        <v>1</v>
      </c>
    </row>
    <row r="196" spans="1:5" x14ac:dyDescent="0.25">
      <c r="A196" t="s">
        <v>39</v>
      </c>
      <c r="B196">
        <v>10</v>
      </c>
      <c r="C196">
        <v>23</v>
      </c>
      <c r="D196" t="e">
        <f>[1]!דבד[[#This Row],[LengthofCycle]]+1</f>
        <v>#REF!</v>
      </c>
      <c r="E196">
        <f>IF(IFERROR(LOOKUP(חח[[#This Row],[ClientID]],קביעויות[דילוג 2 אפשרויות]),FALSE)=חח[[#This Row],[ClientID]],1,"")</f>
        <v>1</v>
      </c>
    </row>
    <row r="197" spans="1:5" x14ac:dyDescent="0.25">
      <c r="A197" t="s">
        <v>39</v>
      </c>
      <c r="B197">
        <v>11</v>
      </c>
      <c r="C197">
        <v>25</v>
      </c>
      <c r="D197" t="e">
        <f>[1]!דבד[[#This Row],[LengthofCycle]]+1</f>
        <v>#REF!</v>
      </c>
      <c r="E197">
        <f>IF(IFERROR(LOOKUP(חח[[#This Row],[ClientID]],קביעויות[דילוג 2 אפשרויות]),FALSE)=חח[[#This Row],[ClientID]],1,"")</f>
        <v>1</v>
      </c>
    </row>
    <row r="198" spans="1:5" x14ac:dyDescent="0.25">
      <c r="A198" t="s">
        <v>39</v>
      </c>
      <c r="B198">
        <v>12</v>
      </c>
      <c r="C198">
        <v>23</v>
      </c>
      <c r="D198" t="e">
        <f>[1]!דבד[[#This Row],[LengthofCycle]]+1</f>
        <v>#REF!</v>
      </c>
      <c r="E198">
        <f>IF(IFERROR(LOOKUP(חח[[#This Row],[ClientID]],קביעויות[דילוג 2 אפשרויות]),FALSE)=חח[[#This Row],[ClientID]],1,"")</f>
        <v>1</v>
      </c>
    </row>
    <row r="199" spans="1:5" x14ac:dyDescent="0.25">
      <c r="A199" t="s">
        <v>39</v>
      </c>
      <c r="B199">
        <v>13</v>
      </c>
      <c r="C199">
        <v>26</v>
      </c>
      <c r="D199" t="e">
        <f>[1]!דבד[[#This Row],[LengthofCycle]]+1</f>
        <v>#REF!</v>
      </c>
      <c r="E199">
        <f>IF(IFERROR(LOOKUP(חח[[#This Row],[ClientID]],קביעויות[דילוג 2 אפשרויות]),FALSE)=חח[[#This Row],[ClientID]],1,"")</f>
        <v>1</v>
      </c>
    </row>
    <row r="200" spans="1:5" x14ac:dyDescent="0.25">
      <c r="A200" t="s">
        <v>40</v>
      </c>
      <c r="B200">
        <v>1</v>
      </c>
      <c r="C200">
        <v>27</v>
      </c>
      <c r="D200" t="e">
        <f>[1]!דבד[[#This Row],[LengthofCycle]]+1</f>
        <v>#REF!</v>
      </c>
      <c r="E200">
        <f>IF(IFERROR(LOOKUP(חח[[#This Row],[ClientID]],קביעויות[דילוג 2 אפשרויות]),FALSE)=חח[[#This Row],[ClientID]],1,"")</f>
        <v>1</v>
      </c>
    </row>
    <row r="201" spans="1:5" x14ac:dyDescent="0.25">
      <c r="A201" t="s">
        <v>40</v>
      </c>
      <c r="B201">
        <v>2</v>
      </c>
      <c r="C201">
        <v>30</v>
      </c>
      <c r="D201" t="e">
        <f>[1]!דבד[[#This Row],[LengthofCycle]]+1</f>
        <v>#REF!</v>
      </c>
      <c r="E201">
        <f>IF(IFERROR(LOOKUP(חח[[#This Row],[ClientID]],קביעויות[דילוג 2 אפשרויות]),FALSE)=חח[[#This Row],[ClientID]],1,"")</f>
        <v>1</v>
      </c>
    </row>
    <row r="202" spans="1:5" x14ac:dyDescent="0.25">
      <c r="A202" t="s">
        <v>40</v>
      </c>
      <c r="B202">
        <v>3</v>
      </c>
      <c r="C202">
        <v>32</v>
      </c>
      <c r="D202" t="e">
        <f>[1]!דבד[[#This Row],[LengthofCycle]]+1</f>
        <v>#REF!</v>
      </c>
      <c r="E202">
        <f>IF(IFERROR(LOOKUP(חח[[#This Row],[ClientID]],קביעויות[דילוג 2 אפשרויות]),FALSE)=חח[[#This Row],[ClientID]],1,"")</f>
        <v>1</v>
      </c>
    </row>
    <row r="203" spans="1:5" x14ac:dyDescent="0.25">
      <c r="A203" t="s">
        <v>40</v>
      </c>
      <c r="B203">
        <v>4</v>
      </c>
      <c r="C203">
        <v>28</v>
      </c>
      <c r="D203" t="e">
        <f>[1]!דבד[[#This Row],[LengthofCycle]]+1</f>
        <v>#REF!</v>
      </c>
      <c r="E203">
        <f>IF(IFERROR(LOOKUP(חח[[#This Row],[ClientID]],קביעויות[דילוג 2 אפשרויות]),FALSE)=חח[[#This Row],[ClientID]],1,"")</f>
        <v>1</v>
      </c>
    </row>
    <row r="204" spans="1:5" x14ac:dyDescent="0.25">
      <c r="A204" t="s">
        <v>40</v>
      </c>
      <c r="B204">
        <v>5</v>
      </c>
      <c r="C204">
        <v>29</v>
      </c>
      <c r="D204" t="e">
        <f>[1]!דבד[[#This Row],[LengthofCycle]]+1</f>
        <v>#REF!</v>
      </c>
      <c r="E204">
        <f>IF(IFERROR(LOOKUP(חח[[#This Row],[ClientID]],קביעויות[דילוג 2 אפשרויות]),FALSE)=חח[[#This Row],[ClientID]],1,"")</f>
        <v>1</v>
      </c>
    </row>
    <row r="205" spans="1:5" x14ac:dyDescent="0.25">
      <c r="A205" t="s">
        <v>40</v>
      </c>
      <c r="B205">
        <v>6</v>
      </c>
      <c r="C205">
        <v>30</v>
      </c>
      <c r="D205" t="e">
        <f>[1]!דבד[[#This Row],[LengthofCycle]]+1</f>
        <v>#REF!</v>
      </c>
      <c r="E205">
        <f>IF(IFERROR(LOOKUP(חח[[#This Row],[ClientID]],קביעויות[דילוג 2 אפשרויות]),FALSE)=חח[[#This Row],[ClientID]],1,"")</f>
        <v>1</v>
      </c>
    </row>
    <row r="206" spans="1:5" x14ac:dyDescent="0.25">
      <c r="A206" t="s">
        <v>40</v>
      </c>
      <c r="B206">
        <v>7</v>
      </c>
      <c r="C206">
        <v>32</v>
      </c>
      <c r="D206" t="e">
        <f>[1]!דבד[[#This Row],[LengthofCycle]]+1</f>
        <v>#REF!</v>
      </c>
      <c r="E206">
        <f>IF(IFERROR(LOOKUP(חח[[#This Row],[ClientID]],קביעויות[דילוג 2 אפשרויות]),FALSE)=חח[[#This Row],[ClientID]],1,"")</f>
        <v>1</v>
      </c>
    </row>
    <row r="207" spans="1:5" x14ac:dyDescent="0.25">
      <c r="A207" t="s">
        <v>40</v>
      </c>
      <c r="B207">
        <v>8</v>
      </c>
      <c r="C207">
        <v>29</v>
      </c>
      <c r="D207" t="e">
        <f>[1]!דבד[[#This Row],[LengthofCycle]]+1</f>
        <v>#REF!</v>
      </c>
      <c r="E207">
        <f>IF(IFERROR(LOOKUP(חח[[#This Row],[ClientID]],קביעויות[דילוג 2 אפשרויות]),FALSE)=חח[[#This Row],[ClientID]],1,"")</f>
        <v>1</v>
      </c>
    </row>
    <row r="208" spans="1:5" x14ac:dyDescent="0.25">
      <c r="A208" t="s">
        <v>40</v>
      </c>
      <c r="B208">
        <v>9</v>
      </c>
      <c r="C208">
        <v>26</v>
      </c>
      <c r="D208" t="e">
        <f>[1]!דבד[[#This Row],[LengthofCycle]]+1</f>
        <v>#REF!</v>
      </c>
      <c r="E208">
        <f>IF(IFERROR(LOOKUP(חח[[#This Row],[ClientID]],קביעויות[דילוג 2 אפשרויות]),FALSE)=חח[[#This Row],[ClientID]],1,"")</f>
        <v>1</v>
      </c>
    </row>
    <row r="209" spans="1:5" x14ac:dyDescent="0.25">
      <c r="A209" t="s">
        <v>40</v>
      </c>
      <c r="B209">
        <v>10</v>
      </c>
      <c r="C209">
        <v>31</v>
      </c>
      <c r="D209" t="e">
        <f>[1]!דבד[[#This Row],[LengthofCycle]]+1</f>
        <v>#REF!</v>
      </c>
      <c r="E209">
        <f>IF(IFERROR(LOOKUP(חח[[#This Row],[ClientID]],קביעויות[דילוג 2 אפשרויות]),FALSE)=חח[[#This Row],[ClientID]],1,"")</f>
        <v>1</v>
      </c>
    </row>
    <row r="210" spans="1:5" x14ac:dyDescent="0.25">
      <c r="A210" t="s">
        <v>41</v>
      </c>
      <c r="B210">
        <v>1</v>
      </c>
      <c r="C210">
        <v>24</v>
      </c>
      <c r="D210" t="e">
        <f>[1]!דבד[[#This Row],[LengthofCycle]]+1</f>
        <v>#REF!</v>
      </c>
      <c r="E210" t="str">
        <f>IF(IFERROR(LOOKUP(חח[[#This Row],[ClientID]],קביעויות[דילוג 2 אפשרויות]),FALSE)=חח[[#This Row],[ClientID]],1,"")</f>
        <v/>
      </c>
    </row>
    <row r="211" spans="1:5" x14ac:dyDescent="0.25">
      <c r="A211" t="s">
        <v>41</v>
      </c>
      <c r="B211">
        <v>2</v>
      </c>
      <c r="C211">
        <v>26</v>
      </c>
      <c r="D211" t="e">
        <f>[1]!דבד[[#This Row],[LengthofCycle]]+1</f>
        <v>#REF!</v>
      </c>
      <c r="E211" t="str">
        <f>IF(IFERROR(LOOKUP(חח[[#This Row],[ClientID]],קביעויות[דילוג 2 אפשרויות]),FALSE)=חח[[#This Row],[ClientID]],1,"")</f>
        <v/>
      </c>
    </row>
    <row r="212" spans="1:5" x14ac:dyDescent="0.25">
      <c r="A212" t="s">
        <v>41</v>
      </c>
      <c r="B212">
        <v>3</v>
      </c>
      <c r="C212">
        <v>30</v>
      </c>
      <c r="D212" t="e">
        <f>[1]!דבד[[#This Row],[LengthofCycle]]+1</f>
        <v>#REF!</v>
      </c>
      <c r="E212" t="str">
        <f>IF(IFERROR(LOOKUP(חח[[#This Row],[ClientID]],קביעויות[דילוג 2 אפשרויות]),FALSE)=חח[[#This Row],[ClientID]],1,"")</f>
        <v/>
      </c>
    </row>
    <row r="213" spans="1:5" x14ac:dyDescent="0.25">
      <c r="A213" t="s">
        <v>41</v>
      </c>
      <c r="B213">
        <v>4</v>
      </c>
      <c r="C213">
        <v>25</v>
      </c>
      <c r="D213" t="e">
        <f>[1]!דבד[[#This Row],[LengthofCycle]]+1</f>
        <v>#REF!</v>
      </c>
      <c r="E213" t="str">
        <f>IF(IFERROR(LOOKUP(חח[[#This Row],[ClientID]],קביעויות[דילוג 2 אפשרויות]),FALSE)=חח[[#This Row],[ClientID]],1,"")</f>
        <v/>
      </c>
    </row>
    <row r="214" spans="1:5" x14ac:dyDescent="0.25">
      <c r="A214" t="s">
        <v>41</v>
      </c>
      <c r="B214">
        <v>5</v>
      </c>
      <c r="C214">
        <v>26</v>
      </c>
      <c r="D214" t="e">
        <f>[1]!דבד[[#This Row],[LengthofCycle]]+1</f>
        <v>#REF!</v>
      </c>
      <c r="E214" t="str">
        <f>IF(IFERROR(LOOKUP(חח[[#This Row],[ClientID]],קביעויות[דילוג 2 אפשרויות]),FALSE)=חח[[#This Row],[ClientID]],1,"")</f>
        <v/>
      </c>
    </row>
    <row r="215" spans="1:5" x14ac:dyDescent="0.25">
      <c r="A215" t="s">
        <v>41</v>
      </c>
      <c r="B215">
        <v>6</v>
      </c>
      <c r="C215">
        <v>28</v>
      </c>
      <c r="D215" t="e">
        <f>[1]!דבד[[#This Row],[LengthofCycle]]+1</f>
        <v>#REF!</v>
      </c>
      <c r="E215" t="str">
        <f>IF(IFERROR(LOOKUP(חח[[#This Row],[ClientID]],קביעויות[דילוג 2 אפשרויות]),FALSE)=חח[[#This Row],[ClientID]],1,"")</f>
        <v/>
      </c>
    </row>
    <row r="216" spans="1:5" x14ac:dyDescent="0.25">
      <c r="A216" t="s">
        <v>41</v>
      </c>
      <c r="B216">
        <v>7</v>
      </c>
      <c r="C216">
        <v>33</v>
      </c>
      <c r="D216" t="e">
        <f>[1]!דבד[[#This Row],[LengthofCycle]]+1</f>
        <v>#REF!</v>
      </c>
      <c r="E216" t="str">
        <f>IF(IFERROR(LOOKUP(חח[[#This Row],[ClientID]],קביעויות[דילוג 2 אפשרויות]),FALSE)=חח[[#This Row],[ClientID]],1,"")</f>
        <v/>
      </c>
    </row>
    <row r="217" spans="1:5" x14ac:dyDescent="0.25">
      <c r="A217" t="s">
        <v>42</v>
      </c>
      <c r="B217">
        <v>1</v>
      </c>
      <c r="C217">
        <v>29</v>
      </c>
      <c r="D217" t="e">
        <f>[1]!דבד[[#This Row],[LengthofCycle]]+1</f>
        <v>#REF!</v>
      </c>
      <c r="E217" t="str">
        <f>IF(IFERROR(LOOKUP(חח[[#This Row],[ClientID]],קביעויות[דילוג 2 אפשרויות]),FALSE)=חח[[#This Row],[ClientID]],1,"")</f>
        <v/>
      </c>
    </row>
    <row r="218" spans="1:5" x14ac:dyDescent="0.25">
      <c r="A218" t="s">
        <v>42</v>
      </c>
      <c r="B218">
        <v>2</v>
      </c>
      <c r="C218">
        <v>30</v>
      </c>
      <c r="D218" t="e">
        <f>[1]!דבד[[#This Row],[LengthofCycle]]+1</f>
        <v>#REF!</v>
      </c>
      <c r="E218" t="str">
        <f>IF(IFERROR(LOOKUP(חח[[#This Row],[ClientID]],קביעויות[דילוג 2 אפשרויות]),FALSE)=חח[[#This Row],[ClientID]],1,"")</f>
        <v/>
      </c>
    </row>
    <row r="219" spans="1:5" x14ac:dyDescent="0.25">
      <c r="A219" t="s">
        <v>42</v>
      </c>
      <c r="B219">
        <v>3</v>
      </c>
      <c r="C219">
        <v>29</v>
      </c>
      <c r="D219" t="e">
        <f>[1]!דבד[[#This Row],[LengthofCycle]]+1</f>
        <v>#REF!</v>
      </c>
      <c r="E219" t="str">
        <f>IF(IFERROR(LOOKUP(חח[[#This Row],[ClientID]],קביעויות[דילוג 2 אפשרויות]),FALSE)=חח[[#This Row],[ClientID]],1,"")</f>
        <v/>
      </c>
    </row>
    <row r="220" spans="1:5" x14ac:dyDescent="0.25">
      <c r="A220" t="s">
        <v>42</v>
      </c>
      <c r="B220">
        <v>4</v>
      </c>
      <c r="C220">
        <v>29</v>
      </c>
      <c r="D220" t="e">
        <f>[1]!דבד[[#This Row],[LengthofCycle]]+1</f>
        <v>#REF!</v>
      </c>
      <c r="E220" t="str">
        <f>IF(IFERROR(LOOKUP(חח[[#This Row],[ClientID]],קביעויות[דילוג 2 אפשרויות]),FALSE)=חח[[#This Row],[ClientID]],1,"")</f>
        <v/>
      </c>
    </row>
    <row r="221" spans="1:5" x14ac:dyDescent="0.25">
      <c r="A221" t="s">
        <v>42</v>
      </c>
      <c r="B221">
        <v>5</v>
      </c>
      <c r="C221">
        <v>28</v>
      </c>
      <c r="D221" t="e">
        <f>[1]!דבד[[#This Row],[LengthofCycle]]+1</f>
        <v>#REF!</v>
      </c>
      <c r="E221" t="str">
        <f>IF(IFERROR(LOOKUP(חח[[#This Row],[ClientID]],קביעויות[דילוג 2 אפשרויות]),FALSE)=חח[[#This Row],[ClientID]],1,"")</f>
        <v/>
      </c>
    </row>
    <row r="222" spans="1:5" x14ac:dyDescent="0.25">
      <c r="A222" t="s">
        <v>42</v>
      </c>
      <c r="B222">
        <v>6</v>
      </c>
      <c r="C222">
        <v>29</v>
      </c>
      <c r="D222" t="e">
        <f>[1]!דבד[[#This Row],[LengthofCycle]]+1</f>
        <v>#REF!</v>
      </c>
      <c r="E222" t="str">
        <f>IF(IFERROR(LOOKUP(חח[[#This Row],[ClientID]],קביעויות[דילוג 2 אפשרויות]),FALSE)=חח[[#This Row],[ClientID]],1,"")</f>
        <v/>
      </c>
    </row>
    <row r="223" spans="1:5" x14ac:dyDescent="0.25">
      <c r="A223" t="s">
        <v>42</v>
      </c>
      <c r="B223">
        <v>7</v>
      </c>
      <c r="C223">
        <v>27</v>
      </c>
      <c r="D223" t="e">
        <f>[1]!דבד[[#This Row],[LengthofCycle]]+1</f>
        <v>#REF!</v>
      </c>
      <c r="E223" t="str">
        <f>IF(IFERROR(LOOKUP(חח[[#This Row],[ClientID]],קביעויות[דילוג 2 אפשרויות]),FALSE)=חח[[#This Row],[ClientID]],1,"")</f>
        <v/>
      </c>
    </row>
    <row r="224" spans="1:5" x14ac:dyDescent="0.25">
      <c r="A224" t="s">
        <v>42</v>
      </c>
      <c r="B224">
        <v>8</v>
      </c>
      <c r="C224">
        <v>29</v>
      </c>
      <c r="D224" t="e">
        <f>[1]!דבד[[#This Row],[LengthofCycle]]+1</f>
        <v>#REF!</v>
      </c>
      <c r="E224" t="str">
        <f>IF(IFERROR(LOOKUP(חח[[#This Row],[ClientID]],קביעויות[דילוג 2 אפשרויות]),FALSE)=חח[[#This Row],[ClientID]],1,"")</f>
        <v/>
      </c>
    </row>
    <row r="225" spans="1:5" x14ac:dyDescent="0.25">
      <c r="A225" t="s">
        <v>42</v>
      </c>
      <c r="B225">
        <v>9</v>
      </c>
      <c r="C225">
        <v>27</v>
      </c>
      <c r="D225" t="e">
        <f>[1]!דבד[[#This Row],[LengthofCycle]]+1</f>
        <v>#REF!</v>
      </c>
      <c r="E225" t="str">
        <f>IF(IFERROR(LOOKUP(חח[[#This Row],[ClientID]],קביעויות[דילוג 2 אפשרויות]),FALSE)=חח[[#This Row],[ClientID]],1,"")</f>
        <v/>
      </c>
    </row>
    <row r="226" spans="1:5" x14ac:dyDescent="0.25">
      <c r="A226" t="s">
        <v>42</v>
      </c>
      <c r="B226">
        <v>10</v>
      </c>
      <c r="C226">
        <v>30</v>
      </c>
      <c r="D226" t="e">
        <f>[1]!דבד[[#This Row],[LengthofCycle]]+1</f>
        <v>#REF!</v>
      </c>
      <c r="E226" t="str">
        <f>IF(IFERROR(LOOKUP(חח[[#This Row],[ClientID]],קביעויות[דילוג 2 אפשרויות]),FALSE)=חח[[#This Row],[ClientID]],1,"")</f>
        <v/>
      </c>
    </row>
    <row r="227" spans="1:5" x14ac:dyDescent="0.25">
      <c r="A227" t="s">
        <v>42</v>
      </c>
      <c r="B227">
        <v>11</v>
      </c>
      <c r="C227">
        <v>28</v>
      </c>
      <c r="D227" t="e">
        <f>[1]!דבד[[#This Row],[LengthofCycle]]+1</f>
        <v>#REF!</v>
      </c>
      <c r="E227" t="str">
        <f>IF(IFERROR(LOOKUP(חח[[#This Row],[ClientID]],קביעויות[דילוג 2 אפשרויות]),FALSE)=חח[[#This Row],[ClientID]],1,"")</f>
        <v/>
      </c>
    </row>
    <row r="228" spans="1:5" x14ac:dyDescent="0.25">
      <c r="A228" t="s">
        <v>42</v>
      </c>
      <c r="B228">
        <v>12</v>
      </c>
      <c r="C228">
        <v>30</v>
      </c>
      <c r="D228" t="e">
        <f>[1]!דבד[[#This Row],[LengthofCycle]]+1</f>
        <v>#REF!</v>
      </c>
      <c r="E228" t="str">
        <f>IF(IFERROR(LOOKUP(חח[[#This Row],[ClientID]],קביעויות[דילוג 2 אפשרויות]),FALSE)=חח[[#This Row],[ClientID]],1,"")</f>
        <v/>
      </c>
    </row>
    <row r="229" spans="1:5" x14ac:dyDescent="0.25">
      <c r="A229" t="s">
        <v>42</v>
      </c>
      <c r="B229">
        <v>13</v>
      </c>
      <c r="C229">
        <v>29</v>
      </c>
      <c r="D229" t="e">
        <f>[1]!דבד[[#This Row],[LengthofCycle]]+1</f>
        <v>#REF!</v>
      </c>
      <c r="E229" t="str">
        <f>IF(IFERROR(LOOKUP(חח[[#This Row],[ClientID]],קביעויות[דילוג 2 אפשרויות]),FALSE)=חח[[#This Row],[ClientID]],1,"")</f>
        <v/>
      </c>
    </row>
    <row r="230" spans="1:5" x14ac:dyDescent="0.25">
      <c r="A230" t="s">
        <v>2</v>
      </c>
      <c r="B230">
        <v>1</v>
      </c>
      <c r="C230">
        <v>32</v>
      </c>
      <c r="D230" t="e">
        <f>[1]!דבד[[#This Row],[LengthofCycle]]+1</f>
        <v>#REF!</v>
      </c>
      <c r="E230">
        <f>IF(IFERROR(LOOKUP(חח[[#This Row],[ClientID]],קביעויות[דילוג 2 אפשרויות]),FALSE)=חח[[#This Row],[ClientID]],1,"")</f>
        <v>1</v>
      </c>
    </row>
    <row r="231" spans="1:5" x14ac:dyDescent="0.25">
      <c r="A231" t="s">
        <v>2</v>
      </c>
      <c r="B231">
        <v>2</v>
      </c>
      <c r="C231">
        <v>27</v>
      </c>
      <c r="D231" t="e">
        <f>[1]!דבד[[#This Row],[LengthofCycle]]+1</f>
        <v>#REF!</v>
      </c>
      <c r="E231">
        <f>IF(IFERROR(LOOKUP(חח[[#This Row],[ClientID]],קביעויות[דילוג 2 אפשרויות]),FALSE)=חח[[#This Row],[ClientID]],1,"")</f>
        <v>1</v>
      </c>
    </row>
    <row r="232" spans="1:5" x14ac:dyDescent="0.25">
      <c r="A232" t="s">
        <v>2</v>
      </c>
      <c r="B232">
        <v>3</v>
      </c>
      <c r="C232">
        <v>28</v>
      </c>
      <c r="D232" t="e">
        <f>[1]!דבד[[#This Row],[LengthofCycle]]+1</f>
        <v>#REF!</v>
      </c>
      <c r="E232">
        <f>IF(IFERROR(LOOKUP(חח[[#This Row],[ClientID]],קביעויות[דילוג 2 אפשרויות]),FALSE)=חח[[#This Row],[ClientID]],1,"")</f>
        <v>1</v>
      </c>
    </row>
    <row r="233" spans="1:5" x14ac:dyDescent="0.25">
      <c r="A233" t="s">
        <v>2</v>
      </c>
      <c r="B233">
        <v>4</v>
      </c>
      <c r="C233">
        <v>27</v>
      </c>
      <c r="D233" t="e">
        <f>[1]!דבד[[#This Row],[LengthofCycle]]+1</f>
        <v>#REF!</v>
      </c>
      <c r="E233">
        <f>IF(IFERROR(LOOKUP(חח[[#This Row],[ClientID]],קביעויות[דילוג 2 אפשרויות]),FALSE)=חח[[#This Row],[ClientID]],1,"")</f>
        <v>1</v>
      </c>
    </row>
    <row r="234" spans="1:5" x14ac:dyDescent="0.25">
      <c r="A234" t="s">
        <v>2</v>
      </c>
      <c r="B234">
        <v>5</v>
      </c>
      <c r="C234">
        <v>26</v>
      </c>
      <c r="D234" t="e">
        <f>[1]!דבד[[#This Row],[LengthofCycle]]+1</f>
        <v>#REF!</v>
      </c>
      <c r="E234">
        <f>IF(IFERROR(LOOKUP(חח[[#This Row],[ClientID]],קביעויות[דילוג 2 אפשרויות]),FALSE)=חח[[#This Row],[ClientID]],1,"")</f>
        <v>1</v>
      </c>
    </row>
    <row r="235" spans="1:5" x14ac:dyDescent="0.25">
      <c r="A235" t="s">
        <v>2</v>
      </c>
      <c r="B235">
        <v>6</v>
      </c>
      <c r="C235">
        <v>27</v>
      </c>
      <c r="D235" t="e">
        <f>[1]!דבד[[#This Row],[LengthofCycle]]+1</f>
        <v>#REF!</v>
      </c>
      <c r="E235">
        <f>IF(IFERROR(LOOKUP(חח[[#This Row],[ClientID]],קביעויות[דילוג 2 אפשרויות]),FALSE)=חח[[#This Row],[ClientID]],1,"")</f>
        <v>1</v>
      </c>
    </row>
    <row r="236" spans="1:5" x14ac:dyDescent="0.25">
      <c r="A236" t="s">
        <v>2</v>
      </c>
      <c r="B236">
        <v>7</v>
      </c>
      <c r="C236">
        <v>29</v>
      </c>
      <c r="D236" t="e">
        <f>[1]!דבד[[#This Row],[LengthofCycle]]+1</f>
        <v>#REF!</v>
      </c>
      <c r="E236">
        <f>IF(IFERROR(LOOKUP(חח[[#This Row],[ClientID]],קביעויות[דילוג 2 אפשרויות]),FALSE)=חח[[#This Row],[ClientID]],1,"")</f>
        <v>1</v>
      </c>
    </row>
    <row r="237" spans="1:5" x14ac:dyDescent="0.25">
      <c r="A237" t="s">
        <v>2</v>
      </c>
      <c r="B237">
        <v>8</v>
      </c>
      <c r="C237">
        <v>25</v>
      </c>
      <c r="D237" t="e">
        <f>[1]!דבד[[#This Row],[LengthofCycle]]+1</f>
        <v>#REF!</v>
      </c>
      <c r="E237">
        <f>IF(IFERROR(LOOKUP(חח[[#This Row],[ClientID]],קביעויות[דילוג 2 אפשרויות]),FALSE)=חח[[#This Row],[ClientID]],1,"")</f>
        <v>1</v>
      </c>
    </row>
    <row r="238" spans="1:5" x14ac:dyDescent="0.25">
      <c r="A238" t="s">
        <v>2</v>
      </c>
      <c r="B238">
        <v>9</v>
      </c>
      <c r="C238">
        <v>25</v>
      </c>
      <c r="D238" t="e">
        <f>[1]!דבד[[#This Row],[LengthofCycle]]+1</f>
        <v>#REF!</v>
      </c>
      <c r="E238">
        <f>IF(IFERROR(LOOKUP(חח[[#This Row],[ClientID]],קביעויות[דילוג 2 אפשרויות]),FALSE)=חח[[#This Row],[ClientID]],1,"")</f>
        <v>1</v>
      </c>
    </row>
    <row r="239" spans="1:5" x14ac:dyDescent="0.25">
      <c r="A239" t="s">
        <v>2</v>
      </c>
      <c r="B239">
        <v>10</v>
      </c>
      <c r="C239">
        <v>29</v>
      </c>
      <c r="D239" t="e">
        <f>[1]!דבד[[#This Row],[LengthofCycle]]+1</f>
        <v>#REF!</v>
      </c>
      <c r="E239">
        <f>IF(IFERROR(LOOKUP(חח[[#This Row],[ClientID]],קביעויות[דילוג 2 אפשרויות]),FALSE)=חח[[#This Row],[ClientID]],1,"")</f>
        <v>1</v>
      </c>
    </row>
    <row r="240" spans="1:5" x14ac:dyDescent="0.25">
      <c r="A240" t="s">
        <v>2</v>
      </c>
      <c r="B240">
        <v>11</v>
      </c>
      <c r="C240">
        <v>31</v>
      </c>
      <c r="D240" t="e">
        <f>[1]!דבד[[#This Row],[LengthofCycle]]+1</f>
        <v>#REF!</v>
      </c>
      <c r="E240">
        <f>IF(IFERROR(LOOKUP(חח[[#This Row],[ClientID]],קביעויות[דילוג 2 אפשרויות]),FALSE)=חח[[#This Row],[ClientID]],1,"")</f>
        <v>1</v>
      </c>
    </row>
    <row r="241" spans="1:5" x14ac:dyDescent="0.25">
      <c r="A241" t="s">
        <v>2</v>
      </c>
      <c r="B241">
        <v>12</v>
      </c>
      <c r="C241">
        <v>26</v>
      </c>
      <c r="D241" t="e">
        <f>[1]!דבד[[#This Row],[LengthofCycle]]+1</f>
        <v>#REF!</v>
      </c>
      <c r="E241">
        <f>IF(IFERROR(LOOKUP(חח[[#This Row],[ClientID]],קביעויות[דילוג 2 אפשרויות]),FALSE)=חח[[#This Row],[ClientID]],1,"")</f>
        <v>1</v>
      </c>
    </row>
    <row r="242" spans="1:5" x14ac:dyDescent="0.25">
      <c r="A242" t="s">
        <v>2</v>
      </c>
      <c r="B242">
        <v>13</v>
      </c>
      <c r="C242">
        <v>27</v>
      </c>
      <c r="D242" t="e">
        <f>[1]!דבד[[#This Row],[LengthofCycle]]+1</f>
        <v>#REF!</v>
      </c>
      <c r="E242">
        <f>IF(IFERROR(LOOKUP(חח[[#This Row],[ClientID]],קביעויות[דילוג 2 אפשרויות]),FALSE)=חח[[#This Row],[ClientID]],1,"")</f>
        <v>1</v>
      </c>
    </row>
    <row r="243" spans="1:5" x14ac:dyDescent="0.25">
      <c r="A243" t="s">
        <v>3</v>
      </c>
      <c r="B243">
        <v>1</v>
      </c>
      <c r="C243">
        <v>35</v>
      </c>
      <c r="D243" t="e">
        <f>[1]!דבד[[#This Row],[LengthofCycle]]+1</f>
        <v>#REF!</v>
      </c>
      <c r="E243">
        <f>IF(IFERROR(LOOKUP(חח[[#This Row],[ClientID]],קביעויות[דילוג 2 אפשרויות]),FALSE)=חח[[#This Row],[ClientID]],1,"")</f>
        <v>1</v>
      </c>
    </row>
    <row r="244" spans="1:5" x14ac:dyDescent="0.25">
      <c r="A244" t="s">
        <v>3</v>
      </c>
      <c r="B244">
        <v>2</v>
      </c>
      <c r="C244">
        <v>27</v>
      </c>
      <c r="D244" t="e">
        <f>[1]!דבד[[#This Row],[LengthofCycle]]+1</f>
        <v>#REF!</v>
      </c>
      <c r="E244">
        <f>IF(IFERROR(LOOKUP(חח[[#This Row],[ClientID]],קביעויות[דילוג 2 אפשרויות]),FALSE)=חח[[#This Row],[ClientID]],1,"")</f>
        <v>1</v>
      </c>
    </row>
    <row r="245" spans="1:5" x14ac:dyDescent="0.25">
      <c r="A245" t="s">
        <v>3</v>
      </c>
      <c r="B245">
        <v>3</v>
      </c>
      <c r="C245">
        <v>29</v>
      </c>
      <c r="D245" t="e">
        <f>[1]!דבד[[#This Row],[LengthofCycle]]+1</f>
        <v>#REF!</v>
      </c>
      <c r="E245">
        <f>IF(IFERROR(LOOKUP(חח[[#This Row],[ClientID]],קביעויות[דילוג 2 אפשרויות]),FALSE)=חח[[#This Row],[ClientID]],1,"")</f>
        <v>1</v>
      </c>
    </row>
    <row r="246" spans="1:5" x14ac:dyDescent="0.25">
      <c r="A246" t="s">
        <v>3</v>
      </c>
      <c r="B246">
        <v>4</v>
      </c>
      <c r="C246">
        <v>31</v>
      </c>
      <c r="D246" t="e">
        <f>[1]!דבד[[#This Row],[LengthofCycle]]+1</f>
        <v>#REF!</v>
      </c>
      <c r="E246">
        <f>IF(IFERROR(LOOKUP(חח[[#This Row],[ClientID]],קביעויות[דילוג 2 אפשרויות]),FALSE)=חח[[#This Row],[ClientID]],1,"")</f>
        <v>1</v>
      </c>
    </row>
    <row r="247" spans="1:5" x14ac:dyDescent="0.25">
      <c r="A247" t="s">
        <v>3</v>
      </c>
      <c r="B247">
        <v>5</v>
      </c>
      <c r="C247">
        <v>31</v>
      </c>
      <c r="D247" t="e">
        <f>[1]!דבד[[#This Row],[LengthofCycle]]+1</f>
        <v>#REF!</v>
      </c>
      <c r="E247">
        <f>IF(IFERROR(LOOKUP(חח[[#This Row],[ClientID]],קביעויות[דילוג 2 אפשרויות]),FALSE)=חח[[#This Row],[ClientID]],1,"")</f>
        <v>1</v>
      </c>
    </row>
    <row r="248" spans="1:5" x14ac:dyDescent="0.25">
      <c r="A248" t="s">
        <v>3</v>
      </c>
      <c r="B248">
        <v>6</v>
      </c>
      <c r="C248">
        <v>31</v>
      </c>
      <c r="D248" t="e">
        <f>[1]!דבד[[#This Row],[LengthofCycle]]+1</f>
        <v>#REF!</v>
      </c>
      <c r="E248">
        <f>IF(IFERROR(LOOKUP(חח[[#This Row],[ClientID]],קביעויות[דילוג 2 אפשרויות]),FALSE)=חח[[#This Row],[ClientID]],1,"")</f>
        <v>1</v>
      </c>
    </row>
    <row r="249" spans="1:5" x14ac:dyDescent="0.25">
      <c r="A249" t="s">
        <v>3</v>
      </c>
      <c r="B249">
        <v>7</v>
      </c>
      <c r="C249">
        <v>31</v>
      </c>
      <c r="D249" t="e">
        <f>[1]!דבד[[#This Row],[LengthofCycle]]+1</f>
        <v>#REF!</v>
      </c>
      <c r="E249">
        <f>IF(IFERROR(LOOKUP(חח[[#This Row],[ClientID]],קביעויות[דילוג 2 אפשרויות]),FALSE)=חח[[#This Row],[ClientID]],1,"")</f>
        <v>1</v>
      </c>
    </row>
    <row r="250" spans="1:5" x14ac:dyDescent="0.25">
      <c r="A250" t="s">
        <v>3</v>
      </c>
      <c r="B250">
        <v>8</v>
      </c>
      <c r="C250">
        <v>30</v>
      </c>
      <c r="D250" t="e">
        <f>[1]!דבד[[#This Row],[LengthofCycle]]+1</f>
        <v>#REF!</v>
      </c>
      <c r="E250">
        <f>IF(IFERROR(LOOKUP(חח[[#This Row],[ClientID]],קביעויות[דילוג 2 אפשרויות]),FALSE)=חח[[#This Row],[ClientID]],1,"")</f>
        <v>1</v>
      </c>
    </row>
    <row r="251" spans="1:5" x14ac:dyDescent="0.25">
      <c r="A251" t="s">
        <v>3</v>
      </c>
      <c r="B251">
        <v>9</v>
      </c>
      <c r="C251">
        <v>30</v>
      </c>
      <c r="D251" t="e">
        <f>[1]!דבד[[#This Row],[LengthofCycle]]+1</f>
        <v>#REF!</v>
      </c>
      <c r="E251">
        <f>IF(IFERROR(LOOKUP(חח[[#This Row],[ClientID]],קביעויות[דילוג 2 אפשרויות]),FALSE)=חח[[#This Row],[ClientID]],1,"")</f>
        <v>1</v>
      </c>
    </row>
    <row r="252" spans="1:5" x14ac:dyDescent="0.25">
      <c r="A252" t="s">
        <v>3</v>
      </c>
      <c r="B252">
        <v>10</v>
      </c>
      <c r="C252">
        <v>31</v>
      </c>
      <c r="D252" t="e">
        <f>[1]!דבד[[#This Row],[LengthofCycle]]+1</f>
        <v>#REF!</v>
      </c>
      <c r="E252">
        <f>IF(IFERROR(LOOKUP(חח[[#This Row],[ClientID]],קביעויות[דילוג 2 אפשרויות]),FALSE)=חח[[#This Row],[ClientID]],1,"")</f>
        <v>1</v>
      </c>
    </row>
    <row r="253" spans="1:5" x14ac:dyDescent="0.25">
      <c r="A253" t="s">
        <v>3</v>
      </c>
      <c r="B253">
        <v>11</v>
      </c>
      <c r="C253">
        <v>31</v>
      </c>
      <c r="D253" t="e">
        <f>[1]!דבד[[#This Row],[LengthofCycle]]+1</f>
        <v>#REF!</v>
      </c>
      <c r="E253">
        <f>IF(IFERROR(LOOKUP(חח[[#This Row],[ClientID]],קביעויות[דילוג 2 אפשרויות]),FALSE)=חח[[#This Row],[ClientID]],1,"")</f>
        <v>1</v>
      </c>
    </row>
    <row r="254" spans="1:5" x14ac:dyDescent="0.25">
      <c r="A254" t="s">
        <v>43</v>
      </c>
      <c r="B254">
        <v>1</v>
      </c>
      <c r="C254">
        <v>25</v>
      </c>
      <c r="D254" t="e">
        <f>[1]!דבד[[#This Row],[LengthofCycle]]+1</f>
        <v>#REF!</v>
      </c>
      <c r="E254" t="str">
        <f>IF(IFERROR(LOOKUP(חח[[#This Row],[ClientID]],קביעויות[דילוג 2 אפשרויות]),FALSE)=חח[[#This Row],[ClientID]],1,"")</f>
        <v/>
      </c>
    </row>
    <row r="255" spans="1:5" x14ac:dyDescent="0.25">
      <c r="A255" t="s">
        <v>43</v>
      </c>
      <c r="B255">
        <v>2</v>
      </c>
      <c r="C255">
        <v>27</v>
      </c>
      <c r="D255" t="e">
        <f>[1]!דבד[[#This Row],[LengthofCycle]]+1</f>
        <v>#REF!</v>
      </c>
      <c r="E255" t="str">
        <f>IF(IFERROR(LOOKUP(חח[[#This Row],[ClientID]],קביעויות[דילוג 2 אפשרויות]),FALSE)=חח[[#This Row],[ClientID]],1,"")</f>
        <v/>
      </c>
    </row>
    <row r="256" spans="1:5" x14ac:dyDescent="0.25">
      <c r="A256" t="s">
        <v>43</v>
      </c>
      <c r="B256">
        <v>3</v>
      </c>
      <c r="C256">
        <v>25</v>
      </c>
      <c r="D256" t="e">
        <f>[1]!דבד[[#This Row],[LengthofCycle]]+1</f>
        <v>#REF!</v>
      </c>
      <c r="E256" t="str">
        <f>IF(IFERROR(LOOKUP(חח[[#This Row],[ClientID]],קביעויות[דילוג 2 אפשרויות]),FALSE)=חח[[#This Row],[ClientID]],1,"")</f>
        <v/>
      </c>
    </row>
    <row r="257" spans="1:5" x14ac:dyDescent="0.25">
      <c r="A257" t="s">
        <v>43</v>
      </c>
      <c r="B257">
        <v>4</v>
      </c>
      <c r="C257">
        <v>24</v>
      </c>
      <c r="D257" t="e">
        <f>[1]!דבד[[#This Row],[LengthofCycle]]+1</f>
        <v>#REF!</v>
      </c>
      <c r="E257" t="str">
        <f>IF(IFERROR(LOOKUP(חח[[#This Row],[ClientID]],קביעויות[דילוג 2 אפשרויות]),FALSE)=חח[[#This Row],[ClientID]],1,"")</f>
        <v/>
      </c>
    </row>
    <row r="258" spans="1:5" x14ac:dyDescent="0.25">
      <c r="A258" t="s">
        <v>43</v>
      </c>
      <c r="B258">
        <v>5</v>
      </c>
      <c r="C258">
        <v>28</v>
      </c>
      <c r="D258" t="e">
        <f>[1]!דבד[[#This Row],[LengthofCycle]]+1</f>
        <v>#REF!</v>
      </c>
      <c r="E258" t="str">
        <f>IF(IFERROR(LOOKUP(חח[[#This Row],[ClientID]],קביעויות[דילוג 2 אפשרויות]),FALSE)=חח[[#This Row],[ClientID]],1,"")</f>
        <v/>
      </c>
    </row>
    <row r="259" spans="1:5" x14ac:dyDescent="0.25">
      <c r="A259" t="s">
        <v>4</v>
      </c>
      <c r="B259">
        <v>1</v>
      </c>
      <c r="C259">
        <v>26</v>
      </c>
      <c r="D259" t="e">
        <f>[1]!דבד[[#This Row],[LengthofCycle]]+1</f>
        <v>#REF!</v>
      </c>
      <c r="E259">
        <f>IF(IFERROR(LOOKUP(חח[[#This Row],[ClientID]],קביעויות[דילוג 2 אפשרויות]),FALSE)=חח[[#This Row],[ClientID]],1,"")</f>
        <v>1</v>
      </c>
    </row>
    <row r="260" spans="1:5" x14ac:dyDescent="0.25">
      <c r="A260" t="s">
        <v>4</v>
      </c>
      <c r="B260">
        <v>2</v>
      </c>
      <c r="C260">
        <v>26</v>
      </c>
      <c r="D260" t="e">
        <f>[1]!דבד[[#This Row],[LengthofCycle]]+1</f>
        <v>#REF!</v>
      </c>
      <c r="E260">
        <f>IF(IFERROR(LOOKUP(חח[[#This Row],[ClientID]],קביעויות[דילוג 2 אפשרויות]),FALSE)=חח[[#This Row],[ClientID]],1,"")</f>
        <v>1</v>
      </c>
    </row>
    <row r="261" spans="1:5" x14ac:dyDescent="0.25">
      <c r="A261" t="s">
        <v>4</v>
      </c>
      <c r="B261">
        <v>3</v>
      </c>
      <c r="C261">
        <v>26</v>
      </c>
      <c r="D261" t="e">
        <f>[1]!דבד[[#This Row],[LengthofCycle]]+1</f>
        <v>#REF!</v>
      </c>
      <c r="E261">
        <f>IF(IFERROR(LOOKUP(חח[[#This Row],[ClientID]],קביעויות[דילוג 2 אפשרויות]),FALSE)=חח[[#This Row],[ClientID]],1,"")</f>
        <v>1</v>
      </c>
    </row>
    <row r="262" spans="1:5" x14ac:dyDescent="0.25">
      <c r="A262" t="s">
        <v>4</v>
      </c>
      <c r="B262">
        <v>4</v>
      </c>
      <c r="C262">
        <v>29</v>
      </c>
      <c r="D262" t="e">
        <f>[1]!דבד[[#This Row],[LengthofCycle]]+1</f>
        <v>#REF!</v>
      </c>
      <c r="E262">
        <f>IF(IFERROR(LOOKUP(חח[[#This Row],[ClientID]],קביעויות[דילוג 2 אפשרויות]),FALSE)=חח[[#This Row],[ClientID]],1,"")</f>
        <v>1</v>
      </c>
    </row>
    <row r="263" spans="1:5" x14ac:dyDescent="0.25">
      <c r="A263" t="s">
        <v>4</v>
      </c>
      <c r="B263">
        <v>5</v>
      </c>
      <c r="C263">
        <v>28</v>
      </c>
      <c r="D263" t="e">
        <f>[1]!דבד[[#This Row],[LengthofCycle]]+1</f>
        <v>#REF!</v>
      </c>
      <c r="E263">
        <f>IF(IFERROR(LOOKUP(חח[[#This Row],[ClientID]],קביעויות[דילוג 2 אפשרויות]),FALSE)=חח[[#This Row],[ClientID]],1,"")</f>
        <v>1</v>
      </c>
    </row>
    <row r="264" spans="1:5" x14ac:dyDescent="0.25">
      <c r="A264" t="s">
        <v>4</v>
      </c>
      <c r="B264">
        <v>6</v>
      </c>
      <c r="C264">
        <v>28</v>
      </c>
      <c r="D264" t="e">
        <f>[1]!דבד[[#This Row],[LengthofCycle]]+1</f>
        <v>#REF!</v>
      </c>
      <c r="E264">
        <f>IF(IFERROR(LOOKUP(חח[[#This Row],[ClientID]],קביעויות[דילוג 2 אפשרויות]),FALSE)=חח[[#This Row],[ClientID]],1,"")</f>
        <v>1</v>
      </c>
    </row>
    <row r="265" spans="1:5" x14ac:dyDescent="0.25">
      <c r="A265" t="s">
        <v>4</v>
      </c>
      <c r="B265">
        <v>7</v>
      </c>
      <c r="C265">
        <v>28</v>
      </c>
      <c r="D265" t="e">
        <f>[1]!דבד[[#This Row],[LengthofCycle]]+1</f>
        <v>#REF!</v>
      </c>
      <c r="E265">
        <f>IF(IFERROR(LOOKUP(חח[[#This Row],[ClientID]],קביעויות[דילוג 2 אפשרויות]),FALSE)=חח[[#This Row],[ClientID]],1,"")</f>
        <v>1</v>
      </c>
    </row>
    <row r="266" spans="1:5" x14ac:dyDescent="0.25">
      <c r="A266" t="s">
        <v>4</v>
      </c>
      <c r="B266">
        <v>8</v>
      </c>
      <c r="C266">
        <v>27</v>
      </c>
      <c r="D266" t="e">
        <f>[1]!דבד[[#This Row],[LengthofCycle]]+1</f>
        <v>#REF!</v>
      </c>
      <c r="E266">
        <f>IF(IFERROR(LOOKUP(חח[[#This Row],[ClientID]],קביעויות[דילוג 2 אפשרויות]),FALSE)=חח[[#This Row],[ClientID]],1,"")</f>
        <v>1</v>
      </c>
    </row>
    <row r="267" spans="1:5" x14ac:dyDescent="0.25">
      <c r="A267" t="s">
        <v>4</v>
      </c>
      <c r="B267">
        <v>9</v>
      </c>
      <c r="C267">
        <v>26</v>
      </c>
      <c r="D267" t="e">
        <f>[1]!דבד[[#This Row],[LengthofCycle]]+1</f>
        <v>#REF!</v>
      </c>
      <c r="E267">
        <f>IF(IFERROR(LOOKUP(חח[[#This Row],[ClientID]],קביעויות[דילוג 2 אפשרויות]),FALSE)=חח[[#This Row],[ClientID]],1,"")</f>
        <v>1</v>
      </c>
    </row>
    <row r="268" spans="1:5" x14ac:dyDescent="0.25">
      <c r="A268" t="s">
        <v>4</v>
      </c>
      <c r="B268">
        <v>10</v>
      </c>
      <c r="C268">
        <v>27</v>
      </c>
      <c r="D268" t="e">
        <f>[1]!דבד[[#This Row],[LengthofCycle]]+1</f>
        <v>#REF!</v>
      </c>
      <c r="E268">
        <f>IF(IFERROR(LOOKUP(חח[[#This Row],[ClientID]],קביעויות[דילוג 2 אפשרויות]),FALSE)=חח[[#This Row],[ClientID]],1,"")</f>
        <v>1</v>
      </c>
    </row>
    <row r="269" spans="1:5" x14ac:dyDescent="0.25">
      <c r="A269" t="s">
        <v>4</v>
      </c>
      <c r="B269">
        <v>11</v>
      </c>
      <c r="C269">
        <v>27</v>
      </c>
      <c r="D269" t="e">
        <f>[1]!דבד[[#This Row],[LengthofCycle]]+1</f>
        <v>#REF!</v>
      </c>
      <c r="E269">
        <f>IF(IFERROR(LOOKUP(חח[[#This Row],[ClientID]],קביעויות[דילוג 2 אפשרויות]),FALSE)=חח[[#This Row],[ClientID]],1,"")</f>
        <v>1</v>
      </c>
    </row>
    <row r="270" spans="1:5" x14ac:dyDescent="0.25">
      <c r="A270" t="s">
        <v>4</v>
      </c>
      <c r="B270">
        <v>12</v>
      </c>
      <c r="C270">
        <v>27</v>
      </c>
      <c r="D270" t="e">
        <f>[1]!דבד[[#This Row],[LengthofCycle]]+1</f>
        <v>#REF!</v>
      </c>
      <c r="E270">
        <f>IF(IFERROR(LOOKUP(חח[[#This Row],[ClientID]],קביעויות[דילוג 2 אפשרויות]),FALSE)=חח[[#This Row],[ClientID]],1,"")</f>
        <v>1</v>
      </c>
    </row>
    <row r="271" spans="1:5" x14ac:dyDescent="0.25">
      <c r="A271" t="s">
        <v>4</v>
      </c>
      <c r="B271">
        <v>13</v>
      </c>
      <c r="C271">
        <v>28</v>
      </c>
      <c r="D271" t="e">
        <f>[1]!דבד[[#This Row],[LengthofCycle]]+1</f>
        <v>#REF!</v>
      </c>
      <c r="E271">
        <f>IF(IFERROR(LOOKUP(חח[[#This Row],[ClientID]],קביעויות[דילוג 2 אפשרויות]),FALSE)=חח[[#This Row],[ClientID]],1,"")</f>
        <v>1</v>
      </c>
    </row>
    <row r="272" spans="1:5" x14ac:dyDescent="0.25">
      <c r="A272" t="s">
        <v>4</v>
      </c>
      <c r="B272">
        <v>14</v>
      </c>
      <c r="C272">
        <v>27</v>
      </c>
      <c r="D272" t="e">
        <f>[1]!דבד[[#This Row],[LengthofCycle]]+1</f>
        <v>#REF!</v>
      </c>
      <c r="E272">
        <f>IF(IFERROR(LOOKUP(חח[[#This Row],[ClientID]],קביעויות[דילוג 2 אפשרויות]),FALSE)=חח[[#This Row],[ClientID]],1,"")</f>
        <v>1</v>
      </c>
    </row>
    <row r="273" spans="1:5" x14ac:dyDescent="0.25">
      <c r="A273" t="s">
        <v>4</v>
      </c>
      <c r="B273">
        <v>15</v>
      </c>
      <c r="C273">
        <v>28</v>
      </c>
      <c r="D273" t="e">
        <f>[1]!דבד[[#This Row],[LengthofCycle]]+1</f>
        <v>#REF!</v>
      </c>
      <c r="E273">
        <f>IF(IFERROR(LOOKUP(חח[[#This Row],[ClientID]],קביעויות[דילוג 2 אפשרויות]),FALSE)=חח[[#This Row],[ClientID]],1,"")</f>
        <v>1</v>
      </c>
    </row>
    <row r="274" spans="1:5" x14ac:dyDescent="0.25">
      <c r="A274" t="s">
        <v>4</v>
      </c>
      <c r="B274">
        <v>16</v>
      </c>
      <c r="C274">
        <v>27</v>
      </c>
      <c r="D274" t="e">
        <f>[1]!דבד[[#This Row],[LengthofCycle]]+1</f>
        <v>#REF!</v>
      </c>
      <c r="E274">
        <f>IF(IFERROR(LOOKUP(חח[[#This Row],[ClientID]],קביעויות[דילוג 2 אפשרויות]),FALSE)=חח[[#This Row],[ClientID]],1,"")</f>
        <v>1</v>
      </c>
    </row>
    <row r="275" spans="1:5" x14ac:dyDescent="0.25">
      <c r="A275" t="s">
        <v>4</v>
      </c>
      <c r="B275">
        <v>17</v>
      </c>
      <c r="C275">
        <v>26</v>
      </c>
      <c r="D275" t="e">
        <f>[1]!דבד[[#This Row],[LengthofCycle]]+1</f>
        <v>#REF!</v>
      </c>
      <c r="E275">
        <f>IF(IFERROR(LOOKUP(חח[[#This Row],[ClientID]],קביעויות[דילוג 2 אפשרויות]),FALSE)=חח[[#This Row],[ClientID]],1,"")</f>
        <v>1</v>
      </c>
    </row>
    <row r="276" spans="1:5" x14ac:dyDescent="0.25">
      <c r="A276" t="s">
        <v>4</v>
      </c>
      <c r="B276">
        <v>18</v>
      </c>
      <c r="C276">
        <v>28</v>
      </c>
      <c r="D276" t="e">
        <f>[1]!דבד[[#This Row],[LengthofCycle]]+1</f>
        <v>#REF!</v>
      </c>
      <c r="E276">
        <f>IF(IFERROR(LOOKUP(חח[[#This Row],[ClientID]],קביעויות[דילוג 2 אפשרויות]),FALSE)=חח[[#This Row],[ClientID]],1,"")</f>
        <v>1</v>
      </c>
    </row>
    <row r="277" spans="1:5" x14ac:dyDescent="0.25">
      <c r="A277" t="s">
        <v>4</v>
      </c>
      <c r="B277">
        <v>19</v>
      </c>
      <c r="C277">
        <v>28</v>
      </c>
      <c r="D277" t="e">
        <f>[1]!דבד[[#This Row],[LengthofCycle]]+1</f>
        <v>#REF!</v>
      </c>
      <c r="E277">
        <f>IF(IFERROR(LOOKUP(חח[[#This Row],[ClientID]],קביעויות[דילוג 2 אפשרויות]),FALSE)=חח[[#This Row],[ClientID]],1,"")</f>
        <v>1</v>
      </c>
    </row>
    <row r="278" spans="1:5" x14ac:dyDescent="0.25">
      <c r="A278" t="s">
        <v>4</v>
      </c>
      <c r="B278">
        <v>20</v>
      </c>
      <c r="C278">
        <v>30</v>
      </c>
      <c r="D278" t="e">
        <f>[1]!דבד[[#This Row],[LengthofCycle]]+1</f>
        <v>#REF!</v>
      </c>
      <c r="E278">
        <f>IF(IFERROR(LOOKUP(חח[[#This Row],[ClientID]],קביעויות[דילוג 2 אפשרויות]),FALSE)=חח[[#This Row],[ClientID]],1,"")</f>
        <v>1</v>
      </c>
    </row>
    <row r="279" spans="1:5" x14ac:dyDescent="0.25">
      <c r="A279" t="s">
        <v>4</v>
      </c>
      <c r="B279">
        <v>21</v>
      </c>
      <c r="C279">
        <v>31</v>
      </c>
      <c r="D279" t="e">
        <f>[1]!דבד[[#This Row],[LengthofCycle]]+1</f>
        <v>#REF!</v>
      </c>
      <c r="E279">
        <f>IF(IFERROR(LOOKUP(חח[[#This Row],[ClientID]],קביעויות[דילוג 2 אפשרויות]),FALSE)=חח[[#This Row],[ClientID]],1,"")</f>
        <v>1</v>
      </c>
    </row>
    <row r="280" spans="1:5" x14ac:dyDescent="0.25">
      <c r="A280" t="s">
        <v>4</v>
      </c>
      <c r="B280">
        <v>22</v>
      </c>
      <c r="C280">
        <v>28</v>
      </c>
      <c r="D280" t="e">
        <f>[1]!דבד[[#This Row],[LengthofCycle]]+1</f>
        <v>#REF!</v>
      </c>
      <c r="E280">
        <f>IF(IFERROR(LOOKUP(חח[[#This Row],[ClientID]],קביעויות[דילוג 2 אפשרויות]),FALSE)=חח[[#This Row],[ClientID]],1,"")</f>
        <v>1</v>
      </c>
    </row>
    <row r="281" spans="1:5" x14ac:dyDescent="0.25">
      <c r="A281" t="s">
        <v>4</v>
      </c>
      <c r="B281">
        <v>23</v>
      </c>
      <c r="C281">
        <v>27</v>
      </c>
      <c r="D281" t="e">
        <f>[1]!דבד[[#This Row],[LengthofCycle]]+1</f>
        <v>#REF!</v>
      </c>
      <c r="E281">
        <f>IF(IFERROR(LOOKUP(חח[[#This Row],[ClientID]],קביעויות[דילוג 2 אפשרויות]),FALSE)=חח[[#This Row],[ClientID]],1,"")</f>
        <v>1</v>
      </c>
    </row>
    <row r="282" spans="1:5" x14ac:dyDescent="0.25">
      <c r="A282" t="s">
        <v>4</v>
      </c>
      <c r="B282">
        <v>24</v>
      </c>
      <c r="C282">
        <v>27</v>
      </c>
      <c r="D282" t="e">
        <f>[1]!דבד[[#This Row],[LengthofCycle]]+1</f>
        <v>#REF!</v>
      </c>
      <c r="E282">
        <f>IF(IFERROR(LOOKUP(חח[[#This Row],[ClientID]],קביעויות[דילוג 2 אפשרויות]),FALSE)=חח[[#This Row],[ClientID]],1,"")</f>
        <v>1</v>
      </c>
    </row>
    <row r="283" spans="1:5" x14ac:dyDescent="0.25">
      <c r="A283" t="s">
        <v>4</v>
      </c>
      <c r="B283">
        <v>25</v>
      </c>
      <c r="C283">
        <v>29</v>
      </c>
      <c r="D283" t="e">
        <f>[1]!דבד[[#This Row],[LengthofCycle]]+1</f>
        <v>#REF!</v>
      </c>
      <c r="E283">
        <f>IF(IFERROR(LOOKUP(חח[[#This Row],[ClientID]],קביעויות[דילוג 2 אפשרויות]),FALSE)=חח[[#This Row],[ClientID]],1,"")</f>
        <v>1</v>
      </c>
    </row>
    <row r="284" spans="1:5" x14ac:dyDescent="0.25">
      <c r="A284" t="s">
        <v>4</v>
      </c>
      <c r="B284">
        <v>26</v>
      </c>
      <c r="C284">
        <v>28</v>
      </c>
      <c r="D284" t="e">
        <f>[1]!דבד[[#This Row],[LengthofCycle]]+1</f>
        <v>#REF!</v>
      </c>
      <c r="E284">
        <f>IF(IFERROR(LOOKUP(חח[[#This Row],[ClientID]],קביעויות[דילוג 2 אפשרויות]),FALSE)=חח[[#This Row],[ClientID]],1,"")</f>
        <v>1</v>
      </c>
    </row>
    <row r="285" spans="1:5" x14ac:dyDescent="0.25">
      <c r="A285" t="s">
        <v>4</v>
      </c>
      <c r="B285">
        <v>27</v>
      </c>
      <c r="C285">
        <v>29</v>
      </c>
      <c r="D285" t="e">
        <f>[1]!דבד[[#This Row],[LengthofCycle]]+1</f>
        <v>#REF!</v>
      </c>
      <c r="E285">
        <f>IF(IFERROR(LOOKUP(חח[[#This Row],[ClientID]],קביעויות[דילוג 2 אפשרויות]),FALSE)=חח[[#This Row],[ClientID]],1,"")</f>
        <v>1</v>
      </c>
    </row>
    <row r="286" spans="1:5" x14ac:dyDescent="0.25">
      <c r="A286" t="s">
        <v>4</v>
      </c>
      <c r="B286">
        <v>28</v>
      </c>
      <c r="C286">
        <v>28</v>
      </c>
      <c r="D286" t="e">
        <f>[1]!דבד[[#This Row],[LengthofCycle]]+1</f>
        <v>#REF!</v>
      </c>
      <c r="E286">
        <f>IF(IFERROR(LOOKUP(חח[[#This Row],[ClientID]],קביעויות[דילוג 2 אפשרויות]),FALSE)=חח[[#This Row],[ClientID]],1,"")</f>
        <v>1</v>
      </c>
    </row>
    <row r="287" spans="1:5" x14ac:dyDescent="0.25">
      <c r="A287" t="s">
        <v>4</v>
      </c>
      <c r="B287">
        <v>29</v>
      </c>
      <c r="C287">
        <v>25</v>
      </c>
      <c r="D287" t="e">
        <f>[1]!דבד[[#This Row],[LengthofCycle]]+1</f>
        <v>#REF!</v>
      </c>
      <c r="E287">
        <f>IF(IFERROR(LOOKUP(חח[[#This Row],[ClientID]],קביעויות[דילוג 2 אפשרויות]),FALSE)=חח[[#This Row],[ClientID]],1,"")</f>
        <v>1</v>
      </c>
    </row>
    <row r="288" spans="1:5" x14ac:dyDescent="0.25">
      <c r="A288" t="s">
        <v>4</v>
      </c>
      <c r="B288">
        <v>30</v>
      </c>
      <c r="C288">
        <v>28</v>
      </c>
      <c r="D288" t="e">
        <f>[1]!דבד[[#This Row],[LengthofCycle]]+1</f>
        <v>#REF!</v>
      </c>
      <c r="E288">
        <f>IF(IFERROR(LOOKUP(חח[[#This Row],[ClientID]],קביעויות[דילוג 2 אפשרויות]),FALSE)=חח[[#This Row],[ClientID]],1,"")</f>
        <v>1</v>
      </c>
    </row>
    <row r="289" spans="1:5" x14ac:dyDescent="0.25">
      <c r="A289" t="s">
        <v>4</v>
      </c>
      <c r="B289">
        <v>31</v>
      </c>
      <c r="C289">
        <v>28</v>
      </c>
      <c r="D289" t="e">
        <f>[1]!דבד[[#This Row],[LengthofCycle]]+1</f>
        <v>#REF!</v>
      </c>
      <c r="E289">
        <f>IF(IFERROR(LOOKUP(חח[[#This Row],[ClientID]],קביעויות[דילוג 2 אפשרויות]),FALSE)=חח[[#This Row],[ClientID]],1,"")</f>
        <v>1</v>
      </c>
    </row>
    <row r="290" spans="1:5" x14ac:dyDescent="0.25">
      <c r="A290" t="s">
        <v>44</v>
      </c>
      <c r="B290">
        <v>1</v>
      </c>
      <c r="C290">
        <v>25</v>
      </c>
      <c r="D290" t="e">
        <f>[1]!דבד[[#This Row],[LengthofCycle]]+1</f>
        <v>#REF!</v>
      </c>
      <c r="E290" t="str">
        <f>IF(IFERROR(LOOKUP(חח[[#This Row],[ClientID]],קביעויות[דילוג 2 אפשרויות]),FALSE)=חח[[#This Row],[ClientID]],1,"")</f>
        <v/>
      </c>
    </row>
    <row r="291" spans="1:5" x14ac:dyDescent="0.25">
      <c r="A291" t="s">
        <v>44</v>
      </c>
      <c r="B291">
        <v>2</v>
      </c>
      <c r="C291">
        <v>26</v>
      </c>
      <c r="D291" t="e">
        <f>[1]!דבד[[#This Row],[LengthofCycle]]+1</f>
        <v>#REF!</v>
      </c>
      <c r="E291" t="str">
        <f>IF(IFERROR(LOOKUP(חח[[#This Row],[ClientID]],קביעויות[דילוג 2 אפשרויות]),FALSE)=חח[[#This Row],[ClientID]],1,"")</f>
        <v/>
      </c>
    </row>
    <row r="292" spans="1:5" x14ac:dyDescent="0.25">
      <c r="A292" t="s">
        <v>44</v>
      </c>
      <c r="B292">
        <v>3</v>
      </c>
      <c r="C292">
        <v>26</v>
      </c>
      <c r="D292" t="e">
        <f>[1]!דבד[[#This Row],[LengthofCycle]]+1</f>
        <v>#REF!</v>
      </c>
      <c r="E292" t="str">
        <f>IF(IFERROR(LOOKUP(חח[[#This Row],[ClientID]],קביעויות[דילוג 2 אפשרויות]),FALSE)=חח[[#This Row],[ClientID]],1,"")</f>
        <v/>
      </c>
    </row>
    <row r="293" spans="1:5" x14ac:dyDescent="0.25">
      <c r="A293" t="s">
        <v>44</v>
      </c>
      <c r="B293">
        <v>4</v>
      </c>
      <c r="C293">
        <v>26</v>
      </c>
      <c r="D293" t="e">
        <f>[1]!דבד[[#This Row],[LengthofCycle]]+1</f>
        <v>#REF!</v>
      </c>
      <c r="E293" t="str">
        <f>IF(IFERROR(LOOKUP(חח[[#This Row],[ClientID]],קביעויות[דילוג 2 אפשרויות]),FALSE)=חח[[#This Row],[ClientID]],1,"")</f>
        <v/>
      </c>
    </row>
    <row r="294" spans="1:5" x14ac:dyDescent="0.25">
      <c r="A294" t="s">
        <v>44</v>
      </c>
      <c r="B294">
        <v>5</v>
      </c>
      <c r="C294">
        <v>24</v>
      </c>
      <c r="D294" t="e">
        <f>[1]!דבד[[#This Row],[LengthofCycle]]+1</f>
        <v>#REF!</v>
      </c>
      <c r="E294" t="str">
        <f>IF(IFERROR(LOOKUP(חח[[#This Row],[ClientID]],קביעויות[דילוג 2 אפשרויות]),FALSE)=חח[[#This Row],[ClientID]],1,"")</f>
        <v/>
      </c>
    </row>
    <row r="295" spans="1:5" x14ac:dyDescent="0.25">
      <c r="A295" t="s">
        <v>44</v>
      </c>
      <c r="B295">
        <v>6</v>
      </c>
      <c r="C295">
        <v>25</v>
      </c>
      <c r="D295" t="e">
        <f>[1]!דבד[[#This Row],[LengthofCycle]]+1</f>
        <v>#REF!</v>
      </c>
      <c r="E295" t="str">
        <f>IF(IFERROR(LOOKUP(חח[[#This Row],[ClientID]],קביעויות[דילוג 2 אפשרויות]),FALSE)=חח[[#This Row],[ClientID]],1,"")</f>
        <v/>
      </c>
    </row>
    <row r="296" spans="1:5" x14ac:dyDescent="0.25">
      <c r="A296" t="s">
        <v>44</v>
      </c>
      <c r="B296">
        <v>7</v>
      </c>
      <c r="C296">
        <v>25</v>
      </c>
      <c r="D296" t="e">
        <f>[1]!דבד[[#This Row],[LengthofCycle]]+1</f>
        <v>#REF!</v>
      </c>
      <c r="E296" t="str">
        <f>IF(IFERROR(LOOKUP(חח[[#This Row],[ClientID]],קביעויות[דילוג 2 אפשרויות]),FALSE)=חח[[#This Row],[ClientID]],1,"")</f>
        <v/>
      </c>
    </row>
    <row r="297" spans="1:5" x14ac:dyDescent="0.25">
      <c r="A297" t="s">
        <v>44</v>
      </c>
      <c r="B297">
        <v>8</v>
      </c>
      <c r="C297">
        <v>25</v>
      </c>
      <c r="D297" t="e">
        <f>[1]!דבד[[#This Row],[LengthofCycle]]+1</f>
        <v>#REF!</v>
      </c>
      <c r="E297" t="str">
        <f>IF(IFERROR(LOOKUP(חח[[#This Row],[ClientID]],קביעויות[דילוג 2 אפשרויות]),FALSE)=חח[[#This Row],[ClientID]],1,"")</f>
        <v/>
      </c>
    </row>
    <row r="298" spans="1:5" x14ac:dyDescent="0.25">
      <c r="A298" t="s">
        <v>44</v>
      </c>
      <c r="B298">
        <v>9</v>
      </c>
      <c r="C298">
        <v>25</v>
      </c>
      <c r="D298" t="e">
        <f>[1]!דבד[[#This Row],[LengthofCycle]]+1</f>
        <v>#REF!</v>
      </c>
      <c r="E298" t="str">
        <f>IF(IFERROR(LOOKUP(חח[[#This Row],[ClientID]],קביעויות[דילוג 2 אפשרויות]),FALSE)=חח[[#This Row],[ClientID]],1,"")</f>
        <v/>
      </c>
    </row>
    <row r="299" spans="1:5" x14ac:dyDescent="0.25">
      <c r="A299" t="s">
        <v>44</v>
      </c>
      <c r="B299">
        <v>10</v>
      </c>
      <c r="C299">
        <v>25</v>
      </c>
      <c r="D299" t="e">
        <f>[1]!דבד[[#This Row],[LengthofCycle]]+1</f>
        <v>#REF!</v>
      </c>
      <c r="E299" t="str">
        <f>IF(IFERROR(LOOKUP(חח[[#This Row],[ClientID]],קביעויות[דילוג 2 אפשרויות]),FALSE)=חח[[#This Row],[ClientID]],1,"")</f>
        <v/>
      </c>
    </row>
    <row r="300" spans="1:5" x14ac:dyDescent="0.25">
      <c r="A300" t="s">
        <v>44</v>
      </c>
      <c r="B300">
        <v>11</v>
      </c>
      <c r="C300">
        <v>27</v>
      </c>
      <c r="D300" t="e">
        <f>[1]!דבד[[#This Row],[LengthofCycle]]+1</f>
        <v>#REF!</v>
      </c>
      <c r="E300" t="str">
        <f>IF(IFERROR(LOOKUP(חח[[#This Row],[ClientID]],קביעויות[דילוג 2 אפשרויות]),FALSE)=חח[[#This Row],[ClientID]],1,"")</f>
        <v/>
      </c>
    </row>
    <row r="301" spans="1:5" x14ac:dyDescent="0.25">
      <c r="A301" t="s">
        <v>44</v>
      </c>
      <c r="B301">
        <v>12</v>
      </c>
      <c r="C301">
        <v>24</v>
      </c>
      <c r="D301" t="e">
        <f>[1]!דבד[[#This Row],[LengthofCycle]]+1</f>
        <v>#REF!</v>
      </c>
      <c r="E301" t="str">
        <f>IF(IFERROR(LOOKUP(חח[[#This Row],[ClientID]],קביעויות[דילוג 2 אפשרויות]),FALSE)=חח[[#This Row],[ClientID]],1,"")</f>
        <v/>
      </c>
    </row>
    <row r="302" spans="1:5" x14ac:dyDescent="0.25">
      <c r="A302" t="s">
        <v>44</v>
      </c>
      <c r="B302">
        <v>13</v>
      </c>
      <c r="C302">
        <v>25</v>
      </c>
      <c r="D302" t="e">
        <f>[1]!דבד[[#This Row],[LengthofCycle]]+1</f>
        <v>#REF!</v>
      </c>
      <c r="E302" t="str">
        <f>IF(IFERROR(LOOKUP(חח[[#This Row],[ClientID]],קביעויות[דילוג 2 אפשרויות]),FALSE)=חח[[#This Row],[ClientID]],1,"")</f>
        <v/>
      </c>
    </row>
    <row r="303" spans="1:5" x14ac:dyDescent="0.25">
      <c r="A303" t="s">
        <v>5</v>
      </c>
      <c r="B303">
        <v>1</v>
      </c>
      <c r="C303">
        <v>31</v>
      </c>
      <c r="D303" t="e">
        <f>[1]!דבד[[#This Row],[LengthofCycle]]+1</f>
        <v>#REF!</v>
      </c>
      <c r="E303" t="str">
        <f>IF(IFERROR(LOOKUP(חח[[#This Row],[ClientID]],קביעויות[דילוג 2 אפשרויות]),FALSE)=חח[[#This Row],[ClientID]],1,"")</f>
        <v/>
      </c>
    </row>
    <row r="304" spans="1:5" x14ac:dyDescent="0.25">
      <c r="A304" t="s">
        <v>5</v>
      </c>
      <c r="B304">
        <v>2</v>
      </c>
      <c r="C304">
        <v>37</v>
      </c>
      <c r="D304" t="e">
        <f>[1]!דבד[[#This Row],[LengthofCycle]]+1</f>
        <v>#REF!</v>
      </c>
      <c r="E304" t="str">
        <f>IF(IFERROR(LOOKUP(חח[[#This Row],[ClientID]],קביעויות[דילוג 2 אפשרויות]),FALSE)=חח[[#This Row],[ClientID]],1,"")</f>
        <v/>
      </c>
    </row>
    <row r="305" spans="1:5" x14ac:dyDescent="0.25">
      <c r="A305" t="s">
        <v>5</v>
      </c>
      <c r="B305">
        <v>3</v>
      </c>
      <c r="C305">
        <v>33</v>
      </c>
      <c r="D305" t="e">
        <f>[1]!דבד[[#This Row],[LengthofCycle]]+1</f>
        <v>#REF!</v>
      </c>
      <c r="E305" t="str">
        <f>IF(IFERROR(LOOKUP(חח[[#This Row],[ClientID]],קביעויות[דילוג 2 אפשרויות]),FALSE)=חח[[#This Row],[ClientID]],1,"")</f>
        <v/>
      </c>
    </row>
    <row r="306" spans="1:5" x14ac:dyDescent="0.25">
      <c r="A306" t="s">
        <v>5</v>
      </c>
      <c r="B306">
        <v>4</v>
      </c>
      <c r="C306">
        <v>36</v>
      </c>
      <c r="D306" t="e">
        <f>[1]!דבד[[#This Row],[LengthofCycle]]+1</f>
        <v>#REF!</v>
      </c>
      <c r="E306" t="str">
        <f>IF(IFERROR(LOOKUP(חח[[#This Row],[ClientID]],קביעויות[דילוג 2 אפשרויות]),FALSE)=חח[[#This Row],[ClientID]],1,"")</f>
        <v/>
      </c>
    </row>
    <row r="307" spans="1:5" x14ac:dyDescent="0.25">
      <c r="A307" t="s">
        <v>5</v>
      </c>
      <c r="B307">
        <v>5</v>
      </c>
      <c r="C307">
        <v>37</v>
      </c>
      <c r="D307" t="e">
        <f>[1]!דבד[[#This Row],[LengthofCycle]]+1</f>
        <v>#REF!</v>
      </c>
      <c r="E307" t="str">
        <f>IF(IFERROR(LOOKUP(חח[[#This Row],[ClientID]],קביעויות[דילוג 2 אפשרויות]),FALSE)=חח[[#This Row],[ClientID]],1,"")</f>
        <v/>
      </c>
    </row>
    <row r="308" spans="1:5" x14ac:dyDescent="0.25">
      <c r="A308" t="s">
        <v>5</v>
      </c>
      <c r="B308">
        <v>6</v>
      </c>
      <c r="C308">
        <v>32</v>
      </c>
      <c r="D308" t="e">
        <f>[1]!דבד[[#This Row],[LengthofCycle]]+1</f>
        <v>#REF!</v>
      </c>
      <c r="E308" t="str">
        <f>IF(IFERROR(LOOKUP(חח[[#This Row],[ClientID]],קביעויות[דילוג 2 אפשרויות]),FALSE)=חח[[#This Row],[ClientID]],1,"")</f>
        <v/>
      </c>
    </row>
    <row r="309" spans="1:5" x14ac:dyDescent="0.25">
      <c r="A309" t="s">
        <v>5</v>
      </c>
      <c r="B309">
        <v>7</v>
      </c>
      <c r="C309">
        <v>35</v>
      </c>
      <c r="D309" t="e">
        <f>[1]!דבד[[#This Row],[LengthofCycle]]+1</f>
        <v>#REF!</v>
      </c>
      <c r="E309" t="str">
        <f>IF(IFERROR(LOOKUP(חח[[#This Row],[ClientID]],קביעויות[דילוג 2 אפשרויות]),FALSE)=חח[[#This Row],[ClientID]],1,"")</f>
        <v/>
      </c>
    </row>
    <row r="310" spans="1:5" x14ac:dyDescent="0.25">
      <c r="A310" t="s">
        <v>5</v>
      </c>
      <c r="B310">
        <v>8</v>
      </c>
      <c r="C310">
        <v>28</v>
      </c>
      <c r="D310" t="e">
        <f>[1]!דבד[[#This Row],[LengthofCycle]]+1</f>
        <v>#REF!</v>
      </c>
      <c r="E310" t="str">
        <f>IF(IFERROR(LOOKUP(חח[[#This Row],[ClientID]],קביעויות[דילוג 2 אפשרויות]),FALSE)=חח[[#This Row],[ClientID]],1,"")</f>
        <v/>
      </c>
    </row>
    <row r="311" spans="1:5" x14ac:dyDescent="0.25">
      <c r="A311" t="s">
        <v>5</v>
      </c>
      <c r="B311">
        <v>9</v>
      </c>
      <c r="C311">
        <v>37</v>
      </c>
      <c r="D311" t="e">
        <f>[1]!דבד[[#This Row],[LengthofCycle]]+1</f>
        <v>#REF!</v>
      </c>
      <c r="E311" t="str">
        <f>IF(IFERROR(LOOKUP(חח[[#This Row],[ClientID]],קביעויות[דילוג 2 אפשרויות]),FALSE)=חח[[#This Row],[ClientID]],1,"")</f>
        <v/>
      </c>
    </row>
    <row r="312" spans="1:5" x14ac:dyDescent="0.25">
      <c r="A312" t="s">
        <v>5</v>
      </c>
      <c r="B312">
        <v>10</v>
      </c>
      <c r="C312">
        <v>40</v>
      </c>
      <c r="D312" t="e">
        <f>[1]!דבד[[#This Row],[LengthofCycle]]+1</f>
        <v>#REF!</v>
      </c>
      <c r="E312" t="str">
        <f>IF(IFERROR(LOOKUP(חח[[#This Row],[ClientID]],קביעויות[דילוג 2 אפשרויות]),FALSE)=חח[[#This Row],[ClientID]],1,"")</f>
        <v/>
      </c>
    </row>
    <row r="313" spans="1:5" x14ac:dyDescent="0.25">
      <c r="A313" t="s">
        <v>5</v>
      </c>
      <c r="B313">
        <v>11</v>
      </c>
      <c r="C313">
        <v>37</v>
      </c>
      <c r="D313" t="e">
        <f>[1]!דבד[[#This Row],[LengthofCycle]]+1</f>
        <v>#REF!</v>
      </c>
      <c r="E313" t="str">
        <f>IF(IFERROR(LOOKUP(חח[[#This Row],[ClientID]],קביעויות[דילוג 2 אפשרויות]),FALSE)=חח[[#This Row],[ClientID]],1,"")</f>
        <v/>
      </c>
    </row>
    <row r="314" spans="1:5" x14ac:dyDescent="0.25">
      <c r="A314" t="s">
        <v>5</v>
      </c>
      <c r="B314">
        <v>12</v>
      </c>
      <c r="C314">
        <v>31</v>
      </c>
      <c r="D314" t="e">
        <f>[1]!דבד[[#This Row],[LengthofCycle]]+1</f>
        <v>#REF!</v>
      </c>
      <c r="E314" t="str">
        <f>IF(IFERROR(LOOKUP(חח[[#This Row],[ClientID]],קביעויות[דילוג 2 אפשרויות]),FALSE)=חח[[#This Row],[ClientID]],1,"")</f>
        <v/>
      </c>
    </row>
    <row r="315" spans="1:5" x14ac:dyDescent="0.25">
      <c r="A315" t="s">
        <v>5</v>
      </c>
      <c r="B315">
        <v>13</v>
      </c>
      <c r="C315">
        <v>30</v>
      </c>
      <c r="D315" t="e">
        <f>[1]!דבד[[#This Row],[LengthofCycle]]+1</f>
        <v>#REF!</v>
      </c>
      <c r="E315" t="str">
        <f>IF(IFERROR(LOOKUP(חח[[#This Row],[ClientID]],קביעויות[דילוג 2 אפשרויות]),FALSE)=חח[[#This Row],[ClientID]],1,"")</f>
        <v/>
      </c>
    </row>
    <row r="316" spans="1:5" x14ac:dyDescent="0.25">
      <c r="A316" t="s">
        <v>5</v>
      </c>
      <c r="B316">
        <v>14</v>
      </c>
      <c r="C316">
        <v>33</v>
      </c>
      <c r="D316" t="e">
        <f>[1]!דבד[[#This Row],[LengthofCycle]]+1</f>
        <v>#REF!</v>
      </c>
      <c r="E316" t="str">
        <f>IF(IFERROR(LOOKUP(חח[[#This Row],[ClientID]],קביעויות[דילוג 2 אפשרויות]),FALSE)=חח[[#This Row],[ClientID]],1,"")</f>
        <v/>
      </c>
    </row>
    <row r="317" spans="1:5" x14ac:dyDescent="0.25">
      <c r="A317" t="s">
        <v>45</v>
      </c>
      <c r="B317">
        <v>1</v>
      </c>
      <c r="C317">
        <v>35</v>
      </c>
      <c r="D317" t="e">
        <f>[1]!דבד[[#This Row],[LengthofCycle]]+1</f>
        <v>#REF!</v>
      </c>
      <c r="E317" t="str">
        <f>IF(IFERROR(LOOKUP(חח[[#This Row],[ClientID]],קביעויות[דילוג 2 אפשרויות]),FALSE)=חח[[#This Row],[ClientID]],1,"")</f>
        <v/>
      </c>
    </row>
    <row r="318" spans="1:5" x14ac:dyDescent="0.25">
      <c r="A318" t="s">
        <v>45</v>
      </c>
      <c r="B318">
        <v>2</v>
      </c>
      <c r="C318">
        <v>30</v>
      </c>
      <c r="D318" t="e">
        <f>[1]!דבד[[#This Row],[LengthofCycle]]+1</f>
        <v>#REF!</v>
      </c>
      <c r="E318" t="str">
        <f>IF(IFERROR(LOOKUP(חח[[#This Row],[ClientID]],קביעויות[דילוג 2 אפשרויות]),FALSE)=חח[[#This Row],[ClientID]],1,"")</f>
        <v/>
      </c>
    </row>
    <row r="319" spans="1:5" x14ac:dyDescent="0.25">
      <c r="A319" t="s">
        <v>45</v>
      </c>
      <c r="B319">
        <v>3</v>
      </c>
      <c r="C319">
        <v>27</v>
      </c>
      <c r="D319" t="e">
        <f>[1]!דבד[[#This Row],[LengthofCycle]]+1</f>
        <v>#REF!</v>
      </c>
      <c r="E319" t="str">
        <f>IF(IFERROR(LOOKUP(חח[[#This Row],[ClientID]],קביעויות[דילוג 2 אפשרויות]),FALSE)=חח[[#This Row],[ClientID]],1,"")</f>
        <v/>
      </c>
    </row>
    <row r="320" spans="1:5" x14ac:dyDescent="0.25">
      <c r="A320" t="s">
        <v>45</v>
      </c>
      <c r="B320">
        <v>4</v>
      </c>
      <c r="C320">
        <v>29</v>
      </c>
      <c r="D320" t="e">
        <f>[1]!דבד[[#This Row],[LengthofCycle]]+1</f>
        <v>#REF!</v>
      </c>
      <c r="E320" t="str">
        <f>IF(IFERROR(LOOKUP(חח[[#This Row],[ClientID]],קביעויות[דילוג 2 אפשרויות]),FALSE)=חח[[#This Row],[ClientID]],1,"")</f>
        <v/>
      </c>
    </row>
    <row r="321" spans="1:5" x14ac:dyDescent="0.25">
      <c r="A321" t="s">
        <v>45</v>
      </c>
      <c r="B321">
        <v>5</v>
      </c>
      <c r="C321">
        <v>30</v>
      </c>
      <c r="D321" t="e">
        <f>[1]!דבד[[#This Row],[LengthofCycle]]+1</f>
        <v>#REF!</v>
      </c>
      <c r="E321" t="str">
        <f>IF(IFERROR(LOOKUP(חח[[#This Row],[ClientID]],קביעויות[דילוג 2 אפשרויות]),FALSE)=חח[[#This Row],[ClientID]],1,"")</f>
        <v/>
      </c>
    </row>
    <row r="322" spans="1:5" x14ac:dyDescent="0.25">
      <c r="A322" t="s">
        <v>45</v>
      </c>
      <c r="B322">
        <v>6</v>
      </c>
      <c r="C322">
        <v>26</v>
      </c>
      <c r="D322" t="e">
        <f>[1]!דבד[[#This Row],[LengthofCycle]]+1</f>
        <v>#REF!</v>
      </c>
      <c r="E322" t="str">
        <f>IF(IFERROR(LOOKUP(חח[[#This Row],[ClientID]],קביעויות[דילוג 2 אפשרויות]),FALSE)=חח[[#This Row],[ClientID]],1,"")</f>
        <v/>
      </c>
    </row>
    <row r="323" spans="1:5" x14ac:dyDescent="0.25">
      <c r="A323" t="s">
        <v>45</v>
      </c>
      <c r="B323">
        <v>7</v>
      </c>
      <c r="C323">
        <v>35</v>
      </c>
      <c r="D323" t="e">
        <f>[1]!דבד[[#This Row],[LengthofCycle]]+1</f>
        <v>#REF!</v>
      </c>
      <c r="E323" t="str">
        <f>IF(IFERROR(LOOKUP(חח[[#This Row],[ClientID]],קביעויות[דילוג 2 אפשרויות]),FALSE)=חח[[#This Row],[ClientID]],1,"")</f>
        <v/>
      </c>
    </row>
    <row r="324" spans="1:5" x14ac:dyDescent="0.25">
      <c r="A324" t="s">
        <v>45</v>
      </c>
      <c r="B324">
        <v>8</v>
      </c>
      <c r="C324">
        <v>28</v>
      </c>
      <c r="D324" t="e">
        <f>[1]!דבד[[#This Row],[LengthofCycle]]+1</f>
        <v>#REF!</v>
      </c>
      <c r="E324" t="str">
        <f>IF(IFERROR(LOOKUP(חח[[#This Row],[ClientID]],קביעויות[דילוג 2 אפשרויות]),FALSE)=חח[[#This Row],[ClientID]],1,"")</f>
        <v/>
      </c>
    </row>
    <row r="325" spans="1:5" x14ac:dyDescent="0.25">
      <c r="A325" t="s">
        <v>45</v>
      </c>
      <c r="B325">
        <v>9</v>
      </c>
      <c r="C325">
        <v>36</v>
      </c>
      <c r="D325" t="e">
        <f>[1]!דבד[[#This Row],[LengthofCycle]]+1</f>
        <v>#REF!</v>
      </c>
      <c r="E325" t="str">
        <f>IF(IFERROR(LOOKUP(חח[[#This Row],[ClientID]],קביעויות[דילוג 2 אפשרויות]),FALSE)=חח[[#This Row],[ClientID]],1,"")</f>
        <v/>
      </c>
    </row>
    <row r="326" spans="1:5" x14ac:dyDescent="0.25">
      <c r="A326" t="s">
        <v>45</v>
      </c>
      <c r="B326">
        <v>10</v>
      </c>
      <c r="C326">
        <v>29</v>
      </c>
      <c r="D326" t="e">
        <f>[1]!דבד[[#This Row],[LengthofCycle]]+1</f>
        <v>#REF!</v>
      </c>
      <c r="E326" t="str">
        <f>IF(IFERROR(LOOKUP(חח[[#This Row],[ClientID]],קביעויות[דילוג 2 אפשרויות]),FALSE)=חח[[#This Row],[ClientID]],1,"")</f>
        <v/>
      </c>
    </row>
    <row r="327" spans="1:5" x14ac:dyDescent="0.25">
      <c r="A327" t="s">
        <v>45</v>
      </c>
      <c r="B327">
        <v>11</v>
      </c>
      <c r="C327">
        <v>36</v>
      </c>
      <c r="D327" t="e">
        <f>[1]!דבד[[#This Row],[LengthofCycle]]+1</f>
        <v>#REF!</v>
      </c>
      <c r="E327" t="str">
        <f>IF(IFERROR(LOOKUP(חח[[#This Row],[ClientID]],קביעויות[דילוג 2 אפשרויות]),FALSE)=חח[[#This Row],[ClientID]],1,"")</f>
        <v/>
      </c>
    </row>
    <row r="328" spans="1:5" x14ac:dyDescent="0.25">
      <c r="A328" t="s">
        <v>45</v>
      </c>
      <c r="B328">
        <v>12</v>
      </c>
      <c r="C328">
        <v>33</v>
      </c>
      <c r="D328" t="e">
        <f>[1]!דבד[[#This Row],[LengthofCycle]]+1</f>
        <v>#REF!</v>
      </c>
      <c r="E328" t="str">
        <f>IF(IFERROR(LOOKUP(חח[[#This Row],[ClientID]],קביעויות[דילוג 2 אפשרויות]),FALSE)=חח[[#This Row],[ClientID]],1,"")</f>
        <v/>
      </c>
    </row>
    <row r="329" spans="1:5" x14ac:dyDescent="0.25">
      <c r="A329" t="s">
        <v>45</v>
      </c>
      <c r="B329">
        <v>13</v>
      </c>
      <c r="C329">
        <v>28</v>
      </c>
      <c r="D329" t="e">
        <f>[1]!דבד[[#This Row],[LengthofCycle]]+1</f>
        <v>#REF!</v>
      </c>
      <c r="E329" t="str">
        <f>IF(IFERROR(LOOKUP(חח[[#This Row],[ClientID]],קביעויות[דילוג 2 אפשרויות]),FALSE)=חח[[#This Row],[ClientID]],1,"")</f>
        <v/>
      </c>
    </row>
    <row r="330" spans="1:5" x14ac:dyDescent="0.25">
      <c r="A330" t="s">
        <v>46</v>
      </c>
      <c r="B330">
        <v>1</v>
      </c>
      <c r="C330">
        <v>30</v>
      </c>
      <c r="D330" t="e">
        <f>[1]!דבד[[#This Row],[LengthofCycle]]+1</f>
        <v>#REF!</v>
      </c>
      <c r="E330" t="str">
        <f>IF(IFERROR(LOOKUP(חח[[#This Row],[ClientID]],קביעויות[דילוג 2 אפשרויות]),FALSE)=חח[[#This Row],[ClientID]],1,"")</f>
        <v/>
      </c>
    </row>
    <row r="331" spans="1:5" x14ac:dyDescent="0.25">
      <c r="A331" t="s">
        <v>46</v>
      </c>
      <c r="B331">
        <v>2</v>
      </c>
      <c r="C331">
        <v>30</v>
      </c>
      <c r="D331" t="e">
        <f>[1]!דבד[[#This Row],[LengthofCycle]]+1</f>
        <v>#REF!</v>
      </c>
      <c r="E331" t="str">
        <f>IF(IFERROR(LOOKUP(חח[[#This Row],[ClientID]],קביעויות[דילוג 2 אפשרויות]),FALSE)=חח[[#This Row],[ClientID]],1,"")</f>
        <v/>
      </c>
    </row>
    <row r="332" spans="1:5" x14ac:dyDescent="0.25">
      <c r="A332" t="s">
        <v>46</v>
      </c>
      <c r="B332">
        <v>3</v>
      </c>
      <c r="C332">
        <v>32</v>
      </c>
      <c r="D332" t="e">
        <f>[1]!דבד[[#This Row],[LengthofCycle]]+1</f>
        <v>#REF!</v>
      </c>
      <c r="E332" t="str">
        <f>IF(IFERROR(LOOKUP(חח[[#This Row],[ClientID]],קביעויות[דילוג 2 אפשרויות]),FALSE)=חח[[#This Row],[ClientID]],1,"")</f>
        <v/>
      </c>
    </row>
    <row r="333" spans="1:5" x14ac:dyDescent="0.25">
      <c r="A333" t="s">
        <v>46</v>
      </c>
      <c r="B333">
        <v>4</v>
      </c>
      <c r="C333">
        <v>40</v>
      </c>
      <c r="D333" t="e">
        <f>[1]!דבד[[#This Row],[LengthofCycle]]+1</f>
        <v>#REF!</v>
      </c>
      <c r="E333" t="str">
        <f>IF(IFERROR(LOOKUP(חח[[#This Row],[ClientID]],קביעויות[דילוג 2 אפשרויות]),FALSE)=חח[[#This Row],[ClientID]],1,"")</f>
        <v/>
      </c>
    </row>
    <row r="334" spans="1:5" x14ac:dyDescent="0.25">
      <c r="A334" t="s">
        <v>46</v>
      </c>
      <c r="B334">
        <v>5</v>
      </c>
      <c r="C334">
        <v>27</v>
      </c>
      <c r="D334" t="e">
        <f>[1]!דבד[[#This Row],[LengthofCycle]]+1</f>
        <v>#REF!</v>
      </c>
      <c r="E334" t="str">
        <f>IF(IFERROR(LOOKUP(חח[[#This Row],[ClientID]],קביעויות[דילוג 2 אפשרויות]),FALSE)=חח[[#This Row],[ClientID]],1,"")</f>
        <v/>
      </c>
    </row>
    <row r="335" spans="1:5" x14ac:dyDescent="0.25">
      <c r="A335" t="s">
        <v>46</v>
      </c>
      <c r="B335">
        <v>6</v>
      </c>
      <c r="C335">
        <v>29</v>
      </c>
      <c r="D335" t="e">
        <f>[1]!דבד[[#This Row],[LengthofCycle]]+1</f>
        <v>#REF!</v>
      </c>
      <c r="E335" t="str">
        <f>IF(IFERROR(LOOKUP(חח[[#This Row],[ClientID]],קביעויות[דילוג 2 אפשרויות]),FALSE)=חח[[#This Row],[ClientID]],1,"")</f>
        <v/>
      </c>
    </row>
    <row r="336" spans="1:5" x14ac:dyDescent="0.25">
      <c r="A336" t="s">
        <v>46</v>
      </c>
      <c r="B336">
        <v>7</v>
      </c>
      <c r="C336">
        <v>28</v>
      </c>
      <c r="D336" t="e">
        <f>[1]!דבד[[#This Row],[LengthofCycle]]+1</f>
        <v>#REF!</v>
      </c>
      <c r="E336" t="str">
        <f>IF(IFERROR(LOOKUP(חח[[#This Row],[ClientID]],קביעויות[דילוג 2 אפשרויות]),FALSE)=חח[[#This Row],[ClientID]],1,"")</f>
        <v/>
      </c>
    </row>
    <row r="337" spans="1:5" x14ac:dyDescent="0.25">
      <c r="A337" t="s">
        <v>46</v>
      </c>
      <c r="B337">
        <v>8</v>
      </c>
      <c r="C337">
        <v>29</v>
      </c>
      <c r="D337" t="e">
        <f>[1]!דבד[[#This Row],[LengthofCycle]]+1</f>
        <v>#REF!</v>
      </c>
      <c r="E337" t="str">
        <f>IF(IFERROR(LOOKUP(חח[[#This Row],[ClientID]],קביעויות[דילוג 2 אפשרויות]),FALSE)=חח[[#This Row],[ClientID]],1,"")</f>
        <v/>
      </c>
    </row>
    <row r="338" spans="1:5" x14ac:dyDescent="0.25">
      <c r="A338" t="s">
        <v>46</v>
      </c>
      <c r="B338">
        <v>9</v>
      </c>
      <c r="C338">
        <v>36</v>
      </c>
      <c r="D338" t="e">
        <f>[1]!דבד[[#This Row],[LengthofCycle]]+1</f>
        <v>#REF!</v>
      </c>
      <c r="E338" t="str">
        <f>IF(IFERROR(LOOKUP(חח[[#This Row],[ClientID]],קביעויות[דילוג 2 אפשרויות]),FALSE)=חח[[#This Row],[ClientID]],1,"")</f>
        <v/>
      </c>
    </row>
    <row r="339" spans="1:5" x14ac:dyDescent="0.25">
      <c r="A339" t="s">
        <v>46</v>
      </c>
      <c r="B339">
        <v>10</v>
      </c>
      <c r="C339">
        <v>27</v>
      </c>
      <c r="D339" t="e">
        <f>[1]!דבד[[#This Row],[LengthofCycle]]+1</f>
        <v>#REF!</v>
      </c>
      <c r="E339" t="str">
        <f>IF(IFERROR(LOOKUP(חח[[#This Row],[ClientID]],קביעויות[דילוג 2 אפשרויות]),FALSE)=חח[[#This Row],[ClientID]],1,"")</f>
        <v/>
      </c>
    </row>
    <row r="340" spans="1:5" x14ac:dyDescent="0.25">
      <c r="A340" t="s">
        <v>46</v>
      </c>
      <c r="B340">
        <v>11</v>
      </c>
      <c r="C340">
        <v>28</v>
      </c>
      <c r="D340" t="e">
        <f>[1]!דבד[[#This Row],[LengthofCycle]]+1</f>
        <v>#REF!</v>
      </c>
      <c r="E340" t="str">
        <f>IF(IFERROR(LOOKUP(חח[[#This Row],[ClientID]],קביעויות[דילוג 2 אפשרויות]),FALSE)=חח[[#This Row],[ClientID]],1,"")</f>
        <v/>
      </c>
    </row>
    <row r="341" spans="1:5" x14ac:dyDescent="0.25">
      <c r="A341" t="s">
        <v>46</v>
      </c>
      <c r="B341">
        <v>12</v>
      </c>
      <c r="C341">
        <v>27</v>
      </c>
      <c r="D341" t="e">
        <f>[1]!דבד[[#This Row],[LengthofCycle]]+1</f>
        <v>#REF!</v>
      </c>
      <c r="E341" t="str">
        <f>IF(IFERROR(LOOKUP(חח[[#This Row],[ClientID]],קביעויות[דילוג 2 אפשרויות]),FALSE)=חח[[#This Row],[ClientID]],1,"")</f>
        <v/>
      </c>
    </row>
    <row r="342" spans="1:5" x14ac:dyDescent="0.25">
      <c r="A342" t="s">
        <v>47</v>
      </c>
      <c r="B342">
        <v>1</v>
      </c>
      <c r="C342">
        <v>26</v>
      </c>
      <c r="D342" t="e">
        <f>[1]!דבד[[#This Row],[LengthofCycle]]+1</f>
        <v>#REF!</v>
      </c>
      <c r="E342" t="str">
        <f>IF(IFERROR(LOOKUP(חח[[#This Row],[ClientID]],קביעויות[דילוג 2 אפשרויות]),FALSE)=חח[[#This Row],[ClientID]],1,"")</f>
        <v/>
      </c>
    </row>
    <row r="343" spans="1:5" x14ac:dyDescent="0.25">
      <c r="A343" t="s">
        <v>47</v>
      </c>
      <c r="B343">
        <v>2</v>
      </c>
      <c r="C343">
        <v>28</v>
      </c>
      <c r="D343" t="e">
        <f>[1]!דבד[[#This Row],[LengthofCycle]]+1</f>
        <v>#REF!</v>
      </c>
      <c r="E343" t="str">
        <f>IF(IFERROR(LOOKUP(חח[[#This Row],[ClientID]],קביעויות[דילוג 2 אפשרויות]),FALSE)=חח[[#This Row],[ClientID]],1,"")</f>
        <v/>
      </c>
    </row>
    <row r="344" spans="1:5" x14ac:dyDescent="0.25">
      <c r="A344" t="s">
        <v>47</v>
      </c>
      <c r="B344">
        <v>3</v>
      </c>
      <c r="C344">
        <v>27</v>
      </c>
      <c r="D344" t="e">
        <f>[1]!דבד[[#This Row],[LengthofCycle]]+1</f>
        <v>#REF!</v>
      </c>
      <c r="E344" t="str">
        <f>IF(IFERROR(LOOKUP(חח[[#This Row],[ClientID]],קביעויות[דילוג 2 אפשרויות]),FALSE)=חח[[#This Row],[ClientID]],1,"")</f>
        <v/>
      </c>
    </row>
    <row r="345" spans="1:5" x14ac:dyDescent="0.25">
      <c r="A345" t="s">
        <v>47</v>
      </c>
      <c r="B345">
        <v>4</v>
      </c>
      <c r="C345">
        <v>25</v>
      </c>
      <c r="D345" t="e">
        <f>[1]!דבד[[#This Row],[LengthofCycle]]+1</f>
        <v>#REF!</v>
      </c>
      <c r="E345" t="str">
        <f>IF(IFERROR(LOOKUP(חח[[#This Row],[ClientID]],קביעויות[דילוג 2 אפשרויות]),FALSE)=חח[[#This Row],[ClientID]],1,"")</f>
        <v/>
      </c>
    </row>
    <row r="346" spans="1:5" x14ac:dyDescent="0.25">
      <c r="A346" t="s">
        <v>47</v>
      </c>
      <c r="B346">
        <v>5</v>
      </c>
      <c r="C346">
        <v>25</v>
      </c>
      <c r="D346" t="e">
        <f>[1]!דבד[[#This Row],[LengthofCycle]]+1</f>
        <v>#REF!</v>
      </c>
      <c r="E346" t="str">
        <f>IF(IFERROR(LOOKUP(חח[[#This Row],[ClientID]],קביעויות[דילוג 2 אפשרויות]),FALSE)=חח[[#This Row],[ClientID]],1,"")</f>
        <v/>
      </c>
    </row>
    <row r="347" spans="1:5" x14ac:dyDescent="0.25">
      <c r="A347" t="s">
        <v>47</v>
      </c>
      <c r="B347">
        <v>6</v>
      </c>
      <c r="C347">
        <v>25</v>
      </c>
      <c r="D347" t="e">
        <f>[1]!דבד[[#This Row],[LengthofCycle]]+1</f>
        <v>#REF!</v>
      </c>
      <c r="E347" t="str">
        <f>IF(IFERROR(LOOKUP(חח[[#This Row],[ClientID]],קביעויות[דילוג 2 אפשרויות]),FALSE)=חח[[#This Row],[ClientID]],1,"")</f>
        <v/>
      </c>
    </row>
    <row r="348" spans="1:5" x14ac:dyDescent="0.25">
      <c r="A348" t="s">
        <v>47</v>
      </c>
      <c r="B348">
        <v>7</v>
      </c>
      <c r="C348">
        <v>25</v>
      </c>
      <c r="D348" t="e">
        <f>[1]!דבד[[#This Row],[LengthofCycle]]+1</f>
        <v>#REF!</v>
      </c>
      <c r="E348" t="str">
        <f>IF(IFERROR(LOOKUP(חח[[#This Row],[ClientID]],קביעויות[דילוג 2 אפשרויות]),FALSE)=חח[[#This Row],[ClientID]],1,"")</f>
        <v/>
      </c>
    </row>
    <row r="349" spans="1:5" x14ac:dyDescent="0.25">
      <c r="A349" t="s">
        <v>47</v>
      </c>
      <c r="B349">
        <v>8</v>
      </c>
      <c r="C349">
        <v>21</v>
      </c>
      <c r="D349" t="e">
        <f>[1]!דבד[[#This Row],[LengthofCycle]]+1</f>
        <v>#REF!</v>
      </c>
      <c r="E349" t="str">
        <f>IF(IFERROR(LOOKUP(חח[[#This Row],[ClientID]],קביעויות[דילוג 2 אפשרויות]),FALSE)=חח[[#This Row],[ClientID]],1,"")</f>
        <v/>
      </c>
    </row>
    <row r="350" spans="1:5" x14ac:dyDescent="0.25">
      <c r="A350" t="s">
        <v>47</v>
      </c>
      <c r="B350">
        <v>9</v>
      </c>
      <c r="C350">
        <v>26</v>
      </c>
      <c r="D350" t="e">
        <f>[1]!דבד[[#This Row],[LengthofCycle]]+1</f>
        <v>#REF!</v>
      </c>
      <c r="E350" t="str">
        <f>IF(IFERROR(LOOKUP(חח[[#This Row],[ClientID]],קביעויות[דילוג 2 אפשרויות]),FALSE)=חח[[#This Row],[ClientID]],1,"")</f>
        <v/>
      </c>
    </row>
    <row r="351" spans="1:5" x14ac:dyDescent="0.25">
      <c r="A351" t="s">
        <v>47</v>
      </c>
      <c r="B351">
        <v>10</v>
      </c>
      <c r="C351">
        <v>23</v>
      </c>
      <c r="D351" t="e">
        <f>[1]!דבד[[#This Row],[LengthofCycle]]+1</f>
        <v>#REF!</v>
      </c>
      <c r="E351" t="str">
        <f>IF(IFERROR(LOOKUP(חח[[#This Row],[ClientID]],קביעויות[דילוג 2 אפשרויות]),FALSE)=חח[[#This Row],[ClientID]],1,"")</f>
        <v/>
      </c>
    </row>
    <row r="352" spans="1:5" x14ac:dyDescent="0.25">
      <c r="A352" t="s">
        <v>47</v>
      </c>
      <c r="B352">
        <v>11</v>
      </c>
      <c r="C352">
        <v>25</v>
      </c>
      <c r="D352" t="e">
        <f>[1]!דבד[[#This Row],[LengthofCycle]]+1</f>
        <v>#REF!</v>
      </c>
      <c r="E352" t="str">
        <f>IF(IFERROR(LOOKUP(חח[[#This Row],[ClientID]],קביעויות[דילוג 2 אפשרויות]),FALSE)=חח[[#This Row],[ClientID]],1,"")</f>
        <v/>
      </c>
    </row>
    <row r="353" spans="1:5" x14ac:dyDescent="0.25">
      <c r="A353" t="s">
        <v>47</v>
      </c>
      <c r="B353">
        <v>12</v>
      </c>
      <c r="C353">
        <v>25</v>
      </c>
      <c r="D353" t="e">
        <f>[1]!דבד[[#This Row],[LengthofCycle]]+1</f>
        <v>#REF!</v>
      </c>
      <c r="E353" t="str">
        <f>IF(IFERROR(LOOKUP(חח[[#This Row],[ClientID]],קביעויות[דילוג 2 אפשרויות]),FALSE)=חח[[#This Row],[ClientID]],1,"")</f>
        <v/>
      </c>
    </row>
    <row r="354" spans="1:5" x14ac:dyDescent="0.25">
      <c r="A354" t="s">
        <v>47</v>
      </c>
      <c r="B354">
        <v>13</v>
      </c>
      <c r="C354">
        <v>26</v>
      </c>
      <c r="D354" t="e">
        <f>[1]!דבד[[#This Row],[LengthofCycle]]+1</f>
        <v>#REF!</v>
      </c>
      <c r="E354" t="str">
        <f>IF(IFERROR(LOOKUP(חח[[#This Row],[ClientID]],קביעויות[דילוג 2 אפשרויות]),FALSE)=חח[[#This Row],[ClientID]],1,"")</f>
        <v/>
      </c>
    </row>
    <row r="355" spans="1:5" x14ac:dyDescent="0.25">
      <c r="A355" t="s">
        <v>48</v>
      </c>
      <c r="B355">
        <v>1</v>
      </c>
      <c r="C355">
        <v>31</v>
      </c>
      <c r="D355" t="e">
        <f>[1]!דבד[[#This Row],[LengthofCycle]]+1</f>
        <v>#REF!</v>
      </c>
      <c r="E355">
        <f>IF(IFERROR(LOOKUP(חח[[#This Row],[ClientID]],קביעויות[דילוג 2 אפשרויות]),FALSE)=חח[[#This Row],[ClientID]],1,"")</f>
        <v>1</v>
      </c>
    </row>
    <row r="356" spans="1:5" x14ac:dyDescent="0.25">
      <c r="A356" t="s">
        <v>48</v>
      </c>
      <c r="B356">
        <v>2</v>
      </c>
      <c r="C356">
        <v>29</v>
      </c>
      <c r="D356" t="e">
        <f>[1]!דבד[[#This Row],[LengthofCycle]]+1</f>
        <v>#REF!</v>
      </c>
      <c r="E356">
        <f>IF(IFERROR(LOOKUP(חח[[#This Row],[ClientID]],קביעויות[דילוג 2 אפשרויות]),FALSE)=חח[[#This Row],[ClientID]],1,"")</f>
        <v>1</v>
      </c>
    </row>
    <row r="357" spans="1:5" x14ac:dyDescent="0.25">
      <c r="A357" t="s">
        <v>48</v>
      </c>
      <c r="B357">
        <v>3</v>
      </c>
      <c r="C357">
        <v>28</v>
      </c>
      <c r="D357" t="e">
        <f>[1]!דבד[[#This Row],[LengthofCycle]]+1</f>
        <v>#REF!</v>
      </c>
      <c r="E357">
        <f>IF(IFERROR(LOOKUP(חח[[#This Row],[ClientID]],קביעויות[דילוג 2 אפשרויות]),FALSE)=חח[[#This Row],[ClientID]],1,"")</f>
        <v>1</v>
      </c>
    </row>
    <row r="358" spans="1:5" x14ac:dyDescent="0.25">
      <c r="A358" t="s">
        <v>48</v>
      </c>
      <c r="B358">
        <v>4</v>
      </c>
      <c r="C358">
        <v>27</v>
      </c>
      <c r="D358" t="e">
        <f>[1]!דבד[[#This Row],[LengthofCycle]]+1</f>
        <v>#REF!</v>
      </c>
      <c r="E358">
        <f>IF(IFERROR(LOOKUP(חח[[#This Row],[ClientID]],קביעויות[דילוג 2 אפשרויות]),FALSE)=חח[[#This Row],[ClientID]],1,"")</f>
        <v>1</v>
      </c>
    </row>
    <row r="359" spans="1:5" x14ac:dyDescent="0.25">
      <c r="A359" t="s">
        <v>48</v>
      </c>
      <c r="B359">
        <v>5</v>
      </c>
      <c r="C359">
        <v>31</v>
      </c>
      <c r="D359" t="e">
        <f>[1]!דבד[[#This Row],[LengthofCycle]]+1</f>
        <v>#REF!</v>
      </c>
      <c r="E359">
        <f>IF(IFERROR(LOOKUP(חח[[#This Row],[ClientID]],קביעויות[דילוג 2 אפשרויות]),FALSE)=חח[[#This Row],[ClientID]],1,"")</f>
        <v>1</v>
      </c>
    </row>
    <row r="360" spans="1:5" x14ac:dyDescent="0.25">
      <c r="A360" t="s">
        <v>48</v>
      </c>
      <c r="B360">
        <v>6</v>
      </c>
      <c r="C360">
        <v>30</v>
      </c>
      <c r="D360" t="e">
        <f>[1]!דבד[[#This Row],[LengthofCycle]]+1</f>
        <v>#REF!</v>
      </c>
      <c r="E360">
        <f>IF(IFERROR(LOOKUP(חח[[#This Row],[ClientID]],קביעויות[דילוג 2 אפשרויות]),FALSE)=חח[[#This Row],[ClientID]],1,"")</f>
        <v>1</v>
      </c>
    </row>
    <row r="361" spans="1:5" x14ac:dyDescent="0.25">
      <c r="A361" t="s">
        <v>48</v>
      </c>
      <c r="B361">
        <v>7</v>
      </c>
      <c r="C361">
        <v>25</v>
      </c>
      <c r="D361" t="e">
        <f>[1]!דבד[[#This Row],[LengthofCycle]]+1</f>
        <v>#REF!</v>
      </c>
      <c r="E361">
        <f>IF(IFERROR(LOOKUP(חח[[#This Row],[ClientID]],קביעויות[דילוג 2 אפשרויות]),FALSE)=חח[[#This Row],[ClientID]],1,"")</f>
        <v>1</v>
      </c>
    </row>
    <row r="362" spans="1:5" x14ac:dyDescent="0.25">
      <c r="A362" t="s">
        <v>48</v>
      </c>
      <c r="B362">
        <v>8</v>
      </c>
      <c r="C362">
        <v>28</v>
      </c>
      <c r="D362" t="e">
        <f>[1]!דבד[[#This Row],[LengthofCycle]]+1</f>
        <v>#REF!</v>
      </c>
      <c r="E362">
        <f>IF(IFERROR(LOOKUP(חח[[#This Row],[ClientID]],קביעויות[דילוג 2 אפשרויות]),FALSE)=חח[[#This Row],[ClientID]],1,"")</f>
        <v>1</v>
      </c>
    </row>
    <row r="363" spans="1:5" x14ac:dyDescent="0.25">
      <c r="A363" t="s">
        <v>48</v>
      </c>
      <c r="B363">
        <v>9</v>
      </c>
      <c r="C363">
        <v>30</v>
      </c>
      <c r="D363" t="e">
        <f>[1]!דבד[[#This Row],[LengthofCycle]]+1</f>
        <v>#REF!</v>
      </c>
      <c r="E363">
        <f>IF(IFERROR(LOOKUP(חח[[#This Row],[ClientID]],קביעויות[דילוג 2 אפשרויות]),FALSE)=חח[[#This Row],[ClientID]],1,"")</f>
        <v>1</v>
      </c>
    </row>
    <row r="364" spans="1:5" x14ac:dyDescent="0.25">
      <c r="A364" t="s">
        <v>48</v>
      </c>
      <c r="B364">
        <v>10</v>
      </c>
      <c r="C364">
        <v>28</v>
      </c>
      <c r="D364" t="e">
        <f>[1]!דבד[[#This Row],[LengthofCycle]]+1</f>
        <v>#REF!</v>
      </c>
      <c r="E364">
        <f>IF(IFERROR(LOOKUP(חח[[#This Row],[ClientID]],קביעויות[דילוג 2 אפשרויות]),FALSE)=חח[[#This Row],[ClientID]],1,"")</f>
        <v>1</v>
      </c>
    </row>
    <row r="365" spans="1:5" x14ac:dyDescent="0.25">
      <c r="A365" t="s">
        <v>48</v>
      </c>
      <c r="B365">
        <v>11</v>
      </c>
      <c r="C365">
        <v>26</v>
      </c>
      <c r="D365" t="e">
        <f>[1]!דבד[[#This Row],[LengthofCycle]]+1</f>
        <v>#REF!</v>
      </c>
      <c r="E365">
        <f>IF(IFERROR(LOOKUP(חח[[#This Row],[ClientID]],קביעויות[דילוג 2 אפשרויות]),FALSE)=חח[[#This Row],[ClientID]],1,"")</f>
        <v>1</v>
      </c>
    </row>
    <row r="366" spans="1:5" x14ac:dyDescent="0.25">
      <c r="A366" t="s">
        <v>48</v>
      </c>
      <c r="B366">
        <v>12</v>
      </c>
      <c r="C366">
        <v>30</v>
      </c>
      <c r="D366" t="e">
        <f>[1]!דבד[[#This Row],[LengthofCycle]]+1</f>
        <v>#REF!</v>
      </c>
      <c r="E366">
        <f>IF(IFERROR(LOOKUP(חח[[#This Row],[ClientID]],קביעויות[דילוג 2 אפשרויות]),FALSE)=חח[[#This Row],[ClientID]],1,"")</f>
        <v>1</v>
      </c>
    </row>
    <row r="367" spans="1:5" x14ac:dyDescent="0.25">
      <c r="A367" t="s">
        <v>48</v>
      </c>
      <c r="B367">
        <v>13</v>
      </c>
      <c r="C367">
        <v>27</v>
      </c>
      <c r="D367" t="e">
        <f>[1]!דבד[[#This Row],[LengthofCycle]]+1</f>
        <v>#REF!</v>
      </c>
      <c r="E367">
        <f>IF(IFERROR(LOOKUP(חח[[#This Row],[ClientID]],קביעויות[דילוג 2 אפשרויות]),FALSE)=חח[[#This Row],[ClientID]],1,"")</f>
        <v>1</v>
      </c>
    </row>
    <row r="368" spans="1:5" x14ac:dyDescent="0.25">
      <c r="A368" t="s">
        <v>49</v>
      </c>
      <c r="B368">
        <v>1</v>
      </c>
      <c r="C368">
        <v>32</v>
      </c>
      <c r="D368" t="e">
        <f>[1]!דבד[[#This Row],[LengthofCycle]]+1</f>
        <v>#REF!</v>
      </c>
      <c r="E368">
        <f>IF(IFERROR(LOOKUP(חח[[#This Row],[ClientID]],קביעויות[דילוג 2 אפשרויות]),FALSE)=חח[[#This Row],[ClientID]],1,"")</f>
        <v>1</v>
      </c>
    </row>
    <row r="369" spans="1:5" x14ac:dyDescent="0.25">
      <c r="A369" t="s">
        <v>49</v>
      </c>
      <c r="B369">
        <v>2</v>
      </c>
      <c r="C369">
        <v>30</v>
      </c>
      <c r="D369" t="e">
        <f>[1]!דבד[[#This Row],[LengthofCycle]]+1</f>
        <v>#REF!</v>
      </c>
      <c r="E369">
        <f>IF(IFERROR(LOOKUP(חח[[#This Row],[ClientID]],קביעויות[דילוג 2 אפשרויות]),FALSE)=חח[[#This Row],[ClientID]],1,"")</f>
        <v>1</v>
      </c>
    </row>
    <row r="370" spans="1:5" x14ac:dyDescent="0.25">
      <c r="A370" t="s">
        <v>49</v>
      </c>
      <c r="B370">
        <v>3</v>
      </c>
      <c r="C370">
        <v>27</v>
      </c>
      <c r="D370" t="e">
        <f>[1]!דבד[[#This Row],[LengthofCycle]]+1</f>
        <v>#REF!</v>
      </c>
      <c r="E370">
        <f>IF(IFERROR(LOOKUP(חח[[#This Row],[ClientID]],קביעויות[דילוג 2 אפשרויות]),FALSE)=חח[[#This Row],[ClientID]],1,"")</f>
        <v>1</v>
      </c>
    </row>
    <row r="371" spans="1:5" x14ac:dyDescent="0.25">
      <c r="A371" t="s">
        <v>49</v>
      </c>
      <c r="B371">
        <v>4</v>
      </c>
      <c r="C371">
        <v>29</v>
      </c>
      <c r="D371" t="e">
        <f>[1]!דבד[[#This Row],[LengthofCycle]]+1</f>
        <v>#REF!</v>
      </c>
      <c r="E371">
        <f>IF(IFERROR(LOOKUP(חח[[#This Row],[ClientID]],קביעויות[דילוג 2 אפשרויות]),FALSE)=חח[[#This Row],[ClientID]],1,"")</f>
        <v>1</v>
      </c>
    </row>
    <row r="372" spans="1:5" x14ac:dyDescent="0.25">
      <c r="A372" t="s">
        <v>49</v>
      </c>
      <c r="B372">
        <v>5</v>
      </c>
      <c r="C372">
        <v>27</v>
      </c>
      <c r="D372" t="e">
        <f>[1]!דבד[[#This Row],[LengthofCycle]]+1</f>
        <v>#REF!</v>
      </c>
      <c r="E372">
        <f>IF(IFERROR(LOOKUP(חח[[#This Row],[ClientID]],קביעויות[דילוג 2 אפשרויות]),FALSE)=חח[[#This Row],[ClientID]],1,"")</f>
        <v>1</v>
      </c>
    </row>
    <row r="373" spans="1:5" x14ac:dyDescent="0.25">
      <c r="A373" t="s">
        <v>49</v>
      </c>
      <c r="B373">
        <v>6</v>
      </c>
      <c r="C373">
        <v>27</v>
      </c>
      <c r="D373" t="e">
        <f>[1]!דבד[[#This Row],[LengthofCycle]]+1</f>
        <v>#REF!</v>
      </c>
      <c r="E373">
        <f>IF(IFERROR(LOOKUP(חח[[#This Row],[ClientID]],קביעויות[דילוג 2 אפשרויות]),FALSE)=חח[[#This Row],[ClientID]],1,"")</f>
        <v>1</v>
      </c>
    </row>
    <row r="374" spans="1:5" x14ac:dyDescent="0.25">
      <c r="A374" t="s">
        <v>49</v>
      </c>
      <c r="B374">
        <v>7</v>
      </c>
      <c r="C374">
        <v>28</v>
      </c>
      <c r="D374" t="e">
        <f>[1]!דבד[[#This Row],[LengthofCycle]]+1</f>
        <v>#REF!</v>
      </c>
      <c r="E374">
        <f>IF(IFERROR(LOOKUP(חח[[#This Row],[ClientID]],קביעויות[דילוג 2 אפשרויות]),FALSE)=חח[[#This Row],[ClientID]],1,"")</f>
        <v>1</v>
      </c>
    </row>
    <row r="375" spans="1:5" x14ac:dyDescent="0.25">
      <c r="A375" t="s">
        <v>49</v>
      </c>
      <c r="B375">
        <v>8</v>
      </c>
      <c r="C375">
        <v>27</v>
      </c>
      <c r="D375" t="e">
        <f>[1]!דבד[[#This Row],[LengthofCycle]]+1</f>
        <v>#REF!</v>
      </c>
      <c r="E375">
        <f>IF(IFERROR(LOOKUP(חח[[#This Row],[ClientID]],קביעויות[דילוג 2 אפשרויות]),FALSE)=חח[[#This Row],[ClientID]],1,"")</f>
        <v>1</v>
      </c>
    </row>
    <row r="376" spans="1:5" x14ac:dyDescent="0.25">
      <c r="A376" t="s">
        <v>49</v>
      </c>
      <c r="B376">
        <v>9</v>
      </c>
      <c r="C376">
        <v>28</v>
      </c>
      <c r="D376" t="e">
        <f>[1]!דבד[[#This Row],[LengthofCycle]]+1</f>
        <v>#REF!</v>
      </c>
      <c r="E376">
        <f>IF(IFERROR(LOOKUP(חח[[#This Row],[ClientID]],קביעויות[דילוג 2 אפשרויות]),FALSE)=חח[[#This Row],[ClientID]],1,"")</f>
        <v>1</v>
      </c>
    </row>
    <row r="377" spans="1:5" x14ac:dyDescent="0.25">
      <c r="A377" t="s">
        <v>49</v>
      </c>
      <c r="B377">
        <v>10</v>
      </c>
      <c r="C377">
        <v>28</v>
      </c>
      <c r="D377" t="e">
        <f>[1]!דבד[[#This Row],[LengthofCycle]]+1</f>
        <v>#REF!</v>
      </c>
      <c r="E377">
        <f>IF(IFERROR(LOOKUP(חח[[#This Row],[ClientID]],קביעויות[דילוג 2 אפשרויות]),FALSE)=חח[[#This Row],[ClientID]],1,"")</f>
        <v>1</v>
      </c>
    </row>
    <row r="378" spans="1:5" x14ac:dyDescent="0.25">
      <c r="A378" t="s">
        <v>49</v>
      </c>
      <c r="B378">
        <v>11</v>
      </c>
      <c r="C378">
        <v>29</v>
      </c>
      <c r="D378" t="e">
        <f>[1]!דבד[[#This Row],[LengthofCycle]]+1</f>
        <v>#REF!</v>
      </c>
      <c r="E378">
        <f>IF(IFERROR(LOOKUP(חח[[#This Row],[ClientID]],קביעויות[דילוג 2 אפשרויות]),FALSE)=חח[[#This Row],[ClientID]],1,"")</f>
        <v>1</v>
      </c>
    </row>
    <row r="379" spans="1:5" x14ac:dyDescent="0.25">
      <c r="A379" t="s">
        <v>49</v>
      </c>
      <c r="B379">
        <v>12</v>
      </c>
      <c r="C379">
        <v>30</v>
      </c>
      <c r="D379" t="e">
        <f>[1]!דבד[[#This Row],[LengthofCycle]]+1</f>
        <v>#REF!</v>
      </c>
      <c r="E379">
        <f>IF(IFERROR(LOOKUP(חח[[#This Row],[ClientID]],קביעויות[דילוג 2 אפשרויות]),FALSE)=חח[[#This Row],[ClientID]],1,"")</f>
        <v>1</v>
      </c>
    </row>
    <row r="380" spans="1:5" x14ac:dyDescent="0.25">
      <c r="A380" t="s">
        <v>49</v>
      </c>
      <c r="B380">
        <v>13</v>
      </c>
      <c r="C380">
        <v>24</v>
      </c>
      <c r="D380" t="e">
        <f>[1]!דבד[[#This Row],[LengthofCycle]]+1</f>
        <v>#REF!</v>
      </c>
      <c r="E380">
        <f>IF(IFERROR(LOOKUP(חח[[#This Row],[ClientID]],קביעויות[דילוג 2 אפשרויות]),FALSE)=חח[[#This Row],[ClientID]],1,"")</f>
        <v>1</v>
      </c>
    </row>
    <row r="381" spans="1:5" x14ac:dyDescent="0.25">
      <c r="A381" t="s">
        <v>49</v>
      </c>
      <c r="B381">
        <v>14</v>
      </c>
      <c r="C381">
        <v>30</v>
      </c>
      <c r="D381" t="e">
        <f>[1]!דבד[[#This Row],[LengthofCycle]]+1</f>
        <v>#REF!</v>
      </c>
      <c r="E381">
        <f>IF(IFERROR(LOOKUP(חח[[#This Row],[ClientID]],קביעויות[דילוג 2 אפשרויות]),FALSE)=חח[[#This Row],[ClientID]],1,"")</f>
        <v>1</v>
      </c>
    </row>
    <row r="382" spans="1:5" x14ac:dyDescent="0.25">
      <c r="A382" t="s">
        <v>49</v>
      </c>
      <c r="B382">
        <v>15</v>
      </c>
      <c r="C382">
        <v>25</v>
      </c>
      <c r="D382" t="e">
        <f>[1]!דבד[[#This Row],[LengthofCycle]]+1</f>
        <v>#REF!</v>
      </c>
      <c r="E382">
        <f>IF(IFERROR(LOOKUP(חח[[#This Row],[ClientID]],קביעויות[דילוג 2 אפשרויות]),FALSE)=חח[[#This Row],[ClientID]],1,"")</f>
        <v>1</v>
      </c>
    </row>
    <row r="383" spans="1:5" x14ac:dyDescent="0.25">
      <c r="A383" t="s">
        <v>50</v>
      </c>
      <c r="B383">
        <v>1</v>
      </c>
      <c r="C383">
        <v>31</v>
      </c>
      <c r="D383" t="e">
        <f>[1]!דבד[[#This Row],[LengthofCycle]]+1</f>
        <v>#REF!</v>
      </c>
      <c r="E383" t="str">
        <f>IF(IFERROR(LOOKUP(חח[[#This Row],[ClientID]],קביעויות[דילוג 2 אפשרויות]),FALSE)=חח[[#This Row],[ClientID]],1,"")</f>
        <v/>
      </c>
    </row>
    <row r="384" spans="1:5" x14ac:dyDescent="0.25">
      <c r="A384" t="s">
        <v>50</v>
      </c>
      <c r="B384">
        <v>2</v>
      </c>
      <c r="C384">
        <v>31</v>
      </c>
      <c r="D384" t="e">
        <f>[1]!דבד[[#This Row],[LengthofCycle]]+1</f>
        <v>#REF!</v>
      </c>
      <c r="E384" t="str">
        <f>IF(IFERROR(LOOKUP(חח[[#This Row],[ClientID]],קביעויות[דילוג 2 אפשרויות]),FALSE)=חח[[#This Row],[ClientID]],1,"")</f>
        <v/>
      </c>
    </row>
    <row r="385" spans="1:5" x14ac:dyDescent="0.25">
      <c r="A385" t="s">
        <v>50</v>
      </c>
      <c r="B385">
        <v>3</v>
      </c>
      <c r="C385">
        <v>34</v>
      </c>
      <c r="D385" t="e">
        <f>[1]!דבד[[#This Row],[LengthofCycle]]+1</f>
        <v>#REF!</v>
      </c>
      <c r="E385" t="str">
        <f>IF(IFERROR(LOOKUP(חח[[#This Row],[ClientID]],קביעויות[דילוג 2 אפשרויות]),FALSE)=חח[[#This Row],[ClientID]],1,"")</f>
        <v/>
      </c>
    </row>
    <row r="386" spans="1:5" x14ac:dyDescent="0.25">
      <c r="A386" t="s">
        <v>50</v>
      </c>
      <c r="B386">
        <v>4</v>
      </c>
      <c r="C386">
        <v>34</v>
      </c>
      <c r="D386" t="e">
        <f>[1]!דבד[[#This Row],[LengthofCycle]]+1</f>
        <v>#REF!</v>
      </c>
      <c r="E386" t="str">
        <f>IF(IFERROR(LOOKUP(חח[[#This Row],[ClientID]],קביעויות[דילוג 2 אפשרויות]),FALSE)=חח[[#This Row],[ClientID]],1,"")</f>
        <v/>
      </c>
    </row>
    <row r="387" spans="1:5" x14ac:dyDescent="0.25">
      <c r="A387" t="s">
        <v>50</v>
      </c>
      <c r="B387">
        <v>5</v>
      </c>
      <c r="C387">
        <v>38</v>
      </c>
      <c r="D387" t="e">
        <f>[1]!דבד[[#This Row],[LengthofCycle]]+1</f>
        <v>#REF!</v>
      </c>
      <c r="E387" t="str">
        <f>IF(IFERROR(LOOKUP(חח[[#This Row],[ClientID]],קביעויות[דילוג 2 אפשרויות]),FALSE)=חח[[#This Row],[ClientID]],1,"")</f>
        <v/>
      </c>
    </row>
    <row r="388" spans="1:5" x14ac:dyDescent="0.25">
      <c r="A388" t="s">
        <v>50</v>
      </c>
      <c r="B388">
        <v>6</v>
      </c>
      <c r="C388">
        <v>28</v>
      </c>
      <c r="D388" t="e">
        <f>[1]!דבד[[#This Row],[LengthofCycle]]+1</f>
        <v>#REF!</v>
      </c>
      <c r="E388" t="str">
        <f>IF(IFERROR(LOOKUP(חח[[#This Row],[ClientID]],קביעויות[דילוג 2 אפשרויות]),FALSE)=חח[[#This Row],[ClientID]],1,"")</f>
        <v/>
      </c>
    </row>
    <row r="389" spans="1:5" x14ac:dyDescent="0.25">
      <c r="A389" t="s">
        <v>50</v>
      </c>
      <c r="B389">
        <v>7</v>
      </c>
      <c r="C389">
        <v>36</v>
      </c>
      <c r="D389" t="e">
        <f>[1]!דבד[[#This Row],[LengthofCycle]]+1</f>
        <v>#REF!</v>
      </c>
      <c r="E389" t="str">
        <f>IF(IFERROR(LOOKUP(חח[[#This Row],[ClientID]],קביעויות[דילוג 2 אפשרויות]),FALSE)=חח[[#This Row],[ClientID]],1,"")</f>
        <v/>
      </c>
    </row>
    <row r="390" spans="1:5" x14ac:dyDescent="0.25">
      <c r="A390" t="s">
        <v>50</v>
      </c>
      <c r="B390">
        <v>8</v>
      </c>
      <c r="C390">
        <v>35</v>
      </c>
      <c r="D390" t="e">
        <f>[1]!דבד[[#This Row],[LengthofCycle]]+1</f>
        <v>#REF!</v>
      </c>
      <c r="E390" t="str">
        <f>IF(IFERROR(LOOKUP(חח[[#This Row],[ClientID]],קביעויות[דילוג 2 אפשרויות]),FALSE)=חח[[#This Row],[ClientID]],1,"")</f>
        <v/>
      </c>
    </row>
    <row r="391" spans="1:5" x14ac:dyDescent="0.25">
      <c r="A391" t="s">
        <v>50</v>
      </c>
      <c r="B391">
        <v>9</v>
      </c>
      <c r="C391">
        <v>39</v>
      </c>
      <c r="D391" t="e">
        <f>[1]!דבד[[#This Row],[LengthofCycle]]+1</f>
        <v>#REF!</v>
      </c>
      <c r="E391" t="str">
        <f>IF(IFERROR(LOOKUP(חח[[#This Row],[ClientID]],קביעויות[דילוג 2 אפשרויות]),FALSE)=חח[[#This Row],[ClientID]],1,"")</f>
        <v/>
      </c>
    </row>
    <row r="392" spans="1:5" x14ac:dyDescent="0.25">
      <c r="A392" t="s">
        <v>50</v>
      </c>
      <c r="B392">
        <v>10</v>
      </c>
      <c r="C392">
        <v>41</v>
      </c>
      <c r="D392" t="e">
        <f>[1]!דבד[[#This Row],[LengthofCycle]]+1</f>
        <v>#REF!</v>
      </c>
      <c r="E392" t="str">
        <f>IF(IFERROR(LOOKUP(חח[[#This Row],[ClientID]],קביעויות[דילוג 2 אפשרויות]),FALSE)=חח[[#This Row],[ClientID]],1,"")</f>
        <v/>
      </c>
    </row>
    <row r="393" spans="1:5" x14ac:dyDescent="0.25">
      <c r="A393" t="s">
        <v>50</v>
      </c>
      <c r="B393">
        <v>11</v>
      </c>
      <c r="C393">
        <v>31</v>
      </c>
      <c r="D393" t="e">
        <f>[1]!דבד[[#This Row],[LengthofCycle]]+1</f>
        <v>#REF!</v>
      </c>
      <c r="E393" t="str">
        <f>IF(IFERROR(LOOKUP(חח[[#This Row],[ClientID]],קביעויות[דילוג 2 אפשרויות]),FALSE)=חח[[#This Row],[ClientID]],1,"")</f>
        <v/>
      </c>
    </row>
    <row r="394" spans="1:5" x14ac:dyDescent="0.25">
      <c r="A394" t="s">
        <v>50</v>
      </c>
      <c r="B394">
        <v>12</v>
      </c>
      <c r="C394">
        <v>31</v>
      </c>
      <c r="D394" t="e">
        <f>[1]!דבד[[#This Row],[LengthofCycle]]+1</f>
        <v>#REF!</v>
      </c>
      <c r="E394" t="str">
        <f>IF(IFERROR(LOOKUP(חח[[#This Row],[ClientID]],קביעויות[דילוג 2 אפשרויות]),FALSE)=חח[[#This Row],[ClientID]],1,"")</f>
        <v/>
      </c>
    </row>
    <row r="395" spans="1:5" x14ac:dyDescent="0.25">
      <c r="A395" t="s">
        <v>50</v>
      </c>
      <c r="B395">
        <v>13</v>
      </c>
      <c r="C395">
        <v>32</v>
      </c>
      <c r="D395" t="e">
        <f>[1]!דבד[[#This Row],[LengthofCycle]]+1</f>
        <v>#REF!</v>
      </c>
      <c r="E395" t="str">
        <f>IF(IFERROR(LOOKUP(חח[[#This Row],[ClientID]],קביעויות[דילוג 2 אפשרויות]),FALSE)=חח[[#This Row],[ClientID]],1,"")</f>
        <v/>
      </c>
    </row>
    <row r="396" spans="1:5" x14ac:dyDescent="0.25">
      <c r="A396" t="s">
        <v>51</v>
      </c>
      <c r="B396">
        <v>1</v>
      </c>
      <c r="C396">
        <v>29</v>
      </c>
      <c r="D396" t="e">
        <f>[1]!דבד[[#This Row],[LengthofCycle]]+1</f>
        <v>#REF!</v>
      </c>
      <c r="E396">
        <f>IF(IFERROR(LOOKUP(חח[[#This Row],[ClientID]],קביעויות[דילוג 2 אפשרויות]),FALSE)=חח[[#This Row],[ClientID]],1,"")</f>
        <v>1</v>
      </c>
    </row>
    <row r="397" spans="1:5" x14ac:dyDescent="0.25">
      <c r="A397" t="s">
        <v>51</v>
      </c>
      <c r="B397">
        <v>2</v>
      </c>
      <c r="C397">
        <v>25</v>
      </c>
      <c r="D397" t="e">
        <f>[1]!דבד[[#This Row],[LengthofCycle]]+1</f>
        <v>#REF!</v>
      </c>
      <c r="E397">
        <f>IF(IFERROR(LOOKUP(חח[[#This Row],[ClientID]],קביעויות[דילוג 2 אפשרויות]),FALSE)=חח[[#This Row],[ClientID]],1,"")</f>
        <v>1</v>
      </c>
    </row>
    <row r="398" spans="1:5" x14ac:dyDescent="0.25">
      <c r="A398" t="s">
        <v>51</v>
      </c>
      <c r="B398">
        <v>3</v>
      </c>
      <c r="C398">
        <v>26</v>
      </c>
      <c r="D398" t="e">
        <f>[1]!דבד[[#This Row],[LengthofCycle]]+1</f>
        <v>#REF!</v>
      </c>
      <c r="E398">
        <f>IF(IFERROR(LOOKUP(חח[[#This Row],[ClientID]],קביעויות[דילוג 2 אפשרויות]),FALSE)=חח[[#This Row],[ClientID]],1,"")</f>
        <v>1</v>
      </c>
    </row>
    <row r="399" spans="1:5" x14ac:dyDescent="0.25">
      <c r="A399" t="s">
        <v>51</v>
      </c>
      <c r="B399">
        <v>4</v>
      </c>
      <c r="C399">
        <v>26</v>
      </c>
      <c r="D399" t="e">
        <f>[1]!דבד[[#This Row],[LengthofCycle]]+1</f>
        <v>#REF!</v>
      </c>
      <c r="E399">
        <f>IF(IFERROR(LOOKUP(חח[[#This Row],[ClientID]],קביעויות[דילוג 2 אפשרויות]),FALSE)=חח[[#This Row],[ClientID]],1,"")</f>
        <v>1</v>
      </c>
    </row>
    <row r="400" spans="1:5" x14ac:dyDescent="0.25">
      <c r="A400" t="s">
        <v>51</v>
      </c>
      <c r="B400">
        <v>5</v>
      </c>
      <c r="C400">
        <v>28</v>
      </c>
      <c r="D400" t="e">
        <f>[1]!דבד[[#This Row],[LengthofCycle]]+1</f>
        <v>#REF!</v>
      </c>
      <c r="E400">
        <f>IF(IFERROR(LOOKUP(חח[[#This Row],[ClientID]],קביעויות[דילוג 2 אפשרויות]),FALSE)=חח[[#This Row],[ClientID]],1,"")</f>
        <v>1</v>
      </c>
    </row>
    <row r="401" spans="1:5" x14ac:dyDescent="0.25">
      <c r="A401" t="s">
        <v>51</v>
      </c>
      <c r="B401">
        <v>6</v>
      </c>
      <c r="C401">
        <v>26</v>
      </c>
      <c r="D401" t="e">
        <f>[1]!דבד[[#This Row],[LengthofCycle]]+1</f>
        <v>#REF!</v>
      </c>
      <c r="E401">
        <f>IF(IFERROR(LOOKUP(חח[[#This Row],[ClientID]],קביעויות[דילוג 2 אפשרויות]),FALSE)=חח[[#This Row],[ClientID]],1,"")</f>
        <v>1</v>
      </c>
    </row>
    <row r="402" spans="1:5" x14ac:dyDescent="0.25">
      <c r="A402" t="s">
        <v>51</v>
      </c>
      <c r="B402">
        <v>7</v>
      </c>
      <c r="C402">
        <v>26</v>
      </c>
      <c r="D402" t="e">
        <f>[1]!דבד[[#This Row],[LengthofCycle]]+1</f>
        <v>#REF!</v>
      </c>
      <c r="E402">
        <f>IF(IFERROR(LOOKUP(חח[[#This Row],[ClientID]],קביעויות[דילוג 2 אפשרויות]),FALSE)=חח[[#This Row],[ClientID]],1,"")</f>
        <v>1</v>
      </c>
    </row>
    <row r="403" spans="1:5" x14ac:dyDescent="0.25">
      <c r="A403" t="s">
        <v>51</v>
      </c>
      <c r="B403">
        <v>8</v>
      </c>
      <c r="C403">
        <v>29</v>
      </c>
      <c r="D403" t="e">
        <f>[1]!דבד[[#This Row],[LengthofCycle]]+1</f>
        <v>#REF!</v>
      </c>
      <c r="E403">
        <f>IF(IFERROR(LOOKUP(חח[[#This Row],[ClientID]],קביעויות[דילוג 2 אפשרויות]),FALSE)=חח[[#This Row],[ClientID]],1,"")</f>
        <v>1</v>
      </c>
    </row>
    <row r="404" spans="1:5" x14ac:dyDescent="0.25">
      <c r="A404" t="s">
        <v>51</v>
      </c>
      <c r="B404">
        <v>9</v>
      </c>
      <c r="C404">
        <v>29</v>
      </c>
      <c r="D404" t="e">
        <f>[1]!דבד[[#This Row],[LengthofCycle]]+1</f>
        <v>#REF!</v>
      </c>
      <c r="E404">
        <f>IF(IFERROR(LOOKUP(חח[[#This Row],[ClientID]],קביעויות[דילוג 2 אפשרויות]),FALSE)=חח[[#This Row],[ClientID]],1,"")</f>
        <v>1</v>
      </c>
    </row>
    <row r="405" spans="1:5" x14ac:dyDescent="0.25">
      <c r="A405" t="s">
        <v>51</v>
      </c>
      <c r="B405">
        <v>10</v>
      </c>
      <c r="C405">
        <v>30</v>
      </c>
      <c r="D405" t="e">
        <f>[1]!דבד[[#This Row],[LengthofCycle]]+1</f>
        <v>#REF!</v>
      </c>
      <c r="E405">
        <f>IF(IFERROR(LOOKUP(חח[[#This Row],[ClientID]],קביעויות[דילוג 2 אפשרויות]),FALSE)=חח[[#This Row],[ClientID]],1,"")</f>
        <v>1</v>
      </c>
    </row>
    <row r="406" spans="1:5" x14ac:dyDescent="0.25">
      <c r="A406" t="s">
        <v>51</v>
      </c>
      <c r="B406">
        <v>11</v>
      </c>
      <c r="C406">
        <v>31</v>
      </c>
      <c r="D406" t="e">
        <f>[1]!דבד[[#This Row],[LengthofCycle]]+1</f>
        <v>#REF!</v>
      </c>
      <c r="E406">
        <f>IF(IFERROR(LOOKUP(חח[[#This Row],[ClientID]],קביעויות[דילוג 2 אפשרויות]),FALSE)=חח[[#This Row],[ClientID]],1,"")</f>
        <v>1</v>
      </c>
    </row>
    <row r="407" spans="1:5" x14ac:dyDescent="0.25">
      <c r="A407" t="s">
        <v>51</v>
      </c>
      <c r="B407">
        <v>12</v>
      </c>
      <c r="C407">
        <v>26</v>
      </c>
      <c r="D407" t="e">
        <f>[1]!דבד[[#This Row],[LengthofCycle]]+1</f>
        <v>#REF!</v>
      </c>
      <c r="E407">
        <f>IF(IFERROR(LOOKUP(חח[[#This Row],[ClientID]],קביעויות[דילוג 2 אפשרויות]),FALSE)=חח[[#This Row],[ClientID]],1,"")</f>
        <v>1</v>
      </c>
    </row>
    <row r="408" spans="1:5" x14ac:dyDescent="0.25">
      <c r="A408" t="s">
        <v>51</v>
      </c>
      <c r="B408">
        <v>13</v>
      </c>
      <c r="C408">
        <v>26</v>
      </c>
      <c r="D408" t="e">
        <f>[1]!דבד[[#This Row],[LengthofCycle]]+1</f>
        <v>#REF!</v>
      </c>
      <c r="E408">
        <f>IF(IFERROR(LOOKUP(חח[[#This Row],[ClientID]],קביעויות[דילוג 2 אפשרויות]),FALSE)=חח[[#This Row],[ClientID]],1,"")</f>
        <v>1</v>
      </c>
    </row>
    <row r="409" spans="1:5" x14ac:dyDescent="0.25">
      <c r="A409" t="s">
        <v>52</v>
      </c>
      <c r="B409">
        <v>1</v>
      </c>
      <c r="C409">
        <v>28</v>
      </c>
      <c r="D409" t="e">
        <f>[1]!דבד[[#This Row],[LengthofCycle]]+1</f>
        <v>#REF!</v>
      </c>
      <c r="E409" t="str">
        <f>IF(IFERROR(LOOKUP(חח[[#This Row],[ClientID]],קביעויות[דילוג 2 אפשרויות]),FALSE)=חח[[#This Row],[ClientID]],1,"")</f>
        <v/>
      </c>
    </row>
    <row r="410" spans="1:5" x14ac:dyDescent="0.25">
      <c r="A410" t="s">
        <v>52</v>
      </c>
      <c r="B410">
        <v>2</v>
      </c>
      <c r="C410">
        <v>26</v>
      </c>
      <c r="D410" t="e">
        <f>[1]!דבד[[#This Row],[LengthofCycle]]+1</f>
        <v>#REF!</v>
      </c>
      <c r="E410" t="str">
        <f>IF(IFERROR(LOOKUP(חח[[#This Row],[ClientID]],קביעויות[דילוג 2 אפשרויות]),FALSE)=חח[[#This Row],[ClientID]],1,"")</f>
        <v/>
      </c>
    </row>
    <row r="411" spans="1:5" x14ac:dyDescent="0.25">
      <c r="A411" t="s">
        <v>52</v>
      </c>
      <c r="B411">
        <v>3</v>
      </c>
      <c r="C411">
        <v>28</v>
      </c>
      <c r="D411" t="e">
        <f>[1]!דבד[[#This Row],[LengthofCycle]]+1</f>
        <v>#REF!</v>
      </c>
      <c r="E411" t="str">
        <f>IF(IFERROR(LOOKUP(חח[[#This Row],[ClientID]],קביעויות[דילוג 2 אפשרויות]),FALSE)=חח[[#This Row],[ClientID]],1,"")</f>
        <v/>
      </c>
    </row>
    <row r="412" spans="1:5" x14ac:dyDescent="0.25">
      <c r="A412" t="s">
        <v>52</v>
      </c>
      <c r="B412">
        <v>4</v>
      </c>
      <c r="C412">
        <v>26</v>
      </c>
      <c r="D412" t="e">
        <f>[1]!דבד[[#This Row],[LengthofCycle]]+1</f>
        <v>#REF!</v>
      </c>
      <c r="E412" t="str">
        <f>IF(IFERROR(LOOKUP(חח[[#This Row],[ClientID]],קביעויות[דילוג 2 אפשרויות]),FALSE)=חח[[#This Row],[ClientID]],1,"")</f>
        <v/>
      </c>
    </row>
    <row r="413" spans="1:5" x14ac:dyDescent="0.25">
      <c r="A413" t="s">
        <v>52</v>
      </c>
      <c r="B413">
        <v>5</v>
      </c>
      <c r="C413">
        <v>28</v>
      </c>
      <c r="D413" t="e">
        <f>[1]!דבד[[#This Row],[LengthofCycle]]+1</f>
        <v>#REF!</v>
      </c>
      <c r="E413" t="str">
        <f>IF(IFERROR(LOOKUP(חח[[#This Row],[ClientID]],קביעויות[דילוג 2 אפשרויות]),FALSE)=חח[[#This Row],[ClientID]],1,"")</f>
        <v/>
      </c>
    </row>
    <row r="414" spans="1:5" x14ac:dyDescent="0.25">
      <c r="A414" t="s">
        <v>52</v>
      </c>
      <c r="B414">
        <v>6</v>
      </c>
      <c r="C414">
        <v>29</v>
      </c>
      <c r="D414" t="e">
        <f>[1]!דבד[[#This Row],[LengthofCycle]]+1</f>
        <v>#REF!</v>
      </c>
      <c r="E414" t="str">
        <f>IF(IFERROR(LOOKUP(חח[[#This Row],[ClientID]],קביעויות[דילוג 2 אפשרויות]),FALSE)=חח[[#This Row],[ClientID]],1,"")</f>
        <v/>
      </c>
    </row>
    <row r="415" spans="1:5" x14ac:dyDescent="0.25">
      <c r="A415" t="s">
        <v>52</v>
      </c>
      <c r="B415">
        <v>7</v>
      </c>
      <c r="C415">
        <v>26</v>
      </c>
      <c r="D415" t="e">
        <f>[1]!דבד[[#This Row],[LengthofCycle]]+1</f>
        <v>#REF!</v>
      </c>
      <c r="E415" t="str">
        <f>IF(IFERROR(LOOKUP(חח[[#This Row],[ClientID]],קביעויות[דילוג 2 אפשרויות]),FALSE)=חח[[#This Row],[ClientID]],1,"")</f>
        <v/>
      </c>
    </row>
    <row r="416" spans="1:5" x14ac:dyDescent="0.25">
      <c r="A416" t="s">
        <v>52</v>
      </c>
      <c r="B416">
        <v>8</v>
      </c>
      <c r="C416">
        <v>26</v>
      </c>
      <c r="D416" t="e">
        <f>[1]!דבד[[#This Row],[LengthofCycle]]+1</f>
        <v>#REF!</v>
      </c>
      <c r="E416" t="str">
        <f>IF(IFERROR(LOOKUP(חח[[#This Row],[ClientID]],קביעויות[דילוג 2 אפשרויות]),FALSE)=חח[[#This Row],[ClientID]],1,"")</f>
        <v/>
      </c>
    </row>
    <row r="417" spans="1:5" x14ac:dyDescent="0.25">
      <c r="A417" t="s">
        <v>52</v>
      </c>
      <c r="B417">
        <v>9</v>
      </c>
      <c r="C417">
        <v>35</v>
      </c>
      <c r="D417" t="e">
        <f>[1]!דבד[[#This Row],[LengthofCycle]]+1</f>
        <v>#REF!</v>
      </c>
      <c r="E417" t="str">
        <f>IF(IFERROR(LOOKUP(חח[[#This Row],[ClientID]],קביעויות[דילוג 2 אפשרויות]),FALSE)=חח[[#This Row],[ClientID]],1,"")</f>
        <v/>
      </c>
    </row>
    <row r="418" spans="1:5" x14ac:dyDescent="0.25">
      <c r="A418" t="s">
        <v>52</v>
      </c>
      <c r="B418">
        <v>10</v>
      </c>
      <c r="C418">
        <v>26</v>
      </c>
      <c r="D418" t="e">
        <f>[1]!דבד[[#This Row],[LengthofCycle]]+1</f>
        <v>#REF!</v>
      </c>
      <c r="E418" t="str">
        <f>IF(IFERROR(LOOKUP(חח[[#This Row],[ClientID]],קביעויות[דילוג 2 אפשרויות]),FALSE)=חח[[#This Row],[ClientID]],1,"")</f>
        <v/>
      </c>
    </row>
    <row r="419" spans="1:5" x14ac:dyDescent="0.25">
      <c r="A419" t="s">
        <v>52</v>
      </c>
      <c r="B419">
        <v>11</v>
      </c>
      <c r="C419">
        <v>28</v>
      </c>
      <c r="D419" t="e">
        <f>[1]!דבד[[#This Row],[LengthofCycle]]+1</f>
        <v>#REF!</v>
      </c>
      <c r="E419" t="str">
        <f>IF(IFERROR(LOOKUP(חח[[#This Row],[ClientID]],קביעויות[דילוג 2 אפשרויות]),FALSE)=חח[[#This Row],[ClientID]],1,"")</f>
        <v/>
      </c>
    </row>
    <row r="420" spans="1:5" x14ac:dyDescent="0.25">
      <c r="A420" t="s">
        <v>52</v>
      </c>
      <c r="B420">
        <v>12</v>
      </c>
      <c r="C420">
        <v>26</v>
      </c>
      <c r="D420" t="e">
        <f>[1]!דבד[[#This Row],[LengthofCycle]]+1</f>
        <v>#REF!</v>
      </c>
      <c r="E420" t="str">
        <f>IF(IFERROR(LOOKUP(חח[[#This Row],[ClientID]],קביעויות[דילוג 2 אפשרויות]),FALSE)=חח[[#This Row],[ClientID]],1,"")</f>
        <v/>
      </c>
    </row>
    <row r="421" spans="1:5" x14ac:dyDescent="0.25">
      <c r="A421" t="s">
        <v>52</v>
      </c>
      <c r="B421">
        <v>13</v>
      </c>
      <c r="C421">
        <v>25</v>
      </c>
      <c r="D421" t="e">
        <f>[1]!דבד[[#This Row],[LengthofCycle]]+1</f>
        <v>#REF!</v>
      </c>
      <c r="E421" t="str">
        <f>IF(IFERROR(LOOKUP(חח[[#This Row],[ClientID]],קביעויות[דילוג 2 אפשרויות]),FALSE)=חח[[#This Row],[ClientID]],1,"")</f>
        <v/>
      </c>
    </row>
    <row r="422" spans="1:5" x14ac:dyDescent="0.25">
      <c r="A422" t="s">
        <v>6</v>
      </c>
      <c r="B422">
        <v>1</v>
      </c>
      <c r="C422">
        <v>26</v>
      </c>
      <c r="D422" t="e">
        <f>[1]!דבד[[#This Row],[LengthofCycle]]+1</f>
        <v>#REF!</v>
      </c>
      <c r="E422">
        <f>IF(IFERROR(LOOKUP(חח[[#This Row],[ClientID]],קביעויות[דילוג 2 אפשרויות]),FALSE)=חח[[#This Row],[ClientID]],1,"")</f>
        <v>1</v>
      </c>
    </row>
    <row r="423" spans="1:5" x14ac:dyDescent="0.25">
      <c r="A423" t="s">
        <v>6</v>
      </c>
      <c r="B423">
        <v>2</v>
      </c>
      <c r="C423">
        <v>25</v>
      </c>
      <c r="D423" t="e">
        <f>[1]!דבד[[#This Row],[LengthofCycle]]+1</f>
        <v>#REF!</v>
      </c>
      <c r="E423">
        <f>IF(IFERROR(LOOKUP(חח[[#This Row],[ClientID]],קביעויות[דילוג 2 אפשרויות]),FALSE)=חח[[#This Row],[ClientID]],1,"")</f>
        <v>1</v>
      </c>
    </row>
    <row r="424" spans="1:5" x14ac:dyDescent="0.25">
      <c r="A424" t="s">
        <v>6</v>
      </c>
      <c r="B424">
        <v>3</v>
      </c>
      <c r="C424">
        <v>27</v>
      </c>
      <c r="D424" t="e">
        <f>[1]!דבד[[#This Row],[LengthofCycle]]+1</f>
        <v>#REF!</v>
      </c>
      <c r="E424">
        <f>IF(IFERROR(LOOKUP(חח[[#This Row],[ClientID]],קביעויות[דילוג 2 אפשרויות]),FALSE)=חח[[#This Row],[ClientID]],1,"")</f>
        <v>1</v>
      </c>
    </row>
    <row r="425" spans="1:5" x14ac:dyDescent="0.25">
      <c r="A425" t="s">
        <v>6</v>
      </c>
      <c r="B425">
        <v>4</v>
      </c>
      <c r="C425">
        <v>24</v>
      </c>
      <c r="D425" t="e">
        <f>[1]!דבד[[#This Row],[LengthofCycle]]+1</f>
        <v>#REF!</v>
      </c>
      <c r="E425">
        <f>IF(IFERROR(LOOKUP(חח[[#This Row],[ClientID]],קביעויות[דילוג 2 אפשרויות]),FALSE)=חח[[#This Row],[ClientID]],1,"")</f>
        <v>1</v>
      </c>
    </row>
    <row r="426" spans="1:5" x14ac:dyDescent="0.25">
      <c r="A426" t="s">
        <v>6</v>
      </c>
      <c r="B426">
        <v>5</v>
      </c>
      <c r="C426">
        <v>26</v>
      </c>
      <c r="D426" t="e">
        <f>[1]!דבד[[#This Row],[LengthofCycle]]+1</f>
        <v>#REF!</v>
      </c>
      <c r="E426">
        <f>IF(IFERROR(LOOKUP(חח[[#This Row],[ClientID]],קביעויות[דילוג 2 אפשרויות]),FALSE)=חח[[#This Row],[ClientID]],1,"")</f>
        <v>1</v>
      </c>
    </row>
    <row r="427" spans="1:5" x14ac:dyDescent="0.25">
      <c r="A427" t="s">
        <v>6</v>
      </c>
      <c r="B427">
        <v>6</v>
      </c>
      <c r="C427">
        <v>27</v>
      </c>
      <c r="D427" t="e">
        <f>[1]!דבד[[#This Row],[LengthofCycle]]+1</f>
        <v>#REF!</v>
      </c>
      <c r="E427">
        <f>IF(IFERROR(LOOKUP(חח[[#This Row],[ClientID]],קביעויות[דילוג 2 אפשרויות]),FALSE)=חח[[#This Row],[ClientID]],1,"")</f>
        <v>1</v>
      </c>
    </row>
    <row r="428" spans="1:5" x14ac:dyDescent="0.25">
      <c r="A428" t="s">
        <v>6</v>
      </c>
      <c r="B428">
        <v>7</v>
      </c>
      <c r="C428">
        <v>28</v>
      </c>
      <c r="D428" t="e">
        <f>[1]!דבד[[#This Row],[LengthofCycle]]+1</f>
        <v>#REF!</v>
      </c>
      <c r="E428">
        <f>IF(IFERROR(LOOKUP(חח[[#This Row],[ClientID]],קביעויות[דילוג 2 אפשרויות]),FALSE)=חח[[#This Row],[ClientID]],1,"")</f>
        <v>1</v>
      </c>
    </row>
    <row r="429" spans="1:5" x14ac:dyDescent="0.25">
      <c r="A429" t="s">
        <v>6</v>
      </c>
      <c r="B429">
        <v>8</v>
      </c>
      <c r="C429">
        <v>28</v>
      </c>
      <c r="D429" t="e">
        <f>[1]!דבד[[#This Row],[LengthofCycle]]+1</f>
        <v>#REF!</v>
      </c>
      <c r="E429">
        <f>IF(IFERROR(LOOKUP(חח[[#This Row],[ClientID]],קביעויות[דילוג 2 אפשרויות]),FALSE)=חח[[#This Row],[ClientID]],1,"")</f>
        <v>1</v>
      </c>
    </row>
    <row r="430" spans="1:5" x14ac:dyDescent="0.25">
      <c r="A430" t="s">
        <v>6</v>
      </c>
      <c r="B430">
        <v>9</v>
      </c>
      <c r="C430">
        <v>24</v>
      </c>
      <c r="D430" t="e">
        <f>[1]!דבד[[#This Row],[LengthofCycle]]+1</f>
        <v>#REF!</v>
      </c>
      <c r="E430">
        <f>IF(IFERROR(LOOKUP(חח[[#This Row],[ClientID]],קביעויות[דילוג 2 אפשרויות]),FALSE)=חח[[#This Row],[ClientID]],1,"")</f>
        <v>1</v>
      </c>
    </row>
    <row r="431" spans="1:5" x14ac:dyDescent="0.25">
      <c r="A431" t="s">
        <v>6</v>
      </c>
      <c r="B431">
        <v>10</v>
      </c>
      <c r="C431">
        <v>28</v>
      </c>
      <c r="D431" t="e">
        <f>[1]!דבד[[#This Row],[LengthofCycle]]+1</f>
        <v>#REF!</v>
      </c>
      <c r="E431">
        <f>IF(IFERROR(LOOKUP(חח[[#This Row],[ClientID]],קביעויות[דילוג 2 אפשרויות]),FALSE)=חח[[#This Row],[ClientID]],1,"")</f>
        <v>1</v>
      </c>
    </row>
    <row r="432" spans="1:5" x14ac:dyDescent="0.25">
      <c r="A432" t="s">
        <v>6</v>
      </c>
      <c r="B432">
        <v>11</v>
      </c>
      <c r="C432">
        <v>26</v>
      </c>
      <c r="D432" t="e">
        <f>[1]!דבד[[#This Row],[LengthofCycle]]+1</f>
        <v>#REF!</v>
      </c>
      <c r="E432">
        <f>IF(IFERROR(LOOKUP(חח[[#This Row],[ClientID]],קביעויות[דילוג 2 אפשרויות]),FALSE)=חח[[#This Row],[ClientID]],1,"")</f>
        <v>1</v>
      </c>
    </row>
    <row r="433" spans="1:5" x14ac:dyDescent="0.25">
      <c r="A433" t="s">
        <v>6</v>
      </c>
      <c r="B433">
        <v>12</v>
      </c>
      <c r="C433">
        <v>26</v>
      </c>
      <c r="D433" t="e">
        <f>[1]!דבד[[#This Row],[LengthofCycle]]+1</f>
        <v>#REF!</v>
      </c>
      <c r="E433">
        <f>IF(IFERROR(LOOKUP(חח[[#This Row],[ClientID]],קביעויות[דילוג 2 אפשרויות]),FALSE)=חח[[#This Row],[ClientID]],1,"")</f>
        <v>1</v>
      </c>
    </row>
    <row r="434" spans="1:5" x14ac:dyDescent="0.25">
      <c r="A434" t="s">
        <v>6</v>
      </c>
      <c r="B434">
        <v>13</v>
      </c>
      <c r="C434">
        <v>28</v>
      </c>
      <c r="D434" t="e">
        <f>[1]!דבד[[#This Row],[LengthofCycle]]+1</f>
        <v>#REF!</v>
      </c>
      <c r="E434">
        <f>IF(IFERROR(LOOKUP(חח[[#This Row],[ClientID]],קביעויות[דילוג 2 אפשרויות]),FALSE)=חח[[#This Row],[ClientID]],1,"")</f>
        <v>1</v>
      </c>
    </row>
    <row r="435" spans="1:5" x14ac:dyDescent="0.25">
      <c r="A435" t="s">
        <v>7</v>
      </c>
      <c r="B435">
        <v>1</v>
      </c>
      <c r="C435">
        <v>29</v>
      </c>
      <c r="D435" t="e">
        <f>[1]!דבד[[#This Row],[LengthofCycle]]+1</f>
        <v>#REF!</v>
      </c>
      <c r="E435" t="str">
        <f>IF(IFERROR(LOOKUP(חח[[#This Row],[ClientID]],קביעויות[דילוג 2 אפשרויות]),FALSE)=חח[[#This Row],[ClientID]],1,"")</f>
        <v/>
      </c>
    </row>
    <row r="436" spans="1:5" x14ac:dyDescent="0.25">
      <c r="A436" t="s">
        <v>7</v>
      </c>
      <c r="B436">
        <v>2</v>
      </c>
      <c r="C436">
        <v>31</v>
      </c>
      <c r="D436" t="e">
        <f>[1]!דבד[[#This Row],[LengthofCycle]]+1</f>
        <v>#REF!</v>
      </c>
      <c r="E436" t="str">
        <f>IF(IFERROR(LOOKUP(חח[[#This Row],[ClientID]],קביעויות[דילוג 2 אפשרויות]),FALSE)=חח[[#This Row],[ClientID]],1,"")</f>
        <v/>
      </c>
    </row>
    <row r="437" spans="1:5" x14ac:dyDescent="0.25">
      <c r="A437" t="s">
        <v>7</v>
      </c>
      <c r="B437">
        <v>3</v>
      </c>
      <c r="C437">
        <v>27</v>
      </c>
      <c r="D437" t="e">
        <f>[1]!דבד[[#This Row],[LengthofCycle]]+1</f>
        <v>#REF!</v>
      </c>
      <c r="E437" t="str">
        <f>IF(IFERROR(LOOKUP(חח[[#This Row],[ClientID]],קביעויות[דילוג 2 אפשרויות]),FALSE)=חח[[#This Row],[ClientID]],1,"")</f>
        <v/>
      </c>
    </row>
    <row r="438" spans="1:5" x14ac:dyDescent="0.25">
      <c r="A438" t="s">
        <v>7</v>
      </c>
      <c r="B438">
        <v>4</v>
      </c>
      <c r="C438">
        <v>30</v>
      </c>
      <c r="D438" t="e">
        <f>[1]!דבד[[#This Row],[LengthofCycle]]+1</f>
        <v>#REF!</v>
      </c>
      <c r="E438" t="str">
        <f>IF(IFERROR(LOOKUP(חח[[#This Row],[ClientID]],קביעויות[דילוג 2 אפשרויות]),FALSE)=חח[[#This Row],[ClientID]],1,"")</f>
        <v/>
      </c>
    </row>
    <row r="439" spans="1:5" x14ac:dyDescent="0.25">
      <c r="A439" t="s">
        <v>7</v>
      </c>
      <c r="B439">
        <v>5</v>
      </c>
      <c r="C439">
        <v>26</v>
      </c>
      <c r="D439" t="e">
        <f>[1]!דבד[[#This Row],[LengthofCycle]]+1</f>
        <v>#REF!</v>
      </c>
      <c r="E439" t="str">
        <f>IF(IFERROR(LOOKUP(חח[[#This Row],[ClientID]],קביעויות[דילוג 2 אפשרויות]),FALSE)=חח[[#This Row],[ClientID]],1,"")</f>
        <v/>
      </c>
    </row>
    <row r="440" spans="1:5" x14ac:dyDescent="0.25">
      <c r="A440" t="s">
        <v>7</v>
      </c>
      <c r="B440">
        <v>6</v>
      </c>
      <c r="C440">
        <v>29</v>
      </c>
      <c r="D440" t="e">
        <f>[1]!דבד[[#This Row],[LengthofCycle]]+1</f>
        <v>#REF!</v>
      </c>
      <c r="E440" t="str">
        <f>IF(IFERROR(LOOKUP(חח[[#This Row],[ClientID]],קביעויות[דילוג 2 אפשרויות]),FALSE)=חח[[#This Row],[ClientID]],1,"")</f>
        <v/>
      </c>
    </row>
    <row r="441" spans="1:5" x14ac:dyDescent="0.25">
      <c r="A441" t="s">
        <v>7</v>
      </c>
      <c r="B441">
        <v>7</v>
      </c>
      <c r="C441">
        <v>29</v>
      </c>
      <c r="D441" t="e">
        <f>[1]!דבד[[#This Row],[LengthofCycle]]+1</f>
        <v>#REF!</v>
      </c>
      <c r="E441" t="str">
        <f>IF(IFERROR(LOOKUP(חח[[#This Row],[ClientID]],קביעויות[דילוג 2 אפשרויות]),FALSE)=חח[[#This Row],[ClientID]],1,"")</f>
        <v/>
      </c>
    </row>
    <row r="442" spans="1:5" x14ac:dyDescent="0.25">
      <c r="A442" t="s">
        <v>7</v>
      </c>
      <c r="B442">
        <v>8</v>
      </c>
      <c r="C442">
        <v>29</v>
      </c>
      <c r="D442" t="e">
        <f>[1]!דבד[[#This Row],[LengthofCycle]]+1</f>
        <v>#REF!</v>
      </c>
      <c r="E442" t="str">
        <f>IF(IFERROR(LOOKUP(חח[[#This Row],[ClientID]],קביעויות[דילוג 2 אפשרויות]),FALSE)=חח[[#This Row],[ClientID]],1,"")</f>
        <v/>
      </c>
    </row>
    <row r="443" spans="1:5" x14ac:dyDescent="0.25">
      <c r="A443" t="s">
        <v>7</v>
      </c>
      <c r="B443">
        <v>9</v>
      </c>
      <c r="C443">
        <v>36</v>
      </c>
      <c r="D443" t="e">
        <f>[1]!דבד[[#This Row],[LengthofCycle]]+1</f>
        <v>#REF!</v>
      </c>
      <c r="E443" t="str">
        <f>IF(IFERROR(LOOKUP(חח[[#This Row],[ClientID]],קביעויות[דילוג 2 אפשרויות]),FALSE)=חח[[#This Row],[ClientID]],1,"")</f>
        <v/>
      </c>
    </row>
    <row r="444" spans="1:5" x14ac:dyDescent="0.25">
      <c r="A444" t="s">
        <v>7</v>
      </c>
      <c r="B444">
        <v>10</v>
      </c>
      <c r="C444">
        <v>30</v>
      </c>
      <c r="D444" t="e">
        <f>[1]!דבד[[#This Row],[LengthofCycle]]+1</f>
        <v>#REF!</v>
      </c>
      <c r="E444" t="str">
        <f>IF(IFERROR(LOOKUP(חח[[#This Row],[ClientID]],קביעויות[דילוג 2 אפשרויות]),FALSE)=חח[[#This Row],[ClientID]],1,"")</f>
        <v/>
      </c>
    </row>
    <row r="445" spans="1:5" x14ac:dyDescent="0.25">
      <c r="A445" t="s">
        <v>7</v>
      </c>
      <c r="B445">
        <v>11</v>
      </c>
      <c r="C445">
        <v>28</v>
      </c>
      <c r="D445" t="e">
        <f>[1]!דבד[[#This Row],[LengthofCycle]]+1</f>
        <v>#REF!</v>
      </c>
      <c r="E445" t="str">
        <f>IF(IFERROR(LOOKUP(חח[[#This Row],[ClientID]],קביעויות[דילוג 2 אפשרויות]),FALSE)=חח[[#This Row],[ClientID]],1,"")</f>
        <v/>
      </c>
    </row>
    <row r="446" spans="1:5" x14ac:dyDescent="0.25">
      <c r="A446" t="s">
        <v>7</v>
      </c>
      <c r="B446">
        <v>12</v>
      </c>
      <c r="C446">
        <v>30</v>
      </c>
      <c r="D446" t="e">
        <f>[1]!דבד[[#This Row],[LengthofCycle]]+1</f>
        <v>#REF!</v>
      </c>
      <c r="E446" t="str">
        <f>IF(IFERROR(LOOKUP(חח[[#This Row],[ClientID]],קביעויות[דילוג 2 אפשרויות]),FALSE)=חח[[#This Row],[ClientID]],1,"")</f>
        <v/>
      </c>
    </row>
    <row r="447" spans="1:5" x14ac:dyDescent="0.25">
      <c r="A447" t="s">
        <v>53</v>
      </c>
      <c r="B447">
        <v>1</v>
      </c>
      <c r="C447">
        <v>25</v>
      </c>
      <c r="D447" t="e">
        <f>[1]!דבד[[#This Row],[LengthofCycle]]+1</f>
        <v>#REF!</v>
      </c>
      <c r="E447" t="str">
        <f>IF(IFERROR(LOOKUP(חח[[#This Row],[ClientID]],קביעויות[דילוג 2 אפשרויות]),FALSE)=חח[[#This Row],[ClientID]],1,"")</f>
        <v/>
      </c>
    </row>
    <row r="448" spans="1:5" x14ac:dyDescent="0.25">
      <c r="A448" t="s">
        <v>53</v>
      </c>
      <c r="B448">
        <v>2</v>
      </c>
      <c r="C448">
        <v>27</v>
      </c>
      <c r="D448" t="e">
        <f>[1]!דבד[[#This Row],[LengthofCycle]]+1</f>
        <v>#REF!</v>
      </c>
      <c r="E448" t="str">
        <f>IF(IFERROR(LOOKUP(חח[[#This Row],[ClientID]],קביעויות[דילוג 2 אפשרויות]),FALSE)=חח[[#This Row],[ClientID]],1,"")</f>
        <v/>
      </c>
    </row>
    <row r="449" spans="1:5" x14ac:dyDescent="0.25">
      <c r="A449" t="s">
        <v>53</v>
      </c>
      <c r="B449">
        <v>3</v>
      </c>
      <c r="C449">
        <v>26</v>
      </c>
      <c r="D449" t="e">
        <f>[1]!דבד[[#This Row],[LengthofCycle]]+1</f>
        <v>#REF!</v>
      </c>
      <c r="E449" t="str">
        <f>IF(IFERROR(LOOKUP(חח[[#This Row],[ClientID]],קביעויות[דילוג 2 אפשרויות]),FALSE)=חח[[#This Row],[ClientID]],1,"")</f>
        <v/>
      </c>
    </row>
    <row r="450" spans="1:5" x14ac:dyDescent="0.25">
      <c r="A450" t="s">
        <v>53</v>
      </c>
      <c r="B450">
        <v>4</v>
      </c>
      <c r="C450">
        <v>27</v>
      </c>
      <c r="D450" t="e">
        <f>[1]!דבד[[#This Row],[LengthofCycle]]+1</f>
        <v>#REF!</v>
      </c>
      <c r="E450" t="str">
        <f>IF(IFERROR(LOOKUP(חח[[#This Row],[ClientID]],קביעויות[דילוג 2 אפשרויות]),FALSE)=חח[[#This Row],[ClientID]],1,"")</f>
        <v/>
      </c>
    </row>
    <row r="451" spans="1:5" x14ac:dyDescent="0.25">
      <c r="A451" t="s">
        <v>53</v>
      </c>
      <c r="B451">
        <v>5</v>
      </c>
      <c r="C451">
        <v>24</v>
      </c>
      <c r="D451" t="e">
        <f>[1]!דבד[[#This Row],[LengthofCycle]]+1</f>
        <v>#REF!</v>
      </c>
      <c r="E451" t="str">
        <f>IF(IFERROR(LOOKUP(חח[[#This Row],[ClientID]],קביעויות[דילוג 2 אפשרויות]),FALSE)=חח[[#This Row],[ClientID]],1,"")</f>
        <v/>
      </c>
    </row>
    <row r="452" spans="1:5" x14ac:dyDescent="0.25">
      <c r="A452" t="s">
        <v>53</v>
      </c>
      <c r="B452">
        <v>6</v>
      </c>
      <c r="C452">
        <v>27</v>
      </c>
      <c r="D452" t="e">
        <f>[1]!דבד[[#This Row],[LengthofCycle]]+1</f>
        <v>#REF!</v>
      </c>
      <c r="E452" t="str">
        <f>IF(IFERROR(LOOKUP(חח[[#This Row],[ClientID]],קביעויות[דילוג 2 אפשרויות]),FALSE)=חח[[#This Row],[ClientID]],1,"")</f>
        <v/>
      </c>
    </row>
    <row r="453" spans="1:5" x14ac:dyDescent="0.25">
      <c r="A453" t="s">
        <v>53</v>
      </c>
      <c r="B453">
        <v>7</v>
      </c>
      <c r="C453">
        <v>26</v>
      </c>
      <c r="D453" t="e">
        <f>[1]!דבד[[#This Row],[LengthofCycle]]+1</f>
        <v>#REF!</v>
      </c>
      <c r="E453" t="str">
        <f>IF(IFERROR(LOOKUP(חח[[#This Row],[ClientID]],קביעויות[דילוג 2 אפשרויות]),FALSE)=חח[[#This Row],[ClientID]],1,"")</f>
        <v/>
      </c>
    </row>
    <row r="454" spans="1:5" x14ac:dyDescent="0.25">
      <c r="A454" t="s">
        <v>53</v>
      </c>
      <c r="B454">
        <v>8</v>
      </c>
      <c r="C454">
        <v>26</v>
      </c>
      <c r="D454" t="e">
        <f>[1]!דבד[[#This Row],[LengthofCycle]]+1</f>
        <v>#REF!</v>
      </c>
      <c r="E454" t="str">
        <f>IF(IFERROR(LOOKUP(חח[[#This Row],[ClientID]],קביעויות[דילוג 2 אפשרויות]),FALSE)=חח[[#This Row],[ClientID]],1,"")</f>
        <v/>
      </c>
    </row>
    <row r="455" spans="1:5" x14ac:dyDescent="0.25">
      <c r="A455" t="s">
        <v>53</v>
      </c>
      <c r="B455">
        <v>9</v>
      </c>
      <c r="C455">
        <v>29</v>
      </c>
      <c r="D455" t="e">
        <f>[1]!דבד[[#This Row],[LengthofCycle]]+1</f>
        <v>#REF!</v>
      </c>
      <c r="E455" t="str">
        <f>IF(IFERROR(LOOKUP(חח[[#This Row],[ClientID]],קביעויות[דילוג 2 אפשרויות]),FALSE)=חח[[#This Row],[ClientID]],1,"")</f>
        <v/>
      </c>
    </row>
    <row r="456" spans="1:5" x14ac:dyDescent="0.25">
      <c r="A456" t="s">
        <v>53</v>
      </c>
      <c r="B456">
        <v>10</v>
      </c>
      <c r="C456">
        <v>27</v>
      </c>
      <c r="D456" t="e">
        <f>[1]!דבד[[#This Row],[LengthofCycle]]+1</f>
        <v>#REF!</v>
      </c>
      <c r="E456" t="str">
        <f>IF(IFERROR(LOOKUP(חח[[#This Row],[ClientID]],קביעויות[דילוג 2 אפשרויות]),FALSE)=חח[[#This Row],[ClientID]],1,"")</f>
        <v/>
      </c>
    </row>
    <row r="457" spans="1:5" x14ac:dyDescent="0.25">
      <c r="A457" t="s">
        <v>53</v>
      </c>
      <c r="B457">
        <v>11</v>
      </c>
      <c r="C457">
        <v>27</v>
      </c>
      <c r="D457" t="e">
        <f>[1]!דבד[[#This Row],[LengthofCycle]]+1</f>
        <v>#REF!</v>
      </c>
      <c r="E457" t="str">
        <f>IF(IFERROR(LOOKUP(חח[[#This Row],[ClientID]],קביעויות[דילוג 2 אפשרויות]),FALSE)=חח[[#This Row],[ClientID]],1,"")</f>
        <v/>
      </c>
    </row>
    <row r="458" spans="1:5" x14ac:dyDescent="0.25">
      <c r="A458" t="s">
        <v>53</v>
      </c>
      <c r="B458">
        <v>12</v>
      </c>
      <c r="C458">
        <v>26</v>
      </c>
      <c r="D458" t="e">
        <f>[1]!דבד[[#This Row],[LengthofCycle]]+1</f>
        <v>#REF!</v>
      </c>
      <c r="E458" t="str">
        <f>IF(IFERROR(LOOKUP(חח[[#This Row],[ClientID]],קביעויות[דילוג 2 אפשרויות]),FALSE)=חח[[#This Row],[ClientID]],1,"")</f>
        <v/>
      </c>
    </row>
    <row r="459" spans="1:5" x14ac:dyDescent="0.25">
      <c r="A459" t="s">
        <v>54</v>
      </c>
      <c r="B459">
        <v>1</v>
      </c>
      <c r="C459">
        <v>28</v>
      </c>
      <c r="D459" t="e">
        <f>[1]!דבד[[#This Row],[LengthofCycle]]+1</f>
        <v>#REF!</v>
      </c>
      <c r="E459" t="str">
        <f>IF(IFERROR(LOOKUP(חח[[#This Row],[ClientID]],קביעויות[דילוג 2 אפשרויות]),FALSE)=חח[[#This Row],[ClientID]],1,"")</f>
        <v/>
      </c>
    </row>
    <row r="460" spans="1:5" x14ac:dyDescent="0.25">
      <c r="A460" t="s">
        <v>54</v>
      </c>
      <c r="B460">
        <v>2</v>
      </c>
      <c r="C460">
        <v>26</v>
      </c>
      <c r="D460" t="e">
        <f>[1]!דבד[[#This Row],[LengthofCycle]]+1</f>
        <v>#REF!</v>
      </c>
      <c r="E460" t="str">
        <f>IF(IFERROR(LOOKUP(חח[[#This Row],[ClientID]],קביעויות[דילוג 2 אפשרויות]),FALSE)=חח[[#This Row],[ClientID]],1,"")</f>
        <v/>
      </c>
    </row>
    <row r="461" spans="1:5" x14ac:dyDescent="0.25">
      <c r="A461" t="s">
        <v>54</v>
      </c>
      <c r="B461">
        <v>3</v>
      </c>
      <c r="C461">
        <v>29</v>
      </c>
      <c r="D461" t="e">
        <f>[1]!דבד[[#This Row],[LengthofCycle]]+1</f>
        <v>#REF!</v>
      </c>
      <c r="E461" t="str">
        <f>IF(IFERROR(LOOKUP(חח[[#This Row],[ClientID]],קביעויות[דילוג 2 אפשרויות]),FALSE)=חח[[#This Row],[ClientID]],1,"")</f>
        <v/>
      </c>
    </row>
    <row r="462" spans="1:5" x14ac:dyDescent="0.25">
      <c r="A462" t="s">
        <v>54</v>
      </c>
      <c r="B462">
        <v>4</v>
      </c>
      <c r="C462">
        <v>26</v>
      </c>
      <c r="D462" t="e">
        <f>[1]!דבד[[#This Row],[LengthofCycle]]+1</f>
        <v>#REF!</v>
      </c>
      <c r="E462" t="str">
        <f>IF(IFERROR(LOOKUP(חח[[#This Row],[ClientID]],קביעויות[דילוג 2 אפשרויות]),FALSE)=חח[[#This Row],[ClientID]],1,"")</f>
        <v/>
      </c>
    </row>
    <row r="463" spans="1:5" x14ac:dyDescent="0.25">
      <c r="A463" t="s">
        <v>54</v>
      </c>
      <c r="B463">
        <v>5</v>
      </c>
      <c r="C463">
        <v>27</v>
      </c>
      <c r="D463" t="e">
        <f>[1]!דבד[[#This Row],[LengthofCycle]]+1</f>
        <v>#REF!</v>
      </c>
      <c r="E463" t="str">
        <f>IF(IFERROR(LOOKUP(חח[[#This Row],[ClientID]],קביעויות[דילוג 2 אפשרויות]),FALSE)=חח[[#This Row],[ClientID]],1,"")</f>
        <v/>
      </c>
    </row>
    <row r="464" spans="1:5" x14ac:dyDescent="0.25">
      <c r="A464" t="s">
        <v>54</v>
      </c>
      <c r="B464">
        <v>6</v>
      </c>
      <c r="C464">
        <v>27</v>
      </c>
      <c r="D464" t="e">
        <f>[1]!דבד[[#This Row],[LengthofCycle]]+1</f>
        <v>#REF!</v>
      </c>
      <c r="E464" t="str">
        <f>IF(IFERROR(LOOKUP(חח[[#This Row],[ClientID]],קביעויות[דילוג 2 אפשרויות]),FALSE)=חח[[#This Row],[ClientID]],1,"")</f>
        <v/>
      </c>
    </row>
    <row r="465" spans="1:5" x14ac:dyDescent="0.25">
      <c r="A465" t="s">
        <v>54</v>
      </c>
      <c r="B465">
        <v>7</v>
      </c>
      <c r="C465">
        <v>25</v>
      </c>
      <c r="D465" t="e">
        <f>[1]!דבד[[#This Row],[LengthofCycle]]+1</f>
        <v>#REF!</v>
      </c>
      <c r="E465" t="str">
        <f>IF(IFERROR(LOOKUP(חח[[#This Row],[ClientID]],קביעויות[דילוג 2 אפשרויות]),FALSE)=חח[[#This Row],[ClientID]],1,"")</f>
        <v/>
      </c>
    </row>
    <row r="466" spans="1:5" x14ac:dyDescent="0.25">
      <c r="A466" t="s">
        <v>54</v>
      </c>
      <c r="B466">
        <v>8</v>
      </c>
      <c r="C466">
        <v>28</v>
      </c>
      <c r="D466" t="e">
        <f>[1]!דבד[[#This Row],[LengthofCycle]]+1</f>
        <v>#REF!</v>
      </c>
      <c r="E466" t="str">
        <f>IF(IFERROR(LOOKUP(חח[[#This Row],[ClientID]],קביעויות[דילוג 2 אפשרויות]),FALSE)=חח[[#This Row],[ClientID]],1,"")</f>
        <v/>
      </c>
    </row>
    <row r="467" spans="1:5" x14ac:dyDescent="0.25">
      <c r="A467" t="s">
        <v>54</v>
      </c>
      <c r="B467">
        <v>9</v>
      </c>
      <c r="C467">
        <v>26</v>
      </c>
      <c r="D467" t="e">
        <f>[1]!דבד[[#This Row],[LengthofCycle]]+1</f>
        <v>#REF!</v>
      </c>
      <c r="E467" t="str">
        <f>IF(IFERROR(LOOKUP(חח[[#This Row],[ClientID]],קביעויות[דילוג 2 אפשרויות]),FALSE)=חח[[#This Row],[ClientID]],1,"")</f>
        <v/>
      </c>
    </row>
    <row r="468" spans="1:5" x14ac:dyDescent="0.25">
      <c r="A468" t="s">
        <v>54</v>
      </c>
      <c r="B468">
        <v>10</v>
      </c>
      <c r="C468">
        <v>26</v>
      </c>
      <c r="D468" t="e">
        <f>[1]!דבד[[#This Row],[LengthofCycle]]+1</f>
        <v>#REF!</v>
      </c>
      <c r="E468" t="str">
        <f>IF(IFERROR(LOOKUP(חח[[#This Row],[ClientID]],קביעויות[דילוג 2 אפשרויות]),FALSE)=חח[[#This Row],[ClientID]],1,"")</f>
        <v/>
      </c>
    </row>
    <row r="469" spans="1:5" x14ac:dyDescent="0.25">
      <c r="A469" t="s">
        <v>54</v>
      </c>
      <c r="B469">
        <v>11</v>
      </c>
      <c r="C469">
        <v>26</v>
      </c>
      <c r="D469" t="e">
        <f>[1]!דבד[[#This Row],[LengthofCycle]]+1</f>
        <v>#REF!</v>
      </c>
      <c r="E469" t="str">
        <f>IF(IFERROR(LOOKUP(חח[[#This Row],[ClientID]],קביעויות[דילוג 2 אפשרויות]),FALSE)=חח[[#This Row],[ClientID]],1,"")</f>
        <v/>
      </c>
    </row>
    <row r="470" spans="1:5" x14ac:dyDescent="0.25">
      <c r="A470" t="s">
        <v>54</v>
      </c>
      <c r="B470">
        <v>12</v>
      </c>
      <c r="C470">
        <v>29</v>
      </c>
      <c r="D470" t="e">
        <f>[1]!דבד[[#This Row],[LengthofCycle]]+1</f>
        <v>#REF!</v>
      </c>
      <c r="E470" t="str">
        <f>IF(IFERROR(LOOKUP(חח[[#This Row],[ClientID]],קביעויות[דילוג 2 אפשרויות]),FALSE)=חח[[#This Row],[ClientID]],1,"")</f>
        <v/>
      </c>
    </row>
    <row r="471" spans="1:5" x14ac:dyDescent="0.25">
      <c r="A471" t="s">
        <v>54</v>
      </c>
      <c r="B471">
        <v>13</v>
      </c>
      <c r="C471">
        <v>29</v>
      </c>
      <c r="D471" t="e">
        <f>[1]!דבד[[#This Row],[LengthofCycle]]+1</f>
        <v>#REF!</v>
      </c>
      <c r="E471" t="str">
        <f>IF(IFERROR(LOOKUP(חח[[#This Row],[ClientID]],קביעויות[דילוג 2 אפשרויות]),FALSE)=חח[[#This Row],[ClientID]],1,"")</f>
        <v/>
      </c>
    </row>
    <row r="472" spans="1:5" x14ac:dyDescent="0.25">
      <c r="A472" t="s">
        <v>0</v>
      </c>
      <c r="B472">
        <v>1</v>
      </c>
      <c r="C472">
        <v>28</v>
      </c>
      <c r="D472" t="e">
        <f>[1]!דבד[[#This Row],[LengthofCycle]]+1</f>
        <v>#REF!</v>
      </c>
      <c r="E472" t="str">
        <f>IF(IFERROR(LOOKUP(חח[[#This Row],[ClientID]],קביעויות[דילוג 2 אפשרויות]),FALSE)=חח[[#This Row],[ClientID]],1,"")</f>
        <v/>
      </c>
    </row>
    <row r="473" spans="1:5" x14ac:dyDescent="0.25">
      <c r="A473" t="s">
        <v>0</v>
      </c>
      <c r="B473">
        <v>2</v>
      </c>
      <c r="C473">
        <v>26</v>
      </c>
      <c r="D473" t="e">
        <f>[1]!דבד[[#This Row],[LengthofCycle]]+1</f>
        <v>#REF!</v>
      </c>
      <c r="E473" t="str">
        <f>IF(IFERROR(LOOKUP(חח[[#This Row],[ClientID]],קביעויות[דילוג 2 אפשרויות]),FALSE)=חח[[#This Row],[ClientID]],1,"")</f>
        <v/>
      </c>
    </row>
    <row r="474" spans="1:5" x14ac:dyDescent="0.25">
      <c r="A474" t="s">
        <v>0</v>
      </c>
      <c r="B474">
        <v>3</v>
      </c>
      <c r="C474">
        <v>25</v>
      </c>
      <c r="D474" t="e">
        <f>[1]!דבד[[#This Row],[LengthofCycle]]+1</f>
        <v>#REF!</v>
      </c>
      <c r="E474" t="str">
        <f>IF(IFERROR(LOOKUP(חח[[#This Row],[ClientID]],קביעויות[דילוג 2 אפשרויות]),FALSE)=חח[[#This Row],[ClientID]],1,"")</f>
        <v/>
      </c>
    </row>
    <row r="475" spans="1:5" x14ac:dyDescent="0.25">
      <c r="A475" t="s">
        <v>0</v>
      </c>
      <c r="B475">
        <v>4</v>
      </c>
      <c r="C475">
        <v>25</v>
      </c>
      <c r="D475" t="e">
        <f>[1]!דבד[[#This Row],[LengthofCycle]]+1</f>
        <v>#REF!</v>
      </c>
      <c r="E475" t="str">
        <f>IF(IFERROR(LOOKUP(חח[[#This Row],[ClientID]],קביעויות[דילוג 2 אפשרויות]),FALSE)=חח[[#This Row],[ClientID]],1,"")</f>
        <v/>
      </c>
    </row>
    <row r="476" spans="1:5" x14ac:dyDescent="0.25">
      <c r="A476" t="s">
        <v>0</v>
      </c>
      <c r="B476">
        <v>5</v>
      </c>
      <c r="C476">
        <v>29</v>
      </c>
      <c r="D476" t="e">
        <f>[1]!דבד[[#This Row],[LengthofCycle]]+1</f>
        <v>#REF!</v>
      </c>
      <c r="E476" t="str">
        <f>IF(IFERROR(LOOKUP(חח[[#This Row],[ClientID]],קביעויות[דילוג 2 אפשרויות]),FALSE)=חח[[#This Row],[ClientID]],1,"")</f>
        <v/>
      </c>
    </row>
    <row r="477" spans="1:5" x14ac:dyDescent="0.25">
      <c r="A477" t="s">
        <v>0</v>
      </c>
      <c r="B477">
        <v>6</v>
      </c>
      <c r="C477">
        <v>29</v>
      </c>
      <c r="D477" t="e">
        <f>[1]!דבד[[#This Row],[LengthofCycle]]+1</f>
        <v>#REF!</v>
      </c>
      <c r="E477" t="str">
        <f>IF(IFERROR(LOOKUP(חח[[#This Row],[ClientID]],קביעויות[דילוג 2 אפשרויות]),FALSE)=חח[[#This Row],[ClientID]],1,"")</f>
        <v/>
      </c>
    </row>
    <row r="478" spans="1:5" x14ac:dyDescent="0.25">
      <c r="A478" t="s">
        <v>0</v>
      </c>
      <c r="B478">
        <v>7</v>
      </c>
      <c r="C478">
        <v>28</v>
      </c>
      <c r="D478" t="e">
        <f>[1]!דבד[[#This Row],[LengthofCycle]]+1</f>
        <v>#REF!</v>
      </c>
      <c r="E478" t="str">
        <f>IF(IFERROR(LOOKUP(חח[[#This Row],[ClientID]],קביעויות[דילוג 2 אפשרויות]),FALSE)=חח[[#This Row],[ClientID]],1,"")</f>
        <v/>
      </c>
    </row>
    <row r="479" spans="1:5" x14ac:dyDescent="0.25">
      <c r="A479" t="s">
        <v>0</v>
      </c>
      <c r="B479">
        <v>8</v>
      </c>
      <c r="C479">
        <v>24</v>
      </c>
      <c r="D479" t="e">
        <f>[1]!דבד[[#This Row],[LengthofCycle]]+1</f>
        <v>#REF!</v>
      </c>
      <c r="E479" t="str">
        <f>IF(IFERROR(LOOKUP(חח[[#This Row],[ClientID]],קביעויות[דילוג 2 אפשרויות]),FALSE)=חח[[#This Row],[ClientID]],1,"")</f>
        <v/>
      </c>
    </row>
    <row r="480" spans="1:5" x14ac:dyDescent="0.25">
      <c r="A480" t="s">
        <v>55</v>
      </c>
      <c r="B480">
        <v>1</v>
      </c>
      <c r="C480">
        <v>24</v>
      </c>
      <c r="D480" t="e">
        <f>[1]!דבד[[#This Row],[LengthofCycle]]+1</f>
        <v>#REF!</v>
      </c>
      <c r="E480" t="str">
        <f>IF(IFERROR(LOOKUP(חח[[#This Row],[ClientID]],קביעויות[דילוג 2 אפשרויות]),FALSE)=חח[[#This Row],[ClientID]],1,"")</f>
        <v/>
      </c>
    </row>
    <row r="481" spans="1:5" x14ac:dyDescent="0.25">
      <c r="A481" t="s">
        <v>55</v>
      </c>
      <c r="B481">
        <v>2</v>
      </c>
      <c r="C481">
        <v>36</v>
      </c>
      <c r="D481" t="e">
        <f>[1]!דבד[[#This Row],[LengthofCycle]]+1</f>
        <v>#REF!</v>
      </c>
      <c r="E481" t="str">
        <f>IF(IFERROR(LOOKUP(חח[[#This Row],[ClientID]],קביעויות[דילוג 2 אפשרויות]),FALSE)=חח[[#This Row],[ClientID]],1,"")</f>
        <v/>
      </c>
    </row>
    <row r="482" spans="1:5" x14ac:dyDescent="0.25">
      <c r="A482" t="s">
        <v>55</v>
      </c>
      <c r="B482">
        <v>3</v>
      </c>
      <c r="C482">
        <v>37</v>
      </c>
      <c r="D482" t="e">
        <f>[1]!דבד[[#This Row],[LengthofCycle]]+1</f>
        <v>#REF!</v>
      </c>
      <c r="E482" t="str">
        <f>IF(IFERROR(LOOKUP(חח[[#This Row],[ClientID]],קביעויות[דילוג 2 אפשרויות]),FALSE)=חח[[#This Row],[ClientID]],1,"")</f>
        <v/>
      </c>
    </row>
    <row r="483" spans="1:5" x14ac:dyDescent="0.25">
      <c r="A483" t="s">
        <v>55</v>
      </c>
      <c r="B483">
        <v>4</v>
      </c>
      <c r="C483">
        <v>34</v>
      </c>
      <c r="D483" t="e">
        <f>[1]!דבד[[#This Row],[LengthofCycle]]+1</f>
        <v>#REF!</v>
      </c>
      <c r="E483" t="str">
        <f>IF(IFERROR(LOOKUP(חח[[#This Row],[ClientID]],קביעויות[דילוג 2 אפשרויות]),FALSE)=חח[[#This Row],[ClientID]],1,"")</f>
        <v/>
      </c>
    </row>
    <row r="484" spans="1:5" x14ac:dyDescent="0.25">
      <c r="A484" t="s">
        <v>55</v>
      </c>
      <c r="B484">
        <v>5</v>
      </c>
      <c r="C484">
        <v>30</v>
      </c>
      <c r="D484" t="e">
        <f>[1]!דבד[[#This Row],[LengthofCycle]]+1</f>
        <v>#REF!</v>
      </c>
      <c r="E484" t="str">
        <f>IF(IFERROR(LOOKUP(חח[[#This Row],[ClientID]],קביעויות[דילוג 2 אפשרויות]),FALSE)=חח[[#This Row],[ClientID]],1,"")</f>
        <v/>
      </c>
    </row>
    <row r="485" spans="1:5" x14ac:dyDescent="0.25">
      <c r="A485" t="s">
        <v>55</v>
      </c>
      <c r="B485">
        <v>6</v>
      </c>
      <c r="C485">
        <v>29</v>
      </c>
      <c r="D485" t="e">
        <f>[1]!דבד[[#This Row],[LengthofCycle]]+1</f>
        <v>#REF!</v>
      </c>
      <c r="E485" t="str">
        <f>IF(IFERROR(LOOKUP(חח[[#This Row],[ClientID]],קביעויות[דילוג 2 אפשרויות]),FALSE)=חח[[#This Row],[ClientID]],1,"")</f>
        <v/>
      </c>
    </row>
    <row r="486" spans="1:5" x14ac:dyDescent="0.25">
      <c r="A486" t="s">
        <v>55</v>
      </c>
      <c r="B486">
        <v>7</v>
      </c>
      <c r="C486">
        <v>33</v>
      </c>
      <c r="D486" t="e">
        <f>[1]!דבד[[#This Row],[LengthofCycle]]+1</f>
        <v>#REF!</v>
      </c>
      <c r="E486" t="str">
        <f>IF(IFERROR(LOOKUP(חח[[#This Row],[ClientID]],קביעויות[דילוג 2 אפשרויות]),FALSE)=חח[[#This Row],[ClientID]],1,"")</f>
        <v/>
      </c>
    </row>
    <row r="487" spans="1:5" x14ac:dyDescent="0.25">
      <c r="A487" t="s">
        <v>55</v>
      </c>
      <c r="B487">
        <v>8</v>
      </c>
      <c r="C487">
        <v>28</v>
      </c>
      <c r="D487" t="e">
        <f>[1]!דבד[[#This Row],[LengthofCycle]]+1</f>
        <v>#REF!</v>
      </c>
      <c r="E487" t="str">
        <f>IF(IFERROR(LOOKUP(חח[[#This Row],[ClientID]],קביעויות[דילוג 2 אפשרויות]),FALSE)=חח[[#This Row],[ClientID]],1,"")</f>
        <v/>
      </c>
    </row>
    <row r="488" spans="1:5" x14ac:dyDescent="0.25">
      <c r="A488" t="s">
        <v>55</v>
      </c>
      <c r="B488">
        <v>9</v>
      </c>
      <c r="C488">
        <v>30</v>
      </c>
      <c r="D488" t="e">
        <f>[1]!דבד[[#This Row],[LengthofCycle]]+1</f>
        <v>#REF!</v>
      </c>
      <c r="E488" t="str">
        <f>IF(IFERROR(LOOKUP(חח[[#This Row],[ClientID]],קביעויות[דילוג 2 אפשרויות]),FALSE)=חח[[#This Row],[ClientID]],1,"")</f>
        <v/>
      </c>
    </row>
    <row r="489" spans="1:5" x14ac:dyDescent="0.25">
      <c r="A489" t="s">
        <v>55</v>
      </c>
      <c r="B489">
        <v>10</v>
      </c>
      <c r="C489">
        <v>34</v>
      </c>
      <c r="D489" t="e">
        <f>[1]!דבד[[#This Row],[LengthofCycle]]+1</f>
        <v>#REF!</v>
      </c>
      <c r="E489" t="str">
        <f>IF(IFERROR(LOOKUP(חח[[#This Row],[ClientID]],קביעויות[דילוג 2 אפשרויות]),FALSE)=חח[[#This Row],[ClientID]],1,"")</f>
        <v/>
      </c>
    </row>
    <row r="490" spans="1:5" x14ac:dyDescent="0.25">
      <c r="A490" t="s">
        <v>55</v>
      </c>
      <c r="B490">
        <v>11</v>
      </c>
      <c r="C490">
        <v>39</v>
      </c>
      <c r="D490" t="e">
        <f>[1]!דבד[[#This Row],[LengthofCycle]]+1</f>
        <v>#REF!</v>
      </c>
      <c r="E490" t="str">
        <f>IF(IFERROR(LOOKUP(חח[[#This Row],[ClientID]],קביעויות[דילוג 2 אפשרויות]),FALSE)=חח[[#This Row],[ClientID]],1,"")</f>
        <v/>
      </c>
    </row>
    <row r="491" spans="1:5" x14ac:dyDescent="0.25">
      <c r="A491" t="s">
        <v>55</v>
      </c>
      <c r="B491">
        <v>12</v>
      </c>
      <c r="C491">
        <v>27</v>
      </c>
      <c r="D491" t="e">
        <f>[1]!דבד[[#This Row],[LengthofCycle]]+1</f>
        <v>#REF!</v>
      </c>
      <c r="E491" t="str">
        <f>IF(IFERROR(LOOKUP(חח[[#This Row],[ClientID]],קביעויות[דילוג 2 אפשרויות]),FALSE)=חח[[#This Row],[ClientID]],1,"")</f>
        <v/>
      </c>
    </row>
    <row r="492" spans="1:5" x14ac:dyDescent="0.25">
      <c r="A492" t="s">
        <v>56</v>
      </c>
      <c r="B492">
        <v>1</v>
      </c>
      <c r="C492">
        <v>31</v>
      </c>
      <c r="D492" t="e">
        <f>[1]!דבד[[#This Row],[LengthofCycle]]+1</f>
        <v>#REF!</v>
      </c>
      <c r="E492">
        <f>IF(IFERROR(LOOKUP(חח[[#This Row],[ClientID]],קביעויות[דילוג 2 אפשרויות]),FALSE)=חח[[#This Row],[ClientID]],1,"")</f>
        <v>1</v>
      </c>
    </row>
    <row r="493" spans="1:5" x14ac:dyDescent="0.25">
      <c r="A493" t="s">
        <v>56</v>
      </c>
      <c r="B493">
        <v>2</v>
      </c>
      <c r="C493">
        <v>27</v>
      </c>
      <c r="D493" t="e">
        <f>[1]!דבד[[#This Row],[LengthofCycle]]+1</f>
        <v>#REF!</v>
      </c>
      <c r="E493">
        <f>IF(IFERROR(LOOKUP(חח[[#This Row],[ClientID]],קביעויות[דילוג 2 אפשרויות]),FALSE)=חח[[#This Row],[ClientID]],1,"")</f>
        <v>1</v>
      </c>
    </row>
    <row r="494" spans="1:5" x14ac:dyDescent="0.25">
      <c r="A494" t="s">
        <v>56</v>
      </c>
      <c r="B494">
        <v>3</v>
      </c>
      <c r="C494">
        <v>28</v>
      </c>
      <c r="D494" t="e">
        <f>[1]!דבד[[#This Row],[LengthofCycle]]+1</f>
        <v>#REF!</v>
      </c>
      <c r="E494">
        <f>IF(IFERROR(LOOKUP(חח[[#This Row],[ClientID]],קביעויות[דילוג 2 אפשרויות]),FALSE)=חח[[#This Row],[ClientID]],1,"")</f>
        <v>1</v>
      </c>
    </row>
    <row r="495" spans="1:5" x14ac:dyDescent="0.25">
      <c r="A495" t="s">
        <v>56</v>
      </c>
      <c r="B495">
        <v>4</v>
      </c>
      <c r="C495">
        <v>30</v>
      </c>
      <c r="D495" t="e">
        <f>[1]!דבד[[#This Row],[LengthofCycle]]+1</f>
        <v>#REF!</v>
      </c>
      <c r="E495">
        <f>IF(IFERROR(LOOKUP(חח[[#This Row],[ClientID]],קביעויות[דילוג 2 אפשרויות]),FALSE)=חח[[#This Row],[ClientID]],1,"")</f>
        <v>1</v>
      </c>
    </row>
    <row r="496" spans="1:5" x14ac:dyDescent="0.25">
      <c r="A496" t="s">
        <v>56</v>
      </c>
      <c r="B496">
        <v>5</v>
      </c>
      <c r="C496">
        <v>28</v>
      </c>
      <c r="D496" t="e">
        <f>[1]!דבד[[#This Row],[LengthofCycle]]+1</f>
        <v>#REF!</v>
      </c>
      <c r="E496">
        <f>IF(IFERROR(LOOKUP(חח[[#This Row],[ClientID]],קביעויות[דילוג 2 אפשרויות]),FALSE)=חח[[#This Row],[ClientID]],1,"")</f>
        <v>1</v>
      </c>
    </row>
    <row r="497" spans="1:5" x14ac:dyDescent="0.25">
      <c r="A497" t="s">
        <v>56</v>
      </c>
      <c r="B497">
        <v>6</v>
      </c>
      <c r="C497">
        <v>28</v>
      </c>
      <c r="D497" t="e">
        <f>[1]!דבד[[#This Row],[LengthofCycle]]+1</f>
        <v>#REF!</v>
      </c>
      <c r="E497">
        <f>IF(IFERROR(LOOKUP(חח[[#This Row],[ClientID]],קביעויות[דילוג 2 אפשרויות]),FALSE)=חח[[#This Row],[ClientID]],1,"")</f>
        <v>1</v>
      </c>
    </row>
    <row r="498" spans="1:5" x14ac:dyDescent="0.25">
      <c r="A498" t="s">
        <v>56</v>
      </c>
      <c r="B498">
        <v>7</v>
      </c>
      <c r="C498">
        <v>29</v>
      </c>
      <c r="D498" t="e">
        <f>[1]!דבד[[#This Row],[LengthofCycle]]+1</f>
        <v>#REF!</v>
      </c>
      <c r="E498">
        <f>IF(IFERROR(LOOKUP(חח[[#This Row],[ClientID]],קביעויות[דילוג 2 אפשרויות]),FALSE)=חח[[#This Row],[ClientID]],1,"")</f>
        <v>1</v>
      </c>
    </row>
    <row r="499" spans="1:5" x14ac:dyDescent="0.25">
      <c r="A499" t="s">
        <v>56</v>
      </c>
      <c r="B499">
        <v>8</v>
      </c>
      <c r="C499">
        <v>27</v>
      </c>
      <c r="D499" t="e">
        <f>[1]!דבד[[#This Row],[LengthofCycle]]+1</f>
        <v>#REF!</v>
      </c>
      <c r="E499">
        <f>IF(IFERROR(LOOKUP(חח[[#This Row],[ClientID]],קביעויות[דילוג 2 אפשרויות]),FALSE)=חח[[#This Row],[ClientID]],1,"")</f>
        <v>1</v>
      </c>
    </row>
    <row r="500" spans="1:5" x14ac:dyDescent="0.25">
      <c r="A500" t="s">
        <v>56</v>
      </c>
      <c r="B500">
        <v>9</v>
      </c>
      <c r="C500">
        <v>26</v>
      </c>
      <c r="D500" t="e">
        <f>[1]!דבד[[#This Row],[LengthofCycle]]+1</f>
        <v>#REF!</v>
      </c>
      <c r="E500">
        <f>IF(IFERROR(LOOKUP(חח[[#This Row],[ClientID]],קביעויות[דילוג 2 אפשרויות]),FALSE)=חח[[#This Row],[ClientID]],1,"")</f>
        <v>1</v>
      </c>
    </row>
    <row r="501" spans="1:5" x14ac:dyDescent="0.25">
      <c r="A501" t="s">
        <v>56</v>
      </c>
      <c r="B501">
        <v>10</v>
      </c>
      <c r="C501">
        <v>30</v>
      </c>
      <c r="D501" t="e">
        <f>[1]!דבד[[#This Row],[LengthofCycle]]+1</f>
        <v>#REF!</v>
      </c>
      <c r="E501">
        <f>IF(IFERROR(LOOKUP(חח[[#This Row],[ClientID]],קביעויות[דילוג 2 אפשרויות]),FALSE)=חח[[#This Row],[ClientID]],1,"")</f>
        <v>1</v>
      </c>
    </row>
    <row r="502" spans="1:5" x14ac:dyDescent="0.25">
      <c r="A502" t="s">
        <v>56</v>
      </c>
      <c r="B502">
        <v>11</v>
      </c>
      <c r="C502">
        <v>29</v>
      </c>
      <c r="D502" t="e">
        <f>[1]!דבד[[#This Row],[LengthofCycle]]+1</f>
        <v>#REF!</v>
      </c>
      <c r="E502">
        <f>IF(IFERROR(LOOKUP(חח[[#This Row],[ClientID]],קביעויות[דילוג 2 אפשרויות]),FALSE)=חח[[#This Row],[ClientID]],1,"")</f>
        <v>1</v>
      </c>
    </row>
    <row r="503" spans="1:5" x14ac:dyDescent="0.25">
      <c r="A503" t="s">
        <v>56</v>
      </c>
      <c r="B503">
        <v>12</v>
      </c>
      <c r="C503">
        <v>28</v>
      </c>
      <c r="D503" t="e">
        <f>[1]!דבד[[#This Row],[LengthofCycle]]+1</f>
        <v>#REF!</v>
      </c>
      <c r="E503">
        <f>IF(IFERROR(LOOKUP(חח[[#This Row],[ClientID]],קביעויות[דילוג 2 אפשרויות]),FALSE)=חח[[#This Row],[ClientID]],1,"")</f>
        <v>1</v>
      </c>
    </row>
    <row r="504" spans="1:5" x14ac:dyDescent="0.25">
      <c r="A504" t="s">
        <v>56</v>
      </c>
      <c r="B504">
        <v>13</v>
      </c>
      <c r="C504">
        <v>28</v>
      </c>
      <c r="D504" t="e">
        <f>[1]!דבד[[#This Row],[LengthofCycle]]+1</f>
        <v>#REF!</v>
      </c>
      <c r="E504">
        <f>IF(IFERROR(LOOKUP(חח[[#This Row],[ClientID]],קביעויות[דילוג 2 אפשרויות]),FALSE)=חח[[#This Row],[ClientID]],1,"")</f>
        <v>1</v>
      </c>
    </row>
    <row r="505" spans="1:5" x14ac:dyDescent="0.25">
      <c r="A505" t="s">
        <v>57</v>
      </c>
      <c r="B505">
        <v>1</v>
      </c>
      <c r="C505">
        <v>31</v>
      </c>
      <c r="D505" t="e">
        <f>[1]!דבד[[#This Row],[LengthofCycle]]+1</f>
        <v>#REF!</v>
      </c>
      <c r="E505">
        <f>IF(IFERROR(LOOKUP(חח[[#This Row],[ClientID]],קביעויות[דילוג 2 אפשרויות]),FALSE)=חח[[#This Row],[ClientID]],1,"")</f>
        <v>1</v>
      </c>
    </row>
    <row r="506" spans="1:5" x14ac:dyDescent="0.25">
      <c r="A506" t="s">
        <v>57</v>
      </c>
      <c r="B506">
        <v>2</v>
      </c>
      <c r="C506">
        <v>31</v>
      </c>
      <c r="D506" t="e">
        <f>[1]!דבד[[#This Row],[LengthofCycle]]+1</f>
        <v>#REF!</v>
      </c>
      <c r="E506">
        <f>IF(IFERROR(LOOKUP(חח[[#This Row],[ClientID]],קביעויות[דילוג 2 אפשרויות]),FALSE)=חח[[#This Row],[ClientID]],1,"")</f>
        <v>1</v>
      </c>
    </row>
    <row r="507" spans="1:5" x14ac:dyDescent="0.25">
      <c r="A507" t="s">
        <v>57</v>
      </c>
      <c r="B507">
        <v>3</v>
      </c>
      <c r="C507">
        <v>33</v>
      </c>
      <c r="D507" t="e">
        <f>[1]!דבד[[#This Row],[LengthofCycle]]+1</f>
        <v>#REF!</v>
      </c>
      <c r="E507">
        <f>IF(IFERROR(LOOKUP(חח[[#This Row],[ClientID]],קביעויות[דילוג 2 אפשרויות]),FALSE)=חח[[#This Row],[ClientID]],1,"")</f>
        <v>1</v>
      </c>
    </row>
    <row r="508" spans="1:5" x14ac:dyDescent="0.25">
      <c r="A508" t="s">
        <v>57</v>
      </c>
      <c r="B508">
        <v>4</v>
      </c>
      <c r="C508">
        <v>32</v>
      </c>
      <c r="D508" t="e">
        <f>[1]!דבד[[#This Row],[LengthofCycle]]+1</f>
        <v>#REF!</v>
      </c>
      <c r="E508">
        <f>IF(IFERROR(LOOKUP(חח[[#This Row],[ClientID]],קביעויות[דילוג 2 אפשרויות]),FALSE)=חח[[#This Row],[ClientID]],1,"")</f>
        <v>1</v>
      </c>
    </row>
    <row r="509" spans="1:5" x14ac:dyDescent="0.25">
      <c r="A509" t="s">
        <v>57</v>
      </c>
      <c r="B509">
        <v>5</v>
      </c>
      <c r="C509">
        <v>31</v>
      </c>
      <c r="D509" t="e">
        <f>[1]!דבד[[#This Row],[LengthofCycle]]+1</f>
        <v>#REF!</v>
      </c>
      <c r="E509">
        <f>IF(IFERROR(LOOKUP(חח[[#This Row],[ClientID]],קביעויות[דילוג 2 אפשרויות]),FALSE)=חח[[#This Row],[ClientID]],1,"")</f>
        <v>1</v>
      </c>
    </row>
    <row r="510" spans="1:5" x14ac:dyDescent="0.25">
      <c r="A510" t="s">
        <v>57</v>
      </c>
      <c r="B510">
        <v>6</v>
      </c>
      <c r="C510">
        <v>33</v>
      </c>
      <c r="D510" t="e">
        <f>[1]!דבד[[#This Row],[LengthofCycle]]+1</f>
        <v>#REF!</v>
      </c>
      <c r="E510">
        <f>IF(IFERROR(LOOKUP(חח[[#This Row],[ClientID]],קביעויות[דילוג 2 אפשרויות]),FALSE)=חח[[#This Row],[ClientID]],1,"")</f>
        <v>1</v>
      </c>
    </row>
    <row r="511" spans="1:5" x14ac:dyDescent="0.25">
      <c r="A511" t="s">
        <v>57</v>
      </c>
      <c r="B511">
        <v>7</v>
      </c>
      <c r="C511">
        <v>31</v>
      </c>
      <c r="D511" t="e">
        <f>[1]!דבד[[#This Row],[LengthofCycle]]+1</f>
        <v>#REF!</v>
      </c>
      <c r="E511">
        <f>IF(IFERROR(LOOKUP(חח[[#This Row],[ClientID]],קביעויות[דילוג 2 אפשרויות]),FALSE)=חח[[#This Row],[ClientID]],1,"")</f>
        <v>1</v>
      </c>
    </row>
    <row r="512" spans="1:5" x14ac:dyDescent="0.25">
      <c r="A512" t="s">
        <v>57</v>
      </c>
      <c r="B512">
        <v>8</v>
      </c>
      <c r="C512">
        <v>28</v>
      </c>
      <c r="D512" t="e">
        <f>[1]!דבד[[#This Row],[LengthofCycle]]+1</f>
        <v>#REF!</v>
      </c>
      <c r="E512">
        <f>IF(IFERROR(LOOKUP(חח[[#This Row],[ClientID]],קביעויות[דילוג 2 אפשרויות]),FALSE)=חח[[#This Row],[ClientID]],1,"")</f>
        <v>1</v>
      </c>
    </row>
    <row r="513" spans="1:5" x14ac:dyDescent="0.25">
      <c r="A513" t="s">
        <v>57</v>
      </c>
      <c r="B513">
        <v>9</v>
      </c>
      <c r="C513">
        <v>36</v>
      </c>
      <c r="D513" t="e">
        <f>[1]!דבד[[#This Row],[LengthofCycle]]+1</f>
        <v>#REF!</v>
      </c>
      <c r="E513">
        <f>IF(IFERROR(LOOKUP(חח[[#This Row],[ClientID]],קביעויות[דילוג 2 אפשרויות]),FALSE)=חח[[#This Row],[ClientID]],1,"")</f>
        <v>1</v>
      </c>
    </row>
    <row r="514" spans="1:5" x14ac:dyDescent="0.25">
      <c r="A514" t="s">
        <v>57</v>
      </c>
      <c r="B514">
        <v>10</v>
      </c>
      <c r="C514">
        <v>28</v>
      </c>
      <c r="D514" t="e">
        <f>[1]!דבד[[#This Row],[LengthofCycle]]+1</f>
        <v>#REF!</v>
      </c>
      <c r="E514">
        <f>IF(IFERROR(LOOKUP(חח[[#This Row],[ClientID]],קביעויות[דילוג 2 אפשרויות]),FALSE)=חח[[#This Row],[ClientID]],1,"")</f>
        <v>1</v>
      </c>
    </row>
    <row r="515" spans="1:5" x14ac:dyDescent="0.25">
      <c r="A515" t="s">
        <v>57</v>
      </c>
      <c r="B515">
        <v>11</v>
      </c>
      <c r="C515">
        <v>32</v>
      </c>
      <c r="D515" t="e">
        <f>[1]!דבד[[#This Row],[LengthofCycle]]+1</f>
        <v>#REF!</v>
      </c>
      <c r="E515">
        <f>IF(IFERROR(LOOKUP(חח[[#This Row],[ClientID]],קביעויות[דילוג 2 אפשרויות]),FALSE)=חח[[#This Row],[ClientID]],1,"")</f>
        <v>1</v>
      </c>
    </row>
    <row r="516" spans="1:5" x14ac:dyDescent="0.25">
      <c r="A516" t="s">
        <v>57</v>
      </c>
      <c r="B516">
        <v>12</v>
      </c>
      <c r="C516">
        <v>30</v>
      </c>
      <c r="D516" t="e">
        <f>[1]!דבד[[#This Row],[LengthofCycle]]+1</f>
        <v>#REF!</v>
      </c>
      <c r="E516">
        <f>IF(IFERROR(LOOKUP(חח[[#This Row],[ClientID]],קביעויות[דילוג 2 אפשרויות]),FALSE)=חח[[#This Row],[ClientID]],1,"")</f>
        <v>1</v>
      </c>
    </row>
    <row r="517" spans="1:5" x14ac:dyDescent="0.25">
      <c r="A517" t="s">
        <v>58</v>
      </c>
      <c r="B517">
        <v>1</v>
      </c>
      <c r="C517">
        <v>33</v>
      </c>
      <c r="D517" t="e">
        <f>[1]!דבד[[#This Row],[LengthofCycle]]+1</f>
        <v>#REF!</v>
      </c>
      <c r="E517" t="str">
        <f>IF(IFERROR(LOOKUP(חח[[#This Row],[ClientID]],קביעויות[דילוג 2 אפשרויות]),FALSE)=חח[[#This Row],[ClientID]],1,"")</f>
        <v/>
      </c>
    </row>
    <row r="518" spans="1:5" x14ac:dyDescent="0.25">
      <c r="A518" t="s">
        <v>58</v>
      </c>
      <c r="B518">
        <v>2</v>
      </c>
      <c r="C518">
        <v>37</v>
      </c>
      <c r="D518" t="e">
        <f>[1]!דבד[[#This Row],[LengthofCycle]]+1</f>
        <v>#REF!</v>
      </c>
      <c r="E518" t="str">
        <f>IF(IFERROR(LOOKUP(חח[[#This Row],[ClientID]],קביעויות[דילוג 2 אפשרויות]),FALSE)=חח[[#This Row],[ClientID]],1,"")</f>
        <v/>
      </c>
    </row>
    <row r="519" spans="1:5" x14ac:dyDescent="0.25">
      <c r="A519" t="s">
        <v>58</v>
      </c>
      <c r="B519">
        <v>3</v>
      </c>
      <c r="C519">
        <v>34</v>
      </c>
      <c r="D519" t="e">
        <f>[1]!דבד[[#This Row],[LengthofCycle]]+1</f>
        <v>#REF!</v>
      </c>
      <c r="E519" t="str">
        <f>IF(IFERROR(LOOKUP(חח[[#This Row],[ClientID]],קביעויות[דילוג 2 אפשרויות]),FALSE)=חח[[#This Row],[ClientID]],1,"")</f>
        <v/>
      </c>
    </row>
    <row r="520" spans="1:5" x14ac:dyDescent="0.25">
      <c r="A520" t="s">
        <v>58</v>
      </c>
      <c r="B520">
        <v>4</v>
      </c>
      <c r="C520">
        <v>40</v>
      </c>
      <c r="D520" t="e">
        <f>[1]!דבד[[#This Row],[LengthofCycle]]+1</f>
        <v>#REF!</v>
      </c>
      <c r="E520" t="str">
        <f>IF(IFERROR(LOOKUP(חח[[#This Row],[ClientID]],קביעויות[דילוג 2 אפשרויות]),FALSE)=חח[[#This Row],[ClientID]],1,"")</f>
        <v/>
      </c>
    </row>
    <row r="521" spans="1:5" x14ac:dyDescent="0.25">
      <c r="A521" t="s">
        <v>58</v>
      </c>
      <c r="B521">
        <v>5</v>
      </c>
      <c r="C521">
        <v>29</v>
      </c>
      <c r="D521" t="e">
        <f>[1]!דבד[[#This Row],[LengthofCycle]]+1</f>
        <v>#REF!</v>
      </c>
      <c r="E521" t="str">
        <f>IF(IFERROR(LOOKUP(חח[[#This Row],[ClientID]],קביעויות[דילוג 2 אפשרויות]),FALSE)=חח[[#This Row],[ClientID]],1,"")</f>
        <v/>
      </c>
    </row>
    <row r="522" spans="1:5" x14ac:dyDescent="0.25">
      <c r="A522" t="s">
        <v>58</v>
      </c>
      <c r="B522">
        <v>6</v>
      </c>
      <c r="C522">
        <v>33</v>
      </c>
      <c r="D522" t="e">
        <f>[1]!דבד[[#This Row],[LengthofCycle]]+1</f>
        <v>#REF!</v>
      </c>
      <c r="E522" t="str">
        <f>IF(IFERROR(LOOKUP(חח[[#This Row],[ClientID]],קביעויות[דילוג 2 אפשרויות]),FALSE)=חח[[#This Row],[ClientID]],1,"")</f>
        <v/>
      </c>
    </row>
    <row r="523" spans="1:5" x14ac:dyDescent="0.25">
      <c r="A523" t="s">
        <v>58</v>
      </c>
      <c r="B523">
        <v>7</v>
      </c>
      <c r="C523">
        <v>30</v>
      </c>
      <c r="D523" t="e">
        <f>[1]!דבד[[#This Row],[LengthofCycle]]+1</f>
        <v>#REF!</v>
      </c>
      <c r="E523" t="str">
        <f>IF(IFERROR(LOOKUP(חח[[#This Row],[ClientID]],קביעויות[דילוג 2 אפשרויות]),FALSE)=חח[[#This Row],[ClientID]],1,"")</f>
        <v/>
      </c>
    </row>
    <row r="524" spans="1:5" x14ac:dyDescent="0.25">
      <c r="A524" t="s">
        <v>58</v>
      </c>
      <c r="B524">
        <v>8</v>
      </c>
      <c r="C524">
        <v>38</v>
      </c>
      <c r="D524" t="e">
        <f>[1]!דבד[[#This Row],[LengthofCycle]]+1</f>
        <v>#REF!</v>
      </c>
      <c r="E524" t="str">
        <f>IF(IFERROR(LOOKUP(חח[[#This Row],[ClientID]],קביעויות[דילוג 2 אפשרויות]),FALSE)=חח[[#This Row],[ClientID]],1,"")</f>
        <v/>
      </c>
    </row>
    <row r="525" spans="1:5" x14ac:dyDescent="0.25">
      <c r="A525" t="s">
        <v>58</v>
      </c>
      <c r="B525">
        <v>9</v>
      </c>
      <c r="C525">
        <v>27</v>
      </c>
      <c r="D525" t="e">
        <f>[1]!דבד[[#This Row],[LengthofCycle]]+1</f>
        <v>#REF!</v>
      </c>
      <c r="E525" t="str">
        <f>IF(IFERROR(LOOKUP(חח[[#This Row],[ClientID]],קביעויות[דילוג 2 אפשרויות]),FALSE)=חח[[#This Row],[ClientID]],1,"")</f>
        <v/>
      </c>
    </row>
    <row r="526" spans="1:5" x14ac:dyDescent="0.25">
      <c r="A526" t="s">
        <v>58</v>
      </c>
      <c r="B526">
        <v>10</v>
      </c>
      <c r="C526">
        <v>29</v>
      </c>
      <c r="D526" t="e">
        <f>[1]!דבד[[#This Row],[LengthofCycle]]+1</f>
        <v>#REF!</v>
      </c>
      <c r="E526" t="str">
        <f>IF(IFERROR(LOOKUP(חח[[#This Row],[ClientID]],קביעויות[דילוג 2 אפשרויות]),FALSE)=חח[[#This Row],[ClientID]],1,"")</f>
        <v/>
      </c>
    </row>
    <row r="527" spans="1:5" x14ac:dyDescent="0.25">
      <c r="A527" t="s">
        <v>58</v>
      </c>
      <c r="B527">
        <v>11</v>
      </c>
      <c r="C527">
        <v>35</v>
      </c>
      <c r="D527" t="e">
        <f>[1]!דבד[[#This Row],[LengthofCycle]]+1</f>
        <v>#REF!</v>
      </c>
      <c r="E527" t="str">
        <f>IF(IFERROR(LOOKUP(חח[[#This Row],[ClientID]],קביעויות[דילוג 2 אפשרויות]),FALSE)=חח[[#This Row],[ClientID]],1,"")</f>
        <v/>
      </c>
    </row>
    <row r="528" spans="1:5" x14ac:dyDescent="0.25">
      <c r="A528" t="s">
        <v>58</v>
      </c>
      <c r="B528">
        <v>12</v>
      </c>
      <c r="C528">
        <v>32</v>
      </c>
      <c r="D528" t="e">
        <f>[1]!דבד[[#This Row],[LengthofCycle]]+1</f>
        <v>#REF!</v>
      </c>
      <c r="E528" t="str">
        <f>IF(IFERROR(LOOKUP(חח[[#This Row],[ClientID]],קביעויות[דילוג 2 אפשרויות]),FALSE)=חח[[#This Row],[ClientID]],1,"")</f>
        <v/>
      </c>
    </row>
    <row r="529" spans="1:5" x14ac:dyDescent="0.25">
      <c r="A529" t="s">
        <v>58</v>
      </c>
      <c r="B529">
        <v>13</v>
      </c>
      <c r="C529">
        <v>37</v>
      </c>
      <c r="D529" t="e">
        <f>[1]!דבד[[#This Row],[LengthofCycle]]+1</f>
        <v>#REF!</v>
      </c>
      <c r="E529" t="str">
        <f>IF(IFERROR(LOOKUP(חח[[#This Row],[ClientID]],קביעויות[דילוג 2 אפשרויות]),FALSE)=חח[[#This Row],[ClientID]],1,"")</f>
        <v/>
      </c>
    </row>
    <row r="530" spans="1:5" x14ac:dyDescent="0.25">
      <c r="A530" t="s">
        <v>59</v>
      </c>
      <c r="B530">
        <v>1</v>
      </c>
      <c r="C530">
        <v>29</v>
      </c>
      <c r="D530" t="e">
        <f>[1]!דבד[[#This Row],[LengthofCycle]]+1</f>
        <v>#REF!</v>
      </c>
      <c r="E530" t="str">
        <f>IF(IFERROR(LOOKUP(חח[[#This Row],[ClientID]],קביעויות[דילוג 2 אפשרויות]),FALSE)=חח[[#This Row],[ClientID]],1,"")</f>
        <v/>
      </c>
    </row>
    <row r="531" spans="1:5" x14ac:dyDescent="0.25">
      <c r="A531" t="s">
        <v>59</v>
      </c>
      <c r="B531">
        <v>2</v>
      </c>
      <c r="C531">
        <v>29</v>
      </c>
      <c r="D531" t="e">
        <f>[1]!דבד[[#This Row],[LengthofCycle]]+1</f>
        <v>#REF!</v>
      </c>
      <c r="E531" t="str">
        <f>IF(IFERROR(LOOKUP(חח[[#This Row],[ClientID]],קביעויות[דילוג 2 אפשרויות]),FALSE)=חח[[#This Row],[ClientID]],1,"")</f>
        <v/>
      </c>
    </row>
    <row r="532" spans="1:5" x14ac:dyDescent="0.25">
      <c r="A532" t="s">
        <v>59</v>
      </c>
      <c r="B532">
        <v>3</v>
      </c>
      <c r="C532">
        <v>33</v>
      </c>
      <c r="D532" t="e">
        <f>[1]!דבד[[#This Row],[LengthofCycle]]+1</f>
        <v>#REF!</v>
      </c>
      <c r="E532" t="str">
        <f>IF(IFERROR(LOOKUP(חח[[#This Row],[ClientID]],קביעויות[דילוג 2 אפשרויות]),FALSE)=חח[[#This Row],[ClientID]],1,"")</f>
        <v/>
      </c>
    </row>
    <row r="533" spans="1:5" x14ac:dyDescent="0.25">
      <c r="A533" t="s">
        <v>59</v>
      </c>
      <c r="B533">
        <v>4</v>
      </c>
      <c r="C533">
        <v>25</v>
      </c>
      <c r="D533" t="e">
        <f>[1]!דבד[[#This Row],[LengthofCycle]]+1</f>
        <v>#REF!</v>
      </c>
      <c r="E533" t="str">
        <f>IF(IFERROR(LOOKUP(חח[[#This Row],[ClientID]],קביעויות[דילוג 2 אפשרויות]),FALSE)=חח[[#This Row],[ClientID]],1,"")</f>
        <v/>
      </c>
    </row>
    <row r="534" spans="1:5" x14ac:dyDescent="0.25">
      <c r="A534" t="s">
        <v>59</v>
      </c>
      <c r="B534">
        <v>5</v>
      </c>
      <c r="C534">
        <v>31</v>
      </c>
      <c r="D534" t="e">
        <f>[1]!דבד[[#This Row],[LengthofCycle]]+1</f>
        <v>#REF!</v>
      </c>
      <c r="E534" t="str">
        <f>IF(IFERROR(LOOKUP(חח[[#This Row],[ClientID]],קביעויות[דילוג 2 אפשרויות]),FALSE)=חח[[#This Row],[ClientID]],1,"")</f>
        <v/>
      </c>
    </row>
    <row r="535" spans="1:5" x14ac:dyDescent="0.25">
      <c r="A535" t="s">
        <v>59</v>
      </c>
      <c r="B535">
        <v>6</v>
      </c>
      <c r="C535">
        <v>30</v>
      </c>
      <c r="D535" t="e">
        <f>[1]!דבד[[#This Row],[LengthofCycle]]+1</f>
        <v>#REF!</v>
      </c>
      <c r="E535" t="str">
        <f>IF(IFERROR(LOOKUP(חח[[#This Row],[ClientID]],קביעויות[דילוג 2 אפשרויות]),FALSE)=חח[[#This Row],[ClientID]],1,"")</f>
        <v/>
      </c>
    </row>
    <row r="536" spans="1:5" x14ac:dyDescent="0.25">
      <c r="A536" t="s">
        <v>59</v>
      </c>
      <c r="B536">
        <v>7</v>
      </c>
      <c r="C536">
        <v>32</v>
      </c>
      <c r="D536" t="e">
        <f>[1]!דבד[[#This Row],[LengthofCycle]]+1</f>
        <v>#REF!</v>
      </c>
      <c r="E536" t="str">
        <f>IF(IFERROR(LOOKUP(חח[[#This Row],[ClientID]],קביעויות[דילוג 2 אפשרויות]),FALSE)=חח[[#This Row],[ClientID]],1,"")</f>
        <v/>
      </c>
    </row>
    <row r="537" spans="1:5" x14ac:dyDescent="0.25">
      <c r="A537" t="s">
        <v>59</v>
      </c>
      <c r="B537">
        <v>8</v>
      </c>
      <c r="C537">
        <v>28</v>
      </c>
      <c r="D537" t="e">
        <f>[1]!דבד[[#This Row],[LengthofCycle]]+1</f>
        <v>#REF!</v>
      </c>
      <c r="E537" t="str">
        <f>IF(IFERROR(LOOKUP(חח[[#This Row],[ClientID]],קביעויות[דילוג 2 אפשרויות]),FALSE)=חח[[#This Row],[ClientID]],1,"")</f>
        <v/>
      </c>
    </row>
    <row r="538" spans="1:5" x14ac:dyDescent="0.25">
      <c r="A538" t="s">
        <v>59</v>
      </c>
      <c r="B538">
        <v>9</v>
      </c>
      <c r="C538">
        <v>28</v>
      </c>
      <c r="D538" t="e">
        <f>[1]!דבד[[#This Row],[LengthofCycle]]+1</f>
        <v>#REF!</v>
      </c>
      <c r="E538" t="str">
        <f>IF(IFERROR(LOOKUP(חח[[#This Row],[ClientID]],קביעויות[דילוג 2 אפשרויות]),FALSE)=חח[[#This Row],[ClientID]],1,"")</f>
        <v/>
      </c>
    </row>
    <row r="539" spans="1:5" x14ac:dyDescent="0.25">
      <c r="A539" t="s">
        <v>59</v>
      </c>
      <c r="B539">
        <v>10</v>
      </c>
      <c r="C539">
        <v>30</v>
      </c>
      <c r="D539" t="e">
        <f>[1]!דבד[[#This Row],[LengthofCycle]]+1</f>
        <v>#REF!</v>
      </c>
      <c r="E539" t="str">
        <f>IF(IFERROR(LOOKUP(חח[[#This Row],[ClientID]],קביעויות[דילוג 2 אפשרויות]),FALSE)=חח[[#This Row],[ClientID]],1,"")</f>
        <v/>
      </c>
    </row>
    <row r="540" spans="1:5" x14ac:dyDescent="0.25">
      <c r="A540" t="s">
        <v>59</v>
      </c>
      <c r="B540">
        <v>11</v>
      </c>
      <c r="C540">
        <v>36</v>
      </c>
      <c r="D540" t="e">
        <f>[1]!דבד[[#This Row],[LengthofCycle]]+1</f>
        <v>#REF!</v>
      </c>
      <c r="E540" t="str">
        <f>IF(IFERROR(LOOKUP(חח[[#This Row],[ClientID]],קביעויות[דילוג 2 אפשרויות]),FALSE)=חח[[#This Row],[ClientID]],1,"")</f>
        <v/>
      </c>
    </row>
    <row r="541" spans="1:5" x14ac:dyDescent="0.25">
      <c r="A541" t="s">
        <v>59</v>
      </c>
      <c r="B541">
        <v>12</v>
      </c>
      <c r="C541">
        <v>33</v>
      </c>
      <c r="D541" t="e">
        <f>[1]!דבד[[#This Row],[LengthofCycle]]+1</f>
        <v>#REF!</v>
      </c>
      <c r="E541" t="str">
        <f>IF(IFERROR(LOOKUP(חח[[#This Row],[ClientID]],קביעויות[דילוג 2 אפשרויות]),FALSE)=חח[[#This Row],[ClientID]],1,"")</f>
        <v/>
      </c>
    </row>
    <row r="542" spans="1:5" x14ac:dyDescent="0.25">
      <c r="A542" t="s">
        <v>59</v>
      </c>
      <c r="B542">
        <v>13</v>
      </c>
      <c r="C542">
        <v>28</v>
      </c>
      <c r="D542" t="e">
        <f>[1]!דבד[[#This Row],[LengthofCycle]]+1</f>
        <v>#REF!</v>
      </c>
      <c r="E542" t="str">
        <f>IF(IFERROR(LOOKUP(חח[[#This Row],[ClientID]],קביעויות[דילוג 2 אפשרויות]),FALSE)=חח[[#This Row],[ClientID]],1,"")</f>
        <v/>
      </c>
    </row>
    <row r="543" spans="1:5" x14ac:dyDescent="0.25">
      <c r="A543" t="s">
        <v>60</v>
      </c>
      <c r="B543">
        <v>1</v>
      </c>
      <c r="C543">
        <v>27</v>
      </c>
      <c r="D543" t="e">
        <f>[1]!דבד[[#This Row],[LengthofCycle]]+1</f>
        <v>#REF!</v>
      </c>
      <c r="E543" t="str">
        <f>IF(IFERROR(LOOKUP(חח[[#This Row],[ClientID]],קביעויות[דילוג 2 אפשרויות]),FALSE)=חח[[#This Row],[ClientID]],1,"")</f>
        <v/>
      </c>
    </row>
    <row r="544" spans="1:5" x14ac:dyDescent="0.25">
      <c r="A544" t="s">
        <v>60</v>
      </c>
      <c r="B544">
        <v>2</v>
      </c>
      <c r="C544">
        <v>26</v>
      </c>
      <c r="D544" t="e">
        <f>[1]!דבד[[#This Row],[LengthofCycle]]+1</f>
        <v>#REF!</v>
      </c>
      <c r="E544" t="str">
        <f>IF(IFERROR(LOOKUP(חח[[#This Row],[ClientID]],קביעויות[דילוג 2 אפשרויות]),FALSE)=חח[[#This Row],[ClientID]],1,"")</f>
        <v/>
      </c>
    </row>
    <row r="545" spans="1:5" x14ac:dyDescent="0.25">
      <c r="A545" t="s">
        <v>60</v>
      </c>
      <c r="B545">
        <v>3</v>
      </c>
      <c r="C545">
        <v>28</v>
      </c>
      <c r="D545" t="e">
        <f>[1]!דבד[[#This Row],[LengthofCycle]]+1</f>
        <v>#REF!</v>
      </c>
      <c r="E545" t="str">
        <f>IF(IFERROR(LOOKUP(חח[[#This Row],[ClientID]],קביעויות[דילוג 2 אפשרויות]),FALSE)=חח[[#This Row],[ClientID]],1,"")</f>
        <v/>
      </c>
    </row>
    <row r="546" spans="1:5" x14ac:dyDescent="0.25">
      <c r="A546" t="s">
        <v>60</v>
      </c>
      <c r="B546">
        <v>4</v>
      </c>
      <c r="C546">
        <v>29</v>
      </c>
      <c r="D546" t="e">
        <f>[1]!דבד[[#This Row],[LengthofCycle]]+1</f>
        <v>#REF!</v>
      </c>
      <c r="E546" t="str">
        <f>IF(IFERROR(LOOKUP(חח[[#This Row],[ClientID]],קביעויות[דילוג 2 אפשרויות]),FALSE)=חח[[#This Row],[ClientID]],1,"")</f>
        <v/>
      </c>
    </row>
    <row r="547" spans="1:5" x14ac:dyDescent="0.25">
      <c r="A547" t="s">
        <v>60</v>
      </c>
      <c r="B547">
        <v>5</v>
      </c>
      <c r="C547">
        <v>24</v>
      </c>
      <c r="D547" t="e">
        <f>[1]!דבד[[#This Row],[LengthofCycle]]+1</f>
        <v>#REF!</v>
      </c>
      <c r="E547" t="str">
        <f>IF(IFERROR(LOOKUP(חח[[#This Row],[ClientID]],קביעויות[דילוג 2 אפשרויות]),FALSE)=חח[[#This Row],[ClientID]],1,"")</f>
        <v/>
      </c>
    </row>
    <row r="548" spans="1:5" x14ac:dyDescent="0.25">
      <c r="A548" t="s">
        <v>60</v>
      </c>
      <c r="B548">
        <v>6</v>
      </c>
      <c r="C548">
        <v>26</v>
      </c>
      <c r="D548" t="e">
        <f>[1]!דבד[[#This Row],[LengthofCycle]]+1</f>
        <v>#REF!</v>
      </c>
      <c r="E548" t="str">
        <f>IF(IFERROR(LOOKUP(חח[[#This Row],[ClientID]],קביעויות[דילוג 2 אפשרויות]),FALSE)=חח[[#This Row],[ClientID]],1,"")</f>
        <v/>
      </c>
    </row>
    <row r="549" spans="1:5" x14ac:dyDescent="0.25">
      <c r="A549" t="s">
        <v>60</v>
      </c>
      <c r="B549">
        <v>7</v>
      </c>
      <c r="C549">
        <v>31</v>
      </c>
      <c r="D549" t="e">
        <f>[1]!דבד[[#This Row],[LengthofCycle]]+1</f>
        <v>#REF!</v>
      </c>
      <c r="E549" t="str">
        <f>IF(IFERROR(LOOKUP(חח[[#This Row],[ClientID]],קביעויות[דילוג 2 אפשרויות]),FALSE)=חח[[#This Row],[ClientID]],1,"")</f>
        <v/>
      </c>
    </row>
    <row r="550" spans="1:5" x14ac:dyDescent="0.25">
      <c r="A550" t="s">
        <v>60</v>
      </c>
      <c r="B550">
        <v>8</v>
      </c>
      <c r="C550">
        <v>22</v>
      </c>
      <c r="D550" t="e">
        <f>[1]!דבד[[#This Row],[LengthofCycle]]+1</f>
        <v>#REF!</v>
      </c>
      <c r="E550" t="str">
        <f>IF(IFERROR(LOOKUP(חח[[#This Row],[ClientID]],קביעויות[דילוג 2 אפשרויות]),FALSE)=חח[[#This Row],[ClientID]],1,"")</f>
        <v/>
      </c>
    </row>
    <row r="551" spans="1:5" x14ac:dyDescent="0.25">
      <c r="A551" t="s">
        <v>60</v>
      </c>
      <c r="B551">
        <v>9</v>
      </c>
      <c r="C551">
        <v>28</v>
      </c>
      <c r="D551" t="e">
        <f>[1]!דבד[[#This Row],[LengthofCycle]]+1</f>
        <v>#REF!</v>
      </c>
      <c r="E551" t="str">
        <f>IF(IFERROR(LOOKUP(חח[[#This Row],[ClientID]],קביעויות[דילוג 2 אפשרויות]),FALSE)=חח[[#This Row],[ClientID]],1,"")</f>
        <v/>
      </c>
    </row>
    <row r="552" spans="1:5" x14ac:dyDescent="0.25">
      <c r="A552" t="s">
        <v>60</v>
      </c>
      <c r="B552">
        <v>10</v>
      </c>
      <c r="C552">
        <v>23</v>
      </c>
      <c r="D552" t="e">
        <f>[1]!דבד[[#This Row],[LengthofCycle]]+1</f>
        <v>#REF!</v>
      </c>
      <c r="E552" t="str">
        <f>IF(IFERROR(LOOKUP(חח[[#This Row],[ClientID]],קביעויות[דילוג 2 אפשרויות]),FALSE)=חח[[#This Row],[ClientID]],1,"")</f>
        <v/>
      </c>
    </row>
    <row r="553" spans="1:5" x14ac:dyDescent="0.25">
      <c r="A553" t="s">
        <v>60</v>
      </c>
      <c r="B553">
        <v>11</v>
      </c>
      <c r="C553">
        <v>27</v>
      </c>
      <c r="D553" t="e">
        <f>[1]!דבד[[#This Row],[LengthofCycle]]+1</f>
        <v>#REF!</v>
      </c>
      <c r="E553" t="str">
        <f>IF(IFERROR(LOOKUP(חח[[#This Row],[ClientID]],קביעויות[דילוג 2 אפשרויות]),FALSE)=חח[[#This Row],[ClientID]],1,"")</f>
        <v/>
      </c>
    </row>
    <row r="554" spans="1:5" x14ac:dyDescent="0.25">
      <c r="A554" t="s">
        <v>60</v>
      </c>
      <c r="B554">
        <v>12</v>
      </c>
      <c r="C554">
        <v>24</v>
      </c>
      <c r="D554" t="e">
        <f>[1]!דבד[[#This Row],[LengthofCycle]]+1</f>
        <v>#REF!</v>
      </c>
      <c r="E554" t="str">
        <f>IF(IFERROR(LOOKUP(חח[[#This Row],[ClientID]],קביעויות[דילוג 2 אפשרויות]),FALSE)=חח[[#This Row],[ClientID]],1,"")</f>
        <v/>
      </c>
    </row>
    <row r="555" spans="1:5" x14ac:dyDescent="0.25">
      <c r="A555" t="s">
        <v>61</v>
      </c>
      <c r="B555">
        <v>1</v>
      </c>
      <c r="C555">
        <v>33</v>
      </c>
      <c r="D555" t="e">
        <f>[1]!דבד[[#This Row],[LengthofCycle]]+1</f>
        <v>#REF!</v>
      </c>
      <c r="E555" t="str">
        <f>IF(IFERROR(LOOKUP(חח[[#This Row],[ClientID]],קביעויות[דילוג 2 אפשרויות]),FALSE)=חח[[#This Row],[ClientID]],1,"")</f>
        <v/>
      </c>
    </row>
    <row r="556" spans="1:5" x14ac:dyDescent="0.25">
      <c r="A556" t="s">
        <v>61</v>
      </c>
      <c r="B556">
        <v>2</v>
      </c>
      <c r="C556">
        <v>34</v>
      </c>
      <c r="D556" t="e">
        <f>[1]!דבד[[#This Row],[LengthofCycle]]+1</f>
        <v>#REF!</v>
      </c>
      <c r="E556" t="str">
        <f>IF(IFERROR(LOOKUP(חח[[#This Row],[ClientID]],קביעויות[דילוג 2 אפשרויות]),FALSE)=חח[[#This Row],[ClientID]],1,"")</f>
        <v/>
      </c>
    </row>
    <row r="557" spans="1:5" x14ac:dyDescent="0.25">
      <c r="A557" t="s">
        <v>61</v>
      </c>
      <c r="B557">
        <v>3</v>
      </c>
      <c r="C557">
        <v>32</v>
      </c>
      <c r="D557" t="e">
        <f>[1]!דבד[[#This Row],[LengthofCycle]]+1</f>
        <v>#REF!</v>
      </c>
      <c r="E557" t="str">
        <f>IF(IFERROR(LOOKUP(חח[[#This Row],[ClientID]],קביעויות[דילוג 2 אפשרויות]),FALSE)=חח[[#This Row],[ClientID]],1,"")</f>
        <v/>
      </c>
    </row>
    <row r="558" spans="1:5" x14ac:dyDescent="0.25">
      <c r="A558" t="s">
        <v>61</v>
      </c>
      <c r="B558">
        <v>4</v>
      </c>
      <c r="C558">
        <v>32</v>
      </c>
      <c r="D558" t="e">
        <f>[1]!דבד[[#This Row],[LengthofCycle]]+1</f>
        <v>#REF!</v>
      </c>
      <c r="E558" t="str">
        <f>IF(IFERROR(LOOKUP(חח[[#This Row],[ClientID]],קביעויות[דילוג 2 אפשרויות]),FALSE)=חח[[#This Row],[ClientID]],1,"")</f>
        <v/>
      </c>
    </row>
    <row r="559" spans="1:5" x14ac:dyDescent="0.25">
      <c r="A559" t="s">
        <v>61</v>
      </c>
      <c r="B559">
        <v>5</v>
      </c>
      <c r="C559">
        <v>32</v>
      </c>
      <c r="D559" t="e">
        <f>[1]!דבד[[#This Row],[LengthofCycle]]+1</f>
        <v>#REF!</v>
      </c>
      <c r="E559" t="str">
        <f>IF(IFERROR(LOOKUP(חח[[#This Row],[ClientID]],קביעויות[דילוג 2 אפשרויות]),FALSE)=חח[[#This Row],[ClientID]],1,"")</f>
        <v/>
      </c>
    </row>
    <row r="560" spans="1:5" x14ac:dyDescent="0.25">
      <c r="A560" t="s">
        <v>61</v>
      </c>
      <c r="B560">
        <v>6</v>
      </c>
      <c r="C560">
        <v>34</v>
      </c>
      <c r="D560" t="e">
        <f>[1]!דבד[[#This Row],[LengthofCycle]]+1</f>
        <v>#REF!</v>
      </c>
      <c r="E560" t="str">
        <f>IF(IFERROR(LOOKUP(חח[[#This Row],[ClientID]],קביעויות[דילוג 2 אפשרויות]),FALSE)=חח[[#This Row],[ClientID]],1,"")</f>
        <v/>
      </c>
    </row>
    <row r="561" spans="1:5" x14ac:dyDescent="0.25">
      <c r="A561" t="s">
        <v>61</v>
      </c>
      <c r="B561">
        <v>7</v>
      </c>
      <c r="C561">
        <v>33</v>
      </c>
      <c r="D561" t="e">
        <f>[1]!דבד[[#This Row],[LengthofCycle]]+1</f>
        <v>#REF!</v>
      </c>
      <c r="E561" t="str">
        <f>IF(IFERROR(LOOKUP(חח[[#This Row],[ClientID]],קביעויות[דילוג 2 אפשרויות]),FALSE)=חח[[#This Row],[ClientID]],1,"")</f>
        <v/>
      </c>
    </row>
    <row r="562" spans="1:5" x14ac:dyDescent="0.25">
      <c r="A562" t="s">
        <v>61</v>
      </c>
      <c r="B562">
        <v>8</v>
      </c>
      <c r="C562">
        <v>35</v>
      </c>
      <c r="D562" t="e">
        <f>[1]!דבד[[#This Row],[LengthofCycle]]+1</f>
        <v>#REF!</v>
      </c>
      <c r="E562" t="str">
        <f>IF(IFERROR(LOOKUP(חח[[#This Row],[ClientID]],קביעויות[דילוג 2 אפשרויות]),FALSE)=חח[[#This Row],[ClientID]],1,"")</f>
        <v/>
      </c>
    </row>
    <row r="563" spans="1:5" x14ac:dyDescent="0.25">
      <c r="A563" t="s">
        <v>61</v>
      </c>
      <c r="B563">
        <v>9</v>
      </c>
      <c r="C563">
        <v>32</v>
      </c>
      <c r="D563" t="e">
        <f>[1]!דבד[[#This Row],[LengthofCycle]]+1</f>
        <v>#REF!</v>
      </c>
      <c r="E563" t="str">
        <f>IF(IFERROR(LOOKUP(חח[[#This Row],[ClientID]],קביעויות[דילוג 2 אפשרויות]),FALSE)=חח[[#This Row],[ClientID]],1,"")</f>
        <v/>
      </c>
    </row>
    <row r="564" spans="1:5" x14ac:dyDescent="0.25">
      <c r="A564" t="s">
        <v>61</v>
      </c>
      <c r="B564">
        <v>10</v>
      </c>
      <c r="C564">
        <v>31</v>
      </c>
      <c r="D564" t="e">
        <f>[1]!דבד[[#This Row],[LengthofCycle]]+1</f>
        <v>#REF!</v>
      </c>
      <c r="E564" t="str">
        <f>IF(IFERROR(LOOKUP(חח[[#This Row],[ClientID]],קביעויות[דילוג 2 אפשרויות]),FALSE)=חח[[#This Row],[ClientID]],1,"")</f>
        <v/>
      </c>
    </row>
    <row r="565" spans="1:5" x14ac:dyDescent="0.25">
      <c r="A565" t="s">
        <v>61</v>
      </c>
      <c r="B565">
        <v>11</v>
      </c>
      <c r="C565">
        <v>38</v>
      </c>
      <c r="D565" t="e">
        <f>[1]!דבד[[#This Row],[LengthofCycle]]+1</f>
        <v>#REF!</v>
      </c>
      <c r="E565" t="str">
        <f>IF(IFERROR(LOOKUP(חח[[#This Row],[ClientID]],קביעויות[דילוג 2 אפשרויות]),FALSE)=חח[[#This Row],[ClientID]],1,"")</f>
        <v/>
      </c>
    </row>
    <row r="566" spans="1:5" x14ac:dyDescent="0.25">
      <c r="A566" t="s">
        <v>61</v>
      </c>
      <c r="B566">
        <v>12</v>
      </c>
      <c r="C566">
        <v>33</v>
      </c>
      <c r="D566" t="e">
        <f>[1]!דבד[[#This Row],[LengthofCycle]]+1</f>
        <v>#REF!</v>
      </c>
      <c r="E566" t="str">
        <f>IF(IFERROR(LOOKUP(חח[[#This Row],[ClientID]],קביעויות[דילוג 2 אפשרויות]),FALSE)=חח[[#This Row],[ClientID]],1,"")</f>
        <v/>
      </c>
    </row>
    <row r="567" spans="1:5" x14ac:dyDescent="0.25">
      <c r="A567" t="s">
        <v>61</v>
      </c>
      <c r="B567">
        <v>13</v>
      </c>
      <c r="C567">
        <v>36</v>
      </c>
      <c r="D567" t="e">
        <f>[1]!דבד[[#This Row],[LengthofCycle]]+1</f>
        <v>#REF!</v>
      </c>
      <c r="E567" t="str">
        <f>IF(IFERROR(LOOKUP(חח[[#This Row],[ClientID]],קביעויות[דילוג 2 אפשרויות]),FALSE)=חח[[#This Row],[ClientID]],1,"")</f>
        <v/>
      </c>
    </row>
    <row r="568" spans="1:5" x14ac:dyDescent="0.25">
      <c r="A568" t="s">
        <v>8</v>
      </c>
      <c r="B568">
        <v>1</v>
      </c>
      <c r="C568">
        <v>28</v>
      </c>
      <c r="D568" t="e">
        <f>[1]!דבד[[#This Row],[LengthofCycle]]+1</f>
        <v>#REF!</v>
      </c>
      <c r="E568" t="str">
        <f>IF(IFERROR(LOOKUP(חח[[#This Row],[ClientID]],קביעויות[דילוג 2 אפשרויות]),FALSE)=חח[[#This Row],[ClientID]],1,"")</f>
        <v/>
      </c>
    </row>
    <row r="569" spans="1:5" x14ac:dyDescent="0.25">
      <c r="A569" t="s">
        <v>8</v>
      </c>
      <c r="B569">
        <v>2</v>
      </c>
      <c r="C569">
        <v>24</v>
      </c>
      <c r="D569" t="e">
        <f>[1]!דבד[[#This Row],[LengthofCycle]]+1</f>
        <v>#REF!</v>
      </c>
      <c r="E569" t="str">
        <f>IF(IFERROR(LOOKUP(חח[[#This Row],[ClientID]],קביעויות[דילוג 2 אפשרויות]),FALSE)=חח[[#This Row],[ClientID]],1,"")</f>
        <v/>
      </c>
    </row>
    <row r="570" spans="1:5" x14ac:dyDescent="0.25">
      <c r="A570" t="s">
        <v>8</v>
      </c>
      <c r="B570">
        <v>3</v>
      </c>
      <c r="C570">
        <v>28</v>
      </c>
      <c r="D570" t="e">
        <f>[1]!דבד[[#This Row],[LengthofCycle]]+1</f>
        <v>#REF!</v>
      </c>
      <c r="E570" t="str">
        <f>IF(IFERROR(LOOKUP(חח[[#This Row],[ClientID]],קביעויות[דילוג 2 אפשרויות]),FALSE)=חח[[#This Row],[ClientID]],1,"")</f>
        <v/>
      </c>
    </row>
    <row r="571" spans="1:5" x14ac:dyDescent="0.25">
      <c r="A571" t="s">
        <v>8</v>
      </c>
      <c r="B571">
        <v>4</v>
      </c>
      <c r="C571">
        <v>27</v>
      </c>
      <c r="D571" t="e">
        <f>[1]!דבד[[#This Row],[LengthofCycle]]+1</f>
        <v>#REF!</v>
      </c>
      <c r="E571" t="str">
        <f>IF(IFERROR(LOOKUP(חח[[#This Row],[ClientID]],קביעויות[דילוג 2 אפשרויות]),FALSE)=חח[[#This Row],[ClientID]],1,"")</f>
        <v/>
      </c>
    </row>
    <row r="572" spans="1:5" x14ac:dyDescent="0.25">
      <c r="A572" t="s">
        <v>8</v>
      </c>
      <c r="B572">
        <v>5</v>
      </c>
      <c r="C572">
        <v>29</v>
      </c>
      <c r="D572" t="e">
        <f>[1]!דבד[[#This Row],[LengthofCycle]]+1</f>
        <v>#REF!</v>
      </c>
      <c r="E572" t="str">
        <f>IF(IFERROR(LOOKUP(חח[[#This Row],[ClientID]],קביעויות[דילוג 2 אפשרויות]),FALSE)=חח[[#This Row],[ClientID]],1,"")</f>
        <v/>
      </c>
    </row>
    <row r="573" spans="1:5" x14ac:dyDescent="0.25">
      <c r="A573" t="s">
        <v>8</v>
      </c>
      <c r="B573">
        <v>6</v>
      </c>
      <c r="C573">
        <v>28</v>
      </c>
      <c r="D573" t="e">
        <f>[1]!דבד[[#This Row],[LengthofCycle]]+1</f>
        <v>#REF!</v>
      </c>
      <c r="E573" t="str">
        <f>IF(IFERROR(LOOKUP(חח[[#This Row],[ClientID]],קביעויות[דילוג 2 אפשרויות]),FALSE)=חח[[#This Row],[ClientID]],1,"")</f>
        <v/>
      </c>
    </row>
    <row r="574" spans="1:5" x14ac:dyDescent="0.25">
      <c r="A574" t="s">
        <v>8</v>
      </c>
      <c r="B574">
        <v>7</v>
      </c>
      <c r="C574">
        <v>29</v>
      </c>
      <c r="D574" t="e">
        <f>[1]!דבד[[#This Row],[LengthofCycle]]+1</f>
        <v>#REF!</v>
      </c>
      <c r="E574" t="str">
        <f>IF(IFERROR(LOOKUP(חח[[#This Row],[ClientID]],קביעויות[דילוג 2 אפשרויות]),FALSE)=חח[[#This Row],[ClientID]],1,"")</f>
        <v/>
      </c>
    </row>
    <row r="575" spans="1:5" x14ac:dyDescent="0.25">
      <c r="A575" t="s">
        <v>8</v>
      </c>
      <c r="B575">
        <v>8</v>
      </c>
      <c r="C575">
        <v>27</v>
      </c>
      <c r="D575" t="e">
        <f>[1]!דבד[[#This Row],[LengthofCycle]]+1</f>
        <v>#REF!</v>
      </c>
      <c r="E575" t="str">
        <f>IF(IFERROR(LOOKUP(חח[[#This Row],[ClientID]],קביעויות[דילוג 2 אפשרויות]),FALSE)=חח[[#This Row],[ClientID]],1,"")</f>
        <v/>
      </c>
    </row>
    <row r="576" spans="1:5" x14ac:dyDescent="0.25">
      <c r="A576" t="s">
        <v>8</v>
      </c>
      <c r="B576">
        <v>9</v>
      </c>
      <c r="C576">
        <v>27</v>
      </c>
      <c r="D576" t="e">
        <f>[1]!דבד[[#This Row],[LengthofCycle]]+1</f>
        <v>#REF!</v>
      </c>
      <c r="E576" t="str">
        <f>IF(IFERROR(LOOKUP(חח[[#This Row],[ClientID]],קביעויות[דילוג 2 אפשרויות]),FALSE)=חח[[#This Row],[ClientID]],1,"")</f>
        <v/>
      </c>
    </row>
    <row r="577" spans="1:5" x14ac:dyDescent="0.25">
      <c r="A577" t="s">
        <v>8</v>
      </c>
      <c r="B577">
        <v>10</v>
      </c>
      <c r="C577">
        <v>29</v>
      </c>
      <c r="D577" t="e">
        <f>[1]!דבד[[#This Row],[LengthofCycle]]+1</f>
        <v>#REF!</v>
      </c>
      <c r="E577" t="str">
        <f>IF(IFERROR(LOOKUP(חח[[#This Row],[ClientID]],קביעויות[דילוג 2 אפשרויות]),FALSE)=חח[[#This Row],[ClientID]],1,"")</f>
        <v/>
      </c>
    </row>
    <row r="578" spans="1:5" x14ac:dyDescent="0.25">
      <c r="A578" t="s">
        <v>8</v>
      </c>
      <c r="B578">
        <v>11</v>
      </c>
      <c r="C578">
        <v>28</v>
      </c>
      <c r="D578" t="e">
        <f>[1]!דבד[[#This Row],[LengthofCycle]]+1</f>
        <v>#REF!</v>
      </c>
      <c r="E578" t="str">
        <f>IF(IFERROR(LOOKUP(חח[[#This Row],[ClientID]],קביעויות[דילוג 2 אפשרויות]),FALSE)=חח[[#This Row],[ClientID]],1,"")</f>
        <v/>
      </c>
    </row>
    <row r="579" spans="1:5" x14ac:dyDescent="0.25">
      <c r="A579" t="s">
        <v>8</v>
      </c>
      <c r="B579">
        <v>12</v>
      </c>
      <c r="C579">
        <v>28</v>
      </c>
      <c r="D579" t="e">
        <f>[1]!דבד[[#This Row],[LengthofCycle]]+1</f>
        <v>#REF!</v>
      </c>
      <c r="E579" t="str">
        <f>IF(IFERROR(LOOKUP(חח[[#This Row],[ClientID]],קביעויות[דילוג 2 אפשרויות]),FALSE)=חח[[#This Row],[ClientID]],1,"")</f>
        <v/>
      </c>
    </row>
    <row r="580" spans="1:5" x14ac:dyDescent="0.25">
      <c r="A580" t="s">
        <v>62</v>
      </c>
      <c r="B580">
        <v>1</v>
      </c>
      <c r="C580">
        <v>27</v>
      </c>
      <c r="D580" t="e">
        <f>[1]!דבד[[#This Row],[LengthofCycle]]+1</f>
        <v>#REF!</v>
      </c>
      <c r="E580" t="str">
        <f>IF(IFERROR(LOOKUP(חח[[#This Row],[ClientID]],קביעויות[דילוג 2 אפשרויות]),FALSE)=חח[[#This Row],[ClientID]],1,"")</f>
        <v/>
      </c>
    </row>
    <row r="581" spans="1:5" x14ac:dyDescent="0.25">
      <c r="A581" t="s">
        <v>62</v>
      </c>
      <c r="B581">
        <v>2</v>
      </c>
      <c r="C581">
        <v>25</v>
      </c>
      <c r="D581" t="e">
        <f>[1]!דבד[[#This Row],[LengthofCycle]]+1</f>
        <v>#REF!</v>
      </c>
      <c r="E581" t="str">
        <f>IF(IFERROR(LOOKUP(חח[[#This Row],[ClientID]],קביעויות[דילוג 2 אפשרויות]),FALSE)=חח[[#This Row],[ClientID]],1,"")</f>
        <v/>
      </c>
    </row>
    <row r="582" spans="1:5" x14ac:dyDescent="0.25">
      <c r="A582" t="s">
        <v>62</v>
      </c>
      <c r="B582">
        <v>3</v>
      </c>
      <c r="C582">
        <v>25</v>
      </c>
      <c r="D582" t="e">
        <f>[1]!דבד[[#This Row],[LengthofCycle]]+1</f>
        <v>#REF!</v>
      </c>
      <c r="E582" t="str">
        <f>IF(IFERROR(LOOKUP(חח[[#This Row],[ClientID]],קביעויות[דילוג 2 אפשרויות]),FALSE)=חח[[#This Row],[ClientID]],1,"")</f>
        <v/>
      </c>
    </row>
    <row r="583" spans="1:5" x14ac:dyDescent="0.25">
      <c r="A583" t="s">
        <v>62</v>
      </c>
      <c r="B583">
        <v>4</v>
      </c>
      <c r="C583">
        <v>29</v>
      </c>
      <c r="D583" t="e">
        <f>[1]!דבד[[#This Row],[LengthofCycle]]+1</f>
        <v>#REF!</v>
      </c>
      <c r="E583" t="str">
        <f>IF(IFERROR(LOOKUP(חח[[#This Row],[ClientID]],קביעויות[דילוג 2 אפשרויות]),FALSE)=חח[[#This Row],[ClientID]],1,"")</f>
        <v/>
      </c>
    </row>
    <row r="584" spans="1:5" x14ac:dyDescent="0.25">
      <c r="A584" t="s">
        <v>62</v>
      </c>
      <c r="B584">
        <v>5</v>
      </c>
      <c r="C584">
        <v>26</v>
      </c>
      <c r="D584" t="e">
        <f>[1]!דבד[[#This Row],[LengthofCycle]]+1</f>
        <v>#REF!</v>
      </c>
      <c r="E584" t="str">
        <f>IF(IFERROR(LOOKUP(חח[[#This Row],[ClientID]],קביעויות[דילוג 2 אפשרויות]),FALSE)=חח[[#This Row],[ClientID]],1,"")</f>
        <v/>
      </c>
    </row>
    <row r="585" spans="1:5" x14ac:dyDescent="0.25">
      <c r="A585" t="s">
        <v>62</v>
      </c>
      <c r="B585">
        <v>6</v>
      </c>
      <c r="C585">
        <v>27</v>
      </c>
      <c r="D585" t="e">
        <f>[1]!דבד[[#This Row],[LengthofCycle]]+1</f>
        <v>#REF!</v>
      </c>
      <c r="E585" t="str">
        <f>IF(IFERROR(LOOKUP(חח[[#This Row],[ClientID]],קביעויות[דילוג 2 אפשרויות]),FALSE)=חח[[#This Row],[ClientID]],1,"")</f>
        <v/>
      </c>
    </row>
    <row r="586" spans="1:5" x14ac:dyDescent="0.25">
      <c r="A586" t="s">
        <v>62</v>
      </c>
      <c r="B586">
        <v>7</v>
      </c>
      <c r="C586">
        <v>27</v>
      </c>
      <c r="D586" t="e">
        <f>[1]!דבד[[#This Row],[LengthofCycle]]+1</f>
        <v>#REF!</v>
      </c>
      <c r="E586" t="str">
        <f>IF(IFERROR(LOOKUP(חח[[#This Row],[ClientID]],קביעויות[דילוג 2 אפשרויות]),FALSE)=חח[[#This Row],[ClientID]],1,"")</f>
        <v/>
      </c>
    </row>
    <row r="587" spans="1:5" x14ac:dyDescent="0.25">
      <c r="A587" t="s">
        <v>62</v>
      </c>
      <c r="B587">
        <v>8</v>
      </c>
      <c r="C587">
        <v>25</v>
      </c>
      <c r="D587" t="e">
        <f>[1]!דבד[[#This Row],[LengthofCycle]]+1</f>
        <v>#REF!</v>
      </c>
      <c r="E587" t="str">
        <f>IF(IFERROR(LOOKUP(חח[[#This Row],[ClientID]],קביעויות[דילוג 2 אפשרויות]),FALSE)=חח[[#This Row],[ClientID]],1,"")</f>
        <v/>
      </c>
    </row>
    <row r="588" spans="1:5" x14ac:dyDescent="0.25">
      <c r="A588" t="s">
        <v>62</v>
      </c>
      <c r="B588">
        <v>9</v>
      </c>
      <c r="C588">
        <v>27</v>
      </c>
      <c r="D588" t="e">
        <f>[1]!דבד[[#This Row],[LengthofCycle]]+1</f>
        <v>#REF!</v>
      </c>
      <c r="E588" t="str">
        <f>IF(IFERROR(LOOKUP(חח[[#This Row],[ClientID]],קביעויות[דילוג 2 אפשרויות]),FALSE)=חח[[#This Row],[ClientID]],1,"")</f>
        <v/>
      </c>
    </row>
    <row r="589" spans="1:5" x14ac:dyDescent="0.25">
      <c r="A589" t="s">
        <v>62</v>
      </c>
      <c r="B589">
        <v>10</v>
      </c>
      <c r="C589">
        <v>28</v>
      </c>
      <c r="D589" t="e">
        <f>[1]!דבד[[#This Row],[LengthofCycle]]+1</f>
        <v>#REF!</v>
      </c>
      <c r="E589" t="str">
        <f>IF(IFERROR(LOOKUP(חח[[#This Row],[ClientID]],קביעויות[דילוג 2 אפשרויות]),FALSE)=חח[[#This Row],[ClientID]],1,"")</f>
        <v/>
      </c>
    </row>
    <row r="590" spans="1:5" x14ac:dyDescent="0.25">
      <c r="A590" t="s">
        <v>62</v>
      </c>
      <c r="B590">
        <v>11</v>
      </c>
      <c r="C590">
        <v>27</v>
      </c>
      <c r="D590" t="e">
        <f>[1]!דבד[[#This Row],[LengthofCycle]]+1</f>
        <v>#REF!</v>
      </c>
      <c r="E590" t="str">
        <f>IF(IFERROR(LOOKUP(חח[[#This Row],[ClientID]],קביעויות[דילוג 2 אפשרויות]),FALSE)=חח[[#This Row],[ClientID]],1,"")</f>
        <v/>
      </c>
    </row>
    <row r="591" spans="1:5" x14ac:dyDescent="0.25">
      <c r="A591" t="s">
        <v>62</v>
      </c>
      <c r="B591">
        <v>12</v>
      </c>
      <c r="C591">
        <v>28</v>
      </c>
      <c r="D591" t="e">
        <f>[1]!דבד[[#This Row],[LengthofCycle]]+1</f>
        <v>#REF!</v>
      </c>
      <c r="E591" t="str">
        <f>IF(IFERROR(LOOKUP(חח[[#This Row],[ClientID]],קביעויות[דילוג 2 אפשרויות]),FALSE)=חח[[#This Row],[ClientID]],1,"")</f>
        <v/>
      </c>
    </row>
    <row r="592" spans="1:5" x14ac:dyDescent="0.25">
      <c r="A592" t="s">
        <v>62</v>
      </c>
      <c r="B592">
        <v>13</v>
      </c>
      <c r="C592">
        <v>27</v>
      </c>
      <c r="D592" t="e">
        <f>[1]!דבד[[#This Row],[LengthofCycle]]+1</f>
        <v>#REF!</v>
      </c>
      <c r="E592" t="str">
        <f>IF(IFERROR(LOOKUP(חח[[#This Row],[ClientID]],קביעויות[דילוג 2 אפשרויות]),FALSE)=חח[[#This Row],[ClientID]],1,"")</f>
        <v/>
      </c>
    </row>
    <row r="593" spans="1:5" x14ac:dyDescent="0.25">
      <c r="A593" t="s">
        <v>63</v>
      </c>
      <c r="B593">
        <v>1</v>
      </c>
      <c r="C593">
        <v>35</v>
      </c>
      <c r="D593" t="e">
        <f>[1]!דבד[[#This Row],[LengthofCycle]]+1</f>
        <v>#REF!</v>
      </c>
      <c r="E593" t="str">
        <f>IF(IFERROR(LOOKUP(חח[[#This Row],[ClientID]],קביעויות[דילוג 2 אפשרויות]),FALSE)=חח[[#This Row],[ClientID]],1,"")</f>
        <v/>
      </c>
    </row>
    <row r="594" spans="1:5" x14ac:dyDescent="0.25">
      <c r="A594" t="s">
        <v>63</v>
      </c>
      <c r="B594">
        <v>2</v>
      </c>
      <c r="C594">
        <v>33</v>
      </c>
      <c r="D594" t="e">
        <f>[1]!דבד[[#This Row],[LengthofCycle]]+1</f>
        <v>#REF!</v>
      </c>
      <c r="E594" t="str">
        <f>IF(IFERROR(LOOKUP(חח[[#This Row],[ClientID]],קביעויות[דילוג 2 אפשרויות]),FALSE)=חח[[#This Row],[ClientID]],1,"")</f>
        <v/>
      </c>
    </row>
    <row r="595" spans="1:5" x14ac:dyDescent="0.25">
      <c r="A595" t="s">
        <v>63</v>
      </c>
      <c r="B595">
        <v>3</v>
      </c>
      <c r="C595">
        <v>43</v>
      </c>
      <c r="D595" t="e">
        <f>[1]!דבד[[#This Row],[LengthofCycle]]+1</f>
        <v>#REF!</v>
      </c>
      <c r="E595" t="str">
        <f>IF(IFERROR(LOOKUP(חח[[#This Row],[ClientID]],קביעויות[דילוג 2 אפשרויות]),FALSE)=חח[[#This Row],[ClientID]],1,"")</f>
        <v/>
      </c>
    </row>
    <row r="596" spans="1:5" x14ac:dyDescent="0.25">
      <c r="A596" t="s">
        <v>63</v>
      </c>
      <c r="B596">
        <v>4</v>
      </c>
      <c r="C596">
        <v>38</v>
      </c>
      <c r="D596" t="e">
        <f>[1]!דבד[[#This Row],[LengthofCycle]]+1</f>
        <v>#REF!</v>
      </c>
      <c r="E596" t="str">
        <f>IF(IFERROR(LOOKUP(חח[[#This Row],[ClientID]],קביעויות[דילוג 2 אפשרויות]),FALSE)=חח[[#This Row],[ClientID]],1,"")</f>
        <v/>
      </c>
    </row>
    <row r="597" spans="1:5" x14ac:dyDescent="0.25">
      <c r="A597" t="s">
        <v>63</v>
      </c>
      <c r="B597">
        <v>5</v>
      </c>
      <c r="C597">
        <v>40</v>
      </c>
      <c r="D597" t="e">
        <f>[1]!דבד[[#This Row],[LengthofCycle]]+1</f>
        <v>#REF!</v>
      </c>
      <c r="E597" t="str">
        <f>IF(IFERROR(LOOKUP(חח[[#This Row],[ClientID]],קביעויות[דילוג 2 אפשרויות]),FALSE)=חח[[#This Row],[ClientID]],1,"")</f>
        <v/>
      </c>
    </row>
    <row r="598" spans="1:5" x14ac:dyDescent="0.25">
      <c r="A598" t="s">
        <v>63</v>
      </c>
      <c r="B598">
        <v>6</v>
      </c>
      <c r="C598">
        <v>31</v>
      </c>
      <c r="D598" t="e">
        <f>[1]!דבד[[#This Row],[LengthofCycle]]+1</f>
        <v>#REF!</v>
      </c>
      <c r="E598" t="str">
        <f>IF(IFERROR(LOOKUP(חח[[#This Row],[ClientID]],קביעויות[דילוג 2 אפשרויות]),FALSE)=חח[[#This Row],[ClientID]],1,"")</f>
        <v/>
      </c>
    </row>
    <row r="599" spans="1:5" x14ac:dyDescent="0.25">
      <c r="A599" t="s">
        <v>63</v>
      </c>
      <c r="B599">
        <v>7</v>
      </c>
      <c r="C599">
        <v>45</v>
      </c>
      <c r="D599" t="e">
        <f>[1]!דבד[[#This Row],[LengthofCycle]]+1</f>
        <v>#REF!</v>
      </c>
      <c r="E599" t="str">
        <f>IF(IFERROR(LOOKUP(חח[[#This Row],[ClientID]],קביעויות[דילוג 2 אפשרויות]),FALSE)=חח[[#This Row],[ClientID]],1,"")</f>
        <v/>
      </c>
    </row>
    <row r="600" spans="1:5" x14ac:dyDescent="0.25">
      <c r="A600" t="s">
        <v>63</v>
      </c>
      <c r="B600">
        <v>8</v>
      </c>
      <c r="C600">
        <v>35</v>
      </c>
      <c r="D600" t="e">
        <f>[1]!דבד[[#This Row],[LengthofCycle]]+1</f>
        <v>#REF!</v>
      </c>
      <c r="E600" t="str">
        <f>IF(IFERROR(LOOKUP(חח[[#This Row],[ClientID]],קביעויות[דילוג 2 אפשרויות]),FALSE)=חח[[#This Row],[ClientID]],1,"")</f>
        <v/>
      </c>
    </row>
    <row r="601" spans="1:5" x14ac:dyDescent="0.25">
      <c r="A601" t="s">
        <v>63</v>
      </c>
      <c r="B601">
        <v>9</v>
      </c>
      <c r="C601">
        <v>40</v>
      </c>
      <c r="D601" t="e">
        <f>[1]!דבד[[#This Row],[LengthofCycle]]+1</f>
        <v>#REF!</v>
      </c>
      <c r="E601" t="str">
        <f>IF(IFERROR(LOOKUP(חח[[#This Row],[ClientID]],קביעויות[דילוג 2 אפשרויות]),FALSE)=חח[[#This Row],[ClientID]],1,"")</f>
        <v/>
      </c>
    </row>
    <row r="602" spans="1:5" x14ac:dyDescent="0.25">
      <c r="A602" t="s">
        <v>63</v>
      </c>
      <c r="B602">
        <v>10</v>
      </c>
      <c r="C602">
        <v>33</v>
      </c>
      <c r="D602" t="e">
        <f>[1]!דבד[[#This Row],[LengthofCycle]]+1</f>
        <v>#REF!</v>
      </c>
      <c r="E602" t="str">
        <f>IF(IFERROR(LOOKUP(חח[[#This Row],[ClientID]],קביעויות[דילוג 2 אפשרויות]),FALSE)=חח[[#This Row],[ClientID]],1,"")</f>
        <v/>
      </c>
    </row>
    <row r="603" spans="1:5" x14ac:dyDescent="0.25">
      <c r="A603" t="s">
        <v>63</v>
      </c>
      <c r="B603">
        <v>11</v>
      </c>
      <c r="C603">
        <v>54</v>
      </c>
      <c r="D603" t="e">
        <f>[1]!דבד[[#This Row],[LengthofCycle]]+1</f>
        <v>#REF!</v>
      </c>
      <c r="E603" t="str">
        <f>IF(IFERROR(LOOKUP(חח[[#This Row],[ClientID]],קביעויות[דילוג 2 אפשרויות]),FALSE)=חח[[#This Row],[ClientID]],1,"")</f>
        <v/>
      </c>
    </row>
    <row r="604" spans="1:5" x14ac:dyDescent="0.25">
      <c r="A604" t="s">
        <v>64</v>
      </c>
      <c r="B604">
        <v>1</v>
      </c>
      <c r="C604">
        <v>33</v>
      </c>
      <c r="D604" t="e">
        <f>[1]!דבד[[#This Row],[LengthofCycle]]+1</f>
        <v>#REF!</v>
      </c>
      <c r="E604" t="str">
        <f>IF(IFERROR(LOOKUP(חח[[#This Row],[ClientID]],קביעויות[דילוג 2 אפשרויות]),FALSE)=חח[[#This Row],[ClientID]],1,"")</f>
        <v/>
      </c>
    </row>
    <row r="605" spans="1:5" x14ac:dyDescent="0.25">
      <c r="A605" t="s">
        <v>64</v>
      </c>
      <c r="B605">
        <v>2</v>
      </c>
      <c r="C605">
        <v>28</v>
      </c>
      <c r="D605" t="e">
        <f>[1]!דבד[[#This Row],[LengthofCycle]]+1</f>
        <v>#REF!</v>
      </c>
      <c r="E605" t="str">
        <f>IF(IFERROR(LOOKUP(חח[[#This Row],[ClientID]],קביעויות[דילוג 2 אפשרויות]),FALSE)=חח[[#This Row],[ClientID]],1,"")</f>
        <v/>
      </c>
    </row>
    <row r="606" spans="1:5" x14ac:dyDescent="0.25">
      <c r="A606" t="s">
        <v>64</v>
      </c>
      <c r="B606">
        <v>3</v>
      </c>
      <c r="C606">
        <v>27</v>
      </c>
      <c r="D606" t="e">
        <f>[1]!דבד[[#This Row],[LengthofCycle]]+1</f>
        <v>#REF!</v>
      </c>
      <c r="E606" t="str">
        <f>IF(IFERROR(LOOKUP(חח[[#This Row],[ClientID]],קביעויות[דילוג 2 אפשרויות]),FALSE)=חח[[#This Row],[ClientID]],1,"")</f>
        <v/>
      </c>
    </row>
    <row r="607" spans="1:5" x14ac:dyDescent="0.25">
      <c r="A607" t="s">
        <v>64</v>
      </c>
      <c r="B607">
        <v>4</v>
      </c>
      <c r="C607">
        <v>37</v>
      </c>
      <c r="D607" t="e">
        <f>[1]!דבד[[#This Row],[LengthofCycle]]+1</f>
        <v>#REF!</v>
      </c>
      <c r="E607" t="str">
        <f>IF(IFERROR(LOOKUP(חח[[#This Row],[ClientID]],קביעויות[דילוג 2 אפשרויות]),FALSE)=חח[[#This Row],[ClientID]],1,"")</f>
        <v/>
      </c>
    </row>
    <row r="608" spans="1:5" x14ac:dyDescent="0.25">
      <c r="A608" t="s">
        <v>64</v>
      </c>
      <c r="B608">
        <v>5</v>
      </c>
      <c r="C608">
        <v>32</v>
      </c>
      <c r="D608" t="e">
        <f>[1]!דבד[[#This Row],[LengthofCycle]]+1</f>
        <v>#REF!</v>
      </c>
      <c r="E608" t="str">
        <f>IF(IFERROR(LOOKUP(חח[[#This Row],[ClientID]],קביעויות[דילוג 2 אפשרויות]),FALSE)=חח[[#This Row],[ClientID]],1,"")</f>
        <v/>
      </c>
    </row>
    <row r="609" spans="1:5" x14ac:dyDescent="0.25">
      <c r="A609" t="s">
        <v>65</v>
      </c>
      <c r="B609">
        <v>1</v>
      </c>
      <c r="C609">
        <v>28</v>
      </c>
      <c r="D609" t="e">
        <f>[1]!דבד[[#This Row],[LengthofCycle]]+1</f>
        <v>#REF!</v>
      </c>
      <c r="E609" t="str">
        <f>IF(IFERROR(LOOKUP(חח[[#This Row],[ClientID]],קביעויות[דילוג 2 אפשרויות]),FALSE)=חח[[#This Row],[ClientID]],1,"")</f>
        <v/>
      </c>
    </row>
    <row r="610" spans="1:5" x14ac:dyDescent="0.25">
      <c r="A610" t="s">
        <v>65</v>
      </c>
      <c r="B610">
        <v>2</v>
      </c>
      <c r="C610">
        <v>35</v>
      </c>
      <c r="D610" t="e">
        <f>[1]!דבד[[#This Row],[LengthofCycle]]+1</f>
        <v>#REF!</v>
      </c>
      <c r="E610" t="str">
        <f>IF(IFERROR(LOOKUP(חח[[#This Row],[ClientID]],קביעויות[דילוג 2 אפשרויות]),FALSE)=חח[[#This Row],[ClientID]],1,"")</f>
        <v/>
      </c>
    </row>
    <row r="611" spans="1:5" x14ac:dyDescent="0.25">
      <c r="A611" t="s">
        <v>65</v>
      </c>
      <c r="B611">
        <v>3</v>
      </c>
      <c r="C611">
        <v>29</v>
      </c>
      <c r="D611" t="e">
        <f>[1]!דבד[[#This Row],[LengthofCycle]]+1</f>
        <v>#REF!</v>
      </c>
      <c r="E611" t="str">
        <f>IF(IFERROR(LOOKUP(חח[[#This Row],[ClientID]],קביעויות[דילוג 2 אפשרויות]),FALSE)=חח[[#This Row],[ClientID]],1,"")</f>
        <v/>
      </c>
    </row>
    <row r="612" spans="1:5" x14ac:dyDescent="0.25">
      <c r="A612" t="s">
        <v>65</v>
      </c>
      <c r="B612">
        <v>4</v>
      </c>
      <c r="C612">
        <v>34</v>
      </c>
      <c r="D612" t="e">
        <f>[1]!דבד[[#This Row],[LengthofCycle]]+1</f>
        <v>#REF!</v>
      </c>
      <c r="E612" t="str">
        <f>IF(IFERROR(LOOKUP(חח[[#This Row],[ClientID]],קביעויות[דילוג 2 אפשרויות]),FALSE)=חח[[#This Row],[ClientID]],1,"")</f>
        <v/>
      </c>
    </row>
    <row r="613" spans="1:5" x14ac:dyDescent="0.25">
      <c r="A613" t="s">
        <v>65</v>
      </c>
      <c r="B613">
        <v>5</v>
      </c>
      <c r="C613">
        <v>33</v>
      </c>
      <c r="D613" t="e">
        <f>[1]!דבד[[#This Row],[LengthofCycle]]+1</f>
        <v>#REF!</v>
      </c>
      <c r="E613" t="str">
        <f>IF(IFERROR(LOOKUP(חח[[#This Row],[ClientID]],קביעויות[דילוג 2 אפשרויות]),FALSE)=חח[[#This Row],[ClientID]],1,"")</f>
        <v/>
      </c>
    </row>
    <row r="614" spans="1:5" x14ac:dyDescent="0.25">
      <c r="A614" t="s">
        <v>65</v>
      </c>
      <c r="B614">
        <v>6</v>
      </c>
      <c r="C614">
        <v>29</v>
      </c>
      <c r="D614" t="e">
        <f>[1]!דבד[[#This Row],[LengthofCycle]]+1</f>
        <v>#REF!</v>
      </c>
      <c r="E614" t="str">
        <f>IF(IFERROR(LOOKUP(חח[[#This Row],[ClientID]],קביעויות[דילוג 2 אפשרויות]),FALSE)=חח[[#This Row],[ClientID]],1,"")</f>
        <v/>
      </c>
    </row>
    <row r="615" spans="1:5" x14ac:dyDescent="0.25">
      <c r="A615" t="s">
        <v>65</v>
      </c>
      <c r="B615">
        <v>7</v>
      </c>
      <c r="C615">
        <v>33</v>
      </c>
      <c r="D615" t="e">
        <f>[1]!דבד[[#This Row],[LengthofCycle]]+1</f>
        <v>#REF!</v>
      </c>
      <c r="E615" t="str">
        <f>IF(IFERROR(LOOKUP(חח[[#This Row],[ClientID]],קביעויות[דילוג 2 אפשרויות]),FALSE)=חח[[#This Row],[ClientID]],1,"")</f>
        <v/>
      </c>
    </row>
    <row r="616" spans="1:5" x14ac:dyDescent="0.25">
      <c r="A616" t="s">
        <v>65</v>
      </c>
      <c r="B616">
        <v>8</v>
      </c>
      <c r="C616">
        <v>28</v>
      </c>
      <c r="D616" t="e">
        <f>[1]!דבד[[#This Row],[LengthofCycle]]+1</f>
        <v>#REF!</v>
      </c>
      <c r="E616" t="str">
        <f>IF(IFERROR(LOOKUP(חח[[#This Row],[ClientID]],קביעויות[דילוג 2 אפשרויות]),FALSE)=חח[[#This Row],[ClientID]],1,"")</f>
        <v/>
      </c>
    </row>
    <row r="617" spans="1:5" x14ac:dyDescent="0.25">
      <c r="A617" t="s">
        <v>65</v>
      </c>
      <c r="B617">
        <v>9</v>
      </c>
      <c r="C617">
        <v>26</v>
      </c>
      <c r="D617" t="e">
        <f>[1]!דבד[[#This Row],[LengthofCycle]]+1</f>
        <v>#REF!</v>
      </c>
      <c r="E617" t="str">
        <f>IF(IFERROR(LOOKUP(חח[[#This Row],[ClientID]],קביעויות[דילוג 2 אפשרויות]),FALSE)=חח[[#This Row],[ClientID]],1,"")</f>
        <v/>
      </c>
    </row>
    <row r="618" spans="1:5" x14ac:dyDescent="0.25">
      <c r="A618" t="s">
        <v>65</v>
      </c>
      <c r="B618">
        <v>10</v>
      </c>
      <c r="C618">
        <v>32</v>
      </c>
      <c r="D618" t="e">
        <f>[1]!דבד[[#This Row],[LengthofCycle]]+1</f>
        <v>#REF!</v>
      </c>
      <c r="E618" t="str">
        <f>IF(IFERROR(LOOKUP(חח[[#This Row],[ClientID]],קביעויות[דילוג 2 אפשרויות]),FALSE)=חח[[#This Row],[ClientID]],1,"")</f>
        <v/>
      </c>
    </row>
    <row r="619" spans="1:5" x14ac:dyDescent="0.25">
      <c r="A619" t="s">
        <v>65</v>
      </c>
      <c r="B619">
        <v>11</v>
      </c>
      <c r="C619">
        <v>31</v>
      </c>
      <c r="D619" t="e">
        <f>[1]!דבד[[#This Row],[LengthofCycle]]+1</f>
        <v>#REF!</v>
      </c>
      <c r="E619" t="str">
        <f>IF(IFERROR(LOOKUP(חח[[#This Row],[ClientID]],קביעויות[דילוג 2 אפשרויות]),FALSE)=חח[[#This Row],[ClientID]],1,"")</f>
        <v/>
      </c>
    </row>
    <row r="620" spans="1:5" x14ac:dyDescent="0.25">
      <c r="A620" t="s">
        <v>65</v>
      </c>
      <c r="B620">
        <v>12</v>
      </c>
      <c r="C620">
        <v>29</v>
      </c>
      <c r="D620" t="e">
        <f>[1]!דבד[[#This Row],[LengthofCycle]]+1</f>
        <v>#REF!</v>
      </c>
      <c r="E620" t="str">
        <f>IF(IFERROR(LOOKUP(חח[[#This Row],[ClientID]],קביעויות[דילוג 2 אפשרויות]),FALSE)=חח[[#This Row],[ClientID]],1,"")</f>
        <v/>
      </c>
    </row>
    <row r="621" spans="1:5" x14ac:dyDescent="0.25">
      <c r="A621" t="s">
        <v>9</v>
      </c>
      <c r="B621">
        <v>1</v>
      </c>
      <c r="C621">
        <v>29</v>
      </c>
      <c r="D621" t="e">
        <f>[1]!דבד[[#This Row],[LengthofCycle]]+1</f>
        <v>#REF!</v>
      </c>
      <c r="E621" t="str">
        <f>IF(IFERROR(LOOKUP(חח[[#This Row],[ClientID]],קביעויות[דילוג 2 אפשרויות]),FALSE)=חח[[#This Row],[ClientID]],1,"")</f>
        <v/>
      </c>
    </row>
    <row r="622" spans="1:5" x14ac:dyDescent="0.25">
      <c r="A622" t="s">
        <v>9</v>
      </c>
      <c r="B622">
        <v>2</v>
      </c>
      <c r="C622">
        <v>33</v>
      </c>
      <c r="D622" t="e">
        <f>[1]!דבד[[#This Row],[LengthofCycle]]+1</f>
        <v>#REF!</v>
      </c>
      <c r="E622" t="str">
        <f>IF(IFERROR(LOOKUP(חח[[#This Row],[ClientID]],קביעויות[דילוג 2 אפשרויות]),FALSE)=חח[[#This Row],[ClientID]],1,"")</f>
        <v/>
      </c>
    </row>
    <row r="623" spans="1:5" x14ac:dyDescent="0.25">
      <c r="A623" t="s">
        <v>9</v>
      </c>
      <c r="B623">
        <v>3</v>
      </c>
      <c r="C623">
        <v>24</v>
      </c>
      <c r="D623" t="e">
        <f>[1]!דבד[[#This Row],[LengthofCycle]]+1</f>
        <v>#REF!</v>
      </c>
      <c r="E623" t="str">
        <f>IF(IFERROR(LOOKUP(חח[[#This Row],[ClientID]],קביעויות[דילוג 2 אפשרויות]),FALSE)=חח[[#This Row],[ClientID]],1,"")</f>
        <v/>
      </c>
    </row>
    <row r="624" spans="1:5" x14ac:dyDescent="0.25">
      <c r="A624" t="s">
        <v>9</v>
      </c>
      <c r="B624">
        <v>4</v>
      </c>
      <c r="C624">
        <v>27</v>
      </c>
      <c r="D624" t="e">
        <f>[1]!דבד[[#This Row],[LengthofCycle]]+1</f>
        <v>#REF!</v>
      </c>
      <c r="E624" t="str">
        <f>IF(IFERROR(LOOKUP(חח[[#This Row],[ClientID]],קביעויות[דילוג 2 אפשרויות]),FALSE)=חח[[#This Row],[ClientID]],1,"")</f>
        <v/>
      </c>
    </row>
    <row r="625" spans="1:5" x14ac:dyDescent="0.25">
      <c r="A625" t="s">
        <v>9</v>
      </c>
      <c r="B625">
        <v>5</v>
      </c>
      <c r="C625">
        <v>28</v>
      </c>
      <c r="D625" t="e">
        <f>[1]!דבד[[#This Row],[LengthofCycle]]+1</f>
        <v>#REF!</v>
      </c>
      <c r="E625" t="str">
        <f>IF(IFERROR(LOOKUP(חח[[#This Row],[ClientID]],קביעויות[דילוג 2 אפשרויות]),FALSE)=חח[[#This Row],[ClientID]],1,"")</f>
        <v/>
      </c>
    </row>
    <row r="626" spans="1:5" x14ac:dyDescent="0.25">
      <c r="A626" t="s">
        <v>9</v>
      </c>
      <c r="B626">
        <v>6</v>
      </c>
      <c r="C626">
        <v>26</v>
      </c>
      <c r="D626" t="e">
        <f>[1]!דבד[[#This Row],[LengthofCycle]]+1</f>
        <v>#REF!</v>
      </c>
      <c r="E626" t="str">
        <f>IF(IFERROR(LOOKUP(חח[[#This Row],[ClientID]],קביעויות[דילוג 2 אפשרויות]),FALSE)=חח[[#This Row],[ClientID]],1,"")</f>
        <v/>
      </c>
    </row>
    <row r="627" spans="1:5" x14ac:dyDescent="0.25">
      <c r="A627" t="s">
        <v>9</v>
      </c>
      <c r="B627">
        <v>7</v>
      </c>
      <c r="C627">
        <v>35</v>
      </c>
      <c r="D627" t="e">
        <f>[1]!דבד[[#This Row],[LengthofCycle]]+1</f>
        <v>#REF!</v>
      </c>
      <c r="E627" t="str">
        <f>IF(IFERROR(LOOKUP(חח[[#This Row],[ClientID]],קביעויות[דילוג 2 אפשרויות]),FALSE)=חח[[#This Row],[ClientID]],1,"")</f>
        <v/>
      </c>
    </row>
    <row r="628" spans="1:5" x14ac:dyDescent="0.25">
      <c r="A628" t="s">
        <v>9</v>
      </c>
      <c r="B628">
        <v>8</v>
      </c>
      <c r="C628">
        <v>26</v>
      </c>
      <c r="D628" t="e">
        <f>[1]!דבד[[#This Row],[LengthofCycle]]+1</f>
        <v>#REF!</v>
      </c>
      <c r="E628" t="str">
        <f>IF(IFERROR(LOOKUP(חח[[#This Row],[ClientID]],קביעויות[דילוג 2 אפשרויות]),FALSE)=חח[[#This Row],[ClientID]],1,"")</f>
        <v/>
      </c>
    </row>
    <row r="629" spans="1:5" x14ac:dyDescent="0.25">
      <c r="A629" t="s">
        <v>9</v>
      </c>
      <c r="B629">
        <v>9</v>
      </c>
      <c r="C629">
        <v>25</v>
      </c>
      <c r="D629" t="e">
        <f>[1]!דבד[[#This Row],[LengthofCycle]]+1</f>
        <v>#REF!</v>
      </c>
      <c r="E629" t="str">
        <f>IF(IFERROR(LOOKUP(חח[[#This Row],[ClientID]],קביעויות[דילוג 2 אפשרויות]),FALSE)=חח[[#This Row],[ClientID]],1,"")</f>
        <v/>
      </c>
    </row>
    <row r="630" spans="1:5" x14ac:dyDescent="0.25">
      <c r="A630" t="s">
        <v>9</v>
      </c>
      <c r="B630">
        <v>10</v>
      </c>
      <c r="C630">
        <v>25</v>
      </c>
      <c r="D630" t="e">
        <f>[1]!דבד[[#This Row],[LengthofCycle]]+1</f>
        <v>#REF!</v>
      </c>
      <c r="E630" t="str">
        <f>IF(IFERROR(LOOKUP(חח[[#This Row],[ClientID]],קביעויות[דילוג 2 אפשרויות]),FALSE)=חח[[#This Row],[ClientID]],1,"")</f>
        <v/>
      </c>
    </row>
    <row r="631" spans="1:5" x14ac:dyDescent="0.25">
      <c r="A631" t="s">
        <v>9</v>
      </c>
      <c r="B631">
        <v>11</v>
      </c>
      <c r="C631">
        <v>26</v>
      </c>
      <c r="D631" t="e">
        <f>[1]!דבד[[#This Row],[LengthofCycle]]+1</f>
        <v>#REF!</v>
      </c>
      <c r="E631" t="str">
        <f>IF(IFERROR(LOOKUP(חח[[#This Row],[ClientID]],קביעויות[דילוג 2 אפשרויות]),FALSE)=חח[[#This Row],[ClientID]],1,"")</f>
        <v/>
      </c>
    </row>
    <row r="632" spans="1:5" x14ac:dyDescent="0.25">
      <c r="A632" t="s">
        <v>9</v>
      </c>
      <c r="B632">
        <v>12</v>
      </c>
      <c r="C632">
        <v>24</v>
      </c>
      <c r="D632" t="e">
        <f>[1]!דבד[[#This Row],[LengthofCycle]]+1</f>
        <v>#REF!</v>
      </c>
      <c r="E632" t="str">
        <f>IF(IFERROR(LOOKUP(חח[[#This Row],[ClientID]],קביעויות[דילוג 2 אפשרויות]),FALSE)=חח[[#This Row],[ClientID]],1,"")</f>
        <v/>
      </c>
    </row>
    <row r="633" spans="1:5" x14ac:dyDescent="0.25">
      <c r="A633" t="s">
        <v>9</v>
      </c>
      <c r="B633">
        <v>13</v>
      </c>
      <c r="C633">
        <v>26</v>
      </c>
      <c r="D633" t="e">
        <f>[1]!דבד[[#This Row],[LengthofCycle]]+1</f>
        <v>#REF!</v>
      </c>
      <c r="E633" t="str">
        <f>IF(IFERROR(LOOKUP(חח[[#This Row],[ClientID]],קביעויות[דילוג 2 אפשרויות]),FALSE)=חח[[#This Row],[ClientID]],1,"")</f>
        <v/>
      </c>
    </row>
    <row r="634" spans="1:5" x14ac:dyDescent="0.25">
      <c r="A634" t="s">
        <v>9</v>
      </c>
      <c r="B634">
        <v>14</v>
      </c>
      <c r="C634">
        <v>29</v>
      </c>
      <c r="D634" t="e">
        <f>[1]!דבד[[#This Row],[LengthofCycle]]+1</f>
        <v>#REF!</v>
      </c>
      <c r="E634" t="str">
        <f>IF(IFERROR(LOOKUP(חח[[#This Row],[ClientID]],קביעויות[דילוג 2 אפשרויות]),FALSE)=חח[[#This Row],[ClientID]],1,"")</f>
        <v/>
      </c>
    </row>
    <row r="635" spans="1:5" x14ac:dyDescent="0.25">
      <c r="A635" t="s">
        <v>66</v>
      </c>
      <c r="B635">
        <v>1</v>
      </c>
      <c r="C635">
        <v>27</v>
      </c>
      <c r="D635" t="e">
        <f>[1]!דבד[[#This Row],[LengthofCycle]]+1</f>
        <v>#REF!</v>
      </c>
      <c r="E635" t="str">
        <f>IF(IFERROR(LOOKUP(חח[[#This Row],[ClientID]],קביעויות[דילוג 2 אפשרויות]),FALSE)=חח[[#This Row],[ClientID]],1,"")</f>
        <v/>
      </c>
    </row>
    <row r="636" spans="1:5" x14ac:dyDescent="0.25">
      <c r="A636" t="s">
        <v>66</v>
      </c>
      <c r="B636">
        <v>2</v>
      </c>
      <c r="C636">
        <v>26</v>
      </c>
      <c r="D636" t="e">
        <f>[1]!דבד[[#This Row],[LengthofCycle]]+1</f>
        <v>#REF!</v>
      </c>
      <c r="E636" t="str">
        <f>IF(IFERROR(LOOKUP(חח[[#This Row],[ClientID]],קביעויות[דילוג 2 אפשרויות]),FALSE)=חח[[#This Row],[ClientID]],1,"")</f>
        <v/>
      </c>
    </row>
    <row r="637" spans="1:5" x14ac:dyDescent="0.25">
      <c r="A637" t="s">
        <v>66</v>
      </c>
      <c r="B637">
        <v>3</v>
      </c>
      <c r="C637">
        <v>23</v>
      </c>
      <c r="D637" t="e">
        <f>[1]!דבד[[#This Row],[LengthofCycle]]+1</f>
        <v>#REF!</v>
      </c>
      <c r="E637" t="str">
        <f>IF(IFERROR(LOOKUP(חח[[#This Row],[ClientID]],קביעויות[דילוג 2 אפשרויות]),FALSE)=חח[[#This Row],[ClientID]],1,"")</f>
        <v/>
      </c>
    </row>
    <row r="638" spans="1:5" x14ac:dyDescent="0.25">
      <c r="A638" t="s">
        <v>66</v>
      </c>
      <c r="B638">
        <v>4</v>
      </c>
      <c r="C638">
        <v>27</v>
      </c>
      <c r="D638" t="e">
        <f>[1]!דבד[[#This Row],[LengthofCycle]]+1</f>
        <v>#REF!</v>
      </c>
      <c r="E638" t="str">
        <f>IF(IFERROR(LOOKUP(חח[[#This Row],[ClientID]],קביעויות[דילוג 2 אפשרויות]),FALSE)=חח[[#This Row],[ClientID]],1,"")</f>
        <v/>
      </c>
    </row>
    <row r="639" spans="1:5" x14ac:dyDescent="0.25">
      <c r="A639" t="s">
        <v>66</v>
      </c>
      <c r="B639">
        <v>5</v>
      </c>
      <c r="C639">
        <v>22</v>
      </c>
      <c r="D639" t="e">
        <f>[1]!דבד[[#This Row],[LengthofCycle]]+1</f>
        <v>#REF!</v>
      </c>
      <c r="E639" t="str">
        <f>IF(IFERROR(LOOKUP(חח[[#This Row],[ClientID]],קביעויות[דילוג 2 אפשרויות]),FALSE)=חח[[#This Row],[ClientID]],1,"")</f>
        <v/>
      </c>
    </row>
    <row r="640" spans="1:5" x14ac:dyDescent="0.25">
      <c r="A640" t="s">
        <v>66</v>
      </c>
      <c r="B640">
        <v>6</v>
      </c>
      <c r="C640">
        <v>25</v>
      </c>
      <c r="D640" t="e">
        <f>[1]!דבד[[#This Row],[LengthofCycle]]+1</f>
        <v>#REF!</v>
      </c>
      <c r="E640" t="str">
        <f>IF(IFERROR(LOOKUP(חח[[#This Row],[ClientID]],קביעויות[דילוג 2 אפשרויות]),FALSE)=חח[[#This Row],[ClientID]],1,"")</f>
        <v/>
      </c>
    </row>
    <row r="641" spans="1:5" x14ac:dyDescent="0.25">
      <c r="A641" t="s">
        <v>66</v>
      </c>
      <c r="B641">
        <v>7</v>
      </c>
      <c r="C641">
        <v>25</v>
      </c>
      <c r="D641" t="e">
        <f>[1]!דבד[[#This Row],[LengthofCycle]]+1</f>
        <v>#REF!</v>
      </c>
      <c r="E641" t="str">
        <f>IF(IFERROR(LOOKUP(חח[[#This Row],[ClientID]],קביעויות[דילוג 2 אפשרויות]),FALSE)=חח[[#This Row],[ClientID]],1,"")</f>
        <v/>
      </c>
    </row>
    <row r="642" spans="1:5" x14ac:dyDescent="0.25">
      <c r="A642" t="s">
        <v>66</v>
      </c>
      <c r="B642">
        <v>8</v>
      </c>
      <c r="C642">
        <v>26</v>
      </c>
      <c r="D642" t="e">
        <f>[1]!דבד[[#This Row],[LengthofCycle]]+1</f>
        <v>#REF!</v>
      </c>
      <c r="E642" t="str">
        <f>IF(IFERROR(LOOKUP(חח[[#This Row],[ClientID]],קביעויות[דילוג 2 אפשרויות]),FALSE)=חח[[#This Row],[ClientID]],1,"")</f>
        <v/>
      </c>
    </row>
    <row r="643" spans="1:5" x14ac:dyDescent="0.25">
      <c r="A643" t="s">
        <v>66</v>
      </c>
      <c r="B643">
        <v>9</v>
      </c>
      <c r="C643">
        <v>26</v>
      </c>
      <c r="D643" t="e">
        <f>[1]!דבד[[#This Row],[LengthofCycle]]+1</f>
        <v>#REF!</v>
      </c>
      <c r="E643" t="str">
        <f>IF(IFERROR(LOOKUP(חח[[#This Row],[ClientID]],קביעויות[דילוג 2 אפשרויות]),FALSE)=חח[[#This Row],[ClientID]],1,"")</f>
        <v/>
      </c>
    </row>
    <row r="644" spans="1:5" x14ac:dyDescent="0.25">
      <c r="A644" t="s">
        <v>66</v>
      </c>
      <c r="B644">
        <v>10</v>
      </c>
      <c r="C644">
        <v>27</v>
      </c>
      <c r="D644" t="e">
        <f>[1]!דבד[[#This Row],[LengthofCycle]]+1</f>
        <v>#REF!</v>
      </c>
      <c r="E644" t="str">
        <f>IF(IFERROR(LOOKUP(חח[[#This Row],[ClientID]],קביעויות[דילוג 2 אפשרויות]),FALSE)=חח[[#This Row],[ClientID]],1,"")</f>
        <v/>
      </c>
    </row>
    <row r="645" spans="1:5" x14ac:dyDescent="0.25">
      <c r="A645" t="s">
        <v>66</v>
      </c>
      <c r="B645">
        <v>11</v>
      </c>
      <c r="C645">
        <v>27</v>
      </c>
      <c r="D645" t="e">
        <f>[1]!דבד[[#This Row],[LengthofCycle]]+1</f>
        <v>#REF!</v>
      </c>
      <c r="E645" t="str">
        <f>IF(IFERROR(LOOKUP(חח[[#This Row],[ClientID]],קביעויות[דילוג 2 אפשרויות]),FALSE)=חח[[#This Row],[ClientID]],1,"")</f>
        <v/>
      </c>
    </row>
    <row r="646" spans="1:5" x14ac:dyDescent="0.25">
      <c r="A646" t="s">
        <v>66</v>
      </c>
      <c r="B646">
        <v>12</v>
      </c>
      <c r="C646">
        <v>24</v>
      </c>
      <c r="D646" t="e">
        <f>[1]!דבד[[#This Row],[LengthofCycle]]+1</f>
        <v>#REF!</v>
      </c>
      <c r="E646" t="str">
        <f>IF(IFERROR(LOOKUP(חח[[#This Row],[ClientID]],קביעויות[דילוג 2 אפשרויות]),FALSE)=חח[[#This Row],[ClientID]],1,"")</f>
        <v/>
      </c>
    </row>
    <row r="647" spans="1:5" x14ac:dyDescent="0.25">
      <c r="A647" t="s">
        <v>66</v>
      </c>
      <c r="B647">
        <v>13</v>
      </c>
      <c r="C647">
        <v>25</v>
      </c>
      <c r="D647" t="e">
        <f>[1]!דבד[[#This Row],[LengthofCycle]]+1</f>
        <v>#REF!</v>
      </c>
      <c r="E647" t="str">
        <f>IF(IFERROR(LOOKUP(חח[[#This Row],[ClientID]],קביעויות[דילוג 2 אפשרויות]),FALSE)=חח[[#This Row],[ClientID]],1,"")</f>
        <v/>
      </c>
    </row>
    <row r="648" spans="1:5" x14ac:dyDescent="0.25">
      <c r="A648" t="s">
        <v>66</v>
      </c>
      <c r="B648">
        <v>14</v>
      </c>
      <c r="C648">
        <v>27</v>
      </c>
      <c r="D648" t="e">
        <f>[1]!דבד[[#This Row],[LengthofCycle]]+1</f>
        <v>#REF!</v>
      </c>
      <c r="E648" t="str">
        <f>IF(IFERROR(LOOKUP(חח[[#This Row],[ClientID]],קביעויות[דילוג 2 אפשרויות]),FALSE)=חח[[#This Row],[ClientID]],1,"")</f>
        <v/>
      </c>
    </row>
    <row r="649" spans="1:5" x14ac:dyDescent="0.25">
      <c r="A649" t="s">
        <v>66</v>
      </c>
      <c r="B649">
        <v>15</v>
      </c>
      <c r="C649">
        <v>26</v>
      </c>
      <c r="D649" t="e">
        <f>[1]!דבד[[#This Row],[LengthofCycle]]+1</f>
        <v>#REF!</v>
      </c>
      <c r="E649" t="str">
        <f>IF(IFERROR(LOOKUP(חח[[#This Row],[ClientID]],קביעויות[דילוג 2 אפשרויות]),FALSE)=חח[[#This Row],[ClientID]],1,"")</f>
        <v/>
      </c>
    </row>
    <row r="650" spans="1:5" x14ac:dyDescent="0.25">
      <c r="A650" t="s">
        <v>66</v>
      </c>
      <c r="B650">
        <v>16</v>
      </c>
      <c r="C650">
        <v>26</v>
      </c>
      <c r="D650" t="e">
        <f>[1]!דבד[[#This Row],[LengthofCycle]]+1</f>
        <v>#REF!</v>
      </c>
      <c r="E650" t="str">
        <f>IF(IFERROR(LOOKUP(חח[[#This Row],[ClientID]],קביעויות[דילוג 2 אפשרויות]),FALSE)=חח[[#This Row],[ClientID]],1,"")</f>
        <v/>
      </c>
    </row>
    <row r="651" spans="1:5" x14ac:dyDescent="0.25">
      <c r="A651" t="s">
        <v>66</v>
      </c>
      <c r="B651">
        <v>17</v>
      </c>
      <c r="C651">
        <v>29</v>
      </c>
      <c r="D651" t="e">
        <f>[1]!דבד[[#This Row],[LengthofCycle]]+1</f>
        <v>#REF!</v>
      </c>
      <c r="E651" t="str">
        <f>IF(IFERROR(LOOKUP(חח[[#This Row],[ClientID]],קביעויות[דילוג 2 אפשרויות]),FALSE)=חח[[#This Row],[ClientID]],1,"")</f>
        <v/>
      </c>
    </row>
    <row r="652" spans="1:5" x14ac:dyDescent="0.25">
      <c r="A652" t="s">
        <v>66</v>
      </c>
      <c r="B652">
        <v>18</v>
      </c>
      <c r="C652">
        <v>26</v>
      </c>
      <c r="D652" t="e">
        <f>[1]!דבד[[#This Row],[LengthofCycle]]+1</f>
        <v>#REF!</v>
      </c>
      <c r="E652" t="str">
        <f>IF(IFERROR(LOOKUP(חח[[#This Row],[ClientID]],קביעויות[דילוג 2 אפשרויות]),FALSE)=חח[[#This Row],[ClientID]],1,"")</f>
        <v/>
      </c>
    </row>
    <row r="653" spans="1:5" x14ac:dyDescent="0.25">
      <c r="A653" t="s">
        <v>66</v>
      </c>
      <c r="B653">
        <v>19</v>
      </c>
      <c r="C653">
        <v>25</v>
      </c>
      <c r="D653" t="e">
        <f>[1]!דבד[[#This Row],[LengthofCycle]]+1</f>
        <v>#REF!</v>
      </c>
      <c r="E653" t="str">
        <f>IF(IFERROR(LOOKUP(חח[[#This Row],[ClientID]],קביעויות[דילוג 2 אפשרויות]),FALSE)=חח[[#This Row],[ClientID]],1,"")</f>
        <v/>
      </c>
    </row>
    <row r="654" spans="1:5" x14ac:dyDescent="0.25">
      <c r="A654" t="s">
        <v>66</v>
      </c>
      <c r="B654">
        <v>20</v>
      </c>
      <c r="C654">
        <v>25</v>
      </c>
      <c r="D654" t="e">
        <f>[1]!דבד[[#This Row],[LengthofCycle]]+1</f>
        <v>#REF!</v>
      </c>
      <c r="E654" t="str">
        <f>IF(IFERROR(LOOKUP(חח[[#This Row],[ClientID]],קביעויות[דילוג 2 אפשרויות]),FALSE)=חח[[#This Row],[ClientID]],1,"")</f>
        <v/>
      </c>
    </row>
    <row r="655" spans="1:5" x14ac:dyDescent="0.25">
      <c r="A655" t="s">
        <v>66</v>
      </c>
      <c r="B655">
        <v>21</v>
      </c>
      <c r="C655">
        <v>23</v>
      </c>
      <c r="D655" t="e">
        <f>[1]!דבד[[#This Row],[LengthofCycle]]+1</f>
        <v>#REF!</v>
      </c>
      <c r="E655" t="str">
        <f>IF(IFERROR(LOOKUP(חח[[#This Row],[ClientID]],קביעויות[דילוג 2 אפשרויות]),FALSE)=חח[[#This Row],[ClientID]],1,"")</f>
        <v/>
      </c>
    </row>
    <row r="656" spans="1:5" x14ac:dyDescent="0.25">
      <c r="A656" t="s">
        <v>66</v>
      </c>
      <c r="B656">
        <v>22</v>
      </c>
      <c r="C656">
        <v>26</v>
      </c>
      <c r="D656" t="e">
        <f>[1]!דבד[[#This Row],[LengthofCycle]]+1</f>
        <v>#REF!</v>
      </c>
      <c r="E656" t="str">
        <f>IF(IFERROR(LOOKUP(חח[[#This Row],[ClientID]],קביעויות[דילוג 2 אפשרויות]),FALSE)=חח[[#This Row],[ClientID]],1,"")</f>
        <v/>
      </c>
    </row>
    <row r="657" spans="1:5" x14ac:dyDescent="0.25">
      <c r="A657" t="s">
        <v>66</v>
      </c>
      <c r="B657">
        <v>23</v>
      </c>
      <c r="C657">
        <v>26</v>
      </c>
      <c r="D657" t="e">
        <f>[1]!דבד[[#This Row],[LengthofCycle]]+1</f>
        <v>#REF!</v>
      </c>
      <c r="E657" t="str">
        <f>IF(IFERROR(LOOKUP(חח[[#This Row],[ClientID]],קביעויות[דילוג 2 אפשרויות]),FALSE)=חח[[#This Row],[ClientID]],1,"")</f>
        <v/>
      </c>
    </row>
    <row r="658" spans="1:5" x14ac:dyDescent="0.25">
      <c r="A658" t="s">
        <v>66</v>
      </c>
      <c r="B658">
        <v>24</v>
      </c>
      <c r="C658">
        <v>29</v>
      </c>
      <c r="D658" t="e">
        <f>[1]!דבד[[#This Row],[LengthofCycle]]+1</f>
        <v>#REF!</v>
      </c>
      <c r="E658" t="str">
        <f>IF(IFERROR(LOOKUP(חח[[#This Row],[ClientID]],קביעויות[דילוג 2 אפשרויות]),FALSE)=חח[[#This Row],[ClientID]],1,"")</f>
        <v/>
      </c>
    </row>
    <row r="659" spans="1:5" x14ac:dyDescent="0.25">
      <c r="A659" t="s">
        <v>66</v>
      </c>
      <c r="B659">
        <v>25</v>
      </c>
      <c r="C659">
        <v>25</v>
      </c>
      <c r="D659" t="e">
        <f>[1]!דבד[[#This Row],[LengthofCycle]]+1</f>
        <v>#REF!</v>
      </c>
      <c r="E659" t="str">
        <f>IF(IFERROR(LOOKUP(חח[[#This Row],[ClientID]],קביעויות[דילוג 2 אפשרויות]),FALSE)=חח[[#This Row],[ClientID]],1,"")</f>
        <v/>
      </c>
    </row>
    <row r="660" spans="1:5" x14ac:dyDescent="0.25">
      <c r="A660" t="s">
        <v>66</v>
      </c>
      <c r="B660">
        <v>26</v>
      </c>
      <c r="C660">
        <v>24</v>
      </c>
      <c r="D660" t="e">
        <f>[1]!דבד[[#This Row],[LengthofCycle]]+1</f>
        <v>#REF!</v>
      </c>
      <c r="E660" t="str">
        <f>IF(IFERROR(LOOKUP(חח[[#This Row],[ClientID]],קביעויות[דילוג 2 אפשרויות]),FALSE)=חח[[#This Row],[ClientID]],1,"")</f>
        <v/>
      </c>
    </row>
    <row r="661" spans="1:5" x14ac:dyDescent="0.25">
      <c r="A661" t="s">
        <v>66</v>
      </c>
      <c r="B661">
        <v>27</v>
      </c>
      <c r="C661">
        <v>27</v>
      </c>
      <c r="D661" t="e">
        <f>[1]!דבד[[#This Row],[LengthofCycle]]+1</f>
        <v>#REF!</v>
      </c>
      <c r="E661" t="str">
        <f>IF(IFERROR(LOOKUP(חח[[#This Row],[ClientID]],קביעויות[דילוג 2 אפשרויות]),FALSE)=חח[[#This Row],[ClientID]],1,"")</f>
        <v/>
      </c>
    </row>
    <row r="662" spans="1:5" x14ac:dyDescent="0.25">
      <c r="A662" t="s">
        <v>67</v>
      </c>
      <c r="B662">
        <v>1</v>
      </c>
      <c r="C662">
        <v>29</v>
      </c>
      <c r="D662" t="e">
        <f>[1]!דבד[[#This Row],[LengthofCycle]]+1</f>
        <v>#REF!</v>
      </c>
      <c r="E662">
        <f>IF(IFERROR(LOOKUP(חח[[#This Row],[ClientID]],קביעויות[דילוג 2 אפשרויות]),FALSE)=חח[[#This Row],[ClientID]],1,"")</f>
        <v>1</v>
      </c>
    </row>
    <row r="663" spans="1:5" x14ac:dyDescent="0.25">
      <c r="A663" t="s">
        <v>67</v>
      </c>
      <c r="B663">
        <v>2</v>
      </c>
      <c r="C663">
        <v>37</v>
      </c>
      <c r="D663" t="e">
        <f>[1]!דבד[[#This Row],[LengthofCycle]]+1</f>
        <v>#REF!</v>
      </c>
      <c r="E663">
        <f>IF(IFERROR(LOOKUP(חח[[#This Row],[ClientID]],קביעויות[דילוג 2 אפשרויות]),FALSE)=חח[[#This Row],[ClientID]],1,"")</f>
        <v>1</v>
      </c>
    </row>
    <row r="664" spans="1:5" x14ac:dyDescent="0.25">
      <c r="A664" t="s">
        <v>67</v>
      </c>
      <c r="B664">
        <v>3</v>
      </c>
      <c r="C664">
        <v>32</v>
      </c>
      <c r="D664" t="e">
        <f>[1]!דבד[[#This Row],[LengthofCycle]]+1</f>
        <v>#REF!</v>
      </c>
      <c r="E664">
        <f>IF(IFERROR(LOOKUP(חח[[#This Row],[ClientID]],קביעויות[דילוג 2 אפשרויות]),FALSE)=חח[[#This Row],[ClientID]],1,"")</f>
        <v>1</v>
      </c>
    </row>
    <row r="665" spans="1:5" x14ac:dyDescent="0.25">
      <c r="A665" t="s">
        <v>67</v>
      </c>
      <c r="B665">
        <v>4</v>
      </c>
      <c r="C665">
        <v>32</v>
      </c>
      <c r="D665" t="e">
        <f>[1]!דבד[[#This Row],[LengthofCycle]]+1</f>
        <v>#REF!</v>
      </c>
      <c r="E665">
        <f>IF(IFERROR(LOOKUP(חח[[#This Row],[ClientID]],קביעויות[דילוג 2 אפשרויות]),FALSE)=חח[[#This Row],[ClientID]],1,"")</f>
        <v>1</v>
      </c>
    </row>
    <row r="666" spans="1:5" x14ac:dyDescent="0.25">
      <c r="A666" t="s">
        <v>67</v>
      </c>
      <c r="B666">
        <v>5</v>
      </c>
      <c r="C666">
        <v>30</v>
      </c>
      <c r="D666" t="e">
        <f>[1]!דבד[[#This Row],[LengthofCycle]]+1</f>
        <v>#REF!</v>
      </c>
      <c r="E666">
        <f>IF(IFERROR(LOOKUP(חח[[#This Row],[ClientID]],קביעויות[דילוג 2 אפשרויות]),FALSE)=חח[[#This Row],[ClientID]],1,"")</f>
        <v>1</v>
      </c>
    </row>
    <row r="667" spans="1:5" x14ac:dyDescent="0.25">
      <c r="A667" t="s">
        <v>67</v>
      </c>
      <c r="B667">
        <v>6</v>
      </c>
      <c r="C667">
        <v>29</v>
      </c>
      <c r="D667" t="e">
        <f>[1]!דבד[[#This Row],[LengthofCycle]]+1</f>
        <v>#REF!</v>
      </c>
      <c r="E667">
        <f>IF(IFERROR(LOOKUP(חח[[#This Row],[ClientID]],קביעויות[דילוג 2 אפשרויות]),FALSE)=חח[[#This Row],[ClientID]],1,"")</f>
        <v>1</v>
      </c>
    </row>
    <row r="668" spans="1:5" x14ac:dyDescent="0.25">
      <c r="A668" t="s">
        <v>67</v>
      </c>
      <c r="B668">
        <v>7</v>
      </c>
      <c r="C668">
        <v>30</v>
      </c>
      <c r="D668" t="e">
        <f>[1]!דבד[[#This Row],[LengthofCycle]]+1</f>
        <v>#REF!</v>
      </c>
      <c r="E668">
        <f>IF(IFERROR(LOOKUP(חח[[#This Row],[ClientID]],קביעויות[דילוג 2 אפשרויות]),FALSE)=חח[[#This Row],[ClientID]],1,"")</f>
        <v>1</v>
      </c>
    </row>
    <row r="669" spans="1:5" x14ac:dyDescent="0.25">
      <c r="A669" t="s">
        <v>67</v>
      </c>
      <c r="B669">
        <v>8</v>
      </c>
      <c r="C669">
        <v>32</v>
      </c>
      <c r="D669" t="e">
        <f>[1]!דבד[[#This Row],[LengthofCycle]]+1</f>
        <v>#REF!</v>
      </c>
      <c r="E669">
        <f>IF(IFERROR(LOOKUP(חח[[#This Row],[ClientID]],קביעויות[דילוג 2 אפשרויות]),FALSE)=חח[[#This Row],[ClientID]],1,"")</f>
        <v>1</v>
      </c>
    </row>
    <row r="670" spans="1:5" x14ac:dyDescent="0.25">
      <c r="A670" t="s">
        <v>67</v>
      </c>
      <c r="B670">
        <v>9</v>
      </c>
      <c r="C670">
        <v>31</v>
      </c>
      <c r="D670" t="e">
        <f>[1]!דבד[[#This Row],[LengthofCycle]]+1</f>
        <v>#REF!</v>
      </c>
      <c r="E670">
        <f>IF(IFERROR(LOOKUP(חח[[#This Row],[ClientID]],קביעויות[דילוג 2 אפשרויות]),FALSE)=חח[[#This Row],[ClientID]],1,"")</f>
        <v>1</v>
      </c>
    </row>
    <row r="671" spans="1:5" x14ac:dyDescent="0.25">
      <c r="A671" t="s">
        <v>67</v>
      </c>
      <c r="B671">
        <v>10</v>
      </c>
      <c r="C671">
        <v>30</v>
      </c>
      <c r="D671" t="e">
        <f>[1]!דבד[[#This Row],[LengthofCycle]]+1</f>
        <v>#REF!</v>
      </c>
      <c r="E671">
        <f>IF(IFERROR(LOOKUP(חח[[#This Row],[ClientID]],קביעויות[דילוג 2 אפשרויות]),FALSE)=חח[[#This Row],[ClientID]],1,"")</f>
        <v>1</v>
      </c>
    </row>
    <row r="672" spans="1:5" x14ac:dyDescent="0.25">
      <c r="A672" t="s">
        <v>67</v>
      </c>
      <c r="B672">
        <v>11</v>
      </c>
      <c r="C672">
        <v>35</v>
      </c>
      <c r="D672" t="e">
        <f>[1]!דבד[[#This Row],[LengthofCycle]]+1</f>
        <v>#REF!</v>
      </c>
      <c r="E672">
        <f>IF(IFERROR(LOOKUP(חח[[#This Row],[ClientID]],קביעויות[דילוג 2 אפשרויות]),FALSE)=חח[[#This Row],[ClientID]],1,"")</f>
        <v>1</v>
      </c>
    </row>
    <row r="673" spans="1:5" x14ac:dyDescent="0.25">
      <c r="A673" t="s">
        <v>68</v>
      </c>
      <c r="B673">
        <v>1</v>
      </c>
      <c r="C673">
        <v>38</v>
      </c>
      <c r="D673" t="e">
        <f>[1]!דבד[[#This Row],[LengthofCycle]]+1</f>
        <v>#REF!</v>
      </c>
      <c r="E673" t="str">
        <f>IF(IFERROR(LOOKUP(חח[[#This Row],[ClientID]],קביעויות[דילוג 2 אפשרויות]),FALSE)=חח[[#This Row],[ClientID]],1,"")</f>
        <v/>
      </c>
    </row>
    <row r="674" spans="1:5" x14ac:dyDescent="0.25">
      <c r="A674" t="s">
        <v>68</v>
      </c>
      <c r="B674">
        <v>2</v>
      </c>
      <c r="C674">
        <v>38</v>
      </c>
      <c r="D674" t="e">
        <f>[1]!דבד[[#This Row],[LengthofCycle]]+1</f>
        <v>#REF!</v>
      </c>
      <c r="E674" t="str">
        <f>IF(IFERROR(LOOKUP(חח[[#This Row],[ClientID]],קביעויות[דילוג 2 אפשרויות]),FALSE)=חח[[#This Row],[ClientID]],1,"")</f>
        <v/>
      </c>
    </row>
    <row r="675" spans="1:5" x14ac:dyDescent="0.25">
      <c r="A675" t="s">
        <v>68</v>
      </c>
      <c r="B675">
        <v>3</v>
      </c>
      <c r="C675">
        <v>42</v>
      </c>
      <c r="D675" t="e">
        <f>[1]!דבד[[#This Row],[LengthofCycle]]+1</f>
        <v>#REF!</v>
      </c>
      <c r="E675" t="str">
        <f>IF(IFERROR(LOOKUP(חח[[#This Row],[ClientID]],קביעויות[דילוג 2 אפשרויות]),FALSE)=חח[[#This Row],[ClientID]],1,"")</f>
        <v/>
      </c>
    </row>
    <row r="676" spans="1:5" x14ac:dyDescent="0.25">
      <c r="A676" t="s">
        <v>68</v>
      </c>
      <c r="B676">
        <v>4</v>
      </c>
      <c r="C676">
        <v>37</v>
      </c>
      <c r="D676" t="e">
        <f>[1]!דבד[[#This Row],[LengthofCycle]]+1</f>
        <v>#REF!</v>
      </c>
      <c r="E676" t="str">
        <f>IF(IFERROR(LOOKUP(חח[[#This Row],[ClientID]],קביעויות[דילוג 2 אפשרויות]),FALSE)=חח[[#This Row],[ClientID]],1,"")</f>
        <v/>
      </c>
    </row>
    <row r="677" spans="1:5" x14ac:dyDescent="0.25">
      <c r="A677" t="s">
        <v>68</v>
      </c>
      <c r="B677">
        <v>5</v>
      </c>
      <c r="C677">
        <v>30</v>
      </c>
      <c r="D677" t="e">
        <f>[1]!דבד[[#This Row],[LengthofCycle]]+1</f>
        <v>#REF!</v>
      </c>
      <c r="E677" t="str">
        <f>IF(IFERROR(LOOKUP(חח[[#This Row],[ClientID]],קביעויות[דילוג 2 אפשרויות]),FALSE)=חח[[#This Row],[ClientID]],1,"")</f>
        <v/>
      </c>
    </row>
    <row r="678" spans="1:5" x14ac:dyDescent="0.25">
      <c r="A678" t="s">
        <v>68</v>
      </c>
      <c r="B678">
        <v>6</v>
      </c>
      <c r="C678">
        <v>38</v>
      </c>
      <c r="D678" t="e">
        <f>[1]!דבד[[#This Row],[LengthofCycle]]+1</f>
        <v>#REF!</v>
      </c>
      <c r="E678" t="str">
        <f>IF(IFERROR(LOOKUP(חח[[#This Row],[ClientID]],קביעויות[דילוג 2 אפשרויות]),FALSE)=חח[[#This Row],[ClientID]],1,"")</f>
        <v/>
      </c>
    </row>
    <row r="679" spans="1:5" x14ac:dyDescent="0.25">
      <c r="A679" t="s">
        <v>69</v>
      </c>
      <c r="B679">
        <v>1</v>
      </c>
      <c r="C679">
        <v>32</v>
      </c>
      <c r="D679" t="e">
        <f>[1]!דבד[[#This Row],[LengthofCycle]]+1</f>
        <v>#REF!</v>
      </c>
      <c r="E679" t="str">
        <f>IF(IFERROR(LOOKUP(חח[[#This Row],[ClientID]],קביעויות[דילוג 2 אפשרויות]),FALSE)=חח[[#This Row],[ClientID]],1,"")</f>
        <v/>
      </c>
    </row>
    <row r="680" spans="1:5" x14ac:dyDescent="0.25">
      <c r="A680" t="s">
        <v>69</v>
      </c>
      <c r="B680">
        <v>2</v>
      </c>
      <c r="C680">
        <v>33</v>
      </c>
      <c r="D680" t="e">
        <f>[1]!דבד[[#This Row],[LengthofCycle]]+1</f>
        <v>#REF!</v>
      </c>
      <c r="E680" t="str">
        <f>IF(IFERROR(LOOKUP(חח[[#This Row],[ClientID]],קביעויות[דילוג 2 אפשרויות]),FALSE)=חח[[#This Row],[ClientID]],1,"")</f>
        <v/>
      </c>
    </row>
    <row r="681" spans="1:5" x14ac:dyDescent="0.25">
      <c r="A681" t="s">
        <v>69</v>
      </c>
      <c r="B681">
        <v>3</v>
      </c>
      <c r="C681">
        <v>32</v>
      </c>
      <c r="D681" t="e">
        <f>[1]!דבד[[#This Row],[LengthofCycle]]+1</f>
        <v>#REF!</v>
      </c>
      <c r="E681" t="str">
        <f>IF(IFERROR(LOOKUP(חח[[#This Row],[ClientID]],קביעויות[דילוג 2 אפשרויות]),FALSE)=חח[[#This Row],[ClientID]],1,"")</f>
        <v/>
      </c>
    </row>
    <row r="682" spans="1:5" x14ac:dyDescent="0.25">
      <c r="A682" t="s">
        <v>69</v>
      </c>
      <c r="B682">
        <v>4</v>
      </c>
      <c r="C682">
        <v>30</v>
      </c>
      <c r="D682" t="e">
        <f>[1]!דבד[[#This Row],[LengthofCycle]]+1</f>
        <v>#REF!</v>
      </c>
      <c r="E682" t="str">
        <f>IF(IFERROR(LOOKUP(חח[[#This Row],[ClientID]],קביעויות[דילוג 2 אפשרויות]),FALSE)=חח[[#This Row],[ClientID]],1,"")</f>
        <v/>
      </c>
    </row>
    <row r="683" spans="1:5" x14ac:dyDescent="0.25">
      <c r="A683" t="s">
        <v>69</v>
      </c>
      <c r="B683">
        <v>5</v>
      </c>
      <c r="C683">
        <v>26</v>
      </c>
      <c r="D683" t="e">
        <f>[1]!דבד[[#This Row],[LengthofCycle]]+1</f>
        <v>#REF!</v>
      </c>
      <c r="E683" t="str">
        <f>IF(IFERROR(LOOKUP(חח[[#This Row],[ClientID]],קביעויות[דילוג 2 אפשרויות]),FALSE)=חח[[#This Row],[ClientID]],1,"")</f>
        <v/>
      </c>
    </row>
    <row r="684" spans="1:5" x14ac:dyDescent="0.25">
      <c r="A684" t="s">
        <v>69</v>
      </c>
      <c r="B684">
        <v>6</v>
      </c>
      <c r="C684">
        <v>30</v>
      </c>
      <c r="D684" t="e">
        <f>[1]!דבד[[#This Row],[LengthofCycle]]+1</f>
        <v>#REF!</v>
      </c>
      <c r="E684" t="str">
        <f>IF(IFERROR(LOOKUP(חח[[#This Row],[ClientID]],קביעויות[דילוג 2 אפשרויות]),FALSE)=חח[[#This Row],[ClientID]],1,"")</f>
        <v/>
      </c>
    </row>
    <row r="685" spans="1:5" x14ac:dyDescent="0.25">
      <c r="A685" t="s">
        <v>69</v>
      </c>
      <c r="B685">
        <v>7</v>
      </c>
      <c r="C685">
        <v>29</v>
      </c>
      <c r="D685" t="e">
        <f>[1]!דבד[[#This Row],[LengthofCycle]]+1</f>
        <v>#REF!</v>
      </c>
      <c r="E685" t="str">
        <f>IF(IFERROR(LOOKUP(חח[[#This Row],[ClientID]],קביעויות[דילוג 2 אפשרויות]),FALSE)=חח[[#This Row],[ClientID]],1,"")</f>
        <v/>
      </c>
    </row>
    <row r="686" spans="1:5" x14ac:dyDescent="0.25">
      <c r="A686" t="s">
        <v>69</v>
      </c>
      <c r="B686">
        <v>8</v>
      </c>
      <c r="C686">
        <v>32</v>
      </c>
      <c r="D686" t="e">
        <f>[1]!דבד[[#This Row],[LengthofCycle]]+1</f>
        <v>#REF!</v>
      </c>
      <c r="E686" t="str">
        <f>IF(IFERROR(LOOKUP(חח[[#This Row],[ClientID]],קביעויות[דילוג 2 אפשרויות]),FALSE)=חח[[#This Row],[ClientID]],1,"")</f>
        <v/>
      </c>
    </row>
    <row r="687" spans="1:5" x14ac:dyDescent="0.25">
      <c r="A687" t="s">
        <v>69</v>
      </c>
      <c r="B687">
        <v>9</v>
      </c>
      <c r="C687">
        <v>31</v>
      </c>
      <c r="D687" t="e">
        <f>[1]!דבד[[#This Row],[LengthofCycle]]+1</f>
        <v>#REF!</v>
      </c>
      <c r="E687" t="str">
        <f>IF(IFERROR(LOOKUP(חח[[#This Row],[ClientID]],קביעויות[דילוג 2 אפשרויות]),FALSE)=חח[[#This Row],[ClientID]],1,"")</f>
        <v/>
      </c>
    </row>
    <row r="688" spans="1:5" x14ac:dyDescent="0.25">
      <c r="A688" t="s">
        <v>69</v>
      </c>
      <c r="B688">
        <v>10</v>
      </c>
      <c r="C688">
        <v>34</v>
      </c>
      <c r="D688" t="e">
        <f>[1]!דבד[[#This Row],[LengthofCycle]]+1</f>
        <v>#REF!</v>
      </c>
      <c r="E688" t="str">
        <f>IF(IFERROR(LOOKUP(חח[[#This Row],[ClientID]],קביעויות[דילוג 2 אפשרויות]),FALSE)=חח[[#This Row],[ClientID]],1,"")</f>
        <v/>
      </c>
    </row>
    <row r="689" spans="1:5" x14ac:dyDescent="0.25">
      <c r="A689" t="s">
        <v>69</v>
      </c>
      <c r="B689">
        <v>11</v>
      </c>
      <c r="C689">
        <v>29</v>
      </c>
      <c r="D689" t="e">
        <f>[1]!דבד[[#This Row],[LengthofCycle]]+1</f>
        <v>#REF!</v>
      </c>
      <c r="E689" t="str">
        <f>IF(IFERROR(LOOKUP(חח[[#This Row],[ClientID]],קביעויות[דילוג 2 אפשרויות]),FALSE)=חח[[#This Row],[ClientID]],1,"")</f>
        <v/>
      </c>
    </row>
    <row r="690" spans="1:5" x14ac:dyDescent="0.25">
      <c r="A690" t="s">
        <v>69</v>
      </c>
      <c r="B690">
        <v>12</v>
      </c>
      <c r="C690">
        <v>32</v>
      </c>
      <c r="D690" t="e">
        <f>[1]!דבד[[#This Row],[LengthofCycle]]+1</f>
        <v>#REF!</v>
      </c>
      <c r="E690" t="str">
        <f>IF(IFERROR(LOOKUP(חח[[#This Row],[ClientID]],קביעויות[דילוג 2 אפשרויות]),FALSE)=חח[[#This Row],[ClientID]],1,"")</f>
        <v/>
      </c>
    </row>
    <row r="691" spans="1:5" x14ac:dyDescent="0.25">
      <c r="A691" t="s">
        <v>70</v>
      </c>
      <c r="B691">
        <v>1</v>
      </c>
      <c r="C691">
        <v>35</v>
      </c>
      <c r="D691" t="e">
        <f>[1]!דבד[[#This Row],[LengthofCycle]]+1</f>
        <v>#REF!</v>
      </c>
      <c r="E691" t="str">
        <f>IF(IFERROR(LOOKUP(חח[[#This Row],[ClientID]],קביעויות[דילוג 2 אפשרויות]),FALSE)=חח[[#This Row],[ClientID]],1,"")</f>
        <v/>
      </c>
    </row>
    <row r="692" spans="1:5" x14ac:dyDescent="0.25">
      <c r="A692" t="s">
        <v>70</v>
      </c>
      <c r="B692">
        <v>2</v>
      </c>
      <c r="C692">
        <v>37</v>
      </c>
      <c r="D692" t="e">
        <f>[1]!דבד[[#This Row],[LengthofCycle]]+1</f>
        <v>#REF!</v>
      </c>
      <c r="E692" t="str">
        <f>IF(IFERROR(LOOKUP(חח[[#This Row],[ClientID]],קביעויות[דילוג 2 אפשרויות]),FALSE)=חח[[#This Row],[ClientID]],1,"")</f>
        <v/>
      </c>
    </row>
    <row r="693" spans="1:5" x14ac:dyDescent="0.25">
      <c r="A693" t="s">
        <v>70</v>
      </c>
      <c r="B693">
        <v>3</v>
      </c>
      <c r="C693">
        <v>33</v>
      </c>
      <c r="D693" t="e">
        <f>[1]!דבד[[#This Row],[LengthofCycle]]+1</f>
        <v>#REF!</v>
      </c>
      <c r="E693" t="str">
        <f>IF(IFERROR(LOOKUP(חח[[#This Row],[ClientID]],קביעויות[דילוג 2 אפשרויות]),FALSE)=חח[[#This Row],[ClientID]],1,"")</f>
        <v/>
      </c>
    </row>
    <row r="694" spans="1:5" x14ac:dyDescent="0.25">
      <c r="A694" t="s">
        <v>70</v>
      </c>
      <c r="B694">
        <v>4</v>
      </c>
      <c r="C694">
        <v>39</v>
      </c>
      <c r="D694" t="e">
        <f>[1]!דבד[[#This Row],[LengthofCycle]]+1</f>
        <v>#REF!</v>
      </c>
      <c r="E694" t="str">
        <f>IF(IFERROR(LOOKUP(חח[[#This Row],[ClientID]],קביעויות[דילוג 2 אפשרויות]),FALSE)=חח[[#This Row],[ClientID]],1,"")</f>
        <v/>
      </c>
    </row>
    <row r="695" spans="1:5" x14ac:dyDescent="0.25">
      <c r="A695" t="s">
        <v>70</v>
      </c>
      <c r="B695">
        <v>5</v>
      </c>
      <c r="C695">
        <v>28</v>
      </c>
      <c r="D695" t="e">
        <f>[1]!דבד[[#This Row],[LengthofCycle]]+1</f>
        <v>#REF!</v>
      </c>
      <c r="E695" t="str">
        <f>IF(IFERROR(LOOKUP(חח[[#This Row],[ClientID]],קביעויות[דילוג 2 אפשרויות]),FALSE)=חח[[#This Row],[ClientID]],1,"")</f>
        <v/>
      </c>
    </row>
    <row r="696" spans="1:5" x14ac:dyDescent="0.25">
      <c r="A696" t="s">
        <v>70</v>
      </c>
      <c r="B696">
        <v>6</v>
      </c>
      <c r="C696">
        <v>31</v>
      </c>
      <c r="D696" t="e">
        <f>[1]!דבד[[#This Row],[LengthofCycle]]+1</f>
        <v>#REF!</v>
      </c>
      <c r="E696" t="str">
        <f>IF(IFERROR(LOOKUP(חח[[#This Row],[ClientID]],קביעויות[דילוג 2 אפשרויות]),FALSE)=חח[[#This Row],[ClientID]],1,"")</f>
        <v/>
      </c>
    </row>
    <row r="697" spans="1:5" x14ac:dyDescent="0.25">
      <c r="A697" t="s">
        <v>70</v>
      </c>
      <c r="B697">
        <v>7</v>
      </c>
      <c r="C697">
        <v>27</v>
      </c>
      <c r="D697" t="e">
        <f>[1]!דבד[[#This Row],[LengthofCycle]]+1</f>
        <v>#REF!</v>
      </c>
      <c r="E697" t="str">
        <f>IF(IFERROR(LOOKUP(חח[[#This Row],[ClientID]],קביעויות[דילוג 2 אפשרויות]),FALSE)=חח[[#This Row],[ClientID]],1,"")</f>
        <v/>
      </c>
    </row>
    <row r="698" spans="1:5" x14ac:dyDescent="0.25">
      <c r="A698" t="s">
        <v>70</v>
      </c>
      <c r="B698">
        <v>8</v>
      </c>
      <c r="C698">
        <v>31</v>
      </c>
      <c r="D698" t="e">
        <f>[1]!דבד[[#This Row],[LengthofCycle]]+1</f>
        <v>#REF!</v>
      </c>
      <c r="E698" t="str">
        <f>IF(IFERROR(LOOKUP(חח[[#This Row],[ClientID]],קביעויות[דילוג 2 אפשרויות]),FALSE)=חח[[#This Row],[ClientID]],1,"")</f>
        <v/>
      </c>
    </row>
    <row r="699" spans="1:5" x14ac:dyDescent="0.25">
      <c r="A699" t="s">
        <v>70</v>
      </c>
      <c r="B699">
        <v>9</v>
      </c>
      <c r="C699">
        <v>27</v>
      </c>
      <c r="D699" t="e">
        <f>[1]!דבד[[#This Row],[LengthofCycle]]+1</f>
        <v>#REF!</v>
      </c>
      <c r="E699" t="str">
        <f>IF(IFERROR(LOOKUP(חח[[#This Row],[ClientID]],קביעויות[דילוג 2 אפשרויות]),FALSE)=חח[[#This Row],[ClientID]],1,"")</f>
        <v/>
      </c>
    </row>
    <row r="700" spans="1:5" x14ac:dyDescent="0.25">
      <c r="A700" t="s">
        <v>70</v>
      </c>
      <c r="B700">
        <v>10</v>
      </c>
      <c r="C700">
        <v>30</v>
      </c>
      <c r="D700" t="e">
        <f>[1]!דבד[[#This Row],[LengthofCycle]]+1</f>
        <v>#REF!</v>
      </c>
      <c r="E700" t="str">
        <f>IF(IFERROR(LOOKUP(חח[[#This Row],[ClientID]],קביעויות[דילוג 2 אפשרויות]),FALSE)=חח[[#This Row],[ClientID]],1,"")</f>
        <v/>
      </c>
    </row>
    <row r="701" spans="1:5" x14ac:dyDescent="0.25">
      <c r="A701" t="s">
        <v>70</v>
      </c>
      <c r="B701">
        <v>11</v>
      </c>
      <c r="C701">
        <v>28</v>
      </c>
      <c r="D701" t="e">
        <f>[1]!דבד[[#This Row],[LengthofCycle]]+1</f>
        <v>#REF!</v>
      </c>
      <c r="E701" t="str">
        <f>IF(IFERROR(LOOKUP(חח[[#This Row],[ClientID]],קביעויות[דילוג 2 אפשרויות]),FALSE)=חח[[#This Row],[ClientID]],1,"")</f>
        <v/>
      </c>
    </row>
    <row r="702" spans="1:5" x14ac:dyDescent="0.25">
      <c r="A702" t="s">
        <v>70</v>
      </c>
      <c r="B702">
        <v>12</v>
      </c>
      <c r="C702">
        <v>28</v>
      </c>
      <c r="D702" t="e">
        <f>[1]!דבד[[#This Row],[LengthofCycle]]+1</f>
        <v>#REF!</v>
      </c>
      <c r="E702" t="str">
        <f>IF(IFERROR(LOOKUP(חח[[#This Row],[ClientID]],קביעויות[דילוג 2 אפשרויות]),FALSE)=חח[[#This Row],[ClientID]],1,"")</f>
        <v/>
      </c>
    </row>
    <row r="703" spans="1:5" x14ac:dyDescent="0.25">
      <c r="A703" t="s">
        <v>71</v>
      </c>
      <c r="B703">
        <v>1</v>
      </c>
      <c r="C703">
        <v>28</v>
      </c>
      <c r="D703" t="e">
        <f>[1]!דבד[[#This Row],[LengthofCycle]]+1</f>
        <v>#REF!</v>
      </c>
      <c r="E703">
        <f>IF(IFERROR(LOOKUP(חח[[#This Row],[ClientID]],קביעויות[דילוג 2 אפשרויות]),FALSE)=חח[[#This Row],[ClientID]],1,"")</f>
        <v>1</v>
      </c>
    </row>
    <row r="704" spans="1:5" x14ac:dyDescent="0.25">
      <c r="A704" t="s">
        <v>71</v>
      </c>
      <c r="B704">
        <v>2</v>
      </c>
      <c r="C704">
        <v>27</v>
      </c>
      <c r="D704" t="e">
        <f>[1]!דבד[[#This Row],[LengthofCycle]]+1</f>
        <v>#REF!</v>
      </c>
      <c r="E704">
        <f>IF(IFERROR(LOOKUP(חח[[#This Row],[ClientID]],קביעויות[דילוג 2 אפשרויות]),FALSE)=חח[[#This Row],[ClientID]],1,"")</f>
        <v>1</v>
      </c>
    </row>
    <row r="705" spans="1:5" x14ac:dyDescent="0.25">
      <c r="A705" t="s">
        <v>71</v>
      </c>
      <c r="B705">
        <v>3</v>
      </c>
      <c r="C705">
        <v>26</v>
      </c>
      <c r="D705" t="e">
        <f>[1]!דבד[[#This Row],[LengthofCycle]]+1</f>
        <v>#REF!</v>
      </c>
      <c r="E705">
        <f>IF(IFERROR(LOOKUP(חח[[#This Row],[ClientID]],קביעויות[דילוג 2 אפשרויות]),FALSE)=חח[[#This Row],[ClientID]],1,"")</f>
        <v>1</v>
      </c>
    </row>
    <row r="706" spans="1:5" x14ac:dyDescent="0.25">
      <c r="A706" t="s">
        <v>71</v>
      </c>
      <c r="B706">
        <v>4</v>
      </c>
      <c r="C706">
        <v>20</v>
      </c>
      <c r="D706" t="e">
        <f>[1]!דבד[[#This Row],[LengthofCycle]]+1</f>
        <v>#REF!</v>
      </c>
      <c r="E706">
        <f>IF(IFERROR(LOOKUP(חח[[#This Row],[ClientID]],קביעויות[דילוג 2 אפשרויות]),FALSE)=חח[[#This Row],[ClientID]],1,"")</f>
        <v>1</v>
      </c>
    </row>
    <row r="707" spans="1:5" x14ac:dyDescent="0.25">
      <c r="A707" t="s">
        <v>71</v>
      </c>
      <c r="B707">
        <v>5</v>
      </c>
      <c r="C707">
        <v>28</v>
      </c>
      <c r="D707" t="e">
        <f>[1]!דבד[[#This Row],[LengthofCycle]]+1</f>
        <v>#REF!</v>
      </c>
      <c r="E707">
        <f>IF(IFERROR(LOOKUP(חח[[#This Row],[ClientID]],קביעויות[דילוג 2 אפשרויות]),FALSE)=חח[[#This Row],[ClientID]],1,"")</f>
        <v>1</v>
      </c>
    </row>
    <row r="708" spans="1:5" x14ac:dyDescent="0.25">
      <c r="A708" t="s">
        <v>71</v>
      </c>
      <c r="B708">
        <v>6</v>
      </c>
      <c r="C708">
        <v>30</v>
      </c>
      <c r="D708" t="e">
        <f>[1]!דבד[[#This Row],[LengthofCycle]]+1</f>
        <v>#REF!</v>
      </c>
      <c r="E708">
        <f>IF(IFERROR(LOOKUP(חח[[#This Row],[ClientID]],קביעויות[דילוג 2 אפשרויות]),FALSE)=חח[[#This Row],[ClientID]],1,"")</f>
        <v>1</v>
      </c>
    </row>
    <row r="709" spans="1:5" x14ac:dyDescent="0.25">
      <c r="A709" t="s">
        <v>71</v>
      </c>
      <c r="B709">
        <v>7</v>
      </c>
      <c r="C709">
        <v>28</v>
      </c>
      <c r="D709" t="e">
        <f>[1]!דבד[[#This Row],[LengthofCycle]]+1</f>
        <v>#REF!</v>
      </c>
      <c r="E709">
        <f>IF(IFERROR(LOOKUP(חח[[#This Row],[ClientID]],קביעויות[דילוג 2 אפשרויות]),FALSE)=חח[[#This Row],[ClientID]],1,"")</f>
        <v>1</v>
      </c>
    </row>
    <row r="710" spans="1:5" x14ac:dyDescent="0.25">
      <c r="A710" t="s">
        <v>71</v>
      </c>
      <c r="B710">
        <v>8</v>
      </c>
      <c r="C710">
        <v>25</v>
      </c>
      <c r="D710" t="e">
        <f>[1]!דבד[[#This Row],[LengthofCycle]]+1</f>
        <v>#REF!</v>
      </c>
      <c r="E710">
        <f>IF(IFERROR(LOOKUP(חח[[#This Row],[ClientID]],קביעויות[דילוג 2 אפשרויות]),FALSE)=חח[[#This Row],[ClientID]],1,"")</f>
        <v>1</v>
      </c>
    </row>
    <row r="711" spans="1:5" x14ac:dyDescent="0.25">
      <c r="A711" t="s">
        <v>71</v>
      </c>
      <c r="B711">
        <v>9</v>
      </c>
      <c r="C711">
        <v>30</v>
      </c>
      <c r="D711" t="e">
        <f>[1]!דבד[[#This Row],[LengthofCycle]]+1</f>
        <v>#REF!</v>
      </c>
      <c r="E711">
        <f>IF(IFERROR(LOOKUP(חח[[#This Row],[ClientID]],קביעויות[דילוג 2 אפשרויות]),FALSE)=חח[[#This Row],[ClientID]],1,"")</f>
        <v>1</v>
      </c>
    </row>
    <row r="712" spans="1:5" x14ac:dyDescent="0.25">
      <c r="A712" t="s">
        <v>71</v>
      </c>
      <c r="B712">
        <v>10</v>
      </c>
      <c r="C712">
        <v>23</v>
      </c>
      <c r="D712" t="e">
        <f>[1]!דבד[[#This Row],[LengthofCycle]]+1</f>
        <v>#REF!</v>
      </c>
      <c r="E712">
        <f>IF(IFERROR(LOOKUP(חח[[#This Row],[ClientID]],קביעויות[דילוג 2 אפשרויות]),FALSE)=חח[[#This Row],[ClientID]],1,"")</f>
        <v>1</v>
      </c>
    </row>
    <row r="713" spans="1:5" x14ac:dyDescent="0.25">
      <c r="A713" t="s">
        <v>71</v>
      </c>
      <c r="B713">
        <v>11</v>
      </c>
      <c r="C713">
        <v>30</v>
      </c>
      <c r="D713" t="e">
        <f>[1]!דבד[[#This Row],[LengthofCycle]]+1</f>
        <v>#REF!</v>
      </c>
      <c r="E713">
        <f>IF(IFERROR(LOOKUP(חח[[#This Row],[ClientID]],קביעויות[דילוג 2 אפשרויות]),FALSE)=חח[[#This Row],[ClientID]],1,"")</f>
        <v>1</v>
      </c>
    </row>
    <row r="714" spans="1:5" x14ac:dyDescent="0.25">
      <c r="A714" t="s">
        <v>71</v>
      </c>
      <c r="B714">
        <v>12</v>
      </c>
      <c r="C714">
        <v>32</v>
      </c>
      <c r="D714" t="e">
        <f>[1]!דבד[[#This Row],[LengthofCycle]]+1</f>
        <v>#REF!</v>
      </c>
      <c r="E714">
        <f>IF(IFERROR(LOOKUP(חח[[#This Row],[ClientID]],קביעויות[דילוג 2 אפשרויות]),FALSE)=חח[[#This Row],[ClientID]],1,"")</f>
        <v>1</v>
      </c>
    </row>
    <row r="715" spans="1:5" x14ac:dyDescent="0.25">
      <c r="A715" t="s">
        <v>71</v>
      </c>
      <c r="B715">
        <v>13</v>
      </c>
      <c r="C715">
        <v>26</v>
      </c>
      <c r="D715" t="e">
        <f>[1]!דבד[[#This Row],[LengthofCycle]]+1</f>
        <v>#REF!</v>
      </c>
      <c r="E715">
        <f>IF(IFERROR(LOOKUP(חח[[#This Row],[ClientID]],קביעויות[דילוג 2 אפשרויות]),FALSE)=חח[[#This Row],[ClientID]],1,"")</f>
        <v>1</v>
      </c>
    </row>
    <row r="716" spans="1:5" x14ac:dyDescent="0.25">
      <c r="A716" t="s">
        <v>10</v>
      </c>
      <c r="B716">
        <v>1</v>
      </c>
      <c r="C716">
        <v>34</v>
      </c>
      <c r="D716" t="e">
        <f>[1]!דבד[[#This Row],[LengthofCycle]]+1</f>
        <v>#REF!</v>
      </c>
      <c r="E716" t="str">
        <f>IF(IFERROR(LOOKUP(חח[[#This Row],[ClientID]],קביעויות[דילוג 2 אפשרויות]),FALSE)=חח[[#This Row],[ClientID]],1,"")</f>
        <v/>
      </c>
    </row>
    <row r="717" spans="1:5" x14ac:dyDescent="0.25">
      <c r="A717" t="s">
        <v>10</v>
      </c>
      <c r="B717">
        <v>2</v>
      </c>
      <c r="C717">
        <v>30</v>
      </c>
      <c r="D717" t="e">
        <f>[1]!דבד[[#This Row],[LengthofCycle]]+1</f>
        <v>#REF!</v>
      </c>
      <c r="E717" t="str">
        <f>IF(IFERROR(LOOKUP(חח[[#This Row],[ClientID]],קביעויות[דילוג 2 אפשרויות]),FALSE)=חח[[#This Row],[ClientID]],1,"")</f>
        <v/>
      </c>
    </row>
    <row r="718" spans="1:5" x14ac:dyDescent="0.25">
      <c r="A718" t="s">
        <v>10</v>
      </c>
      <c r="B718">
        <v>3</v>
      </c>
      <c r="C718">
        <v>28</v>
      </c>
      <c r="D718" t="e">
        <f>[1]!דבד[[#This Row],[LengthofCycle]]+1</f>
        <v>#REF!</v>
      </c>
      <c r="E718" t="str">
        <f>IF(IFERROR(LOOKUP(חח[[#This Row],[ClientID]],קביעויות[דילוג 2 אפשרויות]),FALSE)=חח[[#This Row],[ClientID]],1,"")</f>
        <v/>
      </c>
    </row>
    <row r="719" spans="1:5" x14ac:dyDescent="0.25">
      <c r="A719" t="s">
        <v>10</v>
      </c>
      <c r="B719">
        <v>4</v>
      </c>
      <c r="C719">
        <v>29</v>
      </c>
      <c r="D719" t="e">
        <f>[1]!דבד[[#This Row],[LengthofCycle]]+1</f>
        <v>#REF!</v>
      </c>
      <c r="E719" t="str">
        <f>IF(IFERROR(LOOKUP(חח[[#This Row],[ClientID]],קביעויות[דילוג 2 אפשרויות]),FALSE)=חח[[#This Row],[ClientID]],1,"")</f>
        <v/>
      </c>
    </row>
    <row r="720" spans="1:5" x14ac:dyDescent="0.25">
      <c r="A720" t="s">
        <v>10</v>
      </c>
      <c r="B720">
        <v>5</v>
      </c>
      <c r="C720">
        <v>24</v>
      </c>
      <c r="D720" t="e">
        <f>[1]!דבד[[#This Row],[LengthofCycle]]+1</f>
        <v>#REF!</v>
      </c>
      <c r="E720" t="str">
        <f>IF(IFERROR(LOOKUP(חח[[#This Row],[ClientID]],קביעויות[דילוג 2 אפשרויות]),FALSE)=חח[[#This Row],[ClientID]],1,"")</f>
        <v/>
      </c>
    </row>
    <row r="721" spans="1:5" x14ac:dyDescent="0.25">
      <c r="A721" t="s">
        <v>10</v>
      </c>
      <c r="B721">
        <v>6</v>
      </c>
      <c r="C721">
        <v>26</v>
      </c>
      <c r="D721" t="e">
        <f>[1]!דבד[[#This Row],[LengthofCycle]]+1</f>
        <v>#REF!</v>
      </c>
      <c r="E721" t="str">
        <f>IF(IFERROR(LOOKUP(חח[[#This Row],[ClientID]],קביעויות[דילוג 2 אפשרויות]),FALSE)=חח[[#This Row],[ClientID]],1,"")</f>
        <v/>
      </c>
    </row>
    <row r="722" spans="1:5" x14ac:dyDescent="0.25">
      <c r="A722" t="s">
        <v>10</v>
      </c>
      <c r="B722">
        <v>7</v>
      </c>
      <c r="C722">
        <v>24</v>
      </c>
      <c r="D722" t="e">
        <f>[1]!דבד[[#This Row],[LengthofCycle]]+1</f>
        <v>#REF!</v>
      </c>
      <c r="E722" t="str">
        <f>IF(IFERROR(LOOKUP(חח[[#This Row],[ClientID]],קביעויות[דילוג 2 אפשרויות]),FALSE)=חח[[#This Row],[ClientID]],1,"")</f>
        <v/>
      </c>
    </row>
    <row r="723" spans="1:5" x14ac:dyDescent="0.25">
      <c r="A723" t="s">
        <v>10</v>
      </c>
      <c r="B723">
        <v>8</v>
      </c>
      <c r="C723">
        <v>25</v>
      </c>
      <c r="D723" t="e">
        <f>[1]!דבד[[#This Row],[LengthofCycle]]+1</f>
        <v>#REF!</v>
      </c>
      <c r="E723" t="str">
        <f>IF(IFERROR(LOOKUP(חח[[#This Row],[ClientID]],קביעויות[דילוג 2 אפשרויות]),FALSE)=חח[[#This Row],[ClientID]],1,"")</f>
        <v/>
      </c>
    </row>
    <row r="724" spans="1:5" x14ac:dyDescent="0.25">
      <c r="A724" t="s">
        <v>10</v>
      </c>
      <c r="B724">
        <v>9</v>
      </c>
      <c r="C724">
        <v>29</v>
      </c>
      <c r="D724" t="e">
        <f>[1]!דבד[[#This Row],[LengthofCycle]]+1</f>
        <v>#REF!</v>
      </c>
      <c r="E724" t="str">
        <f>IF(IFERROR(LOOKUP(חח[[#This Row],[ClientID]],קביעויות[דילוג 2 אפשרויות]),FALSE)=חח[[#This Row],[ClientID]],1,"")</f>
        <v/>
      </c>
    </row>
    <row r="725" spans="1:5" x14ac:dyDescent="0.25">
      <c r="A725" t="s">
        <v>10</v>
      </c>
      <c r="B725">
        <v>10</v>
      </c>
      <c r="C725">
        <v>25</v>
      </c>
      <c r="D725" t="e">
        <f>[1]!דבד[[#This Row],[LengthofCycle]]+1</f>
        <v>#REF!</v>
      </c>
      <c r="E725" t="str">
        <f>IF(IFERROR(LOOKUP(חח[[#This Row],[ClientID]],קביעויות[דילוג 2 אפשרויות]),FALSE)=חח[[#This Row],[ClientID]],1,"")</f>
        <v/>
      </c>
    </row>
    <row r="726" spans="1:5" x14ac:dyDescent="0.25">
      <c r="A726" t="s">
        <v>72</v>
      </c>
      <c r="B726">
        <v>1</v>
      </c>
      <c r="C726">
        <v>42</v>
      </c>
      <c r="D726" t="e">
        <f>[1]!דבד[[#This Row],[LengthofCycle]]+1</f>
        <v>#REF!</v>
      </c>
      <c r="E726" t="str">
        <f>IF(IFERROR(LOOKUP(חח[[#This Row],[ClientID]],קביעויות[דילוג 2 אפשרויות]),FALSE)=חח[[#This Row],[ClientID]],1,"")</f>
        <v/>
      </c>
    </row>
    <row r="727" spans="1:5" x14ac:dyDescent="0.25">
      <c r="A727" t="s">
        <v>72</v>
      </c>
      <c r="B727">
        <v>2</v>
      </c>
      <c r="C727">
        <v>41</v>
      </c>
      <c r="D727" t="e">
        <f>[1]!דבד[[#This Row],[LengthofCycle]]+1</f>
        <v>#REF!</v>
      </c>
      <c r="E727" t="str">
        <f>IF(IFERROR(LOOKUP(חח[[#This Row],[ClientID]],קביעויות[דילוג 2 אפשרויות]),FALSE)=חח[[#This Row],[ClientID]],1,"")</f>
        <v/>
      </c>
    </row>
    <row r="728" spans="1:5" x14ac:dyDescent="0.25">
      <c r="A728" t="s">
        <v>72</v>
      </c>
      <c r="B728">
        <v>3</v>
      </c>
      <c r="C728">
        <v>33</v>
      </c>
      <c r="D728" t="e">
        <f>[1]!דבד[[#This Row],[LengthofCycle]]+1</f>
        <v>#REF!</v>
      </c>
      <c r="E728" t="str">
        <f>IF(IFERROR(LOOKUP(חח[[#This Row],[ClientID]],קביעויות[דילוג 2 אפשרויות]),FALSE)=חח[[#This Row],[ClientID]],1,"")</f>
        <v/>
      </c>
    </row>
    <row r="729" spans="1:5" x14ac:dyDescent="0.25">
      <c r="A729" t="s">
        <v>72</v>
      </c>
      <c r="B729">
        <v>4</v>
      </c>
      <c r="C729">
        <v>24</v>
      </c>
      <c r="D729" t="e">
        <f>[1]!דבד[[#This Row],[LengthofCycle]]+1</f>
        <v>#REF!</v>
      </c>
      <c r="E729" t="str">
        <f>IF(IFERROR(LOOKUP(חח[[#This Row],[ClientID]],קביעויות[דילוג 2 אפשרויות]),FALSE)=חח[[#This Row],[ClientID]],1,"")</f>
        <v/>
      </c>
    </row>
    <row r="730" spans="1:5" x14ac:dyDescent="0.25">
      <c r="A730" t="s">
        <v>72</v>
      </c>
      <c r="B730">
        <v>5</v>
      </c>
      <c r="C730">
        <v>37</v>
      </c>
      <c r="D730" t="e">
        <f>[1]!דבד[[#This Row],[LengthofCycle]]+1</f>
        <v>#REF!</v>
      </c>
      <c r="E730" t="str">
        <f>IF(IFERROR(LOOKUP(חח[[#This Row],[ClientID]],קביעויות[דילוג 2 אפשרויות]),FALSE)=חח[[#This Row],[ClientID]],1,"")</f>
        <v/>
      </c>
    </row>
    <row r="731" spans="1:5" x14ac:dyDescent="0.25">
      <c r="A731" t="s">
        <v>72</v>
      </c>
      <c r="B731">
        <v>6</v>
      </c>
      <c r="C731">
        <v>40</v>
      </c>
      <c r="D731" t="e">
        <f>[1]!דבד[[#This Row],[LengthofCycle]]+1</f>
        <v>#REF!</v>
      </c>
      <c r="E731" t="str">
        <f>IF(IFERROR(LOOKUP(חח[[#This Row],[ClientID]],קביעויות[דילוג 2 אפשרויות]),FALSE)=חח[[#This Row],[ClientID]],1,"")</f>
        <v/>
      </c>
    </row>
    <row r="732" spans="1:5" x14ac:dyDescent="0.25">
      <c r="A732" t="s">
        <v>72</v>
      </c>
      <c r="B732">
        <v>7</v>
      </c>
      <c r="C732">
        <v>34</v>
      </c>
      <c r="D732" t="e">
        <f>[1]!דבד[[#This Row],[LengthofCycle]]+1</f>
        <v>#REF!</v>
      </c>
      <c r="E732" t="str">
        <f>IF(IFERROR(LOOKUP(חח[[#This Row],[ClientID]],קביעויות[דילוג 2 אפשרויות]),FALSE)=חח[[#This Row],[ClientID]],1,"")</f>
        <v/>
      </c>
    </row>
    <row r="733" spans="1:5" x14ac:dyDescent="0.25">
      <c r="A733" t="s">
        <v>72</v>
      </c>
      <c r="B733">
        <v>8</v>
      </c>
      <c r="C733">
        <v>33</v>
      </c>
      <c r="D733" t="e">
        <f>[1]!דבד[[#This Row],[LengthofCycle]]+1</f>
        <v>#REF!</v>
      </c>
      <c r="E733" t="str">
        <f>IF(IFERROR(LOOKUP(חח[[#This Row],[ClientID]],קביעויות[דילוג 2 אפשרויות]),FALSE)=חח[[#This Row],[ClientID]],1,"")</f>
        <v/>
      </c>
    </row>
    <row r="734" spans="1:5" x14ac:dyDescent="0.25">
      <c r="A734" t="s">
        <v>72</v>
      </c>
      <c r="B734">
        <v>9</v>
      </c>
      <c r="C734">
        <v>31</v>
      </c>
      <c r="D734" t="e">
        <f>[1]!דבד[[#This Row],[LengthofCycle]]+1</f>
        <v>#REF!</v>
      </c>
      <c r="E734" t="str">
        <f>IF(IFERROR(LOOKUP(חח[[#This Row],[ClientID]],קביעויות[דילוג 2 אפשרויות]),FALSE)=חח[[#This Row],[ClientID]],1,"")</f>
        <v/>
      </c>
    </row>
    <row r="735" spans="1:5" x14ac:dyDescent="0.25">
      <c r="A735" t="s">
        <v>72</v>
      </c>
      <c r="B735">
        <v>10</v>
      </c>
      <c r="C735">
        <v>33</v>
      </c>
      <c r="D735" t="e">
        <f>[1]!דבד[[#This Row],[LengthofCycle]]+1</f>
        <v>#REF!</v>
      </c>
      <c r="E735" t="str">
        <f>IF(IFERROR(LOOKUP(חח[[#This Row],[ClientID]],קביעויות[דילוג 2 אפשרויות]),FALSE)=חח[[#This Row],[ClientID]],1,"")</f>
        <v/>
      </c>
    </row>
    <row r="736" spans="1:5" x14ac:dyDescent="0.25">
      <c r="A736" t="s">
        <v>72</v>
      </c>
      <c r="B736">
        <v>11</v>
      </c>
      <c r="C736">
        <v>34</v>
      </c>
      <c r="D736" t="e">
        <f>[1]!דבד[[#This Row],[LengthofCycle]]+1</f>
        <v>#REF!</v>
      </c>
      <c r="E736" t="str">
        <f>IF(IFERROR(LOOKUP(חח[[#This Row],[ClientID]],קביעויות[דילוג 2 אפשרויות]),FALSE)=חח[[#This Row],[ClientID]],1,"")</f>
        <v/>
      </c>
    </row>
    <row r="737" spans="1:5" x14ac:dyDescent="0.25">
      <c r="A737" t="s">
        <v>72</v>
      </c>
      <c r="B737">
        <v>12</v>
      </c>
      <c r="C737">
        <v>38</v>
      </c>
      <c r="D737" t="e">
        <f>[1]!דבד[[#This Row],[LengthofCycle]]+1</f>
        <v>#REF!</v>
      </c>
      <c r="E737" t="str">
        <f>IF(IFERROR(LOOKUP(חח[[#This Row],[ClientID]],קביעויות[דילוג 2 אפשרויות]),FALSE)=חח[[#This Row],[ClientID]],1,"")</f>
        <v/>
      </c>
    </row>
    <row r="738" spans="1:5" x14ac:dyDescent="0.25">
      <c r="A738" t="s">
        <v>72</v>
      </c>
      <c r="B738">
        <v>13</v>
      </c>
      <c r="C738">
        <v>38</v>
      </c>
      <c r="D738" t="e">
        <f>[1]!דבד[[#This Row],[LengthofCycle]]+1</f>
        <v>#REF!</v>
      </c>
      <c r="E738" t="str">
        <f>IF(IFERROR(LOOKUP(חח[[#This Row],[ClientID]],קביעויות[דילוג 2 אפשרויות]),FALSE)=חח[[#This Row],[ClientID]],1,"")</f>
        <v/>
      </c>
    </row>
    <row r="739" spans="1:5" x14ac:dyDescent="0.25">
      <c r="A739" t="s">
        <v>72</v>
      </c>
      <c r="B739">
        <v>14</v>
      </c>
      <c r="C739">
        <v>42</v>
      </c>
      <c r="D739" t="e">
        <f>[1]!דבד[[#This Row],[LengthofCycle]]+1</f>
        <v>#REF!</v>
      </c>
      <c r="E739" t="str">
        <f>IF(IFERROR(LOOKUP(חח[[#This Row],[ClientID]],קביעויות[דילוג 2 אפשרויות]),FALSE)=חח[[#This Row],[ClientID]],1,"")</f>
        <v/>
      </c>
    </row>
    <row r="740" spans="1:5" x14ac:dyDescent="0.25">
      <c r="A740" t="s">
        <v>72</v>
      </c>
      <c r="B740">
        <v>15</v>
      </c>
      <c r="C740">
        <v>43</v>
      </c>
      <c r="D740" t="e">
        <f>[1]!דבד[[#This Row],[LengthofCycle]]+1</f>
        <v>#REF!</v>
      </c>
      <c r="E740" t="str">
        <f>IF(IFERROR(LOOKUP(חח[[#This Row],[ClientID]],קביעויות[דילוג 2 אפשרויות]),FALSE)=חח[[#This Row],[ClientID]],1,"")</f>
        <v/>
      </c>
    </row>
    <row r="741" spans="1:5" x14ac:dyDescent="0.25">
      <c r="A741" t="s">
        <v>72</v>
      </c>
      <c r="B741">
        <v>16</v>
      </c>
      <c r="C741">
        <v>31</v>
      </c>
      <c r="D741" t="e">
        <f>[1]!דבד[[#This Row],[LengthofCycle]]+1</f>
        <v>#REF!</v>
      </c>
      <c r="E741" t="str">
        <f>IF(IFERROR(LOOKUP(חח[[#This Row],[ClientID]],קביעויות[דילוג 2 אפשרויות]),FALSE)=חח[[#This Row],[ClientID]],1,"")</f>
        <v/>
      </c>
    </row>
    <row r="742" spans="1:5" x14ac:dyDescent="0.25">
      <c r="A742" t="s">
        <v>72</v>
      </c>
      <c r="B742">
        <v>17</v>
      </c>
      <c r="C742">
        <v>33</v>
      </c>
      <c r="D742" t="e">
        <f>[1]!דבד[[#This Row],[LengthofCycle]]+1</f>
        <v>#REF!</v>
      </c>
      <c r="E742" t="str">
        <f>IF(IFERROR(LOOKUP(חח[[#This Row],[ClientID]],קביעויות[דילוג 2 אפשרויות]),FALSE)=חח[[#This Row],[ClientID]],1,"")</f>
        <v/>
      </c>
    </row>
    <row r="743" spans="1:5" x14ac:dyDescent="0.25">
      <c r="A743" t="s">
        <v>72</v>
      </c>
      <c r="B743">
        <v>18</v>
      </c>
      <c r="C743">
        <v>40</v>
      </c>
      <c r="D743" t="e">
        <f>[1]!דבד[[#This Row],[LengthofCycle]]+1</f>
        <v>#REF!</v>
      </c>
      <c r="E743" t="str">
        <f>IF(IFERROR(LOOKUP(חח[[#This Row],[ClientID]],קביעויות[דילוג 2 אפשרויות]),FALSE)=חח[[#This Row],[ClientID]],1,"")</f>
        <v/>
      </c>
    </row>
    <row r="744" spans="1:5" x14ac:dyDescent="0.25">
      <c r="A744" t="s">
        <v>72</v>
      </c>
      <c r="B744">
        <v>19</v>
      </c>
      <c r="C744">
        <v>32</v>
      </c>
      <c r="D744" t="e">
        <f>[1]!דבד[[#This Row],[LengthofCycle]]+1</f>
        <v>#REF!</v>
      </c>
      <c r="E744" t="str">
        <f>IF(IFERROR(LOOKUP(חח[[#This Row],[ClientID]],קביעויות[דילוג 2 אפשרויות]),FALSE)=חח[[#This Row],[ClientID]],1,"")</f>
        <v/>
      </c>
    </row>
    <row r="745" spans="1:5" x14ac:dyDescent="0.25">
      <c r="A745" t="s">
        <v>72</v>
      </c>
      <c r="B745">
        <v>20</v>
      </c>
      <c r="C745">
        <v>40</v>
      </c>
      <c r="D745" t="e">
        <f>[1]!דבד[[#This Row],[LengthofCycle]]+1</f>
        <v>#REF!</v>
      </c>
      <c r="E745" t="str">
        <f>IF(IFERROR(LOOKUP(חח[[#This Row],[ClientID]],קביעויות[דילוג 2 אפשרויות]),FALSE)=חח[[#This Row],[ClientID]],1,"")</f>
        <v/>
      </c>
    </row>
    <row r="746" spans="1:5" x14ac:dyDescent="0.25">
      <c r="A746" t="s">
        <v>11</v>
      </c>
      <c r="B746">
        <v>1</v>
      </c>
      <c r="C746">
        <v>35</v>
      </c>
      <c r="D746" t="e">
        <f>[1]!דבד[[#This Row],[LengthofCycle]]+1</f>
        <v>#REF!</v>
      </c>
      <c r="E746" t="str">
        <f>IF(IFERROR(LOOKUP(חח[[#This Row],[ClientID]],קביעויות[דילוג 2 אפשרויות]),FALSE)=חח[[#This Row],[ClientID]],1,"")</f>
        <v/>
      </c>
    </row>
    <row r="747" spans="1:5" x14ac:dyDescent="0.25">
      <c r="A747" t="s">
        <v>11</v>
      </c>
      <c r="B747">
        <v>2</v>
      </c>
      <c r="C747">
        <v>29</v>
      </c>
      <c r="D747" t="e">
        <f>[1]!דבד[[#This Row],[LengthofCycle]]+1</f>
        <v>#REF!</v>
      </c>
      <c r="E747" t="str">
        <f>IF(IFERROR(LOOKUP(חח[[#This Row],[ClientID]],קביעויות[דילוג 2 אפשרויות]),FALSE)=חח[[#This Row],[ClientID]],1,"")</f>
        <v/>
      </c>
    </row>
    <row r="748" spans="1:5" x14ac:dyDescent="0.25">
      <c r="A748" t="s">
        <v>11</v>
      </c>
      <c r="B748">
        <v>3</v>
      </c>
      <c r="C748">
        <v>32</v>
      </c>
      <c r="D748" t="e">
        <f>[1]!דבד[[#This Row],[LengthofCycle]]+1</f>
        <v>#REF!</v>
      </c>
      <c r="E748" t="str">
        <f>IF(IFERROR(LOOKUP(חח[[#This Row],[ClientID]],קביעויות[דילוג 2 אפשרויות]),FALSE)=חח[[#This Row],[ClientID]],1,"")</f>
        <v/>
      </c>
    </row>
    <row r="749" spans="1:5" x14ac:dyDescent="0.25">
      <c r="A749" t="s">
        <v>11</v>
      </c>
      <c r="B749">
        <v>4</v>
      </c>
      <c r="C749">
        <v>30</v>
      </c>
      <c r="D749" t="e">
        <f>[1]!דבד[[#This Row],[LengthofCycle]]+1</f>
        <v>#REF!</v>
      </c>
      <c r="E749" t="str">
        <f>IF(IFERROR(LOOKUP(חח[[#This Row],[ClientID]],קביעויות[דילוג 2 אפשרויות]),FALSE)=חח[[#This Row],[ClientID]],1,"")</f>
        <v/>
      </c>
    </row>
    <row r="750" spans="1:5" x14ac:dyDescent="0.25">
      <c r="A750" t="s">
        <v>11</v>
      </c>
      <c r="B750">
        <v>5</v>
      </c>
      <c r="C750">
        <v>32</v>
      </c>
      <c r="D750" t="e">
        <f>[1]!דבד[[#This Row],[LengthofCycle]]+1</f>
        <v>#REF!</v>
      </c>
      <c r="E750" t="str">
        <f>IF(IFERROR(LOOKUP(חח[[#This Row],[ClientID]],קביעויות[דילוג 2 אפשרויות]),FALSE)=חח[[#This Row],[ClientID]],1,"")</f>
        <v/>
      </c>
    </row>
    <row r="751" spans="1:5" x14ac:dyDescent="0.25">
      <c r="A751" t="s">
        <v>11</v>
      </c>
      <c r="B751">
        <v>6</v>
      </c>
      <c r="C751">
        <v>31</v>
      </c>
      <c r="D751" t="e">
        <f>[1]!דבד[[#This Row],[LengthofCycle]]+1</f>
        <v>#REF!</v>
      </c>
      <c r="E751" t="str">
        <f>IF(IFERROR(LOOKUP(חח[[#This Row],[ClientID]],קביעויות[דילוג 2 אפשרויות]),FALSE)=חח[[#This Row],[ClientID]],1,"")</f>
        <v/>
      </c>
    </row>
    <row r="752" spans="1:5" x14ac:dyDescent="0.25">
      <c r="A752" t="s">
        <v>11</v>
      </c>
      <c r="B752">
        <v>7</v>
      </c>
      <c r="C752">
        <v>31</v>
      </c>
      <c r="D752" t="e">
        <f>[1]!דבד[[#This Row],[LengthofCycle]]+1</f>
        <v>#REF!</v>
      </c>
      <c r="E752" t="str">
        <f>IF(IFERROR(LOOKUP(חח[[#This Row],[ClientID]],קביעויות[דילוג 2 אפשרויות]),FALSE)=חח[[#This Row],[ClientID]],1,"")</f>
        <v/>
      </c>
    </row>
    <row r="753" spans="1:5" x14ac:dyDescent="0.25">
      <c r="A753" t="s">
        <v>11</v>
      </c>
      <c r="B753">
        <v>8</v>
      </c>
      <c r="C753">
        <v>30</v>
      </c>
      <c r="D753" t="e">
        <f>[1]!דבד[[#This Row],[LengthofCycle]]+1</f>
        <v>#REF!</v>
      </c>
      <c r="E753" t="str">
        <f>IF(IFERROR(LOOKUP(חח[[#This Row],[ClientID]],קביעויות[דילוג 2 אפשרויות]),FALSE)=חח[[#This Row],[ClientID]],1,"")</f>
        <v/>
      </c>
    </row>
    <row r="754" spans="1:5" x14ac:dyDescent="0.25">
      <c r="A754" t="s">
        <v>11</v>
      </c>
      <c r="B754">
        <v>9</v>
      </c>
      <c r="C754">
        <v>30</v>
      </c>
      <c r="D754" t="e">
        <f>[1]!דבד[[#This Row],[LengthofCycle]]+1</f>
        <v>#REF!</v>
      </c>
      <c r="E754" t="str">
        <f>IF(IFERROR(LOOKUP(חח[[#This Row],[ClientID]],קביעויות[דילוג 2 אפשרויות]),FALSE)=חח[[#This Row],[ClientID]],1,"")</f>
        <v/>
      </c>
    </row>
    <row r="755" spans="1:5" x14ac:dyDescent="0.25">
      <c r="A755" t="s">
        <v>11</v>
      </c>
      <c r="B755">
        <v>10</v>
      </c>
      <c r="C755">
        <v>31</v>
      </c>
      <c r="D755" t="e">
        <f>[1]!דבד[[#This Row],[LengthofCycle]]+1</f>
        <v>#REF!</v>
      </c>
      <c r="E755" t="str">
        <f>IF(IFERROR(LOOKUP(חח[[#This Row],[ClientID]],קביעויות[דילוג 2 אפשרויות]),FALSE)=חח[[#This Row],[ClientID]],1,"")</f>
        <v/>
      </c>
    </row>
    <row r="756" spans="1:5" x14ac:dyDescent="0.25">
      <c r="A756" t="s">
        <v>11</v>
      </c>
      <c r="B756">
        <v>11</v>
      </c>
      <c r="C756">
        <v>35</v>
      </c>
      <c r="D756" t="e">
        <f>[1]!דבד[[#This Row],[LengthofCycle]]+1</f>
        <v>#REF!</v>
      </c>
      <c r="E756" t="str">
        <f>IF(IFERROR(LOOKUP(חח[[#This Row],[ClientID]],קביעויות[דילוג 2 אפשרויות]),FALSE)=חח[[#This Row],[ClientID]],1,"")</f>
        <v/>
      </c>
    </row>
    <row r="757" spans="1:5" x14ac:dyDescent="0.25">
      <c r="A757" t="s">
        <v>11</v>
      </c>
      <c r="B757">
        <v>12</v>
      </c>
      <c r="C757">
        <v>30</v>
      </c>
      <c r="D757" t="e">
        <f>[1]!דבד[[#This Row],[LengthofCycle]]+1</f>
        <v>#REF!</v>
      </c>
      <c r="E757" t="str">
        <f>IF(IFERROR(LOOKUP(חח[[#This Row],[ClientID]],קביעויות[דילוג 2 אפשרויות]),FALSE)=חח[[#This Row],[ClientID]],1,"")</f>
        <v/>
      </c>
    </row>
    <row r="758" spans="1:5" x14ac:dyDescent="0.25">
      <c r="A758" t="s">
        <v>11</v>
      </c>
      <c r="B758">
        <v>13</v>
      </c>
      <c r="C758">
        <v>38</v>
      </c>
      <c r="D758" t="e">
        <f>[1]!דבד[[#This Row],[LengthofCycle]]+1</f>
        <v>#REF!</v>
      </c>
      <c r="E758" t="str">
        <f>IF(IFERROR(LOOKUP(חח[[#This Row],[ClientID]],קביעויות[דילוג 2 אפשרויות]),FALSE)=חח[[#This Row],[ClientID]],1,"")</f>
        <v/>
      </c>
    </row>
    <row r="759" spans="1:5" x14ac:dyDescent="0.25">
      <c r="A759" t="s">
        <v>11</v>
      </c>
      <c r="B759">
        <v>14</v>
      </c>
      <c r="C759">
        <v>30</v>
      </c>
      <c r="D759" t="e">
        <f>[1]!דבד[[#This Row],[LengthofCycle]]+1</f>
        <v>#REF!</v>
      </c>
      <c r="E759" t="str">
        <f>IF(IFERROR(LOOKUP(חח[[#This Row],[ClientID]],קביעויות[דילוג 2 אפשרויות]),FALSE)=חח[[#This Row],[ClientID]],1,"")</f>
        <v/>
      </c>
    </row>
    <row r="760" spans="1:5" x14ac:dyDescent="0.25">
      <c r="A760" t="s">
        <v>11</v>
      </c>
      <c r="B760">
        <v>15</v>
      </c>
      <c r="C760">
        <v>29</v>
      </c>
      <c r="D760" t="e">
        <f>[1]!דבד[[#This Row],[LengthofCycle]]+1</f>
        <v>#REF!</v>
      </c>
      <c r="E760" t="str">
        <f>IF(IFERROR(LOOKUP(חח[[#This Row],[ClientID]],קביעויות[דילוג 2 אפשרויות]),FALSE)=חח[[#This Row],[ClientID]],1,"")</f>
        <v/>
      </c>
    </row>
    <row r="761" spans="1:5" x14ac:dyDescent="0.25">
      <c r="A761" t="s">
        <v>11</v>
      </c>
      <c r="B761">
        <v>16</v>
      </c>
      <c r="C761">
        <v>31</v>
      </c>
      <c r="D761" t="e">
        <f>[1]!דבד[[#This Row],[LengthofCycle]]+1</f>
        <v>#REF!</v>
      </c>
      <c r="E761" t="str">
        <f>IF(IFERROR(LOOKUP(חח[[#This Row],[ClientID]],קביעויות[דילוג 2 אפשרויות]),FALSE)=חח[[#This Row],[ClientID]],1,"")</f>
        <v/>
      </c>
    </row>
    <row r="762" spans="1:5" x14ac:dyDescent="0.25">
      <c r="A762" t="s">
        <v>11</v>
      </c>
      <c r="B762">
        <v>17</v>
      </c>
      <c r="C762">
        <v>31</v>
      </c>
      <c r="D762" t="e">
        <f>[1]!דבד[[#This Row],[LengthofCycle]]+1</f>
        <v>#REF!</v>
      </c>
      <c r="E762" t="str">
        <f>IF(IFERROR(LOOKUP(חח[[#This Row],[ClientID]],קביעויות[דילוג 2 אפשרויות]),FALSE)=חח[[#This Row],[ClientID]],1,"")</f>
        <v/>
      </c>
    </row>
    <row r="763" spans="1:5" x14ac:dyDescent="0.25">
      <c r="A763" t="s">
        <v>11</v>
      </c>
      <c r="B763">
        <v>18</v>
      </c>
      <c r="C763">
        <v>32</v>
      </c>
      <c r="D763" t="e">
        <f>[1]!דבד[[#This Row],[LengthofCycle]]+1</f>
        <v>#REF!</v>
      </c>
      <c r="E763" t="str">
        <f>IF(IFERROR(LOOKUP(חח[[#This Row],[ClientID]],קביעויות[דילוג 2 אפשרויות]),FALSE)=חח[[#This Row],[ClientID]],1,"")</f>
        <v/>
      </c>
    </row>
    <row r="764" spans="1:5" x14ac:dyDescent="0.25">
      <c r="A764" t="s">
        <v>11</v>
      </c>
      <c r="B764">
        <v>19</v>
      </c>
      <c r="C764">
        <v>27</v>
      </c>
      <c r="D764" t="e">
        <f>[1]!דבד[[#This Row],[LengthofCycle]]+1</f>
        <v>#REF!</v>
      </c>
      <c r="E764" t="str">
        <f>IF(IFERROR(LOOKUP(חח[[#This Row],[ClientID]],קביעויות[דילוג 2 אפשרויות]),FALSE)=חח[[#This Row],[ClientID]],1,"")</f>
        <v/>
      </c>
    </row>
    <row r="765" spans="1:5" x14ac:dyDescent="0.25">
      <c r="A765" t="s">
        <v>11</v>
      </c>
      <c r="B765">
        <v>20</v>
      </c>
      <c r="C765">
        <v>37</v>
      </c>
      <c r="D765" t="e">
        <f>[1]!דבד[[#This Row],[LengthofCycle]]+1</f>
        <v>#REF!</v>
      </c>
      <c r="E765" t="str">
        <f>IF(IFERROR(LOOKUP(חח[[#This Row],[ClientID]],קביעויות[דילוג 2 אפשרויות]),FALSE)=חח[[#This Row],[ClientID]],1,"")</f>
        <v/>
      </c>
    </row>
    <row r="766" spans="1:5" x14ac:dyDescent="0.25">
      <c r="A766" t="s">
        <v>11</v>
      </c>
      <c r="B766">
        <v>21</v>
      </c>
      <c r="C766">
        <v>30</v>
      </c>
      <c r="D766" t="e">
        <f>[1]!דבד[[#This Row],[LengthofCycle]]+1</f>
        <v>#REF!</v>
      </c>
      <c r="E766" t="str">
        <f>IF(IFERROR(LOOKUP(חח[[#This Row],[ClientID]],קביעויות[דילוג 2 אפשרויות]),FALSE)=חח[[#This Row],[ClientID]],1,"")</f>
        <v/>
      </c>
    </row>
    <row r="767" spans="1:5" x14ac:dyDescent="0.25">
      <c r="A767" t="s">
        <v>11</v>
      </c>
      <c r="B767">
        <v>22</v>
      </c>
      <c r="C767">
        <v>28</v>
      </c>
      <c r="D767" t="e">
        <f>[1]!דבד[[#This Row],[LengthofCycle]]+1</f>
        <v>#REF!</v>
      </c>
      <c r="E767" t="str">
        <f>IF(IFERROR(LOOKUP(חח[[#This Row],[ClientID]],קביעויות[דילוג 2 אפשרויות]),FALSE)=חח[[#This Row],[ClientID]],1,"")</f>
        <v/>
      </c>
    </row>
    <row r="768" spans="1:5" x14ac:dyDescent="0.25">
      <c r="A768" t="s">
        <v>11</v>
      </c>
      <c r="B768">
        <v>23</v>
      </c>
      <c r="C768">
        <v>30</v>
      </c>
      <c r="D768" t="e">
        <f>[1]!דבד[[#This Row],[LengthofCycle]]+1</f>
        <v>#REF!</v>
      </c>
      <c r="E768" t="str">
        <f>IF(IFERROR(LOOKUP(חח[[#This Row],[ClientID]],קביעויות[דילוג 2 אפשרויות]),FALSE)=חח[[#This Row],[ClientID]],1,"")</f>
        <v/>
      </c>
    </row>
    <row r="769" spans="1:5" x14ac:dyDescent="0.25">
      <c r="A769" t="s">
        <v>11</v>
      </c>
      <c r="B769">
        <v>24</v>
      </c>
      <c r="C769">
        <v>30</v>
      </c>
      <c r="D769" t="e">
        <f>[1]!דבד[[#This Row],[LengthofCycle]]+1</f>
        <v>#REF!</v>
      </c>
      <c r="E769" t="str">
        <f>IF(IFERROR(LOOKUP(חח[[#This Row],[ClientID]],קביעויות[דילוג 2 אפשרויות]),FALSE)=חח[[#This Row],[ClientID]],1,"")</f>
        <v/>
      </c>
    </row>
    <row r="770" spans="1:5" x14ac:dyDescent="0.25">
      <c r="A770" t="s">
        <v>11</v>
      </c>
      <c r="B770">
        <v>25</v>
      </c>
      <c r="C770">
        <v>31</v>
      </c>
      <c r="D770" t="e">
        <f>[1]!דבד[[#This Row],[LengthofCycle]]+1</f>
        <v>#REF!</v>
      </c>
      <c r="E770" t="str">
        <f>IF(IFERROR(LOOKUP(חח[[#This Row],[ClientID]],קביעויות[דילוג 2 אפשרויות]),FALSE)=חח[[#This Row],[ClientID]],1,"")</f>
        <v/>
      </c>
    </row>
    <row r="771" spans="1:5" x14ac:dyDescent="0.25">
      <c r="A771" t="s">
        <v>11</v>
      </c>
      <c r="B771">
        <v>26</v>
      </c>
      <c r="C771">
        <v>33</v>
      </c>
      <c r="D771" t="e">
        <f>[1]!דבד[[#This Row],[LengthofCycle]]+1</f>
        <v>#REF!</v>
      </c>
      <c r="E771" t="str">
        <f>IF(IFERROR(LOOKUP(חח[[#This Row],[ClientID]],קביעויות[דילוג 2 אפשרויות]),FALSE)=חח[[#This Row],[ClientID]],1,"")</f>
        <v/>
      </c>
    </row>
    <row r="772" spans="1:5" x14ac:dyDescent="0.25">
      <c r="A772" t="s">
        <v>11</v>
      </c>
      <c r="B772">
        <v>27</v>
      </c>
      <c r="C772">
        <v>31</v>
      </c>
      <c r="D772" t="e">
        <f>[1]!דבד[[#This Row],[LengthofCycle]]+1</f>
        <v>#REF!</v>
      </c>
      <c r="E772" t="str">
        <f>IF(IFERROR(LOOKUP(חח[[#This Row],[ClientID]],קביעויות[דילוג 2 אפשרויות]),FALSE)=חח[[#This Row],[ClientID]],1,"")</f>
        <v/>
      </c>
    </row>
    <row r="773" spans="1:5" x14ac:dyDescent="0.25">
      <c r="A773" t="s">
        <v>12</v>
      </c>
      <c r="B773">
        <v>1</v>
      </c>
      <c r="C773">
        <v>26</v>
      </c>
      <c r="D773" t="e">
        <f>[1]!דבד[[#This Row],[LengthofCycle]]+1</f>
        <v>#REF!</v>
      </c>
      <c r="E773">
        <f>IF(IFERROR(LOOKUP(חח[[#This Row],[ClientID]],קביעויות[דילוג 2 אפשרויות]),FALSE)=חח[[#This Row],[ClientID]],1,"")</f>
        <v>1</v>
      </c>
    </row>
    <row r="774" spans="1:5" x14ac:dyDescent="0.25">
      <c r="A774" t="s">
        <v>12</v>
      </c>
      <c r="B774">
        <v>2</v>
      </c>
      <c r="C774">
        <v>28</v>
      </c>
      <c r="D774" t="e">
        <f>[1]!דבד[[#This Row],[LengthofCycle]]+1</f>
        <v>#REF!</v>
      </c>
      <c r="E774">
        <f>IF(IFERROR(LOOKUP(חח[[#This Row],[ClientID]],קביעויות[דילוג 2 אפשרויות]),FALSE)=חח[[#This Row],[ClientID]],1,"")</f>
        <v>1</v>
      </c>
    </row>
    <row r="775" spans="1:5" x14ac:dyDescent="0.25">
      <c r="A775" t="s">
        <v>12</v>
      </c>
      <c r="B775">
        <v>3</v>
      </c>
      <c r="C775">
        <v>26</v>
      </c>
      <c r="D775" t="e">
        <f>[1]!דבד[[#This Row],[LengthofCycle]]+1</f>
        <v>#REF!</v>
      </c>
      <c r="E775">
        <f>IF(IFERROR(LOOKUP(חח[[#This Row],[ClientID]],קביעויות[דילוג 2 אפשרויות]),FALSE)=חח[[#This Row],[ClientID]],1,"")</f>
        <v>1</v>
      </c>
    </row>
    <row r="776" spans="1:5" x14ac:dyDescent="0.25">
      <c r="A776" t="s">
        <v>12</v>
      </c>
      <c r="B776">
        <v>4</v>
      </c>
      <c r="C776">
        <v>28</v>
      </c>
      <c r="D776" t="e">
        <f>[1]!דבד[[#This Row],[LengthofCycle]]+1</f>
        <v>#REF!</v>
      </c>
      <c r="E776">
        <f>IF(IFERROR(LOOKUP(חח[[#This Row],[ClientID]],קביעויות[דילוג 2 אפשרויות]),FALSE)=חח[[#This Row],[ClientID]],1,"")</f>
        <v>1</v>
      </c>
    </row>
    <row r="777" spans="1:5" x14ac:dyDescent="0.25">
      <c r="A777" t="s">
        <v>12</v>
      </c>
      <c r="B777">
        <v>5</v>
      </c>
      <c r="C777">
        <v>29</v>
      </c>
      <c r="D777" t="e">
        <f>[1]!דבד[[#This Row],[LengthofCycle]]+1</f>
        <v>#REF!</v>
      </c>
      <c r="E777">
        <f>IF(IFERROR(LOOKUP(חח[[#This Row],[ClientID]],קביעויות[דילוג 2 אפשרויות]),FALSE)=חח[[#This Row],[ClientID]],1,"")</f>
        <v>1</v>
      </c>
    </row>
    <row r="778" spans="1:5" x14ac:dyDescent="0.25">
      <c r="A778" t="s">
        <v>12</v>
      </c>
      <c r="B778">
        <v>6</v>
      </c>
      <c r="C778">
        <v>29</v>
      </c>
      <c r="D778" t="e">
        <f>[1]!דבד[[#This Row],[LengthofCycle]]+1</f>
        <v>#REF!</v>
      </c>
      <c r="E778">
        <f>IF(IFERROR(LOOKUP(חח[[#This Row],[ClientID]],קביעויות[דילוג 2 אפשרויות]),FALSE)=חח[[#This Row],[ClientID]],1,"")</f>
        <v>1</v>
      </c>
    </row>
    <row r="779" spans="1:5" x14ac:dyDescent="0.25">
      <c r="A779" t="s">
        <v>12</v>
      </c>
      <c r="B779">
        <v>7</v>
      </c>
      <c r="C779">
        <v>27</v>
      </c>
      <c r="D779" t="e">
        <f>[1]!דבד[[#This Row],[LengthofCycle]]+1</f>
        <v>#REF!</v>
      </c>
      <c r="E779">
        <f>IF(IFERROR(LOOKUP(חח[[#This Row],[ClientID]],קביעויות[דילוג 2 אפשרויות]),FALSE)=חח[[#This Row],[ClientID]],1,"")</f>
        <v>1</v>
      </c>
    </row>
    <row r="780" spans="1:5" x14ac:dyDescent="0.25">
      <c r="A780" t="s">
        <v>12</v>
      </c>
      <c r="B780">
        <v>8</v>
      </c>
      <c r="C780">
        <v>28</v>
      </c>
      <c r="D780" t="e">
        <f>[1]!דבד[[#This Row],[LengthofCycle]]+1</f>
        <v>#REF!</v>
      </c>
      <c r="E780">
        <f>IF(IFERROR(LOOKUP(חח[[#This Row],[ClientID]],קביעויות[דילוג 2 אפשרויות]),FALSE)=חח[[#This Row],[ClientID]],1,"")</f>
        <v>1</v>
      </c>
    </row>
    <row r="781" spans="1:5" x14ac:dyDescent="0.25">
      <c r="A781" t="s">
        <v>12</v>
      </c>
      <c r="B781">
        <v>9</v>
      </c>
      <c r="C781">
        <v>26</v>
      </c>
      <c r="D781" t="e">
        <f>[1]!דבד[[#This Row],[LengthofCycle]]+1</f>
        <v>#REF!</v>
      </c>
      <c r="E781">
        <f>IF(IFERROR(LOOKUP(חח[[#This Row],[ClientID]],קביעויות[דילוג 2 אפשרויות]),FALSE)=חח[[#This Row],[ClientID]],1,"")</f>
        <v>1</v>
      </c>
    </row>
    <row r="782" spans="1:5" x14ac:dyDescent="0.25">
      <c r="A782" t="s">
        <v>12</v>
      </c>
      <c r="B782">
        <v>10</v>
      </c>
      <c r="C782">
        <v>29</v>
      </c>
      <c r="D782" t="e">
        <f>[1]!דבד[[#This Row],[LengthofCycle]]+1</f>
        <v>#REF!</v>
      </c>
      <c r="E782">
        <f>IF(IFERROR(LOOKUP(חח[[#This Row],[ClientID]],קביעויות[דילוג 2 אפשרויות]),FALSE)=חח[[#This Row],[ClientID]],1,"")</f>
        <v>1</v>
      </c>
    </row>
    <row r="783" spans="1:5" x14ac:dyDescent="0.25">
      <c r="A783" t="s">
        <v>12</v>
      </c>
      <c r="B783">
        <v>11</v>
      </c>
      <c r="C783">
        <v>28</v>
      </c>
      <c r="D783" t="e">
        <f>[1]!דבד[[#This Row],[LengthofCycle]]+1</f>
        <v>#REF!</v>
      </c>
      <c r="E783">
        <f>IF(IFERROR(LOOKUP(חח[[#This Row],[ClientID]],קביעויות[דילוג 2 אפשרויות]),FALSE)=חח[[#This Row],[ClientID]],1,"")</f>
        <v>1</v>
      </c>
    </row>
    <row r="784" spans="1:5" x14ac:dyDescent="0.25">
      <c r="A784" t="s">
        <v>12</v>
      </c>
      <c r="B784">
        <v>12</v>
      </c>
      <c r="C784">
        <v>27</v>
      </c>
      <c r="D784" t="e">
        <f>[1]!דבד[[#This Row],[LengthofCycle]]+1</f>
        <v>#REF!</v>
      </c>
      <c r="E784">
        <f>IF(IFERROR(LOOKUP(חח[[#This Row],[ClientID]],קביעויות[דילוג 2 אפשרויות]),FALSE)=חח[[#This Row],[ClientID]],1,"")</f>
        <v>1</v>
      </c>
    </row>
    <row r="785" spans="1:5" x14ac:dyDescent="0.25">
      <c r="A785" t="s">
        <v>12</v>
      </c>
      <c r="B785">
        <v>13</v>
      </c>
      <c r="C785">
        <v>30</v>
      </c>
      <c r="D785" t="e">
        <f>[1]!דבד[[#This Row],[LengthofCycle]]+1</f>
        <v>#REF!</v>
      </c>
      <c r="E785">
        <f>IF(IFERROR(LOOKUP(חח[[#This Row],[ClientID]],קביעויות[דילוג 2 אפשרויות]),FALSE)=חח[[#This Row],[ClientID]],1,"")</f>
        <v>1</v>
      </c>
    </row>
    <row r="786" spans="1:5" x14ac:dyDescent="0.25">
      <c r="A786" t="s">
        <v>12</v>
      </c>
      <c r="B786">
        <v>14</v>
      </c>
      <c r="C786">
        <v>29</v>
      </c>
      <c r="D786" t="e">
        <f>[1]!דבד[[#This Row],[LengthofCycle]]+1</f>
        <v>#REF!</v>
      </c>
      <c r="E786">
        <f>IF(IFERROR(LOOKUP(חח[[#This Row],[ClientID]],קביעויות[דילוג 2 אפשרויות]),FALSE)=חח[[#This Row],[ClientID]],1,"")</f>
        <v>1</v>
      </c>
    </row>
    <row r="787" spans="1:5" x14ac:dyDescent="0.25">
      <c r="A787" t="s">
        <v>12</v>
      </c>
      <c r="B787">
        <v>15</v>
      </c>
      <c r="C787">
        <v>27</v>
      </c>
      <c r="D787" t="e">
        <f>[1]!דבד[[#This Row],[LengthofCycle]]+1</f>
        <v>#REF!</v>
      </c>
      <c r="E787">
        <f>IF(IFERROR(LOOKUP(חח[[#This Row],[ClientID]],קביעויות[דילוג 2 אפשרויות]),FALSE)=חח[[#This Row],[ClientID]],1,"")</f>
        <v>1</v>
      </c>
    </row>
    <row r="788" spans="1:5" x14ac:dyDescent="0.25">
      <c r="A788" t="s">
        <v>12</v>
      </c>
      <c r="B788">
        <v>16</v>
      </c>
      <c r="C788">
        <v>27</v>
      </c>
      <c r="D788" t="e">
        <f>[1]!דבד[[#This Row],[LengthofCycle]]+1</f>
        <v>#REF!</v>
      </c>
      <c r="E788">
        <f>IF(IFERROR(LOOKUP(חח[[#This Row],[ClientID]],קביעויות[דילוג 2 אפשרויות]),FALSE)=חח[[#This Row],[ClientID]],1,"")</f>
        <v>1</v>
      </c>
    </row>
    <row r="789" spans="1:5" x14ac:dyDescent="0.25">
      <c r="A789" t="s">
        <v>12</v>
      </c>
      <c r="B789">
        <v>17</v>
      </c>
      <c r="C789">
        <v>28</v>
      </c>
      <c r="D789" t="e">
        <f>[1]!דבד[[#This Row],[LengthofCycle]]+1</f>
        <v>#REF!</v>
      </c>
      <c r="E789">
        <f>IF(IFERROR(LOOKUP(חח[[#This Row],[ClientID]],קביעויות[דילוג 2 אפשרויות]),FALSE)=חח[[#This Row],[ClientID]],1,"")</f>
        <v>1</v>
      </c>
    </row>
    <row r="790" spans="1:5" x14ac:dyDescent="0.25">
      <c r="A790" t="s">
        <v>12</v>
      </c>
      <c r="B790">
        <v>18</v>
      </c>
      <c r="C790">
        <v>28</v>
      </c>
      <c r="D790" t="e">
        <f>[1]!דבד[[#This Row],[LengthofCycle]]+1</f>
        <v>#REF!</v>
      </c>
      <c r="E790">
        <f>IF(IFERROR(LOOKUP(חח[[#This Row],[ClientID]],קביעויות[דילוג 2 אפשרויות]),FALSE)=חח[[#This Row],[ClientID]],1,"")</f>
        <v>1</v>
      </c>
    </row>
    <row r="791" spans="1:5" x14ac:dyDescent="0.25">
      <c r="A791" t="s">
        <v>12</v>
      </c>
      <c r="B791">
        <v>19</v>
      </c>
      <c r="C791">
        <v>28</v>
      </c>
      <c r="D791" t="e">
        <f>[1]!דבד[[#This Row],[LengthofCycle]]+1</f>
        <v>#REF!</v>
      </c>
      <c r="E791">
        <f>IF(IFERROR(LOOKUP(חח[[#This Row],[ClientID]],קביעויות[דילוג 2 אפשרויות]),FALSE)=חח[[#This Row],[ClientID]],1,"")</f>
        <v>1</v>
      </c>
    </row>
    <row r="792" spans="1:5" x14ac:dyDescent="0.25">
      <c r="A792" t="s">
        <v>12</v>
      </c>
      <c r="B792">
        <v>20</v>
      </c>
      <c r="C792">
        <v>27</v>
      </c>
      <c r="D792" t="e">
        <f>[1]!דבד[[#This Row],[LengthofCycle]]+1</f>
        <v>#REF!</v>
      </c>
      <c r="E792">
        <f>IF(IFERROR(LOOKUP(חח[[#This Row],[ClientID]],קביעויות[דילוג 2 אפשרויות]),FALSE)=חח[[#This Row],[ClientID]],1,"")</f>
        <v>1</v>
      </c>
    </row>
    <row r="793" spans="1:5" x14ac:dyDescent="0.25">
      <c r="A793" t="s">
        <v>12</v>
      </c>
      <c r="B793">
        <v>21</v>
      </c>
      <c r="C793">
        <v>28</v>
      </c>
      <c r="D793" t="e">
        <f>[1]!דבד[[#This Row],[LengthofCycle]]+1</f>
        <v>#REF!</v>
      </c>
      <c r="E793">
        <f>IF(IFERROR(LOOKUP(חח[[#This Row],[ClientID]],קביעויות[דילוג 2 אפשרויות]),FALSE)=חח[[#This Row],[ClientID]],1,"")</f>
        <v>1</v>
      </c>
    </row>
    <row r="794" spans="1:5" x14ac:dyDescent="0.25">
      <c r="A794" t="s">
        <v>12</v>
      </c>
      <c r="B794">
        <v>22</v>
      </c>
      <c r="C794">
        <v>28</v>
      </c>
      <c r="D794" t="e">
        <f>[1]!דבד[[#This Row],[LengthofCycle]]+1</f>
        <v>#REF!</v>
      </c>
      <c r="E794">
        <f>IF(IFERROR(LOOKUP(חח[[#This Row],[ClientID]],קביעויות[דילוג 2 אפשרויות]),FALSE)=חח[[#This Row],[ClientID]],1,"")</f>
        <v>1</v>
      </c>
    </row>
    <row r="795" spans="1:5" x14ac:dyDescent="0.25">
      <c r="A795" t="s">
        <v>12</v>
      </c>
      <c r="B795">
        <v>23</v>
      </c>
      <c r="C795">
        <v>28</v>
      </c>
      <c r="D795" t="e">
        <f>[1]!דבד[[#This Row],[LengthofCycle]]+1</f>
        <v>#REF!</v>
      </c>
      <c r="E795">
        <f>IF(IFERROR(LOOKUP(חח[[#This Row],[ClientID]],קביעויות[דילוג 2 אפשרויות]),FALSE)=חח[[#This Row],[ClientID]],1,"")</f>
        <v>1</v>
      </c>
    </row>
    <row r="796" spans="1:5" x14ac:dyDescent="0.25">
      <c r="A796" t="s">
        <v>73</v>
      </c>
      <c r="B796">
        <v>1</v>
      </c>
      <c r="C796">
        <v>30</v>
      </c>
      <c r="D796" t="e">
        <f>[1]!דבד[[#This Row],[LengthofCycle]]+1</f>
        <v>#REF!</v>
      </c>
      <c r="E796">
        <f>IF(IFERROR(LOOKUP(חח[[#This Row],[ClientID]],קביעויות[דילוג 2 אפשרויות]),FALSE)=חח[[#This Row],[ClientID]],1,"")</f>
        <v>1</v>
      </c>
    </row>
    <row r="797" spans="1:5" x14ac:dyDescent="0.25">
      <c r="A797" t="s">
        <v>73</v>
      </c>
      <c r="B797">
        <v>2</v>
      </c>
      <c r="C797">
        <v>30</v>
      </c>
      <c r="D797" t="e">
        <f>[1]!דבד[[#This Row],[LengthofCycle]]+1</f>
        <v>#REF!</v>
      </c>
      <c r="E797">
        <f>IF(IFERROR(LOOKUP(חח[[#This Row],[ClientID]],קביעויות[דילוג 2 אפשרויות]),FALSE)=חח[[#This Row],[ClientID]],1,"")</f>
        <v>1</v>
      </c>
    </row>
    <row r="798" spans="1:5" x14ac:dyDescent="0.25">
      <c r="A798" t="s">
        <v>73</v>
      </c>
      <c r="B798">
        <v>3</v>
      </c>
      <c r="C798">
        <v>41</v>
      </c>
      <c r="D798" t="e">
        <f>[1]!דבד[[#This Row],[LengthofCycle]]+1</f>
        <v>#REF!</v>
      </c>
      <c r="E798">
        <f>IF(IFERROR(LOOKUP(חח[[#This Row],[ClientID]],קביעויות[דילוג 2 אפשרויות]),FALSE)=חח[[#This Row],[ClientID]],1,"")</f>
        <v>1</v>
      </c>
    </row>
    <row r="799" spans="1:5" x14ac:dyDescent="0.25">
      <c r="A799" t="s">
        <v>73</v>
      </c>
      <c r="B799">
        <v>4</v>
      </c>
      <c r="C799">
        <v>29</v>
      </c>
      <c r="D799" t="e">
        <f>[1]!דבד[[#This Row],[LengthofCycle]]+1</f>
        <v>#REF!</v>
      </c>
      <c r="E799">
        <f>IF(IFERROR(LOOKUP(חח[[#This Row],[ClientID]],קביעויות[דילוג 2 אפשרויות]),FALSE)=חח[[#This Row],[ClientID]],1,"")</f>
        <v>1</v>
      </c>
    </row>
    <row r="800" spans="1:5" x14ac:dyDescent="0.25">
      <c r="A800" t="s">
        <v>73</v>
      </c>
      <c r="B800">
        <v>5</v>
      </c>
      <c r="C800">
        <v>33</v>
      </c>
      <c r="D800" t="e">
        <f>[1]!דבד[[#This Row],[LengthofCycle]]+1</f>
        <v>#REF!</v>
      </c>
      <c r="E800">
        <f>IF(IFERROR(LOOKUP(חח[[#This Row],[ClientID]],קביעויות[דילוג 2 אפשרויות]),FALSE)=חח[[#This Row],[ClientID]],1,"")</f>
        <v>1</v>
      </c>
    </row>
    <row r="801" spans="1:5" x14ac:dyDescent="0.25">
      <c r="A801" t="s">
        <v>73</v>
      </c>
      <c r="B801">
        <v>6</v>
      </c>
      <c r="C801">
        <v>27</v>
      </c>
      <c r="D801" t="e">
        <f>[1]!דבד[[#This Row],[LengthofCycle]]+1</f>
        <v>#REF!</v>
      </c>
      <c r="E801">
        <f>IF(IFERROR(LOOKUP(חח[[#This Row],[ClientID]],קביעויות[דילוג 2 אפשרויות]),FALSE)=חח[[#This Row],[ClientID]],1,"")</f>
        <v>1</v>
      </c>
    </row>
    <row r="802" spans="1:5" x14ac:dyDescent="0.25">
      <c r="A802" t="s">
        <v>73</v>
      </c>
      <c r="B802">
        <v>7</v>
      </c>
      <c r="C802">
        <v>29</v>
      </c>
      <c r="D802" t="e">
        <f>[1]!דבד[[#This Row],[LengthofCycle]]+1</f>
        <v>#REF!</v>
      </c>
      <c r="E802">
        <f>IF(IFERROR(LOOKUP(חח[[#This Row],[ClientID]],קביעויות[דילוג 2 אפשרויות]),FALSE)=חח[[#This Row],[ClientID]],1,"")</f>
        <v>1</v>
      </c>
    </row>
    <row r="803" spans="1:5" x14ac:dyDescent="0.25">
      <c r="A803" t="s">
        <v>73</v>
      </c>
      <c r="B803">
        <v>8</v>
      </c>
      <c r="C803">
        <v>31</v>
      </c>
      <c r="D803" t="e">
        <f>[1]!דבד[[#This Row],[LengthofCycle]]+1</f>
        <v>#REF!</v>
      </c>
      <c r="E803">
        <f>IF(IFERROR(LOOKUP(חח[[#This Row],[ClientID]],קביעויות[דילוג 2 אפשרויות]),FALSE)=חח[[#This Row],[ClientID]],1,"")</f>
        <v>1</v>
      </c>
    </row>
    <row r="804" spans="1:5" x14ac:dyDescent="0.25">
      <c r="A804" t="s">
        <v>73</v>
      </c>
      <c r="B804">
        <v>9</v>
      </c>
      <c r="C804">
        <v>31</v>
      </c>
      <c r="D804" t="e">
        <f>[1]!דבד[[#This Row],[LengthofCycle]]+1</f>
        <v>#REF!</v>
      </c>
      <c r="E804">
        <f>IF(IFERROR(LOOKUP(חח[[#This Row],[ClientID]],קביעויות[דילוג 2 אפשרויות]),FALSE)=חח[[#This Row],[ClientID]],1,"")</f>
        <v>1</v>
      </c>
    </row>
    <row r="805" spans="1:5" x14ac:dyDescent="0.25">
      <c r="A805" t="s">
        <v>73</v>
      </c>
      <c r="B805">
        <v>10</v>
      </c>
      <c r="C805">
        <v>33</v>
      </c>
      <c r="D805" t="e">
        <f>[1]!דבד[[#This Row],[LengthofCycle]]+1</f>
        <v>#REF!</v>
      </c>
      <c r="E805">
        <f>IF(IFERROR(LOOKUP(חח[[#This Row],[ClientID]],קביעויות[דילוג 2 אפשרויות]),FALSE)=חח[[#This Row],[ClientID]],1,"")</f>
        <v>1</v>
      </c>
    </row>
    <row r="806" spans="1:5" x14ac:dyDescent="0.25">
      <c r="A806" t="s">
        <v>73</v>
      </c>
      <c r="B806">
        <v>11</v>
      </c>
      <c r="C806">
        <v>31</v>
      </c>
      <c r="D806" t="e">
        <f>[1]!דבד[[#This Row],[LengthofCycle]]+1</f>
        <v>#REF!</v>
      </c>
      <c r="E806">
        <f>IF(IFERROR(LOOKUP(חח[[#This Row],[ClientID]],קביעויות[דילוג 2 אפשרויות]),FALSE)=חח[[#This Row],[ClientID]],1,"")</f>
        <v>1</v>
      </c>
    </row>
    <row r="807" spans="1:5" x14ac:dyDescent="0.25">
      <c r="A807" t="s">
        <v>73</v>
      </c>
      <c r="B807">
        <v>12</v>
      </c>
      <c r="C807">
        <v>32</v>
      </c>
      <c r="D807" t="e">
        <f>[1]!דבד[[#This Row],[LengthofCycle]]+1</f>
        <v>#REF!</v>
      </c>
      <c r="E807">
        <f>IF(IFERROR(LOOKUP(חח[[#This Row],[ClientID]],קביעויות[דילוג 2 אפשרויות]),FALSE)=חח[[#This Row],[ClientID]],1,"")</f>
        <v>1</v>
      </c>
    </row>
    <row r="808" spans="1:5" x14ac:dyDescent="0.25">
      <c r="A808" t="s">
        <v>73</v>
      </c>
      <c r="B808">
        <v>13</v>
      </c>
      <c r="C808">
        <v>30</v>
      </c>
      <c r="D808" t="e">
        <f>[1]!דבד[[#This Row],[LengthofCycle]]+1</f>
        <v>#REF!</v>
      </c>
      <c r="E808">
        <f>IF(IFERROR(LOOKUP(חח[[#This Row],[ClientID]],קביעויות[דילוג 2 אפשרויות]),FALSE)=חח[[#This Row],[ClientID]],1,"")</f>
        <v>1</v>
      </c>
    </row>
    <row r="809" spans="1:5" x14ac:dyDescent="0.25">
      <c r="A809" t="s">
        <v>73</v>
      </c>
      <c r="B809">
        <v>14</v>
      </c>
      <c r="C809">
        <v>26</v>
      </c>
      <c r="D809" t="e">
        <f>[1]!דבד[[#This Row],[LengthofCycle]]+1</f>
        <v>#REF!</v>
      </c>
      <c r="E809">
        <f>IF(IFERROR(LOOKUP(חח[[#This Row],[ClientID]],קביעויות[דילוג 2 אפשרויות]),FALSE)=חח[[#This Row],[ClientID]],1,"")</f>
        <v>1</v>
      </c>
    </row>
    <row r="810" spans="1:5" x14ac:dyDescent="0.25">
      <c r="A810" t="s">
        <v>74</v>
      </c>
      <c r="B810">
        <v>1</v>
      </c>
      <c r="C810">
        <v>26</v>
      </c>
      <c r="D810" t="e">
        <f>[1]!דבד[[#This Row],[LengthofCycle]]+1</f>
        <v>#REF!</v>
      </c>
      <c r="E810" t="str">
        <f>IF(IFERROR(LOOKUP(חח[[#This Row],[ClientID]],קביעויות[דילוג 2 אפשרויות]),FALSE)=חח[[#This Row],[ClientID]],1,"")</f>
        <v/>
      </c>
    </row>
    <row r="811" spans="1:5" x14ac:dyDescent="0.25">
      <c r="A811" t="s">
        <v>74</v>
      </c>
      <c r="B811">
        <v>2</v>
      </c>
      <c r="C811">
        <v>25</v>
      </c>
      <c r="D811" t="e">
        <f>[1]!דבד[[#This Row],[LengthofCycle]]+1</f>
        <v>#REF!</v>
      </c>
      <c r="E811" t="str">
        <f>IF(IFERROR(LOOKUP(חח[[#This Row],[ClientID]],קביעויות[דילוג 2 אפשרויות]),FALSE)=חח[[#This Row],[ClientID]],1,"")</f>
        <v/>
      </c>
    </row>
    <row r="812" spans="1:5" x14ac:dyDescent="0.25">
      <c r="A812" t="s">
        <v>74</v>
      </c>
      <c r="B812">
        <v>3</v>
      </c>
      <c r="C812">
        <v>26</v>
      </c>
      <c r="D812" t="e">
        <f>[1]!דבד[[#This Row],[LengthofCycle]]+1</f>
        <v>#REF!</v>
      </c>
      <c r="E812" t="str">
        <f>IF(IFERROR(LOOKUP(חח[[#This Row],[ClientID]],קביעויות[דילוג 2 אפשרויות]),FALSE)=חח[[#This Row],[ClientID]],1,"")</f>
        <v/>
      </c>
    </row>
    <row r="813" spans="1:5" x14ac:dyDescent="0.25">
      <c r="A813" t="s">
        <v>74</v>
      </c>
      <c r="B813">
        <v>4</v>
      </c>
      <c r="C813">
        <v>25</v>
      </c>
      <c r="D813" t="e">
        <f>[1]!דבד[[#This Row],[LengthofCycle]]+1</f>
        <v>#REF!</v>
      </c>
      <c r="E813" t="str">
        <f>IF(IFERROR(LOOKUP(חח[[#This Row],[ClientID]],קביעויות[דילוג 2 אפשרויות]),FALSE)=חח[[#This Row],[ClientID]],1,"")</f>
        <v/>
      </c>
    </row>
    <row r="814" spans="1:5" x14ac:dyDescent="0.25">
      <c r="A814" t="s">
        <v>74</v>
      </c>
      <c r="B814">
        <v>5</v>
      </c>
      <c r="C814">
        <v>25</v>
      </c>
      <c r="D814" t="e">
        <f>[1]!דבד[[#This Row],[LengthofCycle]]+1</f>
        <v>#REF!</v>
      </c>
      <c r="E814" t="str">
        <f>IF(IFERROR(LOOKUP(חח[[#This Row],[ClientID]],קביעויות[דילוג 2 אפשרויות]),FALSE)=חח[[#This Row],[ClientID]],1,"")</f>
        <v/>
      </c>
    </row>
    <row r="815" spans="1:5" x14ac:dyDescent="0.25">
      <c r="A815" t="s">
        <v>74</v>
      </c>
      <c r="B815">
        <v>6</v>
      </c>
      <c r="C815">
        <v>24</v>
      </c>
      <c r="D815" t="e">
        <f>[1]!דבד[[#This Row],[LengthofCycle]]+1</f>
        <v>#REF!</v>
      </c>
      <c r="E815" t="str">
        <f>IF(IFERROR(LOOKUP(חח[[#This Row],[ClientID]],קביעויות[דילוג 2 אפשרויות]),FALSE)=חח[[#This Row],[ClientID]],1,"")</f>
        <v/>
      </c>
    </row>
    <row r="816" spans="1:5" x14ac:dyDescent="0.25">
      <c r="A816" t="s">
        <v>74</v>
      </c>
      <c r="B816">
        <v>7</v>
      </c>
      <c r="C816">
        <v>24</v>
      </c>
      <c r="D816" t="e">
        <f>[1]!דבד[[#This Row],[LengthofCycle]]+1</f>
        <v>#REF!</v>
      </c>
      <c r="E816" t="str">
        <f>IF(IFERROR(LOOKUP(חח[[#This Row],[ClientID]],קביעויות[דילוג 2 אפשרויות]),FALSE)=חח[[#This Row],[ClientID]],1,"")</f>
        <v/>
      </c>
    </row>
    <row r="817" spans="1:5" x14ac:dyDescent="0.25">
      <c r="A817" t="s">
        <v>74</v>
      </c>
      <c r="B817">
        <v>8</v>
      </c>
      <c r="C817">
        <v>23</v>
      </c>
      <c r="D817" t="e">
        <f>[1]!דבד[[#This Row],[LengthofCycle]]+1</f>
        <v>#REF!</v>
      </c>
      <c r="E817" t="str">
        <f>IF(IFERROR(LOOKUP(חח[[#This Row],[ClientID]],קביעויות[דילוג 2 אפשרויות]),FALSE)=חח[[#This Row],[ClientID]],1,"")</f>
        <v/>
      </c>
    </row>
    <row r="818" spans="1:5" x14ac:dyDescent="0.25">
      <c r="A818" t="s">
        <v>74</v>
      </c>
      <c r="B818">
        <v>9</v>
      </c>
      <c r="C818">
        <v>28</v>
      </c>
      <c r="D818" t="e">
        <f>[1]!דבד[[#This Row],[LengthofCycle]]+1</f>
        <v>#REF!</v>
      </c>
      <c r="E818" t="str">
        <f>IF(IFERROR(LOOKUP(חח[[#This Row],[ClientID]],קביעויות[דילוג 2 אפשרויות]),FALSE)=חח[[#This Row],[ClientID]],1,"")</f>
        <v/>
      </c>
    </row>
    <row r="819" spans="1:5" x14ac:dyDescent="0.25">
      <c r="A819" t="s">
        <v>74</v>
      </c>
      <c r="B819">
        <v>10</v>
      </c>
      <c r="C819">
        <v>27</v>
      </c>
      <c r="D819" t="e">
        <f>[1]!דבד[[#This Row],[LengthofCycle]]+1</f>
        <v>#REF!</v>
      </c>
      <c r="E819" t="str">
        <f>IF(IFERROR(LOOKUP(חח[[#This Row],[ClientID]],קביעויות[דילוג 2 אפשרויות]),FALSE)=חח[[#This Row],[ClientID]],1,"")</f>
        <v/>
      </c>
    </row>
    <row r="820" spans="1:5" x14ac:dyDescent="0.25">
      <c r="A820" t="s">
        <v>74</v>
      </c>
      <c r="B820">
        <v>11</v>
      </c>
      <c r="C820">
        <v>25</v>
      </c>
      <c r="D820" t="e">
        <f>[1]!דבד[[#This Row],[LengthofCycle]]+1</f>
        <v>#REF!</v>
      </c>
      <c r="E820" t="str">
        <f>IF(IFERROR(LOOKUP(חח[[#This Row],[ClientID]],קביעויות[דילוג 2 אפשרויות]),FALSE)=חח[[#This Row],[ClientID]],1,"")</f>
        <v/>
      </c>
    </row>
    <row r="821" spans="1:5" x14ac:dyDescent="0.25">
      <c r="A821" t="s">
        <v>74</v>
      </c>
      <c r="B821">
        <v>12</v>
      </c>
      <c r="C821">
        <v>24</v>
      </c>
      <c r="D821" t="e">
        <f>[1]!דבד[[#This Row],[LengthofCycle]]+1</f>
        <v>#REF!</v>
      </c>
      <c r="E821" t="str">
        <f>IF(IFERROR(LOOKUP(חח[[#This Row],[ClientID]],קביעויות[דילוג 2 אפשרויות]),FALSE)=חח[[#This Row],[ClientID]],1,"")</f>
        <v/>
      </c>
    </row>
    <row r="822" spans="1:5" x14ac:dyDescent="0.25">
      <c r="A822" t="s">
        <v>74</v>
      </c>
      <c r="B822">
        <v>13</v>
      </c>
      <c r="C822">
        <v>26</v>
      </c>
      <c r="D822" t="e">
        <f>[1]!דבד[[#This Row],[LengthofCycle]]+1</f>
        <v>#REF!</v>
      </c>
      <c r="E822" t="str">
        <f>IF(IFERROR(LOOKUP(חח[[#This Row],[ClientID]],קביעויות[דילוג 2 אפשרויות]),FALSE)=חח[[#This Row],[ClientID]],1,"")</f>
        <v/>
      </c>
    </row>
    <row r="823" spans="1:5" x14ac:dyDescent="0.25">
      <c r="A823" t="s">
        <v>74</v>
      </c>
      <c r="B823">
        <v>14</v>
      </c>
      <c r="C823">
        <v>26</v>
      </c>
      <c r="D823" t="e">
        <f>[1]!דבד[[#This Row],[LengthofCycle]]+1</f>
        <v>#REF!</v>
      </c>
      <c r="E823" t="str">
        <f>IF(IFERROR(LOOKUP(חח[[#This Row],[ClientID]],קביעויות[דילוג 2 אפשרויות]),FALSE)=חח[[#This Row],[ClientID]],1,"")</f>
        <v/>
      </c>
    </row>
    <row r="824" spans="1:5" x14ac:dyDescent="0.25">
      <c r="A824" t="s">
        <v>74</v>
      </c>
      <c r="B824">
        <v>15</v>
      </c>
      <c r="C824">
        <v>27</v>
      </c>
      <c r="D824" t="e">
        <f>[1]!דבד[[#This Row],[LengthofCycle]]+1</f>
        <v>#REF!</v>
      </c>
      <c r="E824" t="str">
        <f>IF(IFERROR(LOOKUP(חח[[#This Row],[ClientID]],קביעויות[דילוג 2 אפשרויות]),FALSE)=חח[[#This Row],[ClientID]],1,"")</f>
        <v/>
      </c>
    </row>
    <row r="825" spans="1:5" x14ac:dyDescent="0.25">
      <c r="A825" t="s">
        <v>75</v>
      </c>
      <c r="B825">
        <v>1</v>
      </c>
      <c r="C825">
        <v>28</v>
      </c>
      <c r="D825" t="e">
        <f>[1]!דבד[[#This Row],[LengthofCycle]]+1</f>
        <v>#REF!</v>
      </c>
      <c r="E825" t="str">
        <f>IF(IFERROR(LOOKUP(חח[[#This Row],[ClientID]],קביעויות[דילוג 2 אפשרויות]),FALSE)=חח[[#This Row],[ClientID]],1,"")</f>
        <v/>
      </c>
    </row>
    <row r="826" spans="1:5" x14ac:dyDescent="0.25">
      <c r="A826" t="s">
        <v>75</v>
      </c>
      <c r="B826">
        <v>2</v>
      </c>
      <c r="C826">
        <v>29</v>
      </c>
      <c r="D826" t="e">
        <f>[1]!דבד[[#This Row],[LengthofCycle]]+1</f>
        <v>#REF!</v>
      </c>
      <c r="E826" t="str">
        <f>IF(IFERROR(LOOKUP(חח[[#This Row],[ClientID]],קביעויות[דילוג 2 אפשרויות]),FALSE)=חח[[#This Row],[ClientID]],1,"")</f>
        <v/>
      </c>
    </row>
    <row r="827" spans="1:5" x14ac:dyDescent="0.25">
      <c r="A827" t="s">
        <v>75</v>
      </c>
      <c r="B827">
        <v>3</v>
      </c>
      <c r="C827">
        <v>26</v>
      </c>
      <c r="D827" t="e">
        <f>[1]!דבד[[#This Row],[LengthofCycle]]+1</f>
        <v>#REF!</v>
      </c>
      <c r="E827" t="str">
        <f>IF(IFERROR(LOOKUP(חח[[#This Row],[ClientID]],קביעויות[דילוג 2 אפשרויות]),FALSE)=חח[[#This Row],[ClientID]],1,"")</f>
        <v/>
      </c>
    </row>
    <row r="828" spans="1:5" x14ac:dyDescent="0.25">
      <c r="A828" t="s">
        <v>75</v>
      </c>
      <c r="B828">
        <v>4</v>
      </c>
      <c r="C828">
        <v>26</v>
      </c>
      <c r="D828" t="e">
        <f>[1]!דבד[[#This Row],[LengthofCycle]]+1</f>
        <v>#REF!</v>
      </c>
      <c r="E828" t="str">
        <f>IF(IFERROR(LOOKUP(חח[[#This Row],[ClientID]],קביעויות[דילוג 2 אפשרויות]),FALSE)=חח[[#This Row],[ClientID]],1,"")</f>
        <v/>
      </c>
    </row>
    <row r="829" spans="1:5" x14ac:dyDescent="0.25">
      <c r="A829" t="s">
        <v>75</v>
      </c>
      <c r="B829">
        <v>5</v>
      </c>
      <c r="C829">
        <v>26</v>
      </c>
      <c r="D829" t="e">
        <f>[1]!דבד[[#This Row],[LengthofCycle]]+1</f>
        <v>#REF!</v>
      </c>
      <c r="E829" t="str">
        <f>IF(IFERROR(LOOKUP(חח[[#This Row],[ClientID]],קביעויות[דילוג 2 אפשרויות]),FALSE)=חח[[#This Row],[ClientID]],1,"")</f>
        <v/>
      </c>
    </row>
    <row r="830" spans="1:5" x14ac:dyDescent="0.25">
      <c r="A830" t="s">
        <v>75</v>
      </c>
      <c r="B830">
        <v>6</v>
      </c>
      <c r="C830">
        <v>25</v>
      </c>
      <c r="D830" t="e">
        <f>[1]!דבד[[#This Row],[LengthofCycle]]+1</f>
        <v>#REF!</v>
      </c>
      <c r="E830" t="str">
        <f>IF(IFERROR(LOOKUP(חח[[#This Row],[ClientID]],קביעויות[דילוג 2 אפשרויות]),FALSE)=חח[[#This Row],[ClientID]],1,"")</f>
        <v/>
      </c>
    </row>
    <row r="831" spans="1:5" x14ac:dyDescent="0.25">
      <c r="A831" t="s">
        <v>75</v>
      </c>
      <c r="B831">
        <v>7</v>
      </c>
      <c r="C831">
        <v>26</v>
      </c>
      <c r="D831" t="e">
        <f>[1]!דבד[[#This Row],[LengthofCycle]]+1</f>
        <v>#REF!</v>
      </c>
      <c r="E831" t="str">
        <f>IF(IFERROR(LOOKUP(חח[[#This Row],[ClientID]],קביעויות[דילוג 2 אפשרויות]),FALSE)=חח[[#This Row],[ClientID]],1,"")</f>
        <v/>
      </c>
    </row>
    <row r="832" spans="1:5" x14ac:dyDescent="0.25">
      <c r="A832" t="s">
        <v>75</v>
      </c>
      <c r="B832">
        <v>8</v>
      </c>
      <c r="C832">
        <v>26</v>
      </c>
      <c r="D832" t="e">
        <f>[1]!דבד[[#This Row],[LengthofCycle]]+1</f>
        <v>#REF!</v>
      </c>
      <c r="E832" t="str">
        <f>IF(IFERROR(LOOKUP(חח[[#This Row],[ClientID]],קביעויות[דילוג 2 אפשרויות]),FALSE)=חח[[#This Row],[ClientID]],1,"")</f>
        <v/>
      </c>
    </row>
    <row r="833" spans="1:5" x14ac:dyDescent="0.25">
      <c r="A833" t="s">
        <v>75</v>
      </c>
      <c r="B833">
        <v>9</v>
      </c>
      <c r="C833">
        <v>26</v>
      </c>
      <c r="D833" t="e">
        <f>[1]!דבד[[#This Row],[LengthofCycle]]+1</f>
        <v>#REF!</v>
      </c>
      <c r="E833" t="str">
        <f>IF(IFERROR(LOOKUP(חח[[#This Row],[ClientID]],קביעויות[דילוג 2 אפשרויות]),FALSE)=חח[[#This Row],[ClientID]],1,"")</f>
        <v/>
      </c>
    </row>
    <row r="834" spans="1:5" x14ac:dyDescent="0.25">
      <c r="A834" t="s">
        <v>75</v>
      </c>
      <c r="B834">
        <v>10</v>
      </c>
      <c r="C834">
        <v>26</v>
      </c>
      <c r="D834" t="e">
        <f>[1]!דבד[[#This Row],[LengthofCycle]]+1</f>
        <v>#REF!</v>
      </c>
      <c r="E834" t="str">
        <f>IF(IFERROR(LOOKUP(חח[[#This Row],[ClientID]],קביעויות[דילוג 2 אפשרויות]),FALSE)=חח[[#This Row],[ClientID]],1,"")</f>
        <v/>
      </c>
    </row>
    <row r="835" spans="1:5" x14ac:dyDescent="0.25">
      <c r="A835" t="s">
        <v>75</v>
      </c>
      <c r="B835">
        <v>11</v>
      </c>
      <c r="C835">
        <v>28</v>
      </c>
      <c r="D835" t="e">
        <f>[1]!דבד[[#This Row],[LengthofCycle]]+1</f>
        <v>#REF!</v>
      </c>
      <c r="E835" t="str">
        <f>IF(IFERROR(LOOKUP(חח[[#This Row],[ClientID]],קביעויות[דילוג 2 אפשרויות]),FALSE)=חח[[#This Row],[ClientID]],1,"")</f>
        <v/>
      </c>
    </row>
    <row r="836" spans="1:5" x14ac:dyDescent="0.25">
      <c r="A836" t="s">
        <v>75</v>
      </c>
      <c r="B836">
        <v>12</v>
      </c>
      <c r="C836">
        <v>27</v>
      </c>
      <c r="D836" t="e">
        <f>[1]!דבד[[#This Row],[LengthofCycle]]+1</f>
        <v>#REF!</v>
      </c>
      <c r="E836" t="str">
        <f>IF(IFERROR(LOOKUP(חח[[#This Row],[ClientID]],קביעויות[דילוג 2 אפשרויות]),FALSE)=חח[[#This Row],[ClientID]],1,"")</f>
        <v/>
      </c>
    </row>
    <row r="837" spans="1:5" x14ac:dyDescent="0.25">
      <c r="A837" t="s">
        <v>75</v>
      </c>
      <c r="B837">
        <v>13</v>
      </c>
      <c r="C837">
        <v>28</v>
      </c>
      <c r="D837" t="e">
        <f>[1]!דבד[[#This Row],[LengthofCycle]]+1</f>
        <v>#REF!</v>
      </c>
      <c r="E837" t="str">
        <f>IF(IFERROR(LOOKUP(חח[[#This Row],[ClientID]],קביעויות[דילוג 2 אפשרויות]),FALSE)=חח[[#This Row],[ClientID]],1,"")</f>
        <v/>
      </c>
    </row>
    <row r="838" spans="1:5" x14ac:dyDescent="0.25">
      <c r="A838" t="s">
        <v>75</v>
      </c>
      <c r="B838">
        <v>14</v>
      </c>
      <c r="C838">
        <v>27</v>
      </c>
      <c r="D838" t="e">
        <f>[1]!דבד[[#This Row],[LengthofCycle]]+1</f>
        <v>#REF!</v>
      </c>
      <c r="E838" t="str">
        <f>IF(IFERROR(LOOKUP(חח[[#This Row],[ClientID]],קביעויות[דילוג 2 אפשרויות]),FALSE)=חח[[#This Row],[ClientID]],1,"")</f>
        <v/>
      </c>
    </row>
    <row r="839" spans="1:5" x14ac:dyDescent="0.25">
      <c r="A839" t="s">
        <v>13</v>
      </c>
      <c r="B839">
        <v>1</v>
      </c>
      <c r="C839">
        <v>36</v>
      </c>
      <c r="D839" t="e">
        <f>[1]!דבד[[#This Row],[LengthofCycle]]+1</f>
        <v>#REF!</v>
      </c>
      <c r="E839" t="str">
        <f>IF(IFERROR(LOOKUP(חח[[#This Row],[ClientID]],קביעויות[דילוג 2 אפשרויות]),FALSE)=חח[[#This Row],[ClientID]],1,"")</f>
        <v/>
      </c>
    </row>
    <row r="840" spans="1:5" x14ac:dyDescent="0.25">
      <c r="A840" t="s">
        <v>13</v>
      </c>
      <c r="B840">
        <v>2</v>
      </c>
      <c r="C840">
        <v>28</v>
      </c>
      <c r="D840" t="e">
        <f>[1]!דבד[[#This Row],[LengthofCycle]]+1</f>
        <v>#REF!</v>
      </c>
      <c r="E840" t="str">
        <f>IF(IFERROR(LOOKUP(חח[[#This Row],[ClientID]],קביעויות[דילוג 2 אפשרויות]),FALSE)=חח[[#This Row],[ClientID]],1,"")</f>
        <v/>
      </c>
    </row>
    <row r="841" spans="1:5" x14ac:dyDescent="0.25">
      <c r="A841" t="s">
        <v>13</v>
      </c>
      <c r="B841">
        <v>3</v>
      </c>
      <c r="C841">
        <v>31</v>
      </c>
      <c r="D841" t="e">
        <f>[1]!דבד[[#This Row],[LengthofCycle]]+1</f>
        <v>#REF!</v>
      </c>
      <c r="E841" t="str">
        <f>IF(IFERROR(LOOKUP(חח[[#This Row],[ClientID]],קביעויות[דילוג 2 אפשרויות]),FALSE)=חח[[#This Row],[ClientID]],1,"")</f>
        <v/>
      </c>
    </row>
    <row r="842" spans="1:5" x14ac:dyDescent="0.25">
      <c r="A842" t="s">
        <v>13</v>
      </c>
      <c r="B842">
        <v>4</v>
      </c>
      <c r="C842">
        <v>33</v>
      </c>
      <c r="D842" t="e">
        <f>[1]!דבד[[#This Row],[LengthofCycle]]+1</f>
        <v>#REF!</v>
      </c>
      <c r="E842" t="str">
        <f>IF(IFERROR(LOOKUP(חח[[#This Row],[ClientID]],קביעויות[דילוג 2 אפשרויות]),FALSE)=חח[[#This Row],[ClientID]],1,"")</f>
        <v/>
      </c>
    </row>
    <row r="843" spans="1:5" x14ac:dyDescent="0.25">
      <c r="A843" t="s">
        <v>13</v>
      </c>
      <c r="B843">
        <v>5</v>
      </c>
      <c r="C843">
        <v>30</v>
      </c>
      <c r="D843" t="e">
        <f>[1]!דבד[[#This Row],[LengthofCycle]]+1</f>
        <v>#REF!</v>
      </c>
      <c r="E843" t="str">
        <f>IF(IFERROR(LOOKUP(חח[[#This Row],[ClientID]],קביעויות[דילוג 2 אפשרויות]),FALSE)=חח[[#This Row],[ClientID]],1,"")</f>
        <v/>
      </c>
    </row>
    <row r="844" spans="1:5" x14ac:dyDescent="0.25">
      <c r="A844" t="s">
        <v>13</v>
      </c>
      <c r="B844">
        <v>6</v>
      </c>
      <c r="C844">
        <v>30</v>
      </c>
      <c r="D844" t="e">
        <f>[1]!דבד[[#This Row],[LengthofCycle]]+1</f>
        <v>#REF!</v>
      </c>
      <c r="E844" t="str">
        <f>IF(IFERROR(LOOKUP(חח[[#This Row],[ClientID]],קביעויות[דילוג 2 אפשרויות]),FALSE)=חח[[#This Row],[ClientID]],1,"")</f>
        <v/>
      </c>
    </row>
    <row r="845" spans="1:5" x14ac:dyDescent="0.25">
      <c r="A845" t="s">
        <v>13</v>
      </c>
      <c r="B845">
        <v>7</v>
      </c>
      <c r="C845">
        <v>33</v>
      </c>
      <c r="D845" t="e">
        <f>[1]!דבד[[#This Row],[LengthofCycle]]+1</f>
        <v>#REF!</v>
      </c>
      <c r="E845" t="str">
        <f>IF(IFERROR(LOOKUP(חח[[#This Row],[ClientID]],קביעויות[דילוג 2 אפשרויות]),FALSE)=חח[[#This Row],[ClientID]],1,"")</f>
        <v/>
      </c>
    </row>
    <row r="846" spans="1:5" x14ac:dyDescent="0.25">
      <c r="A846" t="s">
        <v>13</v>
      </c>
      <c r="B846">
        <v>8</v>
      </c>
      <c r="C846">
        <v>29</v>
      </c>
      <c r="D846" t="e">
        <f>[1]!דבד[[#This Row],[LengthofCycle]]+1</f>
        <v>#REF!</v>
      </c>
      <c r="E846" t="str">
        <f>IF(IFERROR(LOOKUP(חח[[#This Row],[ClientID]],קביעויות[דילוג 2 אפשרויות]),FALSE)=חח[[#This Row],[ClientID]],1,"")</f>
        <v/>
      </c>
    </row>
    <row r="847" spans="1:5" x14ac:dyDescent="0.25">
      <c r="A847" t="s">
        <v>13</v>
      </c>
      <c r="B847">
        <v>9</v>
      </c>
      <c r="C847">
        <v>30</v>
      </c>
      <c r="D847" t="e">
        <f>[1]!דבד[[#This Row],[LengthofCycle]]+1</f>
        <v>#REF!</v>
      </c>
      <c r="E847" t="str">
        <f>IF(IFERROR(LOOKUP(חח[[#This Row],[ClientID]],קביעויות[דילוג 2 אפשרויות]),FALSE)=חח[[#This Row],[ClientID]],1,"")</f>
        <v/>
      </c>
    </row>
    <row r="848" spans="1:5" x14ac:dyDescent="0.25">
      <c r="A848" t="s">
        <v>13</v>
      </c>
      <c r="B848">
        <v>10</v>
      </c>
      <c r="C848">
        <v>28</v>
      </c>
      <c r="D848" t="e">
        <f>[1]!דבד[[#This Row],[LengthofCycle]]+1</f>
        <v>#REF!</v>
      </c>
      <c r="E848" t="str">
        <f>IF(IFERROR(LOOKUP(חח[[#This Row],[ClientID]],קביעויות[דילוג 2 אפשרויות]),FALSE)=חח[[#This Row],[ClientID]],1,"")</f>
        <v/>
      </c>
    </row>
    <row r="849" spans="1:5" x14ac:dyDescent="0.25">
      <c r="A849" t="s">
        <v>13</v>
      </c>
      <c r="B849">
        <v>11</v>
      </c>
      <c r="C849">
        <v>36</v>
      </c>
      <c r="D849" t="e">
        <f>[1]!דבד[[#This Row],[LengthofCycle]]+1</f>
        <v>#REF!</v>
      </c>
      <c r="E849" t="str">
        <f>IF(IFERROR(LOOKUP(חח[[#This Row],[ClientID]],קביעויות[דילוג 2 אפשרויות]),FALSE)=חח[[#This Row],[ClientID]],1,"")</f>
        <v/>
      </c>
    </row>
    <row r="850" spans="1:5" x14ac:dyDescent="0.25">
      <c r="A850" t="s">
        <v>13</v>
      </c>
      <c r="B850">
        <v>12</v>
      </c>
      <c r="C850">
        <v>28</v>
      </c>
      <c r="D850" t="e">
        <f>[1]!דבד[[#This Row],[LengthofCycle]]+1</f>
        <v>#REF!</v>
      </c>
      <c r="E850" t="str">
        <f>IF(IFERROR(LOOKUP(חח[[#This Row],[ClientID]],קביעויות[דילוג 2 אפשרויות]),FALSE)=חח[[#This Row],[ClientID]],1,"")</f>
        <v/>
      </c>
    </row>
    <row r="851" spans="1:5" x14ac:dyDescent="0.25">
      <c r="A851" t="s">
        <v>76</v>
      </c>
      <c r="B851">
        <v>1</v>
      </c>
      <c r="C851">
        <v>30</v>
      </c>
      <c r="D851" t="e">
        <f>[1]!דבד[[#This Row],[LengthofCycle]]+1</f>
        <v>#REF!</v>
      </c>
      <c r="E851" t="str">
        <f>IF(IFERROR(LOOKUP(חח[[#This Row],[ClientID]],קביעויות[דילוג 2 אפשרויות]),FALSE)=חח[[#This Row],[ClientID]],1,"")</f>
        <v/>
      </c>
    </row>
    <row r="852" spans="1:5" x14ac:dyDescent="0.25">
      <c r="A852" t="s">
        <v>76</v>
      </c>
      <c r="B852">
        <v>2</v>
      </c>
      <c r="C852">
        <v>27</v>
      </c>
      <c r="D852" t="e">
        <f>[1]!דבד[[#This Row],[LengthofCycle]]+1</f>
        <v>#REF!</v>
      </c>
      <c r="E852" t="str">
        <f>IF(IFERROR(LOOKUP(חח[[#This Row],[ClientID]],קביעויות[דילוג 2 אפשרויות]),FALSE)=חח[[#This Row],[ClientID]],1,"")</f>
        <v/>
      </c>
    </row>
    <row r="853" spans="1:5" x14ac:dyDescent="0.25">
      <c r="A853" t="s">
        <v>76</v>
      </c>
      <c r="B853">
        <v>3</v>
      </c>
      <c r="C853">
        <v>30</v>
      </c>
      <c r="D853" t="e">
        <f>[1]!דבד[[#This Row],[LengthofCycle]]+1</f>
        <v>#REF!</v>
      </c>
      <c r="E853" t="str">
        <f>IF(IFERROR(LOOKUP(חח[[#This Row],[ClientID]],קביעויות[דילוג 2 אפשרויות]),FALSE)=חח[[#This Row],[ClientID]],1,"")</f>
        <v/>
      </c>
    </row>
    <row r="854" spans="1:5" x14ac:dyDescent="0.25">
      <c r="A854" t="s">
        <v>76</v>
      </c>
      <c r="B854">
        <v>4</v>
      </c>
      <c r="C854">
        <v>30</v>
      </c>
      <c r="D854" t="e">
        <f>[1]!דבד[[#This Row],[LengthofCycle]]+1</f>
        <v>#REF!</v>
      </c>
      <c r="E854" t="str">
        <f>IF(IFERROR(LOOKUP(חח[[#This Row],[ClientID]],קביעויות[דילוג 2 אפשרויות]),FALSE)=חח[[#This Row],[ClientID]],1,"")</f>
        <v/>
      </c>
    </row>
    <row r="855" spans="1:5" x14ac:dyDescent="0.25">
      <c r="A855" t="s">
        <v>76</v>
      </c>
      <c r="B855">
        <v>5</v>
      </c>
      <c r="C855">
        <v>32</v>
      </c>
      <c r="D855" t="e">
        <f>[1]!דבד[[#This Row],[LengthofCycle]]+1</f>
        <v>#REF!</v>
      </c>
      <c r="E855" t="str">
        <f>IF(IFERROR(LOOKUP(חח[[#This Row],[ClientID]],קביעויות[דילוג 2 אפשרויות]),FALSE)=חח[[#This Row],[ClientID]],1,"")</f>
        <v/>
      </c>
    </row>
    <row r="856" spans="1:5" x14ac:dyDescent="0.25">
      <c r="A856" t="s">
        <v>76</v>
      </c>
      <c r="B856">
        <v>6</v>
      </c>
      <c r="C856">
        <v>32</v>
      </c>
      <c r="D856" t="e">
        <f>[1]!דבד[[#This Row],[LengthofCycle]]+1</f>
        <v>#REF!</v>
      </c>
      <c r="E856" t="str">
        <f>IF(IFERROR(LOOKUP(חח[[#This Row],[ClientID]],קביעויות[דילוג 2 אפשרויות]),FALSE)=חח[[#This Row],[ClientID]],1,"")</f>
        <v/>
      </c>
    </row>
    <row r="857" spans="1:5" x14ac:dyDescent="0.25">
      <c r="A857" t="s">
        <v>76</v>
      </c>
      <c r="B857">
        <v>7</v>
      </c>
      <c r="C857">
        <v>29</v>
      </c>
      <c r="D857" t="e">
        <f>[1]!דבד[[#This Row],[LengthofCycle]]+1</f>
        <v>#REF!</v>
      </c>
      <c r="E857" t="str">
        <f>IF(IFERROR(LOOKUP(חח[[#This Row],[ClientID]],קביעויות[דילוג 2 אפשרויות]),FALSE)=חח[[#This Row],[ClientID]],1,"")</f>
        <v/>
      </c>
    </row>
    <row r="858" spans="1:5" x14ac:dyDescent="0.25">
      <c r="A858" t="s">
        <v>76</v>
      </c>
      <c r="B858">
        <v>8</v>
      </c>
      <c r="C858">
        <v>35</v>
      </c>
      <c r="D858" t="e">
        <f>[1]!דבד[[#This Row],[LengthofCycle]]+1</f>
        <v>#REF!</v>
      </c>
      <c r="E858" t="str">
        <f>IF(IFERROR(LOOKUP(חח[[#This Row],[ClientID]],קביעויות[דילוג 2 אפשרויות]),FALSE)=חח[[#This Row],[ClientID]],1,"")</f>
        <v/>
      </c>
    </row>
    <row r="859" spans="1:5" x14ac:dyDescent="0.25">
      <c r="A859" t="s">
        <v>76</v>
      </c>
      <c r="B859">
        <v>9</v>
      </c>
      <c r="C859">
        <v>32</v>
      </c>
      <c r="D859" t="e">
        <f>[1]!דבד[[#This Row],[LengthofCycle]]+1</f>
        <v>#REF!</v>
      </c>
      <c r="E859" t="str">
        <f>IF(IFERROR(LOOKUP(חח[[#This Row],[ClientID]],קביעויות[דילוג 2 אפשרויות]),FALSE)=חח[[#This Row],[ClientID]],1,"")</f>
        <v/>
      </c>
    </row>
    <row r="860" spans="1:5" x14ac:dyDescent="0.25">
      <c r="A860" t="s">
        <v>76</v>
      </c>
      <c r="B860">
        <v>10</v>
      </c>
      <c r="C860">
        <v>32</v>
      </c>
      <c r="D860" t="e">
        <f>[1]!דבד[[#This Row],[LengthofCycle]]+1</f>
        <v>#REF!</v>
      </c>
      <c r="E860" t="str">
        <f>IF(IFERROR(LOOKUP(חח[[#This Row],[ClientID]],קביעויות[דילוג 2 אפשרויות]),FALSE)=חח[[#This Row],[ClientID]],1,"")</f>
        <v/>
      </c>
    </row>
    <row r="861" spans="1:5" x14ac:dyDescent="0.25">
      <c r="A861" t="s">
        <v>76</v>
      </c>
      <c r="B861">
        <v>11</v>
      </c>
      <c r="C861">
        <v>31</v>
      </c>
      <c r="D861" t="e">
        <f>[1]!דבד[[#This Row],[LengthofCycle]]+1</f>
        <v>#REF!</v>
      </c>
      <c r="E861" t="str">
        <f>IF(IFERROR(LOOKUP(חח[[#This Row],[ClientID]],קביעויות[דילוג 2 אפשרויות]),FALSE)=חח[[#This Row],[ClientID]],1,"")</f>
        <v/>
      </c>
    </row>
    <row r="862" spans="1:5" x14ac:dyDescent="0.25">
      <c r="A862" t="s">
        <v>76</v>
      </c>
      <c r="B862">
        <v>12</v>
      </c>
      <c r="C862">
        <v>28</v>
      </c>
      <c r="D862" t="e">
        <f>[1]!דבד[[#This Row],[LengthofCycle]]+1</f>
        <v>#REF!</v>
      </c>
      <c r="E862" t="str">
        <f>IF(IFERROR(LOOKUP(חח[[#This Row],[ClientID]],קביעויות[דילוג 2 אפשרויות]),FALSE)=חח[[#This Row],[ClientID]],1,"")</f>
        <v/>
      </c>
    </row>
    <row r="863" spans="1:5" x14ac:dyDescent="0.25">
      <c r="A863" t="s">
        <v>76</v>
      </c>
      <c r="B863">
        <v>13</v>
      </c>
      <c r="C863">
        <v>27</v>
      </c>
      <c r="D863" t="e">
        <f>[1]!דבד[[#This Row],[LengthofCycle]]+1</f>
        <v>#REF!</v>
      </c>
      <c r="E863" t="str">
        <f>IF(IFERROR(LOOKUP(חח[[#This Row],[ClientID]],קביעויות[דילוג 2 אפשרויות]),FALSE)=חח[[#This Row],[ClientID]],1,"")</f>
        <v/>
      </c>
    </row>
    <row r="864" spans="1:5" x14ac:dyDescent="0.25">
      <c r="A864" t="s">
        <v>76</v>
      </c>
      <c r="B864">
        <v>14</v>
      </c>
      <c r="C864">
        <v>30</v>
      </c>
      <c r="D864" t="e">
        <f>[1]!דבד[[#This Row],[LengthofCycle]]+1</f>
        <v>#REF!</v>
      </c>
      <c r="E864" t="str">
        <f>IF(IFERROR(LOOKUP(חח[[#This Row],[ClientID]],קביעויות[דילוג 2 אפשרויות]),FALSE)=חח[[#This Row],[ClientID]],1,"")</f>
        <v/>
      </c>
    </row>
    <row r="865" spans="1:5" x14ac:dyDescent="0.25">
      <c r="A865" t="s">
        <v>76</v>
      </c>
      <c r="B865">
        <v>15</v>
      </c>
      <c r="C865">
        <v>26</v>
      </c>
      <c r="D865" t="e">
        <f>[1]!דבד[[#This Row],[LengthofCycle]]+1</f>
        <v>#REF!</v>
      </c>
      <c r="E865" t="str">
        <f>IF(IFERROR(LOOKUP(חח[[#This Row],[ClientID]],קביעויות[דילוג 2 אפשרויות]),FALSE)=חח[[#This Row],[ClientID]],1,"")</f>
        <v/>
      </c>
    </row>
    <row r="866" spans="1:5" x14ac:dyDescent="0.25">
      <c r="A866" t="s">
        <v>76</v>
      </c>
      <c r="B866">
        <v>16</v>
      </c>
      <c r="C866">
        <v>28</v>
      </c>
      <c r="D866" t="e">
        <f>[1]!דבד[[#This Row],[LengthofCycle]]+1</f>
        <v>#REF!</v>
      </c>
      <c r="E866" t="str">
        <f>IF(IFERROR(LOOKUP(חח[[#This Row],[ClientID]],קביעויות[דילוג 2 אפשרויות]),FALSE)=חח[[#This Row],[ClientID]],1,"")</f>
        <v/>
      </c>
    </row>
    <row r="867" spans="1:5" x14ac:dyDescent="0.25">
      <c r="A867" t="s">
        <v>76</v>
      </c>
      <c r="B867">
        <v>17</v>
      </c>
      <c r="C867">
        <v>28</v>
      </c>
      <c r="D867" t="e">
        <f>[1]!דבד[[#This Row],[LengthofCycle]]+1</f>
        <v>#REF!</v>
      </c>
      <c r="E867" t="str">
        <f>IF(IFERROR(LOOKUP(חח[[#This Row],[ClientID]],קביעויות[דילוג 2 אפשרויות]),FALSE)=חח[[#This Row],[ClientID]],1,"")</f>
        <v/>
      </c>
    </row>
    <row r="868" spans="1:5" x14ac:dyDescent="0.25">
      <c r="A868" t="s">
        <v>77</v>
      </c>
      <c r="B868">
        <v>1</v>
      </c>
      <c r="C868">
        <v>25</v>
      </c>
      <c r="D868" t="e">
        <f>[1]!דבד[[#This Row],[LengthofCycle]]+1</f>
        <v>#REF!</v>
      </c>
      <c r="E868" t="str">
        <f>IF(IFERROR(LOOKUP(חח[[#This Row],[ClientID]],קביעויות[דילוג 2 אפשרויות]),FALSE)=חח[[#This Row],[ClientID]],1,"")</f>
        <v/>
      </c>
    </row>
    <row r="869" spans="1:5" x14ac:dyDescent="0.25">
      <c r="A869" t="s">
        <v>77</v>
      </c>
      <c r="B869">
        <v>2</v>
      </c>
      <c r="C869">
        <v>32</v>
      </c>
      <c r="D869" t="e">
        <f>[1]!דבד[[#This Row],[LengthofCycle]]+1</f>
        <v>#REF!</v>
      </c>
      <c r="E869" t="str">
        <f>IF(IFERROR(LOOKUP(חח[[#This Row],[ClientID]],קביעויות[דילוג 2 אפשרויות]),FALSE)=חח[[#This Row],[ClientID]],1,"")</f>
        <v/>
      </c>
    </row>
    <row r="870" spans="1:5" x14ac:dyDescent="0.25">
      <c r="A870" t="s">
        <v>77</v>
      </c>
      <c r="B870">
        <v>3</v>
      </c>
      <c r="C870">
        <v>27</v>
      </c>
      <c r="D870" t="e">
        <f>[1]!דבד[[#This Row],[LengthofCycle]]+1</f>
        <v>#REF!</v>
      </c>
      <c r="E870" t="str">
        <f>IF(IFERROR(LOOKUP(חח[[#This Row],[ClientID]],קביעויות[דילוג 2 אפשרויות]),FALSE)=חח[[#This Row],[ClientID]],1,"")</f>
        <v/>
      </c>
    </row>
    <row r="871" spans="1:5" x14ac:dyDescent="0.25">
      <c r="A871" t="s">
        <v>77</v>
      </c>
      <c r="B871">
        <v>4</v>
      </c>
      <c r="C871">
        <v>29</v>
      </c>
      <c r="D871" t="e">
        <f>[1]!דבד[[#This Row],[LengthofCycle]]+1</f>
        <v>#REF!</v>
      </c>
      <c r="E871" t="str">
        <f>IF(IFERROR(LOOKUP(חח[[#This Row],[ClientID]],קביעויות[דילוג 2 אפשרויות]),FALSE)=חח[[#This Row],[ClientID]],1,"")</f>
        <v/>
      </c>
    </row>
    <row r="872" spans="1:5" x14ac:dyDescent="0.25">
      <c r="A872" t="s">
        <v>77</v>
      </c>
      <c r="B872">
        <v>5</v>
      </c>
      <c r="C872">
        <v>25</v>
      </c>
      <c r="D872" t="e">
        <f>[1]!דבד[[#This Row],[LengthofCycle]]+1</f>
        <v>#REF!</v>
      </c>
      <c r="E872" t="str">
        <f>IF(IFERROR(LOOKUP(חח[[#This Row],[ClientID]],קביעויות[דילוג 2 אפשרויות]),FALSE)=חח[[#This Row],[ClientID]],1,"")</f>
        <v/>
      </c>
    </row>
    <row r="873" spans="1:5" x14ac:dyDescent="0.25">
      <c r="A873" t="s">
        <v>77</v>
      </c>
      <c r="B873">
        <v>6</v>
      </c>
      <c r="C873">
        <v>28</v>
      </c>
      <c r="D873" t="e">
        <f>[1]!דבד[[#This Row],[LengthofCycle]]+1</f>
        <v>#REF!</v>
      </c>
      <c r="E873" t="str">
        <f>IF(IFERROR(LOOKUP(חח[[#This Row],[ClientID]],קביעויות[דילוג 2 אפשרויות]),FALSE)=חח[[#This Row],[ClientID]],1,"")</f>
        <v/>
      </c>
    </row>
    <row r="874" spans="1:5" x14ac:dyDescent="0.25">
      <c r="A874" t="s">
        <v>77</v>
      </c>
      <c r="B874">
        <v>7</v>
      </c>
      <c r="C874">
        <v>26</v>
      </c>
      <c r="D874" t="e">
        <f>[1]!דבד[[#This Row],[LengthofCycle]]+1</f>
        <v>#REF!</v>
      </c>
      <c r="E874" t="str">
        <f>IF(IFERROR(LOOKUP(חח[[#This Row],[ClientID]],קביעויות[דילוג 2 אפשרויות]),FALSE)=חח[[#This Row],[ClientID]],1,"")</f>
        <v/>
      </c>
    </row>
    <row r="875" spans="1:5" x14ac:dyDescent="0.25">
      <c r="A875" t="s">
        <v>77</v>
      </c>
      <c r="B875">
        <v>8</v>
      </c>
      <c r="C875">
        <v>28</v>
      </c>
      <c r="D875" t="e">
        <f>[1]!דבד[[#This Row],[LengthofCycle]]+1</f>
        <v>#REF!</v>
      </c>
      <c r="E875" t="str">
        <f>IF(IFERROR(LOOKUP(חח[[#This Row],[ClientID]],קביעויות[דילוג 2 אפשרויות]),FALSE)=חח[[#This Row],[ClientID]],1,"")</f>
        <v/>
      </c>
    </row>
    <row r="876" spans="1:5" x14ac:dyDescent="0.25">
      <c r="A876" t="s">
        <v>77</v>
      </c>
      <c r="B876">
        <v>9</v>
      </c>
      <c r="C876">
        <v>28</v>
      </c>
      <c r="D876" t="e">
        <f>[1]!דבד[[#This Row],[LengthofCycle]]+1</f>
        <v>#REF!</v>
      </c>
      <c r="E876" t="str">
        <f>IF(IFERROR(LOOKUP(חח[[#This Row],[ClientID]],קביעויות[דילוג 2 אפשרויות]),FALSE)=חח[[#This Row],[ClientID]],1,"")</f>
        <v/>
      </c>
    </row>
    <row r="877" spans="1:5" x14ac:dyDescent="0.25">
      <c r="A877" t="s">
        <v>77</v>
      </c>
      <c r="B877">
        <v>10</v>
      </c>
      <c r="C877">
        <v>28</v>
      </c>
      <c r="D877" t="e">
        <f>[1]!דבד[[#This Row],[LengthofCycle]]+1</f>
        <v>#REF!</v>
      </c>
      <c r="E877" t="str">
        <f>IF(IFERROR(LOOKUP(חח[[#This Row],[ClientID]],קביעויות[דילוג 2 אפשרויות]),FALSE)=חח[[#This Row],[ClientID]],1,"")</f>
        <v/>
      </c>
    </row>
    <row r="878" spans="1:5" x14ac:dyDescent="0.25">
      <c r="A878" t="s">
        <v>77</v>
      </c>
      <c r="B878">
        <v>11</v>
      </c>
      <c r="C878">
        <v>26</v>
      </c>
      <c r="D878" t="e">
        <f>[1]!דבד[[#This Row],[LengthofCycle]]+1</f>
        <v>#REF!</v>
      </c>
      <c r="E878" t="str">
        <f>IF(IFERROR(LOOKUP(חח[[#This Row],[ClientID]],קביעויות[דילוג 2 אפשרויות]),FALSE)=חח[[#This Row],[ClientID]],1,"")</f>
        <v/>
      </c>
    </row>
    <row r="879" spans="1:5" x14ac:dyDescent="0.25">
      <c r="A879" t="s">
        <v>77</v>
      </c>
      <c r="B879">
        <v>12</v>
      </c>
      <c r="C879">
        <v>28</v>
      </c>
      <c r="D879" t="e">
        <f>[1]!דבד[[#This Row],[LengthofCycle]]+1</f>
        <v>#REF!</v>
      </c>
      <c r="E879" t="str">
        <f>IF(IFERROR(LOOKUP(חח[[#This Row],[ClientID]],קביעויות[דילוג 2 אפשרויות]),FALSE)=חח[[#This Row],[ClientID]],1,"")</f>
        <v/>
      </c>
    </row>
    <row r="880" spans="1:5" x14ac:dyDescent="0.25">
      <c r="A880" t="s">
        <v>78</v>
      </c>
      <c r="B880">
        <v>1</v>
      </c>
      <c r="C880">
        <v>27</v>
      </c>
      <c r="D880" t="e">
        <f>[1]!דבד[[#This Row],[LengthofCycle]]+1</f>
        <v>#REF!</v>
      </c>
      <c r="E880">
        <f>IF(IFERROR(LOOKUP(חח[[#This Row],[ClientID]],קביעויות[דילוג 2 אפשרויות]),FALSE)=חח[[#This Row],[ClientID]],1,"")</f>
        <v>1</v>
      </c>
    </row>
    <row r="881" spans="1:5" x14ac:dyDescent="0.25">
      <c r="A881" t="s">
        <v>78</v>
      </c>
      <c r="B881">
        <v>2</v>
      </c>
      <c r="C881">
        <v>25</v>
      </c>
      <c r="D881" t="e">
        <f>[1]!דבד[[#This Row],[LengthofCycle]]+1</f>
        <v>#REF!</v>
      </c>
      <c r="E881">
        <f>IF(IFERROR(LOOKUP(חח[[#This Row],[ClientID]],קביעויות[דילוג 2 אפשרויות]),FALSE)=חח[[#This Row],[ClientID]],1,"")</f>
        <v>1</v>
      </c>
    </row>
    <row r="882" spans="1:5" x14ac:dyDescent="0.25">
      <c r="A882" t="s">
        <v>78</v>
      </c>
      <c r="B882">
        <v>3</v>
      </c>
      <c r="C882">
        <v>31</v>
      </c>
      <c r="D882" t="e">
        <f>[1]!דבד[[#This Row],[LengthofCycle]]+1</f>
        <v>#REF!</v>
      </c>
      <c r="E882">
        <f>IF(IFERROR(LOOKUP(חח[[#This Row],[ClientID]],קביעויות[דילוג 2 אפשרויות]),FALSE)=חח[[#This Row],[ClientID]],1,"")</f>
        <v>1</v>
      </c>
    </row>
    <row r="883" spans="1:5" x14ac:dyDescent="0.25">
      <c r="A883" t="s">
        <v>78</v>
      </c>
      <c r="B883">
        <v>4</v>
      </c>
      <c r="C883">
        <v>25</v>
      </c>
      <c r="D883" t="e">
        <f>[1]!דבד[[#This Row],[LengthofCycle]]+1</f>
        <v>#REF!</v>
      </c>
      <c r="E883">
        <f>IF(IFERROR(LOOKUP(חח[[#This Row],[ClientID]],קביעויות[דילוג 2 אפשרויות]),FALSE)=חח[[#This Row],[ClientID]],1,"")</f>
        <v>1</v>
      </c>
    </row>
    <row r="884" spans="1:5" x14ac:dyDescent="0.25">
      <c r="A884" t="s">
        <v>78</v>
      </c>
      <c r="B884">
        <v>5</v>
      </c>
      <c r="C884">
        <v>26</v>
      </c>
      <c r="D884" t="e">
        <f>[1]!דבד[[#This Row],[LengthofCycle]]+1</f>
        <v>#REF!</v>
      </c>
      <c r="E884">
        <f>IF(IFERROR(LOOKUP(חח[[#This Row],[ClientID]],קביעויות[דילוג 2 אפשרויות]),FALSE)=חח[[#This Row],[ClientID]],1,"")</f>
        <v>1</v>
      </c>
    </row>
    <row r="885" spans="1:5" x14ac:dyDescent="0.25">
      <c r="A885" t="s">
        <v>78</v>
      </c>
      <c r="B885">
        <v>6</v>
      </c>
      <c r="C885">
        <v>27</v>
      </c>
      <c r="D885" t="e">
        <f>[1]!דבד[[#This Row],[LengthofCycle]]+1</f>
        <v>#REF!</v>
      </c>
      <c r="E885">
        <f>IF(IFERROR(LOOKUP(חח[[#This Row],[ClientID]],קביעויות[דילוג 2 אפשרויות]),FALSE)=חח[[#This Row],[ClientID]],1,"")</f>
        <v>1</v>
      </c>
    </row>
    <row r="886" spans="1:5" x14ac:dyDescent="0.25">
      <c r="A886" t="s">
        <v>78</v>
      </c>
      <c r="B886">
        <v>7</v>
      </c>
      <c r="C886">
        <v>28</v>
      </c>
      <c r="D886" t="e">
        <f>[1]!דבד[[#This Row],[LengthofCycle]]+1</f>
        <v>#REF!</v>
      </c>
      <c r="E886">
        <f>IF(IFERROR(LOOKUP(חח[[#This Row],[ClientID]],קביעויות[דילוג 2 אפשרויות]),FALSE)=חח[[#This Row],[ClientID]],1,"")</f>
        <v>1</v>
      </c>
    </row>
    <row r="887" spans="1:5" x14ac:dyDescent="0.25">
      <c r="A887" t="s">
        <v>78</v>
      </c>
      <c r="B887">
        <v>8</v>
      </c>
      <c r="C887">
        <v>25</v>
      </c>
      <c r="D887" t="e">
        <f>[1]!דבד[[#This Row],[LengthofCycle]]+1</f>
        <v>#REF!</v>
      </c>
      <c r="E887">
        <f>IF(IFERROR(LOOKUP(חח[[#This Row],[ClientID]],קביעויות[דילוג 2 אפשרויות]),FALSE)=חח[[#This Row],[ClientID]],1,"")</f>
        <v>1</v>
      </c>
    </row>
    <row r="888" spans="1:5" x14ac:dyDescent="0.25">
      <c r="A888" t="s">
        <v>78</v>
      </c>
      <c r="B888">
        <v>9</v>
      </c>
      <c r="C888">
        <v>27</v>
      </c>
      <c r="D888" t="e">
        <f>[1]!דבד[[#This Row],[LengthofCycle]]+1</f>
        <v>#REF!</v>
      </c>
      <c r="E888">
        <f>IF(IFERROR(LOOKUP(חח[[#This Row],[ClientID]],קביעויות[דילוג 2 אפשרויות]),FALSE)=חח[[#This Row],[ClientID]],1,"")</f>
        <v>1</v>
      </c>
    </row>
    <row r="889" spans="1:5" x14ac:dyDescent="0.25">
      <c r="A889" t="s">
        <v>78</v>
      </c>
      <c r="B889">
        <v>10</v>
      </c>
      <c r="C889">
        <v>25</v>
      </c>
      <c r="D889" t="e">
        <f>[1]!דבד[[#This Row],[LengthofCycle]]+1</f>
        <v>#REF!</v>
      </c>
      <c r="E889">
        <f>IF(IFERROR(LOOKUP(חח[[#This Row],[ClientID]],קביעויות[דילוג 2 אפשרויות]),FALSE)=חח[[#This Row],[ClientID]],1,"")</f>
        <v>1</v>
      </c>
    </row>
    <row r="890" spans="1:5" x14ac:dyDescent="0.25">
      <c r="A890" t="s">
        <v>78</v>
      </c>
      <c r="B890">
        <v>11</v>
      </c>
      <c r="C890">
        <v>27</v>
      </c>
      <c r="D890" t="e">
        <f>[1]!דבד[[#This Row],[LengthofCycle]]+1</f>
        <v>#REF!</v>
      </c>
      <c r="E890">
        <f>IF(IFERROR(LOOKUP(חח[[#This Row],[ClientID]],קביעויות[דילוג 2 אפשרויות]),FALSE)=חח[[#This Row],[ClientID]],1,"")</f>
        <v>1</v>
      </c>
    </row>
    <row r="891" spans="1:5" x14ac:dyDescent="0.25">
      <c r="A891" t="s">
        <v>78</v>
      </c>
      <c r="B891">
        <v>12</v>
      </c>
      <c r="C891">
        <v>26</v>
      </c>
      <c r="D891" t="e">
        <f>[1]!דבד[[#This Row],[LengthofCycle]]+1</f>
        <v>#REF!</v>
      </c>
      <c r="E891">
        <f>IF(IFERROR(LOOKUP(חח[[#This Row],[ClientID]],קביעויות[דילוג 2 אפשרויות]),FALSE)=חח[[#This Row],[ClientID]],1,"")</f>
        <v>1</v>
      </c>
    </row>
    <row r="892" spans="1:5" x14ac:dyDescent="0.25">
      <c r="A892" t="s">
        <v>78</v>
      </c>
      <c r="B892">
        <v>13</v>
      </c>
      <c r="C892">
        <v>30</v>
      </c>
      <c r="D892" t="e">
        <f>[1]!דבד[[#This Row],[LengthofCycle]]+1</f>
        <v>#REF!</v>
      </c>
      <c r="E892">
        <f>IF(IFERROR(LOOKUP(חח[[#This Row],[ClientID]],קביעויות[דילוג 2 אפשרויות]),FALSE)=חח[[#This Row],[ClientID]],1,"")</f>
        <v>1</v>
      </c>
    </row>
    <row r="893" spans="1:5" x14ac:dyDescent="0.25">
      <c r="A893" t="s">
        <v>79</v>
      </c>
      <c r="B893">
        <v>1</v>
      </c>
      <c r="C893">
        <v>36</v>
      </c>
      <c r="D893" t="e">
        <f>[1]!דבד[[#This Row],[LengthofCycle]]+1</f>
        <v>#REF!</v>
      </c>
      <c r="E893" t="str">
        <f>IF(IFERROR(LOOKUP(חח[[#This Row],[ClientID]],קביעויות[דילוג 2 אפשרויות]),FALSE)=חח[[#This Row],[ClientID]],1,"")</f>
        <v/>
      </c>
    </row>
    <row r="894" spans="1:5" x14ac:dyDescent="0.25">
      <c r="A894" t="s">
        <v>79</v>
      </c>
      <c r="B894">
        <v>2</v>
      </c>
      <c r="C894">
        <v>29</v>
      </c>
      <c r="D894" t="e">
        <f>[1]!דבד[[#This Row],[LengthofCycle]]+1</f>
        <v>#REF!</v>
      </c>
      <c r="E894" t="str">
        <f>IF(IFERROR(LOOKUP(חח[[#This Row],[ClientID]],קביעויות[דילוג 2 אפשרויות]),FALSE)=חח[[#This Row],[ClientID]],1,"")</f>
        <v/>
      </c>
    </row>
    <row r="895" spans="1:5" x14ac:dyDescent="0.25">
      <c r="A895" t="s">
        <v>79</v>
      </c>
      <c r="B895">
        <v>3</v>
      </c>
      <c r="C895">
        <v>32</v>
      </c>
      <c r="D895" t="e">
        <f>[1]!דבד[[#This Row],[LengthofCycle]]+1</f>
        <v>#REF!</v>
      </c>
      <c r="E895" t="str">
        <f>IF(IFERROR(LOOKUP(חח[[#This Row],[ClientID]],קביעויות[דילוג 2 אפשרויות]),FALSE)=חח[[#This Row],[ClientID]],1,"")</f>
        <v/>
      </c>
    </row>
    <row r="896" spans="1:5" x14ac:dyDescent="0.25">
      <c r="A896" t="s">
        <v>79</v>
      </c>
      <c r="B896">
        <v>4</v>
      </c>
      <c r="C896">
        <v>32</v>
      </c>
      <c r="D896" t="e">
        <f>[1]!דבד[[#This Row],[LengthofCycle]]+1</f>
        <v>#REF!</v>
      </c>
      <c r="E896" t="str">
        <f>IF(IFERROR(LOOKUP(חח[[#This Row],[ClientID]],קביעויות[דילוג 2 אפשרויות]),FALSE)=חח[[#This Row],[ClientID]],1,"")</f>
        <v/>
      </c>
    </row>
    <row r="897" spans="1:5" x14ac:dyDescent="0.25">
      <c r="A897" t="s">
        <v>79</v>
      </c>
      <c r="B897">
        <v>5</v>
      </c>
      <c r="C897">
        <v>30</v>
      </c>
      <c r="D897" t="e">
        <f>[1]!דבד[[#This Row],[LengthofCycle]]+1</f>
        <v>#REF!</v>
      </c>
      <c r="E897" t="str">
        <f>IF(IFERROR(LOOKUP(חח[[#This Row],[ClientID]],קביעויות[דילוג 2 אפשרויות]),FALSE)=חח[[#This Row],[ClientID]],1,"")</f>
        <v/>
      </c>
    </row>
    <row r="898" spans="1:5" x14ac:dyDescent="0.25">
      <c r="A898" t="s">
        <v>79</v>
      </c>
      <c r="B898">
        <v>6</v>
      </c>
      <c r="C898">
        <v>37</v>
      </c>
      <c r="D898" t="e">
        <f>[1]!דבד[[#This Row],[LengthofCycle]]+1</f>
        <v>#REF!</v>
      </c>
      <c r="E898" t="str">
        <f>IF(IFERROR(LOOKUP(חח[[#This Row],[ClientID]],קביעויות[דילוג 2 אפשרויות]),FALSE)=חח[[#This Row],[ClientID]],1,"")</f>
        <v/>
      </c>
    </row>
    <row r="899" spans="1:5" x14ac:dyDescent="0.25">
      <c r="A899" t="s">
        <v>79</v>
      </c>
      <c r="B899">
        <v>7</v>
      </c>
      <c r="C899">
        <v>30</v>
      </c>
      <c r="D899" t="e">
        <f>[1]!דבד[[#This Row],[LengthofCycle]]+1</f>
        <v>#REF!</v>
      </c>
      <c r="E899" t="str">
        <f>IF(IFERROR(LOOKUP(חח[[#This Row],[ClientID]],קביעויות[דילוג 2 אפשרויות]),FALSE)=חח[[#This Row],[ClientID]],1,"")</f>
        <v/>
      </c>
    </row>
    <row r="900" spans="1:5" x14ac:dyDescent="0.25">
      <c r="A900" t="s">
        <v>79</v>
      </c>
      <c r="B900">
        <v>8</v>
      </c>
      <c r="C900">
        <v>29</v>
      </c>
      <c r="D900" t="e">
        <f>[1]!דבד[[#This Row],[LengthofCycle]]+1</f>
        <v>#REF!</v>
      </c>
      <c r="E900" t="str">
        <f>IF(IFERROR(LOOKUP(חח[[#This Row],[ClientID]],קביעויות[דילוג 2 אפשרויות]),FALSE)=חח[[#This Row],[ClientID]],1,"")</f>
        <v/>
      </c>
    </row>
    <row r="901" spans="1:5" x14ac:dyDescent="0.25">
      <c r="A901" t="s">
        <v>79</v>
      </c>
      <c r="B901">
        <v>9</v>
      </c>
      <c r="C901">
        <v>32</v>
      </c>
      <c r="D901" t="e">
        <f>[1]!דבד[[#This Row],[LengthofCycle]]+1</f>
        <v>#REF!</v>
      </c>
      <c r="E901" t="str">
        <f>IF(IFERROR(LOOKUP(חח[[#This Row],[ClientID]],קביעויות[דילוג 2 אפשרויות]),FALSE)=חח[[#This Row],[ClientID]],1,"")</f>
        <v/>
      </c>
    </row>
    <row r="902" spans="1:5" x14ac:dyDescent="0.25">
      <c r="A902" t="s">
        <v>79</v>
      </c>
      <c r="B902">
        <v>10</v>
      </c>
      <c r="C902">
        <v>31</v>
      </c>
      <c r="D902" t="e">
        <f>[1]!דבד[[#This Row],[LengthofCycle]]+1</f>
        <v>#REF!</v>
      </c>
      <c r="E902" t="str">
        <f>IF(IFERROR(LOOKUP(חח[[#This Row],[ClientID]],קביעויות[דילוג 2 אפשרויות]),FALSE)=חח[[#This Row],[ClientID]],1,"")</f>
        <v/>
      </c>
    </row>
    <row r="903" spans="1:5" x14ac:dyDescent="0.25">
      <c r="A903" t="s">
        <v>79</v>
      </c>
      <c r="B903">
        <v>11</v>
      </c>
      <c r="C903">
        <v>29</v>
      </c>
      <c r="D903" t="e">
        <f>[1]!דבד[[#This Row],[LengthofCycle]]+1</f>
        <v>#REF!</v>
      </c>
      <c r="E903" t="str">
        <f>IF(IFERROR(LOOKUP(חח[[#This Row],[ClientID]],קביעויות[דילוג 2 אפשרויות]),FALSE)=חח[[#This Row],[ClientID]],1,"")</f>
        <v/>
      </c>
    </row>
    <row r="904" spans="1:5" x14ac:dyDescent="0.25">
      <c r="A904" t="s">
        <v>79</v>
      </c>
      <c r="B904">
        <v>12</v>
      </c>
      <c r="C904">
        <v>30</v>
      </c>
      <c r="D904" t="e">
        <f>[1]!דבד[[#This Row],[LengthofCycle]]+1</f>
        <v>#REF!</v>
      </c>
      <c r="E904" t="str">
        <f>IF(IFERROR(LOOKUP(חח[[#This Row],[ClientID]],קביעויות[דילוג 2 אפשרויות]),FALSE)=חח[[#This Row],[ClientID]],1,"")</f>
        <v/>
      </c>
    </row>
    <row r="905" spans="1:5" x14ac:dyDescent="0.25">
      <c r="A905" t="s">
        <v>79</v>
      </c>
      <c r="B905">
        <v>13</v>
      </c>
      <c r="C905">
        <v>28</v>
      </c>
      <c r="D905" t="e">
        <f>[1]!דבד[[#This Row],[LengthofCycle]]+1</f>
        <v>#REF!</v>
      </c>
      <c r="E905" t="str">
        <f>IF(IFERROR(LOOKUP(חח[[#This Row],[ClientID]],קביעויות[דילוג 2 אפשרויות]),FALSE)=חח[[#This Row],[ClientID]],1,"")</f>
        <v/>
      </c>
    </row>
    <row r="906" spans="1:5" x14ac:dyDescent="0.25">
      <c r="A906" t="s">
        <v>79</v>
      </c>
      <c r="B906">
        <v>14</v>
      </c>
      <c r="C906">
        <v>28</v>
      </c>
      <c r="D906" t="e">
        <f>[1]!דבד[[#This Row],[LengthofCycle]]+1</f>
        <v>#REF!</v>
      </c>
      <c r="E906" t="str">
        <f>IF(IFERROR(LOOKUP(חח[[#This Row],[ClientID]],קביעויות[דילוג 2 אפשרויות]),FALSE)=חח[[#This Row],[ClientID]],1,"")</f>
        <v/>
      </c>
    </row>
    <row r="907" spans="1:5" x14ac:dyDescent="0.25">
      <c r="A907" t="s">
        <v>79</v>
      </c>
      <c r="B907">
        <v>15</v>
      </c>
      <c r="C907">
        <v>31</v>
      </c>
      <c r="D907" t="e">
        <f>[1]!דבד[[#This Row],[LengthofCycle]]+1</f>
        <v>#REF!</v>
      </c>
      <c r="E907" t="str">
        <f>IF(IFERROR(LOOKUP(חח[[#This Row],[ClientID]],קביעויות[דילוג 2 אפשרויות]),FALSE)=חח[[#This Row],[ClientID]],1,"")</f>
        <v/>
      </c>
    </row>
    <row r="908" spans="1:5" x14ac:dyDescent="0.25">
      <c r="A908" t="s">
        <v>79</v>
      </c>
      <c r="B908">
        <v>16</v>
      </c>
      <c r="C908">
        <v>31</v>
      </c>
      <c r="D908" t="e">
        <f>[1]!דבד[[#This Row],[LengthofCycle]]+1</f>
        <v>#REF!</v>
      </c>
      <c r="E908" t="str">
        <f>IF(IFERROR(LOOKUP(חח[[#This Row],[ClientID]],קביעויות[דילוג 2 אפשרויות]),FALSE)=חח[[#This Row],[ClientID]],1,"")</f>
        <v/>
      </c>
    </row>
    <row r="909" spans="1:5" x14ac:dyDescent="0.25">
      <c r="A909" t="s">
        <v>80</v>
      </c>
      <c r="B909">
        <v>1</v>
      </c>
      <c r="C909">
        <v>31</v>
      </c>
      <c r="D909" t="e">
        <f>[1]!דבד[[#This Row],[LengthofCycle]]+1</f>
        <v>#REF!</v>
      </c>
      <c r="E909" t="str">
        <f>IF(IFERROR(LOOKUP(חח[[#This Row],[ClientID]],קביעויות[דילוג 2 אפשרויות]),FALSE)=חח[[#This Row],[ClientID]],1,"")</f>
        <v/>
      </c>
    </row>
    <row r="910" spans="1:5" x14ac:dyDescent="0.25">
      <c r="A910" t="s">
        <v>80</v>
      </c>
      <c r="B910">
        <v>2</v>
      </c>
      <c r="C910">
        <v>35</v>
      </c>
      <c r="D910" t="e">
        <f>[1]!דבד[[#This Row],[LengthofCycle]]+1</f>
        <v>#REF!</v>
      </c>
      <c r="E910" t="str">
        <f>IF(IFERROR(LOOKUP(חח[[#This Row],[ClientID]],קביעויות[דילוג 2 אפשרויות]),FALSE)=חח[[#This Row],[ClientID]],1,"")</f>
        <v/>
      </c>
    </row>
    <row r="911" spans="1:5" x14ac:dyDescent="0.25">
      <c r="A911" t="s">
        <v>80</v>
      </c>
      <c r="B911">
        <v>3</v>
      </c>
      <c r="C911">
        <v>34</v>
      </c>
      <c r="D911" t="e">
        <f>[1]!דבד[[#This Row],[LengthofCycle]]+1</f>
        <v>#REF!</v>
      </c>
      <c r="E911" t="str">
        <f>IF(IFERROR(LOOKUP(חח[[#This Row],[ClientID]],קביעויות[דילוג 2 אפשרויות]),FALSE)=חח[[#This Row],[ClientID]],1,"")</f>
        <v/>
      </c>
    </row>
    <row r="912" spans="1:5" x14ac:dyDescent="0.25">
      <c r="A912" t="s">
        <v>80</v>
      </c>
      <c r="B912">
        <v>4</v>
      </c>
      <c r="C912">
        <v>32</v>
      </c>
      <c r="D912" t="e">
        <f>[1]!דבד[[#This Row],[LengthofCycle]]+1</f>
        <v>#REF!</v>
      </c>
      <c r="E912" t="str">
        <f>IF(IFERROR(LOOKUP(חח[[#This Row],[ClientID]],קביעויות[דילוג 2 אפשרויות]),FALSE)=חח[[#This Row],[ClientID]],1,"")</f>
        <v/>
      </c>
    </row>
    <row r="913" spans="1:5" x14ac:dyDescent="0.25">
      <c r="A913" t="s">
        <v>80</v>
      </c>
      <c r="B913">
        <v>5</v>
      </c>
      <c r="C913">
        <v>38</v>
      </c>
      <c r="D913" t="e">
        <f>[1]!דבד[[#This Row],[LengthofCycle]]+1</f>
        <v>#REF!</v>
      </c>
      <c r="E913" t="str">
        <f>IF(IFERROR(LOOKUP(חח[[#This Row],[ClientID]],קביעויות[דילוג 2 אפשרויות]),FALSE)=חח[[#This Row],[ClientID]],1,"")</f>
        <v/>
      </c>
    </row>
    <row r="914" spans="1:5" x14ac:dyDescent="0.25">
      <c r="A914" t="s">
        <v>80</v>
      </c>
      <c r="B914">
        <v>6</v>
      </c>
      <c r="C914">
        <v>33</v>
      </c>
      <c r="D914" t="e">
        <f>[1]!דבד[[#This Row],[LengthofCycle]]+1</f>
        <v>#REF!</v>
      </c>
      <c r="E914" t="str">
        <f>IF(IFERROR(LOOKUP(חח[[#This Row],[ClientID]],קביעויות[דילוג 2 אפשרויות]),FALSE)=חח[[#This Row],[ClientID]],1,"")</f>
        <v/>
      </c>
    </row>
    <row r="915" spans="1:5" x14ac:dyDescent="0.25">
      <c r="A915" t="s">
        <v>14</v>
      </c>
      <c r="B915">
        <v>1</v>
      </c>
      <c r="C915">
        <v>25</v>
      </c>
      <c r="D915" t="e">
        <f>[1]!דבד[[#This Row],[LengthofCycle]]+1</f>
        <v>#REF!</v>
      </c>
      <c r="E915">
        <f>IF(IFERROR(LOOKUP(חח[[#This Row],[ClientID]],קביעויות[דילוג 2 אפשרויות]),FALSE)=חח[[#This Row],[ClientID]],1,"")</f>
        <v>1</v>
      </c>
    </row>
    <row r="916" spans="1:5" x14ac:dyDescent="0.25">
      <c r="A916" t="s">
        <v>14</v>
      </c>
      <c r="B916">
        <v>2</v>
      </c>
      <c r="C916">
        <v>27</v>
      </c>
      <c r="D916" t="e">
        <f>[1]!דבד[[#This Row],[LengthofCycle]]+1</f>
        <v>#REF!</v>
      </c>
      <c r="E916">
        <f>IF(IFERROR(LOOKUP(חח[[#This Row],[ClientID]],קביעויות[דילוג 2 אפשרויות]),FALSE)=חח[[#This Row],[ClientID]],1,"")</f>
        <v>1</v>
      </c>
    </row>
    <row r="917" spans="1:5" x14ac:dyDescent="0.25">
      <c r="A917" t="s">
        <v>14</v>
      </c>
      <c r="B917">
        <v>3</v>
      </c>
      <c r="C917">
        <v>27</v>
      </c>
      <c r="D917" t="e">
        <f>[1]!דבד[[#This Row],[LengthofCycle]]+1</f>
        <v>#REF!</v>
      </c>
      <c r="E917">
        <f>IF(IFERROR(LOOKUP(חח[[#This Row],[ClientID]],קביעויות[דילוג 2 אפשרויות]),FALSE)=חח[[#This Row],[ClientID]],1,"")</f>
        <v>1</v>
      </c>
    </row>
    <row r="918" spans="1:5" x14ac:dyDescent="0.25">
      <c r="A918" t="s">
        <v>14</v>
      </c>
      <c r="B918">
        <v>4</v>
      </c>
      <c r="C918">
        <v>25</v>
      </c>
      <c r="D918" t="e">
        <f>[1]!דבד[[#This Row],[LengthofCycle]]+1</f>
        <v>#REF!</v>
      </c>
      <c r="E918">
        <f>IF(IFERROR(LOOKUP(חח[[#This Row],[ClientID]],קביעויות[דילוג 2 אפשרויות]),FALSE)=חח[[#This Row],[ClientID]],1,"")</f>
        <v>1</v>
      </c>
    </row>
    <row r="919" spans="1:5" x14ac:dyDescent="0.25">
      <c r="A919" t="s">
        <v>14</v>
      </c>
      <c r="B919">
        <v>5</v>
      </c>
      <c r="C919">
        <v>26</v>
      </c>
      <c r="D919" t="e">
        <f>[1]!דבד[[#This Row],[LengthofCycle]]+1</f>
        <v>#REF!</v>
      </c>
      <c r="E919">
        <f>IF(IFERROR(LOOKUP(חח[[#This Row],[ClientID]],קביעויות[דילוג 2 אפשרויות]),FALSE)=חח[[#This Row],[ClientID]],1,"")</f>
        <v>1</v>
      </c>
    </row>
    <row r="920" spans="1:5" x14ac:dyDescent="0.25">
      <c r="A920" t="s">
        <v>14</v>
      </c>
      <c r="B920">
        <v>6</v>
      </c>
      <c r="C920">
        <v>25</v>
      </c>
      <c r="D920" t="e">
        <f>[1]!דבד[[#This Row],[LengthofCycle]]+1</f>
        <v>#REF!</v>
      </c>
      <c r="E920">
        <f>IF(IFERROR(LOOKUP(חח[[#This Row],[ClientID]],קביעויות[דילוג 2 אפשרויות]),FALSE)=חח[[#This Row],[ClientID]],1,"")</f>
        <v>1</v>
      </c>
    </row>
    <row r="921" spans="1:5" x14ac:dyDescent="0.25">
      <c r="A921" t="s">
        <v>14</v>
      </c>
      <c r="B921">
        <v>7</v>
      </c>
      <c r="C921">
        <v>24</v>
      </c>
      <c r="D921" t="e">
        <f>[1]!דבד[[#This Row],[LengthofCycle]]+1</f>
        <v>#REF!</v>
      </c>
      <c r="E921">
        <f>IF(IFERROR(LOOKUP(חח[[#This Row],[ClientID]],קביעויות[דילוג 2 אפשרויות]),FALSE)=חח[[#This Row],[ClientID]],1,"")</f>
        <v>1</v>
      </c>
    </row>
    <row r="922" spans="1:5" x14ac:dyDescent="0.25">
      <c r="A922" t="s">
        <v>14</v>
      </c>
      <c r="B922">
        <v>8</v>
      </c>
      <c r="C922">
        <v>25</v>
      </c>
      <c r="D922" t="e">
        <f>[1]!דבד[[#This Row],[LengthofCycle]]+1</f>
        <v>#REF!</v>
      </c>
      <c r="E922">
        <f>IF(IFERROR(LOOKUP(חח[[#This Row],[ClientID]],קביעויות[דילוג 2 אפשרויות]),FALSE)=חח[[#This Row],[ClientID]],1,"")</f>
        <v>1</v>
      </c>
    </row>
    <row r="923" spans="1:5" x14ac:dyDescent="0.25">
      <c r="A923" t="s">
        <v>81</v>
      </c>
      <c r="B923">
        <v>1</v>
      </c>
      <c r="C923">
        <v>26</v>
      </c>
      <c r="D923" t="e">
        <f>[1]!דבד[[#This Row],[LengthofCycle]]+1</f>
        <v>#REF!</v>
      </c>
      <c r="E923" t="str">
        <f>IF(IFERROR(LOOKUP(חח[[#This Row],[ClientID]],קביעויות[דילוג 2 אפשרויות]),FALSE)=חח[[#This Row],[ClientID]],1,"")</f>
        <v/>
      </c>
    </row>
    <row r="924" spans="1:5" x14ac:dyDescent="0.25">
      <c r="A924" t="s">
        <v>81</v>
      </c>
      <c r="B924">
        <v>2</v>
      </c>
      <c r="C924">
        <v>26</v>
      </c>
      <c r="D924" t="e">
        <f>[1]!דבד[[#This Row],[LengthofCycle]]+1</f>
        <v>#REF!</v>
      </c>
      <c r="E924" t="str">
        <f>IF(IFERROR(LOOKUP(חח[[#This Row],[ClientID]],קביעויות[דילוג 2 אפשרויות]),FALSE)=חח[[#This Row],[ClientID]],1,"")</f>
        <v/>
      </c>
    </row>
    <row r="925" spans="1:5" x14ac:dyDescent="0.25">
      <c r="A925" t="s">
        <v>81</v>
      </c>
      <c r="B925">
        <v>3</v>
      </c>
      <c r="C925">
        <v>27</v>
      </c>
      <c r="D925" t="e">
        <f>[1]!דבד[[#This Row],[LengthofCycle]]+1</f>
        <v>#REF!</v>
      </c>
      <c r="E925" t="str">
        <f>IF(IFERROR(LOOKUP(חח[[#This Row],[ClientID]],קביעויות[דילוג 2 אפשרויות]),FALSE)=חח[[#This Row],[ClientID]],1,"")</f>
        <v/>
      </c>
    </row>
    <row r="926" spans="1:5" x14ac:dyDescent="0.25">
      <c r="A926" t="s">
        <v>81</v>
      </c>
      <c r="B926">
        <v>4</v>
      </c>
      <c r="C926">
        <v>26</v>
      </c>
      <c r="D926" t="e">
        <f>[1]!דבד[[#This Row],[LengthofCycle]]+1</f>
        <v>#REF!</v>
      </c>
      <c r="E926" t="str">
        <f>IF(IFERROR(LOOKUP(חח[[#This Row],[ClientID]],קביעויות[דילוג 2 אפשרויות]),FALSE)=חח[[#This Row],[ClientID]],1,"")</f>
        <v/>
      </c>
    </row>
    <row r="927" spans="1:5" x14ac:dyDescent="0.25">
      <c r="A927" t="s">
        <v>81</v>
      </c>
      <c r="B927">
        <v>5</v>
      </c>
      <c r="C927">
        <v>28</v>
      </c>
      <c r="D927" t="e">
        <f>[1]!דבד[[#This Row],[LengthofCycle]]+1</f>
        <v>#REF!</v>
      </c>
      <c r="E927" t="str">
        <f>IF(IFERROR(LOOKUP(חח[[#This Row],[ClientID]],קביעויות[דילוג 2 אפשרויות]),FALSE)=חח[[#This Row],[ClientID]],1,"")</f>
        <v/>
      </c>
    </row>
    <row r="928" spans="1:5" x14ac:dyDescent="0.25">
      <c r="A928" t="s">
        <v>81</v>
      </c>
      <c r="B928">
        <v>6</v>
      </c>
      <c r="C928">
        <v>27</v>
      </c>
      <c r="D928" t="e">
        <f>[1]!דבד[[#This Row],[LengthofCycle]]+1</f>
        <v>#REF!</v>
      </c>
      <c r="E928" t="str">
        <f>IF(IFERROR(LOOKUP(חח[[#This Row],[ClientID]],קביעויות[דילוג 2 אפשרויות]),FALSE)=חח[[#This Row],[ClientID]],1,"")</f>
        <v/>
      </c>
    </row>
    <row r="929" spans="1:5" x14ac:dyDescent="0.25">
      <c r="A929" t="s">
        <v>81</v>
      </c>
      <c r="B929">
        <v>7</v>
      </c>
      <c r="C929">
        <v>24</v>
      </c>
      <c r="D929" t="e">
        <f>[1]!דבד[[#This Row],[LengthofCycle]]+1</f>
        <v>#REF!</v>
      </c>
      <c r="E929" t="str">
        <f>IF(IFERROR(LOOKUP(חח[[#This Row],[ClientID]],קביעויות[דילוג 2 אפשרויות]),FALSE)=חח[[#This Row],[ClientID]],1,"")</f>
        <v/>
      </c>
    </row>
    <row r="930" spans="1:5" x14ac:dyDescent="0.25">
      <c r="A930" t="s">
        <v>81</v>
      </c>
      <c r="B930">
        <v>8</v>
      </c>
      <c r="C930">
        <v>25</v>
      </c>
      <c r="D930" t="e">
        <f>[1]!דבד[[#This Row],[LengthofCycle]]+1</f>
        <v>#REF!</v>
      </c>
      <c r="E930" t="str">
        <f>IF(IFERROR(LOOKUP(חח[[#This Row],[ClientID]],קביעויות[דילוג 2 אפשרויות]),FALSE)=חח[[#This Row],[ClientID]],1,"")</f>
        <v/>
      </c>
    </row>
    <row r="931" spans="1:5" x14ac:dyDescent="0.25">
      <c r="A931" t="s">
        <v>81</v>
      </c>
      <c r="B931">
        <v>9</v>
      </c>
      <c r="C931">
        <v>27</v>
      </c>
      <c r="D931" t="e">
        <f>[1]!דבד[[#This Row],[LengthofCycle]]+1</f>
        <v>#REF!</v>
      </c>
      <c r="E931" t="str">
        <f>IF(IFERROR(LOOKUP(חח[[#This Row],[ClientID]],קביעויות[דילוג 2 אפשרויות]),FALSE)=חח[[#This Row],[ClientID]],1,"")</f>
        <v/>
      </c>
    </row>
    <row r="932" spans="1:5" x14ac:dyDescent="0.25">
      <c r="A932" t="s">
        <v>81</v>
      </c>
      <c r="B932">
        <v>10</v>
      </c>
      <c r="C932">
        <v>26</v>
      </c>
      <c r="D932" t="e">
        <f>[1]!דבד[[#This Row],[LengthofCycle]]+1</f>
        <v>#REF!</v>
      </c>
      <c r="E932" t="str">
        <f>IF(IFERROR(LOOKUP(חח[[#This Row],[ClientID]],קביעויות[דילוג 2 אפשרויות]),FALSE)=חח[[#This Row],[ClientID]],1,"")</f>
        <v/>
      </c>
    </row>
    <row r="933" spans="1:5" x14ac:dyDescent="0.25">
      <c r="A933" t="s">
        <v>81</v>
      </c>
      <c r="B933">
        <v>11</v>
      </c>
      <c r="C933">
        <v>27</v>
      </c>
      <c r="D933" t="e">
        <f>[1]!דבד[[#This Row],[LengthofCycle]]+1</f>
        <v>#REF!</v>
      </c>
      <c r="E933" t="str">
        <f>IF(IFERROR(LOOKUP(חח[[#This Row],[ClientID]],קביעויות[דילוג 2 אפשרויות]),FALSE)=חח[[#This Row],[ClientID]],1,"")</f>
        <v/>
      </c>
    </row>
    <row r="934" spans="1:5" x14ac:dyDescent="0.25">
      <c r="A934" t="s">
        <v>82</v>
      </c>
      <c r="B934">
        <v>1</v>
      </c>
      <c r="C934">
        <v>26</v>
      </c>
      <c r="D934" t="e">
        <f>[1]!דבד[[#This Row],[LengthofCycle]]+1</f>
        <v>#REF!</v>
      </c>
      <c r="E934" t="str">
        <f>IF(IFERROR(LOOKUP(חח[[#This Row],[ClientID]],קביעויות[דילוג 2 אפשרויות]),FALSE)=חח[[#This Row],[ClientID]],1,"")</f>
        <v/>
      </c>
    </row>
    <row r="935" spans="1:5" x14ac:dyDescent="0.25">
      <c r="A935" t="s">
        <v>82</v>
      </c>
      <c r="B935">
        <v>2</v>
      </c>
      <c r="C935">
        <v>31</v>
      </c>
      <c r="D935" t="e">
        <f>[1]!דבד[[#This Row],[LengthofCycle]]+1</f>
        <v>#REF!</v>
      </c>
      <c r="E935" t="str">
        <f>IF(IFERROR(LOOKUP(חח[[#This Row],[ClientID]],קביעויות[דילוג 2 אפשרויות]),FALSE)=חח[[#This Row],[ClientID]],1,"")</f>
        <v/>
      </c>
    </row>
    <row r="936" spans="1:5" x14ac:dyDescent="0.25">
      <c r="A936" t="s">
        <v>82</v>
      </c>
      <c r="B936">
        <v>3</v>
      </c>
      <c r="C936">
        <v>30</v>
      </c>
      <c r="D936" t="e">
        <f>[1]!דבד[[#This Row],[LengthofCycle]]+1</f>
        <v>#REF!</v>
      </c>
      <c r="E936" t="str">
        <f>IF(IFERROR(LOOKUP(חח[[#This Row],[ClientID]],קביעויות[דילוג 2 אפשרויות]),FALSE)=חח[[#This Row],[ClientID]],1,"")</f>
        <v/>
      </c>
    </row>
    <row r="937" spans="1:5" x14ac:dyDescent="0.25">
      <c r="A937" t="s">
        <v>82</v>
      </c>
      <c r="B937">
        <v>4</v>
      </c>
      <c r="C937">
        <v>24</v>
      </c>
      <c r="D937" t="e">
        <f>[1]!דבד[[#This Row],[LengthofCycle]]+1</f>
        <v>#REF!</v>
      </c>
      <c r="E937" t="str">
        <f>IF(IFERROR(LOOKUP(חח[[#This Row],[ClientID]],קביעויות[דילוג 2 אפשרויות]),FALSE)=חח[[#This Row],[ClientID]],1,"")</f>
        <v/>
      </c>
    </row>
    <row r="938" spans="1:5" x14ac:dyDescent="0.25">
      <c r="A938" t="s">
        <v>82</v>
      </c>
      <c r="B938">
        <v>5</v>
      </c>
      <c r="C938">
        <v>29</v>
      </c>
      <c r="D938" t="e">
        <f>[1]!דבד[[#This Row],[LengthofCycle]]+1</f>
        <v>#REF!</v>
      </c>
      <c r="E938" t="str">
        <f>IF(IFERROR(LOOKUP(חח[[#This Row],[ClientID]],קביעויות[דילוג 2 אפשרויות]),FALSE)=חח[[#This Row],[ClientID]],1,"")</f>
        <v/>
      </c>
    </row>
    <row r="939" spans="1:5" x14ac:dyDescent="0.25">
      <c r="A939" t="s">
        <v>82</v>
      </c>
      <c r="B939">
        <v>6</v>
      </c>
      <c r="C939">
        <v>29</v>
      </c>
      <c r="D939" t="e">
        <f>[1]!דבד[[#This Row],[LengthofCycle]]+1</f>
        <v>#REF!</v>
      </c>
      <c r="E939" t="str">
        <f>IF(IFERROR(LOOKUP(חח[[#This Row],[ClientID]],קביעויות[דילוג 2 אפשרויות]),FALSE)=חח[[#This Row],[ClientID]],1,"")</f>
        <v/>
      </c>
    </row>
    <row r="940" spans="1:5" x14ac:dyDescent="0.25">
      <c r="A940" t="s">
        <v>82</v>
      </c>
      <c r="B940">
        <v>7</v>
      </c>
      <c r="C940">
        <v>27</v>
      </c>
      <c r="D940" t="e">
        <f>[1]!דבד[[#This Row],[LengthofCycle]]+1</f>
        <v>#REF!</v>
      </c>
      <c r="E940" t="str">
        <f>IF(IFERROR(LOOKUP(חח[[#This Row],[ClientID]],קביעויות[דילוג 2 אפשרויות]),FALSE)=חח[[#This Row],[ClientID]],1,"")</f>
        <v/>
      </c>
    </row>
    <row r="941" spans="1:5" x14ac:dyDescent="0.25">
      <c r="A941" t="s">
        <v>82</v>
      </c>
      <c r="B941">
        <v>8</v>
      </c>
      <c r="C941">
        <v>31</v>
      </c>
      <c r="D941" t="e">
        <f>[1]!דבד[[#This Row],[LengthofCycle]]+1</f>
        <v>#REF!</v>
      </c>
      <c r="E941" t="str">
        <f>IF(IFERROR(LOOKUP(חח[[#This Row],[ClientID]],קביעויות[דילוג 2 אפשרויות]),FALSE)=חח[[#This Row],[ClientID]],1,"")</f>
        <v/>
      </c>
    </row>
    <row r="942" spans="1:5" x14ac:dyDescent="0.25">
      <c r="A942" t="s">
        <v>82</v>
      </c>
      <c r="B942">
        <v>9</v>
      </c>
      <c r="C942">
        <v>23</v>
      </c>
      <c r="D942" t="e">
        <f>[1]!דבד[[#This Row],[LengthofCycle]]+1</f>
        <v>#REF!</v>
      </c>
      <c r="E942" t="str">
        <f>IF(IFERROR(LOOKUP(חח[[#This Row],[ClientID]],קביעויות[דילוג 2 אפשרויות]),FALSE)=חח[[#This Row],[ClientID]],1,"")</f>
        <v/>
      </c>
    </row>
    <row r="943" spans="1:5" x14ac:dyDescent="0.25">
      <c r="A943" t="s">
        <v>82</v>
      </c>
      <c r="B943">
        <v>10</v>
      </c>
      <c r="C943">
        <v>29</v>
      </c>
      <c r="D943" t="e">
        <f>[1]!דבד[[#This Row],[LengthofCycle]]+1</f>
        <v>#REF!</v>
      </c>
      <c r="E943" t="str">
        <f>IF(IFERROR(LOOKUP(חח[[#This Row],[ClientID]],קביעויות[דילוג 2 אפשרויות]),FALSE)=חח[[#This Row],[ClientID]],1,"")</f>
        <v/>
      </c>
    </row>
    <row r="944" spans="1:5" x14ac:dyDescent="0.25">
      <c r="A944" t="s">
        <v>82</v>
      </c>
      <c r="B944">
        <v>11</v>
      </c>
      <c r="C944">
        <v>30</v>
      </c>
      <c r="D944" t="e">
        <f>[1]!דבד[[#This Row],[LengthofCycle]]+1</f>
        <v>#REF!</v>
      </c>
      <c r="E944" t="str">
        <f>IF(IFERROR(LOOKUP(חח[[#This Row],[ClientID]],קביעויות[דילוג 2 אפשרויות]),FALSE)=חח[[#This Row],[ClientID]],1,"")</f>
        <v/>
      </c>
    </row>
    <row r="945" spans="1:5" x14ac:dyDescent="0.25">
      <c r="A945" t="s">
        <v>82</v>
      </c>
      <c r="B945">
        <v>12</v>
      </c>
      <c r="C945">
        <v>29</v>
      </c>
      <c r="D945" t="e">
        <f>[1]!דבד[[#This Row],[LengthofCycle]]+1</f>
        <v>#REF!</v>
      </c>
      <c r="E945" t="str">
        <f>IF(IFERROR(LOOKUP(חח[[#This Row],[ClientID]],קביעויות[דילוג 2 אפשרויות]),FALSE)=חח[[#This Row],[ClientID]],1,"")</f>
        <v/>
      </c>
    </row>
    <row r="946" spans="1:5" x14ac:dyDescent="0.25">
      <c r="A946" t="s">
        <v>83</v>
      </c>
      <c r="B946">
        <v>1</v>
      </c>
      <c r="C946">
        <v>27</v>
      </c>
      <c r="D946" t="e">
        <f>[1]!דבד[[#This Row],[LengthofCycle]]+1</f>
        <v>#REF!</v>
      </c>
      <c r="E946" t="str">
        <f>IF(IFERROR(LOOKUP(חח[[#This Row],[ClientID]],קביעויות[דילוג 2 אפשרויות]),FALSE)=חח[[#This Row],[ClientID]],1,"")</f>
        <v/>
      </c>
    </row>
    <row r="947" spans="1:5" x14ac:dyDescent="0.25">
      <c r="A947" t="s">
        <v>83</v>
      </c>
      <c r="B947">
        <v>2</v>
      </c>
      <c r="C947">
        <v>27</v>
      </c>
      <c r="D947" t="e">
        <f>[1]!דבד[[#This Row],[LengthofCycle]]+1</f>
        <v>#REF!</v>
      </c>
      <c r="E947" t="str">
        <f>IF(IFERROR(LOOKUP(חח[[#This Row],[ClientID]],קביעויות[דילוג 2 אפשרויות]),FALSE)=חח[[#This Row],[ClientID]],1,"")</f>
        <v/>
      </c>
    </row>
    <row r="948" spans="1:5" x14ac:dyDescent="0.25">
      <c r="A948" t="s">
        <v>83</v>
      </c>
      <c r="B948">
        <v>3</v>
      </c>
      <c r="C948">
        <v>28</v>
      </c>
      <c r="D948" t="e">
        <f>[1]!דבד[[#This Row],[LengthofCycle]]+1</f>
        <v>#REF!</v>
      </c>
      <c r="E948" t="str">
        <f>IF(IFERROR(LOOKUP(חח[[#This Row],[ClientID]],קביעויות[דילוג 2 אפשרויות]),FALSE)=חח[[#This Row],[ClientID]],1,"")</f>
        <v/>
      </c>
    </row>
    <row r="949" spans="1:5" x14ac:dyDescent="0.25">
      <c r="A949" t="s">
        <v>83</v>
      </c>
      <c r="B949">
        <v>4</v>
      </c>
      <c r="C949">
        <v>25</v>
      </c>
      <c r="D949" t="e">
        <f>[1]!דבד[[#This Row],[LengthofCycle]]+1</f>
        <v>#REF!</v>
      </c>
      <c r="E949" t="str">
        <f>IF(IFERROR(LOOKUP(חח[[#This Row],[ClientID]],קביעויות[דילוג 2 אפשרויות]),FALSE)=חח[[#This Row],[ClientID]],1,"")</f>
        <v/>
      </c>
    </row>
    <row r="950" spans="1:5" x14ac:dyDescent="0.25">
      <c r="A950" t="s">
        <v>83</v>
      </c>
      <c r="B950">
        <v>5</v>
      </c>
      <c r="C950">
        <v>26</v>
      </c>
      <c r="D950" t="e">
        <f>[1]!דבד[[#This Row],[LengthofCycle]]+1</f>
        <v>#REF!</v>
      </c>
      <c r="E950" t="str">
        <f>IF(IFERROR(LOOKUP(חח[[#This Row],[ClientID]],קביעויות[דילוג 2 אפשרויות]),FALSE)=חח[[#This Row],[ClientID]],1,"")</f>
        <v/>
      </c>
    </row>
    <row r="951" spans="1:5" x14ac:dyDescent="0.25">
      <c r="A951" t="s">
        <v>83</v>
      </c>
      <c r="B951">
        <v>6</v>
      </c>
      <c r="C951">
        <v>29</v>
      </c>
      <c r="D951" t="e">
        <f>[1]!דבד[[#This Row],[LengthofCycle]]+1</f>
        <v>#REF!</v>
      </c>
      <c r="E951" t="str">
        <f>IF(IFERROR(LOOKUP(חח[[#This Row],[ClientID]],קביעויות[דילוג 2 אפשרויות]),FALSE)=חח[[#This Row],[ClientID]],1,"")</f>
        <v/>
      </c>
    </row>
    <row r="952" spans="1:5" x14ac:dyDescent="0.25">
      <c r="A952" t="s">
        <v>83</v>
      </c>
      <c r="B952">
        <v>7</v>
      </c>
      <c r="C952">
        <v>29</v>
      </c>
      <c r="D952" t="e">
        <f>[1]!דבד[[#This Row],[LengthofCycle]]+1</f>
        <v>#REF!</v>
      </c>
      <c r="E952" t="str">
        <f>IF(IFERROR(LOOKUP(חח[[#This Row],[ClientID]],קביעויות[דילוג 2 אפשרויות]),FALSE)=חח[[#This Row],[ClientID]],1,"")</f>
        <v/>
      </c>
    </row>
    <row r="953" spans="1:5" x14ac:dyDescent="0.25">
      <c r="A953" t="s">
        <v>84</v>
      </c>
      <c r="B953">
        <v>1</v>
      </c>
      <c r="C953">
        <v>34</v>
      </c>
      <c r="D953" t="e">
        <f>[1]!דבד[[#This Row],[LengthofCycle]]+1</f>
        <v>#REF!</v>
      </c>
      <c r="E953" t="str">
        <f>IF(IFERROR(LOOKUP(חח[[#This Row],[ClientID]],קביעויות[דילוג 2 אפשרויות]),FALSE)=חח[[#This Row],[ClientID]],1,"")</f>
        <v/>
      </c>
    </row>
    <row r="954" spans="1:5" x14ac:dyDescent="0.25">
      <c r="A954" t="s">
        <v>84</v>
      </c>
      <c r="B954">
        <v>2</v>
      </c>
      <c r="C954">
        <v>28</v>
      </c>
      <c r="D954" t="e">
        <f>[1]!דבד[[#This Row],[LengthofCycle]]+1</f>
        <v>#REF!</v>
      </c>
      <c r="E954" t="str">
        <f>IF(IFERROR(LOOKUP(חח[[#This Row],[ClientID]],קביעויות[דילוג 2 אפשרויות]),FALSE)=חח[[#This Row],[ClientID]],1,"")</f>
        <v/>
      </c>
    </row>
    <row r="955" spans="1:5" x14ac:dyDescent="0.25">
      <c r="A955" t="s">
        <v>84</v>
      </c>
      <c r="B955">
        <v>3</v>
      </c>
      <c r="C955">
        <v>30</v>
      </c>
      <c r="D955" t="e">
        <f>[1]!דבד[[#This Row],[LengthofCycle]]+1</f>
        <v>#REF!</v>
      </c>
      <c r="E955" t="str">
        <f>IF(IFERROR(LOOKUP(חח[[#This Row],[ClientID]],קביעויות[דילוג 2 אפשרויות]),FALSE)=חח[[#This Row],[ClientID]],1,"")</f>
        <v/>
      </c>
    </row>
    <row r="956" spans="1:5" x14ac:dyDescent="0.25">
      <c r="A956" t="s">
        <v>84</v>
      </c>
      <c r="B956">
        <v>4</v>
      </c>
      <c r="C956">
        <v>36</v>
      </c>
      <c r="D956" t="e">
        <f>[1]!דבד[[#This Row],[LengthofCycle]]+1</f>
        <v>#REF!</v>
      </c>
      <c r="E956" t="str">
        <f>IF(IFERROR(LOOKUP(חח[[#This Row],[ClientID]],קביעויות[דילוג 2 אפשרויות]),FALSE)=חח[[#This Row],[ClientID]],1,"")</f>
        <v/>
      </c>
    </row>
    <row r="957" spans="1:5" x14ac:dyDescent="0.25">
      <c r="A957" t="s">
        <v>84</v>
      </c>
      <c r="B957">
        <v>5</v>
      </c>
      <c r="C957">
        <v>28</v>
      </c>
      <c r="D957" t="e">
        <f>[1]!דבד[[#This Row],[LengthofCycle]]+1</f>
        <v>#REF!</v>
      </c>
      <c r="E957" t="str">
        <f>IF(IFERROR(LOOKUP(חח[[#This Row],[ClientID]],קביעויות[דילוג 2 אפשרויות]),FALSE)=חח[[#This Row],[ClientID]],1,"")</f>
        <v/>
      </c>
    </row>
    <row r="958" spans="1:5" x14ac:dyDescent="0.25">
      <c r="A958" t="s">
        <v>84</v>
      </c>
      <c r="B958">
        <v>6</v>
      </c>
      <c r="C958">
        <v>32</v>
      </c>
      <c r="D958" t="e">
        <f>[1]!דבד[[#This Row],[LengthofCycle]]+1</f>
        <v>#REF!</v>
      </c>
      <c r="E958" t="str">
        <f>IF(IFERROR(LOOKUP(חח[[#This Row],[ClientID]],קביעויות[דילוג 2 אפשרויות]),FALSE)=חח[[#This Row],[ClientID]],1,"")</f>
        <v/>
      </c>
    </row>
    <row r="959" spans="1:5" x14ac:dyDescent="0.25">
      <c r="A959" t="s">
        <v>84</v>
      </c>
      <c r="B959">
        <v>7</v>
      </c>
      <c r="C959">
        <v>30</v>
      </c>
      <c r="D959" t="e">
        <f>[1]!דבד[[#This Row],[LengthofCycle]]+1</f>
        <v>#REF!</v>
      </c>
      <c r="E959" t="str">
        <f>IF(IFERROR(LOOKUP(חח[[#This Row],[ClientID]],קביעויות[דילוג 2 אפשרויות]),FALSE)=חח[[#This Row],[ClientID]],1,"")</f>
        <v/>
      </c>
    </row>
    <row r="960" spans="1:5" x14ac:dyDescent="0.25">
      <c r="A960" t="s">
        <v>85</v>
      </c>
      <c r="B960">
        <v>1</v>
      </c>
      <c r="C960">
        <v>32</v>
      </c>
      <c r="D960" t="e">
        <f>[1]!דבד[[#This Row],[LengthofCycle]]+1</f>
        <v>#REF!</v>
      </c>
      <c r="E960" t="str">
        <f>IF(IFERROR(LOOKUP(חח[[#This Row],[ClientID]],קביעויות[דילוג 2 אפשרויות]),FALSE)=חח[[#This Row],[ClientID]],1,"")</f>
        <v/>
      </c>
    </row>
    <row r="961" spans="1:5" x14ac:dyDescent="0.25">
      <c r="A961" t="s">
        <v>85</v>
      </c>
      <c r="B961">
        <v>2</v>
      </c>
      <c r="C961">
        <v>27</v>
      </c>
      <c r="D961" t="e">
        <f>[1]!דבד[[#This Row],[LengthofCycle]]+1</f>
        <v>#REF!</v>
      </c>
      <c r="E961" t="str">
        <f>IF(IFERROR(LOOKUP(חח[[#This Row],[ClientID]],קביעויות[דילוג 2 אפשרויות]),FALSE)=חח[[#This Row],[ClientID]],1,"")</f>
        <v/>
      </c>
    </row>
    <row r="962" spans="1:5" x14ac:dyDescent="0.25">
      <c r="A962" t="s">
        <v>85</v>
      </c>
      <c r="B962">
        <v>3</v>
      </c>
      <c r="C962">
        <v>30</v>
      </c>
      <c r="D962" t="e">
        <f>[1]!דבד[[#This Row],[LengthofCycle]]+1</f>
        <v>#REF!</v>
      </c>
      <c r="E962" t="str">
        <f>IF(IFERROR(LOOKUP(חח[[#This Row],[ClientID]],קביעויות[דילוג 2 אפשרויות]),FALSE)=חח[[#This Row],[ClientID]],1,"")</f>
        <v/>
      </c>
    </row>
    <row r="963" spans="1:5" x14ac:dyDescent="0.25">
      <c r="A963" t="s">
        <v>85</v>
      </c>
      <c r="B963">
        <v>4</v>
      </c>
      <c r="C963">
        <v>34</v>
      </c>
      <c r="D963" t="e">
        <f>[1]!דבד[[#This Row],[LengthofCycle]]+1</f>
        <v>#REF!</v>
      </c>
      <c r="E963" t="str">
        <f>IF(IFERROR(LOOKUP(חח[[#This Row],[ClientID]],קביעויות[דילוג 2 אפשרויות]),FALSE)=חח[[#This Row],[ClientID]],1,"")</f>
        <v/>
      </c>
    </row>
    <row r="964" spans="1:5" x14ac:dyDescent="0.25">
      <c r="A964" t="s">
        <v>85</v>
      </c>
      <c r="B964">
        <v>5</v>
      </c>
      <c r="C964">
        <v>42</v>
      </c>
      <c r="D964" t="e">
        <f>[1]!דבד[[#This Row],[LengthofCycle]]+1</f>
        <v>#REF!</v>
      </c>
      <c r="E964" t="str">
        <f>IF(IFERROR(LOOKUP(חח[[#This Row],[ClientID]],קביעויות[דילוג 2 אפשרויות]),FALSE)=חח[[#This Row],[ClientID]],1,"")</f>
        <v/>
      </c>
    </row>
    <row r="965" spans="1:5" x14ac:dyDescent="0.25">
      <c r="A965" t="s">
        <v>85</v>
      </c>
      <c r="B965">
        <v>6</v>
      </c>
      <c r="C965">
        <v>30</v>
      </c>
      <c r="D965" t="e">
        <f>[1]!דבד[[#This Row],[LengthofCycle]]+1</f>
        <v>#REF!</v>
      </c>
      <c r="E965" t="str">
        <f>IF(IFERROR(LOOKUP(חח[[#This Row],[ClientID]],קביעויות[דילוג 2 אפשרויות]),FALSE)=חח[[#This Row],[ClientID]],1,"")</f>
        <v/>
      </c>
    </row>
    <row r="966" spans="1:5" x14ac:dyDescent="0.25">
      <c r="A966" t="s">
        <v>85</v>
      </c>
      <c r="B966">
        <v>7</v>
      </c>
      <c r="C966">
        <v>38</v>
      </c>
      <c r="D966" t="e">
        <f>[1]!דבד[[#This Row],[LengthofCycle]]+1</f>
        <v>#REF!</v>
      </c>
      <c r="E966" t="str">
        <f>IF(IFERROR(LOOKUP(חח[[#This Row],[ClientID]],קביעויות[דילוג 2 אפשרויות]),FALSE)=חח[[#This Row],[ClientID]],1,"")</f>
        <v/>
      </c>
    </row>
    <row r="967" spans="1:5" x14ac:dyDescent="0.25">
      <c r="A967" t="s">
        <v>85</v>
      </c>
      <c r="B967">
        <v>8</v>
      </c>
      <c r="C967">
        <v>32</v>
      </c>
      <c r="D967" t="e">
        <f>[1]!דבד[[#This Row],[LengthofCycle]]+1</f>
        <v>#REF!</v>
      </c>
      <c r="E967" t="str">
        <f>IF(IFERROR(LOOKUP(חח[[#This Row],[ClientID]],קביעויות[דילוג 2 אפשרויות]),FALSE)=חח[[#This Row],[ClientID]],1,"")</f>
        <v/>
      </c>
    </row>
    <row r="968" spans="1:5" x14ac:dyDescent="0.25">
      <c r="A968" t="s">
        <v>85</v>
      </c>
      <c r="B968">
        <v>9</v>
      </c>
      <c r="C968">
        <v>32</v>
      </c>
      <c r="D968" t="e">
        <f>[1]!דבד[[#This Row],[LengthofCycle]]+1</f>
        <v>#REF!</v>
      </c>
      <c r="E968" t="str">
        <f>IF(IFERROR(LOOKUP(חח[[#This Row],[ClientID]],קביעויות[דילוג 2 אפשרויות]),FALSE)=חח[[#This Row],[ClientID]],1,"")</f>
        <v/>
      </c>
    </row>
    <row r="969" spans="1:5" x14ac:dyDescent="0.25">
      <c r="A969" t="s">
        <v>85</v>
      </c>
      <c r="B969">
        <v>10</v>
      </c>
      <c r="C969">
        <v>30</v>
      </c>
      <c r="D969" t="e">
        <f>[1]!דבד[[#This Row],[LengthofCycle]]+1</f>
        <v>#REF!</v>
      </c>
      <c r="E969" t="str">
        <f>IF(IFERROR(LOOKUP(חח[[#This Row],[ClientID]],קביעויות[דילוג 2 אפשרויות]),FALSE)=חח[[#This Row],[ClientID]],1,"")</f>
        <v/>
      </c>
    </row>
    <row r="970" spans="1:5" x14ac:dyDescent="0.25">
      <c r="A970" t="s">
        <v>85</v>
      </c>
      <c r="B970">
        <v>11</v>
      </c>
      <c r="C970">
        <v>35</v>
      </c>
      <c r="D970" t="e">
        <f>[1]!דבד[[#This Row],[LengthofCycle]]+1</f>
        <v>#REF!</v>
      </c>
      <c r="E970" t="str">
        <f>IF(IFERROR(LOOKUP(חח[[#This Row],[ClientID]],קביעויות[דילוג 2 אפשרויות]),FALSE)=חח[[#This Row],[ClientID]],1,"")</f>
        <v/>
      </c>
    </row>
    <row r="971" spans="1:5" x14ac:dyDescent="0.25">
      <c r="A971" t="s">
        <v>85</v>
      </c>
      <c r="B971">
        <v>12</v>
      </c>
      <c r="C971">
        <v>36</v>
      </c>
      <c r="D971" t="e">
        <f>[1]!דבד[[#This Row],[LengthofCycle]]+1</f>
        <v>#REF!</v>
      </c>
      <c r="E971" t="str">
        <f>IF(IFERROR(LOOKUP(חח[[#This Row],[ClientID]],קביעויות[דילוג 2 אפשרויות]),FALSE)=חח[[#This Row],[ClientID]],1,"")</f>
        <v/>
      </c>
    </row>
    <row r="972" spans="1:5" x14ac:dyDescent="0.25">
      <c r="A972" t="s">
        <v>86</v>
      </c>
      <c r="B972">
        <v>1</v>
      </c>
      <c r="C972">
        <v>28</v>
      </c>
      <c r="D972" t="e">
        <f>[1]!דבד[[#This Row],[LengthofCycle]]+1</f>
        <v>#REF!</v>
      </c>
      <c r="E972">
        <f>IF(IFERROR(LOOKUP(חח[[#This Row],[ClientID]],קביעויות[דילוג 2 אפשרויות]),FALSE)=חח[[#This Row],[ClientID]],1,"")</f>
        <v>1</v>
      </c>
    </row>
    <row r="973" spans="1:5" x14ac:dyDescent="0.25">
      <c r="A973" t="s">
        <v>86</v>
      </c>
      <c r="B973">
        <v>2</v>
      </c>
      <c r="C973">
        <v>31</v>
      </c>
      <c r="D973" t="e">
        <f>[1]!דבד[[#This Row],[LengthofCycle]]+1</f>
        <v>#REF!</v>
      </c>
      <c r="E973">
        <f>IF(IFERROR(LOOKUP(חח[[#This Row],[ClientID]],קביעויות[דילוג 2 אפשרויות]),FALSE)=חח[[#This Row],[ClientID]],1,"")</f>
        <v>1</v>
      </c>
    </row>
    <row r="974" spans="1:5" x14ac:dyDescent="0.25">
      <c r="A974" t="s">
        <v>86</v>
      </c>
      <c r="B974">
        <v>3</v>
      </c>
      <c r="C974">
        <v>28</v>
      </c>
      <c r="D974" t="e">
        <f>[1]!דבד[[#This Row],[LengthofCycle]]+1</f>
        <v>#REF!</v>
      </c>
      <c r="E974">
        <f>IF(IFERROR(LOOKUP(חח[[#This Row],[ClientID]],קביעויות[דילוג 2 אפשרויות]),FALSE)=חח[[#This Row],[ClientID]],1,"")</f>
        <v>1</v>
      </c>
    </row>
    <row r="975" spans="1:5" x14ac:dyDescent="0.25">
      <c r="A975" t="s">
        <v>86</v>
      </c>
      <c r="B975">
        <v>4</v>
      </c>
      <c r="C975">
        <v>29</v>
      </c>
      <c r="D975" t="e">
        <f>[1]!דבד[[#This Row],[LengthofCycle]]+1</f>
        <v>#REF!</v>
      </c>
      <c r="E975">
        <f>IF(IFERROR(LOOKUP(חח[[#This Row],[ClientID]],קביעויות[דילוג 2 אפשרויות]),FALSE)=חח[[#This Row],[ClientID]],1,"")</f>
        <v>1</v>
      </c>
    </row>
    <row r="976" spans="1:5" x14ac:dyDescent="0.25">
      <c r="A976" t="s">
        <v>86</v>
      </c>
      <c r="B976">
        <v>5</v>
      </c>
      <c r="C976">
        <v>30</v>
      </c>
      <c r="D976" t="e">
        <f>[1]!דבד[[#This Row],[LengthofCycle]]+1</f>
        <v>#REF!</v>
      </c>
      <c r="E976">
        <f>IF(IFERROR(LOOKUP(חח[[#This Row],[ClientID]],קביעויות[דילוג 2 אפשרויות]),FALSE)=חח[[#This Row],[ClientID]],1,"")</f>
        <v>1</v>
      </c>
    </row>
    <row r="977" spans="1:5" x14ac:dyDescent="0.25">
      <c r="A977" t="s">
        <v>86</v>
      </c>
      <c r="B977">
        <v>6</v>
      </c>
      <c r="C977">
        <v>28</v>
      </c>
      <c r="D977" t="e">
        <f>[1]!דבד[[#This Row],[LengthofCycle]]+1</f>
        <v>#REF!</v>
      </c>
      <c r="E977">
        <f>IF(IFERROR(LOOKUP(חח[[#This Row],[ClientID]],קביעויות[דילוג 2 אפשרויות]),FALSE)=חח[[#This Row],[ClientID]],1,"")</f>
        <v>1</v>
      </c>
    </row>
    <row r="978" spans="1:5" x14ac:dyDescent="0.25">
      <c r="A978" t="s">
        <v>87</v>
      </c>
      <c r="B978">
        <v>1</v>
      </c>
      <c r="C978">
        <v>28</v>
      </c>
      <c r="D978" t="e">
        <f>[1]!דבד[[#This Row],[LengthofCycle]]+1</f>
        <v>#REF!</v>
      </c>
      <c r="E978" t="str">
        <f>IF(IFERROR(LOOKUP(חח[[#This Row],[ClientID]],קביעויות[דילוג 2 אפשרויות]),FALSE)=חח[[#This Row],[ClientID]],1,"")</f>
        <v/>
      </c>
    </row>
    <row r="979" spans="1:5" x14ac:dyDescent="0.25">
      <c r="A979" t="s">
        <v>87</v>
      </c>
      <c r="B979">
        <v>2</v>
      </c>
      <c r="C979">
        <v>31</v>
      </c>
      <c r="D979" t="e">
        <f>[1]!דבד[[#This Row],[LengthofCycle]]+1</f>
        <v>#REF!</v>
      </c>
      <c r="E979" t="str">
        <f>IF(IFERROR(LOOKUP(חח[[#This Row],[ClientID]],קביעויות[דילוג 2 אפשרויות]),FALSE)=חח[[#This Row],[ClientID]],1,"")</f>
        <v/>
      </c>
    </row>
    <row r="980" spans="1:5" x14ac:dyDescent="0.25">
      <c r="A980" t="s">
        <v>87</v>
      </c>
      <c r="B980">
        <v>3</v>
      </c>
      <c r="C980">
        <v>29</v>
      </c>
      <c r="D980" t="e">
        <f>[1]!דבד[[#This Row],[LengthofCycle]]+1</f>
        <v>#REF!</v>
      </c>
      <c r="E980" t="str">
        <f>IF(IFERROR(LOOKUP(חח[[#This Row],[ClientID]],קביעויות[דילוג 2 אפשרויות]),FALSE)=חח[[#This Row],[ClientID]],1,"")</f>
        <v/>
      </c>
    </row>
    <row r="981" spans="1:5" x14ac:dyDescent="0.25">
      <c r="A981" t="s">
        <v>87</v>
      </c>
      <c r="B981">
        <v>4</v>
      </c>
      <c r="C981">
        <v>29</v>
      </c>
      <c r="D981" t="e">
        <f>[1]!דבד[[#This Row],[LengthofCycle]]+1</f>
        <v>#REF!</v>
      </c>
      <c r="E981" t="str">
        <f>IF(IFERROR(LOOKUP(חח[[#This Row],[ClientID]],קביעויות[דילוג 2 אפשרויות]),FALSE)=חח[[#This Row],[ClientID]],1,"")</f>
        <v/>
      </c>
    </row>
    <row r="982" spans="1:5" x14ac:dyDescent="0.25">
      <c r="A982" t="s">
        <v>87</v>
      </c>
      <c r="B982">
        <v>5</v>
      </c>
      <c r="C982">
        <v>30</v>
      </c>
      <c r="D982" t="e">
        <f>[1]!דבד[[#This Row],[LengthofCycle]]+1</f>
        <v>#REF!</v>
      </c>
      <c r="E982" t="str">
        <f>IF(IFERROR(LOOKUP(חח[[#This Row],[ClientID]],קביעויות[דילוג 2 אפשרויות]),FALSE)=חח[[#This Row],[ClientID]],1,"")</f>
        <v/>
      </c>
    </row>
    <row r="983" spans="1:5" x14ac:dyDescent="0.25">
      <c r="A983" t="s">
        <v>87</v>
      </c>
      <c r="B983">
        <v>6</v>
      </c>
      <c r="C983">
        <v>29</v>
      </c>
      <c r="D983" t="e">
        <f>[1]!דבד[[#This Row],[LengthofCycle]]+1</f>
        <v>#REF!</v>
      </c>
      <c r="E983" t="str">
        <f>IF(IFERROR(LOOKUP(חח[[#This Row],[ClientID]],קביעויות[דילוג 2 אפשרויות]),FALSE)=חח[[#This Row],[ClientID]],1,"")</f>
        <v/>
      </c>
    </row>
    <row r="984" spans="1:5" x14ac:dyDescent="0.25">
      <c r="A984" t="s">
        <v>87</v>
      </c>
      <c r="B984">
        <v>7</v>
      </c>
      <c r="C984">
        <v>30</v>
      </c>
      <c r="D984" t="e">
        <f>[1]!דבד[[#This Row],[LengthofCycle]]+1</f>
        <v>#REF!</v>
      </c>
      <c r="E984" t="str">
        <f>IF(IFERROR(LOOKUP(חח[[#This Row],[ClientID]],קביעויות[דילוג 2 אפשרויות]),FALSE)=חח[[#This Row],[ClientID]],1,"")</f>
        <v/>
      </c>
    </row>
    <row r="985" spans="1:5" x14ac:dyDescent="0.25">
      <c r="A985" t="s">
        <v>87</v>
      </c>
      <c r="B985">
        <v>8</v>
      </c>
      <c r="C985">
        <v>28</v>
      </c>
      <c r="D985" t="e">
        <f>[1]!דבד[[#This Row],[LengthofCycle]]+1</f>
        <v>#REF!</v>
      </c>
      <c r="E985" t="str">
        <f>IF(IFERROR(LOOKUP(חח[[#This Row],[ClientID]],קביעויות[דילוג 2 אפשרויות]),FALSE)=חח[[#This Row],[ClientID]],1,"")</f>
        <v/>
      </c>
    </row>
    <row r="986" spans="1:5" x14ac:dyDescent="0.25">
      <c r="A986" t="s">
        <v>87</v>
      </c>
      <c r="B986">
        <v>9</v>
      </c>
      <c r="C986">
        <v>28</v>
      </c>
      <c r="D986" t="e">
        <f>[1]!דבד[[#This Row],[LengthofCycle]]+1</f>
        <v>#REF!</v>
      </c>
      <c r="E986" t="str">
        <f>IF(IFERROR(LOOKUP(חח[[#This Row],[ClientID]],קביעויות[דילוג 2 אפשרויות]),FALSE)=חח[[#This Row],[ClientID]],1,"")</f>
        <v/>
      </c>
    </row>
    <row r="987" spans="1:5" x14ac:dyDescent="0.25">
      <c r="A987" t="s">
        <v>87</v>
      </c>
      <c r="B987">
        <v>10</v>
      </c>
      <c r="C987">
        <v>29</v>
      </c>
      <c r="D987" t="e">
        <f>[1]!דבד[[#This Row],[LengthofCycle]]+1</f>
        <v>#REF!</v>
      </c>
      <c r="E987" t="str">
        <f>IF(IFERROR(LOOKUP(חח[[#This Row],[ClientID]],קביעויות[דילוג 2 אפשרויות]),FALSE)=חח[[#This Row],[ClientID]],1,"")</f>
        <v/>
      </c>
    </row>
    <row r="988" spans="1:5" x14ac:dyDescent="0.25">
      <c r="A988" t="s">
        <v>88</v>
      </c>
      <c r="B988">
        <v>1</v>
      </c>
      <c r="C988">
        <v>26</v>
      </c>
      <c r="D988" t="e">
        <f>[1]!דבד[[#This Row],[LengthofCycle]]+1</f>
        <v>#REF!</v>
      </c>
      <c r="E988" t="str">
        <f>IF(IFERROR(LOOKUP(חח[[#This Row],[ClientID]],קביעויות[דילוג 2 אפשרויות]),FALSE)=חח[[#This Row],[ClientID]],1,"")</f>
        <v/>
      </c>
    </row>
    <row r="989" spans="1:5" x14ac:dyDescent="0.25">
      <c r="A989" t="s">
        <v>88</v>
      </c>
      <c r="B989">
        <v>2</v>
      </c>
      <c r="C989">
        <v>26</v>
      </c>
      <c r="D989" t="e">
        <f>[1]!דבד[[#This Row],[LengthofCycle]]+1</f>
        <v>#REF!</v>
      </c>
      <c r="E989" t="str">
        <f>IF(IFERROR(LOOKUP(חח[[#This Row],[ClientID]],קביעויות[דילוג 2 אפשרויות]),FALSE)=חח[[#This Row],[ClientID]],1,"")</f>
        <v/>
      </c>
    </row>
    <row r="990" spans="1:5" x14ac:dyDescent="0.25">
      <c r="A990" t="s">
        <v>88</v>
      </c>
      <c r="B990">
        <v>3</v>
      </c>
      <c r="C990">
        <v>27</v>
      </c>
      <c r="D990" t="e">
        <f>[1]!דבד[[#This Row],[LengthofCycle]]+1</f>
        <v>#REF!</v>
      </c>
      <c r="E990" t="str">
        <f>IF(IFERROR(LOOKUP(חח[[#This Row],[ClientID]],קביעויות[דילוג 2 אפשרויות]),FALSE)=חח[[#This Row],[ClientID]],1,"")</f>
        <v/>
      </c>
    </row>
    <row r="991" spans="1:5" x14ac:dyDescent="0.25">
      <c r="A991" t="s">
        <v>88</v>
      </c>
      <c r="B991">
        <v>4</v>
      </c>
      <c r="C991">
        <v>26</v>
      </c>
      <c r="D991" t="e">
        <f>[1]!דבד[[#This Row],[LengthofCycle]]+1</f>
        <v>#REF!</v>
      </c>
      <c r="E991" t="str">
        <f>IF(IFERROR(LOOKUP(חח[[#This Row],[ClientID]],קביעויות[דילוג 2 אפשרויות]),FALSE)=חח[[#This Row],[ClientID]],1,"")</f>
        <v/>
      </c>
    </row>
    <row r="992" spans="1:5" x14ac:dyDescent="0.25">
      <c r="A992" t="s">
        <v>88</v>
      </c>
      <c r="B992">
        <v>5</v>
      </c>
      <c r="C992">
        <v>26</v>
      </c>
      <c r="D992" t="e">
        <f>[1]!דבד[[#This Row],[LengthofCycle]]+1</f>
        <v>#REF!</v>
      </c>
      <c r="E992" t="str">
        <f>IF(IFERROR(LOOKUP(חח[[#This Row],[ClientID]],קביעויות[דילוג 2 אפשרויות]),FALSE)=חח[[#This Row],[ClientID]],1,"")</f>
        <v/>
      </c>
    </row>
    <row r="993" spans="1:5" x14ac:dyDescent="0.25">
      <c r="A993" t="s">
        <v>88</v>
      </c>
      <c r="B993">
        <v>6</v>
      </c>
      <c r="C993">
        <v>28</v>
      </c>
      <c r="D993" t="e">
        <f>[1]!דבד[[#This Row],[LengthofCycle]]+1</f>
        <v>#REF!</v>
      </c>
      <c r="E993" t="str">
        <f>IF(IFERROR(LOOKUP(חח[[#This Row],[ClientID]],קביעויות[דילוג 2 אפשרויות]),FALSE)=חח[[#This Row],[ClientID]],1,"")</f>
        <v/>
      </c>
    </row>
    <row r="994" spans="1:5" x14ac:dyDescent="0.25">
      <c r="A994" t="s">
        <v>88</v>
      </c>
      <c r="B994">
        <v>7</v>
      </c>
      <c r="C994">
        <v>27</v>
      </c>
      <c r="D994" t="e">
        <f>[1]!דבד[[#This Row],[LengthofCycle]]+1</f>
        <v>#REF!</v>
      </c>
      <c r="E994" t="str">
        <f>IF(IFERROR(LOOKUP(חח[[#This Row],[ClientID]],קביעויות[דילוג 2 אפשרויות]),FALSE)=חח[[#This Row],[ClientID]],1,"")</f>
        <v/>
      </c>
    </row>
    <row r="995" spans="1:5" x14ac:dyDescent="0.25">
      <c r="A995" t="s">
        <v>88</v>
      </c>
      <c r="B995">
        <v>8</v>
      </c>
      <c r="C995">
        <v>28</v>
      </c>
      <c r="D995" t="e">
        <f>[1]!דבד[[#This Row],[LengthofCycle]]+1</f>
        <v>#REF!</v>
      </c>
      <c r="E995" t="str">
        <f>IF(IFERROR(LOOKUP(חח[[#This Row],[ClientID]],קביעויות[דילוג 2 אפשרויות]),FALSE)=חח[[#This Row],[ClientID]],1,"")</f>
        <v/>
      </c>
    </row>
    <row r="996" spans="1:5" x14ac:dyDescent="0.25">
      <c r="A996" t="s">
        <v>88</v>
      </c>
      <c r="B996">
        <v>9</v>
      </c>
      <c r="C996">
        <v>27</v>
      </c>
      <c r="D996" t="e">
        <f>[1]!דבד[[#This Row],[LengthofCycle]]+1</f>
        <v>#REF!</v>
      </c>
      <c r="E996" t="str">
        <f>IF(IFERROR(LOOKUP(חח[[#This Row],[ClientID]],קביעויות[דילוג 2 אפשרויות]),FALSE)=חח[[#This Row],[ClientID]],1,"")</f>
        <v/>
      </c>
    </row>
    <row r="997" spans="1:5" x14ac:dyDescent="0.25">
      <c r="A997" t="s">
        <v>89</v>
      </c>
      <c r="B997">
        <v>1</v>
      </c>
      <c r="C997">
        <v>28</v>
      </c>
      <c r="D997" t="e">
        <f>[1]!דבד[[#This Row],[LengthofCycle]]+1</f>
        <v>#REF!</v>
      </c>
      <c r="E997">
        <f>IF(IFERROR(LOOKUP(חח[[#This Row],[ClientID]],קביעויות[דילוג 2 אפשרויות]),FALSE)=חח[[#This Row],[ClientID]],1,"")</f>
        <v>1</v>
      </c>
    </row>
    <row r="998" spans="1:5" x14ac:dyDescent="0.25">
      <c r="A998" t="s">
        <v>89</v>
      </c>
      <c r="B998">
        <v>2</v>
      </c>
      <c r="C998">
        <v>27</v>
      </c>
      <c r="D998" t="e">
        <f>[1]!דבד[[#This Row],[LengthofCycle]]+1</f>
        <v>#REF!</v>
      </c>
      <c r="E998">
        <f>IF(IFERROR(LOOKUP(חח[[#This Row],[ClientID]],קביעויות[דילוג 2 אפשרויות]),FALSE)=חח[[#This Row],[ClientID]],1,"")</f>
        <v>1</v>
      </c>
    </row>
    <row r="999" spans="1:5" x14ac:dyDescent="0.25">
      <c r="A999" t="s">
        <v>89</v>
      </c>
      <c r="B999">
        <v>3</v>
      </c>
      <c r="C999">
        <v>26</v>
      </c>
      <c r="D999" t="e">
        <f>[1]!דבד[[#This Row],[LengthofCycle]]+1</f>
        <v>#REF!</v>
      </c>
      <c r="E999">
        <f>IF(IFERROR(LOOKUP(חח[[#This Row],[ClientID]],קביעויות[דילוג 2 אפשרויות]),FALSE)=חח[[#This Row],[ClientID]],1,"")</f>
        <v>1</v>
      </c>
    </row>
    <row r="1000" spans="1:5" x14ac:dyDescent="0.25">
      <c r="A1000" t="s">
        <v>89</v>
      </c>
      <c r="B1000">
        <v>4</v>
      </c>
      <c r="C1000">
        <v>26</v>
      </c>
      <c r="D1000" t="e">
        <f>[1]!דבד[[#This Row],[LengthofCycle]]+1</f>
        <v>#REF!</v>
      </c>
      <c r="E1000">
        <f>IF(IFERROR(LOOKUP(חח[[#This Row],[ClientID]],קביעויות[דילוג 2 אפשרויות]),FALSE)=חח[[#This Row],[ClientID]],1,"")</f>
        <v>1</v>
      </c>
    </row>
    <row r="1001" spans="1:5" x14ac:dyDescent="0.25">
      <c r="A1001" t="s">
        <v>89</v>
      </c>
      <c r="B1001">
        <v>5</v>
      </c>
      <c r="C1001">
        <v>25</v>
      </c>
      <c r="D1001" t="e">
        <f>[1]!דבד[[#This Row],[LengthofCycle]]+1</f>
        <v>#REF!</v>
      </c>
      <c r="E1001">
        <f>IF(IFERROR(LOOKUP(חח[[#This Row],[ClientID]],קביעויות[דילוג 2 אפשרויות]),FALSE)=חח[[#This Row],[ClientID]],1,"")</f>
        <v>1</v>
      </c>
    </row>
    <row r="1002" spans="1:5" x14ac:dyDescent="0.25">
      <c r="A1002" t="s">
        <v>89</v>
      </c>
      <c r="B1002">
        <v>6</v>
      </c>
      <c r="C1002">
        <v>25</v>
      </c>
      <c r="D1002" t="e">
        <f>[1]!דבד[[#This Row],[LengthofCycle]]+1</f>
        <v>#REF!</v>
      </c>
      <c r="E1002">
        <f>IF(IFERROR(LOOKUP(חח[[#This Row],[ClientID]],קביעויות[דילוג 2 אפשרויות]),FALSE)=חח[[#This Row],[ClientID]],1,"")</f>
        <v>1</v>
      </c>
    </row>
    <row r="1003" spans="1:5" x14ac:dyDescent="0.25">
      <c r="A1003" t="s">
        <v>89</v>
      </c>
      <c r="B1003">
        <v>7</v>
      </c>
      <c r="C1003">
        <v>28</v>
      </c>
      <c r="D1003" t="e">
        <f>[1]!דבד[[#This Row],[LengthofCycle]]+1</f>
        <v>#REF!</v>
      </c>
      <c r="E1003">
        <f>IF(IFERROR(LOOKUP(חח[[#This Row],[ClientID]],קביעויות[דילוג 2 אפשרויות]),FALSE)=חח[[#This Row],[ClientID]],1,"")</f>
        <v>1</v>
      </c>
    </row>
    <row r="1004" spans="1:5" x14ac:dyDescent="0.25">
      <c r="A1004" t="s">
        <v>89</v>
      </c>
      <c r="B1004">
        <v>8</v>
      </c>
      <c r="C1004">
        <v>27</v>
      </c>
      <c r="D1004" t="e">
        <f>[1]!דבד[[#This Row],[LengthofCycle]]+1</f>
        <v>#REF!</v>
      </c>
      <c r="E1004">
        <f>IF(IFERROR(LOOKUP(חח[[#This Row],[ClientID]],קביעויות[דילוג 2 אפשרויות]),FALSE)=חח[[#This Row],[ClientID]],1,"")</f>
        <v>1</v>
      </c>
    </row>
    <row r="1005" spans="1:5" x14ac:dyDescent="0.25">
      <c r="A1005" t="s">
        <v>89</v>
      </c>
      <c r="B1005">
        <v>9</v>
      </c>
      <c r="C1005">
        <v>28</v>
      </c>
      <c r="D1005" t="e">
        <f>[1]!דבד[[#This Row],[LengthofCycle]]+1</f>
        <v>#REF!</v>
      </c>
      <c r="E1005">
        <f>IF(IFERROR(LOOKUP(חח[[#This Row],[ClientID]],קביעויות[דילוג 2 אפשרויות]),FALSE)=חח[[#This Row],[ClientID]],1,"")</f>
        <v>1</v>
      </c>
    </row>
    <row r="1006" spans="1:5" x14ac:dyDescent="0.25">
      <c r="A1006" t="s">
        <v>89</v>
      </c>
      <c r="B1006">
        <v>10</v>
      </c>
      <c r="C1006">
        <v>27</v>
      </c>
      <c r="D1006" t="e">
        <f>[1]!דבד[[#This Row],[LengthofCycle]]+1</f>
        <v>#REF!</v>
      </c>
      <c r="E1006">
        <f>IF(IFERROR(LOOKUP(חח[[#This Row],[ClientID]],קביעויות[דילוג 2 אפשרויות]),FALSE)=חח[[#This Row],[ClientID]],1,"")</f>
        <v>1</v>
      </c>
    </row>
    <row r="1007" spans="1:5" x14ac:dyDescent="0.25">
      <c r="A1007" t="s">
        <v>89</v>
      </c>
      <c r="B1007">
        <v>11</v>
      </c>
      <c r="C1007">
        <v>26</v>
      </c>
      <c r="D1007" t="e">
        <f>[1]!דבד[[#This Row],[LengthofCycle]]+1</f>
        <v>#REF!</v>
      </c>
      <c r="E1007">
        <f>IF(IFERROR(LOOKUP(חח[[#This Row],[ClientID]],קביעויות[דילוג 2 אפשרויות]),FALSE)=חח[[#This Row],[ClientID]],1,"")</f>
        <v>1</v>
      </c>
    </row>
    <row r="1008" spans="1:5" x14ac:dyDescent="0.25">
      <c r="A1008" t="s">
        <v>89</v>
      </c>
      <c r="B1008">
        <v>12</v>
      </c>
      <c r="C1008">
        <v>28</v>
      </c>
      <c r="D1008" t="e">
        <f>[1]!דבד[[#This Row],[LengthofCycle]]+1</f>
        <v>#REF!</v>
      </c>
      <c r="E1008">
        <f>IF(IFERROR(LOOKUP(חח[[#This Row],[ClientID]],קביעויות[דילוג 2 אפשרויות]),FALSE)=חח[[#This Row],[ClientID]],1,"")</f>
        <v>1</v>
      </c>
    </row>
    <row r="1009" spans="1:5" x14ac:dyDescent="0.25">
      <c r="A1009" t="s">
        <v>89</v>
      </c>
      <c r="B1009">
        <v>13</v>
      </c>
      <c r="C1009">
        <v>28</v>
      </c>
      <c r="D1009" t="e">
        <f>[1]!דבד[[#This Row],[LengthofCycle]]+1</f>
        <v>#REF!</v>
      </c>
      <c r="E1009">
        <f>IF(IFERROR(LOOKUP(חח[[#This Row],[ClientID]],קביעויות[דילוג 2 אפשרויות]),FALSE)=חח[[#This Row],[ClientID]],1,"")</f>
        <v>1</v>
      </c>
    </row>
    <row r="1010" spans="1:5" x14ac:dyDescent="0.25">
      <c r="A1010" t="s">
        <v>90</v>
      </c>
      <c r="B1010">
        <v>1</v>
      </c>
      <c r="C1010">
        <v>38</v>
      </c>
      <c r="D1010" t="e">
        <f>[1]!דבד[[#This Row],[LengthofCycle]]+1</f>
        <v>#REF!</v>
      </c>
      <c r="E1010" t="str">
        <f>IF(IFERROR(LOOKUP(חח[[#This Row],[ClientID]],קביעויות[דילוג 2 אפשרויות]),FALSE)=חח[[#This Row],[ClientID]],1,"")</f>
        <v/>
      </c>
    </row>
    <row r="1011" spans="1:5" x14ac:dyDescent="0.25">
      <c r="A1011" t="s">
        <v>90</v>
      </c>
      <c r="B1011">
        <v>2</v>
      </c>
      <c r="C1011">
        <v>32</v>
      </c>
      <c r="D1011" t="e">
        <f>[1]!דבד[[#This Row],[LengthofCycle]]+1</f>
        <v>#REF!</v>
      </c>
      <c r="E1011" t="str">
        <f>IF(IFERROR(LOOKUP(חח[[#This Row],[ClientID]],קביעויות[דילוג 2 אפשרויות]),FALSE)=חח[[#This Row],[ClientID]],1,"")</f>
        <v/>
      </c>
    </row>
    <row r="1012" spans="1:5" x14ac:dyDescent="0.25">
      <c r="A1012" t="s">
        <v>90</v>
      </c>
      <c r="B1012">
        <v>3</v>
      </c>
      <c r="C1012">
        <v>38</v>
      </c>
      <c r="D1012" t="e">
        <f>[1]!דבד[[#This Row],[LengthofCycle]]+1</f>
        <v>#REF!</v>
      </c>
      <c r="E1012" t="str">
        <f>IF(IFERROR(LOOKUP(חח[[#This Row],[ClientID]],קביעויות[דילוג 2 אפשרויות]),FALSE)=חח[[#This Row],[ClientID]],1,"")</f>
        <v/>
      </c>
    </row>
    <row r="1013" spans="1:5" x14ac:dyDescent="0.25">
      <c r="A1013" t="s">
        <v>90</v>
      </c>
      <c r="B1013">
        <v>4</v>
      </c>
      <c r="C1013">
        <v>38</v>
      </c>
      <c r="D1013" t="e">
        <f>[1]!דבד[[#This Row],[LengthofCycle]]+1</f>
        <v>#REF!</v>
      </c>
      <c r="E1013" t="str">
        <f>IF(IFERROR(LOOKUP(חח[[#This Row],[ClientID]],קביעויות[דילוג 2 אפשרויות]),FALSE)=חח[[#This Row],[ClientID]],1,"")</f>
        <v/>
      </c>
    </row>
    <row r="1014" spans="1:5" x14ac:dyDescent="0.25">
      <c r="A1014" t="s">
        <v>90</v>
      </c>
      <c r="B1014">
        <v>5</v>
      </c>
      <c r="C1014">
        <v>39</v>
      </c>
      <c r="D1014" t="e">
        <f>[1]!דבד[[#This Row],[LengthofCycle]]+1</f>
        <v>#REF!</v>
      </c>
      <c r="E1014" t="str">
        <f>IF(IFERROR(LOOKUP(חח[[#This Row],[ClientID]],קביעויות[דילוג 2 אפשרויות]),FALSE)=חח[[#This Row],[ClientID]],1,"")</f>
        <v/>
      </c>
    </row>
    <row r="1015" spans="1:5" x14ac:dyDescent="0.25">
      <c r="A1015" t="s">
        <v>90</v>
      </c>
      <c r="B1015">
        <v>6</v>
      </c>
      <c r="C1015">
        <v>38</v>
      </c>
      <c r="D1015" t="e">
        <f>[1]!דבד[[#This Row],[LengthofCycle]]+1</f>
        <v>#REF!</v>
      </c>
      <c r="E1015" t="str">
        <f>IF(IFERROR(LOOKUP(חח[[#This Row],[ClientID]],קביעויות[דילוג 2 אפשרויות]),FALSE)=חח[[#This Row],[ClientID]],1,"")</f>
        <v/>
      </c>
    </row>
    <row r="1016" spans="1:5" x14ac:dyDescent="0.25">
      <c r="A1016" t="s">
        <v>90</v>
      </c>
      <c r="B1016">
        <v>7</v>
      </c>
      <c r="C1016">
        <v>31</v>
      </c>
      <c r="D1016" t="e">
        <f>[1]!דבד[[#This Row],[LengthofCycle]]+1</f>
        <v>#REF!</v>
      </c>
      <c r="E1016" t="str">
        <f>IF(IFERROR(LOOKUP(חח[[#This Row],[ClientID]],קביעויות[דילוג 2 אפשרויות]),FALSE)=חח[[#This Row],[ClientID]],1,"")</f>
        <v/>
      </c>
    </row>
    <row r="1017" spans="1:5" x14ac:dyDescent="0.25">
      <c r="A1017" t="s">
        <v>90</v>
      </c>
      <c r="B1017">
        <v>8</v>
      </c>
      <c r="C1017">
        <v>35</v>
      </c>
      <c r="D1017" t="e">
        <f>[1]!דבד[[#This Row],[LengthofCycle]]+1</f>
        <v>#REF!</v>
      </c>
      <c r="E1017" t="str">
        <f>IF(IFERROR(LOOKUP(חח[[#This Row],[ClientID]],קביעויות[דילוג 2 אפשרויות]),FALSE)=חח[[#This Row],[ClientID]],1,"")</f>
        <v/>
      </c>
    </row>
    <row r="1018" spans="1:5" x14ac:dyDescent="0.25">
      <c r="A1018" t="s">
        <v>90</v>
      </c>
      <c r="B1018">
        <v>9</v>
      </c>
      <c r="C1018">
        <v>35</v>
      </c>
      <c r="D1018" t="e">
        <f>[1]!דבד[[#This Row],[LengthofCycle]]+1</f>
        <v>#REF!</v>
      </c>
      <c r="E1018" t="str">
        <f>IF(IFERROR(LOOKUP(חח[[#This Row],[ClientID]],קביעויות[דילוג 2 אפשרויות]),FALSE)=חח[[#This Row],[ClientID]],1,"")</f>
        <v/>
      </c>
    </row>
    <row r="1019" spans="1:5" x14ac:dyDescent="0.25">
      <c r="A1019" t="s">
        <v>90</v>
      </c>
      <c r="B1019">
        <v>10</v>
      </c>
      <c r="C1019">
        <v>32</v>
      </c>
      <c r="D1019" t="e">
        <f>[1]!דבד[[#This Row],[LengthofCycle]]+1</f>
        <v>#REF!</v>
      </c>
      <c r="E1019" t="str">
        <f>IF(IFERROR(LOOKUP(חח[[#This Row],[ClientID]],קביעויות[דילוג 2 אפשרויות]),FALSE)=חח[[#This Row],[ClientID]],1,"")</f>
        <v/>
      </c>
    </row>
    <row r="1020" spans="1:5" x14ac:dyDescent="0.25">
      <c r="A1020" t="s">
        <v>90</v>
      </c>
      <c r="B1020">
        <v>11</v>
      </c>
      <c r="C1020">
        <v>38</v>
      </c>
      <c r="D1020" t="e">
        <f>[1]!דבד[[#This Row],[LengthofCycle]]+1</f>
        <v>#REF!</v>
      </c>
      <c r="E1020" t="str">
        <f>IF(IFERROR(LOOKUP(חח[[#This Row],[ClientID]],קביעויות[דילוג 2 אפשרויות]),FALSE)=חח[[#This Row],[ClientID]],1,"")</f>
        <v/>
      </c>
    </row>
    <row r="1021" spans="1:5" x14ac:dyDescent="0.25">
      <c r="A1021" t="s">
        <v>90</v>
      </c>
      <c r="B1021">
        <v>12</v>
      </c>
      <c r="C1021">
        <v>42</v>
      </c>
      <c r="D1021" t="e">
        <f>[1]!דבד[[#This Row],[LengthofCycle]]+1</f>
        <v>#REF!</v>
      </c>
      <c r="E1021" t="str">
        <f>IF(IFERROR(LOOKUP(חח[[#This Row],[ClientID]],קביעויות[דילוג 2 אפשרויות]),FALSE)=חח[[#This Row],[ClientID]],1,"")</f>
        <v/>
      </c>
    </row>
    <row r="1022" spans="1:5" x14ac:dyDescent="0.25">
      <c r="A1022" t="s">
        <v>91</v>
      </c>
      <c r="B1022">
        <v>1</v>
      </c>
      <c r="C1022">
        <v>29</v>
      </c>
      <c r="D1022" t="e">
        <f>[1]!דבד[[#This Row],[LengthofCycle]]+1</f>
        <v>#REF!</v>
      </c>
      <c r="E1022">
        <f>IF(IFERROR(LOOKUP(חח[[#This Row],[ClientID]],קביעויות[דילוג 2 אפשרויות]),FALSE)=חח[[#This Row],[ClientID]],1,"")</f>
        <v>1</v>
      </c>
    </row>
    <row r="1023" spans="1:5" x14ac:dyDescent="0.25">
      <c r="A1023" t="s">
        <v>91</v>
      </c>
      <c r="B1023">
        <v>2</v>
      </c>
      <c r="C1023">
        <v>25</v>
      </c>
      <c r="D1023" t="e">
        <f>[1]!דבד[[#This Row],[LengthofCycle]]+1</f>
        <v>#REF!</v>
      </c>
      <c r="E1023">
        <f>IF(IFERROR(LOOKUP(חח[[#This Row],[ClientID]],קביעויות[דילוג 2 אפשרויות]),FALSE)=חח[[#This Row],[ClientID]],1,"")</f>
        <v>1</v>
      </c>
    </row>
    <row r="1024" spans="1:5" x14ac:dyDescent="0.25">
      <c r="A1024" t="s">
        <v>91</v>
      </c>
      <c r="B1024">
        <v>3</v>
      </c>
      <c r="C1024">
        <v>26</v>
      </c>
      <c r="D1024" t="e">
        <f>[1]!דבד[[#This Row],[LengthofCycle]]+1</f>
        <v>#REF!</v>
      </c>
      <c r="E1024">
        <f>IF(IFERROR(LOOKUP(חח[[#This Row],[ClientID]],קביעויות[דילוג 2 אפשרויות]),FALSE)=חח[[#This Row],[ClientID]],1,"")</f>
        <v>1</v>
      </c>
    </row>
    <row r="1025" spans="1:5" x14ac:dyDescent="0.25">
      <c r="A1025" t="s">
        <v>91</v>
      </c>
      <c r="B1025">
        <v>4</v>
      </c>
      <c r="C1025">
        <v>25</v>
      </c>
      <c r="D1025" t="e">
        <f>[1]!דבד[[#This Row],[LengthofCycle]]+1</f>
        <v>#REF!</v>
      </c>
      <c r="E1025">
        <f>IF(IFERROR(LOOKUP(חח[[#This Row],[ClientID]],קביעויות[דילוג 2 אפשרויות]),FALSE)=חח[[#This Row],[ClientID]],1,"")</f>
        <v>1</v>
      </c>
    </row>
    <row r="1026" spans="1:5" x14ac:dyDescent="0.25">
      <c r="A1026" t="s">
        <v>91</v>
      </c>
      <c r="B1026">
        <v>5</v>
      </c>
      <c r="C1026">
        <v>26</v>
      </c>
      <c r="D1026" t="e">
        <f>[1]!דבד[[#This Row],[LengthofCycle]]+1</f>
        <v>#REF!</v>
      </c>
      <c r="E1026">
        <f>IF(IFERROR(LOOKUP(חח[[#This Row],[ClientID]],קביעויות[דילוג 2 אפשרויות]),FALSE)=חח[[#This Row],[ClientID]],1,"")</f>
        <v>1</v>
      </c>
    </row>
    <row r="1027" spans="1:5" x14ac:dyDescent="0.25">
      <c r="A1027" t="s">
        <v>91</v>
      </c>
      <c r="B1027">
        <v>6</v>
      </c>
      <c r="C1027">
        <v>27</v>
      </c>
      <c r="D1027" t="e">
        <f>[1]!דבד[[#This Row],[LengthofCycle]]+1</f>
        <v>#REF!</v>
      </c>
      <c r="E1027">
        <f>IF(IFERROR(LOOKUP(חח[[#This Row],[ClientID]],קביעויות[דילוג 2 אפשרויות]),FALSE)=חח[[#This Row],[ClientID]],1,"")</f>
        <v>1</v>
      </c>
    </row>
    <row r="1028" spans="1:5" x14ac:dyDescent="0.25">
      <c r="A1028" t="s">
        <v>91</v>
      </c>
      <c r="B1028">
        <v>7</v>
      </c>
      <c r="C1028">
        <v>25</v>
      </c>
      <c r="D1028" t="e">
        <f>[1]!דבד[[#This Row],[LengthofCycle]]+1</f>
        <v>#REF!</v>
      </c>
      <c r="E1028">
        <f>IF(IFERROR(LOOKUP(חח[[#This Row],[ClientID]],קביעויות[דילוג 2 אפשרויות]),FALSE)=חח[[#This Row],[ClientID]],1,"")</f>
        <v>1</v>
      </c>
    </row>
    <row r="1029" spans="1:5" x14ac:dyDescent="0.25">
      <c r="A1029" t="s">
        <v>91</v>
      </c>
      <c r="B1029">
        <v>8</v>
      </c>
      <c r="C1029">
        <v>27</v>
      </c>
      <c r="D1029" t="e">
        <f>[1]!דבד[[#This Row],[LengthofCycle]]+1</f>
        <v>#REF!</v>
      </c>
      <c r="E1029">
        <f>IF(IFERROR(LOOKUP(חח[[#This Row],[ClientID]],קביעויות[דילוג 2 אפשרויות]),FALSE)=חח[[#This Row],[ClientID]],1,"")</f>
        <v>1</v>
      </c>
    </row>
    <row r="1030" spans="1:5" x14ac:dyDescent="0.25">
      <c r="A1030" t="s">
        <v>91</v>
      </c>
      <c r="B1030">
        <v>9</v>
      </c>
      <c r="C1030">
        <v>26</v>
      </c>
      <c r="D1030" t="e">
        <f>[1]!דבד[[#This Row],[LengthofCycle]]+1</f>
        <v>#REF!</v>
      </c>
      <c r="E1030">
        <f>IF(IFERROR(LOOKUP(חח[[#This Row],[ClientID]],קביעויות[דילוג 2 אפשרויות]),FALSE)=חח[[#This Row],[ClientID]],1,"")</f>
        <v>1</v>
      </c>
    </row>
    <row r="1031" spans="1:5" x14ac:dyDescent="0.25">
      <c r="A1031" t="s">
        <v>91</v>
      </c>
      <c r="B1031">
        <v>10</v>
      </c>
      <c r="C1031">
        <v>25</v>
      </c>
      <c r="D1031" t="e">
        <f>[1]!דבד[[#This Row],[LengthofCycle]]+1</f>
        <v>#REF!</v>
      </c>
      <c r="E1031">
        <f>IF(IFERROR(LOOKUP(חח[[#This Row],[ClientID]],קביעויות[דילוג 2 אפשרויות]),FALSE)=חח[[#This Row],[ClientID]],1,"")</f>
        <v>1</v>
      </c>
    </row>
    <row r="1032" spans="1:5" x14ac:dyDescent="0.25">
      <c r="A1032" t="s">
        <v>91</v>
      </c>
      <c r="B1032">
        <v>11</v>
      </c>
      <c r="C1032">
        <v>26</v>
      </c>
      <c r="D1032" t="e">
        <f>[1]!דבד[[#This Row],[LengthofCycle]]+1</f>
        <v>#REF!</v>
      </c>
      <c r="E1032">
        <f>IF(IFERROR(LOOKUP(חח[[#This Row],[ClientID]],קביעויות[דילוג 2 אפשרויות]),FALSE)=חח[[#This Row],[ClientID]],1,"")</f>
        <v>1</v>
      </c>
    </row>
    <row r="1033" spans="1:5" x14ac:dyDescent="0.25">
      <c r="A1033" t="s">
        <v>91</v>
      </c>
      <c r="B1033">
        <v>12</v>
      </c>
      <c r="C1033">
        <v>26</v>
      </c>
      <c r="D1033" t="e">
        <f>[1]!דבד[[#This Row],[LengthofCycle]]+1</f>
        <v>#REF!</v>
      </c>
      <c r="E1033">
        <f>IF(IFERROR(LOOKUP(חח[[#This Row],[ClientID]],קביעויות[דילוג 2 אפשרויות]),FALSE)=חח[[#This Row],[ClientID]],1,"")</f>
        <v>1</v>
      </c>
    </row>
    <row r="1034" spans="1:5" x14ac:dyDescent="0.25">
      <c r="A1034" t="s">
        <v>91</v>
      </c>
      <c r="B1034">
        <v>13</v>
      </c>
      <c r="C1034">
        <v>24</v>
      </c>
      <c r="D1034" t="e">
        <f>[1]!דבד[[#This Row],[LengthofCycle]]+1</f>
        <v>#REF!</v>
      </c>
      <c r="E1034">
        <f>IF(IFERROR(LOOKUP(חח[[#This Row],[ClientID]],קביעויות[דילוג 2 אפשרויות]),FALSE)=חח[[#This Row],[ClientID]],1,"")</f>
        <v>1</v>
      </c>
    </row>
    <row r="1035" spans="1:5" x14ac:dyDescent="0.25">
      <c r="A1035" t="s">
        <v>91</v>
      </c>
      <c r="B1035">
        <v>14</v>
      </c>
      <c r="C1035">
        <v>25</v>
      </c>
      <c r="D1035" t="e">
        <f>[1]!דבד[[#This Row],[LengthofCycle]]+1</f>
        <v>#REF!</v>
      </c>
      <c r="E1035">
        <f>IF(IFERROR(LOOKUP(חח[[#This Row],[ClientID]],קביעויות[דילוג 2 אפשרויות]),FALSE)=חח[[#This Row],[ClientID]],1,"")</f>
        <v>1</v>
      </c>
    </row>
    <row r="1036" spans="1:5" x14ac:dyDescent="0.25">
      <c r="A1036" t="s">
        <v>91</v>
      </c>
      <c r="B1036">
        <v>15</v>
      </c>
      <c r="C1036">
        <v>25</v>
      </c>
      <c r="D1036" t="e">
        <f>[1]!דבד[[#This Row],[LengthofCycle]]+1</f>
        <v>#REF!</v>
      </c>
      <c r="E1036">
        <f>IF(IFERROR(LOOKUP(חח[[#This Row],[ClientID]],קביעויות[דילוג 2 אפשרויות]),FALSE)=חח[[#This Row],[ClientID]],1,"")</f>
        <v>1</v>
      </c>
    </row>
    <row r="1037" spans="1:5" x14ac:dyDescent="0.25">
      <c r="A1037" t="s">
        <v>91</v>
      </c>
      <c r="B1037">
        <v>16</v>
      </c>
      <c r="C1037">
        <v>27</v>
      </c>
      <c r="D1037" t="e">
        <f>[1]!דבד[[#This Row],[LengthofCycle]]+1</f>
        <v>#REF!</v>
      </c>
      <c r="E1037">
        <f>IF(IFERROR(LOOKUP(חח[[#This Row],[ClientID]],קביעויות[דילוג 2 אפשרויות]),FALSE)=חח[[#This Row],[ClientID]],1,"")</f>
        <v>1</v>
      </c>
    </row>
    <row r="1038" spans="1:5" x14ac:dyDescent="0.25">
      <c r="A1038" t="s">
        <v>91</v>
      </c>
      <c r="B1038">
        <v>17</v>
      </c>
      <c r="C1038">
        <v>24</v>
      </c>
      <c r="D1038" t="e">
        <f>[1]!דבד[[#This Row],[LengthofCycle]]+1</f>
        <v>#REF!</v>
      </c>
      <c r="E1038">
        <f>IF(IFERROR(LOOKUP(חח[[#This Row],[ClientID]],קביעויות[דילוג 2 אפשרויות]),FALSE)=חח[[#This Row],[ClientID]],1,"")</f>
        <v>1</v>
      </c>
    </row>
    <row r="1039" spans="1:5" x14ac:dyDescent="0.25">
      <c r="A1039" t="s">
        <v>91</v>
      </c>
      <c r="B1039">
        <v>18</v>
      </c>
      <c r="C1039">
        <v>25</v>
      </c>
      <c r="D1039" t="e">
        <f>[1]!דבד[[#This Row],[LengthofCycle]]+1</f>
        <v>#REF!</v>
      </c>
      <c r="E1039">
        <f>IF(IFERROR(LOOKUP(חח[[#This Row],[ClientID]],קביעויות[דילוג 2 אפשרויות]),FALSE)=חח[[#This Row],[ClientID]],1,"")</f>
        <v>1</v>
      </c>
    </row>
    <row r="1040" spans="1:5" x14ac:dyDescent="0.25">
      <c r="A1040" t="s">
        <v>91</v>
      </c>
      <c r="B1040">
        <v>19</v>
      </c>
      <c r="C1040">
        <v>25</v>
      </c>
      <c r="D1040" t="e">
        <f>[1]!דבד[[#This Row],[LengthofCycle]]+1</f>
        <v>#REF!</v>
      </c>
      <c r="E1040">
        <f>IF(IFERROR(LOOKUP(חח[[#This Row],[ClientID]],קביעויות[דילוג 2 אפשרויות]),FALSE)=חח[[#This Row],[ClientID]],1,"")</f>
        <v>1</v>
      </c>
    </row>
    <row r="1041" spans="1:5" x14ac:dyDescent="0.25">
      <c r="A1041" t="s">
        <v>91</v>
      </c>
      <c r="B1041">
        <v>20</v>
      </c>
      <c r="C1041">
        <v>29</v>
      </c>
      <c r="D1041" t="e">
        <f>[1]!דבד[[#This Row],[LengthofCycle]]+1</f>
        <v>#REF!</v>
      </c>
      <c r="E1041">
        <f>IF(IFERROR(LOOKUP(חח[[#This Row],[ClientID]],קביעויות[דילוג 2 אפשרויות]),FALSE)=חח[[#This Row],[ClientID]],1,"")</f>
        <v>1</v>
      </c>
    </row>
    <row r="1042" spans="1:5" x14ac:dyDescent="0.25">
      <c r="A1042" t="s">
        <v>92</v>
      </c>
      <c r="B1042">
        <v>1</v>
      </c>
      <c r="C1042">
        <v>39</v>
      </c>
      <c r="D1042" t="e">
        <f>[1]!דבד[[#This Row],[LengthofCycle]]+1</f>
        <v>#REF!</v>
      </c>
      <c r="E1042" t="str">
        <f>IF(IFERROR(LOOKUP(חח[[#This Row],[ClientID]],קביעויות[דילוג 2 אפשרויות]),FALSE)=חח[[#This Row],[ClientID]],1,"")</f>
        <v/>
      </c>
    </row>
    <row r="1043" spans="1:5" x14ac:dyDescent="0.25">
      <c r="A1043" t="s">
        <v>92</v>
      </c>
      <c r="B1043">
        <v>2</v>
      </c>
      <c r="C1043">
        <v>23</v>
      </c>
      <c r="D1043" t="e">
        <f>[1]!דבד[[#This Row],[LengthofCycle]]+1</f>
        <v>#REF!</v>
      </c>
      <c r="E1043" t="str">
        <f>IF(IFERROR(LOOKUP(חח[[#This Row],[ClientID]],קביעויות[דילוג 2 אפשרויות]),FALSE)=חח[[#This Row],[ClientID]],1,"")</f>
        <v/>
      </c>
    </row>
    <row r="1044" spans="1:5" x14ac:dyDescent="0.25">
      <c r="A1044" t="s">
        <v>92</v>
      </c>
      <c r="B1044">
        <v>3</v>
      </c>
      <c r="C1044">
        <v>30</v>
      </c>
      <c r="D1044" t="e">
        <f>[1]!דבד[[#This Row],[LengthofCycle]]+1</f>
        <v>#REF!</v>
      </c>
      <c r="E1044" t="str">
        <f>IF(IFERROR(LOOKUP(חח[[#This Row],[ClientID]],קביעויות[דילוג 2 אפשרויות]),FALSE)=חח[[#This Row],[ClientID]],1,"")</f>
        <v/>
      </c>
    </row>
    <row r="1045" spans="1:5" x14ac:dyDescent="0.25">
      <c r="A1045" t="s">
        <v>92</v>
      </c>
      <c r="B1045">
        <v>4</v>
      </c>
      <c r="C1045">
        <v>34</v>
      </c>
      <c r="D1045" t="e">
        <f>[1]!דבד[[#This Row],[LengthofCycle]]+1</f>
        <v>#REF!</v>
      </c>
      <c r="E1045" t="str">
        <f>IF(IFERROR(LOOKUP(חח[[#This Row],[ClientID]],קביעויות[דילוג 2 אפשרויות]),FALSE)=חח[[#This Row],[ClientID]],1,"")</f>
        <v/>
      </c>
    </row>
    <row r="1046" spans="1:5" x14ac:dyDescent="0.25">
      <c r="A1046" t="s">
        <v>92</v>
      </c>
      <c r="B1046">
        <v>5</v>
      </c>
      <c r="C1046">
        <v>32</v>
      </c>
      <c r="D1046" t="e">
        <f>[1]!דבד[[#This Row],[LengthofCycle]]+1</f>
        <v>#REF!</v>
      </c>
      <c r="E1046" t="str">
        <f>IF(IFERROR(LOOKUP(חח[[#This Row],[ClientID]],קביעויות[דילוג 2 אפשרויות]),FALSE)=חח[[#This Row],[ClientID]],1,"")</f>
        <v/>
      </c>
    </row>
    <row r="1047" spans="1:5" x14ac:dyDescent="0.25">
      <c r="A1047" t="s">
        <v>93</v>
      </c>
      <c r="B1047">
        <v>1</v>
      </c>
      <c r="C1047">
        <v>25</v>
      </c>
      <c r="D1047" t="e">
        <f>[1]!דבד[[#This Row],[LengthofCycle]]+1</f>
        <v>#REF!</v>
      </c>
      <c r="E1047" t="str">
        <f>IF(IFERROR(LOOKUP(חח[[#This Row],[ClientID]],קביעויות[דילוג 2 אפשרויות]),FALSE)=חח[[#This Row],[ClientID]],1,"")</f>
        <v/>
      </c>
    </row>
    <row r="1048" spans="1:5" x14ac:dyDescent="0.25">
      <c r="A1048" t="s">
        <v>93</v>
      </c>
      <c r="B1048">
        <v>2</v>
      </c>
      <c r="C1048">
        <v>28</v>
      </c>
      <c r="D1048" t="e">
        <f>[1]!דבד[[#This Row],[LengthofCycle]]+1</f>
        <v>#REF!</v>
      </c>
      <c r="E1048" t="str">
        <f>IF(IFERROR(LOOKUP(חח[[#This Row],[ClientID]],קביעויות[דילוג 2 אפשרויות]),FALSE)=חח[[#This Row],[ClientID]],1,"")</f>
        <v/>
      </c>
    </row>
    <row r="1049" spans="1:5" x14ac:dyDescent="0.25">
      <c r="A1049" t="s">
        <v>93</v>
      </c>
      <c r="B1049">
        <v>3</v>
      </c>
      <c r="C1049">
        <v>25</v>
      </c>
      <c r="D1049" t="e">
        <f>[1]!דבד[[#This Row],[LengthofCycle]]+1</f>
        <v>#REF!</v>
      </c>
      <c r="E1049" t="str">
        <f>IF(IFERROR(LOOKUP(חח[[#This Row],[ClientID]],קביעויות[דילוג 2 אפשרויות]),FALSE)=חח[[#This Row],[ClientID]],1,"")</f>
        <v/>
      </c>
    </row>
    <row r="1050" spans="1:5" x14ac:dyDescent="0.25">
      <c r="A1050" t="s">
        <v>93</v>
      </c>
      <c r="B1050">
        <v>4</v>
      </c>
      <c r="C1050">
        <v>25</v>
      </c>
      <c r="D1050" t="e">
        <f>[1]!דבד[[#This Row],[LengthofCycle]]+1</f>
        <v>#REF!</v>
      </c>
      <c r="E1050" t="str">
        <f>IF(IFERROR(LOOKUP(חח[[#This Row],[ClientID]],קביעויות[דילוג 2 אפשרויות]),FALSE)=חח[[#This Row],[ClientID]],1,"")</f>
        <v/>
      </c>
    </row>
    <row r="1051" spans="1:5" x14ac:dyDescent="0.25">
      <c r="A1051" t="s">
        <v>93</v>
      </c>
      <c r="B1051">
        <v>5</v>
      </c>
      <c r="C1051">
        <v>27</v>
      </c>
      <c r="D1051" t="e">
        <f>[1]!דבד[[#This Row],[LengthofCycle]]+1</f>
        <v>#REF!</v>
      </c>
      <c r="E1051" t="str">
        <f>IF(IFERROR(LOOKUP(חח[[#This Row],[ClientID]],קביעויות[דילוג 2 אפשרויות]),FALSE)=חח[[#This Row],[ClientID]],1,"")</f>
        <v/>
      </c>
    </row>
    <row r="1052" spans="1:5" x14ac:dyDescent="0.25">
      <c r="A1052" t="s">
        <v>93</v>
      </c>
      <c r="B1052">
        <v>6</v>
      </c>
      <c r="C1052">
        <v>27</v>
      </c>
      <c r="D1052" t="e">
        <f>[1]!דבד[[#This Row],[LengthofCycle]]+1</f>
        <v>#REF!</v>
      </c>
      <c r="E1052" t="str">
        <f>IF(IFERROR(LOOKUP(חח[[#This Row],[ClientID]],קביעויות[דילוג 2 אפשרויות]),FALSE)=חח[[#This Row],[ClientID]],1,"")</f>
        <v/>
      </c>
    </row>
    <row r="1053" spans="1:5" x14ac:dyDescent="0.25">
      <c r="A1053" t="s">
        <v>93</v>
      </c>
      <c r="B1053">
        <v>7</v>
      </c>
      <c r="C1053">
        <v>26</v>
      </c>
      <c r="D1053" t="e">
        <f>[1]!דבד[[#This Row],[LengthofCycle]]+1</f>
        <v>#REF!</v>
      </c>
      <c r="E1053" t="str">
        <f>IF(IFERROR(LOOKUP(חח[[#This Row],[ClientID]],קביעויות[דילוג 2 אפשרויות]),FALSE)=חח[[#This Row],[ClientID]],1,"")</f>
        <v/>
      </c>
    </row>
    <row r="1054" spans="1:5" x14ac:dyDescent="0.25">
      <c r="A1054" t="s">
        <v>93</v>
      </c>
      <c r="B1054">
        <v>8</v>
      </c>
      <c r="C1054">
        <v>26</v>
      </c>
      <c r="D1054" t="e">
        <f>[1]!דבד[[#This Row],[LengthofCycle]]+1</f>
        <v>#REF!</v>
      </c>
      <c r="E1054" t="str">
        <f>IF(IFERROR(LOOKUP(חח[[#This Row],[ClientID]],קביעויות[דילוג 2 אפשרויות]),FALSE)=חח[[#This Row],[ClientID]],1,"")</f>
        <v/>
      </c>
    </row>
    <row r="1055" spans="1:5" x14ac:dyDescent="0.25">
      <c r="A1055" t="s">
        <v>93</v>
      </c>
      <c r="B1055">
        <v>9</v>
      </c>
      <c r="C1055">
        <v>25</v>
      </c>
      <c r="D1055" t="e">
        <f>[1]!דבד[[#This Row],[LengthofCycle]]+1</f>
        <v>#REF!</v>
      </c>
      <c r="E1055" t="str">
        <f>IF(IFERROR(LOOKUP(חח[[#This Row],[ClientID]],קביעויות[דילוג 2 אפשרויות]),FALSE)=חח[[#This Row],[ClientID]],1,"")</f>
        <v/>
      </c>
    </row>
    <row r="1056" spans="1:5" x14ac:dyDescent="0.25">
      <c r="A1056" t="s">
        <v>93</v>
      </c>
      <c r="B1056">
        <v>10</v>
      </c>
      <c r="C1056">
        <v>25</v>
      </c>
      <c r="D1056" t="e">
        <f>[1]!דבד[[#This Row],[LengthofCycle]]+1</f>
        <v>#REF!</v>
      </c>
      <c r="E1056" t="str">
        <f>IF(IFERROR(LOOKUP(חח[[#This Row],[ClientID]],קביעויות[דילוג 2 אפשרויות]),FALSE)=חח[[#This Row],[ClientID]],1,"")</f>
        <v/>
      </c>
    </row>
    <row r="1057" spans="1:5" x14ac:dyDescent="0.25">
      <c r="A1057" t="s">
        <v>93</v>
      </c>
      <c r="B1057">
        <v>11</v>
      </c>
      <c r="C1057">
        <v>27</v>
      </c>
      <c r="D1057" t="e">
        <f>[1]!דבד[[#This Row],[LengthofCycle]]+1</f>
        <v>#REF!</v>
      </c>
      <c r="E1057" t="str">
        <f>IF(IFERROR(LOOKUP(חח[[#This Row],[ClientID]],קביעויות[דילוג 2 אפשרויות]),FALSE)=חח[[#This Row],[ClientID]],1,"")</f>
        <v/>
      </c>
    </row>
    <row r="1058" spans="1:5" x14ac:dyDescent="0.25">
      <c r="A1058" t="s">
        <v>93</v>
      </c>
      <c r="B1058">
        <v>12</v>
      </c>
      <c r="C1058">
        <v>26</v>
      </c>
      <c r="D1058" t="e">
        <f>[1]!דבד[[#This Row],[LengthofCycle]]+1</f>
        <v>#REF!</v>
      </c>
      <c r="E1058" t="str">
        <f>IF(IFERROR(LOOKUP(חח[[#This Row],[ClientID]],קביעויות[דילוג 2 אפשרויות]),FALSE)=חח[[#This Row],[ClientID]],1,"")</f>
        <v/>
      </c>
    </row>
    <row r="1059" spans="1:5" x14ac:dyDescent="0.25">
      <c r="A1059" t="s">
        <v>93</v>
      </c>
      <c r="B1059">
        <v>13</v>
      </c>
      <c r="C1059">
        <v>27</v>
      </c>
      <c r="D1059" t="e">
        <f>[1]!דבד[[#This Row],[LengthofCycle]]+1</f>
        <v>#REF!</v>
      </c>
      <c r="E1059" t="str">
        <f>IF(IFERROR(LOOKUP(חח[[#This Row],[ClientID]],קביעויות[דילוג 2 אפשרויות]),FALSE)=חח[[#This Row],[ClientID]],1,"")</f>
        <v/>
      </c>
    </row>
    <row r="1060" spans="1:5" x14ac:dyDescent="0.25">
      <c r="A1060" t="s">
        <v>93</v>
      </c>
      <c r="B1060">
        <v>14</v>
      </c>
      <c r="C1060">
        <v>26</v>
      </c>
      <c r="D1060" t="e">
        <f>[1]!דבד[[#This Row],[LengthofCycle]]+1</f>
        <v>#REF!</v>
      </c>
      <c r="E1060" t="str">
        <f>IF(IFERROR(LOOKUP(חח[[#This Row],[ClientID]],קביעויות[דילוג 2 אפשרויות]),FALSE)=חח[[#This Row],[ClientID]],1,"")</f>
        <v/>
      </c>
    </row>
    <row r="1061" spans="1:5" x14ac:dyDescent="0.25">
      <c r="A1061" t="s">
        <v>93</v>
      </c>
      <c r="B1061">
        <v>15</v>
      </c>
      <c r="C1061">
        <v>27</v>
      </c>
      <c r="D1061" t="e">
        <f>[1]!דבד[[#This Row],[LengthofCycle]]+1</f>
        <v>#REF!</v>
      </c>
      <c r="E1061" t="str">
        <f>IF(IFERROR(LOOKUP(חח[[#This Row],[ClientID]],קביעויות[דילוג 2 אפשרויות]),FALSE)=חח[[#This Row],[ClientID]],1,"")</f>
        <v/>
      </c>
    </row>
    <row r="1062" spans="1:5" x14ac:dyDescent="0.25">
      <c r="A1062" t="s">
        <v>93</v>
      </c>
      <c r="B1062">
        <v>16</v>
      </c>
      <c r="C1062">
        <v>29</v>
      </c>
      <c r="D1062" t="e">
        <f>[1]!דבד[[#This Row],[LengthofCycle]]+1</f>
        <v>#REF!</v>
      </c>
      <c r="E1062" t="str">
        <f>IF(IFERROR(LOOKUP(חח[[#This Row],[ClientID]],קביעויות[דילוג 2 אפשרויות]),FALSE)=חח[[#This Row],[ClientID]],1,"")</f>
        <v/>
      </c>
    </row>
    <row r="1063" spans="1:5" x14ac:dyDescent="0.25">
      <c r="A1063" t="s">
        <v>94</v>
      </c>
      <c r="B1063">
        <v>1</v>
      </c>
      <c r="C1063">
        <v>33</v>
      </c>
      <c r="D1063" t="e">
        <f>[1]!דבד[[#This Row],[LengthofCycle]]+1</f>
        <v>#REF!</v>
      </c>
      <c r="E1063" t="str">
        <f>IF(IFERROR(LOOKUP(חח[[#This Row],[ClientID]],קביעויות[דילוג 2 אפשרויות]),FALSE)=חח[[#This Row],[ClientID]],1,"")</f>
        <v/>
      </c>
    </row>
    <row r="1064" spans="1:5" x14ac:dyDescent="0.25">
      <c r="A1064" t="s">
        <v>94</v>
      </c>
      <c r="B1064">
        <v>2</v>
      </c>
      <c r="C1064">
        <v>34</v>
      </c>
      <c r="D1064" t="e">
        <f>[1]!דבד[[#This Row],[LengthofCycle]]+1</f>
        <v>#REF!</v>
      </c>
      <c r="E1064" t="str">
        <f>IF(IFERROR(LOOKUP(חח[[#This Row],[ClientID]],קביעויות[דילוג 2 אפשרויות]),FALSE)=חח[[#This Row],[ClientID]],1,"")</f>
        <v/>
      </c>
    </row>
    <row r="1065" spans="1:5" x14ac:dyDescent="0.25">
      <c r="A1065" t="s">
        <v>94</v>
      </c>
      <c r="B1065">
        <v>3</v>
      </c>
      <c r="C1065">
        <v>30</v>
      </c>
      <c r="D1065" t="e">
        <f>[1]!דבד[[#This Row],[LengthofCycle]]+1</f>
        <v>#REF!</v>
      </c>
      <c r="E1065" t="str">
        <f>IF(IFERROR(LOOKUP(חח[[#This Row],[ClientID]],קביעויות[דילוג 2 אפשרויות]),FALSE)=חח[[#This Row],[ClientID]],1,"")</f>
        <v/>
      </c>
    </row>
    <row r="1066" spans="1:5" x14ac:dyDescent="0.25">
      <c r="A1066" t="s">
        <v>94</v>
      </c>
      <c r="B1066">
        <v>4</v>
      </c>
      <c r="C1066">
        <v>32</v>
      </c>
      <c r="D1066" t="e">
        <f>[1]!דבד[[#This Row],[LengthofCycle]]+1</f>
        <v>#REF!</v>
      </c>
      <c r="E1066" t="str">
        <f>IF(IFERROR(LOOKUP(חח[[#This Row],[ClientID]],קביעויות[דילוג 2 אפשרויות]),FALSE)=חח[[#This Row],[ClientID]],1,"")</f>
        <v/>
      </c>
    </row>
    <row r="1067" spans="1:5" x14ac:dyDescent="0.25">
      <c r="A1067" t="s">
        <v>94</v>
      </c>
      <c r="B1067">
        <v>5</v>
      </c>
      <c r="C1067">
        <v>31</v>
      </c>
      <c r="D1067" t="e">
        <f>[1]!דבד[[#This Row],[LengthofCycle]]+1</f>
        <v>#REF!</v>
      </c>
      <c r="E1067" t="str">
        <f>IF(IFERROR(LOOKUP(חח[[#This Row],[ClientID]],קביעויות[דילוג 2 אפשרויות]),FALSE)=חח[[#This Row],[ClientID]],1,"")</f>
        <v/>
      </c>
    </row>
    <row r="1068" spans="1:5" x14ac:dyDescent="0.25">
      <c r="A1068" t="s">
        <v>94</v>
      </c>
      <c r="B1068">
        <v>6</v>
      </c>
      <c r="C1068">
        <v>36</v>
      </c>
      <c r="D1068" t="e">
        <f>[1]!דבד[[#This Row],[LengthofCycle]]+1</f>
        <v>#REF!</v>
      </c>
      <c r="E1068" t="str">
        <f>IF(IFERROR(LOOKUP(חח[[#This Row],[ClientID]],קביעויות[דילוג 2 אפשרויות]),FALSE)=חח[[#This Row],[ClientID]],1,"")</f>
        <v/>
      </c>
    </row>
    <row r="1069" spans="1:5" x14ac:dyDescent="0.25">
      <c r="A1069" t="s">
        <v>94</v>
      </c>
      <c r="B1069">
        <v>7</v>
      </c>
      <c r="C1069">
        <v>21</v>
      </c>
      <c r="D1069" t="e">
        <f>[1]!דבד[[#This Row],[LengthofCycle]]+1</f>
        <v>#REF!</v>
      </c>
      <c r="E1069" t="str">
        <f>IF(IFERROR(LOOKUP(חח[[#This Row],[ClientID]],קביעויות[דילוג 2 אפשרויות]),FALSE)=חח[[#This Row],[ClientID]],1,"")</f>
        <v/>
      </c>
    </row>
    <row r="1070" spans="1:5" x14ac:dyDescent="0.25">
      <c r="A1070" t="s">
        <v>94</v>
      </c>
      <c r="B1070">
        <v>8</v>
      </c>
      <c r="C1070">
        <v>35</v>
      </c>
      <c r="D1070" t="e">
        <f>[1]!דבד[[#This Row],[LengthofCycle]]+1</f>
        <v>#REF!</v>
      </c>
      <c r="E1070" t="str">
        <f>IF(IFERROR(LOOKUP(חח[[#This Row],[ClientID]],קביעויות[דילוג 2 אפשרויות]),FALSE)=חח[[#This Row],[ClientID]],1,"")</f>
        <v/>
      </c>
    </row>
    <row r="1071" spans="1:5" x14ac:dyDescent="0.25">
      <c r="A1071" t="s">
        <v>94</v>
      </c>
      <c r="B1071">
        <v>9</v>
      </c>
      <c r="C1071">
        <v>28</v>
      </c>
      <c r="D1071" t="e">
        <f>[1]!דבד[[#This Row],[LengthofCycle]]+1</f>
        <v>#REF!</v>
      </c>
      <c r="E1071" t="str">
        <f>IF(IFERROR(LOOKUP(חח[[#This Row],[ClientID]],קביעויות[דילוג 2 אפשרויות]),FALSE)=חח[[#This Row],[ClientID]],1,"")</f>
        <v/>
      </c>
    </row>
    <row r="1072" spans="1:5" x14ac:dyDescent="0.25">
      <c r="A1072" t="s">
        <v>94</v>
      </c>
      <c r="B1072">
        <v>10</v>
      </c>
      <c r="C1072">
        <v>28</v>
      </c>
      <c r="D1072" t="e">
        <f>[1]!דבד[[#This Row],[LengthofCycle]]+1</f>
        <v>#REF!</v>
      </c>
      <c r="E1072" t="str">
        <f>IF(IFERROR(LOOKUP(חח[[#This Row],[ClientID]],קביעויות[דילוג 2 אפשרויות]),FALSE)=חח[[#This Row],[ClientID]],1,"")</f>
        <v/>
      </c>
    </row>
    <row r="1073" spans="1:5" x14ac:dyDescent="0.25">
      <c r="A1073" t="s">
        <v>94</v>
      </c>
      <c r="B1073">
        <v>11</v>
      </c>
      <c r="C1073">
        <v>26</v>
      </c>
      <c r="D1073" t="e">
        <f>[1]!דבד[[#This Row],[LengthofCycle]]+1</f>
        <v>#REF!</v>
      </c>
      <c r="E1073" t="str">
        <f>IF(IFERROR(LOOKUP(חח[[#This Row],[ClientID]],קביעויות[דילוג 2 אפשרויות]),FALSE)=חח[[#This Row],[ClientID]],1,"")</f>
        <v/>
      </c>
    </row>
    <row r="1074" spans="1:5" x14ac:dyDescent="0.25">
      <c r="A1074" t="s">
        <v>94</v>
      </c>
      <c r="B1074">
        <v>12</v>
      </c>
      <c r="C1074">
        <v>25</v>
      </c>
      <c r="D1074" t="e">
        <f>[1]!דבד[[#This Row],[LengthofCycle]]+1</f>
        <v>#REF!</v>
      </c>
      <c r="E1074" t="str">
        <f>IF(IFERROR(LOOKUP(חח[[#This Row],[ClientID]],קביעויות[דילוג 2 אפשרויות]),FALSE)=חח[[#This Row],[ClientID]],1,"")</f>
        <v/>
      </c>
    </row>
    <row r="1075" spans="1:5" x14ac:dyDescent="0.25">
      <c r="A1075" t="s">
        <v>94</v>
      </c>
      <c r="B1075">
        <v>13</v>
      </c>
      <c r="C1075">
        <v>26</v>
      </c>
      <c r="D1075" t="e">
        <f>[1]!דבד[[#This Row],[LengthofCycle]]+1</f>
        <v>#REF!</v>
      </c>
      <c r="E1075" t="str">
        <f>IF(IFERROR(LOOKUP(חח[[#This Row],[ClientID]],קביעויות[דילוג 2 אפשרויות]),FALSE)=חח[[#This Row],[ClientID]],1,"")</f>
        <v/>
      </c>
    </row>
    <row r="1076" spans="1:5" x14ac:dyDescent="0.25">
      <c r="A1076" t="s">
        <v>95</v>
      </c>
      <c r="B1076">
        <v>1</v>
      </c>
      <c r="C1076">
        <v>30</v>
      </c>
      <c r="D1076" t="e">
        <f>[1]!דבד[[#This Row],[LengthofCycle]]+1</f>
        <v>#REF!</v>
      </c>
      <c r="E1076" t="str">
        <f>IF(IFERROR(LOOKUP(חח[[#This Row],[ClientID]],קביעויות[דילוג 2 אפשרויות]),FALSE)=חח[[#This Row],[ClientID]],1,"")</f>
        <v/>
      </c>
    </row>
    <row r="1077" spans="1:5" x14ac:dyDescent="0.25">
      <c r="A1077" t="s">
        <v>95</v>
      </c>
      <c r="B1077">
        <v>2</v>
      </c>
      <c r="C1077">
        <v>28</v>
      </c>
      <c r="D1077" t="e">
        <f>[1]!דבד[[#This Row],[LengthofCycle]]+1</f>
        <v>#REF!</v>
      </c>
      <c r="E1077" t="str">
        <f>IF(IFERROR(LOOKUP(חח[[#This Row],[ClientID]],קביעויות[דילוג 2 אפשרויות]),FALSE)=חח[[#This Row],[ClientID]],1,"")</f>
        <v/>
      </c>
    </row>
    <row r="1078" spans="1:5" x14ac:dyDescent="0.25">
      <c r="A1078" t="s">
        <v>95</v>
      </c>
      <c r="B1078">
        <v>3</v>
      </c>
      <c r="C1078">
        <v>31</v>
      </c>
      <c r="D1078" t="e">
        <f>[1]!דבד[[#This Row],[LengthofCycle]]+1</f>
        <v>#REF!</v>
      </c>
      <c r="E1078" t="str">
        <f>IF(IFERROR(LOOKUP(חח[[#This Row],[ClientID]],קביעויות[דילוג 2 אפשרויות]),FALSE)=חח[[#This Row],[ClientID]],1,"")</f>
        <v/>
      </c>
    </row>
    <row r="1079" spans="1:5" x14ac:dyDescent="0.25">
      <c r="A1079" t="s">
        <v>95</v>
      </c>
      <c r="B1079">
        <v>4</v>
      </c>
      <c r="C1079">
        <v>32</v>
      </c>
      <c r="D1079" t="e">
        <f>[1]!דבד[[#This Row],[LengthofCycle]]+1</f>
        <v>#REF!</v>
      </c>
      <c r="E1079" t="str">
        <f>IF(IFERROR(LOOKUP(חח[[#This Row],[ClientID]],קביעויות[דילוג 2 אפשרויות]),FALSE)=חח[[#This Row],[ClientID]],1,"")</f>
        <v/>
      </c>
    </row>
    <row r="1080" spans="1:5" x14ac:dyDescent="0.25">
      <c r="A1080" t="s">
        <v>95</v>
      </c>
      <c r="B1080">
        <v>5</v>
      </c>
      <c r="C1080">
        <v>26</v>
      </c>
      <c r="D1080" t="e">
        <f>[1]!דבד[[#This Row],[LengthofCycle]]+1</f>
        <v>#REF!</v>
      </c>
      <c r="E1080" t="str">
        <f>IF(IFERROR(LOOKUP(חח[[#This Row],[ClientID]],קביעויות[דילוג 2 אפשרויות]),FALSE)=חח[[#This Row],[ClientID]],1,"")</f>
        <v/>
      </c>
    </row>
    <row r="1081" spans="1:5" x14ac:dyDescent="0.25">
      <c r="A1081" t="s">
        <v>95</v>
      </c>
      <c r="B1081">
        <v>6</v>
      </c>
      <c r="C1081">
        <v>30</v>
      </c>
      <c r="D1081" t="e">
        <f>[1]!דבד[[#This Row],[LengthofCycle]]+1</f>
        <v>#REF!</v>
      </c>
      <c r="E1081" t="str">
        <f>IF(IFERROR(LOOKUP(חח[[#This Row],[ClientID]],קביעויות[דילוג 2 אפשרויות]),FALSE)=חח[[#This Row],[ClientID]],1,"")</f>
        <v/>
      </c>
    </row>
    <row r="1082" spans="1:5" x14ac:dyDescent="0.25">
      <c r="A1082" t="s">
        <v>95</v>
      </c>
      <c r="B1082">
        <v>7</v>
      </c>
      <c r="C1082">
        <v>26</v>
      </c>
      <c r="D1082" t="e">
        <f>[1]!דבד[[#This Row],[LengthofCycle]]+1</f>
        <v>#REF!</v>
      </c>
      <c r="E1082" t="str">
        <f>IF(IFERROR(LOOKUP(חח[[#This Row],[ClientID]],קביעויות[דילוג 2 אפשרויות]),FALSE)=חח[[#This Row],[ClientID]],1,"")</f>
        <v/>
      </c>
    </row>
    <row r="1083" spans="1:5" x14ac:dyDescent="0.25">
      <c r="A1083" t="s">
        <v>95</v>
      </c>
      <c r="B1083">
        <v>8</v>
      </c>
      <c r="C1083">
        <v>28</v>
      </c>
      <c r="D1083" t="e">
        <f>[1]!דבד[[#This Row],[LengthofCycle]]+1</f>
        <v>#REF!</v>
      </c>
      <c r="E1083" t="str">
        <f>IF(IFERROR(LOOKUP(חח[[#This Row],[ClientID]],קביעויות[דילוג 2 אפשרויות]),FALSE)=חח[[#This Row],[ClientID]],1,"")</f>
        <v/>
      </c>
    </row>
    <row r="1084" spans="1:5" x14ac:dyDescent="0.25">
      <c r="A1084" t="s">
        <v>95</v>
      </c>
      <c r="B1084">
        <v>9</v>
      </c>
      <c r="C1084">
        <v>21</v>
      </c>
      <c r="D1084" t="e">
        <f>[1]!דבד[[#This Row],[LengthofCycle]]+1</f>
        <v>#REF!</v>
      </c>
      <c r="E1084" t="str">
        <f>IF(IFERROR(LOOKUP(חח[[#This Row],[ClientID]],קביעויות[דילוג 2 אפשרויות]),FALSE)=חח[[#This Row],[ClientID]],1,"")</f>
        <v/>
      </c>
    </row>
    <row r="1085" spans="1:5" x14ac:dyDescent="0.25">
      <c r="A1085" t="s">
        <v>95</v>
      </c>
      <c r="B1085">
        <v>10</v>
      </c>
      <c r="C1085">
        <v>39</v>
      </c>
      <c r="D1085" t="e">
        <f>[1]!דבד[[#This Row],[LengthofCycle]]+1</f>
        <v>#REF!</v>
      </c>
      <c r="E1085" t="str">
        <f>IF(IFERROR(LOOKUP(חח[[#This Row],[ClientID]],קביעויות[דילוג 2 אפשרויות]),FALSE)=חח[[#This Row],[ClientID]],1,"")</f>
        <v/>
      </c>
    </row>
    <row r="1086" spans="1:5" x14ac:dyDescent="0.25">
      <c r="A1086" t="s">
        <v>95</v>
      </c>
      <c r="B1086">
        <v>11</v>
      </c>
      <c r="C1086">
        <v>29</v>
      </c>
      <c r="D1086" t="e">
        <f>[1]!דבד[[#This Row],[LengthofCycle]]+1</f>
        <v>#REF!</v>
      </c>
      <c r="E1086" t="str">
        <f>IF(IFERROR(LOOKUP(חח[[#This Row],[ClientID]],קביעויות[דילוג 2 אפשרויות]),FALSE)=חח[[#This Row],[ClientID]],1,"")</f>
        <v/>
      </c>
    </row>
    <row r="1087" spans="1:5" x14ac:dyDescent="0.25">
      <c r="A1087" t="s">
        <v>95</v>
      </c>
      <c r="B1087">
        <v>12</v>
      </c>
      <c r="C1087">
        <v>29</v>
      </c>
      <c r="D1087" t="e">
        <f>[1]!דבד[[#This Row],[LengthofCycle]]+1</f>
        <v>#REF!</v>
      </c>
      <c r="E1087" t="str">
        <f>IF(IFERROR(LOOKUP(חח[[#This Row],[ClientID]],קביעויות[דילוג 2 אפשרויות]),FALSE)=חח[[#This Row],[ClientID]],1,"")</f>
        <v/>
      </c>
    </row>
    <row r="1088" spans="1:5" x14ac:dyDescent="0.25">
      <c r="A1088" t="s">
        <v>95</v>
      </c>
      <c r="B1088">
        <v>13</v>
      </c>
      <c r="C1088">
        <v>33</v>
      </c>
      <c r="D1088" t="e">
        <f>[1]!דבד[[#This Row],[LengthofCycle]]+1</f>
        <v>#REF!</v>
      </c>
      <c r="E1088" t="str">
        <f>IF(IFERROR(LOOKUP(חח[[#This Row],[ClientID]],קביעויות[דילוג 2 אפשרויות]),FALSE)=חח[[#This Row],[ClientID]],1,"")</f>
        <v/>
      </c>
    </row>
    <row r="1089" spans="1:5" x14ac:dyDescent="0.25">
      <c r="A1089" t="s">
        <v>96</v>
      </c>
      <c r="B1089">
        <v>1</v>
      </c>
      <c r="C1089">
        <v>32</v>
      </c>
      <c r="D1089" t="e">
        <f>[1]!דבד[[#This Row],[LengthofCycle]]+1</f>
        <v>#REF!</v>
      </c>
      <c r="E1089" t="str">
        <f>IF(IFERROR(LOOKUP(חח[[#This Row],[ClientID]],קביעויות[דילוג 2 אפשרויות]),FALSE)=חח[[#This Row],[ClientID]],1,"")</f>
        <v/>
      </c>
    </row>
    <row r="1090" spans="1:5" x14ac:dyDescent="0.25">
      <c r="A1090" t="s">
        <v>96</v>
      </c>
      <c r="B1090">
        <v>2</v>
      </c>
      <c r="C1090">
        <v>30</v>
      </c>
      <c r="D1090" t="e">
        <f>[1]!דבד[[#This Row],[LengthofCycle]]+1</f>
        <v>#REF!</v>
      </c>
      <c r="E1090" t="str">
        <f>IF(IFERROR(LOOKUP(חח[[#This Row],[ClientID]],קביעויות[דילוג 2 אפשרויות]),FALSE)=חח[[#This Row],[ClientID]],1,"")</f>
        <v/>
      </c>
    </row>
    <row r="1091" spans="1:5" x14ac:dyDescent="0.25">
      <c r="A1091" t="s">
        <v>96</v>
      </c>
      <c r="B1091">
        <v>3</v>
      </c>
      <c r="C1091">
        <v>33</v>
      </c>
      <c r="D1091" t="e">
        <f>[1]!דבד[[#This Row],[LengthofCycle]]+1</f>
        <v>#REF!</v>
      </c>
      <c r="E1091" t="str">
        <f>IF(IFERROR(LOOKUP(חח[[#This Row],[ClientID]],קביעויות[דילוג 2 אפשרויות]),FALSE)=חח[[#This Row],[ClientID]],1,"")</f>
        <v/>
      </c>
    </row>
    <row r="1092" spans="1:5" x14ac:dyDescent="0.25">
      <c r="A1092" t="s">
        <v>96</v>
      </c>
      <c r="B1092">
        <v>4</v>
      </c>
      <c r="C1092">
        <v>40</v>
      </c>
      <c r="D1092" t="e">
        <f>[1]!דבד[[#This Row],[LengthofCycle]]+1</f>
        <v>#REF!</v>
      </c>
      <c r="E1092" t="str">
        <f>IF(IFERROR(LOOKUP(חח[[#This Row],[ClientID]],קביעויות[דילוג 2 אפשרויות]),FALSE)=חח[[#This Row],[ClientID]],1,"")</f>
        <v/>
      </c>
    </row>
    <row r="1093" spans="1:5" x14ac:dyDescent="0.25">
      <c r="A1093" t="s">
        <v>96</v>
      </c>
      <c r="B1093">
        <v>5</v>
      </c>
      <c r="C1093">
        <v>29</v>
      </c>
      <c r="D1093" t="e">
        <f>[1]!דבד[[#This Row],[LengthofCycle]]+1</f>
        <v>#REF!</v>
      </c>
      <c r="E1093" t="str">
        <f>IF(IFERROR(LOOKUP(חח[[#This Row],[ClientID]],קביעויות[דילוג 2 אפשרויות]),FALSE)=חח[[#This Row],[ClientID]],1,"")</f>
        <v/>
      </c>
    </row>
    <row r="1094" spans="1:5" x14ac:dyDescent="0.25">
      <c r="A1094" t="s">
        <v>96</v>
      </c>
      <c r="B1094">
        <v>6</v>
      </c>
      <c r="C1094">
        <v>29</v>
      </c>
      <c r="D1094" t="e">
        <f>[1]!דבד[[#This Row],[LengthofCycle]]+1</f>
        <v>#REF!</v>
      </c>
      <c r="E1094" t="str">
        <f>IF(IFERROR(LOOKUP(חח[[#This Row],[ClientID]],קביעויות[דילוג 2 אפשרויות]),FALSE)=חח[[#This Row],[ClientID]],1,"")</f>
        <v/>
      </c>
    </row>
    <row r="1095" spans="1:5" x14ac:dyDescent="0.25">
      <c r="A1095" t="s">
        <v>96</v>
      </c>
      <c r="B1095">
        <v>7</v>
      </c>
      <c r="C1095">
        <v>28</v>
      </c>
      <c r="D1095" t="e">
        <f>[1]!דבד[[#This Row],[LengthofCycle]]+1</f>
        <v>#REF!</v>
      </c>
      <c r="E1095" t="str">
        <f>IF(IFERROR(LOOKUP(חח[[#This Row],[ClientID]],קביעויות[דילוג 2 אפשרויות]),FALSE)=חח[[#This Row],[ClientID]],1,"")</f>
        <v/>
      </c>
    </row>
    <row r="1096" spans="1:5" x14ac:dyDescent="0.25">
      <c r="A1096" t="s">
        <v>96</v>
      </c>
      <c r="B1096">
        <v>8</v>
      </c>
      <c r="C1096">
        <v>28</v>
      </c>
      <c r="D1096" t="e">
        <f>[1]!דבד[[#This Row],[LengthofCycle]]+1</f>
        <v>#REF!</v>
      </c>
      <c r="E1096" t="str">
        <f>IF(IFERROR(LOOKUP(חח[[#This Row],[ClientID]],קביעויות[דילוג 2 אפשרויות]),FALSE)=חח[[#This Row],[ClientID]],1,"")</f>
        <v/>
      </c>
    </row>
    <row r="1097" spans="1:5" x14ac:dyDescent="0.25">
      <c r="A1097" t="s">
        <v>96</v>
      </c>
      <c r="B1097">
        <v>9</v>
      </c>
      <c r="C1097">
        <v>34</v>
      </c>
      <c r="D1097" t="e">
        <f>[1]!דבד[[#This Row],[LengthofCycle]]+1</f>
        <v>#REF!</v>
      </c>
      <c r="E1097" t="str">
        <f>IF(IFERROR(LOOKUP(חח[[#This Row],[ClientID]],קביעויות[דילוג 2 אפשרויות]),FALSE)=חח[[#This Row],[ClientID]],1,"")</f>
        <v/>
      </c>
    </row>
    <row r="1098" spans="1:5" x14ac:dyDescent="0.25">
      <c r="A1098" t="s">
        <v>96</v>
      </c>
      <c r="B1098">
        <v>10</v>
      </c>
      <c r="C1098">
        <v>32</v>
      </c>
      <c r="D1098" t="e">
        <f>[1]!דבד[[#This Row],[LengthofCycle]]+1</f>
        <v>#REF!</v>
      </c>
      <c r="E1098" t="str">
        <f>IF(IFERROR(LOOKUP(חח[[#This Row],[ClientID]],קביעויות[דילוג 2 אפשרויות]),FALSE)=חח[[#This Row],[ClientID]],1,"")</f>
        <v/>
      </c>
    </row>
    <row r="1099" spans="1:5" x14ac:dyDescent="0.25">
      <c r="A1099" t="s">
        <v>96</v>
      </c>
      <c r="B1099">
        <v>11</v>
      </c>
      <c r="C1099">
        <v>29</v>
      </c>
      <c r="D1099" t="e">
        <f>[1]!דבד[[#This Row],[LengthofCycle]]+1</f>
        <v>#REF!</v>
      </c>
      <c r="E1099" t="str">
        <f>IF(IFERROR(LOOKUP(חח[[#This Row],[ClientID]],קביעויות[דילוג 2 אפשרויות]),FALSE)=חח[[#This Row],[ClientID]],1,"")</f>
        <v/>
      </c>
    </row>
    <row r="1100" spans="1:5" x14ac:dyDescent="0.25">
      <c r="A1100" t="s">
        <v>96</v>
      </c>
      <c r="B1100">
        <v>12</v>
      </c>
      <c r="C1100">
        <v>28</v>
      </c>
      <c r="D1100" t="e">
        <f>[1]!דבד[[#This Row],[LengthofCycle]]+1</f>
        <v>#REF!</v>
      </c>
      <c r="E1100" t="str">
        <f>IF(IFERROR(LOOKUP(חח[[#This Row],[ClientID]],קביעויות[דילוג 2 אפשרויות]),FALSE)=חח[[#This Row],[ClientID]],1,"")</f>
        <v/>
      </c>
    </row>
    <row r="1101" spans="1:5" x14ac:dyDescent="0.25">
      <c r="A1101" t="s">
        <v>97</v>
      </c>
      <c r="B1101">
        <v>1</v>
      </c>
      <c r="C1101">
        <v>34</v>
      </c>
      <c r="D1101" t="e">
        <f>[1]!דבד[[#This Row],[LengthofCycle]]+1</f>
        <v>#REF!</v>
      </c>
      <c r="E1101">
        <f>IF(IFERROR(LOOKUP(חח[[#This Row],[ClientID]],קביעויות[דילוג 2 אפשרויות]),FALSE)=חח[[#This Row],[ClientID]],1,"")</f>
        <v>1</v>
      </c>
    </row>
    <row r="1102" spans="1:5" x14ac:dyDescent="0.25">
      <c r="A1102" t="s">
        <v>97</v>
      </c>
      <c r="B1102">
        <v>2</v>
      </c>
      <c r="C1102">
        <v>33</v>
      </c>
      <c r="D1102" t="e">
        <f>[1]!דבד[[#This Row],[LengthofCycle]]+1</f>
        <v>#REF!</v>
      </c>
      <c r="E1102">
        <f>IF(IFERROR(LOOKUP(חח[[#This Row],[ClientID]],קביעויות[דילוג 2 אפשרויות]),FALSE)=חח[[#This Row],[ClientID]],1,"")</f>
        <v>1</v>
      </c>
    </row>
    <row r="1103" spans="1:5" x14ac:dyDescent="0.25">
      <c r="A1103" t="s">
        <v>97</v>
      </c>
      <c r="B1103">
        <v>3</v>
      </c>
      <c r="C1103">
        <v>31</v>
      </c>
      <c r="D1103" t="e">
        <f>[1]!דבד[[#This Row],[LengthofCycle]]+1</f>
        <v>#REF!</v>
      </c>
      <c r="E1103">
        <f>IF(IFERROR(LOOKUP(חח[[#This Row],[ClientID]],קביעויות[דילוג 2 אפשרויות]),FALSE)=חח[[#This Row],[ClientID]],1,"")</f>
        <v>1</v>
      </c>
    </row>
    <row r="1104" spans="1:5" x14ac:dyDescent="0.25">
      <c r="A1104" t="s">
        <v>97</v>
      </c>
      <c r="B1104">
        <v>4</v>
      </c>
      <c r="C1104">
        <v>30</v>
      </c>
      <c r="D1104" t="e">
        <f>[1]!דבד[[#This Row],[LengthofCycle]]+1</f>
        <v>#REF!</v>
      </c>
      <c r="E1104">
        <f>IF(IFERROR(LOOKUP(חח[[#This Row],[ClientID]],קביעויות[דילוג 2 אפשרויות]),FALSE)=חח[[#This Row],[ClientID]],1,"")</f>
        <v>1</v>
      </c>
    </row>
    <row r="1105" spans="1:5" x14ac:dyDescent="0.25">
      <c r="A1105" t="s">
        <v>97</v>
      </c>
      <c r="B1105">
        <v>5</v>
      </c>
      <c r="C1105">
        <v>33</v>
      </c>
      <c r="D1105" t="e">
        <f>[1]!דבד[[#This Row],[LengthofCycle]]+1</f>
        <v>#REF!</v>
      </c>
      <c r="E1105">
        <f>IF(IFERROR(LOOKUP(חח[[#This Row],[ClientID]],קביעויות[דילוג 2 אפשרויות]),FALSE)=חח[[#This Row],[ClientID]],1,"")</f>
        <v>1</v>
      </c>
    </row>
    <row r="1106" spans="1:5" x14ac:dyDescent="0.25">
      <c r="A1106" t="s">
        <v>97</v>
      </c>
      <c r="B1106">
        <v>6</v>
      </c>
      <c r="C1106">
        <v>34</v>
      </c>
      <c r="D1106" t="e">
        <f>[1]!דבד[[#This Row],[LengthofCycle]]+1</f>
        <v>#REF!</v>
      </c>
      <c r="E1106">
        <f>IF(IFERROR(LOOKUP(חח[[#This Row],[ClientID]],קביעויות[דילוג 2 אפשרויות]),FALSE)=חח[[#This Row],[ClientID]],1,"")</f>
        <v>1</v>
      </c>
    </row>
    <row r="1107" spans="1:5" x14ac:dyDescent="0.25">
      <c r="A1107" t="s">
        <v>97</v>
      </c>
      <c r="B1107">
        <v>7</v>
      </c>
      <c r="C1107">
        <v>30</v>
      </c>
      <c r="D1107" t="e">
        <f>[1]!דבד[[#This Row],[LengthofCycle]]+1</f>
        <v>#REF!</v>
      </c>
      <c r="E1107">
        <f>IF(IFERROR(LOOKUP(חח[[#This Row],[ClientID]],קביעויות[דילוג 2 אפשרויות]),FALSE)=חח[[#This Row],[ClientID]],1,"")</f>
        <v>1</v>
      </c>
    </row>
    <row r="1108" spans="1:5" x14ac:dyDescent="0.25">
      <c r="A1108" t="s">
        <v>97</v>
      </c>
      <c r="B1108">
        <v>8</v>
      </c>
      <c r="C1108">
        <v>32</v>
      </c>
      <c r="D1108" t="e">
        <f>[1]!דבד[[#This Row],[LengthofCycle]]+1</f>
        <v>#REF!</v>
      </c>
      <c r="E1108">
        <f>IF(IFERROR(LOOKUP(חח[[#This Row],[ClientID]],קביעויות[דילוג 2 אפשרויות]),FALSE)=חח[[#This Row],[ClientID]],1,"")</f>
        <v>1</v>
      </c>
    </row>
    <row r="1109" spans="1:5" x14ac:dyDescent="0.25">
      <c r="A1109" t="s">
        <v>97</v>
      </c>
      <c r="B1109">
        <v>9</v>
      </c>
      <c r="C1109">
        <v>30</v>
      </c>
      <c r="D1109" t="e">
        <f>[1]!דבד[[#This Row],[LengthofCycle]]+1</f>
        <v>#REF!</v>
      </c>
      <c r="E1109">
        <f>IF(IFERROR(LOOKUP(חח[[#This Row],[ClientID]],קביעויות[דילוג 2 אפשרויות]),FALSE)=חח[[#This Row],[ClientID]],1,"")</f>
        <v>1</v>
      </c>
    </row>
    <row r="1110" spans="1:5" x14ac:dyDescent="0.25">
      <c r="A1110" t="s">
        <v>97</v>
      </c>
      <c r="B1110">
        <v>10</v>
      </c>
      <c r="C1110">
        <v>32</v>
      </c>
      <c r="D1110" t="e">
        <f>[1]!דבד[[#This Row],[LengthofCycle]]+1</f>
        <v>#REF!</v>
      </c>
      <c r="E1110">
        <f>IF(IFERROR(LOOKUP(חח[[#This Row],[ClientID]],קביעויות[דילוג 2 אפשרויות]),FALSE)=חח[[#This Row],[ClientID]],1,"")</f>
        <v>1</v>
      </c>
    </row>
    <row r="1111" spans="1:5" x14ac:dyDescent="0.25">
      <c r="A1111" t="s">
        <v>97</v>
      </c>
      <c r="B1111">
        <v>11</v>
      </c>
      <c r="C1111">
        <v>32</v>
      </c>
      <c r="D1111" t="e">
        <f>[1]!דבד[[#This Row],[LengthofCycle]]+1</f>
        <v>#REF!</v>
      </c>
      <c r="E1111">
        <f>IF(IFERROR(LOOKUP(חח[[#This Row],[ClientID]],קביעויות[דילוג 2 אפשרויות]),FALSE)=חח[[#This Row],[ClientID]],1,"")</f>
        <v>1</v>
      </c>
    </row>
    <row r="1112" spans="1:5" x14ac:dyDescent="0.25">
      <c r="A1112" t="s">
        <v>97</v>
      </c>
      <c r="B1112">
        <v>12</v>
      </c>
      <c r="C1112">
        <v>31</v>
      </c>
      <c r="D1112" t="e">
        <f>[1]!דבד[[#This Row],[LengthofCycle]]+1</f>
        <v>#REF!</v>
      </c>
      <c r="E1112">
        <f>IF(IFERROR(LOOKUP(חח[[#This Row],[ClientID]],קביעויות[דילוג 2 אפשרויות]),FALSE)=חח[[#This Row],[ClientID]],1,"")</f>
        <v>1</v>
      </c>
    </row>
    <row r="1113" spans="1:5" x14ac:dyDescent="0.25">
      <c r="A1113" t="s">
        <v>97</v>
      </c>
      <c r="B1113">
        <v>13</v>
      </c>
      <c r="C1113">
        <v>30</v>
      </c>
      <c r="D1113" t="e">
        <f>[1]!דבד[[#This Row],[LengthofCycle]]+1</f>
        <v>#REF!</v>
      </c>
      <c r="E1113">
        <f>IF(IFERROR(LOOKUP(חח[[#This Row],[ClientID]],קביעויות[דילוג 2 אפשרויות]),FALSE)=חח[[#This Row],[ClientID]],1,"")</f>
        <v>1</v>
      </c>
    </row>
    <row r="1114" spans="1:5" x14ac:dyDescent="0.25">
      <c r="A1114" t="s">
        <v>97</v>
      </c>
      <c r="B1114">
        <v>14</v>
      </c>
      <c r="C1114">
        <v>30</v>
      </c>
      <c r="D1114" t="e">
        <f>[1]!דבד[[#This Row],[LengthofCycle]]+1</f>
        <v>#REF!</v>
      </c>
      <c r="E1114">
        <f>IF(IFERROR(LOOKUP(חח[[#This Row],[ClientID]],קביעויות[דילוג 2 אפשרויות]),FALSE)=חח[[#This Row],[ClientID]],1,"")</f>
        <v>1</v>
      </c>
    </row>
    <row r="1115" spans="1:5" x14ac:dyDescent="0.25">
      <c r="A1115" t="s">
        <v>97</v>
      </c>
      <c r="B1115">
        <v>15</v>
      </c>
      <c r="C1115">
        <v>30</v>
      </c>
      <c r="D1115" t="e">
        <f>[1]!דבד[[#This Row],[LengthofCycle]]+1</f>
        <v>#REF!</v>
      </c>
      <c r="E1115">
        <f>IF(IFERROR(LOOKUP(חח[[#This Row],[ClientID]],קביעויות[דילוג 2 אפשרויות]),FALSE)=חח[[#This Row],[ClientID]],1,"")</f>
        <v>1</v>
      </c>
    </row>
    <row r="1116" spans="1:5" x14ac:dyDescent="0.25">
      <c r="A1116" t="s">
        <v>97</v>
      </c>
      <c r="B1116">
        <v>16</v>
      </c>
      <c r="C1116">
        <v>32</v>
      </c>
      <c r="D1116" t="e">
        <f>[1]!דבד[[#This Row],[LengthofCycle]]+1</f>
        <v>#REF!</v>
      </c>
      <c r="E1116">
        <f>IF(IFERROR(LOOKUP(חח[[#This Row],[ClientID]],קביעויות[דילוג 2 אפשרויות]),FALSE)=חח[[#This Row],[ClientID]],1,"")</f>
        <v>1</v>
      </c>
    </row>
    <row r="1117" spans="1:5" x14ac:dyDescent="0.25">
      <c r="A1117" t="s">
        <v>97</v>
      </c>
      <c r="B1117">
        <v>17</v>
      </c>
      <c r="C1117">
        <v>29</v>
      </c>
      <c r="D1117" t="e">
        <f>[1]!דבד[[#This Row],[LengthofCycle]]+1</f>
        <v>#REF!</v>
      </c>
      <c r="E1117">
        <f>IF(IFERROR(LOOKUP(חח[[#This Row],[ClientID]],קביעויות[דילוג 2 אפשרויות]),FALSE)=חח[[#This Row],[ClientID]],1,"")</f>
        <v>1</v>
      </c>
    </row>
    <row r="1118" spans="1:5" x14ac:dyDescent="0.25">
      <c r="A1118" t="s">
        <v>97</v>
      </c>
      <c r="B1118">
        <v>18</v>
      </c>
      <c r="C1118">
        <v>33</v>
      </c>
      <c r="D1118" t="e">
        <f>[1]!דבד[[#This Row],[LengthofCycle]]+1</f>
        <v>#REF!</v>
      </c>
      <c r="E1118">
        <f>IF(IFERROR(LOOKUP(חח[[#This Row],[ClientID]],קביעויות[דילוג 2 אפשרויות]),FALSE)=חח[[#This Row],[ClientID]],1,"")</f>
        <v>1</v>
      </c>
    </row>
    <row r="1119" spans="1:5" x14ac:dyDescent="0.25">
      <c r="A1119" t="s">
        <v>97</v>
      </c>
      <c r="B1119">
        <v>19</v>
      </c>
      <c r="C1119">
        <v>31</v>
      </c>
      <c r="D1119" t="e">
        <f>[1]!דבד[[#This Row],[LengthofCycle]]+1</f>
        <v>#REF!</v>
      </c>
      <c r="E1119">
        <f>IF(IFERROR(LOOKUP(חח[[#This Row],[ClientID]],קביעויות[דילוג 2 אפשרויות]),FALSE)=חח[[#This Row],[ClientID]],1,"")</f>
        <v>1</v>
      </c>
    </row>
    <row r="1120" spans="1:5" x14ac:dyDescent="0.25">
      <c r="A1120" t="s">
        <v>97</v>
      </c>
      <c r="B1120">
        <v>20</v>
      </c>
      <c r="C1120">
        <v>33</v>
      </c>
      <c r="D1120" t="e">
        <f>[1]!דבד[[#This Row],[LengthofCycle]]+1</f>
        <v>#REF!</v>
      </c>
      <c r="E1120">
        <f>IF(IFERROR(LOOKUP(חח[[#This Row],[ClientID]],קביעויות[דילוג 2 אפשרויות]),FALSE)=חח[[#This Row],[ClientID]],1,"")</f>
        <v>1</v>
      </c>
    </row>
    <row r="1121" spans="1:5" x14ac:dyDescent="0.25">
      <c r="A1121" t="s">
        <v>97</v>
      </c>
      <c r="B1121">
        <v>21</v>
      </c>
      <c r="C1121">
        <v>32</v>
      </c>
      <c r="D1121" t="e">
        <f>[1]!דבד[[#This Row],[LengthofCycle]]+1</f>
        <v>#REF!</v>
      </c>
      <c r="E1121">
        <f>IF(IFERROR(LOOKUP(חח[[#This Row],[ClientID]],קביעויות[דילוג 2 אפשרויות]),FALSE)=חח[[#This Row],[ClientID]],1,"")</f>
        <v>1</v>
      </c>
    </row>
    <row r="1122" spans="1:5" x14ac:dyDescent="0.25">
      <c r="A1122" t="s">
        <v>97</v>
      </c>
      <c r="B1122">
        <v>22</v>
      </c>
      <c r="C1122">
        <v>30</v>
      </c>
      <c r="D1122" t="e">
        <f>[1]!דבד[[#This Row],[LengthofCycle]]+1</f>
        <v>#REF!</v>
      </c>
      <c r="E1122">
        <f>IF(IFERROR(LOOKUP(חח[[#This Row],[ClientID]],קביעויות[דילוג 2 אפשרויות]),FALSE)=חח[[#This Row],[ClientID]],1,"")</f>
        <v>1</v>
      </c>
    </row>
    <row r="1123" spans="1:5" x14ac:dyDescent="0.25">
      <c r="A1123" t="s">
        <v>15</v>
      </c>
      <c r="B1123">
        <v>1</v>
      </c>
      <c r="C1123">
        <v>35</v>
      </c>
      <c r="D1123" t="e">
        <f>[1]!דבד[[#This Row],[LengthofCycle]]+1</f>
        <v>#REF!</v>
      </c>
      <c r="E1123" t="str">
        <f>IF(IFERROR(LOOKUP(חח[[#This Row],[ClientID]],קביעויות[דילוג 2 אפשרויות]),FALSE)=חח[[#This Row],[ClientID]],1,"")</f>
        <v/>
      </c>
    </row>
    <row r="1124" spans="1:5" x14ac:dyDescent="0.25">
      <c r="A1124" t="s">
        <v>15</v>
      </c>
      <c r="B1124">
        <v>2</v>
      </c>
      <c r="C1124">
        <v>33</v>
      </c>
      <c r="D1124" t="e">
        <f>[1]!דבד[[#This Row],[LengthofCycle]]+1</f>
        <v>#REF!</v>
      </c>
      <c r="E1124" t="str">
        <f>IF(IFERROR(LOOKUP(חח[[#This Row],[ClientID]],קביעויות[דילוג 2 אפשרויות]),FALSE)=חח[[#This Row],[ClientID]],1,"")</f>
        <v/>
      </c>
    </row>
    <row r="1125" spans="1:5" x14ac:dyDescent="0.25">
      <c r="A1125" t="s">
        <v>15</v>
      </c>
      <c r="B1125">
        <v>3</v>
      </c>
      <c r="C1125">
        <v>32</v>
      </c>
      <c r="D1125" t="e">
        <f>[1]!דבד[[#This Row],[LengthofCycle]]+1</f>
        <v>#REF!</v>
      </c>
      <c r="E1125" t="str">
        <f>IF(IFERROR(LOOKUP(חח[[#This Row],[ClientID]],קביעויות[דילוג 2 אפשרויות]),FALSE)=חח[[#This Row],[ClientID]],1,"")</f>
        <v/>
      </c>
    </row>
    <row r="1126" spans="1:5" x14ac:dyDescent="0.25">
      <c r="A1126" t="s">
        <v>15</v>
      </c>
      <c r="B1126">
        <v>4</v>
      </c>
      <c r="C1126">
        <v>32</v>
      </c>
      <c r="D1126" t="e">
        <f>[1]!דבד[[#This Row],[LengthofCycle]]+1</f>
        <v>#REF!</v>
      </c>
      <c r="E1126" t="str">
        <f>IF(IFERROR(LOOKUP(חח[[#This Row],[ClientID]],קביעויות[דילוג 2 אפשרויות]),FALSE)=חח[[#This Row],[ClientID]],1,"")</f>
        <v/>
      </c>
    </row>
    <row r="1127" spans="1:5" x14ac:dyDescent="0.25">
      <c r="A1127" t="s">
        <v>15</v>
      </c>
      <c r="B1127">
        <v>5</v>
      </c>
      <c r="C1127">
        <v>36</v>
      </c>
      <c r="D1127" t="e">
        <f>[1]!דבד[[#This Row],[LengthofCycle]]+1</f>
        <v>#REF!</v>
      </c>
      <c r="E1127" t="str">
        <f>IF(IFERROR(LOOKUP(חח[[#This Row],[ClientID]],קביעויות[דילוג 2 אפשרויות]),FALSE)=חח[[#This Row],[ClientID]],1,"")</f>
        <v/>
      </c>
    </row>
    <row r="1128" spans="1:5" x14ac:dyDescent="0.25">
      <c r="A1128" t="s">
        <v>15</v>
      </c>
      <c r="B1128">
        <v>6</v>
      </c>
      <c r="C1128">
        <v>31</v>
      </c>
      <c r="D1128" t="e">
        <f>[1]!דבד[[#This Row],[LengthofCycle]]+1</f>
        <v>#REF!</v>
      </c>
      <c r="E1128" t="str">
        <f>IF(IFERROR(LOOKUP(חח[[#This Row],[ClientID]],קביעויות[דילוג 2 אפשרויות]),FALSE)=חח[[#This Row],[ClientID]],1,"")</f>
        <v/>
      </c>
    </row>
    <row r="1129" spans="1:5" x14ac:dyDescent="0.25">
      <c r="A1129" t="s">
        <v>15</v>
      </c>
      <c r="B1129">
        <v>7</v>
      </c>
      <c r="C1129">
        <v>42</v>
      </c>
      <c r="D1129" t="e">
        <f>[1]!דבד[[#This Row],[LengthofCycle]]+1</f>
        <v>#REF!</v>
      </c>
      <c r="E1129" t="str">
        <f>IF(IFERROR(LOOKUP(חח[[#This Row],[ClientID]],קביעויות[דילוג 2 אפשרויות]),FALSE)=חח[[#This Row],[ClientID]],1,"")</f>
        <v/>
      </c>
    </row>
    <row r="1130" spans="1:5" x14ac:dyDescent="0.25">
      <c r="A1130" t="s">
        <v>15</v>
      </c>
      <c r="B1130">
        <v>8</v>
      </c>
      <c r="C1130">
        <v>34</v>
      </c>
      <c r="D1130" t="e">
        <f>[1]!דבד[[#This Row],[LengthofCycle]]+1</f>
        <v>#REF!</v>
      </c>
      <c r="E1130" t="str">
        <f>IF(IFERROR(LOOKUP(חח[[#This Row],[ClientID]],קביעויות[דילוג 2 אפשרויות]),FALSE)=חח[[#This Row],[ClientID]],1,"")</f>
        <v/>
      </c>
    </row>
    <row r="1131" spans="1:5" x14ac:dyDescent="0.25">
      <c r="A1131" t="s">
        <v>15</v>
      </c>
      <c r="B1131">
        <v>9</v>
      </c>
      <c r="C1131">
        <v>35</v>
      </c>
      <c r="D1131" t="e">
        <f>[1]!דבד[[#This Row],[LengthofCycle]]+1</f>
        <v>#REF!</v>
      </c>
      <c r="E1131" t="str">
        <f>IF(IFERROR(LOOKUP(חח[[#This Row],[ClientID]],קביעויות[דילוג 2 אפשרויות]),FALSE)=חח[[#This Row],[ClientID]],1,"")</f>
        <v/>
      </c>
    </row>
    <row r="1132" spans="1:5" x14ac:dyDescent="0.25">
      <c r="A1132" t="s">
        <v>15</v>
      </c>
      <c r="B1132">
        <v>10</v>
      </c>
      <c r="C1132">
        <v>40</v>
      </c>
      <c r="D1132" t="e">
        <f>[1]!דבד[[#This Row],[LengthofCycle]]+1</f>
        <v>#REF!</v>
      </c>
      <c r="E1132" t="str">
        <f>IF(IFERROR(LOOKUP(חח[[#This Row],[ClientID]],קביעויות[דילוג 2 אפשרויות]),FALSE)=חח[[#This Row],[ClientID]],1,"")</f>
        <v/>
      </c>
    </row>
    <row r="1133" spans="1:5" x14ac:dyDescent="0.25">
      <c r="A1133" t="s">
        <v>15</v>
      </c>
      <c r="B1133">
        <v>11</v>
      </c>
      <c r="C1133">
        <v>28</v>
      </c>
      <c r="D1133" t="e">
        <f>[1]!דבד[[#This Row],[LengthofCycle]]+1</f>
        <v>#REF!</v>
      </c>
      <c r="E1133" t="str">
        <f>IF(IFERROR(LOOKUP(חח[[#This Row],[ClientID]],קביעויות[דילוג 2 אפשרויות]),FALSE)=חח[[#This Row],[ClientID]],1,"")</f>
        <v/>
      </c>
    </row>
    <row r="1134" spans="1:5" x14ac:dyDescent="0.25">
      <c r="A1134" t="s">
        <v>15</v>
      </c>
      <c r="B1134">
        <v>12</v>
      </c>
      <c r="C1134">
        <v>35</v>
      </c>
      <c r="D1134" t="e">
        <f>[1]!דבד[[#This Row],[LengthofCycle]]+1</f>
        <v>#REF!</v>
      </c>
      <c r="E1134" t="str">
        <f>IF(IFERROR(LOOKUP(חח[[#This Row],[ClientID]],קביעויות[דילוג 2 אפשרויות]),FALSE)=חח[[#This Row],[ClientID]],1,"")</f>
        <v/>
      </c>
    </row>
    <row r="1135" spans="1:5" x14ac:dyDescent="0.25">
      <c r="A1135" t="s">
        <v>15</v>
      </c>
      <c r="B1135">
        <v>13</v>
      </c>
      <c r="C1135">
        <v>31</v>
      </c>
      <c r="D1135" t="e">
        <f>[1]!דבד[[#This Row],[LengthofCycle]]+1</f>
        <v>#REF!</v>
      </c>
      <c r="E1135" t="str">
        <f>IF(IFERROR(LOOKUP(חח[[#This Row],[ClientID]],קביעויות[דילוג 2 אפשרויות]),FALSE)=חח[[#This Row],[ClientID]],1,"")</f>
        <v/>
      </c>
    </row>
    <row r="1136" spans="1:5" x14ac:dyDescent="0.25">
      <c r="A1136" t="s">
        <v>15</v>
      </c>
      <c r="B1136">
        <v>14</v>
      </c>
      <c r="C1136">
        <v>30</v>
      </c>
      <c r="D1136" t="e">
        <f>[1]!דבד[[#This Row],[LengthofCycle]]+1</f>
        <v>#REF!</v>
      </c>
      <c r="E1136" t="str">
        <f>IF(IFERROR(LOOKUP(חח[[#This Row],[ClientID]],קביעויות[דילוג 2 אפשרויות]),FALSE)=חח[[#This Row],[ClientID]],1,"")</f>
        <v/>
      </c>
    </row>
    <row r="1137" spans="1:5" x14ac:dyDescent="0.25">
      <c r="A1137" t="s">
        <v>15</v>
      </c>
      <c r="B1137">
        <v>15</v>
      </c>
      <c r="C1137">
        <v>28</v>
      </c>
      <c r="D1137" t="e">
        <f>[1]!דבד[[#This Row],[LengthofCycle]]+1</f>
        <v>#REF!</v>
      </c>
      <c r="E1137" t="str">
        <f>IF(IFERROR(LOOKUP(חח[[#This Row],[ClientID]],קביעויות[דילוג 2 אפשרויות]),FALSE)=חח[[#This Row],[ClientID]],1,"")</f>
        <v/>
      </c>
    </row>
    <row r="1138" spans="1:5" x14ac:dyDescent="0.25">
      <c r="A1138" t="s">
        <v>98</v>
      </c>
      <c r="B1138">
        <v>1</v>
      </c>
      <c r="C1138">
        <v>29</v>
      </c>
      <c r="D1138" t="e">
        <f>[1]!דבד[[#This Row],[LengthofCycle]]+1</f>
        <v>#REF!</v>
      </c>
      <c r="E1138">
        <f>IF(IFERROR(LOOKUP(חח[[#This Row],[ClientID]],קביעויות[דילוג 2 אפשרויות]),FALSE)=חח[[#This Row],[ClientID]],1,"")</f>
        <v>1</v>
      </c>
    </row>
    <row r="1139" spans="1:5" x14ac:dyDescent="0.25">
      <c r="A1139" t="s">
        <v>98</v>
      </c>
      <c r="B1139">
        <v>2</v>
      </c>
      <c r="C1139">
        <v>29</v>
      </c>
      <c r="D1139" t="e">
        <f>[1]!דבד[[#This Row],[LengthofCycle]]+1</f>
        <v>#REF!</v>
      </c>
      <c r="E1139">
        <f>IF(IFERROR(LOOKUP(חח[[#This Row],[ClientID]],קביעויות[דילוג 2 אפשרויות]),FALSE)=חח[[#This Row],[ClientID]],1,"")</f>
        <v>1</v>
      </c>
    </row>
    <row r="1140" spans="1:5" x14ac:dyDescent="0.25">
      <c r="A1140" t="s">
        <v>98</v>
      </c>
      <c r="B1140">
        <v>3</v>
      </c>
      <c r="C1140">
        <v>28</v>
      </c>
      <c r="D1140" t="e">
        <f>[1]!דבד[[#This Row],[LengthofCycle]]+1</f>
        <v>#REF!</v>
      </c>
      <c r="E1140">
        <f>IF(IFERROR(LOOKUP(חח[[#This Row],[ClientID]],קביעויות[דילוג 2 אפשרויות]),FALSE)=חח[[#This Row],[ClientID]],1,"")</f>
        <v>1</v>
      </c>
    </row>
    <row r="1141" spans="1:5" x14ac:dyDescent="0.25">
      <c r="A1141" t="s">
        <v>98</v>
      </c>
      <c r="B1141">
        <v>4</v>
      </c>
      <c r="C1141">
        <v>27</v>
      </c>
      <c r="D1141" t="e">
        <f>[1]!דבד[[#This Row],[LengthofCycle]]+1</f>
        <v>#REF!</v>
      </c>
      <c r="E1141">
        <f>IF(IFERROR(LOOKUP(חח[[#This Row],[ClientID]],קביעויות[דילוג 2 אפשרויות]),FALSE)=חח[[#This Row],[ClientID]],1,"")</f>
        <v>1</v>
      </c>
    </row>
    <row r="1142" spans="1:5" x14ac:dyDescent="0.25">
      <c r="A1142" t="s">
        <v>98</v>
      </c>
      <c r="B1142">
        <v>5</v>
      </c>
      <c r="C1142">
        <v>29</v>
      </c>
      <c r="D1142" t="e">
        <f>[1]!דבד[[#This Row],[LengthofCycle]]+1</f>
        <v>#REF!</v>
      </c>
      <c r="E1142">
        <f>IF(IFERROR(LOOKUP(חח[[#This Row],[ClientID]],קביעויות[דילוג 2 אפשרויות]),FALSE)=חח[[#This Row],[ClientID]],1,"")</f>
        <v>1</v>
      </c>
    </row>
    <row r="1143" spans="1:5" x14ac:dyDescent="0.25">
      <c r="A1143" t="s">
        <v>98</v>
      </c>
      <c r="B1143">
        <v>6</v>
      </c>
      <c r="C1143">
        <v>28</v>
      </c>
      <c r="D1143" t="e">
        <f>[1]!דבד[[#This Row],[LengthofCycle]]+1</f>
        <v>#REF!</v>
      </c>
      <c r="E1143">
        <f>IF(IFERROR(LOOKUP(חח[[#This Row],[ClientID]],קביעויות[דילוג 2 אפשרויות]),FALSE)=חח[[#This Row],[ClientID]],1,"")</f>
        <v>1</v>
      </c>
    </row>
    <row r="1144" spans="1:5" x14ac:dyDescent="0.25">
      <c r="A1144" t="s">
        <v>98</v>
      </c>
      <c r="B1144">
        <v>7</v>
      </c>
      <c r="C1144">
        <v>26</v>
      </c>
      <c r="D1144" t="e">
        <f>[1]!דבד[[#This Row],[LengthofCycle]]+1</f>
        <v>#REF!</v>
      </c>
      <c r="E1144">
        <f>IF(IFERROR(LOOKUP(חח[[#This Row],[ClientID]],קביעויות[דילוג 2 אפשרויות]),FALSE)=חח[[#This Row],[ClientID]],1,"")</f>
        <v>1</v>
      </c>
    </row>
    <row r="1145" spans="1:5" x14ac:dyDescent="0.25">
      <c r="A1145" t="s">
        <v>98</v>
      </c>
      <c r="B1145">
        <v>8</v>
      </c>
      <c r="C1145">
        <v>27</v>
      </c>
      <c r="D1145" t="e">
        <f>[1]!דבד[[#This Row],[LengthofCycle]]+1</f>
        <v>#REF!</v>
      </c>
      <c r="E1145">
        <f>IF(IFERROR(LOOKUP(חח[[#This Row],[ClientID]],קביעויות[דילוג 2 אפשרויות]),FALSE)=חח[[#This Row],[ClientID]],1,"")</f>
        <v>1</v>
      </c>
    </row>
    <row r="1146" spans="1:5" x14ac:dyDescent="0.25">
      <c r="A1146" t="s">
        <v>98</v>
      </c>
      <c r="B1146">
        <v>9</v>
      </c>
      <c r="C1146">
        <v>28</v>
      </c>
      <c r="D1146" t="e">
        <f>[1]!דבד[[#This Row],[LengthofCycle]]+1</f>
        <v>#REF!</v>
      </c>
      <c r="E1146">
        <f>IF(IFERROR(LOOKUP(חח[[#This Row],[ClientID]],קביעויות[דילוג 2 אפשרויות]),FALSE)=חח[[#This Row],[ClientID]],1,"")</f>
        <v>1</v>
      </c>
    </row>
    <row r="1147" spans="1:5" x14ac:dyDescent="0.25">
      <c r="A1147" t="s">
        <v>98</v>
      </c>
      <c r="B1147">
        <v>10</v>
      </c>
      <c r="C1147">
        <v>28</v>
      </c>
      <c r="D1147" t="e">
        <f>[1]!דבד[[#This Row],[LengthofCycle]]+1</f>
        <v>#REF!</v>
      </c>
      <c r="E1147">
        <f>IF(IFERROR(LOOKUP(חח[[#This Row],[ClientID]],קביעויות[דילוג 2 אפשרויות]),FALSE)=חח[[#This Row],[ClientID]],1,"")</f>
        <v>1</v>
      </c>
    </row>
    <row r="1148" spans="1:5" x14ac:dyDescent="0.25">
      <c r="A1148" t="s">
        <v>98</v>
      </c>
      <c r="B1148">
        <v>11</v>
      </c>
      <c r="C1148">
        <v>28</v>
      </c>
      <c r="D1148" t="e">
        <f>[1]!דבד[[#This Row],[LengthofCycle]]+1</f>
        <v>#REF!</v>
      </c>
      <c r="E1148">
        <f>IF(IFERROR(LOOKUP(חח[[#This Row],[ClientID]],קביעויות[דילוג 2 אפשרויות]),FALSE)=חח[[#This Row],[ClientID]],1,"")</f>
        <v>1</v>
      </c>
    </row>
    <row r="1149" spans="1:5" x14ac:dyDescent="0.25">
      <c r="A1149" t="s">
        <v>98</v>
      </c>
      <c r="B1149">
        <v>12</v>
      </c>
      <c r="C1149">
        <v>28</v>
      </c>
      <c r="D1149" t="e">
        <f>[1]!דבד[[#This Row],[LengthofCycle]]+1</f>
        <v>#REF!</v>
      </c>
      <c r="E1149">
        <f>IF(IFERROR(LOOKUP(חח[[#This Row],[ClientID]],קביעויות[דילוג 2 אפשרויות]),FALSE)=חח[[#This Row],[ClientID]],1,"")</f>
        <v>1</v>
      </c>
    </row>
    <row r="1150" spans="1:5" x14ac:dyDescent="0.25">
      <c r="A1150" t="s">
        <v>98</v>
      </c>
      <c r="B1150">
        <v>13</v>
      </c>
      <c r="C1150">
        <v>28</v>
      </c>
      <c r="D1150" t="e">
        <f>[1]!דבד[[#This Row],[LengthofCycle]]+1</f>
        <v>#REF!</v>
      </c>
      <c r="E1150">
        <f>IF(IFERROR(LOOKUP(חח[[#This Row],[ClientID]],קביעויות[דילוג 2 אפשרויות]),FALSE)=חח[[#This Row],[ClientID]],1,"")</f>
        <v>1</v>
      </c>
    </row>
    <row r="1151" spans="1:5" x14ac:dyDescent="0.25">
      <c r="A1151" t="s">
        <v>99</v>
      </c>
      <c r="B1151">
        <v>1</v>
      </c>
      <c r="C1151">
        <v>31</v>
      </c>
      <c r="D1151" t="e">
        <f>[1]!דבד[[#This Row],[LengthofCycle]]+1</f>
        <v>#REF!</v>
      </c>
      <c r="E1151">
        <f>IF(IFERROR(LOOKUP(חח[[#This Row],[ClientID]],קביעויות[דילוג 2 אפשרויות]),FALSE)=חח[[#This Row],[ClientID]],1,"")</f>
        <v>1</v>
      </c>
    </row>
    <row r="1152" spans="1:5" x14ac:dyDescent="0.25">
      <c r="A1152" t="s">
        <v>99</v>
      </c>
      <c r="B1152">
        <v>2</v>
      </c>
      <c r="C1152">
        <v>28</v>
      </c>
      <c r="D1152" t="e">
        <f>[1]!דבד[[#This Row],[LengthofCycle]]+1</f>
        <v>#REF!</v>
      </c>
      <c r="E1152">
        <f>IF(IFERROR(LOOKUP(חח[[#This Row],[ClientID]],קביעויות[דילוג 2 אפשרויות]),FALSE)=חח[[#This Row],[ClientID]],1,"")</f>
        <v>1</v>
      </c>
    </row>
    <row r="1153" spans="1:5" x14ac:dyDescent="0.25">
      <c r="A1153" t="s">
        <v>99</v>
      </c>
      <c r="B1153">
        <v>3</v>
      </c>
      <c r="C1153">
        <v>31</v>
      </c>
      <c r="D1153" t="e">
        <f>[1]!דבד[[#This Row],[LengthofCycle]]+1</f>
        <v>#REF!</v>
      </c>
      <c r="E1153">
        <f>IF(IFERROR(LOOKUP(חח[[#This Row],[ClientID]],קביעויות[דילוג 2 אפשרויות]),FALSE)=חח[[#This Row],[ClientID]],1,"")</f>
        <v>1</v>
      </c>
    </row>
    <row r="1154" spans="1:5" x14ac:dyDescent="0.25">
      <c r="A1154" t="s">
        <v>99</v>
      </c>
      <c r="B1154">
        <v>4</v>
      </c>
      <c r="C1154">
        <v>28</v>
      </c>
      <c r="D1154" t="e">
        <f>[1]!דבד[[#This Row],[LengthofCycle]]+1</f>
        <v>#REF!</v>
      </c>
      <c r="E1154">
        <f>IF(IFERROR(LOOKUP(חח[[#This Row],[ClientID]],קביעויות[דילוג 2 אפשרויות]),FALSE)=חח[[#This Row],[ClientID]],1,"")</f>
        <v>1</v>
      </c>
    </row>
    <row r="1155" spans="1:5" x14ac:dyDescent="0.25">
      <c r="A1155" t="s">
        <v>99</v>
      </c>
      <c r="B1155">
        <v>5</v>
      </c>
      <c r="C1155">
        <v>29</v>
      </c>
      <c r="D1155" t="e">
        <f>[1]!דבד[[#This Row],[LengthofCycle]]+1</f>
        <v>#REF!</v>
      </c>
      <c r="E1155">
        <f>IF(IFERROR(LOOKUP(חח[[#This Row],[ClientID]],קביעויות[דילוג 2 אפשרויות]),FALSE)=חח[[#This Row],[ClientID]],1,"")</f>
        <v>1</v>
      </c>
    </row>
    <row r="1156" spans="1:5" x14ac:dyDescent="0.25">
      <c r="A1156" t="s">
        <v>99</v>
      </c>
      <c r="B1156">
        <v>6</v>
      </c>
      <c r="C1156">
        <v>26</v>
      </c>
      <c r="D1156" t="e">
        <f>[1]!דבד[[#This Row],[LengthofCycle]]+1</f>
        <v>#REF!</v>
      </c>
      <c r="E1156">
        <f>IF(IFERROR(LOOKUP(חח[[#This Row],[ClientID]],קביעויות[דילוג 2 אפשרויות]),FALSE)=חח[[#This Row],[ClientID]],1,"")</f>
        <v>1</v>
      </c>
    </row>
    <row r="1157" spans="1:5" x14ac:dyDescent="0.25">
      <c r="A1157" t="s">
        <v>99</v>
      </c>
      <c r="B1157">
        <v>7</v>
      </c>
      <c r="C1157">
        <v>28</v>
      </c>
      <c r="D1157" t="e">
        <f>[1]!דבד[[#This Row],[LengthofCycle]]+1</f>
        <v>#REF!</v>
      </c>
      <c r="E1157">
        <f>IF(IFERROR(LOOKUP(חח[[#This Row],[ClientID]],קביעויות[דילוג 2 אפשרויות]),FALSE)=חח[[#This Row],[ClientID]],1,"")</f>
        <v>1</v>
      </c>
    </row>
    <row r="1158" spans="1:5" x14ac:dyDescent="0.25">
      <c r="A1158" t="s">
        <v>99</v>
      </c>
      <c r="B1158">
        <v>8</v>
      </c>
      <c r="C1158">
        <v>27</v>
      </c>
      <c r="D1158" t="e">
        <f>[1]!דבד[[#This Row],[LengthofCycle]]+1</f>
        <v>#REF!</v>
      </c>
      <c r="E1158">
        <f>IF(IFERROR(LOOKUP(חח[[#This Row],[ClientID]],קביעויות[דילוג 2 אפשרויות]),FALSE)=חח[[#This Row],[ClientID]],1,"")</f>
        <v>1</v>
      </c>
    </row>
    <row r="1159" spans="1:5" x14ac:dyDescent="0.25">
      <c r="A1159" t="s">
        <v>99</v>
      </c>
      <c r="B1159">
        <v>9</v>
      </c>
      <c r="C1159">
        <v>26</v>
      </c>
      <c r="D1159" t="e">
        <f>[1]!דבד[[#This Row],[LengthofCycle]]+1</f>
        <v>#REF!</v>
      </c>
      <c r="E1159">
        <f>IF(IFERROR(LOOKUP(חח[[#This Row],[ClientID]],קביעויות[דילוג 2 אפשרויות]),FALSE)=חח[[#This Row],[ClientID]],1,"")</f>
        <v>1</v>
      </c>
    </row>
    <row r="1160" spans="1:5" x14ac:dyDescent="0.25">
      <c r="A1160" t="s">
        <v>99</v>
      </c>
      <c r="B1160">
        <v>10</v>
      </c>
      <c r="C1160">
        <v>25</v>
      </c>
      <c r="D1160" t="e">
        <f>[1]!דבד[[#This Row],[LengthofCycle]]+1</f>
        <v>#REF!</v>
      </c>
      <c r="E1160">
        <f>IF(IFERROR(LOOKUP(חח[[#This Row],[ClientID]],קביעויות[דילוג 2 אפשרויות]),FALSE)=חח[[#This Row],[ClientID]],1,"")</f>
        <v>1</v>
      </c>
    </row>
    <row r="1161" spans="1:5" x14ac:dyDescent="0.25">
      <c r="A1161" t="s">
        <v>100</v>
      </c>
      <c r="B1161">
        <v>1</v>
      </c>
      <c r="C1161">
        <v>34</v>
      </c>
      <c r="D1161" t="e">
        <f>[1]!דבד[[#This Row],[LengthofCycle]]+1</f>
        <v>#REF!</v>
      </c>
      <c r="E1161">
        <f>IF(IFERROR(LOOKUP(חח[[#This Row],[ClientID]],קביעויות[דילוג 2 אפשרויות]),FALSE)=חח[[#This Row],[ClientID]],1,"")</f>
        <v>1</v>
      </c>
    </row>
    <row r="1162" spans="1:5" x14ac:dyDescent="0.25">
      <c r="A1162" t="s">
        <v>100</v>
      </c>
      <c r="B1162">
        <v>2</v>
      </c>
      <c r="C1162">
        <v>30</v>
      </c>
      <c r="D1162" t="e">
        <f>[1]!דבד[[#This Row],[LengthofCycle]]+1</f>
        <v>#REF!</v>
      </c>
      <c r="E1162">
        <f>IF(IFERROR(LOOKUP(חח[[#This Row],[ClientID]],קביעויות[דילוג 2 אפשרויות]),FALSE)=חח[[#This Row],[ClientID]],1,"")</f>
        <v>1</v>
      </c>
    </row>
    <row r="1163" spans="1:5" x14ac:dyDescent="0.25">
      <c r="A1163" t="s">
        <v>100</v>
      </c>
      <c r="B1163">
        <v>3</v>
      </c>
      <c r="C1163">
        <v>35</v>
      </c>
      <c r="D1163" t="e">
        <f>[1]!דבד[[#This Row],[LengthofCycle]]+1</f>
        <v>#REF!</v>
      </c>
      <c r="E1163">
        <f>IF(IFERROR(LOOKUP(חח[[#This Row],[ClientID]],קביעויות[דילוג 2 אפשרויות]),FALSE)=חח[[#This Row],[ClientID]],1,"")</f>
        <v>1</v>
      </c>
    </row>
    <row r="1164" spans="1:5" x14ac:dyDescent="0.25">
      <c r="A1164" t="s">
        <v>100</v>
      </c>
      <c r="B1164">
        <v>4</v>
      </c>
      <c r="C1164">
        <v>28</v>
      </c>
      <c r="D1164" t="e">
        <f>[1]!דבד[[#This Row],[LengthofCycle]]+1</f>
        <v>#REF!</v>
      </c>
      <c r="E1164">
        <f>IF(IFERROR(LOOKUP(חח[[#This Row],[ClientID]],קביעויות[דילוג 2 אפשרויות]),FALSE)=חח[[#This Row],[ClientID]],1,"")</f>
        <v>1</v>
      </c>
    </row>
    <row r="1165" spans="1:5" x14ac:dyDescent="0.25">
      <c r="A1165" t="s">
        <v>100</v>
      </c>
      <c r="B1165">
        <v>5</v>
      </c>
      <c r="C1165">
        <v>30</v>
      </c>
      <c r="D1165" t="e">
        <f>[1]!דבד[[#This Row],[LengthofCycle]]+1</f>
        <v>#REF!</v>
      </c>
      <c r="E1165">
        <f>IF(IFERROR(LOOKUP(חח[[#This Row],[ClientID]],קביעויות[דילוג 2 אפשרויות]),FALSE)=חח[[#This Row],[ClientID]],1,"")</f>
        <v>1</v>
      </c>
    </row>
    <row r="1166" spans="1:5" x14ac:dyDescent="0.25">
      <c r="A1166" t="s">
        <v>100</v>
      </c>
      <c r="B1166">
        <v>6</v>
      </c>
      <c r="C1166">
        <v>33</v>
      </c>
      <c r="D1166" t="e">
        <f>[1]!דבד[[#This Row],[LengthofCycle]]+1</f>
        <v>#REF!</v>
      </c>
      <c r="E1166">
        <f>IF(IFERROR(LOOKUP(חח[[#This Row],[ClientID]],קביעויות[דילוג 2 אפשרויות]),FALSE)=חח[[#This Row],[ClientID]],1,"")</f>
        <v>1</v>
      </c>
    </row>
    <row r="1167" spans="1:5" x14ac:dyDescent="0.25">
      <c r="A1167" t="s">
        <v>100</v>
      </c>
      <c r="B1167">
        <v>7</v>
      </c>
      <c r="C1167">
        <v>27</v>
      </c>
      <c r="D1167" t="e">
        <f>[1]!דבד[[#This Row],[LengthofCycle]]+1</f>
        <v>#REF!</v>
      </c>
      <c r="E1167">
        <f>IF(IFERROR(LOOKUP(חח[[#This Row],[ClientID]],קביעויות[דילוג 2 אפשרויות]),FALSE)=חח[[#This Row],[ClientID]],1,"")</f>
        <v>1</v>
      </c>
    </row>
    <row r="1168" spans="1:5" x14ac:dyDescent="0.25">
      <c r="A1168" t="s">
        <v>100</v>
      </c>
      <c r="B1168">
        <v>8</v>
      </c>
      <c r="C1168">
        <v>28</v>
      </c>
      <c r="D1168" t="e">
        <f>[1]!דבד[[#This Row],[LengthofCycle]]+1</f>
        <v>#REF!</v>
      </c>
      <c r="E1168">
        <f>IF(IFERROR(LOOKUP(חח[[#This Row],[ClientID]],קביעויות[דילוג 2 אפשרויות]),FALSE)=חח[[#This Row],[ClientID]],1,"")</f>
        <v>1</v>
      </c>
    </row>
    <row r="1169" spans="1:5" x14ac:dyDescent="0.25">
      <c r="A1169" t="s">
        <v>100</v>
      </c>
      <c r="B1169">
        <v>9</v>
      </c>
      <c r="C1169">
        <v>30</v>
      </c>
      <c r="D1169" t="e">
        <f>[1]!דבד[[#This Row],[LengthofCycle]]+1</f>
        <v>#REF!</v>
      </c>
      <c r="E1169">
        <f>IF(IFERROR(LOOKUP(חח[[#This Row],[ClientID]],קביעויות[דילוג 2 אפשרויות]),FALSE)=חח[[#This Row],[ClientID]],1,"")</f>
        <v>1</v>
      </c>
    </row>
    <row r="1170" spans="1:5" x14ac:dyDescent="0.25">
      <c r="A1170" t="s">
        <v>100</v>
      </c>
      <c r="B1170">
        <v>10</v>
      </c>
      <c r="C1170">
        <v>34</v>
      </c>
      <c r="D1170" t="e">
        <f>[1]!דבד[[#This Row],[LengthofCycle]]+1</f>
        <v>#REF!</v>
      </c>
      <c r="E1170">
        <f>IF(IFERROR(LOOKUP(חח[[#This Row],[ClientID]],קביעויות[דילוג 2 אפשרויות]),FALSE)=חח[[#This Row],[ClientID]],1,"")</f>
        <v>1</v>
      </c>
    </row>
    <row r="1171" spans="1:5" x14ac:dyDescent="0.25">
      <c r="A1171" t="s">
        <v>100</v>
      </c>
      <c r="B1171">
        <v>11</v>
      </c>
      <c r="C1171">
        <v>33</v>
      </c>
      <c r="D1171" t="e">
        <f>[1]!דבד[[#This Row],[LengthofCycle]]+1</f>
        <v>#REF!</v>
      </c>
      <c r="E1171">
        <f>IF(IFERROR(LOOKUP(חח[[#This Row],[ClientID]],קביעויות[דילוג 2 אפשרויות]),FALSE)=חח[[#This Row],[ClientID]],1,"")</f>
        <v>1</v>
      </c>
    </row>
    <row r="1172" spans="1:5" x14ac:dyDescent="0.25">
      <c r="A1172" t="s">
        <v>100</v>
      </c>
      <c r="B1172">
        <v>12</v>
      </c>
      <c r="C1172">
        <v>32</v>
      </c>
      <c r="D1172" t="e">
        <f>[1]!דבד[[#This Row],[LengthofCycle]]+1</f>
        <v>#REF!</v>
      </c>
      <c r="E1172">
        <f>IF(IFERROR(LOOKUP(חח[[#This Row],[ClientID]],קביעויות[דילוג 2 אפשרויות]),FALSE)=חח[[#This Row],[ClientID]],1,"")</f>
        <v>1</v>
      </c>
    </row>
    <row r="1173" spans="1:5" x14ac:dyDescent="0.25">
      <c r="A1173" t="s">
        <v>101</v>
      </c>
      <c r="B1173">
        <v>1</v>
      </c>
      <c r="C1173">
        <v>31</v>
      </c>
      <c r="D1173" t="e">
        <f>[1]!דבד[[#This Row],[LengthofCycle]]+1</f>
        <v>#REF!</v>
      </c>
      <c r="E1173">
        <f>IF(IFERROR(LOOKUP(חח[[#This Row],[ClientID]],קביעויות[דילוג 2 אפשרויות]),FALSE)=חח[[#This Row],[ClientID]],1,"")</f>
        <v>1</v>
      </c>
    </row>
    <row r="1174" spans="1:5" x14ac:dyDescent="0.25">
      <c r="A1174" t="s">
        <v>101</v>
      </c>
      <c r="B1174">
        <v>2</v>
      </c>
      <c r="C1174">
        <v>32</v>
      </c>
      <c r="D1174" t="e">
        <f>[1]!דבד[[#This Row],[LengthofCycle]]+1</f>
        <v>#REF!</v>
      </c>
      <c r="E1174">
        <f>IF(IFERROR(LOOKUP(חח[[#This Row],[ClientID]],קביעויות[דילוג 2 אפשרויות]),FALSE)=חח[[#This Row],[ClientID]],1,"")</f>
        <v>1</v>
      </c>
    </row>
    <row r="1175" spans="1:5" x14ac:dyDescent="0.25">
      <c r="A1175" t="s">
        <v>101</v>
      </c>
      <c r="B1175">
        <v>3</v>
      </c>
      <c r="C1175">
        <v>31</v>
      </c>
      <c r="D1175" t="e">
        <f>[1]!דבד[[#This Row],[LengthofCycle]]+1</f>
        <v>#REF!</v>
      </c>
      <c r="E1175">
        <f>IF(IFERROR(LOOKUP(חח[[#This Row],[ClientID]],קביעויות[דילוג 2 אפשרויות]),FALSE)=חח[[#This Row],[ClientID]],1,"")</f>
        <v>1</v>
      </c>
    </row>
    <row r="1176" spans="1:5" x14ac:dyDescent="0.25">
      <c r="A1176" t="s">
        <v>101</v>
      </c>
      <c r="B1176">
        <v>4</v>
      </c>
      <c r="C1176">
        <v>32</v>
      </c>
      <c r="D1176" t="e">
        <f>[1]!דבד[[#This Row],[LengthofCycle]]+1</f>
        <v>#REF!</v>
      </c>
      <c r="E1176">
        <f>IF(IFERROR(LOOKUP(חח[[#This Row],[ClientID]],קביעויות[דילוג 2 אפשרויות]),FALSE)=חח[[#This Row],[ClientID]],1,"")</f>
        <v>1</v>
      </c>
    </row>
    <row r="1177" spans="1:5" x14ac:dyDescent="0.25">
      <c r="A1177" t="s">
        <v>101</v>
      </c>
      <c r="B1177">
        <v>5</v>
      </c>
      <c r="C1177">
        <v>32</v>
      </c>
      <c r="D1177" t="e">
        <f>[1]!דבד[[#This Row],[LengthofCycle]]+1</f>
        <v>#REF!</v>
      </c>
      <c r="E1177">
        <f>IF(IFERROR(LOOKUP(חח[[#This Row],[ClientID]],קביעויות[דילוג 2 אפשרויות]),FALSE)=חח[[#This Row],[ClientID]],1,"")</f>
        <v>1</v>
      </c>
    </row>
    <row r="1178" spans="1:5" x14ac:dyDescent="0.25">
      <c r="A1178" t="s">
        <v>101</v>
      </c>
      <c r="B1178">
        <v>6</v>
      </c>
      <c r="C1178">
        <v>30</v>
      </c>
      <c r="D1178" t="e">
        <f>[1]!דבד[[#This Row],[LengthofCycle]]+1</f>
        <v>#REF!</v>
      </c>
      <c r="E1178">
        <f>IF(IFERROR(LOOKUP(חח[[#This Row],[ClientID]],קביעויות[דילוג 2 אפשרויות]),FALSE)=חח[[#This Row],[ClientID]],1,"")</f>
        <v>1</v>
      </c>
    </row>
    <row r="1179" spans="1:5" x14ac:dyDescent="0.25">
      <c r="A1179" t="s">
        <v>101</v>
      </c>
      <c r="B1179">
        <v>7</v>
      </c>
      <c r="C1179">
        <v>28</v>
      </c>
      <c r="D1179" t="e">
        <f>[1]!דבד[[#This Row],[LengthofCycle]]+1</f>
        <v>#REF!</v>
      </c>
      <c r="E1179">
        <f>IF(IFERROR(LOOKUP(חח[[#This Row],[ClientID]],קביעויות[דילוג 2 אפשרויות]),FALSE)=חח[[#This Row],[ClientID]],1,"")</f>
        <v>1</v>
      </c>
    </row>
    <row r="1180" spans="1:5" x14ac:dyDescent="0.25">
      <c r="A1180" t="s">
        <v>101</v>
      </c>
      <c r="B1180">
        <v>8</v>
      </c>
      <c r="C1180">
        <v>33</v>
      </c>
      <c r="D1180" t="e">
        <f>[1]!דבד[[#This Row],[LengthofCycle]]+1</f>
        <v>#REF!</v>
      </c>
      <c r="E1180">
        <f>IF(IFERROR(LOOKUP(חח[[#This Row],[ClientID]],קביעויות[דילוג 2 אפשרויות]),FALSE)=חח[[#This Row],[ClientID]],1,"")</f>
        <v>1</v>
      </c>
    </row>
    <row r="1181" spans="1:5" x14ac:dyDescent="0.25">
      <c r="A1181" t="s">
        <v>101</v>
      </c>
      <c r="B1181">
        <v>9</v>
      </c>
      <c r="C1181">
        <v>32</v>
      </c>
      <c r="D1181" t="e">
        <f>[1]!דבד[[#This Row],[LengthofCycle]]+1</f>
        <v>#REF!</v>
      </c>
      <c r="E1181">
        <f>IF(IFERROR(LOOKUP(חח[[#This Row],[ClientID]],קביעויות[דילוג 2 אפשרויות]),FALSE)=חח[[#This Row],[ClientID]],1,"")</f>
        <v>1</v>
      </c>
    </row>
    <row r="1182" spans="1:5" x14ac:dyDescent="0.25">
      <c r="A1182" t="s">
        <v>101</v>
      </c>
      <c r="B1182">
        <v>10</v>
      </c>
      <c r="C1182">
        <v>27</v>
      </c>
      <c r="D1182" t="e">
        <f>[1]!דבד[[#This Row],[LengthofCycle]]+1</f>
        <v>#REF!</v>
      </c>
      <c r="E1182">
        <f>IF(IFERROR(LOOKUP(חח[[#This Row],[ClientID]],קביעויות[דילוג 2 אפשרויות]),FALSE)=חח[[#This Row],[ClientID]],1,"")</f>
        <v>1</v>
      </c>
    </row>
    <row r="1183" spans="1:5" x14ac:dyDescent="0.25">
      <c r="A1183" t="s">
        <v>101</v>
      </c>
      <c r="B1183">
        <v>11</v>
      </c>
      <c r="C1183">
        <v>33</v>
      </c>
      <c r="D1183" t="e">
        <f>[1]!דבד[[#This Row],[LengthofCycle]]+1</f>
        <v>#REF!</v>
      </c>
      <c r="E1183">
        <f>IF(IFERROR(LOOKUP(חח[[#This Row],[ClientID]],קביעויות[דילוג 2 אפשרויות]),FALSE)=חח[[#This Row],[ClientID]],1,"")</f>
        <v>1</v>
      </c>
    </row>
    <row r="1184" spans="1:5" x14ac:dyDescent="0.25">
      <c r="A1184" t="s">
        <v>101</v>
      </c>
      <c r="B1184">
        <v>12</v>
      </c>
      <c r="C1184">
        <v>31</v>
      </c>
      <c r="D1184" t="e">
        <f>[1]!דבד[[#This Row],[LengthofCycle]]+1</f>
        <v>#REF!</v>
      </c>
      <c r="E1184">
        <f>IF(IFERROR(LOOKUP(חח[[#This Row],[ClientID]],קביעויות[דילוג 2 אפשרויות]),FALSE)=חח[[#This Row],[ClientID]],1,"")</f>
        <v>1</v>
      </c>
    </row>
    <row r="1185" spans="1:5" x14ac:dyDescent="0.25">
      <c r="A1185" t="s">
        <v>16</v>
      </c>
      <c r="B1185">
        <v>1</v>
      </c>
      <c r="C1185">
        <v>31</v>
      </c>
      <c r="D1185" t="e">
        <f>[1]!דבד[[#This Row],[LengthofCycle]]+1</f>
        <v>#REF!</v>
      </c>
      <c r="E1185" t="str">
        <f>IF(IFERROR(LOOKUP(חח[[#This Row],[ClientID]],קביעויות[דילוג 2 אפשרויות]),FALSE)=חח[[#This Row],[ClientID]],1,"")</f>
        <v/>
      </c>
    </row>
    <row r="1186" spans="1:5" x14ac:dyDescent="0.25">
      <c r="A1186" t="s">
        <v>16</v>
      </c>
      <c r="B1186">
        <v>2</v>
      </c>
      <c r="C1186">
        <v>31</v>
      </c>
      <c r="D1186" t="e">
        <f>[1]!דבד[[#This Row],[LengthofCycle]]+1</f>
        <v>#REF!</v>
      </c>
      <c r="E1186" t="str">
        <f>IF(IFERROR(LOOKUP(חח[[#This Row],[ClientID]],קביעויות[דילוג 2 אפשרויות]),FALSE)=חח[[#This Row],[ClientID]],1,"")</f>
        <v/>
      </c>
    </row>
    <row r="1187" spans="1:5" x14ac:dyDescent="0.25">
      <c r="A1187" t="s">
        <v>16</v>
      </c>
      <c r="B1187">
        <v>3</v>
      </c>
      <c r="C1187">
        <v>31</v>
      </c>
      <c r="D1187" t="e">
        <f>[1]!דבד[[#This Row],[LengthofCycle]]+1</f>
        <v>#REF!</v>
      </c>
      <c r="E1187" t="str">
        <f>IF(IFERROR(LOOKUP(חח[[#This Row],[ClientID]],קביעויות[דילוג 2 אפשרויות]),FALSE)=חח[[#This Row],[ClientID]],1,"")</f>
        <v/>
      </c>
    </row>
    <row r="1188" spans="1:5" x14ac:dyDescent="0.25">
      <c r="A1188" t="s">
        <v>16</v>
      </c>
      <c r="B1188">
        <v>4</v>
      </c>
      <c r="C1188">
        <v>30</v>
      </c>
      <c r="D1188" t="e">
        <f>[1]!דבד[[#This Row],[LengthofCycle]]+1</f>
        <v>#REF!</v>
      </c>
      <c r="E1188" t="str">
        <f>IF(IFERROR(LOOKUP(חח[[#This Row],[ClientID]],קביעויות[דילוג 2 אפשרויות]),FALSE)=חח[[#This Row],[ClientID]],1,"")</f>
        <v/>
      </c>
    </row>
    <row r="1189" spans="1:5" x14ac:dyDescent="0.25">
      <c r="A1189" t="s">
        <v>16</v>
      </c>
      <c r="B1189">
        <v>5</v>
      </c>
      <c r="C1189">
        <v>32</v>
      </c>
      <c r="D1189" t="e">
        <f>[1]!דבד[[#This Row],[LengthofCycle]]+1</f>
        <v>#REF!</v>
      </c>
      <c r="E1189" t="str">
        <f>IF(IFERROR(LOOKUP(חח[[#This Row],[ClientID]],קביעויות[דילוג 2 אפשרויות]),FALSE)=חח[[#This Row],[ClientID]],1,"")</f>
        <v/>
      </c>
    </row>
    <row r="1190" spans="1:5" x14ac:dyDescent="0.25">
      <c r="A1190" t="s">
        <v>16</v>
      </c>
      <c r="B1190">
        <v>6</v>
      </c>
      <c r="C1190">
        <v>31</v>
      </c>
      <c r="D1190" t="e">
        <f>[1]!דבד[[#This Row],[LengthofCycle]]+1</f>
        <v>#REF!</v>
      </c>
      <c r="E1190" t="str">
        <f>IF(IFERROR(LOOKUP(חח[[#This Row],[ClientID]],קביעויות[דילוג 2 אפשרויות]),FALSE)=חח[[#This Row],[ClientID]],1,"")</f>
        <v/>
      </c>
    </row>
    <row r="1191" spans="1:5" x14ac:dyDescent="0.25">
      <c r="A1191" t="s">
        <v>16</v>
      </c>
      <c r="B1191">
        <v>7</v>
      </c>
      <c r="C1191">
        <v>31</v>
      </c>
      <c r="D1191" t="e">
        <f>[1]!דבד[[#This Row],[LengthofCycle]]+1</f>
        <v>#REF!</v>
      </c>
      <c r="E1191" t="str">
        <f>IF(IFERROR(LOOKUP(חח[[#This Row],[ClientID]],קביעויות[דילוג 2 אפשרויות]),FALSE)=חח[[#This Row],[ClientID]],1,"")</f>
        <v/>
      </c>
    </row>
    <row r="1192" spans="1:5" x14ac:dyDescent="0.25">
      <c r="A1192" t="s">
        <v>16</v>
      </c>
      <c r="B1192">
        <v>8</v>
      </c>
      <c r="C1192">
        <v>32</v>
      </c>
      <c r="D1192" t="e">
        <f>[1]!דבד[[#This Row],[LengthofCycle]]+1</f>
        <v>#REF!</v>
      </c>
      <c r="E1192" t="str">
        <f>IF(IFERROR(LOOKUP(חח[[#This Row],[ClientID]],קביעויות[דילוג 2 אפשרויות]),FALSE)=חח[[#This Row],[ClientID]],1,"")</f>
        <v/>
      </c>
    </row>
    <row r="1193" spans="1:5" x14ac:dyDescent="0.25">
      <c r="A1193" t="s">
        <v>16</v>
      </c>
      <c r="B1193">
        <v>9</v>
      </c>
      <c r="C1193">
        <v>30</v>
      </c>
      <c r="D1193" t="e">
        <f>[1]!דבד[[#This Row],[LengthofCycle]]+1</f>
        <v>#REF!</v>
      </c>
      <c r="E1193" t="str">
        <f>IF(IFERROR(LOOKUP(חח[[#This Row],[ClientID]],קביעויות[דילוג 2 אפשרויות]),FALSE)=חח[[#This Row],[ClientID]],1,"")</f>
        <v/>
      </c>
    </row>
    <row r="1194" spans="1:5" x14ac:dyDescent="0.25">
      <c r="A1194" t="s">
        <v>16</v>
      </c>
      <c r="B1194">
        <v>10</v>
      </c>
      <c r="C1194">
        <v>30</v>
      </c>
      <c r="D1194" t="e">
        <f>[1]!דבד[[#This Row],[LengthofCycle]]+1</f>
        <v>#REF!</v>
      </c>
      <c r="E1194" t="str">
        <f>IF(IFERROR(LOOKUP(חח[[#This Row],[ClientID]],קביעויות[דילוג 2 אפשרויות]),FALSE)=חח[[#This Row],[ClientID]],1,"")</f>
        <v/>
      </c>
    </row>
    <row r="1195" spans="1:5" x14ac:dyDescent="0.25">
      <c r="A1195" t="s">
        <v>16</v>
      </c>
      <c r="B1195">
        <v>11</v>
      </c>
      <c r="C1195">
        <v>27</v>
      </c>
      <c r="D1195" t="e">
        <f>[1]!דבד[[#This Row],[LengthofCycle]]+1</f>
        <v>#REF!</v>
      </c>
      <c r="E1195" t="str">
        <f>IF(IFERROR(LOOKUP(חח[[#This Row],[ClientID]],קביעויות[דילוג 2 אפשרויות]),FALSE)=חח[[#This Row],[ClientID]],1,"")</f>
        <v/>
      </c>
    </row>
    <row r="1196" spans="1:5" x14ac:dyDescent="0.25">
      <c r="A1196" t="s">
        <v>16</v>
      </c>
      <c r="B1196">
        <v>12</v>
      </c>
      <c r="C1196">
        <v>34</v>
      </c>
      <c r="D1196" t="e">
        <f>[1]!דבד[[#This Row],[LengthofCycle]]+1</f>
        <v>#REF!</v>
      </c>
      <c r="E1196" t="str">
        <f>IF(IFERROR(LOOKUP(חח[[#This Row],[ClientID]],קביעויות[דילוג 2 אפשרויות]),FALSE)=חח[[#This Row],[ClientID]],1,"")</f>
        <v/>
      </c>
    </row>
    <row r="1197" spans="1:5" x14ac:dyDescent="0.25">
      <c r="A1197" t="s">
        <v>16</v>
      </c>
      <c r="B1197">
        <v>13</v>
      </c>
      <c r="C1197">
        <v>32</v>
      </c>
      <c r="D1197" t="e">
        <f>[1]!דבד[[#This Row],[LengthofCycle]]+1</f>
        <v>#REF!</v>
      </c>
      <c r="E1197" t="str">
        <f>IF(IFERROR(LOOKUP(חח[[#This Row],[ClientID]],קביעויות[דילוג 2 אפשרויות]),FALSE)=חח[[#This Row],[ClientID]],1,"")</f>
        <v/>
      </c>
    </row>
    <row r="1198" spans="1:5" x14ac:dyDescent="0.25">
      <c r="A1198" t="s">
        <v>102</v>
      </c>
      <c r="B1198">
        <v>1</v>
      </c>
      <c r="C1198">
        <v>29</v>
      </c>
      <c r="D1198" t="e">
        <f>[1]!דבד[[#This Row],[LengthofCycle]]+1</f>
        <v>#REF!</v>
      </c>
      <c r="E1198" t="str">
        <f>IF(IFERROR(LOOKUP(חח[[#This Row],[ClientID]],קביעויות[דילוג 2 אפשרויות]),FALSE)=חח[[#This Row],[ClientID]],1,"")</f>
        <v/>
      </c>
    </row>
    <row r="1199" spans="1:5" x14ac:dyDescent="0.25">
      <c r="A1199" t="s">
        <v>102</v>
      </c>
      <c r="B1199">
        <v>2</v>
      </c>
      <c r="C1199">
        <v>33</v>
      </c>
      <c r="D1199" t="e">
        <f>[1]!דבד[[#This Row],[LengthofCycle]]+1</f>
        <v>#REF!</v>
      </c>
      <c r="E1199" t="str">
        <f>IF(IFERROR(LOOKUP(חח[[#This Row],[ClientID]],קביעויות[דילוג 2 אפשרויות]),FALSE)=חח[[#This Row],[ClientID]],1,"")</f>
        <v/>
      </c>
    </row>
    <row r="1200" spans="1:5" x14ac:dyDescent="0.25">
      <c r="A1200" t="s">
        <v>102</v>
      </c>
      <c r="B1200">
        <v>3</v>
      </c>
      <c r="C1200">
        <v>33</v>
      </c>
      <c r="D1200" t="e">
        <f>[1]!דבד[[#This Row],[LengthofCycle]]+1</f>
        <v>#REF!</v>
      </c>
      <c r="E1200" t="str">
        <f>IF(IFERROR(LOOKUP(חח[[#This Row],[ClientID]],קביעויות[דילוג 2 אפשרויות]),FALSE)=חח[[#This Row],[ClientID]],1,"")</f>
        <v/>
      </c>
    </row>
    <row r="1201" spans="1:5" x14ac:dyDescent="0.25">
      <c r="A1201" t="s">
        <v>102</v>
      </c>
      <c r="B1201">
        <v>4</v>
      </c>
      <c r="C1201">
        <v>26</v>
      </c>
      <c r="D1201" t="e">
        <f>[1]!דבד[[#This Row],[LengthofCycle]]+1</f>
        <v>#REF!</v>
      </c>
      <c r="E1201" t="str">
        <f>IF(IFERROR(LOOKUP(חח[[#This Row],[ClientID]],קביעויות[דילוג 2 אפשרויות]),FALSE)=חח[[#This Row],[ClientID]],1,"")</f>
        <v/>
      </c>
    </row>
    <row r="1202" spans="1:5" x14ac:dyDescent="0.25">
      <c r="A1202" t="s">
        <v>102</v>
      </c>
      <c r="B1202">
        <v>5</v>
      </c>
      <c r="C1202">
        <v>31</v>
      </c>
      <c r="D1202" t="e">
        <f>[1]!דבד[[#This Row],[LengthofCycle]]+1</f>
        <v>#REF!</v>
      </c>
      <c r="E1202" t="str">
        <f>IF(IFERROR(LOOKUP(חח[[#This Row],[ClientID]],קביעויות[דילוג 2 אפשרויות]),FALSE)=חח[[#This Row],[ClientID]],1,"")</f>
        <v/>
      </c>
    </row>
    <row r="1203" spans="1:5" x14ac:dyDescent="0.25">
      <c r="A1203" t="s">
        <v>102</v>
      </c>
      <c r="B1203">
        <v>6</v>
      </c>
      <c r="C1203">
        <v>33</v>
      </c>
      <c r="D1203" t="e">
        <f>[1]!דבד[[#This Row],[LengthofCycle]]+1</f>
        <v>#REF!</v>
      </c>
      <c r="E1203" t="str">
        <f>IF(IFERROR(LOOKUP(חח[[#This Row],[ClientID]],קביעויות[דילוג 2 אפשרויות]),FALSE)=חח[[#This Row],[ClientID]],1,"")</f>
        <v/>
      </c>
    </row>
    <row r="1204" spans="1:5" x14ac:dyDescent="0.25">
      <c r="A1204" t="s">
        <v>103</v>
      </c>
      <c r="B1204">
        <v>1</v>
      </c>
      <c r="C1204">
        <v>26</v>
      </c>
      <c r="D1204" t="e">
        <f>[1]!דבד[[#This Row],[LengthofCycle]]+1</f>
        <v>#REF!</v>
      </c>
      <c r="E1204">
        <f>IF(IFERROR(LOOKUP(חח[[#This Row],[ClientID]],קביעויות[דילוג 2 אפשרויות]),FALSE)=חח[[#This Row],[ClientID]],1,"")</f>
        <v>1</v>
      </c>
    </row>
    <row r="1205" spans="1:5" x14ac:dyDescent="0.25">
      <c r="A1205" t="s">
        <v>103</v>
      </c>
      <c r="B1205">
        <v>2</v>
      </c>
      <c r="C1205">
        <v>28</v>
      </c>
      <c r="D1205" t="e">
        <f>[1]!דבד[[#This Row],[LengthofCycle]]+1</f>
        <v>#REF!</v>
      </c>
      <c r="E1205">
        <f>IF(IFERROR(LOOKUP(חח[[#This Row],[ClientID]],קביעויות[דילוג 2 אפשרויות]),FALSE)=חח[[#This Row],[ClientID]],1,"")</f>
        <v>1</v>
      </c>
    </row>
    <row r="1206" spans="1:5" x14ac:dyDescent="0.25">
      <c r="A1206" t="s">
        <v>103</v>
      </c>
      <c r="B1206">
        <v>3</v>
      </c>
      <c r="C1206">
        <v>28</v>
      </c>
      <c r="D1206" t="e">
        <f>[1]!דבד[[#This Row],[LengthofCycle]]+1</f>
        <v>#REF!</v>
      </c>
      <c r="E1206">
        <f>IF(IFERROR(LOOKUP(חח[[#This Row],[ClientID]],קביעויות[דילוג 2 אפשרויות]),FALSE)=חח[[#This Row],[ClientID]],1,"")</f>
        <v>1</v>
      </c>
    </row>
    <row r="1207" spans="1:5" x14ac:dyDescent="0.25">
      <c r="A1207" t="s">
        <v>103</v>
      </c>
      <c r="B1207">
        <v>4</v>
      </c>
      <c r="C1207">
        <v>25</v>
      </c>
      <c r="D1207" t="e">
        <f>[1]!דבד[[#This Row],[LengthofCycle]]+1</f>
        <v>#REF!</v>
      </c>
      <c r="E1207">
        <f>IF(IFERROR(LOOKUP(חח[[#This Row],[ClientID]],קביעויות[דילוג 2 אפשרויות]),FALSE)=חח[[#This Row],[ClientID]],1,"")</f>
        <v>1</v>
      </c>
    </row>
    <row r="1208" spans="1:5" x14ac:dyDescent="0.25">
      <c r="A1208" t="s">
        <v>103</v>
      </c>
      <c r="B1208">
        <v>5</v>
      </c>
      <c r="C1208">
        <v>27</v>
      </c>
      <c r="D1208" t="e">
        <f>[1]!דבד[[#This Row],[LengthofCycle]]+1</f>
        <v>#REF!</v>
      </c>
      <c r="E1208">
        <f>IF(IFERROR(LOOKUP(חח[[#This Row],[ClientID]],קביעויות[דילוג 2 אפשרויות]),FALSE)=חח[[#This Row],[ClientID]],1,"")</f>
        <v>1</v>
      </c>
    </row>
    <row r="1209" spans="1:5" x14ac:dyDescent="0.25">
      <c r="A1209" t="s">
        <v>103</v>
      </c>
      <c r="B1209">
        <v>6</v>
      </c>
      <c r="C1209">
        <v>29</v>
      </c>
      <c r="D1209" t="e">
        <f>[1]!דבד[[#This Row],[LengthofCycle]]+1</f>
        <v>#REF!</v>
      </c>
      <c r="E1209">
        <f>IF(IFERROR(LOOKUP(חח[[#This Row],[ClientID]],קביעויות[דילוג 2 אפשרויות]),FALSE)=חח[[#This Row],[ClientID]],1,"")</f>
        <v>1</v>
      </c>
    </row>
    <row r="1210" spans="1:5" x14ac:dyDescent="0.25">
      <c r="A1210" t="s">
        <v>103</v>
      </c>
      <c r="B1210">
        <v>7</v>
      </c>
      <c r="C1210">
        <v>26</v>
      </c>
      <c r="D1210" t="e">
        <f>[1]!דבד[[#This Row],[LengthofCycle]]+1</f>
        <v>#REF!</v>
      </c>
      <c r="E1210">
        <f>IF(IFERROR(LOOKUP(חח[[#This Row],[ClientID]],קביעויות[דילוג 2 אפשרויות]),FALSE)=חח[[#This Row],[ClientID]],1,"")</f>
        <v>1</v>
      </c>
    </row>
    <row r="1211" spans="1:5" x14ac:dyDescent="0.25">
      <c r="A1211" t="s">
        <v>103</v>
      </c>
      <c r="B1211">
        <v>8</v>
      </c>
      <c r="C1211">
        <v>27</v>
      </c>
      <c r="D1211" t="e">
        <f>[1]!דבד[[#This Row],[LengthofCycle]]+1</f>
        <v>#REF!</v>
      </c>
      <c r="E1211">
        <f>IF(IFERROR(LOOKUP(חח[[#This Row],[ClientID]],קביעויות[דילוג 2 אפשרויות]),FALSE)=חח[[#This Row],[ClientID]],1,"")</f>
        <v>1</v>
      </c>
    </row>
    <row r="1212" spans="1:5" x14ac:dyDescent="0.25">
      <c r="A1212" t="s">
        <v>103</v>
      </c>
      <c r="B1212">
        <v>9</v>
      </c>
      <c r="C1212">
        <v>23</v>
      </c>
      <c r="D1212" t="e">
        <f>[1]!דבד[[#This Row],[LengthofCycle]]+1</f>
        <v>#REF!</v>
      </c>
      <c r="E1212">
        <f>IF(IFERROR(LOOKUP(חח[[#This Row],[ClientID]],קביעויות[דילוג 2 אפשרויות]),FALSE)=חח[[#This Row],[ClientID]],1,"")</f>
        <v>1</v>
      </c>
    </row>
    <row r="1213" spans="1:5" x14ac:dyDescent="0.25">
      <c r="A1213" t="s">
        <v>103</v>
      </c>
      <c r="B1213">
        <v>10</v>
      </c>
      <c r="C1213">
        <v>27</v>
      </c>
      <c r="D1213" t="e">
        <f>[1]!דבד[[#This Row],[LengthofCycle]]+1</f>
        <v>#REF!</v>
      </c>
      <c r="E1213">
        <f>IF(IFERROR(LOOKUP(חח[[#This Row],[ClientID]],קביעויות[דילוג 2 אפשרויות]),FALSE)=חח[[#This Row],[ClientID]],1,"")</f>
        <v>1</v>
      </c>
    </row>
    <row r="1214" spans="1:5" x14ac:dyDescent="0.25">
      <c r="A1214" t="s">
        <v>103</v>
      </c>
      <c r="B1214">
        <v>11</v>
      </c>
      <c r="C1214">
        <v>26</v>
      </c>
      <c r="D1214" t="e">
        <f>[1]!דבד[[#This Row],[LengthofCycle]]+1</f>
        <v>#REF!</v>
      </c>
      <c r="E1214">
        <f>IF(IFERROR(LOOKUP(חח[[#This Row],[ClientID]],קביעויות[דילוג 2 אפשרויות]),FALSE)=חח[[#This Row],[ClientID]],1,"")</f>
        <v>1</v>
      </c>
    </row>
    <row r="1215" spans="1:5" x14ac:dyDescent="0.25">
      <c r="A1215" t="s">
        <v>103</v>
      </c>
      <c r="B1215">
        <v>12</v>
      </c>
      <c r="C1215">
        <v>27</v>
      </c>
      <c r="D1215" t="e">
        <f>[1]!דבד[[#This Row],[LengthofCycle]]+1</f>
        <v>#REF!</v>
      </c>
      <c r="E1215">
        <f>IF(IFERROR(LOOKUP(חח[[#This Row],[ClientID]],קביעויות[דילוג 2 אפשרויות]),FALSE)=חח[[#This Row],[ClientID]],1,"")</f>
        <v>1</v>
      </c>
    </row>
    <row r="1216" spans="1:5" x14ac:dyDescent="0.25">
      <c r="A1216" t="s">
        <v>17</v>
      </c>
      <c r="B1216">
        <v>1</v>
      </c>
      <c r="C1216">
        <v>27</v>
      </c>
      <c r="D1216" t="e">
        <f>[1]!דבד[[#This Row],[LengthofCycle]]+1</f>
        <v>#REF!</v>
      </c>
      <c r="E1216">
        <f>IF(IFERROR(LOOKUP(חח[[#This Row],[ClientID]],קביעויות[דילוג 2 אפשרויות]),FALSE)=חח[[#This Row],[ClientID]],1,"")</f>
        <v>1</v>
      </c>
    </row>
    <row r="1217" spans="1:5" x14ac:dyDescent="0.25">
      <c r="A1217" t="s">
        <v>17</v>
      </c>
      <c r="B1217">
        <v>2</v>
      </c>
      <c r="C1217">
        <v>27</v>
      </c>
      <c r="D1217" t="e">
        <f>[1]!דבד[[#This Row],[LengthofCycle]]+1</f>
        <v>#REF!</v>
      </c>
      <c r="E1217">
        <f>IF(IFERROR(LOOKUP(חח[[#This Row],[ClientID]],קביעויות[דילוג 2 אפשרויות]),FALSE)=חח[[#This Row],[ClientID]],1,"")</f>
        <v>1</v>
      </c>
    </row>
    <row r="1218" spans="1:5" x14ac:dyDescent="0.25">
      <c r="A1218" t="s">
        <v>17</v>
      </c>
      <c r="B1218">
        <v>3</v>
      </c>
      <c r="C1218">
        <v>26</v>
      </c>
      <c r="D1218" t="e">
        <f>[1]!דבד[[#This Row],[LengthofCycle]]+1</f>
        <v>#REF!</v>
      </c>
      <c r="E1218">
        <f>IF(IFERROR(LOOKUP(חח[[#This Row],[ClientID]],קביעויות[דילוג 2 אפשרויות]),FALSE)=חח[[#This Row],[ClientID]],1,"")</f>
        <v>1</v>
      </c>
    </row>
    <row r="1219" spans="1:5" x14ac:dyDescent="0.25">
      <c r="A1219" t="s">
        <v>17</v>
      </c>
      <c r="B1219">
        <v>4</v>
      </c>
      <c r="C1219">
        <v>27</v>
      </c>
      <c r="D1219" t="e">
        <f>[1]!דבד[[#This Row],[LengthofCycle]]+1</f>
        <v>#REF!</v>
      </c>
      <c r="E1219">
        <f>IF(IFERROR(LOOKUP(חח[[#This Row],[ClientID]],קביעויות[דילוג 2 אפשרויות]),FALSE)=חח[[#This Row],[ClientID]],1,"")</f>
        <v>1</v>
      </c>
    </row>
    <row r="1220" spans="1:5" x14ac:dyDescent="0.25">
      <c r="A1220" t="s">
        <v>17</v>
      </c>
      <c r="B1220">
        <v>5</v>
      </c>
      <c r="C1220">
        <v>26</v>
      </c>
      <c r="D1220" t="e">
        <f>[1]!דבד[[#This Row],[LengthofCycle]]+1</f>
        <v>#REF!</v>
      </c>
      <c r="E1220">
        <f>IF(IFERROR(LOOKUP(חח[[#This Row],[ClientID]],קביעויות[דילוג 2 אפשרויות]),FALSE)=חח[[#This Row],[ClientID]],1,"")</f>
        <v>1</v>
      </c>
    </row>
    <row r="1221" spans="1:5" x14ac:dyDescent="0.25">
      <c r="A1221" t="s">
        <v>17</v>
      </c>
      <c r="B1221">
        <v>6</v>
      </c>
      <c r="C1221">
        <v>26</v>
      </c>
      <c r="D1221" t="e">
        <f>[1]!דבד[[#This Row],[LengthofCycle]]+1</f>
        <v>#REF!</v>
      </c>
      <c r="E1221">
        <f>IF(IFERROR(LOOKUP(חח[[#This Row],[ClientID]],קביעויות[דילוג 2 אפשרויות]),FALSE)=חח[[#This Row],[ClientID]],1,"")</f>
        <v>1</v>
      </c>
    </row>
    <row r="1222" spans="1:5" x14ac:dyDescent="0.25">
      <c r="A1222" t="s">
        <v>17</v>
      </c>
      <c r="B1222">
        <v>7</v>
      </c>
      <c r="C1222">
        <v>27</v>
      </c>
      <c r="D1222" t="e">
        <f>[1]!דבד[[#This Row],[LengthofCycle]]+1</f>
        <v>#REF!</v>
      </c>
      <c r="E1222">
        <f>IF(IFERROR(LOOKUP(חח[[#This Row],[ClientID]],קביעויות[דילוג 2 אפשרויות]),FALSE)=חח[[#This Row],[ClientID]],1,"")</f>
        <v>1</v>
      </c>
    </row>
    <row r="1223" spans="1:5" x14ac:dyDescent="0.25">
      <c r="A1223" t="s">
        <v>17</v>
      </c>
      <c r="B1223">
        <v>8</v>
      </c>
      <c r="C1223">
        <v>28</v>
      </c>
      <c r="D1223" t="e">
        <f>[1]!דבד[[#This Row],[LengthofCycle]]+1</f>
        <v>#REF!</v>
      </c>
      <c r="E1223">
        <f>IF(IFERROR(LOOKUP(חח[[#This Row],[ClientID]],קביעויות[דילוג 2 אפשרויות]),FALSE)=חח[[#This Row],[ClientID]],1,"")</f>
        <v>1</v>
      </c>
    </row>
    <row r="1224" spans="1:5" x14ac:dyDescent="0.25">
      <c r="A1224" t="s">
        <v>17</v>
      </c>
      <c r="B1224">
        <v>9</v>
      </c>
      <c r="C1224">
        <v>26</v>
      </c>
      <c r="D1224" t="e">
        <f>[1]!דבד[[#This Row],[LengthofCycle]]+1</f>
        <v>#REF!</v>
      </c>
      <c r="E1224">
        <f>IF(IFERROR(LOOKUP(חח[[#This Row],[ClientID]],קביעויות[דילוג 2 אפשרויות]),FALSE)=חח[[#This Row],[ClientID]],1,"")</f>
        <v>1</v>
      </c>
    </row>
    <row r="1225" spans="1:5" x14ac:dyDescent="0.25">
      <c r="A1225" t="s">
        <v>17</v>
      </c>
      <c r="B1225">
        <v>10</v>
      </c>
      <c r="C1225">
        <v>28</v>
      </c>
      <c r="D1225" t="e">
        <f>[1]!דבד[[#This Row],[LengthofCycle]]+1</f>
        <v>#REF!</v>
      </c>
      <c r="E1225">
        <f>IF(IFERROR(LOOKUP(חח[[#This Row],[ClientID]],קביעויות[דילוג 2 אפשרויות]),FALSE)=חח[[#This Row],[ClientID]],1,"")</f>
        <v>1</v>
      </c>
    </row>
    <row r="1226" spans="1:5" x14ac:dyDescent="0.25">
      <c r="A1226" t="s">
        <v>17</v>
      </c>
      <c r="B1226">
        <v>11</v>
      </c>
      <c r="C1226">
        <v>28</v>
      </c>
      <c r="D1226" t="e">
        <f>[1]!דבד[[#This Row],[LengthofCycle]]+1</f>
        <v>#REF!</v>
      </c>
      <c r="E1226">
        <f>IF(IFERROR(LOOKUP(חח[[#This Row],[ClientID]],קביעויות[דילוג 2 אפשרויות]),FALSE)=חח[[#This Row],[ClientID]],1,"")</f>
        <v>1</v>
      </c>
    </row>
    <row r="1227" spans="1:5" x14ac:dyDescent="0.25">
      <c r="A1227" t="s">
        <v>17</v>
      </c>
      <c r="B1227">
        <v>12</v>
      </c>
      <c r="C1227">
        <v>28</v>
      </c>
      <c r="D1227" t="e">
        <f>[1]!דבד[[#This Row],[LengthofCycle]]+1</f>
        <v>#REF!</v>
      </c>
      <c r="E1227">
        <f>IF(IFERROR(LOOKUP(חח[[#This Row],[ClientID]],קביעויות[דילוג 2 אפשרויות]),FALSE)=חח[[#This Row],[ClientID]],1,"")</f>
        <v>1</v>
      </c>
    </row>
    <row r="1228" spans="1:5" x14ac:dyDescent="0.25">
      <c r="A1228" t="s">
        <v>18</v>
      </c>
      <c r="B1228">
        <v>1</v>
      </c>
      <c r="C1228">
        <v>28</v>
      </c>
      <c r="D1228" t="e">
        <f>[1]!דבד[[#This Row],[LengthofCycle]]+1</f>
        <v>#REF!</v>
      </c>
      <c r="E1228" t="str">
        <f>IF(IFERROR(LOOKUP(חח[[#This Row],[ClientID]],קביעויות[דילוג 2 אפשרויות]),FALSE)=חח[[#This Row],[ClientID]],1,"")</f>
        <v/>
      </c>
    </row>
    <row r="1229" spans="1:5" x14ac:dyDescent="0.25">
      <c r="A1229" t="s">
        <v>18</v>
      </c>
      <c r="B1229">
        <v>2</v>
      </c>
      <c r="C1229">
        <v>28</v>
      </c>
      <c r="D1229" t="e">
        <f>[1]!דבד[[#This Row],[LengthofCycle]]+1</f>
        <v>#REF!</v>
      </c>
      <c r="E1229" t="str">
        <f>IF(IFERROR(LOOKUP(חח[[#This Row],[ClientID]],קביעויות[דילוג 2 אפשרויות]),FALSE)=חח[[#This Row],[ClientID]],1,"")</f>
        <v/>
      </c>
    </row>
    <row r="1230" spans="1:5" x14ac:dyDescent="0.25">
      <c r="A1230" t="s">
        <v>18</v>
      </c>
      <c r="B1230">
        <v>3</v>
      </c>
      <c r="C1230">
        <v>30</v>
      </c>
      <c r="D1230" t="e">
        <f>[1]!דבד[[#This Row],[LengthofCycle]]+1</f>
        <v>#REF!</v>
      </c>
      <c r="E1230" t="str">
        <f>IF(IFERROR(LOOKUP(חח[[#This Row],[ClientID]],קביעויות[דילוג 2 אפשרויות]),FALSE)=חח[[#This Row],[ClientID]],1,"")</f>
        <v/>
      </c>
    </row>
    <row r="1231" spans="1:5" x14ac:dyDescent="0.25">
      <c r="A1231" t="s">
        <v>18</v>
      </c>
      <c r="B1231">
        <v>4</v>
      </c>
      <c r="C1231">
        <v>33</v>
      </c>
      <c r="D1231" t="e">
        <f>[1]!דבד[[#This Row],[LengthofCycle]]+1</f>
        <v>#REF!</v>
      </c>
      <c r="E1231" t="str">
        <f>IF(IFERROR(LOOKUP(חח[[#This Row],[ClientID]],קביעויות[דילוג 2 אפשרויות]),FALSE)=חח[[#This Row],[ClientID]],1,"")</f>
        <v/>
      </c>
    </row>
    <row r="1232" spans="1:5" x14ac:dyDescent="0.25">
      <c r="A1232" t="s">
        <v>18</v>
      </c>
      <c r="B1232">
        <v>5</v>
      </c>
      <c r="C1232">
        <v>33</v>
      </c>
      <c r="D1232" t="e">
        <f>[1]!דבד[[#This Row],[LengthofCycle]]+1</f>
        <v>#REF!</v>
      </c>
      <c r="E1232" t="str">
        <f>IF(IFERROR(LOOKUP(חח[[#This Row],[ClientID]],קביעויות[דילוג 2 אפשרויות]),FALSE)=חח[[#This Row],[ClientID]],1,"")</f>
        <v/>
      </c>
    </row>
    <row r="1233" spans="1:5" x14ac:dyDescent="0.25">
      <c r="A1233" t="s">
        <v>18</v>
      </c>
      <c r="B1233">
        <v>6</v>
      </c>
      <c r="C1233">
        <v>32</v>
      </c>
      <c r="D1233" t="e">
        <f>[1]!דבד[[#This Row],[LengthofCycle]]+1</f>
        <v>#REF!</v>
      </c>
      <c r="E1233" t="str">
        <f>IF(IFERROR(LOOKUP(חח[[#This Row],[ClientID]],קביעויות[דילוג 2 אפשרויות]),FALSE)=חח[[#This Row],[ClientID]],1,"")</f>
        <v/>
      </c>
    </row>
    <row r="1234" spans="1:5" x14ac:dyDescent="0.25">
      <c r="A1234" t="s">
        <v>18</v>
      </c>
      <c r="B1234">
        <v>7</v>
      </c>
      <c r="C1234">
        <v>30</v>
      </c>
      <c r="D1234" t="e">
        <f>[1]!דבד[[#This Row],[LengthofCycle]]+1</f>
        <v>#REF!</v>
      </c>
      <c r="E1234" t="str">
        <f>IF(IFERROR(LOOKUP(חח[[#This Row],[ClientID]],קביעויות[דילוג 2 אפשרויות]),FALSE)=חח[[#This Row],[ClientID]],1,"")</f>
        <v/>
      </c>
    </row>
    <row r="1235" spans="1:5" x14ac:dyDescent="0.25">
      <c r="A1235" t="s">
        <v>18</v>
      </c>
      <c r="B1235">
        <v>8</v>
      </c>
      <c r="C1235">
        <v>34</v>
      </c>
      <c r="D1235" t="e">
        <f>[1]!דבד[[#This Row],[LengthofCycle]]+1</f>
        <v>#REF!</v>
      </c>
      <c r="E1235" t="str">
        <f>IF(IFERROR(LOOKUP(חח[[#This Row],[ClientID]],קביעויות[דילוג 2 אפשרויות]),FALSE)=חח[[#This Row],[ClientID]],1,"")</f>
        <v/>
      </c>
    </row>
    <row r="1236" spans="1:5" x14ac:dyDescent="0.25">
      <c r="A1236" t="s">
        <v>18</v>
      </c>
      <c r="B1236">
        <v>9</v>
      </c>
      <c r="C1236">
        <v>32</v>
      </c>
      <c r="D1236" t="e">
        <f>[1]!דבד[[#This Row],[LengthofCycle]]+1</f>
        <v>#REF!</v>
      </c>
      <c r="E1236" t="str">
        <f>IF(IFERROR(LOOKUP(חח[[#This Row],[ClientID]],קביעויות[דילוג 2 אפשרויות]),FALSE)=חח[[#This Row],[ClientID]],1,"")</f>
        <v/>
      </c>
    </row>
    <row r="1237" spans="1:5" x14ac:dyDescent="0.25">
      <c r="A1237" t="s">
        <v>18</v>
      </c>
      <c r="B1237">
        <v>10</v>
      </c>
      <c r="C1237">
        <v>29</v>
      </c>
      <c r="D1237" t="e">
        <f>[1]!דבד[[#This Row],[LengthofCycle]]+1</f>
        <v>#REF!</v>
      </c>
      <c r="E1237" t="str">
        <f>IF(IFERROR(LOOKUP(חח[[#This Row],[ClientID]],קביעויות[דילוג 2 אפשרויות]),FALSE)=חח[[#This Row],[ClientID]],1,"")</f>
        <v/>
      </c>
    </row>
    <row r="1238" spans="1:5" x14ac:dyDescent="0.25">
      <c r="A1238" t="s">
        <v>18</v>
      </c>
      <c r="B1238">
        <v>11</v>
      </c>
      <c r="C1238">
        <v>30</v>
      </c>
      <c r="D1238" t="e">
        <f>[1]!דבד[[#This Row],[LengthofCycle]]+1</f>
        <v>#REF!</v>
      </c>
      <c r="E1238" t="str">
        <f>IF(IFERROR(LOOKUP(חח[[#This Row],[ClientID]],קביעויות[דילוג 2 אפשרויות]),FALSE)=חח[[#This Row],[ClientID]],1,"")</f>
        <v/>
      </c>
    </row>
    <row r="1239" spans="1:5" x14ac:dyDescent="0.25">
      <c r="A1239" t="s">
        <v>18</v>
      </c>
      <c r="B1239">
        <v>12</v>
      </c>
      <c r="C1239">
        <v>26</v>
      </c>
      <c r="D1239" t="e">
        <f>[1]!דבד[[#This Row],[LengthofCycle]]+1</f>
        <v>#REF!</v>
      </c>
      <c r="E1239" t="str">
        <f>IF(IFERROR(LOOKUP(חח[[#This Row],[ClientID]],קביעויות[דילוג 2 אפשרויות]),FALSE)=חח[[#This Row],[ClientID]],1,"")</f>
        <v/>
      </c>
    </row>
    <row r="1240" spans="1:5" x14ac:dyDescent="0.25">
      <c r="A1240" t="s">
        <v>104</v>
      </c>
      <c r="B1240">
        <v>1</v>
      </c>
      <c r="C1240">
        <v>36</v>
      </c>
      <c r="D1240" t="e">
        <f>[1]!דבד[[#This Row],[LengthofCycle]]+1</f>
        <v>#REF!</v>
      </c>
      <c r="E1240">
        <f>IF(IFERROR(LOOKUP(חח[[#This Row],[ClientID]],קביעויות[דילוג 2 אפשרויות]),FALSE)=חח[[#This Row],[ClientID]],1,"")</f>
        <v>1</v>
      </c>
    </row>
    <row r="1241" spans="1:5" x14ac:dyDescent="0.25">
      <c r="A1241" t="s">
        <v>104</v>
      </c>
      <c r="B1241">
        <v>2</v>
      </c>
      <c r="C1241">
        <v>29</v>
      </c>
      <c r="D1241" t="e">
        <f>[1]!דבד[[#This Row],[LengthofCycle]]+1</f>
        <v>#REF!</v>
      </c>
      <c r="E1241">
        <f>IF(IFERROR(LOOKUP(חח[[#This Row],[ClientID]],קביעויות[דילוג 2 אפשרויות]),FALSE)=חח[[#This Row],[ClientID]],1,"")</f>
        <v>1</v>
      </c>
    </row>
    <row r="1242" spans="1:5" x14ac:dyDescent="0.25">
      <c r="A1242" t="s">
        <v>104</v>
      </c>
      <c r="B1242">
        <v>3</v>
      </c>
      <c r="C1242">
        <v>38</v>
      </c>
      <c r="D1242" t="e">
        <f>[1]!דבד[[#This Row],[LengthofCycle]]+1</f>
        <v>#REF!</v>
      </c>
      <c r="E1242">
        <f>IF(IFERROR(LOOKUP(חח[[#This Row],[ClientID]],קביעויות[דילוג 2 אפשרויות]),FALSE)=חח[[#This Row],[ClientID]],1,"")</f>
        <v>1</v>
      </c>
    </row>
    <row r="1243" spans="1:5" x14ac:dyDescent="0.25">
      <c r="A1243" t="s">
        <v>104</v>
      </c>
      <c r="B1243">
        <v>4</v>
      </c>
      <c r="C1243">
        <v>34</v>
      </c>
      <c r="D1243" t="e">
        <f>[1]!דבד[[#This Row],[LengthofCycle]]+1</f>
        <v>#REF!</v>
      </c>
      <c r="E1243">
        <f>IF(IFERROR(LOOKUP(חח[[#This Row],[ClientID]],קביעויות[דילוג 2 אפשרויות]),FALSE)=חח[[#This Row],[ClientID]],1,"")</f>
        <v>1</v>
      </c>
    </row>
    <row r="1244" spans="1:5" x14ac:dyDescent="0.25">
      <c r="A1244" t="s">
        <v>104</v>
      </c>
      <c r="B1244">
        <v>5</v>
      </c>
      <c r="C1244">
        <v>31</v>
      </c>
      <c r="D1244" t="e">
        <f>[1]!דבד[[#This Row],[LengthofCycle]]+1</f>
        <v>#REF!</v>
      </c>
      <c r="E1244">
        <f>IF(IFERROR(LOOKUP(חח[[#This Row],[ClientID]],קביעויות[דילוג 2 אפשרויות]),FALSE)=חח[[#This Row],[ClientID]],1,"")</f>
        <v>1</v>
      </c>
    </row>
    <row r="1245" spans="1:5" x14ac:dyDescent="0.25">
      <c r="A1245" t="s">
        <v>104</v>
      </c>
      <c r="B1245">
        <v>6</v>
      </c>
      <c r="C1245">
        <v>28</v>
      </c>
      <c r="D1245" t="e">
        <f>[1]!דבד[[#This Row],[LengthofCycle]]+1</f>
        <v>#REF!</v>
      </c>
      <c r="E1245">
        <f>IF(IFERROR(LOOKUP(חח[[#This Row],[ClientID]],קביעויות[דילוג 2 אפשרויות]),FALSE)=חח[[#This Row],[ClientID]],1,"")</f>
        <v>1</v>
      </c>
    </row>
    <row r="1246" spans="1:5" x14ac:dyDescent="0.25">
      <c r="A1246" t="s">
        <v>104</v>
      </c>
      <c r="B1246">
        <v>7</v>
      </c>
      <c r="C1246">
        <v>29</v>
      </c>
      <c r="D1246" t="e">
        <f>[1]!דבד[[#This Row],[LengthofCycle]]+1</f>
        <v>#REF!</v>
      </c>
      <c r="E1246">
        <f>IF(IFERROR(LOOKUP(חח[[#This Row],[ClientID]],קביעויות[דילוג 2 אפשרויות]),FALSE)=חח[[#This Row],[ClientID]],1,"")</f>
        <v>1</v>
      </c>
    </row>
    <row r="1247" spans="1:5" x14ac:dyDescent="0.25">
      <c r="A1247" t="s">
        <v>104</v>
      </c>
      <c r="B1247">
        <v>8</v>
      </c>
      <c r="C1247">
        <v>32</v>
      </c>
      <c r="D1247" t="e">
        <f>[1]!דבד[[#This Row],[LengthofCycle]]+1</f>
        <v>#REF!</v>
      </c>
      <c r="E1247">
        <f>IF(IFERROR(LOOKUP(חח[[#This Row],[ClientID]],קביעויות[דילוג 2 אפשרויות]),FALSE)=חח[[#This Row],[ClientID]],1,"")</f>
        <v>1</v>
      </c>
    </row>
    <row r="1248" spans="1:5" x14ac:dyDescent="0.25">
      <c r="A1248" t="s">
        <v>104</v>
      </c>
      <c r="B1248">
        <v>9</v>
      </c>
      <c r="C1248">
        <v>32</v>
      </c>
      <c r="D1248" t="e">
        <f>[1]!דבד[[#This Row],[LengthofCycle]]+1</f>
        <v>#REF!</v>
      </c>
      <c r="E1248">
        <f>IF(IFERROR(LOOKUP(חח[[#This Row],[ClientID]],קביעויות[דילוג 2 אפשרויות]),FALSE)=חח[[#This Row],[ClientID]],1,"")</f>
        <v>1</v>
      </c>
    </row>
    <row r="1249" spans="1:5" x14ac:dyDescent="0.25">
      <c r="A1249" t="s">
        <v>104</v>
      </c>
      <c r="B1249">
        <v>10</v>
      </c>
      <c r="C1249">
        <v>33</v>
      </c>
      <c r="D1249" t="e">
        <f>[1]!דבד[[#This Row],[LengthofCycle]]+1</f>
        <v>#REF!</v>
      </c>
      <c r="E1249">
        <f>IF(IFERROR(LOOKUP(חח[[#This Row],[ClientID]],קביעויות[דילוג 2 אפשרויות]),FALSE)=חח[[#This Row],[ClientID]],1,"")</f>
        <v>1</v>
      </c>
    </row>
    <row r="1250" spans="1:5" x14ac:dyDescent="0.25">
      <c r="A1250" t="s">
        <v>104</v>
      </c>
      <c r="B1250">
        <v>11</v>
      </c>
      <c r="C1250">
        <v>31</v>
      </c>
      <c r="D1250" t="e">
        <f>[1]!דבד[[#This Row],[LengthofCycle]]+1</f>
        <v>#REF!</v>
      </c>
      <c r="E1250">
        <f>IF(IFERROR(LOOKUP(חח[[#This Row],[ClientID]],קביעויות[דילוג 2 אפשרויות]),FALSE)=חח[[#This Row],[ClientID]],1,"")</f>
        <v>1</v>
      </c>
    </row>
    <row r="1251" spans="1:5" x14ac:dyDescent="0.25">
      <c r="A1251" t="s">
        <v>104</v>
      </c>
      <c r="B1251">
        <v>12</v>
      </c>
      <c r="C1251">
        <v>32</v>
      </c>
      <c r="D1251" t="e">
        <f>[1]!דבד[[#This Row],[LengthofCycle]]+1</f>
        <v>#REF!</v>
      </c>
      <c r="E1251">
        <f>IF(IFERROR(LOOKUP(חח[[#This Row],[ClientID]],קביעויות[דילוג 2 אפשרויות]),FALSE)=חח[[#This Row],[ClientID]],1,"")</f>
        <v>1</v>
      </c>
    </row>
    <row r="1252" spans="1:5" x14ac:dyDescent="0.25">
      <c r="A1252" t="s">
        <v>104</v>
      </c>
      <c r="B1252">
        <v>13</v>
      </c>
      <c r="C1252">
        <v>37</v>
      </c>
      <c r="D1252" t="e">
        <f>[1]!דבד[[#This Row],[LengthofCycle]]+1</f>
        <v>#REF!</v>
      </c>
      <c r="E1252">
        <f>IF(IFERROR(LOOKUP(חח[[#This Row],[ClientID]],קביעויות[דילוג 2 אפשרויות]),FALSE)=חח[[#This Row],[ClientID]],1,"")</f>
        <v>1</v>
      </c>
    </row>
    <row r="1253" spans="1:5" x14ac:dyDescent="0.25">
      <c r="A1253" t="s">
        <v>104</v>
      </c>
      <c r="B1253">
        <v>14</v>
      </c>
      <c r="C1253">
        <v>29</v>
      </c>
      <c r="D1253" t="e">
        <f>[1]!דבד[[#This Row],[LengthofCycle]]+1</f>
        <v>#REF!</v>
      </c>
      <c r="E1253">
        <f>IF(IFERROR(LOOKUP(חח[[#This Row],[ClientID]],קביעויות[דילוג 2 אפשרויות]),FALSE)=חח[[#This Row],[ClientID]],1,"")</f>
        <v>1</v>
      </c>
    </row>
    <row r="1254" spans="1:5" x14ac:dyDescent="0.25">
      <c r="A1254" t="s">
        <v>104</v>
      </c>
      <c r="B1254">
        <v>15</v>
      </c>
      <c r="C1254">
        <v>30</v>
      </c>
      <c r="D1254" t="e">
        <f>[1]!דבד[[#This Row],[LengthofCycle]]+1</f>
        <v>#REF!</v>
      </c>
      <c r="E1254">
        <f>IF(IFERROR(LOOKUP(חח[[#This Row],[ClientID]],קביעויות[דילוג 2 אפשרויות]),FALSE)=חח[[#This Row],[ClientID]],1,"")</f>
        <v>1</v>
      </c>
    </row>
    <row r="1255" spans="1:5" x14ac:dyDescent="0.25">
      <c r="A1255" t="s">
        <v>19</v>
      </c>
      <c r="B1255">
        <v>1</v>
      </c>
      <c r="C1255">
        <v>28</v>
      </c>
      <c r="D1255" t="e">
        <f>[1]!דבד[[#This Row],[LengthofCycle]]+1</f>
        <v>#REF!</v>
      </c>
      <c r="E1255">
        <f>IF(IFERROR(LOOKUP(חח[[#This Row],[ClientID]],קביעויות[דילוג 2 אפשרויות]),FALSE)=חח[[#This Row],[ClientID]],1,"")</f>
        <v>1</v>
      </c>
    </row>
    <row r="1256" spans="1:5" x14ac:dyDescent="0.25">
      <c r="A1256" t="s">
        <v>19</v>
      </c>
      <c r="B1256">
        <v>2</v>
      </c>
      <c r="C1256">
        <v>24</v>
      </c>
      <c r="D1256" t="e">
        <f>[1]!דבד[[#This Row],[LengthofCycle]]+1</f>
        <v>#REF!</v>
      </c>
      <c r="E1256">
        <f>IF(IFERROR(LOOKUP(חח[[#This Row],[ClientID]],קביעויות[דילוג 2 אפשרויות]),FALSE)=חח[[#This Row],[ClientID]],1,"")</f>
        <v>1</v>
      </c>
    </row>
    <row r="1257" spans="1:5" x14ac:dyDescent="0.25">
      <c r="A1257" t="s">
        <v>19</v>
      </c>
      <c r="B1257">
        <v>3</v>
      </c>
      <c r="C1257">
        <v>28</v>
      </c>
      <c r="D1257" t="e">
        <f>[1]!דבד[[#This Row],[LengthofCycle]]+1</f>
        <v>#REF!</v>
      </c>
      <c r="E1257">
        <f>IF(IFERROR(LOOKUP(חח[[#This Row],[ClientID]],קביעויות[דילוג 2 אפשרויות]),FALSE)=חח[[#This Row],[ClientID]],1,"")</f>
        <v>1</v>
      </c>
    </row>
    <row r="1258" spans="1:5" x14ac:dyDescent="0.25">
      <c r="A1258" t="s">
        <v>19</v>
      </c>
      <c r="B1258">
        <v>4</v>
      </c>
      <c r="C1258">
        <v>25</v>
      </c>
      <c r="D1258" t="e">
        <f>[1]!דבד[[#This Row],[LengthofCycle]]+1</f>
        <v>#REF!</v>
      </c>
      <c r="E1258">
        <f>IF(IFERROR(LOOKUP(חח[[#This Row],[ClientID]],קביעויות[דילוג 2 אפשרויות]),FALSE)=חח[[#This Row],[ClientID]],1,"")</f>
        <v>1</v>
      </c>
    </row>
    <row r="1259" spans="1:5" x14ac:dyDescent="0.25">
      <c r="A1259" t="s">
        <v>19</v>
      </c>
      <c r="B1259">
        <v>5</v>
      </c>
      <c r="C1259">
        <v>27</v>
      </c>
      <c r="D1259" t="e">
        <f>[1]!דבד[[#This Row],[LengthofCycle]]+1</f>
        <v>#REF!</v>
      </c>
      <c r="E1259">
        <f>IF(IFERROR(LOOKUP(חח[[#This Row],[ClientID]],קביעויות[דילוג 2 אפשרויות]),FALSE)=חח[[#This Row],[ClientID]],1,"")</f>
        <v>1</v>
      </c>
    </row>
    <row r="1260" spans="1:5" x14ac:dyDescent="0.25">
      <c r="A1260" t="s">
        <v>19</v>
      </c>
      <c r="B1260">
        <v>6</v>
      </c>
      <c r="C1260">
        <v>29</v>
      </c>
      <c r="D1260" t="e">
        <f>[1]!דבד[[#This Row],[LengthofCycle]]+1</f>
        <v>#REF!</v>
      </c>
      <c r="E1260">
        <f>IF(IFERROR(LOOKUP(חח[[#This Row],[ClientID]],קביעויות[דילוג 2 אפשרויות]),FALSE)=חח[[#This Row],[ClientID]],1,"")</f>
        <v>1</v>
      </c>
    </row>
    <row r="1261" spans="1:5" x14ac:dyDescent="0.25">
      <c r="A1261" t="s">
        <v>19</v>
      </c>
      <c r="B1261">
        <v>7</v>
      </c>
      <c r="C1261">
        <v>28</v>
      </c>
      <c r="D1261" t="e">
        <f>[1]!דבד[[#This Row],[LengthofCycle]]+1</f>
        <v>#REF!</v>
      </c>
      <c r="E1261">
        <f>IF(IFERROR(LOOKUP(חח[[#This Row],[ClientID]],קביעויות[דילוג 2 אפשרויות]),FALSE)=חח[[#This Row],[ClientID]],1,"")</f>
        <v>1</v>
      </c>
    </row>
    <row r="1262" spans="1:5" x14ac:dyDescent="0.25">
      <c r="A1262" t="s">
        <v>19</v>
      </c>
      <c r="B1262">
        <v>8</v>
      </c>
      <c r="C1262">
        <v>26</v>
      </c>
      <c r="D1262" t="e">
        <f>[1]!דבד[[#This Row],[LengthofCycle]]+1</f>
        <v>#REF!</v>
      </c>
      <c r="E1262">
        <f>IF(IFERROR(LOOKUP(חח[[#This Row],[ClientID]],קביעויות[דילוג 2 אפשרויות]),FALSE)=חח[[#This Row],[ClientID]],1,"")</f>
        <v>1</v>
      </c>
    </row>
    <row r="1263" spans="1:5" x14ac:dyDescent="0.25">
      <c r="A1263" t="s">
        <v>19</v>
      </c>
      <c r="B1263">
        <v>9</v>
      </c>
      <c r="C1263">
        <v>29</v>
      </c>
      <c r="D1263" t="e">
        <f>[1]!דבד[[#This Row],[LengthofCycle]]+1</f>
        <v>#REF!</v>
      </c>
      <c r="E1263">
        <f>IF(IFERROR(LOOKUP(חח[[#This Row],[ClientID]],קביעויות[דילוג 2 אפשרויות]),FALSE)=חח[[#This Row],[ClientID]],1,"")</f>
        <v>1</v>
      </c>
    </row>
    <row r="1264" spans="1:5" x14ac:dyDescent="0.25">
      <c r="A1264" t="s">
        <v>19</v>
      </c>
      <c r="B1264">
        <v>10</v>
      </c>
      <c r="C1264">
        <v>28</v>
      </c>
      <c r="D1264" t="e">
        <f>[1]!דבד[[#This Row],[LengthofCycle]]+1</f>
        <v>#REF!</v>
      </c>
      <c r="E1264">
        <f>IF(IFERROR(LOOKUP(חח[[#This Row],[ClientID]],קביעויות[דילוג 2 אפשרויות]),FALSE)=חח[[#This Row],[ClientID]],1,"")</f>
        <v>1</v>
      </c>
    </row>
    <row r="1265" spans="1:5" x14ac:dyDescent="0.25">
      <c r="A1265" t="s">
        <v>19</v>
      </c>
      <c r="B1265">
        <v>11</v>
      </c>
      <c r="C1265">
        <v>27</v>
      </c>
      <c r="D1265" t="e">
        <f>[1]!דבד[[#This Row],[LengthofCycle]]+1</f>
        <v>#REF!</v>
      </c>
      <c r="E1265">
        <f>IF(IFERROR(LOOKUP(חח[[#This Row],[ClientID]],קביעויות[דילוג 2 אפשרויות]),FALSE)=חח[[#This Row],[ClientID]],1,"")</f>
        <v>1</v>
      </c>
    </row>
    <row r="1266" spans="1:5" x14ac:dyDescent="0.25">
      <c r="A1266" t="s">
        <v>19</v>
      </c>
      <c r="B1266">
        <v>12</v>
      </c>
      <c r="C1266">
        <v>27</v>
      </c>
      <c r="D1266" t="e">
        <f>[1]!דבד[[#This Row],[LengthofCycle]]+1</f>
        <v>#REF!</v>
      </c>
      <c r="E1266">
        <f>IF(IFERROR(LOOKUP(חח[[#This Row],[ClientID]],קביעויות[דילוג 2 אפשרויות]),FALSE)=חח[[#This Row],[ClientID]],1,"")</f>
        <v>1</v>
      </c>
    </row>
    <row r="1267" spans="1:5" x14ac:dyDescent="0.25">
      <c r="A1267" t="s">
        <v>19</v>
      </c>
      <c r="B1267">
        <v>13</v>
      </c>
      <c r="C1267">
        <v>27</v>
      </c>
      <c r="D1267" t="e">
        <f>[1]!דבד[[#This Row],[LengthofCycle]]+1</f>
        <v>#REF!</v>
      </c>
      <c r="E1267">
        <f>IF(IFERROR(LOOKUP(חח[[#This Row],[ClientID]],קביעויות[דילוג 2 אפשרויות]),FALSE)=חח[[#This Row],[ClientID]],1,"")</f>
        <v>1</v>
      </c>
    </row>
    <row r="1268" spans="1:5" x14ac:dyDescent="0.25">
      <c r="A1268" t="s">
        <v>19</v>
      </c>
      <c r="B1268">
        <v>14</v>
      </c>
      <c r="C1268">
        <v>26</v>
      </c>
      <c r="D1268" t="e">
        <f>[1]!דבד[[#This Row],[LengthofCycle]]+1</f>
        <v>#REF!</v>
      </c>
      <c r="E1268">
        <f>IF(IFERROR(LOOKUP(חח[[#This Row],[ClientID]],קביעויות[דילוג 2 אפשרויות]),FALSE)=חח[[#This Row],[ClientID]],1,"")</f>
        <v>1</v>
      </c>
    </row>
    <row r="1269" spans="1:5" x14ac:dyDescent="0.25">
      <c r="A1269" t="s">
        <v>19</v>
      </c>
      <c r="B1269">
        <v>15</v>
      </c>
      <c r="C1269">
        <v>26</v>
      </c>
      <c r="D1269" t="e">
        <f>[1]!דבד[[#This Row],[LengthofCycle]]+1</f>
        <v>#REF!</v>
      </c>
      <c r="E1269">
        <f>IF(IFERROR(LOOKUP(חח[[#This Row],[ClientID]],קביעויות[דילוג 2 אפשרויות]),FALSE)=חח[[#This Row],[ClientID]],1,"")</f>
        <v>1</v>
      </c>
    </row>
    <row r="1270" spans="1:5" x14ac:dyDescent="0.25">
      <c r="A1270" t="s">
        <v>19</v>
      </c>
      <c r="B1270">
        <v>16</v>
      </c>
      <c r="C1270">
        <v>27</v>
      </c>
      <c r="D1270" t="e">
        <f>[1]!דבד[[#This Row],[LengthofCycle]]+1</f>
        <v>#REF!</v>
      </c>
      <c r="E1270">
        <f>IF(IFERROR(LOOKUP(חח[[#This Row],[ClientID]],קביעויות[דילוג 2 אפשרויות]),FALSE)=חח[[#This Row],[ClientID]],1,"")</f>
        <v>1</v>
      </c>
    </row>
    <row r="1271" spans="1:5" x14ac:dyDescent="0.25">
      <c r="A1271" t="s">
        <v>19</v>
      </c>
      <c r="B1271">
        <v>17</v>
      </c>
      <c r="C1271">
        <v>27</v>
      </c>
      <c r="D1271" t="e">
        <f>[1]!דבד[[#This Row],[LengthofCycle]]+1</f>
        <v>#REF!</v>
      </c>
      <c r="E1271">
        <f>IF(IFERROR(LOOKUP(חח[[#This Row],[ClientID]],קביעויות[דילוג 2 אפשרויות]),FALSE)=חח[[#This Row],[ClientID]],1,"")</f>
        <v>1</v>
      </c>
    </row>
    <row r="1272" spans="1:5" x14ac:dyDescent="0.25">
      <c r="A1272" t="s">
        <v>19</v>
      </c>
      <c r="B1272">
        <v>18</v>
      </c>
      <c r="C1272">
        <v>29</v>
      </c>
      <c r="D1272" t="e">
        <f>[1]!דבד[[#This Row],[LengthofCycle]]+1</f>
        <v>#REF!</v>
      </c>
      <c r="E1272">
        <f>IF(IFERROR(LOOKUP(חח[[#This Row],[ClientID]],קביעויות[דילוג 2 אפשרויות]),FALSE)=חח[[#This Row],[ClientID]],1,"")</f>
        <v>1</v>
      </c>
    </row>
    <row r="1273" spans="1:5" x14ac:dyDescent="0.25">
      <c r="A1273" t="s">
        <v>19</v>
      </c>
      <c r="B1273">
        <v>19</v>
      </c>
      <c r="C1273">
        <v>27</v>
      </c>
      <c r="D1273" t="e">
        <f>[1]!דבד[[#This Row],[LengthofCycle]]+1</f>
        <v>#REF!</v>
      </c>
      <c r="E1273">
        <f>IF(IFERROR(LOOKUP(חח[[#This Row],[ClientID]],קביעויות[דילוג 2 אפשרויות]),FALSE)=חח[[#This Row],[ClientID]],1,"")</f>
        <v>1</v>
      </c>
    </row>
    <row r="1274" spans="1:5" x14ac:dyDescent="0.25">
      <c r="A1274" t="s">
        <v>19</v>
      </c>
      <c r="B1274">
        <v>20</v>
      </c>
      <c r="C1274">
        <v>27</v>
      </c>
      <c r="D1274" t="e">
        <f>[1]!דבד[[#This Row],[LengthofCycle]]+1</f>
        <v>#REF!</v>
      </c>
      <c r="E1274">
        <f>IF(IFERROR(LOOKUP(חח[[#This Row],[ClientID]],קביעויות[דילוג 2 אפשרויות]),FALSE)=חח[[#This Row],[ClientID]],1,"")</f>
        <v>1</v>
      </c>
    </row>
    <row r="1275" spans="1:5" x14ac:dyDescent="0.25">
      <c r="A1275" t="s">
        <v>19</v>
      </c>
      <c r="B1275">
        <v>21</v>
      </c>
      <c r="C1275">
        <v>26</v>
      </c>
      <c r="D1275" t="e">
        <f>[1]!דבד[[#This Row],[LengthofCycle]]+1</f>
        <v>#REF!</v>
      </c>
      <c r="E1275">
        <f>IF(IFERROR(LOOKUP(חח[[#This Row],[ClientID]],קביעויות[דילוג 2 אפשרויות]),FALSE)=חח[[#This Row],[ClientID]],1,"")</f>
        <v>1</v>
      </c>
    </row>
    <row r="1276" spans="1:5" x14ac:dyDescent="0.25">
      <c r="A1276" t="s">
        <v>19</v>
      </c>
      <c r="B1276">
        <v>22</v>
      </c>
      <c r="C1276">
        <v>26</v>
      </c>
      <c r="D1276" t="e">
        <f>[1]!דבד[[#This Row],[LengthofCycle]]+1</f>
        <v>#REF!</v>
      </c>
      <c r="E1276">
        <f>IF(IFERROR(LOOKUP(חח[[#This Row],[ClientID]],קביעויות[דילוג 2 אפשרויות]),FALSE)=חח[[#This Row],[ClientID]],1,"")</f>
        <v>1</v>
      </c>
    </row>
    <row r="1277" spans="1:5" x14ac:dyDescent="0.25">
      <c r="A1277" t="s">
        <v>19</v>
      </c>
      <c r="B1277">
        <v>23</v>
      </c>
      <c r="C1277">
        <v>27</v>
      </c>
      <c r="D1277" t="e">
        <f>[1]!דבד[[#This Row],[LengthofCycle]]+1</f>
        <v>#REF!</v>
      </c>
      <c r="E1277">
        <f>IF(IFERROR(LOOKUP(חח[[#This Row],[ClientID]],קביעויות[דילוג 2 אפשרויות]),FALSE)=חח[[#This Row],[ClientID]],1,"")</f>
        <v>1</v>
      </c>
    </row>
    <row r="1278" spans="1:5" x14ac:dyDescent="0.25">
      <c r="A1278" t="s">
        <v>19</v>
      </c>
      <c r="B1278">
        <v>24</v>
      </c>
      <c r="C1278">
        <v>27</v>
      </c>
      <c r="D1278" t="e">
        <f>[1]!דבד[[#This Row],[LengthofCycle]]+1</f>
        <v>#REF!</v>
      </c>
      <c r="E1278">
        <f>IF(IFERROR(LOOKUP(חח[[#This Row],[ClientID]],קביעויות[דילוג 2 אפשרויות]),FALSE)=חח[[#This Row],[ClientID]],1,"")</f>
        <v>1</v>
      </c>
    </row>
    <row r="1279" spans="1:5" x14ac:dyDescent="0.25">
      <c r="A1279" t="s">
        <v>19</v>
      </c>
      <c r="B1279">
        <v>25</v>
      </c>
      <c r="C1279">
        <v>27</v>
      </c>
      <c r="D1279" t="e">
        <f>[1]!דבד[[#This Row],[LengthofCycle]]+1</f>
        <v>#REF!</v>
      </c>
      <c r="E1279">
        <f>IF(IFERROR(LOOKUP(חח[[#This Row],[ClientID]],קביעויות[דילוג 2 אפשרויות]),FALSE)=חח[[#This Row],[ClientID]],1,"")</f>
        <v>1</v>
      </c>
    </row>
    <row r="1280" spans="1:5" x14ac:dyDescent="0.25">
      <c r="A1280" t="s">
        <v>19</v>
      </c>
      <c r="B1280">
        <v>26</v>
      </c>
      <c r="C1280">
        <v>28</v>
      </c>
      <c r="D1280" t="e">
        <f>[1]!דבד[[#This Row],[LengthofCycle]]+1</f>
        <v>#REF!</v>
      </c>
      <c r="E1280">
        <f>IF(IFERROR(LOOKUP(חח[[#This Row],[ClientID]],קביעויות[דילוג 2 אפשרויות]),FALSE)=חח[[#This Row],[ClientID]],1,"")</f>
        <v>1</v>
      </c>
    </row>
    <row r="1281" spans="1:5" x14ac:dyDescent="0.25">
      <c r="A1281" t="s">
        <v>19</v>
      </c>
      <c r="B1281">
        <v>27</v>
      </c>
      <c r="C1281">
        <v>28</v>
      </c>
      <c r="D1281" t="e">
        <f>[1]!דבד[[#This Row],[LengthofCycle]]+1</f>
        <v>#REF!</v>
      </c>
      <c r="E1281">
        <f>IF(IFERROR(LOOKUP(חח[[#This Row],[ClientID]],קביעויות[דילוג 2 אפשרויות]),FALSE)=חח[[#This Row],[ClientID]],1,"")</f>
        <v>1</v>
      </c>
    </row>
    <row r="1282" spans="1:5" x14ac:dyDescent="0.25">
      <c r="A1282" t="s">
        <v>19</v>
      </c>
      <c r="B1282">
        <v>28</v>
      </c>
      <c r="C1282">
        <v>27</v>
      </c>
      <c r="D1282" t="e">
        <f>[1]!דבד[[#This Row],[LengthofCycle]]+1</f>
        <v>#REF!</v>
      </c>
      <c r="E1282">
        <f>IF(IFERROR(LOOKUP(חח[[#This Row],[ClientID]],קביעויות[דילוג 2 אפשרויות]),FALSE)=חח[[#This Row],[ClientID]],1,"")</f>
        <v>1</v>
      </c>
    </row>
    <row r="1283" spans="1:5" x14ac:dyDescent="0.25">
      <c r="A1283" t="s">
        <v>19</v>
      </c>
      <c r="B1283">
        <v>29</v>
      </c>
      <c r="C1283">
        <v>24</v>
      </c>
      <c r="D1283" t="e">
        <f>[1]!דבד[[#This Row],[LengthofCycle]]+1</f>
        <v>#REF!</v>
      </c>
      <c r="E1283">
        <f>IF(IFERROR(LOOKUP(חח[[#This Row],[ClientID]],קביעויות[דילוג 2 אפשרויות]),FALSE)=חח[[#This Row],[ClientID]],1,"")</f>
        <v>1</v>
      </c>
    </row>
    <row r="1284" spans="1:5" x14ac:dyDescent="0.25">
      <c r="A1284" t="s">
        <v>19</v>
      </c>
      <c r="B1284">
        <v>30</v>
      </c>
      <c r="C1284">
        <v>29</v>
      </c>
      <c r="D1284" t="e">
        <f>[1]!דבד[[#This Row],[LengthofCycle]]+1</f>
        <v>#REF!</v>
      </c>
      <c r="E1284">
        <f>IF(IFERROR(LOOKUP(חח[[#This Row],[ClientID]],קביעויות[דילוג 2 אפשרויות]),FALSE)=חח[[#This Row],[ClientID]],1,"")</f>
        <v>1</v>
      </c>
    </row>
    <row r="1285" spans="1:5" x14ac:dyDescent="0.25">
      <c r="A1285" t="s">
        <v>19</v>
      </c>
      <c r="B1285">
        <v>31</v>
      </c>
      <c r="C1285">
        <v>24</v>
      </c>
      <c r="D1285" t="e">
        <f>[1]!דבד[[#This Row],[LengthofCycle]]+1</f>
        <v>#REF!</v>
      </c>
      <c r="E1285">
        <f>IF(IFERROR(LOOKUP(חח[[#This Row],[ClientID]],קביעויות[דילוג 2 אפשרויות]),FALSE)=חח[[#This Row],[ClientID]],1,"")</f>
        <v>1</v>
      </c>
    </row>
    <row r="1286" spans="1:5" x14ac:dyDescent="0.25">
      <c r="A1286" t="s">
        <v>19</v>
      </c>
      <c r="B1286">
        <v>32</v>
      </c>
      <c r="C1286">
        <v>27</v>
      </c>
      <c r="D1286" t="e">
        <f>[1]!דבד[[#This Row],[LengthofCycle]]+1</f>
        <v>#REF!</v>
      </c>
      <c r="E1286">
        <f>IF(IFERROR(LOOKUP(חח[[#This Row],[ClientID]],קביעויות[דילוג 2 אפשרויות]),FALSE)=חח[[#This Row],[ClientID]],1,"")</f>
        <v>1</v>
      </c>
    </row>
    <row r="1287" spans="1:5" x14ac:dyDescent="0.25">
      <c r="A1287" t="s">
        <v>105</v>
      </c>
      <c r="B1287">
        <v>1</v>
      </c>
      <c r="C1287">
        <v>26</v>
      </c>
      <c r="D1287" t="e">
        <f>[1]!דבד[[#This Row],[LengthofCycle]]+1</f>
        <v>#REF!</v>
      </c>
      <c r="E1287">
        <f>IF(IFERROR(LOOKUP(חח[[#This Row],[ClientID]],קביעויות[דילוג 2 אפשרויות]),FALSE)=חח[[#This Row],[ClientID]],1,"")</f>
        <v>1</v>
      </c>
    </row>
    <row r="1288" spans="1:5" x14ac:dyDescent="0.25">
      <c r="A1288" t="s">
        <v>105</v>
      </c>
      <c r="B1288">
        <v>2</v>
      </c>
      <c r="C1288">
        <v>27</v>
      </c>
      <c r="D1288" t="e">
        <f>[1]!דבד[[#This Row],[LengthofCycle]]+1</f>
        <v>#REF!</v>
      </c>
      <c r="E1288">
        <f>IF(IFERROR(LOOKUP(חח[[#This Row],[ClientID]],קביעויות[דילוג 2 אפשרויות]),FALSE)=חח[[#This Row],[ClientID]],1,"")</f>
        <v>1</v>
      </c>
    </row>
    <row r="1289" spans="1:5" x14ac:dyDescent="0.25">
      <c r="A1289" t="s">
        <v>105</v>
      </c>
      <c r="B1289">
        <v>3</v>
      </c>
      <c r="C1289">
        <v>31</v>
      </c>
      <c r="D1289" t="e">
        <f>[1]!דבד[[#This Row],[LengthofCycle]]+1</f>
        <v>#REF!</v>
      </c>
      <c r="E1289">
        <f>IF(IFERROR(LOOKUP(חח[[#This Row],[ClientID]],קביעויות[דילוג 2 אפשרויות]),FALSE)=חח[[#This Row],[ClientID]],1,"")</f>
        <v>1</v>
      </c>
    </row>
    <row r="1290" spans="1:5" x14ac:dyDescent="0.25">
      <c r="A1290" t="s">
        <v>105</v>
      </c>
      <c r="B1290">
        <v>4</v>
      </c>
      <c r="C1290">
        <v>28</v>
      </c>
      <c r="D1290" t="e">
        <f>[1]!דבד[[#This Row],[LengthofCycle]]+1</f>
        <v>#REF!</v>
      </c>
      <c r="E1290">
        <f>IF(IFERROR(LOOKUP(חח[[#This Row],[ClientID]],קביעויות[דילוג 2 אפשרויות]),FALSE)=חח[[#This Row],[ClientID]],1,"")</f>
        <v>1</v>
      </c>
    </row>
    <row r="1291" spans="1:5" x14ac:dyDescent="0.25">
      <c r="A1291" t="s">
        <v>105</v>
      </c>
      <c r="B1291">
        <v>5</v>
      </c>
      <c r="C1291">
        <v>27</v>
      </c>
      <c r="D1291" t="e">
        <f>[1]!דבד[[#This Row],[LengthofCycle]]+1</f>
        <v>#REF!</v>
      </c>
      <c r="E1291">
        <f>IF(IFERROR(LOOKUP(חח[[#This Row],[ClientID]],קביעויות[דילוג 2 אפשרויות]),FALSE)=חח[[#This Row],[ClientID]],1,"")</f>
        <v>1</v>
      </c>
    </row>
    <row r="1292" spans="1:5" x14ac:dyDescent="0.25">
      <c r="A1292" t="s">
        <v>105</v>
      </c>
      <c r="B1292">
        <v>6</v>
      </c>
      <c r="C1292">
        <v>26</v>
      </c>
      <c r="D1292" t="e">
        <f>[1]!דבד[[#This Row],[LengthofCycle]]+1</f>
        <v>#REF!</v>
      </c>
      <c r="E1292">
        <f>IF(IFERROR(LOOKUP(חח[[#This Row],[ClientID]],קביעויות[דילוג 2 אפשרויות]),FALSE)=חח[[#This Row],[ClientID]],1,"")</f>
        <v>1</v>
      </c>
    </row>
    <row r="1293" spans="1:5" x14ac:dyDescent="0.25">
      <c r="A1293" t="s">
        <v>105</v>
      </c>
      <c r="B1293">
        <v>7</v>
      </c>
      <c r="C1293">
        <v>27</v>
      </c>
      <c r="D1293" t="e">
        <f>[1]!דבד[[#This Row],[LengthofCycle]]+1</f>
        <v>#REF!</v>
      </c>
      <c r="E1293">
        <f>IF(IFERROR(LOOKUP(חח[[#This Row],[ClientID]],קביעויות[דילוג 2 אפשרויות]),FALSE)=חח[[#This Row],[ClientID]],1,"")</f>
        <v>1</v>
      </c>
    </row>
    <row r="1294" spans="1:5" x14ac:dyDescent="0.25">
      <c r="A1294" t="s">
        <v>105</v>
      </c>
      <c r="B1294">
        <v>8</v>
      </c>
      <c r="C1294">
        <v>31</v>
      </c>
      <c r="D1294" t="e">
        <f>[1]!דבד[[#This Row],[LengthofCycle]]+1</f>
        <v>#REF!</v>
      </c>
      <c r="E1294">
        <f>IF(IFERROR(LOOKUP(חח[[#This Row],[ClientID]],קביעויות[דילוג 2 אפשרויות]),FALSE)=חח[[#This Row],[ClientID]],1,"")</f>
        <v>1</v>
      </c>
    </row>
    <row r="1295" spans="1:5" x14ac:dyDescent="0.25">
      <c r="A1295" t="s">
        <v>105</v>
      </c>
      <c r="B1295">
        <v>9</v>
      </c>
      <c r="C1295">
        <v>27</v>
      </c>
      <c r="D1295" t="e">
        <f>[1]!דבד[[#This Row],[LengthofCycle]]+1</f>
        <v>#REF!</v>
      </c>
      <c r="E1295">
        <f>IF(IFERROR(LOOKUP(חח[[#This Row],[ClientID]],קביעויות[דילוג 2 אפשרויות]),FALSE)=חח[[#This Row],[ClientID]],1,"")</f>
        <v>1</v>
      </c>
    </row>
    <row r="1296" spans="1:5" x14ac:dyDescent="0.25">
      <c r="A1296" t="s">
        <v>105</v>
      </c>
      <c r="B1296">
        <v>10</v>
      </c>
      <c r="C1296">
        <v>26</v>
      </c>
      <c r="D1296" t="e">
        <f>[1]!דבד[[#This Row],[LengthofCycle]]+1</f>
        <v>#REF!</v>
      </c>
      <c r="E1296">
        <f>IF(IFERROR(LOOKUP(חח[[#This Row],[ClientID]],קביעויות[דילוג 2 אפשרויות]),FALSE)=חח[[#This Row],[ClientID]],1,"")</f>
        <v>1</v>
      </c>
    </row>
    <row r="1297" spans="1:5" x14ac:dyDescent="0.25">
      <c r="A1297" t="s">
        <v>105</v>
      </c>
      <c r="B1297">
        <v>11</v>
      </c>
      <c r="C1297">
        <v>27</v>
      </c>
      <c r="D1297" t="e">
        <f>[1]!דבד[[#This Row],[LengthofCycle]]+1</f>
        <v>#REF!</v>
      </c>
      <c r="E1297">
        <f>IF(IFERROR(LOOKUP(חח[[#This Row],[ClientID]],קביעויות[דילוג 2 אפשרויות]),FALSE)=חח[[#This Row],[ClientID]],1,"")</f>
        <v>1</v>
      </c>
    </row>
    <row r="1298" spans="1:5" x14ac:dyDescent="0.25">
      <c r="A1298" t="s">
        <v>105</v>
      </c>
      <c r="B1298">
        <v>12</v>
      </c>
      <c r="C1298">
        <v>40</v>
      </c>
      <c r="D1298" t="e">
        <f>[1]!דבד[[#This Row],[LengthofCycle]]+1</f>
        <v>#REF!</v>
      </c>
      <c r="E1298">
        <f>IF(IFERROR(LOOKUP(חח[[#This Row],[ClientID]],קביעויות[דילוג 2 אפשרויות]),FALSE)=חח[[#This Row],[ClientID]],1,"")</f>
        <v>1</v>
      </c>
    </row>
    <row r="1299" spans="1:5" x14ac:dyDescent="0.25">
      <c r="A1299" t="s">
        <v>105</v>
      </c>
      <c r="B1299">
        <v>13</v>
      </c>
      <c r="C1299">
        <v>28</v>
      </c>
      <c r="D1299" t="e">
        <f>[1]!דבד[[#This Row],[LengthofCycle]]+1</f>
        <v>#REF!</v>
      </c>
      <c r="E1299">
        <f>IF(IFERROR(LOOKUP(חח[[#This Row],[ClientID]],קביעויות[דילוג 2 אפשרויות]),FALSE)=חח[[#This Row],[ClientID]],1,"")</f>
        <v>1</v>
      </c>
    </row>
    <row r="1300" spans="1:5" x14ac:dyDescent="0.25">
      <c r="A1300" t="s">
        <v>106</v>
      </c>
      <c r="B1300">
        <v>1</v>
      </c>
      <c r="C1300">
        <v>30</v>
      </c>
      <c r="D1300" t="e">
        <f>[1]!דבד[[#This Row],[LengthofCycle]]+1</f>
        <v>#REF!</v>
      </c>
      <c r="E1300" t="str">
        <f>IF(IFERROR(LOOKUP(חח[[#This Row],[ClientID]],קביעויות[דילוג 2 אפשרויות]),FALSE)=חח[[#This Row],[ClientID]],1,"")</f>
        <v/>
      </c>
    </row>
    <row r="1301" spans="1:5" x14ac:dyDescent="0.25">
      <c r="A1301" t="s">
        <v>106</v>
      </c>
      <c r="B1301">
        <v>2</v>
      </c>
      <c r="C1301">
        <v>27</v>
      </c>
      <c r="D1301" t="e">
        <f>[1]!דבד[[#This Row],[LengthofCycle]]+1</f>
        <v>#REF!</v>
      </c>
      <c r="E1301" t="str">
        <f>IF(IFERROR(LOOKUP(חח[[#This Row],[ClientID]],קביעויות[דילוג 2 אפשרויות]),FALSE)=חח[[#This Row],[ClientID]],1,"")</f>
        <v/>
      </c>
    </row>
    <row r="1302" spans="1:5" x14ac:dyDescent="0.25">
      <c r="A1302" t="s">
        <v>106</v>
      </c>
      <c r="B1302">
        <v>3</v>
      </c>
      <c r="C1302">
        <v>29</v>
      </c>
      <c r="D1302" t="e">
        <f>[1]!דבד[[#This Row],[LengthofCycle]]+1</f>
        <v>#REF!</v>
      </c>
      <c r="E1302" t="str">
        <f>IF(IFERROR(LOOKUP(חח[[#This Row],[ClientID]],קביעויות[דילוג 2 אפשרויות]),FALSE)=חח[[#This Row],[ClientID]],1,"")</f>
        <v/>
      </c>
    </row>
    <row r="1303" spans="1:5" x14ac:dyDescent="0.25">
      <c r="A1303" t="s">
        <v>106</v>
      </c>
      <c r="B1303">
        <v>4</v>
      </c>
      <c r="C1303">
        <v>32</v>
      </c>
      <c r="D1303" t="e">
        <f>[1]!דבד[[#This Row],[LengthofCycle]]+1</f>
        <v>#REF!</v>
      </c>
      <c r="E1303" t="str">
        <f>IF(IFERROR(LOOKUP(חח[[#This Row],[ClientID]],קביעויות[דילוג 2 אפשרויות]),FALSE)=חח[[#This Row],[ClientID]],1,"")</f>
        <v/>
      </c>
    </row>
    <row r="1304" spans="1:5" x14ac:dyDescent="0.25">
      <c r="A1304" t="s">
        <v>106</v>
      </c>
      <c r="B1304">
        <v>5</v>
      </c>
      <c r="C1304">
        <v>28</v>
      </c>
      <c r="D1304" t="e">
        <f>[1]!דבד[[#This Row],[LengthofCycle]]+1</f>
        <v>#REF!</v>
      </c>
      <c r="E1304" t="str">
        <f>IF(IFERROR(LOOKUP(חח[[#This Row],[ClientID]],קביעויות[דילוג 2 אפשרויות]),FALSE)=חח[[#This Row],[ClientID]],1,"")</f>
        <v/>
      </c>
    </row>
    <row r="1305" spans="1:5" x14ac:dyDescent="0.25">
      <c r="A1305" t="s">
        <v>106</v>
      </c>
      <c r="B1305">
        <v>6</v>
      </c>
      <c r="C1305">
        <v>26</v>
      </c>
      <c r="D1305" t="e">
        <f>[1]!דבד[[#This Row],[LengthofCycle]]+1</f>
        <v>#REF!</v>
      </c>
      <c r="E1305" t="str">
        <f>IF(IFERROR(LOOKUP(חח[[#This Row],[ClientID]],קביעויות[דילוג 2 אפשרויות]),FALSE)=חח[[#This Row],[ClientID]],1,"")</f>
        <v/>
      </c>
    </row>
    <row r="1306" spans="1:5" x14ac:dyDescent="0.25">
      <c r="A1306" t="s">
        <v>106</v>
      </c>
      <c r="B1306">
        <v>7</v>
      </c>
      <c r="C1306">
        <v>31</v>
      </c>
      <c r="D1306" t="e">
        <f>[1]!דבד[[#This Row],[LengthofCycle]]+1</f>
        <v>#REF!</v>
      </c>
      <c r="E1306" t="str">
        <f>IF(IFERROR(LOOKUP(חח[[#This Row],[ClientID]],קביעויות[דילוג 2 אפשרויות]),FALSE)=חח[[#This Row],[ClientID]],1,"")</f>
        <v/>
      </c>
    </row>
    <row r="1307" spans="1:5" x14ac:dyDescent="0.25">
      <c r="A1307" t="s">
        <v>106</v>
      </c>
      <c r="B1307">
        <v>8</v>
      </c>
      <c r="C1307">
        <v>29</v>
      </c>
      <c r="D1307" t="e">
        <f>[1]!דבד[[#This Row],[LengthofCycle]]+1</f>
        <v>#REF!</v>
      </c>
      <c r="E1307" t="str">
        <f>IF(IFERROR(LOOKUP(חח[[#This Row],[ClientID]],קביעויות[דילוג 2 אפשרויות]),FALSE)=חח[[#This Row],[ClientID]],1,"")</f>
        <v/>
      </c>
    </row>
    <row r="1308" spans="1:5" x14ac:dyDescent="0.25">
      <c r="A1308" t="s">
        <v>106</v>
      </c>
      <c r="B1308">
        <v>9</v>
      </c>
      <c r="C1308">
        <v>25</v>
      </c>
      <c r="D1308" t="e">
        <f>[1]!דבד[[#This Row],[LengthofCycle]]+1</f>
        <v>#REF!</v>
      </c>
      <c r="E1308" t="str">
        <f>IF(IFERROR(LOOKUP(חח[[#This Row],[ClientID]],קביעויות[דילוג 2 אפשרויות]),FALSE)=חח[[#This Row],[ClientID]],1,"")</f>
        <v/>
      </c>
    </row>
    <row r="1309" spans="1:5" x14ac:dyDescent="0.25">
      <c r="A1309" t="s">
        <v>106</v>
      </c>
      <c r="B1309">
        <v>10</v>
      </c>
      <c r="C1309">
        <v>28</v>
      </c>
      <c r="D1309" t="e">
        <f>[1]!דבד[[#This Row],[LengthofCycle]]+1</f>
        <v>#REF!</v>
      </c>
      <c r="E1309" t="str">
        <f>IF(IFERROR(LOOKUP(חח[[#This Row],[ClientID]],קביעויות[דילוג 2 אפשרויות]),FALSE)=חח[[#This Row],[ClientID]],1,"")</f>
        <v/>
      </c>
    </row>
    <row r="1310" spans="1:5" x14ac:dyDescent="0.25">
      <c r="A1310" t="s">
        <v>106</v>
      </c>
      <c r="B1310">
        <v>11</v>
      </c>
      <c r="C1310">
        <v>26</v>
      </c>
      <c r="D1310" t="e">
        <f>[1]!דבד[[#This Row],[LengthofCycle]]+1</f>
        <v>#REF!</v>
      </c>
      <c r="E1310" t="str">
        <f>IF(IFERROR(LOOKUP(חח[[#This Row],[ClientID]],קביעויות[דילוג 2 אפשרויות]),FALSE)=חח[[#This Row],[ClientID]],1,"")</f>
        <v/>
      </c>
    </row>
    <row r="1311" spans="1:5" x14ac:dyDescent="0.25">
      <c r="A1311" t="s">
        <v>106</v>
      </c>
      <c r="B1311">
        <v>12</v>
      </c>
      <c r="C1311">
        <v>31</v>
      </c>
      <c r="D1311" t="e">
        <f>[1]!דבד[[#This Row],[LengthofCycle]]+1</f>
        <v>#REF!</v>
      </c>
      <c r="E1311" t="str">
        <f>IF(IFERROR(LOOKUP(חח[[#This Row],[ClientID]],קביעויות[דילוג 2 אפשרויות]),FALSE)=חח[[#This Row],[ClientID]],1,"")</f>
        <v/>
      </c>
    </row>
    <row r="1312" spans="1:5" x14ac:dyDescent="0.25">
      <c r="A1312" t="s">
        <v>106</v>
      </c>
      <c r="B1312">
        <v>13</v>
      </c>
      <c r="C1312">
        <v>29</v>
      </c>
      <c r="D1312" t="e">
        <f>[1]!דבד[[#This Row],[LengthofCycle]]+1</f>
        <v>#REF!</v>
      </c>
      <c r="E1312" t="str">
        <f>IF(IFERROR(LOOKUP(חח[[#This Row],[ClientID]],קביעויות[דילוג 2 אפשרויות]),FALSE)=חח[[#This Row],[ClientID]],1,"")</f>
        <v/>
      </c>
    </row>
    <row r="1313" spans="1:5" x14ac:dyDescent="0.25">
      <c r="A1313" t="s">
        <v>107</v>
      </c>
      <c r="B1313">
        <v>1</v>
      </c>
      <c r="C1313">
        <v>37</v>
      </c>
      <c r="D1313" t="e">
        <f>[1]!דבד[[#This Row],[LengthofCycle]]+1</f>
        <v>#REF!</v>
      </c>
      <c r="E1313" t="str">
        <f>IF(IFERROR(LOOKUP(חח[[#This Row],[ClientID]],קביעויות[דילוג 2 אפשרויות]),FALSE)=חח[[#This Row],[ClientID]],1,"")</f>
        <v/>
      </c>
    </row>
    <row r="1314" spans="1:5" x14ac:dyDescent="0.25">
      <c r="A1314" t="s">
        <v>107</v>
      </c>
      <c r="B1314">
        <v>2</v>
      </c>
      <c r="C1314">
        <v>40</v>
      </c>
      <c r="D1314" t="e">
        <f>[1]!דבד[[#This Row],[LengthofCycle]]+1</f>
        <v>#REF!</v>
      </c>
      <c r="E1314" t="str">
        <f>IF(IFERROR(LOOKUP(חח[[#This Row],[ClientID]],קביעויות[דילוג 2 אפשרויות]),FALSE)=חח[[#This Row],[ClientID]],1,"")</f>
        <v/>
      </c>
    </row>
    <row r="1315" spans="1:5" x14ac:dyDescent="0.25">
      <c r="A1315" t="s">
        <v>107</v>
      </c>
      <c r="B1315">
        <v>3</v>
      </c>
      <c r="C1315">
        <v>39</v>
      </c>
      <c r="D1315" t="e">
        <f>[1]!דבד[[#This Row],[LengthofCycle]]+1</f>
        <v>#REF!</v>
      </c>
      <c r="E1315" t="str">
        <f>IF(IFERROR(LOOKUP(חח[[#This Row],[ClientID]],קביעויות[דילוג 2 אפשרויות]),FALSE)=חח[[#This Row],[ClientID]],1,"")</f>
        <v/>
      </c>
    </row>
    <row r="1316" spans="1:5" x14ac:dyDescent="0.25">
      <c r="A1316" t="s">
        <v>107</v>
      </c>
      <c r="B1316">
        <v>4</v>
      </c>
      <c r="C1316">
        <v>30</v>
      </c>
      <c r="D1316" t="e">
        <f>[1]!דבד[[#This Row],[LengthofCycle]]+1</f>
        <v>#REF!</v>
      </c>
      <c r="E1316" t="str">
        <f>IF(IFERROR(LOOKUP(חח[[#This Row],[ClientID]],קביעויות[דילוג 2 אפשרויות]),FALSE)=חח[[#This Row],[ClientID]],1,"")</f>
        <v/>
      </c>
    </row>
    <row r="1317" spans="1:5" x14ac:dyDescent="0.25">
      <c r="A1317" t="s">
        <v>107</v>
      </c>
      <c r="B1317">
        <v>5</v>
      </c>
      <c r="C1317">
        <v>29</v>
      </c>
      <c r="D1317" t="e">
        <f>[1]!דבד[[#This Row],[LengthofCycle]]+1</f>
        <v>#REF!</v>
      </c>
      <c r="E1317" t="str">
        <f>IF(IFERROR(LOOKUP(חח[[#This Row],[ClientID]],קביעויות[דילוג 2 אפשרויות]),FALSE)=חח[[#This Row],[ClientID]],1,"")</f>
        <v/>
      </c>
    </row>
    <row r="1318" spans="1:5" x14ac:dyDescent="0.25">
      <c r="A1318" t="s">
        <v>107</v>
      </c>
      <c r="B1318">
        <v>6</v>
      </c>
      <c r="C1318">
        <v>35</v>
      </c>
      <c r="D1318" t="e">
        <f>[1]!דבד[[#This Row],[LengthofCycle]]+1</f>
        <v>#REF!</v>
      </c>
      <c r="E1318" t="str">
        <f>IF(IFERROR(LOOKUP(חח[[#This Row],[ClientID]],קביעויות[דילוג 2 אפשרויות]),FALSE)=חח[[#This Row],[ClientID]],1,"")</f>
        <v/>
      </c>
    </row>
    <row r="1319" spans="1:5" x14ac:dyDescent="0.25">
      <c r="A1319" t="s">
        <v>107</v>
      </c>
      <c r="B1319">
        <v>7</v>
      </c>
      <c r="C1319">
        <v>29</v>
      </c>
      <c r="D1319" t="e">
        <f>[1]!דבד[[#This Row],[LengthofCycle]]+1</f>
        <v>#REF!</v>
      </c>
      <c r="E1319" t="str">
        <f>IF(IFERROR(LOOKUP(חח[[#This Row],[ClientID]],קביעויות[דילוג 2 אפשרויות]),FALSE)=חח[[#This Row],[ClientID]],1,"")</f>
        <v/>
      </c>
    </row>
    <row r="1320" spans="1:5" x14ac:dyDescent="0.25">
      <c r="A1320" t="s">
        <v>107</v>
      </c>
      <c r="B1320">
        <v>8</v>
      </c>
      <c r="C1320">
        <v>33</v>
      </c>
      <c r="D1320" t="e">
        <f>[1]!דבד[[#This Row],[LengthofCycle]]+1</f>
        <v>#REF!</v>
      </c>
      <c r="E1320" t="str">
        <f>IF(IFERROR(LOOKUP(חח[[#This Row],[ClientID]],קביעויות[דילוג 2 אפשרויות]),FALSE)=חח[[#This Row],[ClientID]],1,"")</f>
        <v/>
      </c>
    </row>
    <row r="1321" spans="1:5" x14ac:dyDescent="0.25">
      <c r="A1321" t="s">
        <v>107</v>
      </c>
      <c r="B1321">
        <v>9</v>
      </c>
      <c r="C1321">
        <v>32</v>
      </c>
      <c r="D1321" t="e">
        <f>[1]!דבד[[#This Row],[LengthofCycle]]+1</f>
        <v>#REF!</v>
      </c>
      <c r="E1321" t="str">
        <f>IF(IFERROR(LOOKUP(חח[[#This Row],[ClientID]],קביעויות[דילוג 2 אפשרויות]),FALSE)=חח[[#This Row],[ClientID]],1,"")</f>
        <v/>
      </c>
    </row>
    <row r="1322" spans="1:5" x14ac:dyDescent="0.25">
      <c r="A1322" t="s">
        <v>107</v>
      </c>
      <c r="B1322">
        <v>10</v>
      </c>
      <c r="C1322">
        <v>29</v>
      </c>
      <c r="D1322" t="e">
        <f>[1]!דבד[[#This Row],[LengthofCycle]]+1</f>
        <v>#REF!</v>
      </c>
      <c r="E1322" t="str">
        <f>IF(IFERROR(LOOKUP(חח[[#This Row],[ClientID]],קביעויות[דילוג 2 אפשרויות]),FALSE)=חח[[#This Row],[ClientID]],1,"")</f>
        <v/>
      </c>
    </row>
    <row r="1323" spans="1:5" x14ac:dyDescent="0.25">
      <c r="A1323" t="s">
        <v>107</v>
      </c>
      <c r="B1323">
        <v>11</v>
      </c>
      <c r="C1323">
        <v>31</v>
      </c>
      <c r="D1323" t="e">
        <f>[1]!דבד[[#This Row],[LengthofCycle]]+1</f>
        <v>#REF!</v>
      </c>
      <c r="E1323" t="str">
        <f>IF(IFERROR(LOOKUP(חח[[#This Row],[ClientID]],קביעויות[דילוג 2 אפשרויות]),FALSE)=חח[[#This Row],[ClientID]],1,"")</f>
        <v/>
      </c>
    </row>
    <row r="1324" spans="1:5" x14ac:dyDescent="0.25">
      <c r="A1324" t="s">
        <v>107</v>
      </c>
      <c r="B1324">
        <v>12</v>
      </c>
      <c r="C1324">
        <v>32</v>
      </c>
      <c r="D1324" t="e">
        <f>[1]!דבד[[#This Row],[LengthofCycle]]+1</f>
        <v>#REF!</v>
      </c>
      <c r="E1324" t="str">
        <f>IF(IFERROR(LOOKUP(חח[[#This Row],[ClientID]],קביעויות[דילוג 2 אפשרויות]),FALSE)=חח[[#This Row],[ClientID]],1,"")</f>
        <v/>
      </c>
    </row>
    <row r="1325" spans="1:5" x14ac:dyDescent="0.25">
      <c r="A1325" t="s">
        <v>108</v>
      </c>
      <c r="B1325">
        <v>1</v>
      </c>
      <c r="C1325">
        <v>33</v>
      </c>
      <c r="D1325" t="e">
        <f>[1]!דבד[[#This Row],[LengthofCycle]]+1</f>
        <v>#REF!</v>
      </c>
      <c r="E1325">
        <f>IF(IFERROR(LOOKUP(חח[[#This Row],[ClientID]],קביעויות[דילוג 2 אפשרויות]),FALSE)=חח[[#This Row],[ClientID]],1,"")</f>
        <v>1</v>
      </c>
    </row>
    <row r="1326" spans="1:5" x14ac:dyDescent="0.25">
      <c r="A1326" t="s">
        <v>108</v>
      </c>
      <c r="B1326">
        <v>2</v>
      </c>
      <c r="C1326">
        <v>32</v>
      </c>
      <c r="D1326" t="e">
        <f>[1]!דבד[[#This Row],[LengthofCycle]]+1</f>
        <v>#REF!</v>
      </c>
      <c r="E1326">
        <f>IF(IFERROR(LOOKUP(חח[[#This Row],[ClientID]],קביעויות[דילוג 2 אפשרויות]),FALSE)=חח[[#This Row],[ClientID]],1,"")</f>
        <v>1</v>
      </c>
    </row>
    <row r="1327" spans="1:5" x14ac:dyDescent="0.25">
      <c r="A1327" t="s">
        <v>108</v>
      </c>
      <c r="B1327">
        <v>3</v>
      </c>
      <c r="C1327">
        <v>32</v>
      </c>
      <c r="D1327" t="e">
        <f>[1]!דבד[[#This Row],[LengthofCycle]]+1</f>
        <v>#REF!</v>
      </c>
      <c r="E1327">
        <f>IF(IFERROR(LOOKUP(חח[[#This Row],[ClientID]],קביעויות[דילוג 2 אפשרויות]),FALSE)=חח[[#This Row],[ClientID]],1,"")</f>
        <v>1</v>
      </c>
    </row>
    <row r="1328" spans="1:5" x14ac:dyDescent="0.25">
      <c r="A1328" t="s">
        <v>108</v>
      </c>
      <c r="B1328">
        <v>4</v>
      </c>
      <c r="C1328">
        <v>28</v>
      </c>
      <c r="D1328" t="e">
        <f>[1]!דבד[[#This Row],[LengthofCycle]]+1</f>
        <v>#REF!</v>
      </c>
      <c r="E1328">
        <f>IF(IFERROR(LOOKUP(חח[[#This Row],[ClientID]],קביעויות[דילוג 2 אפשרויות]),FALSE)=חח[[#This Row],[ClientID]],1,"")</f>
        <v>1</v>
      </c>
    </row>
    <row r="1329" spans="1:5" x14ac:dyDescent="0.25">
      <c r="A1329" t="s">
        <v>108</v>
      </c>
      <c r="B1329">
        <v>5</v>
      </c>
      <c r="C1329">
        <v>32</v>
      </c>
      <c r="D1329" t="e">
        <f>[1]!דבד[[#This Row],[LengthofCycle]]+1</f>
        <v>#REF!</v>
      </c>
      <c r="E1329">
        <f>IF(IFERROR(LOOKUP(חח[[#This Row],[ClientID]],קביעויות[דילוג 2 אפשרויות]),FALSE)=חח[[#This Row],[ClientID]],1,"")</f>
        <v>1</v>
      </c>
    </row>
    <row r="1330" spans="1:5" x14ac:dyDescent="0.25">
      <c r="A1330" t="s">
        <v>108</v>
      </c>
      <c r="B1330">
        <v>6</v>
      </c>
      <c r="C1330">
        <v>35</v>
      </c>
      <c r="D1330" t="e">
        <f>[1]!דבד[[#This Row],[LengthofCycle]]+1</f>
        <v>#REF!</v>
      </c>
      <c r="E1330">
        <f>IF(IFERROR(LOOKUP(חח[[#This Row],[ClientID]],קביעויות[דילוג 2 אפשרויות]),FALSE)=חח[[#This Row],[ClientID]],1,"")</f>
        <v>1</v>
      </c>
    </row>
    <row r="1331" spans="1:5" x14ac:dyDescent="0.25">
      <c r="A1331" t="s">
        <v>108</v>
      </c>
      <c r="B1331">
        <v>7</v>
      </c>
      <c r="C1331">
        <v>30</v>
      </c>
      <c r="D1331" t="e">
        <f>[1]!דבד[[#This Row],[LengthofCycle]]+1</f>
        <v>#REF!</v>
      </c>
      <c r="E1331">
        <f>IF(IFERROR(LOOKUP(חח[[#This Row],[ClientID]],קביעויות[דילוג 2 אפשרויות]),FALSE)=חח[[#This Row],[ClientID]],1,"")</f>
        <v>1</v>
      </c>
    </row>
    <row r="1332" spans="1:5" x14ac:dyDescent="0.25">
      <c r="A1332" t="s">
        <v>108</v>
      </c>
      <c r="B1332">
        <v>8</v>
      </c>
      <c r="C1332">
        <v>30</v>
      </c>
      <c r="D1332" t="e">
        <f>[1]!דבד[[#This Row],[LengthofCycle]]+1</f>
        <v>#REF!</v>
      </c>
      <c r="E1332">
        <f>IF(IFERROR(LOOKUP(חח[[#This Row],[ClientID]],קביעויות[דילוג 2 אפשרויות]),FALSE)=חח[[#This Row],[ClientID]],1,"")</f>
        <v>1</v>
      </c>
    </row>
    <row r="1333" spans="1:5" x14ac:dyDescent="0.25">
      <c r="A1333" t="s">
        <v>108</v>
      </c>
      <c r="B1333">
        <v>9</v>
      </c>
      <c r="C1333">
        <v>31</v>
      </c>
      <c r="D1333" t="e">
        <f>[1]!דבד[[#This Row],[LengthofCycle]]+1</f>
        <v>#REF!</v>
      </c>
      <c r="E1333">
        <f>IF(IFERROR(LOOKUP(חח[[#This Row],[ClientID]],קביעויות[דילוג 2 אפשרויות]),FALSE)=חח[[#This Row],[ClientID]],1,"")</f>
        <v>1</v>
      </c>
    </row>
    <row r="1334" spans="1:5" x14ac:dyDescent="0.25">
      <c r="A1334" t="s">
        <v>108</v>
      </c>
      <c r="B1334">
        <v>10</v>
      </c>
      <c r="C1334">
        <v>29</v>
      </c>
      <c r="D1334" t="e">
        <f>[1]!דבד[[#This Row],[LengthofCycle]]+1</f>
        <v>#REF!</v>
      </c>
      <c r="E1334">
        <f>IF(IFERROR(LOOKUP(חח[[#This Row],[ClientID]],קביעויות[דילוג 2 אפשרויות]),FALSE)=חח[[#This Row],[ClientID]],1,"")</f>
        <v>1</v>
      </c>
    </row>
    <row r="1335" spans="1:5" x14ac:dyDescent="0.25">
      <c r="A1335" t="s">
        <v>108</v>
      </c>
      <c r="B1335">
        <v>11</v>
      </c>
      <c r="C1335">
        <v>27</v>
      </c>
      <c r="D1335" t="e">
        <f>[1]!דבד[[#This Row],[LengthofCycle]]+1</f>
        <v>#REF!</v>
      </c>
      <c r="E1335">
        <f>IF(IFERROR(LOOKUP(חח[[#This Row],[ClientID]],קביעויות[דילוג 2 אפשרויות]),FALSE)=חח[[#This Row],[ClientID]],1,"")</f>
        <v>1</v>
      </c>
    </row>
    <row r="1336" spans="1:5" x14ac:dyDescent="0.25">
      <c r="A1336" t="s">
        <v>109</v>
      </c>
      <c r="B1336">
        <v>1</v>
      </c>
      <c r="C1336">
        <v>27</v>
      </c>
      <c r="D1336" t="e">
        <f>[1]!דבד[[#This Row],[LengthofCycle]]+1</f>
        <v>#REF!</v>
      </c>
      <c r="E1336" t="str">
        <f>IF(IFERROR(LOOKUP(חח[[#This Row],[ClientID]],קביעויות[דילוג 2 אפשרויות]),FALSE)=חח[[#This Row],[ClientID]],1,"")</f>
        <v/>
      </c>
    </row>
    <row r="1337" spans="1:5" x14ac:dyDescent="0.25">
      <c r="A1337" t="s">
        <v>109</v>
      </c>
      <c r="B1337">
        <v>2</v>
      </c>
      <c r="C1337">
        <v>34</v>
      </c>
      <c r="D1337" t="e">
        <f>[1]!דבד[[#This Row],[LengthofCycle]]+1</f>
        <v>#REF!</v>
      </c>
      <c r="E1337" t="str">
        <f>IF(IFERROR(LOOKUP(חח[[#This Row],[ClientID]],קביעויות[דילוג 2 אפשרויות]),FALSE)=חח[[#This Row],[ClientID]],1,"")</f>
        <v/>
      </c>
    </row>
    <row r="1338" spans="1:5" x14ac:dyDescent="0.25">
      <c r="A1338" t="s">
        <v>109</v>
      </c>
      <c r="B1338">
        <v>3</v>
      </c>
      <c r="C1338">
        <v>29</v>
      </c>
      <c r="D1338" t="e">
        <f>[1]!דבד[[#This Row],[LengthofCycle]]+1</f>
        <v>#REF!</v>
      </c>
      <c r="E1338" t="str">
        <f>IF(IFERROR(LOOKUP(חח[[#This Row],[ClientID]],קביעויות[דילוג 2 אפשרויות]),FALSE)=חח[[#This Row],[ClientID]],1,"")</f>
        <v/>
      </c>
    </row>
    <row r="1339" spans="1:5" x14ac:dyDescent="0.25">
      <c r="A1339" t="s">
        <v>109</v>
      </c>
      <c r="B1339">
        <v>4</v>
      </c>
      <c r="C1339">
        <v>35</v>
      </c>
      <c r="D1339" t="e">
        <f>[1]!דבד[[#This Row],[LengthofCycle]]+1</f>
        <v>#REF!</v>
      </c>
      <c r="E1339" t="str">
        <f>IF(IFERROR(LOOKUP(חח[[#This Row],[ClientID]],קביעויות[דילוג 2 אפשרויות]),FALSE)=חח[[#This Row],[ClientID]],1,"")</f>
        <v/>
      </c>
    </row>
    <row r="1340" spans="1:5" x14ac:dyDescent="0.25">
      <c r="A1340" t="s">
        <v>109</v>
      </c>
      <c r="B1340">
        <v>5</v>
      </c>
      <c r="C1340">
        <v>28</v>
      </c>
      <c r="D1340" t="e">
        <f>[1]!דבד[[#This Row],[LengthofCycle]]+1</f>
        <v>#REF!</v>
      </c>
      <c r="E1340" t="str">
        <f>IF(IFERROR(LOOKUP(חח[[#This Row],[ClientID]],קביעויות[דילוג 2 אפשרויות]),FALSE)=חח[[#This Row],[ClientID]],1,"")</f>
        <v/>
      </c>
    </row>
    <row r="1341" spans="1:5" x14ac:dyDescent="0.25">
      <c r="A1341" t="s">
        <v>109</v>
      </c>
      <c r="B1341">
        <v>6</v>
      </c>
      <c r="C1341">
        <v>44</v>
      </c>
      <c r="D1341" t="e">
        <f>[1]!דבד[[#This Row],[LengthofCycle]]+1</f>
        <v>#REF!</v>
      </c>
      <c r="E1341" t="str">
        <f>IF(IFERROR(LOOKUP(חח[[#This Row],[ClientID]],קביעויות[דילוג 2 אפשרויות]),FALSE)=חח[[#This Row],[ClientID]],1,"")</f>
        <v/>
      </c>
    </row>
    <row r="1342" spans="1:5" x14ac:dyDescent="0.25">
      <c r="A1342" t="s">
        <v>109</v>
      </c>
      <c r="B1342">
        <v>7</v>
      </c>
      <c r="C1342">
        <v>29</v>
      </c>
      <c r="D1342" t="e">
        <f>[1]!דבד[[#This Row],[LengthofCycle]]+1</f>
        <v>#REF!</v>
      </c>
      <c r="E1342" t="str">
        <f>IF(IFERROR(LOOKUP(חח[[#This Row],[ClientID]],קביעויות[דילוג 2 אפשרויות]),FALSE)=חח[[#This Row],[ClientID]],1,"")</f>
        <v/>
      </c>
    </row>
    <row r="1343" spans="1:5" x14ac:dyDescent="0.25">
      <c r="A1343" t="s">
        <v>109</v>
      </c>
      <c r="B1343">
        <v>8</v>
      </c>
      <c r="C1343">
        <v>29</v>
      </c>
      <c r="D1343" t="e">
        <f>[1]!דבד[[#This Row],[LengthofCycle]]+1</f>
        <v>#REF!</v>
      </c>
      <c r="E1343" t="str">
        <f>IF(IFERROR(LOOKUP(חח[[#This Row],[ClientID]],קביעויות[דילוג 2 אפשרויות]),FALSE)=חח[[#This Row],[ClientID]],1,"")</f>
        <v/>
      </c>
    </row>
    <row r="1344" spans="1:5" x14ac:dyDescent="0.25">
      <c r="A1344" t="s">
        <v>109</v>
      </c>
      <c r="B1344">
        <v>9</v>
      </c>
      <c r="C1344">
        <v>48</v>
      </c>
      <c r="D1344" t="e">
        <f>[1]!דבד[[#This Row],[LengthofCycle]]+1</f>
        <v>#REF!</v>
      </c>
      <c r="E1344" t="str">
        <f>IF(IFERROR(LOOKUP(חח[[#This Row],[ClientID]],קביעויות[דילוג 2 אפשרויות]),FALSE)=חח[[#This Row],[ClientID]],1,"")</f>
        <v/>
      </c>
    </row>
    <row r="1345" spans="1:5" x14ac:dyDescent="0.25">
      <c r="A1345" t="s">
        <v>109</v>
      </c>
      <c r="B1345">
        <v>10</v>
      </c>
      <c r="C1345">
        <v>34</v>
      </c>
      <c r="D1345" t="e">
        <f>[1]!דבד[[#This Row],[LengthofCycle]]+1</f>
        <v>#REF!</v>
      </c>
      <c r="E1345" t="str">
        <f>IF(IFERROR(LOOKUP(חח[[#This Row],[ClientID]],קביעויות[דילוג 2 אפשרויות]),FALSE)=חח[[#This Row],[ClientID]],1,"")</f>
        <v/>
      </c>
    </row>
    <row r="1346" spans="1:5" x14ac:dyDescent="0.25">
      <c r="A1346" t="s">
        <v>109</v>
      </c>
      <c r="B1346">
        <v>11</v>
      </c>
      <c r="C1346">
        <v>26</v>
      </c>
      <c r="D1346" t="e">
        <f>[1]!דבד[[#This Row],[LengthofCycle]]+1</f>
        <v>#REF!</v>
      </c>
      <c r="E1346" t="str">
        <f>IF(IFERROR(LOOKUP(חח[[#This Row],[ClientID]],קביעויות[דילוג 2 אפשרויות]),FALSE)=חח[[#This Row],[ClientID]],1,"")</f>
        <v/>
      </c>
    </row>
    <row r="1347" spans="1:5" x14ac:dyDescent="0.25">
      <c r="A1347" t="s">
        <v>20</v>
      </c>
      <c r="B1347">
        <v>1</v>
      </c>
      <c r="C1347">
        <v>28</v>
      </c>
      <c r="D1347" t="e">
        <f>[1]!דבד[[#This Row],[LengthofCycle]]+1</f>
        <v>#REF!</v>
      </c>
      <c r="E1347">
        <f>IF(IFERROR(LOOKUP(חח[[#This Row],[ClientID]],קביעויות[דילוג 2 אפשרויות]),FALSE)=חח[[#This Row],[ClientID]],1,"")</f>
        <v>1</v>
      </c>
    </row>
    <row r="1348" spans="1:5" x14ac:dyDescent="0.25">
      <c r="A1348" t="s">
        <v>20</v>
      </c>
      <c r="B1348">
        <v>2</v>
      </c>
      <c r="C1348">
        <v>26</v>
      </c>
      <c r="D1348" t="e">
        <f>[1]!דבד[[#This Row],[LengthofCycle]]+1</f>
        <v>#REF!</v>
      </c>
      <c r="E1348">
        <f>IF(IFERROR(LOOKUP(חח[[#This Row],[ClientID]],קביעויות[דילוג 2 אפשרויות]),FALSE)=חח[[#This Row],[ClientID]],1,"")</f>
        <v>1</v>
      </c>
    </row>
    <row r="1349" spans="1:5" x14ac:dyDescent="0.25">
      <c r="A1349" t="s">
        <v>20</v>
      </c>
      <c r="B1349">
        <v>3</v>
      </c>
      <c r="C1349">
        <v>25</v>
      </c>
      <c r="D1349" t="e">
        <f>[1]!דבד[[#This Row],[LengthofCycle]]+1</f>
        <v>#REF!</v>
      </c>
      <c r="E1349">
        <f>IF(IFERROR(LOOKUP(חח[[#This Row],[ClientID]],קביעויות[דילוג 2 אפשרויות]),FALSE)=חח[[#This Row],[ClientID]],1,"")</f>
        <v>1</v>
      </c>
    </row>
    <row r="1350" spans="1:5" x14ac:dyDescent="0.25">
      <c r="A1350" t="s">
        <v>20</v>
      </c>
      <c r="B1350">
        <v>4</v>
      </c>
      <c r="C1350">
        <v>25</v>
      </c>
      <c r="D1350" t="e">
        <f>[1]!דבד[[#This Row],[LengthofCycle]]+1</f>
        <v>#REF!</v>
      </c>
      <c r="E1350">
        <f>IF(IFERROR(LOOKUP(חח[[#This Row],[ClientID]],קביעויות[דילוג 2 אפשרויות]),FALSE)=חח[[#This Row],[ClientID]],1,"")</f>
        <v>1</v>
      </c>
    </row>
    <row r="1351" spans="1:5" x14ac:dyDescent="0.25">
      <c r="A1351" t="s">
        <v>20</v>
      </c>
      <c r="B1351">
        <v>5</v>
      </c>
      <c r="C1351">
        <v>27</v>
      </c>
      <c r="D1351" t="e">
        <f>[1]!דבד[[#This Row],[LengthofCycle]]+1</f>
        <v>#REF!</v>
      </c>
      <c r="E1351">
        <f>IF(IFERROR(LOOKUP(חח[[#This Row],[ClientID]],קביעויות[דילוג 2 אפשרויות]),FALSE)=חח[[#This Row],[ClientID]],1,"")</f>
        <v>1</v>
      </c>
    </row>
    <row r="1352" spans="1:5" x14ac:dyDescent="0.25">
      <c r="A1352" t="s">
        <v>20</v>
      </c>
      <c r="B1352">
        <v>6</v>
      </c>
      <c r="C1352">
        <v>21</v>
      </c>
      <c r="D1352" t="e">
        <f>[1]!דבד[[#This Row],[LengthofCycle]]+1</f>
        <v>#REF!</v>
      </c>
      <c r="E1352">
        <f>IF(IFERROR(LOOKUP(חח[[#This Row],[ClientID]],קביעויות[דילוג 2 אפשרויות]),FALSE)=חח[[#This Row],[ClientID]],1,"")</f>
        <v>1</v>
      </c>
    </row>
    <row r="1353" spans="1:5" x14ac:dyDescent="0.25">
      <c r="A1353" t="s">
        <v>20</v>
      </c>
      <c r="B1353">
        <v>7</v>
      </c>
      <c r="C1353">
        <v>24</v>
      </c>
      <c r="D1353" t="e">
        <f>[1]!דבד[[#This Row],[LengthofCycle]]+1</f>
        <v>#REF!</v>
      </c>
      <c r="E1353">
        <f>IF(IFERROR(LOOKUP(חח[[#This Row],[ClientID]],קביעויות[דילוג 2 אפשרויות]),FALSE)=חח[[#This Row],[ClientID]],1,"")</f>
        <v>1</v>
      </c>
    </row>
    <row r="1354" spans="1:5" x14ac:dyDescent="0.25">
      <c r="A1354" t="s">
        <v>20</v>
      </c>
      <c r="B1354">
        <v>8</v>
      </c>
      <c r="C1354">
        <v>29</v>
      </c>
      <c r="D1354" t="e">
        <f>[1]!דבד[[#This Row],[LengthofCycle]]+1</f>
        <v>#REF!</v>
      </c>
      <c r="E1354">
        <f>IF(IFERROR(LOOKUP(חח[[#This Row],[ClientID]],קביעויות[דילוג 2 אפשרויות]),FALSE)=חח[[#This Row],[ClientID]],1,"")</f>
        <v>1</v>
      </c>
    </row>
    <row r="1355" spans="1:5" x14ac:dyDescent="0.25">
      <c r="A1355" t="s">
        <v>20</v>
      </c>
      <c r="B1355">
        <v>9</v>
      </c>
      <c r="C1355">
        <v>25</v>
      </c>
      <c r="D1355" t="e">
        <f>[1]!דבד[[#This Row],[LengthofCycle]]+1</f>
        <v>#REF!</v>
      </c>
      <c r="E1355">
        <f>IF(IFERROR(LOOKUP(חח[[#This Row],[ClientID]],קביעויות[דילוג 2 אפשרויות]),FALSE)=חח[[#This Row],[ClientID]],1,"")</f>
        <v>1</v>
      </c>
    </row>
    <row r="1356" spans="1:5" x14ac:dyDescent="0.25">
      <c r="A1356" t="s">
        <v>20</v>
      </c>
      <c r="B1356">
        <v>10</v>
      </c>
      <c r="C1356">
        <v>24</v>
      </c>
      <c r="D1356" t="e">
        <f>[1]!דבד[[#This Row],[LengthofCycle]]+1</f>
        <v>#REF!</v>
      </c>
      <c r="E1356">
        <f>IF(IFERROR(LOOKUP(חח[[#This Row],[ClientID]],קביעויות[דילוג 2 אפשרויות]),FALSE)=חח[[#This Row],[ClientID]],1,"")</f>
        <v>1</v>
      </c>
    </row>
    <row r="1357" spans="1:5" x14ac:dyDescent="0.25">
      <c r="A1357" t="s">
        <v>20</v>
      </c>
      <c r="B1357">
        <v>11</v>
      </c>
      <c r="C1357">
        <v>26</v>
      </c>
      <c r="D1357" t="e">
        <f>[1]!דבד[[#This Row],[LengthofCycle]]+1</f>
        <v>#REF!</v>
      </c>
      <c r="E1357">
        <f>IF(IFERROR(LOOKUP(חח[[#This Row],[ClientID]],קביעויות[דילוג 2 אפשרויות]),FALSE)=חח[[#This Row],[ClientID]],1,"")</f>
        <v>1</v>
      </c>
    </row>
    <row r="1358" spans="1:5" x14ac:dyDescent="0.25">
      <c r="A1358" t="s">
        <v>20</v>
      </c>
      <c r="B1358">
        <v>12</v>
      </c>
      <c r="C1358">
        <v>33</v>
      </c>
      <c r="D1358" t="e">
        <f>[1]!דבד[[#This Row],[LengthofCycle]]+1</f>
        <v>#REF!</v>
      </c>
      <c r="E1358">
        <f>IF(IFERROR(LOOKUP(חח[[#This Row],[ClientID]],קביעויות[דילוג 2 אפשרויות]),FALSE)=חח[[#This Row],[ClientID]],1,"")</f>
        <v>1</v>
      </c>
    </row>
    <row r="1359" spans="1:5" x14ac:dyDescent="0.25">
      <c r="A1359" t="s">
        <v>20</v>
      </c>
      <c r="B1359">
        <v>13</v>
      </c>
      <c r="C1359">
        <v>18</v>
      </c>
      <c r="D1359" t="e">
        <f>[1]!דבד[[#This Row],[LengthofCycle]]+1</f>
        <v>#REF!</v>
      </c>
      <c r="E1359">
        <f>IF(IFERROR(LOOKUP(חח[[#This Row],[ClientID]],קביעויות[דילוג 2 אפשרויות]),FALSE)=חח[[#This Row],[ClientID]],1,"")</f>
        <v>1</v>
      </c>
    </row>
    <row r="1360" spans="1:5" x14ac:dyDescent="0.25">
      <c r="A1360" t="s">
        <v>20</v>
      </c>
      <c r="B1360">
        <v>14</v>
      </c>
      <c r="C1360">
        <v>27</v>
      </c>
      <c r="D1360" t="e">
        <f>[1]!דבד[[#This Row],[LengthofCycle]]+1</f>
        <v>#REF!</v>
      </c>
      <c r="E1360">
        <f>IF(IFERROR(LOOKUP(חח[[#This Row],[ClientID]],קביעויות[דילוג 2 אפשרויות]),FALSE)=חח[[#This Row],[ClientID]],1,"")</f>
        <v>1</v>
      </c>
    </row>
    <row r="1361" spans="1:5" x14ac:dyDescent="0.25">
      <c r="A1361" t="s">
        <v>20</v>
      </c>
      <c r="B1361">
        <v>15</v>
      </c>
      <c r="C1361">
        <v>26</v>
      </c>
      <c r="D1361" t="e">
        <f>[1]!דבד[[#This Row],[LengthofCycle]]+1</f>
        <v>#REF!</v>
      </c>
      <c r="E1361">
        <f>IF(IFERROR(LOOKUP(חח[[#This Row],[ClientID]],קביעויות[דילוג 2 אפשרויות]),FALSE)=חח[[#This Row],[ClientID]],1,"")</f>
        <v>1</v>
      </c>
    </row>
    <row r="1362" spans="1:5" x14ac:dyDescent="0.25">
      <c r="A1362" t="s">
        <v>20</v>
      </c>
      <c r="B1362">
        <v>16</v>
      </c>
      <c r="C1362">
        <v>25</v>
      </c>
      <c r="D1362" t="e">
        <f>[1]!דבד[[#This Row],[LengthofCycle]]+1</f>
        <v>#REF!</v>
      </c>
      <c r="E1362">
        <f>IF(IFERROR(LOOKUP(חח[[#This Row],[ClientID]],קביעויות[דילוג 2 אפשרויות]),FALSE)=חח[[#This Row],[ClientID]],1,"")</f>
        <v>1</v>
      </c>
    </row>
    <row r="1363" spans="1:5" x14ac:dyDescent="0.25">
      <c r="A1363" t="s">
        <v>110</v>
      </c>
      <c r="B1363">
        <v>1</v>
      </c>
      <c r="C1363">
        <v>28</v>
      </c>
      <c r="D1363" t="e">
        <f>[1]!דבד[[#This Row],[LengthofCycle]]+1</f>
        <v>#REF!</v>
      </c>
      <c r="E1363" t="str">
        <f>IF(IFERROR(LOOKUP(חח[[#This Row],[ClientID]],קביעויות[דילוג 2 אפשרויות]),FALSE)=חח[[#This Row],[ClientID]],1,"")</f>
        <v/>
      </c>
    </row>
    <row r="1364" spans="1:5" x14ac:dyDescent="0.25">
      <c r="A1364" t="s">
        <v>110</v>
      </c>
      <c r="B1364">
        <v>2</v>
      </c>
      <c r="C1364">
        <v>28</v>
      </c>
      <c r="D1364" t="e">
        <f>[1]!דבד[[#This Row],[LengthofCycle]]+1</f>
        <v>#REF!</v>
      </c>
      <c r="E1364" t="str">
        <f>IF(IFERROR(LOOKUP(חח[[#This Row],[ClientID]],קביעויות[דילוג 2 אפשרויות]),FALSE)=חח[[#This Row],[ClientID]],1,"")</f>
        <v/>
      </c>
    </row>
    <row r="1365" spans="1:5" x14ac:dyDescent="0.25">
      <c r="A1365" t="s">
        <v>110</v>
      </c>
      <c r="B1365">
        <v>3</v>
      </c>
      <c r="C1365">
        <v>30</v>
      </c>
      <c r="D1365" t="e">
        <f>[1]!דבד[[#This Row],[LengthofCycle]]+1</f>
        <v>#REF!</v>
      </c>
      <c r="E1365" t="str">
        <f>IF(IFERROR(LOOKUP(חח[[#This Row],[ClientID]],קביעויות[דילוג 2 אפשרויות]),FALSE)=חח[[#This Row],[ClientID]],1,"")</f>
        <v/>
      </c>
    </row>
    <row r="1366" spans="1:5" x14ac:dyDescent="0.25">
      <c r="A1366" t="s">
        <v>110</v>
      </c>
      <c r="B1366">
        <v>4</v>
      </c>
      <c r="C1366">
        <v>26</v>
      </c>
      <c r="D1366" t="e">
        <f>[1]!דבד[[#This Row],[LengthofCycle]]+1</f>
        <v>#REF!</v>
      </c>
      <c r="E1366" t="str">
        <f>IF(IFERROR(LOOKUP(חח[[#This Row],[ClientID]],קביעויות[דילוג 2 אפשרויות]),FALSE)=חח[[#This Row],[ClientID]],1,"")</f>
        <v/>
      </c>
    </row>
    <row r="1367" spans="1:5" x14ac:dyDescent="0.25">
      <c r="A1367" t="s">
        <v>110</v>
      </c>
      <c r="B1367">
        <v>5</v>
      </c>
      <c r="C1367">
        <v>32</v>
      </c>
      <c r="D1367" t="e">
        <f>[1]!דבד[[#This Row],[LengthofCycle]]+1</f>
        <v>#REF!</v>
      </c>
      <c r="E1367" t="str">
        <f>IF(IFERROR(LOOKUP(חח[[#This Row],[ClientID]],קביעויות[דילוג 2 אפשרויות]),FALSE)=חח[[#This Row],[ClientID]],1,"")</f>
        <v/>
      </c>
    </row>
    <row r="1368" spans="1:5" x14ac:dyDescent="0.25">
      <c r="A1368" t="s">
        <v>111</v>
      </c>
      <c r="B1368">
        <v>1</v>
      </c>
      <c r="C1368">
        <v>31</v>
      </c>
      <c r="D1368" t="e">
        <f>[1]!דבד[[#This Row],[LengthofCycle]]+1</f>
        <v>#REF!</v>
      </c>
      <c r="E1368" t="str">
        <f>IF(IFERROR(LOOKUP(חח[[#This Row],[ClientID]],קביעויות[דילוג 2 אפשרויות]),FALSE)=חח[[#This Row],[ClientID]],1,"")</f>
        <v/>
      </c>
    </row>
    <row r="1369" spans="1:5" x14ac:dyDescent="0.25">
      <c r="A1369" t="s">
        <v>111</v>
      </c>
      <c r="B1369">
        <v>2</v>
      </c>
      <c r="C1369">
        <v>29</v>
      </c>
      <c r="D1369" t="e">
        <f>[1]!דבד[[#This Row],[LengthofCycle]]+1</f>
        <v>#REF!</v>
      </c>
      <c r="E1369" t="str">
        <f>IF(IFERROR(LOOKUP(חח[[#This Row],[ClientID]],קביעויות[דילוג 2 אפשרויות]),FALSE)=חח[[#This Row],[ClientID]],1,"")</f>
        <v/>
      </c>
    </row>
    <row r="1370" spans="1:5" x14ac:dyDescent="0.25">
      <c r="A1370" t="s">
        <v>111</v>
      </c>
      <c r="B1370">
        <v>3</v>
      </c>
      <c r="C1370">
        <v>37</v>
      </c>
      <c r="D1370" t="e">
        <f>[1]!דבד[[#This Row],[LengthofCycle]]+1</f>
        <v>#REF!</v>
      </c>
      <c r="E1370" t="str">
        <f>IF(IFERROR(LOOKUP(חח[[#This Row],[ClientID]],קביעויות[דילוג 2 אפשרויות]),FALSE)=חח[[#This Row],[ClientID]],1,"")</f>
        <v/>
      </c>
    </row>
    <row r="1371" spans="1:5" x14ac:dyDescent="0.25">
      <c r="A1371" t="s">
        <v>111</v>
      </c>
      <c r="B1371">
        <v>4</v>
      </c>
      <c r="C1371">
        <v>30</v>
      </c>
      <c r="D1371" t="e">
        <f>[1]!דבד[[#This Row],[LengthofCycle]]+1</f>
        <v>#REF!</v>
      </c>
      <c r="E1371" t="str">
        <f>IF(IFERROR(LOOKUP(חח[[#This Row],[ClientID]],קביעויות[דילוג 2 אפשרויות]),FALSE)=חח[[#This Row],[ClientID]],1,"")</f>
        <v/>
      </c>
    </row>
    <row r="1372" spans="1:5" x14ac:dyDescent="0.25">
      <c r="A1372" t="s">
        <v>111</v>
      </c>
      <c r="B1372">
        <v>5</v>
      </c>
      <c r="C1372">
        <v>33</v>
      </c>
      <c r="D1372" t="e">
        <f>[1]!דבד[[#This Row],[LengthofCycle]]+1</f>
        <v>#REF!</v>
      </c>
      <c r="E1372" t="str">
        <f>IF(IFERROR(LOOKUP(חח[[#This Row],[ClientID]],קביעויות[דילוג 2 אפשרויות]),FALSE)=חח[[#This Row],[ClientID]],1,"")</f>
        <v/>
      </c>
    </row>
    <row r="1373" spans="1:5" x14ac:dyDescent="0.25">
      <c r="A1373" t="s">
        <v>111</v>
      </c>
      <c r="B1373">
        <v>6</v>
      </c>
      <c r="C1373">
        <v>28</v>
      </c>
      <c r="D1373" t="e">
        <f>[1]!דבד[[#This Row],[LengthofCycle]]+1</f>
        <v>#REF!</v>
      </c>
      <c r="E1373" t="str">
        <f>IF(IFERROR(LOOKUP(חח[[#This Row],[ClientID]],קביעויות[דילוג 2 אפשרויות]),FALSE)=חח[[#This Row],[ClientID]],1,"")</f>
        <v/>
      </c>
    </row>
    <row r="1374" spans="1:5" x14ac:dyDescent="0.25">
      <c r="A1374" t="s">
        <v>111</v>
      </c>
      <c r="B1374">
        <v>7</v>
      </c>
      <c r="C1374">
        <v>34</v>
      </c>
      <c r="D1374" t="e">
        <f>[1]!דבד[[#This Row],[LengthofCycle]]+1</f>
        <v>#REF!</v>
      </c>
      <c r="E1374" t="str">
        <f>IF(IFERROR(LOOKUP(חח[[#This Row],[ClientID]],קביעויות[דילוג 2 אפשרויות]),FALSE)=חח[[#This Row],[ClientID]],1,"")</f>
        <v/>
      </c>
    </row>
    <row r="1375" spans="1:5" x14ac:dyDescent="0.25">
      <c r="A1375" t="s">
        <v>111</v>
      </c>
      <c r="B1375">
        <v>8</v>
      </c>
      <c r="C1375">
        <v>29</v>
      </c>
      <c r="D1375" t="e">
        <f>[1]!דבד[[#This Row],[LengthofCycle]]+1</f>
        <v>#REF!</v>
      </c>
      <c r="E1375" t="str">
        <f>IF(IFERROR(LOOKUP(חח[[#This Row],[ClientID]],קביעויות[דילוג 2 אפשרויות]),FALSE)=חח[[#This Row],[ClientID]],1,"")</f>
        <v/>
      </c>
    </row>
    <row r="1376" spans="1:5" x14ac:dyDescent="0.25">
      <c r="A1376" t="s">
        <v>111</v>
      </c>
      <c r="B1376">
        <v>9</v>
      </c>
      <c r="C1376">
        <v>33</v>
      </c>
      <c r="D1376" t="e">
        <f>[1]!דבד[[#This Row],[LengthofCycle]]+1</f>
        <v>#REF!</v>
      </c>
      <c r="E1376" t="str">
        <f>IF(IFERROR(LOOKUP(חח[[#This Row],[ClientID]],קביעויות[דילוג 2 אפשרויות]),FALSE)=חח[[#This Row],[ClientID]],1,"")</f>
        <v/>
      </c>
    </row>
    <row r="1377" spans="1:5" x14ac:dyDescent="0.25">
      <c r="A1377" t="s">
        <v>111</v>
      </c>
      <c r="B1377">
        <v>10</v>
      </c>
      <c r="C1377">
        <v>32</v>
      </c>
      <c r="D1377" t="e">
        <f>[1]!דבד[[#This Row],[LengthofCycle]]+1</f>
        <v>#REF!</v>
      </c>
      <c r="E1377" t="str">
        <f>IF(IFERROR(LOOKUP(חח[[#This Row],[ClientID]],קביעויות[דילוג 2 אפשרויות]),FALSE)=חח[[#This Row],[ClientID]],1,"")</f>
        <v/>
      </c>
    </row>
    <row r="1378" spans="1:5" x14ac:dyDescent="0.25">
      <c r="A1378" t="s">
        <v>111</v>
      </c>
      <c r="B1378">
        <v>11</v>
      </c>
      <c r="C1378">
        <v>33</v>
      </c>
      <c r="D1378" t="e">
        <f>[1]!דבד[[#This Row],[LengthofCycle]]+1</f>
        <v>#REF!</v>
      </c>
      <c r="E1378" t="str">
        <f>IF(IFERROR(LOOKUP(חח[[#This Row],[ClientID]],קביעויות[דילוג 2 אפשרויות]),FALSE)=חח[[#This Row],[ClientID]],1,"")</f>
        <v/>
      </c>
    </row>
    <row r="1379" spans="1:5" x14ac:dyDescent="0.25">
      <c r="A1379" t="s">
        <v>111</v>
      </c>
      <c r="B1379">
        <v>12</v>
      </c>
      <c r="C1379">
        <v>28</v>
      </c>
      <c r="D1379" t="e">
        <f>[1]!דבד[[#This Row],[LengthofCycle]]+1</f>
        <v>#REF!</v>
      </c>
      <c r="E1379" t="str">
        <f>IF(IFERROR(LOOKUP(חח[[#This Row],[ClientID]],קביעויות[דילוג 2 אפשרויות]),FALSE)=חח[[#This Row],[ClientID]],1,"")</f>
        <v/>
      </c>
    </row>
    <row r="1380" spans="1:5" x14ac:dyDescent="0.25">
      <c r="A1380" t="s">
        <v>112</v>
      </c>
      <c r="B1380">
        <v>1</v>
      </c>
      <c r="C1380">
        <v>30</v>
      </c>
      <c r="D1380" t="e">
        <f>[1]!דבד[[#This Row],[LengthofCycle]]+1</f>
        <v>#REF!</v>
      </c>
      <c r="E1380">
        <f>IF(IFERROR(LOOKUP(חח[[#This Row],[ClientID]],קביעויות[דילוג 2 אפשרויות]),FALSE)=חח[[#This Row],[ClientID]],1,"")</f>
        <v>1</v>
      </c>
    </row>
    <row r="1381" spans="1:5" x14ac:dyDescent="0.25">
      <c r="A1381" t="s">
        <v>112</v>
      </c>
      <c r="B1381">
        <v>2</v>
      </c>
      <c r="C1381">
        <v>28</v>
      </c>
      <c r="D1381" t="e">
        <f>[1]!דבד[[#This Row],[LengthofCycle]]+1</f>
        <v>#REF!</v>
      </c>
      <c r="E1381">
        <f>IF(IFERROR(LOOKUP(חח[[#This Row],[ClientID]],קביעויות[דילוג 2 אפשרויות]),FALSE)=חח[[#This Row],[ClientID]],1,"")</f>
        <v>1</v>
      </c>
    </row>
    <row r="1382" spans="1:5" x14ac:dyDescent="0.25">
      <c r="A1382" t="s">
        <v>112</v>
      </c>
      <c r="B1382">
        <v>3</v>
      </c>
      <c r="C1382">
        <v>28</v>
      </c>
      <c r="D1382" t="e">
        <f>[1]!דבד[[#This Row],[LengthofCycle]]+1</f>
        <v>#REF!</v>
      </c>
      <c r="E1382">
        <f>IF(IFERROR(LOOKUP(חח[[#This Row],[ClientID]],קביעויות[דילוג 2 אפשרויות]),FALSE)=חח[[#This Row],[ClientID]],1,"")</f>
        <v>1</v>
      </c>
    </row>
    <row r="1383" spans="1:5" x14ac:dyDescent="0.25">
      <c r="A1383" t="s">
        <v>112</v>
      </c>
      <c r="B1383">
        <v>4</v>
      </c>
      <c r="C1383">
        <v>32</v>
      </c>
      <c r="D1383" t="e">
        <f>[1]!דבד[[#This Row],[LengthofCycle]]+1</f>
        <v>#REF!</v>
      </c>
      <c r="E1383">
        <f>IF(IFERROR(LOOKUP(חח[[#This Row],[ClientID]],קביעויות[דילוג 2 אפשרויות]),FALSE)=חח[[#This Row],[ClientID]],1,"")</f>
        <v>1</v>
      </c>
    </row>
    <row r="1384" spans="1:5" x14ac:dyDescent="0.25">
      <c r="A1384" t="s">
        <v>112</v>
      </c>
      <c r="B1384">
        <v>5</v>
      </c>
      <c r="C1384">
        <v>30</v>
      </c>
      <c r="D1384" t="e">
        <f>[1]!דבד[[#This Row],[LengthofCycle]]+1</f>
        <v>#REF!</v>
      </c>
      <c r="E1384">
        <f>IF(IFERROR(LOOKUP(חח[[#This Row],[ClientID]],קביעויות[דילוג 2 אפשרויות]),FALSE)=חח[[#This Row],[ClientID]],1,"")</f>
        <v>1</v>
      </c>
    </row>
    <row r="1385" spans="1:5" x14ac:dyDescent="0.25">
      <c r="A1385" t="s">
        <v>112</v>
      </c>
      <c r="B1385">
        <v>6</v>
      </c>
      <c r="C1385">
        <v>28</v>
      </c>
      <c r="D1385" t="e">
        <f>[1]!דבד[[#This Row],[LengthofCycle]]+1</f>
        <v>#REF!</v>
      </c>
      <c r="E1385">
        <f>IF(IFERROR(LOOKUP(חח[[#This Row],[ClientID]],קביעויות[דילוג 2 אפשרויות]),FALSE)=חח[[#This Row],[ClientID]],1,"")</f>
        <v>1</v>
      </c>
    </row>
    <row r="1386" spans="1:5" x14ac:dyDescent="0.25">
      <c r="A1386" t="s">
        <v>112</v>
      </c>
      <c r="B1386">
        <v>7</v>
      </c>
      <c r="C1386">
        <v>26</v>
      </c>
      <c r="D1386" t="e">
        <f>[1]!דבד[[#This Row],[LengthofCycle]]+1</f>
        <v>#REF!</v>
      </c>
      <c r="E1386">
        <f>IF(IFERROR(LOOKUP(חח[[#This Row],[ClientID]],קביעויות[דילוג 2 אפשרויות]),FALSE)=חח[[#This Row],[ClientID]],1,"")</f>
        <v>1</v>
      </c>
    </row>
    <row r="1387" spans="1:5" x14ac:dyDescent="0.25">
      <c r="A1387" t="s">
        <v>112</v>
      </c>
      <c r="B1387">
        <v>8</v>
      </c>
      <c r="C1387">
        <v>32</v>
      </c>
      <c r="D1387" t="e">
        <f>[1]!דבד[[#This Row],[LengthofCycle]]+1</f>
        <v>#REF!</v>
      </c>
      <c r="E1387">
        <f>IF(IFERROR(LOOKUP(חח[[#This Row],[ClientID]],קביעויות[דילוג 2 אפשרויות]),FALSE)=חח[[#This Row],[ClientID]],1,"")</f>
        <v>1</v>
      </c>
    </row>
    <row r="1388" spans="1:5" x14ac:dyDescent="0.25">
      <c r="A1388" t="s">
        <v>112</v>
      </c>
      <c r="B1388">
        <v>9</v>
      </c>
      <c r="C1388">
        <v>30</v>
      </c>
      <c r="D1388" t="e">
        <f>[1]!דבד[[#This Row],[LengthofCycle]]+1</f>
        <v>#REF!</v>
      </c>
      <c r="E1388">
        <f>IF(IFERROR(LOOKUP(חח[[#This Row],[ClientID]],קביעויות[דילוג 2 אפשרויות]),FALSE)=חח[[#This Row],[ClientID]],1,"")</f>
        <v>1</v>
      </c>
    </row>
    <row r="1389" spans="1:5" x14ac:dyDescent="0.25">
      <c r="A1389" t="s">
        <v>112</v>
      </c>
      <c r="B1389">
        <v>10</v>
      </c>
      <c r="C1389">
        <v>31</v>
      </c>
      <c r="D1389" t="e">
        <f>[1]!דבד[[#This Row],[LengthofCycle]]+1</f>
        <v>#REF!</v>
      </c>
      <c r="E1389">
        <f>IF(IFERROR(LOOKUP(חח[[#This Row],[ClientID]],קביעויות[דילוג 2 אפשרויות]),FALSE)=חח[[#This Row],[ClientID]],1,"")</f>
        <v>1</v>
      </c>
    </row>
    <row r="1390" spans="1:5" x14ac:dyDescent="0.25">
      <c r="A1390" t="s">
        <v>112</v>
      </c>
      <c r="B1390">
        <v>11</v>
      </c>
      <c r="C1390">
        <v>31</v>
      </c>
      <c r="D1390" t="e">
        <f>[1]!דבד[[#This Row],[LengthofCycle]]+1</f>
        <v>#REF!</v>
      </c>
      <c r="E1390">
        <f>IF(IFERROR(LOOKUP(חח[[#This Row],[ClientID]],קביעויות[דילוג 2 אפשרויות]),FALSE)=חח[[#This Row],[ClientID]],1,"")</f>
        <v>1</v>
      </c>
    </row>
    <row r="1391" spans="1:5" x14ac:dyDescent="0.25">
      <c r="A1391" t="s">
        <v>112</v>
      </c>
      <c r="B1391">
        <v>12</v>
      </c>
      <c r="C1391">
        <v>27</v>
      </c>
      <c r="D1391" t="e">
        <f>[1]!דבד[[#This Row],[LengthofCycle]]+1</f>
        <v>#REF!</v>
      </c>
      <c r="E1391">
        <f>IF(IFERROR(LOOKUP(חח[[#This Row],[ClientID]],קביעויות[דילוג 2 אפשרויות]),FALSE)=חח[[#This Row],[ClientID]],1,"")</f>
        <v>1</v>
      </c>
    </row>
    <row r="1392" spans="1:5" x14ac:dyDescent="0.25">
      <c r="A1392" t="s">
        <v>21</v>
      </c>
      <c r="B1392">
        <v>1</v>
      </c>
      <c r="C1392">
        <v>29</v>
      </c>
      <c r="D1392" t="e">
        <f>[1]!דבד[[#This Row],[LengthofCycle]]+1</f>
        <v>#REF!</v>
      </c>
      <c r="E1392">
        <f>IF(IFERROR(LOOKUP(חח[[#This Row],[ClientID]],קביעויות[דילוג 2 אפשרויות]),FALSE)=חח[[#This Row],[ClientID]],1,"")</f>
        <v>1</v>
      </c>
    </row>
    <row r="1393" spans="1:5" x14ac:dyDescent="0.25">
      <c r="A1393" t="s">
        <v>21</v>
      </c>
      <c r="B1393">
        <v>2</v>
      </c>
      <c r="C1393">
        <v>26</v>
      </c>
      <c r="D1393" t="e">
        <f>[1]!דבד[[#This Row],[LengthofCycle]]+1</f>
        <v>#REF!</v>
      </c>
      <c r="E1393">
        <f>IF(IFERROR(LOOKUP(חח[[#This Row],[ClientID]],קביעויות[דילוג 2 אפשרויות]),FALSE)=חח[[#This Row],[ClientID]],1,"")</f>
        <v>1</v>
      </c>
    </row>
    <row r="1394" spans="1:5" x14ac:dyDescent="0.25">
      <c r="A1394" t="s">
        <v>21</v>
      </c>
      <c r="B1394">
        <v>3</v>
      </c>
      <c r="C1394">
        <v>28</v>
      </c>
      <c r="D1394" t="e">
        <f>[1]!דבד[[#This Row],[LengthofCycle]]+1</f>
        <v>#REF!</v>
      </c>
      <c r="E1394">
        <f>IF(IFERROR(LOOKUP(חח[[#This Row],[ClientID]],קביעויות[דילוג 2 אפשרויות]),FALSE)=חח[[#This Row],[ClientID]],1,"")</f>
        <v>1</v>
      </c>
    </row>
    <row r="1395" spans="1:5" x14ac:dyDescent="0.25">
      <c r="A1395" t="s">
        <v>21</v>
      </c>
      <c r="B1395">
        <v>4</v>
      </c>
      <c r="C1395">
        <v>29</v>
      </c>
      <c r="D1395" t="e">
        <f>[1]!דבד[[#This Row],[LengthofCycle]]+1</f>
        <v>#REF!</v>
      </c>
      <c r="E1395">
        <f>IF(IFERROR(LOOKUP(חח[[#This Row],[ClientID]],קביעויות[דילוג 2 אפשרויות]),FALSE)=חח[[#This Row],[ClientID]],1,"")</f>
        <v>1</v>
      </c>
    </row>
    <row r="1396" spans="1:5" x14ac:dyDescent="0.25">
      <c r="A1396" t="s">
        <v>21</v>
      </c>
      <c r="B1396">
        <v>5</v>
      </c>
      <c r="C1396">
        <v>29</v>
      </c>
      <c r="D1396" t="e">
        <f>[1]!דבד[[#This Row],[LengthofCycle]]+1</f>
        <v>#REF!</v>
      </c>
      <c r="E1396">
        <f>IF(IFERROR(LOOKUP(חח[[#This Row],[ClientID]],קביעויות[דילוג 2 אפשרויות]),FALSE)=חח[[#This Row],[ClientID]],1,"")</f>
        <v>1</v>
      </c>
    </row>
    <row r="1397" spans="1:5" x14ac:dyDescent="0.25">
      <c r="A1397" t="s">
        <v>21</v>
      </c>
      <c r="B1397">
        <v>6</v>
      </c>
      <c r="C1397">
        <v>29</v>
      </c>
      <c r="D1397" t="e">
        <f>[1]!דבד[[#This Row],[LengthofCycle]]+1</f>
        <v>#REF!</v>
      </c>
      <c r="E1397">
        <f>IF(IFERROR(LOOKUP(חח[[#This Row],[ClientID]],קביעויות[דילוג 2 אפשרויות]),FALSE)=חח[[#This Row],[ClientID]],1,"")</f>
        <v>1</v>
      </c>
    </row>
    <row r="1398" spans="1:5" x14ac:dyDescent="0.25">
      <c r="A1398" t="s">
        <v>21</v>
      </c>
      <c r="B1398">
        <v>7</v>
      </c>
      <c r="C1398">
        <v>29</v>
      </c>
      <c r="D1398" t="e">
        <f>[1]!דבד[[#This Row],[LengthofCycle]]+1</f>
        <v>#REF!</v>
      </c>
      <c r="E1398">
        <f>IF(IFERROR(LOOKUP(חח[[#This Row],[ClientID]],קביעויות[דילוג 2 אפשרויות]),FALSE)=חח[[#This Row],[ClientID]],1,"")</f>
        <v>1</v>
      </c>
    </row>
    <row r="1399" spans="1:5" x14ac:dyDescent="0.25">
      <c r="A1399" t="s">
        <v>21</v>
      </c>
      <c r="B1399">
        <v>8</v>
      </c>
      <c r="C1399">
        <v>28</v>
      </c>
      <c r="D1399" t="e">
        <f>[1]!דבד[[#This Row],[LengthofCycle]]+1</f>
        <v>#REF!</v>
      </c>
      <c r="E1399">
        <f>IF(IFERROR(LOOKUP(חח[[#This Row],[ClientID]],קביעויות[דילוג 2 אפשרויות]),FALSE)=חח[[#This Row],[ClientID]],1,"")</f>
        <v>1</v>
      </c>
    </row>
    <row r="1400" spans="1:5" x14ac:dyDescent="0.25">
      <c r="A1400" t="s">
        <v>21</v>
      </c>
      <c r="B1400">
        <v>9</v>
      </c>
      <c r="C1400">
        <v>29</v>
      </c>
      <c r="D1400" t="e">
        <f>[1]!דבד[[#This Row],[LengthofCycle]]+1</f>
        <v>#REF!</v>
      </c>
      <c r="E1400">
        <f>IF(IFERROR(LOOKUP(חח[[#This Row],[ClientID]],קביעויות[דילוג 2 אפשרויות]),FALSE)=חח[[#This Row],[ClientID]],1,"")</f>
        <v>1</v>
      </c>
    </row>
    <row r="1401" spans="1:5" x14ac:dyDescent="0.25">
      <c r="A1401" t="s">
        <v>21</v>
      </c>
      <c r="B1401">
        <v>10</v>
      </c>
      <c r="C1401">
        <v>28</v>
      </c>
      <c r="D1401" t="e">
        <f>[1]!דבד[[#This Row],[LengthofCycle]]+1</f>
        <v>#REF!</v>
      </c>
      <c r="E1401">
        <f>IF(IFERROR(LOOKUP(חח[[#This Row],[ClientID]],קביעויות[דילוג 2 אפשרויות]),FALSE)=חח[[#This Row],[ClientID]],1,"")</f>
        <v>1</v>
      </c>
    </row>
    <row r="1402" spans="1:5" x14ac:dyDescent="0.25">
      <c r="A1402" t="s">
        <v>21</v>
      </c>
      <c r="B1402">
        <v>11</v>
      </c>
      <c r="C1402">
        <v>29</v>
      </c>
      <c r="D1402" t="e">
        <f>[1]!דבד[[#This Row],[LengthofCycle]]+1</f>
        <v>#REF!</v>
      </c>
      <c r="E1402">
        <f>IF(IFERROR(LOOKUP(חח[[#This Row],[ClientID]],קביעויות[דילוג 2 אפשרויות]),FALSE)=חח[[#This Row],[ClientID]],1,"")</f>
        <v>1</v>
      </c>
    </row>
    <row r="1403" spans="1:5" x14ac:dyDescent="0.25">
      <c r="A1403" t="s">
        <v>21</v>
      </c>
      <c r="B1403">
        <v>12</v>
      </c>
      <c r="C1403">
        <v>28</v>
      </c>
      <c r="D1403" t="e">
        <f>[1]!דבד[[#This Row],[LengthofCycle]]+1</f>
        <v>#REF!</v>
      </c>
      <c r="E1403">
        <f>IF(IFERROR(LOOKUP(חח[[#This Row],[ClientID]],קביעויות[דילוג 2 אפשרויות]),FALSE)=חח[[#This Row],[ClientID]],1,"")</f>
        <v>1</v>
      </c>
    </row>
    <row r="1404" spans="1:5" x14ac:dyDescent="0.25">
      <c r="A1404" t="s">
        <v>21</v>
      </c>
      <c r="B1404">
        <v>13</v>
      </c>
      <c r="C1404">
        <v>27</v>
      </c>
      <c r="D1404" t="e">
        <f>[1]!דבד[[#This Row],[LengthofCycle]]+1</f>
        <v>#REF!</v>
      </c>
      <c r="E1404">
        <f>IF(IFERROR(LOOKUP(חח[[#This Row],[ClientID]],קביעויות[דילוג 2 אפשרויות]),FALSE)=חח[[#This Row],[ClientID]],1,"")</f>
        <v>1</v>
      </c>
    </row>
    <row r="1405" spans="1:5" x14ac:dyDescent="0.25">
      <c r="A1405" t="s">
        <v>113</v>
      </c>
      <c r="B1405">
        <v>1</v>
      </c>
      <c r="C1405">
        <v>24</v>
      </c>
      <c r="D1405" t="e">
        <f>[1]!דבד[[#This Row],[LengthofCycle]]+1</f>
        <v>#REF!</v>
      </c>
      <c r="E1405">
        <f>IF(IFERROR(LOOKUP(חח[[#This Row],[ClientID]],קביעויות[דילוג 2 אפשרויות]),FALSE)=חח[[#This Row],[ClientID]],1,"")</f>
        <v>1</v>
      </c>
    </row>
    <row r="1406" spans="1:5" x14ac:dyDescent="0.25">
      <c r="A1406" t="s">
        <v>113</v>
      </c>
      <c r="B1406">
        <v>2</v>
      </c>
      <c r="C1406">
        <v>29</v>
      </c>
      <c r="D1406" t="e">
        <f>[1]!דבד[[#This Row],[LengthofCycle]]+1</f>
        <v>#REF!</v>
      </c>
      <c r="E1406">
        <f>IF(IFERROR(LOOKUP(חח[[#This Row],[ClientID]],קביעויות[דילוג 2 אפשרויות]),FALSE)=חח[[#This Row],[ClientID]],1,"")</f>
        <v>1</v>
      </c>
    </row>
    <row r="1407" spans="1:5" x14ac:dyDescent="0.25">
      <c r="A1407" t="s">
        <v>113</v>
      </c>
      <c r="B1407">
        <v>3</v>
      </c>
      <c r="C1407">
        <v>26</v>
      </c>
      <c r="D1407" t="e">
        <f>[1]!דבד[[#This Row],[LengthofCycle]]+1</f>
        <v>#REF!</v>
      </c>
      <c r="E1407">
        <f>IF(IFERROR(LOOKUP(חח[[#This Row],[ClientID]],קביעויות[דילוג 2 אפשרויות]),FALSE)=חח[[#This Row],[ClientID]],1,"")</f>
        <v>1</v>
      </c>
    </row>
    <row r="1408" spans="1:5" x14ac:dyDescent="0.25">
      <c r="A1408" t="s">
        <v>113</v>
      </c>
      <c r="B1408">
        <v>4</v>
      </c>
      <c r="C1408">
        <v>25</v>
      </c>
      <c r="D1408" t="e">
        <f>[1]!דבד[[#This Row],[LengthofCycle]]+1</f>
        <v>#REF!</v>
      </c>
      <c r="E1408">
        <f>IF(IFERROR(LOOKUP(חח[[#This Row],[ClientID]],קביעויות[דילוג 2 אפשרויות]),FALSE)=חח[[#This Row],[ClientID]],1,"")</f>
        <v>1</v>
      </c>
    </row>
    <row r="1409" spans="1:5" x14ac:dyDescent="0.25">
      <c r="A1409" t="s">
        <v>113</v>
      </c>
      <c r="B1409">
        <v>5</v>
      </c>
      <c r="C1409">
        <v>31</v>
      </c>
      <c r="D1409" t="e">
        <f>[1]!דבד[[#This Row],[LengthofCycle]]+1</f>
        <v>#REF!</v>
      </c>
      <c r="E1409">
        <f>IF(IFERROR(LOOKUP(חח[[#This Row],[ClientID]],קביעויות[דילוג 2 אפשרויות]),FALSE)=חח[[#This Row],[ClientID]],1,"")</f>
        <v>1</v>
      </c>
    </row>
    <row r="1410" spans="1:5" x14ac:dyDescent="0.25">
      <c r="A1410" t="s">
        <v>113</v>
      </c>
      <c r="B1410">
        <v>6</v>
      </c>
      <c r="C1410">
        <v>25</v>
      </c>
      <c r="D1410" t="e">
        <f>[1]!דבד[[#This Row],[LengthofCycle]]+1</f>
        <v>#REF!</v>
      </c>
      <c r="E1410">
        <f>IF(IFERROR(LOOKUP(חח[[#This Row],[ClientID]],קביעויות[דילוג 2 אפשרויות]),FALSE)=חח[[#This Row],[ClientID]],1,"")</f>
        <v>1</v>
      </c>
    </row>
    <row r="1411" spans="1:5" x14ac:dyDescent="0.25">
      <c r="A1411" t="s">
        <v>113</v>
      </c>
      <c r="B1411">
        <v>7</v>
      </c>
      <c r="C1411">
        <v>26</v>
      </c>
      <c r="D1411" t="e">
        <f>[1]!דבד[[#This Row],[LengthofCycle]]+1</f>
        <v>#REF!</v>
      </c>
      <c r="E1411">
        <f>IF(IFERROR(LOOKUP(חח[[#This Row],[ClientID]],קביעויות[דילוג 2 אפשרויות]),FALSE)=חח[[#This Row],[ClientID]],1,"")</f>
        <v>1</v>
      </c>
    </row>
    <row r="1412" spans="1:5" x14ac:dyDescent="0.25">
      <c r="A1412" t="s">
        <v>113</v>
      </c>
      <c r="B1412">
        <v>8</v>
      </c>
      <c r="C1412">
        <v>27</v>
      </c>
      <c r="D1412" t="e">
        <f>[1]!דבד[[#This Row],[LengthofCycle]]+1</f>
        <v>#REF!</v>
      </c>
      <c r="E1412">
        <f>IF(IFERROR(LOOKUP(חח[[#This Row],[ClientID]],קביעויות[דילוג 2 אפשרויות]),FALSE)=חח[[#This Row],[ClientID]],1,"")</f>
        <v>1</v>
      </c>
    </row>
    <row r="1413" spans="1:5" x14ac:dyDescent="0.25">
      <c r="A1413" t="s">
        <v>113</v>
      </c>
      <c r="B1413">
        <v>9</v>
      </c>
      <c r="C1413">
        <v>26</v>
      </c>
      <c r="D1413" t="e">
        <f>[1]!דבד[[#This Row],[LengthofCycle]]+1</f>
        <v>#REF!</v>
      </c>
      <c r="E1413">
        <f>IF(IFERROR(LOOKUP(חח[[#This Row],[ClientID]],קביעויות[דילוג 2 אפשרויות]),FALSE)=חח[[#This Row],[ClientID]],1,"")</f>
        <v>1</v>
      </c>
    </row>
    <row r="1414" spans="1:5" x14ac:dyDescent="0.25">
      <c r="A1414" t="s">
        <v>113</v>
      </c>
      <c r="B1414">
        <v>10</v>
      </c>
      <c r="C1414">
        <v>26</v>
      </c>
      <c r="D1414" t="e">
        <f>[1]!דבד[[#This Row],[LengthofCycle]]+1</f>
        <v>#REF!</v>
      </c>
      <c r="E1414">
        <f>IF(IFERROR(LOOKUP(חח[[#This Row],[ClientID]],קביעויות[דילוג 2 אפשרויות]),FALSE)=חח[[#This Row],[ClientID]],1,"")</f>
        <v>1</v>
      </c>
    </row>
    <row r="1415" spans="1:5" x14ac:dyDescent="0.25">
      <c r="A1415" t="s">
        <v>113</v>
      </c>
      <c r="B1415">
        <v>11</v>
      </c>
      <c r="C1415">
        <v>24</v>
      </c>
      <c r="D1415" t="e">
        <f>[1]!דבד[[#This Row],[LengthofCycle]]+1</f>
        <v>#REF!</v>
      </c>
      <c r="E1415">
        <f>IF(IFERROR(LOOKUP(חח[[#This Row],[ClientID]],קביעויות[דילוג 2 אפשרויות]),FALSE)=חח[[#This Row],[ClientID]],1,"")</f>
        <v>1</v>
      </c>
    </row>
    <row r="1416" spans="1:5" x14ac:dyDescent="0.25">
      <c r="A1416" t="s">
        <v>113</v>
      </c>
      <c r="B1416">
        <v>12</v>
      </c>
      <c r="C1416">
        <v>26</v>
      </c>
      <c r="D1416" t="e">
        <f>[1]!דבד[[#This Row],[LengthofCycle]]+1</f>
        <v>#REF!</v>
      </c>
      <c r="E1416">
        <f>IF(IFERROR(LOOKUP(חח[[#This Row],[ClientID]],קביעויות[דילוג 2 אפשרויות]),FALSE)=חח[[#This Row],[ClientID]],1,"")</f>
        <v>1</v>
      </c>
    </row>
    <row r="1417" spans="1:5" x14ac:dyDescent="0.25">
      <c r="A1417" t="s">
        <v>113</v>
      </c>
      <c r="B1417">
        <v>13</v>
      </c>
      <c r="C1417">
        <v>29</v>
      </c>
      <c r="D1417" t="e">
        <f>[1]!דבד[[#This Row],[LengthofCycle]]+1</f>
        <v>#REF!</v>
      </c>
      <c r="E1417">
        <f>IF(IFERROR(LOOKUP(חח[[#This Row],[ClientID]],קביעויות[דילוג 2 אפשרויות]),FALSE)=חח[[#This Row],[ClientID]],1,"")</f>
        <v>1</v>
      </c>
    </row>
    <row r="1418" spans="1:5" x14ac:dyDescent="0.25">
      <c r="A1418" t="s">
        <v>113</v>
      </c>
      <c r="B1418">
        <v>14</v>
      </c>
      <c r="C1418">
        <v>25</v>
      </c>
      <c r="D1418" t="e">
        <f>[1]!דבד[[#This Row],[LengthofCycle]]+1</f>
        <v>#REF!</v>
      </c>
      <c r="E1418">
        <f>IF(IFERROR(LOOKUP(חח[[#This Row],[ClientID]],קביעויות[דילוג 2 אפשרויות]),FALSE)=חח[[#This Row],[ClientID]],1,"")</f>
        <v>1</v>
      </c>
    </row>
    <row r="1419" spans="1:5" x14ac:dyDescent="0.25">
      <c r="A1419" t="s">
        <v>113</v>
      </c>
      <c r="B1419">
        <v>15</v>
      </c>
      <c r="C1419">
        <v>26</v>
      </c>
      <c r="D1419" t="e">
        <f>[1]!דבד[[#This Row],[LengthofCycle]]+1</f>
        <v>#REF!</v>
      </c>
      <c r="E1419">
        <f>IF(IFERROR(LOOKUP(חח[[#This Row],[ClientID]],קביעויות[דילוג 2 אפשרויות]),FALSE)=חח[[#This Row],[ClientID]],1,"")</f>
        <v>1</v>
      </c>
    </row>
    <row r="1420" spans="1:5" x14ac:dyDescent="0.25">
      <c r="A1420" t="s">
        <v>113</v>
      </c>
      <c r="B1420">
        <v>16</v>
      </c>
      <c r="C1420">
        <v>27</v>
      </c>
      <c r="D1420" t="e">
        <f>[1]!דבד[[#This Row],[LengthofCycle]]+1</f>
        <v>#REF!</v>
      </c>
      <c r="E1420">
        <f>IF(IFERROR(LOOKUP(חח[[#This Row],[ClientID]],קביעויות[דילוג 2 אפשרויות]),FALSE)=חח[[#This Row],[ClientID]],1,"")</f>
        <v>1</v>
      </c>
    </row>
    <row r="1421" spans="1:5" x14ac:dyDescent="0.25">
      <c r="A1421" t="s">
        <v>114</v>
      </c>
      <c r="B1421">
        <v>1</v>
      </c>
      <c r="C1421">
        <v>26</v>
      </c>
      <c r="D1421" t="e">
        <f>[1]!דבד[[#This Row],[LengthofCycle]]+1</f>
        <v>#REF!</v>
      </c>
      <c r="E1421">
        <f>IF(IFERROR(LOOKUP(חח[[#This Row],[ClientID]],קביעויות[דילוג 2 אפשרויות]),FALSE)=חח[[#This Row],[ClientID]],1,"")</f>
        <v>1</v>
      </c>
    </row>
    <row r="1422" spans="1:5" x14ac:dyDescent="0.25">
      <c r="A1422" t="s">
        <v>114</v>
      </c>
      <c r="B1422">
        <v>2</v>
      </c>
      <c r="C1422">
        <v>25</v>
      </c>
      <c r="D1422" t="e">
        <f>[1]!דבד[[#This Row],[LengthofCycle]]+1</f>
        <v>#REF!</v>
      </c>
      <c r="E1422">
        <f>IF(IFERROR(LOOKUP(חח[[#This Row],[ClientID]],קביעויות[דילוג 2 אפשרויות]),FALSE)=חח[[#This Row],[ClientID]],1,"")</f>
        <v>1</v>
      </c>
    </row>
    <row r="1423" spans="1:5" x14ac:dyDescent="0.25">
      <c r="A1423" t="s">
        <v>114</v>
      </c>
      <c r="B1423">
        <v>3</v>
      </c>
      <c r="C1423">
        <v>27</v>
      </c>
      <c r="D1423" t="e">
        <f>[1]!דבד[[#This Row],[LengthofCycle]]+1</f>
        <v>#REF!</v>
      </c>
      <c r="E1423">
        <f>IF(IFERROR(LOOKUP(חח[[#This Row],[ClientID]],קביעויות[דילוג 2 אפשרויות]),FALSE)=חח[[#This Row],[ClientID]],1,"")</f>
        <v>1</v>
      </c>
    </row>
    <row r="1424" spans="1:5" x14ac:dyDescent="0.25">
      <c r="A1424" t="s">
        <v>114</v>
      </c>
      <c r="B1424">
        <v>4</v>
      </c>
      <c r="C1424">
        <v>25</v>
      </c>
      <c r="D1424" t="e">
        <f>[1]!דבד[[#This Row],[LengthofCycle]]+1</f>
        <v>#REF!</v>
      </c>
      <c r="E1424">
        <f>IF(IFERROR(LOOKUP(חח[[#This Row],[ClientID]],קביעויות[דילוג 2 אפשרויות]),FALSE)=חח[[#This Row],[ClientID]],1,"")</f>
        <v>1</v>
      </c>
    </row>
    <row r="1425" spans="1:5" x14ac:dyDescent="0.25">
      <c r="A1425" t="s">
        <v>114</v>
      </c>
      <c r="B1425">
        <v>5</v>
      </c>
      <c r="C1425">
        <v>26</v>
      </c>
      <c r="D1425" t="e">
        <f>[1]!דבד[[#This Row],[LengthofCycle]]+1</f>
        <v>#REF!</v>
      </c>
      <c r="E1425">
        <f>IF(IFERROR(LOOKUP(חח[[#This Row],[ClientID]],קביעויות[דילוג 2 אפשרויות]),FALSE)=חח[[#This Row],[ClientID]],1,"")</f>
        <v>1</v>
      </c>
    </row>
    <row r="1426" spans="1:5" x14ac:dyDescent="0.25">
      <c r="A1426" t="s">
        <v>114</v>
      </c>
      <c r="B1426">
        <v>6</v>
      </c>
      <c r="C1426">
        <v>27</v>
      </c>
      <c r="D1426" t="e">
        <f>[1]!דבד[[#This Row],[LengthofCycle]]+1</f>
        <v>#REF!</v>
      </c>
      <c r="E1426">
        <f>IF(IFERROR(LOOKUP(חח[[#This Row],[ClientID]],קביעויות[דילוג 2 אפשרויות]),FALSE)=חח[[#This Row],[ClientID]],1,"")</f>
        <v>1</v>
      </c>
    </row>
    <row r="1427" spans="1:5" x14ac:dyDescent="0.25">
      <c r="A1427" t="s">
        <v>114</v>
      </c>
      <c r="B1427">
        <v>7</v>
      </c>
      <c r="C1427">
        <v>25</v>
      </c>
      <c r="D1427" t="e">
        <f>[1]!דבד[[#This Row],[LengthofCycle]]+1</f>
        <v>#REF!</v>
      </c>
      <c r="E1427">
        <f>IF(IFERROR(LOOKUP(חח[[#This Row],[ClientID]],קביעויות[דילוג 2 אפשרויות]),FALSE)=חח[[#This Row],[ClientID]],1,"")</f>
        <v>1</v>
      </c>
    </row>
    <row r="1428" spans="1:5" x14ac:dyDescent="0.25">
      <c r="A1428" t="s">
        <v>114</v>
      </c>
      <c r="B1428">
        <v>8</v>
      </c>
      <c r="C1428">
        <v>26</v>
      </c>
      <c r="D1428" t="e">
        <f>[1]!דבד[[#This Row],[LengthofCycle]]+1</f>
        <v>#REF!</v>
      </c>
      <c r="E1428">
        <f>IF(IFERROR(LOOKUP(חח[[#This Row],[ClientID]],קביעויות[דילוג 2 אפשרויות]),FALSE)=חח[[#This Row],[ClientID]],1,"")</f>
        <v>1</v>
      </c>
    </row>
    <row r="1429" spans="1:5" x14ac:dyDescent="0.25">
      <c r="A1429" t="s">
        <v>114</v>
      </c>
      <c r="B1429">
        <v>9</v>
      </c>
      <c r="C1429">
        <v>23</v>
      </c>
      <c r="D1429" t="e">
        <f>[1]!דבד[[#This Row],[LengthofCycle]]+1</f>
        <v>#REF!</v>
      </c>
      <c r="E1429">
        <f>IF(IFERROR(LOOKUP(חח[[#This Row],[ClientID]],קביעויות[דילוג 2 אפשרויות]),FALSE)=חח[[#This Row],[ClientID]],1,"")</f>
        <v>1</v>
      </c>
    </row>
    <row r="1430" spans="1:5" x14ac:dyDescent="0.25">
      <c r="A1430" t="s">
        <v>114</v>
      </c>
      <c r="B1430">
        <v>10</v>
      </c>
      <c r="C1430">
        <v>25</v>
      </c>
      <c r="D1430" t="e">
        <f>[1]!דבד[[#This Row],[LengthofCycle]]+1</f>
        <v>#REF!</v>
      </c>
      <c r="E1430">
        <f>IF(IFERROR(LOOKUP(חח[[#This Row],[ClientID]],קביעויות[דילוג 2 אפשרויות]),FALSE)=חח[[#This Row],[ClientID]],1,"")</f>
        <v>1</v>
      </c>
    </row>
    <row r="1431" spans="1:5" x14ac:dyDescent="0.25">
      <c r="A1431" t="s">
        <v>114</v>
      </c>
      <c r="B1431">
        <v>11</v>
      </c>
      <c r="C1431">
        <v>26</v>
      </c>
      <c r="D1431" t="e">
        <f>[1]!דבד[[#This Row],[LengthofCycle]]+1</f>
        <v>#REF!</v>
      </c>
      <c r="E1431">
        <f>IF(IFERROR(LOOKUP(חח[[#This Row],[ClientID]],קביעויות[דילוג 2 אפשרויות]),FALSE)=חח[[#This Row],[ClientID]],1,"")</f>
        <v>1</v>
      </c>
    </row>
    <row r="1432" spans="1:5" x14ac:dyDescent="0.25">
      <c r="A1432" t="s">
        <v>114</v>
      </c>
      <c r="B1432">
        <v>12</v>
      </c>
      <c r="C1432">
        <v>25</v>
      </c>
      <c r="D1432" t="e">
        <f>[1]!דבד[[#This Row],[LengthofCycle]]+1</f>
        <v>#REF!</v>
      </c>
      <c r="E1432">
        <f>IF(IFERROR(LOOKUP(חח[[#This Row],[ClientID]],קביעויות[דילוג 2 אפשרויות]),FALSE)=חח[[#This Row],[ClientID]],1,"")</f>
        <v>1</v>
      </c>
    </row>
    <row r="1433" spans="1:5" x14ac:dyDescent="0.25">
      <c r="A1433" t="s">
        <v>114</v>
      </c>
      <c r="B1433">
        <v>13</v>
      </c>
      <c r="C1433">
        <v>25</v>
      </c>
      <c r="D1433" t="e">
        <f>[1]!דבד[[#This Row],[LengthofCycle]]+1</f>
        <v>#REF!</v>
      </c>
      <c r="E1433">
        <f>IF(IFERROR(LOOKUP(חח[[#This Row],[ClientID]],קביעויות[דילוג 2 אפשרויות]),FALSE)=חח[[#This Row],[ClientID]],1,"")</f>
        <v>1</v>
      </c>
    </row>
    <row r="1434" spans="1:5" x14ac:dyDescent="0.25">
      <c r="A1434" t="s">
        <v>114</v>
      </c>
      <c r="B1434">
        <v>14</v>
      </c>
      <c r="C1434">
        <v>25</v>
      </c>
      <c r="D1434" t="e">
        <f>[1]!דבד[[#This Row],[LengthofCycle]]+1</f>
        <v>#REF!</v>
      </c>
      <c r="E1434">
        <f>IF(IFERROR(LOOKUP(חח[[#This Row],[ClientID]],קביעויות[דילוג 2 אפשרויות]),FALSE)=חח[[#This Row],[ClientID]],1,"")</f>
        <v>1</v>
      </c>
    </row>
    <row r="1435" spans="1:5" x14ac:dyDescent="0.25">
      <c r="A1435" t="s">
        <v>115</v>
      </c>
      <c r="B1435">
        <v>1</v>
      </c>
      <c r="C1435">
        <v>32</v>
      </c>
      <c r="D1435" t="e">
        <f>[1]!דבד[[#This Row],[LengthofCycle]]+1</f>
        <v>#REF!</v>
      </c>
      <c r="E1435" t="str">
        <f>IF(IFERROR(LOOKUP(חח[[#This Row],[ClientID]],קביעויות[דילוג 2 אפשרויות]),FALSE)=חח[[#This Row],[ClientID]],1,"")</f>
        <v/>
      </c>
    </row>
    <row r="1436" spans="1:5" x14ac:dyDescent="0.25">
      <c r="A1436" t="s">
        <v>115</v>
      </c>
      <c r="B1436">
        <v>2</v>
      </c>
      <c r="C1436">
        <v>37</v>
      </c>
      <c r="D1436" t="e">
        <f>[1]!דבד[[#This Row],[LengthofCycle]]+1</f>
        <v>#REF!</v>
      </c>
      <c r="E1436" t="str">
        <f>IF(IFERROR(LOOKUP(חח[[#This Row],[ClientID]],קביעויות[דילוג 2 אפשרויות]),FALSE)=חח[[#This Row],[ClientID]],1,"")</f>
        <v/>
      </c>
    </row>
    <row r="1437" spans="1:5" x14ac:dyDescent="0.25">
      <c r="A1437" t="s">
        <v>115</v>
      </c>
      <c r="B1437">
        <v>3</v>
      </c>
      <c r="C1437">
        <v>30</v>
      </c>
      <c r="D1437" t="e">
        <f>[1]!דבד[[#This Row],[LengthofCycle]]+1</f>
        <v>#REF!</v>
      </c>
      <c r="E1437" t="str">
        <f>IF(IFERROR(LOOKUP(חח[[#This Row],[ClientID]],קביעויות[דילוג 2 אפשרויות]),FALSE)=חח[[#This Row],[ClientID]],1,"")</f>
        <v/>
      </c>
    </row>
    <row r="1438" spans="1:5" x14ac:dyDescent="0.25">
      <c r="A1438" t="s">
        <v>115</v>
      </c>
      <c r="B1438">
        <v>4</v>
      </c>
      <c r="C1438">
        <v>35</v>
      </c>
      <c r="D1438" t="e">
        <f>[1]!דבד[[#This Row],[LengthofCycle]]+1</f>
        <v>#REF!</v>
      </c>
      <c r="E1438" t="str">
        <f>IF(IFERROR(LOOKUP(חח[[#This Row],[ClientID]],קביעויות[דילוג 2 אפשרויות]),FALSE)=חח[[#This Row],[ClientID]],1,"")</f>
        <v/>
      </c>
    </row>
    <row r="1439" spans="1:5" x14ac:dyDescent="0.25">
      <c r="A1439" t="s">
        <v>115</v>
      </c>
      <c r="B1439">
        <v>5</v>
      </c>
      <c r="C1439">
        <v>29</v>
      </c>
      <c r="D1439" t="e">
        <f>[1]!דבד[[#This Row],[LengthofCycle]]+1</f>
        <v>#REF!</v>
      </c>
      <c r="E1439" t="str">
        <f>IF(IFERROR(LOOKUP(חח[[#This Row],[ClientID]],קביעויות[דילוג 2 אפשרויות]),FALSE)=חח[[#This Row],[ClientID]],1,"")</f>
        <v/>
      </c>
    </row>
    <row r="1440" spans="1:5" x14ac:dyDescent="0.25">
      <c r="A1440" t="s">
        <v>116</v>
      </c>
      <c r="B1440">
        <v>1</v>
      </c>
      <c r="C1440">
        <v>25</v>
      </c>
      <c r="D1440" t="e">
        <f>[1]!דבד[[#This Row],[LengthofCycle]]+1</f>
        <v>#REF!</v>
      </c>
      <c r="E1440">
        <f>IF(IFERROR(LOOKUP(חח[[#This Row],[ClientID]],קביעויות[דילוג 2 אפשרויות]),FALSE)=חח[[#This Row],[ClientID]],1,"")</f>
        <v>1</v>
      </c>
    </row>
    <row r="1441" spans="1:5" x14ac:dyDescent="0.25">
      <c r="A1441" t="s">
        <v>116</v>
      </c>
      <c r="B1441">
        <v>2</v>
      </c>
      <c r="C1441">
        <v>26</v>
      </c>
      <c r="D1441" t="e">
        <f>[1]!דבד[[#This Row],[LengthofCycle]]+1</f>
        <v>#REF!</v>
      </c>
      <c r="E1441">
        <f>IF(IFERROR(LOOKUP(חח[[#This Row],[ClientID]],קביעויות[דילוג 2 אפשרויות]),FALSE)=חח[[#This Row],[ClientID]],1,"")</f>
        <v>1</v>
      </c>
    </row>
    <row r="1442" spans="1:5" x14ac:dyDescent="0.25">
      <c r="A1442" t="s">
        <v>116</v>
      </c>
      <c r="B1442">
        <v>3</v>
      </c>
      <c r="C1442">
        <v>26</v>
      </c>
      <c r="D1442" t="e">
        <f>[1]!דבד[[#This Row],[LengthofCycle]]+1</f>
        <v>#REF!</v>
      </c>
      <c r="E1442">
        <f>IF(IFERROR(LOOKUP(חח[[#This Row],[ClientID]],קביעויות[דילוג 2 אפשרויות]),FALSE)=חח[[#This Row],[ClientID]],1,"")</f>
        <v>1</v>
      </c>
    </row>
    <row r="1443" spans="1:5" x14ac:dyDescent="0.25">
      <c r="A1443" t="s">
        <v>116</v>
      </c>
      <c r="B1443">
        <v>4</v>
      </c>
      <c r="C1443">
        <v>28</v>
      </c>
      <c r="D1443" t="e">
        <f>[1]!דבד[[#This Row],[LengthofCycle]]+1</f>
        <v>#REF!</v>
      </c>
      <c r="E1443">
        <f>IF(IFERROR(LOOKUP(חח[[#This Row],[ClientID]],קביעויות[דילוג 2 אפשרויות]),FALSE)=חח[[#This Row],[ClientID]],1,"")</f>
        <v>1</v>
      </c>
    </row>
    <row r="1444" spans="1:5" x14ac:dyDescent="0.25">
      <c r="A1444" t="s">
        <v>116</v>
      </c>
      <c r="B1444">
        <v>5</v>
      </c>
      <c r="C1444">
        <v>29</v>
      </c>
      <c r="D1444" t="e">
        <f>[1]!דבד[[#This Row],[LengthofCycle]]+1</f>
        <v>#REF!</v>
      </c>
      <c r="E1444">
        <f>IF(IFERROR(LOOKUP(חח[[#This Row],[ClientID]],קביעויות[דילוג 2 אפשרויות]),FALSE)=חח[[#This Row],[ClientID]],1,"")</f>
        <v>1</v>
      </c>
    </row>
    <row r="1445" spans="1:5" x14ac:dyDescent="0.25">
      <c r="A1445" t="s">
        <v>116</v>
      </c>
      <c r="B1445">
        <v>6</v>
      </c>
      <c r="C1445">
        <v>28</v>
      </c>
      <c r="D1445" t="e">
        <f>[1]!דבד[[#This Row],[LengthofCycle]]+1</f>
        <v>#REF!</v>
      </c>
      <c r="E1445">
        <f>IF(IFERROR(LOOKUP(חח[[#This Row],[ClientID]],קביעויות[דילוג 2 אפשרויות]),FALSE)=חח[[#This Row],[ClientID]],1,"")</f>
        <v>1</v>
      </c>
    </row>
    <row r="1446" spans="1:5" x14ac:dyDescent="0.25">
      <c r="A1446" t="s">
        <v>116</v>
      </c>
      <c r="B1446">
        <v>7</v>
      </c>
      <c r="C1446">
        <v>27</v>
      </c>
      <c r="D1446" t="e">
        <f>[1]!דבד[[#This Row],[LengthofCycle]]+1</f>
        <v>#REF!</v>
      </c>
      <c r="E1446">
        <f>IF(IFERROR(LOOKUP(חח[[#This Row],[ClientID]],קביעויות[דילוג 2 אפשרויות]),FALSE)=חח[[#This Row],[ClientID]],1,"")</f>
        <v>1</v>
      </c>
    </row>
    <row r="1447" spans="1:5" x14ac:dyDescent="0.25">
      <c r="A1447" t="s">
        <v>116</v>
      </c>
      <c r="B1447">
        <v>8</v>
      </c>
      <c r="C1447">
        <v>28</v>
      </c>
      <c r="D1447" t="e">
        <f>[1]!דבד[[#This Row],[LengthofCycle]]+1</f>
        <v>#REF!</v>
      </c>
      <c r="E1447">
        <f>IF(IFERROR(LOOKUP(חח[[#This Row],[ClientID]],קביעויות[דילוג 2 אפשרויות]),FALSE)=חח[[#This Row],[ClientID]],1,"")</f>
        <v>1</v>
      </c>
    </row>
    <row r="1448" spans="1:5" x14ac:dyDescent="0.25">
      <c r="A1448" t="s">
        <v>116</v>
      </c>
      <c r="B1448">
        <v>9</v>
      </c>
      <c r="C1448">
        <v>27</v>
      </c>
      <c r="D1448" t="e">
        <f>[1]!דבד[[#This Row],[LengthofCycle]]+1</f>
        <v>#REF!</v>
      </c>
      <c r="E1448">
        <f>IF(IFERROR(LOOKUP(חח[[#This Row],[ClientID]],קביעויות[דילוג 2 אפשרויות]),FALSE)=חח[[#This Row],[ClientID]],1,"")</f>
        <v>1</v>
      </c>
    </row>
    <row r="1449" spans="1:5" x14ac:dyDescent="0.25">
      <c r="A1449" t="s">
        <v>116</v>
      </c>
      <c r="B1449">
        <v>10</v>
      </c>
      <c r="C1449">
        <v>30</v>
      </c>
      <c r="D1449" t="e">
        <f>[1]!דבד[[#This Row],[LengthofCycle]]+1</f>
        <v>#REF!</v>
      </c>
      <c r="E1449">
        <f>IF(IFERROR(LOOKUP(חח[[#This Row],[ClientID]],קביעויות[דילוג 2 אפשרויות]),FALSE)=חח[[#This Row],[ClientID]],1,"")</f>
        <v>1</v>
      </c>
    </row>
    <row r="1450" spans="1:5" x14ac:dyDescent="0.25">
      <c r="A1450" t="s">
        <v>116</v>
      </c>
      <c r="B1450">
        <v>11</v>
      </c>
      <c r="C1450">
        <v>27</v>
      </c>
      <c r="D1450" t="e">
        <f>[1]!דבד[[#This Row],[LengthofCycle]]+1</f>
        <v>#REF!</v>
      </c>
      <c r="E1450">
        <f>IF(IFERROR(LOOKUP(חח[[#This Row],[ClientID]],קביעויות[דילוג 2 אפשרויות]),FALSE)=חח[[#This Row],[ClientID]],1,"")</f>
        <v>1</v>
      </c>
    </row>
    <row r="1451" spans="1:5" x14ac:dyDescent="0.25">
      <c r="A1451" t="s">
        <v>116</v>
      </c>
      <c r="B1451">
        <v>12</v>
      </c>
      <c r="C1451">
        <v>28</v>
      </c>
      <c r="D1451" t="e">
        <f>[1]!דבד[[#This Row],[LengthofCycle]]+1</f>
        <v>#REF!</v>
      </c>
      <c r="E1451">
        <f>IF(IFERROR(LOOKUP(חח[[#This Row],[ClientID]],קביעויות[דילוג 2 אפשרויות]),FALSE)=חח[[#This Row],[ClientID]],1,"")</f>
        <v>1</v>
      </c>
    </row>
    <row r="1452" spans="1:5" x14ac:dyDescent="0.25">
      <c r="A1452" t="s">
        <v>116</v>
      </c>
      <c r="B1452">
        <v>13</v>
      </c>
      <c r="C1452">
        <v>26</v>
      </c>
      <c r="D1452" t="e">
        <f>[1]!דבד[[#This Row],[LengthofCycle]]+1</f>
        <v>#REF!</v>
      </c>
      <c r="E1452">
        <f>IF(IFERROR(LOOKUP(חח[[#This Row],[ClientID]],קביעויות[דילוג 2 אפשרויות]),FALSE)=חח[[#This Row],[ClientID]],1,"")</f>
        <v>1</v>
      </c>
    </row>
    <row r="1453" spans="1:5" x14ac:dyDescent="0.25">
      <c r="A1453" t="s">
        <v>116</v>
      </c>
      <c r="B1453">
        <v>14</v>
      </c>
      <c r="C1453">
        <v>28</v>
      </c>
      <c r="D1453" t="e">
        <f>[1]!דבד[[#This Row],[LengthofCycle]]+1</f>
        <v>#REF!</v>
      </c>
      <c r="E1453">
        <f>IF(IFERROR(LOOKUP(חח[[#This Row],[ClientID]],קביעויות[דילוג 2 אפשרויות]),FALSE)=חח[[#This Row],[ClientID]],1,"")</f>
        <v>1</v>
      </c>
    </row>
    <row r="1454" spans="1:5" x14ac:dyDescent="0.25">
      <c r="A1454" t="s">
        <v>116</v>
      </c>
      <c r="B1454">
        <v>15</v>
      </c>
      <c r="C1454">
        <v>35</v>
      </c>
      <c r="D1454" t="e">
        <f>[1]!דבד[[#This Row],[LengthofCycle]]+1</f>
        <v>#REF!</v>
      </c>
      <c r="E1454">
        <f>IF(IFERROR(LOOKUP(חח[[#This Row],[ClientID]],קביעויות[דילוג 2 אפשרויות]),FALSE)=חח[[#This Row],[ClientID]],1,"")</f>
        <v>1</v>
      </c>
    </row>
    <row r="1455" spans="1:5" x14ac:dyDescent="0.25">
      <c r="A1455" t="s">
        <v>116</v>
      </c>
      <c r="B1455">
        <v>16</v>
      </c>
      <c r="C1455">
        <v>29</v>
      </c>
      <c r="D1455" t="e">
        <f>[1]!דבד[[#This Row],[LengthofCycle]]+1</f>
        <v>#REF!</v>
      </c>
      <c r="E1455">
        <f>IF(IFERROR(LOOKUP(חח[[#This Row],[ClientID]],קביעויות[דילוג 2 אפשרויות]),FALSE)=חח[[#This Row],[ClientID]],1,"")</f>
        <v>1</v>
      </c>
    </row>
    <row r="1456" spans="1:5" x14ac:dyDescent="0.25">
      <c r="A1456" t="s">
        <v>116</v>
      </c>
      <c r="B1456">
        <v>17</v>
      </c>
      <c r="C1456">
        <v>31</v>
      </c>
      <c r="D1456" t="e">
        <f>[1]!דבד[[#This Row],[LengthofCycle]]+1</f>
        <v>#REF!</v>
      </c>
      <c r="E1456">
        <f>IF(IFERROR(LOOKUP(חח[[#This Row],[ClientID]],קביעויות[דילוג 2 אפשרויות]),FALSE)=חח[[#This Row],[ClientID]],1,"")</f>
        <v>1</v>
      </c>
    </row>
    <row r="1457" spans="1:5" x14ac:dyDescent="0.25">
      <c r="A1457" t="s">
        <v>116</v>
      </c>
      <c r="B1457">
        <v>18</v>
      </c>
      <c r="C1457">
        <v>30</v>
      </c>
      <c r="D1457" t="e">
        <f>[1]!דבד[[#This Row],[LengthofCycle]]+1</f>
        <v>#REF!</v>
      </c>
      <c r="E1457">
        <f>IF(IFERROR(LOOKUP(חח[[#This Row],[ClientID]],קביעויות[דילוג 2 אפשרויות]),FALSE)=חח[[#This Row],[ClientID]],1,"")</f>
        <v>1</v>
      </c>
    </row>
    <row r="1458" spans="1:5" x14ac:dyDescent="0.25">
      <c r="A1458" t="s">
        <v>117</v>
      </c>
      <c r="B1458">
        <v>1</v>
      </c>
      <c r="C1458">
        <v>32</v>
      </c>
      <c r="D1458" t="e">
        <f>[1]!דבד[[#This Row],[LengthofCycle]]+1</f>
        <v>#REF!</v>
      </c>
      <c r="E1458" t="str">
        <f>IF(IFERROR(LOOKUP(חח[[#This Row],[ClientID]],קביעויות[דילוג 2 אפשרויות]),FALSE)=חח[[#This Row],[ClientID]],1,"")</f>
        <v/>
      </c>
    </row>
    <row r="1459" spans="1:5" x14ac:dyDescent="0.25">
      <c r="A1459" t="s">
        <v>117</v>
      </c>
      <c r="B1459">
        <v>2</v>
      </c>
      <c r="C1459">
        <v>31</v>
      </c>
      <c r="D1459" t="e">
        <f>[1]!דבד[[#This Row],[LengthofCycle]]+1</f>
        <v>#REF!</v>
      </c>
      <c r="E1459" t="str">
        <f>IF(IFERROR(LOOKUP(חח[[#This Row],[ClientID]],קביעויות[דילוג 2 אפשרויות]),FALSE)=חח[[#This Row],[ClientID]],1,"")</f>
        <v/>
      </c>
    </row>
    <row r="1460" spans="1:5" x14ac:dyDescent="0.25">
      <c r="A1460" t="s">
        <v>117</v>
      </c>
      <c r="B1460">
        <v>3</v>
      </c>
      <c r="C1460">
        <v>32</v>
      </c>
      <c r="D1460" t="e">
        <f>[1]!דבד[[#This Row],[LengthofCycle]]+1</f>
        <v>#REF!</v>
      </c>
      <c r="E1460" t="str">
        <f>IF(IFERROR(LOOKUP(חח[[#This Row],[ClientID]],קביעויות[דילוג 2 אפשרויות]),FALSE)=חח[[#This Row],[ClientID]],1,"")</f>
        <v/>
      </c>
    </row>
    <row r="1461" spans="1:5" x14ac:dyDescent="0.25">
      <c r="A1461" t="s">
        <v>117</v>
      </c>
      <c r="B1461">
        <v>4</v>
      </c>
      <c r="C1461">
        <v>32</v>
      </c>
      <c r="D1461" t="e">
        <f>[1]!דבד[[#This Row],[LengthofCycle]]+1</f>
        <v>#REF!</v>
      </c>
      <c r="E1461" t="str">
        <f>IF(IFERROR(LOOKUP(חח[[#This Row],[ClientID]],קביעויות[דילוג 2 אפשרויות]),FALSE)=חח[[#This Row],[ClientID]],1,"")</f>
        <v/>
      </c>
    </row>
    <row r="1462" spans="1:5" x14ac:dyDescent="0.25">
      <c r="A1462" t="s">
        <v>117</v>
      </c>
      <c r="B1462">
        <v>5</v>
      </c>
      <c r="C1462">
        <v>33</v>
      </c>
      <c r="D1462" t="e">
        <f>[1]!דבד[[#This Row],[LengthofCycle]]+1</f>
        <v>#REF!</v>
      </c>
      <c r="E1462" t="str">
        <f>IF(IFERROR(LOOKUP(חח[[#This Row],[ClientID]],קביעויות[דילוג 2 אפשרויות]),FALSE)=חח[[#This Row],[ClientID]],1,"")</f>
        <v/>
      </c>
    </row>
    <row r="1463" spans="1:5" x14ac:dyDescent="0.25">
      <c r="A1463" t="s">
        <v>118</v>
      </c>
      <c r="B1463">
        <v>1</v>
      </c>
      <c r="C1463">
        <v>38</v>
      </c>
      <c r="D1463" t="e">
        <f>[1]!דבד[[#This Row],[LengthofCycle]]+1</f>
        <v>#REF!</v>
      </c>
      <c r="E1463" t="str">
        <f>IF(IFERROR(LOOKUP(חח[[#This Row],[ClientID]],קביעויות[דילוג 2 אפשרויות]),FALSE)=חח[[#This Row],[ClientID]],1,"")</f>
        <v/>
      </c>
    </row>
    <row r="1464" spans="1:5" x14ac:dyDescent="0.25">
      <c r="A1464" t="s">
        <v>118</v>
      </c>
      <c r="B1464">
        <v>2</v>
      </c>
      <c r="C1464">
        <v>32</v>
      </c>
      <c r="D1464" t="e">
        <f>[1]!דבד[[#This Row],[LengthofCycle]]+1</f>
        <v>#REF!</v>
      </c>
      <c r="E1464" t="str">
        <f>IF(IFERROR(LOOKUP(חח[[#This Row],[ClientID]],קביעויות[דילוג 2 אפשרויות]),FALSE)=חח[[#This Row],[ClientID]],1,"")</f>
        <v/>
      </c>
    </row>
    <row r="1465" spans="1:5" x14ac:dyDescent="0.25">
      <c r="A1465" t="s">
        <v>118</v>
      </c>
      <c r="B1465">
        <v>3</v>
      </c>
      <c r="C1465">
        <v>31</v>
      </c>
      <c r="D1465" t="e">
        <f>[1]!דבד[[#This Row],[LengthofCycle]]+1</f>
        <v>#REF!</v>
      </c>
      <c r="E1465" t="str">
        <f>IF(IFERROR(LOOKUP(חח[[#This Row],[ClientID]],קביעויות[דילוג 2 אפשרויות]),FALSE)=חח[[#This Row],[ClientID]],1,"")</f>
        <v/>
      </c>
    </row>
    <row r="1466" spans="1:5" x14ac:dyDescent="0.25">
      <c r="A1466" t="s">
        <v>118</v>
      </c>
      <c r="B1466">
        <v>4</v>
      </c>
      <c r="C1466">
        <v>38</v>
      </c>
      <c r="D1466" t="e">
        <f>[1]!דבד[[#This Row],[LengthofCycle]]+1</f>
        <v>#REF!</v>
      </c>
      <c r="E1466" t="str">
        <f>IF(IFERROR(LOOKUP(חח[[#This Row],[ClientID]],קביעויות[דילוג 2 אפשרויות]),FALSE)=חח[[#This Row],[ClientID]],1,"")</f>
        <v/>
      </c>
    </row>
    <row r="1467" spans="1:5" x14ac:dyDescent="0.25">
      <c r="A1467" t="s">
        <v>118</v>
      </c>
      <c r="B1467">
        <v>5</v>
      </c>
      <c r="C1467">
        <v>33</v>
      </c>
      <c r="D1467" t="e">
        <f>[1]!דבד[[#This Row],[LengthofCycle]]+1</f>
        <v>#REF!</v>
      </c>
      <c r="E1467" t="str">
        <f>IF(IFERROR(LOOKUP(חח[[#This Row],[ClientID]],קביעויות[דילוג 2 אפשרויות]),FALSE)=חח[[#This Row],[ClientID]],1,"")</f>
        <v/>
      </c>
    </row>
    <row r="1468" spans="1:5" x14ac:dyDescent="0.25">
      <c r="A1468" t="s">
        <v>118</v>
      </c>
      <c r="B1468">
        <v>6</v>
      </c>
      <c r="C1468">
        <v>35</v>
      </c>
      <c r="D1468" t="e">
        <f>[1]!דבד[[#This Row],[LengthofCycle]]+1</f>
        <v>#REF!</v>
      </c>
      <c r="E1468" t="str">
        <f>IF(IFERROR(LOOKUP(חח[[#This Row],[ClientID]],קביעויות[דילוג 2 אפשרויות]),FALSE)=חח[[#This Row],[ClientID]],1,"")</f>
        <v/>
      </c>
    </row>
    <row r="1469" spans="1:5" x14ac:dyDescent="0.25">
      <c r="A1469" t="s">
        <v>118</v>
      </c>
      <c r="B1469">
        <v>7</v>
      </c>
      <c r="C1469">
        <v>32</v>
      </c>
      <c r="D1469" t="e">
        <f>[1]!דבד[[#This Row],[LengthofCycle]]+1</f>
        <v>#REF!</v>
      </c>
      <c r="E1469" t="str">
        <f>IF(IFERROR(LOOKUP(חח[[#This Row],[ClientID]],קביעויות[דילוג 2 אפשרויות]),FALSE)=חח[[#This Row],[ClientID]],1,"")</f>
        <v/>
      </c>
    </row>
    <row r="1470" spans="1:5" x14ac:dyDescent="0.25">
      <c r="A1470" t="s">
        <v>118</v>
      </c>
      <c r="B1470">
        <v>8</v>
      </c>
      <c r="C1470">
        <v>36</v>
      </c>
      <c r="D1470" t="e">
        <f>[1]!דבד[[#This Row],[LengthofCycle]]+1</f>
        <v>#REF!</v>
      </c>
      <c r="E1470" t="str">
        <f>IF(IFERROR(LOOKUP(חח[[#This Row],[ClientID]],קביעויות[דילוג 2 אפשרויות]),FALSE)=חח[[#This Row],[ClientID]],1,"")</f>
        <v/>
      </c>
    </row>
    <row r="1471" spans="1:5" x14ac:dyDescent="0.25">
      <c r="A1471" t="s">
        <v>118</v>
      </c>
      <c r="B1471">
        <v>9</v>
      </c>
      <c r="C1471">
        <v>45</v>
      </c>
      <c r="D1471" t="e">
        <f>[1]!דבד[[#This Row],[LengthofCycle]]+1</f>
        <v>#REF!</v>
      </c>
      <c r="E1471" t="str">
        <f>IF(IFERROR(LOOKUP(חח[[#This Row],[ClientID]],קביעויות[דילוג 2 אפשרויות]),FALSE)=חח[[#This Row],[ClientID]],1,"")</f>
        <v/>
      </c>
    </row>
    <row r="1472" spans="1:5" x14ac:dyDescent="0.25">
      <c r="A1472" t="s">
        <v>118</v>
      </c>
      <c r="B1472">
        <v>10</v>
      </c>
      <c r="C1472">
        <v>42</v>
      </c>
      <c r="D1472" t="e">
        <f>[1]!דבד[[#This Row],[LengthofCycle]]+1</f>
        <v>#REF!</v>
      </c>
      <c r="E1472" t="str">
        <f>IF(IFERROR(LOOKUP(חח[[#This Row],[ClientID]],קביעויות[דילוג 2 אפשרויות]),FALSE)=חח[[#This Row],[ClientID]],1,"")</f>
        <v/>
      </c>
    </row>
    <row r="1473" spans="1:5" x14ac:dyDescent="0.25">
      <c r="A1473" t="s">
        <v>118</v>
      </c>
      <c r="B1473">
        <v>11</v>
      </c>
      <c r="C1473">
        <v>49</v>
      </c>
      <c r="D1473" t="e">
        <f>[1]!דבד[[#This Row],[LengthofCycle]]+1</f>
        <v>#REF!</v>
      </c>
      <c r="E1473" t="str">
        <f>IF(IFERROR(LOOKUP(חח[[#This Row],[ClientID]],קביעויות[דילוג 2 אפשרויות]),FALSE)=חח[[#This Row],[ClientID]],1,"")</f>
        <v/>
      </c>
    </row>
    <row r="1474" spans="1:5" x14ac:dyDescent="0.25">
      <c r="A1474" t="s">
        <v>118</v>
      </c>
      <c r="B1474">
        <v>12</v>
      </c>
      <c r="C1474">
        <v>34</v>
      </c>
      <c r="D1474" t="e">
        <f>[1]!דבד[[#This Row],[LengthofCycle]]+1</f>
        <v>#REF!</v>
      </c>
      <c r="E1474" t="str">
        <f>IF(IFERROR(LOOKUP(חח[[#This Row],[ClientID]],קביעויות[דילוג 2 אפשרויות]),FALSE)=חח[[#This Row],[ClientID]],1,"")</f>
        <v/>
      </c>
    </row>
    <row r="1475" spans="1:5" x14ac:dyDescent="0.25">
      <c r="A1475" t="s">
        <v>119</v>
      </c>
      <c r="B1475">
        <v>1</v>
      </c>
      <c r="C1475">
        <v>34</v>
      </c>
      <c r="D1475" t="e">
        <f>[1]!דבד[[#This Row],[LengthofCycle]]+1</f>
        <v>#REF!</v>
      </c>
      <c r="E1475">
        <f>IF(IFERROR(LOOKUP(חח[[#This Row],[ClientID]],קביעויות[דילוג 2 אפשרויות]),FALSE)=חח[[#This Row],[ClientID]],1,"")</f>
        <v>1</v>
      </c>
    </row>
    <row r="1476" spans="1:5" x14ac:dyDescent="0.25">
      <c r="A1476" t="s">
        <v>119</v>
      </c>
      <c r="B1476">
        <v>2</v>
      </c>
      <c r="C1476">
        <v>32</v>
      </c>
      <c r="D1476" t="e">
        <f>[1]!דבד[[#This Row],[LengthofCycle]]+1</f>
        <v>#REF!</v>
      </c>
      <c r="E1476">
        <f>IF(IFERROR(LOOKUP(חח[[#This Row],[ClientID]],קביעויות[דילוג 2 אפשרויות]),FALSE)=חח[[#This Row],[ClientID]],1,"")</f>
        <v>1</v>
      </c>
    </row>
    <row r="1477" spans="1:5" x14ac:dyDescent="0.25">
      <c r="A1477" t="s">
        <v>119</v>
      </c>
      <c r="B1477">
        <v>3</v>
      </c>
      <c r="C1477">
        <v>35</v>
      </c>
      <c r="D1477" t="e">
        <f>[1]!דבד[[#This Row],[LengthofCycle]]+1</f>
        <v>#REF!</v>
      </c>
      <c r="E1477">
        <f>IF(IFERROR(LOOKUP(חח[[#This Row],[ClientID]],קביעויות[דילוג 2 אפשרויות]),FALSE)=חח[[#This Row],[ClientID]],1,"")</f>
        <v>1</v>
      </c>
    </row>
    <row r="1478" spans="1:5" x14ac:dyDescent="0.25">
      <c r="A1478" t="s">
        <v>119</v>
      </c>
      <c r="B1478">
        <v>4</v>
      </c>
      <c r="C1478">
        <v>29</v>
      </c>
      <c r="D1478" t="e">
        <f>[1]!דבד[[#This Row],[LengthofCycle]]+1</f>
        <v>#REF!</v>
      </c>
      <c r="E1478">
        <f>IF(IFERROR(LOOKUP(חח[[#This Row],[ClientID]],קביעויות[דילוג 2 אפשרויות]),FALSE)=חח[[#This Row],[ClientID]],1,"")</f>
        <v>1</v>
      </c>
    </row>
    <row r="1479" spans="1:5" x14ac:dyDescent="0.25">
      <c r="A1479" t="s">
        <v>119</v>
      </c>
      <c r="B1479">
        <v>5</v>
      </c>
      <c r="C1479">
        <v>36</v>
      </c>
      <c r="D1479" t="e">
        <f>[1]!דבד[[#This Row],[LengthofCycle]]+1</f>
        <v>#REF!</v>
      </c>
      <c r="E1479">
        <f>IF(IFERROR(LOOKUP(חח[[#This Row],[ClientID]],קביעויות[דילוג 2 אפשרויות]),FALSE)=חח[[#This Row],[ClientID]],1,"")</f>
        <v>1</v>
      </c>
    </row>
    <row r="1480" spans="1:5" x14ac:dyDescent="0.25">
      <c r="A1480" t="s">
        <v>119</v>
      </c>
      <c r="B1480">
        <v>6</v>
      </c>
      <c r="C1480">
        <v>29</v>
      </c>
      <c r="D1480" t="e">
        <f>[1]!דבד[[#This Row],[LengthofCycle]]+1</f>
        <v>#REF!</v>
      </c>
      <c r="E1480">
        <f>IF(IFERROR(LOOKUP(חח[[#This Row],[ClientID]],קביעויות[דילוג 2 אפשרויות]),FALSE)=חח[[#This Row],[ClientID]],1,"")</f>
        <v>1</v>
      </c>
    </row>
    <row r="1481" spans="1:5" x14ac:dyDescent="0.25">
      <c r="A1481" t="s">
        <v>119</v>
      </c>
      <c r="B1481">
        <v>7</v>
      </c>
      <c r="C1481">
        <v>34</v>
      </c>
      <c r="D1481" t="e">
        <f>[1]!דבד[[#This Row],[LengthofCycle]]+1</f>
        <v>#REF!</v>
      </c>
      <c r="E1481">
        <f>IF(IFERROR(LOOKUP(חח[[#This Row],[ClientID]],קביעויות[דילוג 2 אפשרויות]),FALSE)=חח[[#This Row],[ClientID]],1,"")</f>
        <v>1</v>
      </c>
    </row>
    <row r="1482" spans="1:5" x14ac:dyDescent="0.25">
      <c r="A1482" t="s">
        <v>119</v>
      </c>
      <c r="B1482">
        <v>8</v>
      </c>
      <c r="C1482">
        <v>29</v>
      </c>
      <c r="D1482" t="e">
        <f>[1]!דבד[[#This Row],[LengthofCycle]]+1</f>
        <v>#REF!</v>
      </c>
      <c r="E1482">
        <f>IF(IFERROR(LOOKUP(חח[[#This Row],[ClientID]],קביעויות[דילוג 2 אפשרויות]),FALSE)=חח[[#This Row],[ClientID]],1,"")</f>
        <v>1</v>
      </c>
    </row>
    <row r="1483" spans="1:5" x14ac:dyDescent="0.25">
      <c r="A1483" t="s">
        <v>119</v>
      </c>
      <c r="B1483">
        <v>9</v>
      </c>
      <c r="C1483">
        <v>27</v>
      </c>
      <c r="D1483" t="e">
        <f>[1]!דבד[[#This Row],[LengthofCycle]]+1</f>
        <v>#REF!</v>
      </c>
      <c r="E1483">
        <f>IF(IFERROR(LOOKUP(חח[[#This Row],[ClientID]],קביעויות[דילוג 2 אפשרויות]),FALSE)=חח[[#This Row],[ClientID]],1,"")</f>
        <v>1</v>
      </c>
    </row>
    <row r="1484" spans="1:5" x14ac:dyDescent="0.25">
      <c r="A1484" t="s">
        <v>119</v>
      </c>
      <c r="B1484">
        <v>10</v>
      </c>
      <c r="C1484">
        <v>35</v>
      </c>
      <c r="D1484" t="e">
        <f>[1]!דבד[[#This Row],[LengthofCycle]]+1</f>
        <v>#REF!</v>
      </c>
      <c r="E1484">
        <f>IF(IFERROR(LOOKUP(חח[[#This Row],[ClientID]],קביעויות[דילוג 2 אפשרויות]),FALSE)=חח[[#This Row],[ClientID]],1,"")</f>
        <v>1</v>
      </c>
    </row>
    <row r="1485" spans="1:5" x14ac:dyDescent="0.25">
      <c r="A1485" t="s">
        <v>119</v>
      </c>
      <c r="B1485">
        <v>11</v>
      </c>
      <c r="C1485">
        <v>38</v>
      </c>
      <c r="D1485" t="e">
        <f>[1]!דבד[[#This Row],[LengthofCycle]]+1</f>
        <v>#REF!</v>
      </c>
      <c r="E1485">
        <f>IF(IFERROR(LOOKUP(חח[[#This Row],[ClientID]],קביעויות[דילוג 2 אפשרויות]),FALSE)=חח[[#This Row],[ClientID]],1,"")</f>
        <v>1</v>
      </c>
    </row>
    <row r="1486" spans="1:5" x14ac:dyDescent="0.25">
      <c r="A1486" t="s">
        <v>119</v>
      </c>
      <c r="B1486">
        <v>12</v>
      </c>
      <c r="C1486">
        <v>28</v>
      </c>
      <c r="D1486" t="e">
        <f>[1]!דבד[[#This Row],[LengthofCycle]]+1</f>
        <v>#REF!</v>
      </c>
      <c r="E1486">
        <f>IF(IFERROR(LOOKUP(חח[[#This Row],[ClientID]],קביעויות[דילוג 2 אפשרויות]),FALSE)=חח[[#This Row],[ClientID]],1,"")</f>
        <v>1</v>
      </c>
    </row>
    <row r="1487" spans="1:5" x14ac:dyDescent="0.25">
      <c r="A1487" t="s">
        <v>119</v>
      </c>
      <c r="B1487">
        <v>13</v>
      </c>
      <c r="C1487">
        <v>30</v>
      </c>
      <c r="D1487" t="e">
        <f>[1]!דבד[[#This Row],[LengthofCycle]]+1</f>
        <v>#REF!</v>
      </c>
      <c r="E1487">
        <f>IF(IFERROR(LOOKUP(חח[[#This Row],[ClientID]],קביעויות[דילוג 2 אפשרויות]),FALSE)=חח[[#This Row],[ClientID]],1,"")</f>
        <v>1</v>
      </c>
    </row>
    <row r="1488" spans="1:5" x14ac:dyDescent="0.25">
      <c r="A1488" t="s">
        <v>119</v>
      </c>
      <c r="B1488">
        <v>14</v>
      </c>
      <c r="C1488">
        <v>31</v>
      </c>
      <c r="D1488" t="e">
        <f>[1]!דבד[[#This Row],[LengthofCycle]]+1</f>
        <v>#REF!</v>
      </c>
      <c r="E1488">
        <f>IF(IFERROR(LOOKUP(חח[[#This Row],[ClientID]],קביעויות[דילוג 2 אפשרויות]),FALSE)=חח[[#This Row],[ClientID]],1,"")</f>
        <v>1</v>
      </c>
    </row>
    <row r="1489" spans="1:5" x14ac:dyDescent="0.25">
      <c r="A1489" t="s">
        <v>119</v>
      </c>
      <c r="B1489">
        <v>15</v>
      </c>
      <c r="C1489">
        <v>27</v>
      </c>
      <c r="D1489" t="e">
        <f>[1]!דבד[[#This Row],[LengthofCycle]]+1</f>
        <v>#REF!</v>
      </c>
      <c r="E1489">
        <f>IF(IFERROR(LOOKUP(חח[[#This Row],[ClientID]],קביעויות[דילוג 2 אפשרויות]),FALSE)=חח[[#This Row],[ClientID]],1,"")</f>
        <v>1</v>
      </c>
    </row>
    <row r="1490" spans="1:5" x14ac:dyDescent="0.25">
      <c r="A1490" t="s">
        <v>119</v>
      </c>
      <c r="B1490">
        <v>16</v>
      </c>
      <c r="C1490">
        <v>33</v>
      </c>
      <c r="D1490" t="e">
        <f>[1]!דבד[[#This Row],[LengthofCycle]]+1</f>
        <v>#REF!</v>
      </c>
      <c r="E1490">
        <f>IF(IFERROR(LOOKUP(חח[[#This Row],[ClientID]],קביעויות[דילוג 2 אפשרויות]),FALSE)=חח[[#This Row],[ClientID]],1,"")</f>
        <v>1</v>
      </c>
    </row>
    <row r="1491" spans="1:5" x14ac:dyDescent="0.25">
      <c r="A1491" t="s">
        <v>119</v>
      </c>
      <c r="B1491">
        <v>17</v>
      </c>
      <c r="C1491">
        <v>28</v>
      </c>
      <c r="D1491" t="e">
        <f>[1]!דבד[[#This Row],[LengthofCycle]]+1</f>
        <v>#REF!</v>
      </c>
      <c r="E1491">
        <f>IF(IFERROR(LOOKUP(חח[[#This Row],[ClientID]],קביעויות[דילוג 2 אפשרויות]),FALSE)=חח[[#This Row],[ClientID]],1,"")</f>
        <v>1</v>
      </c>
    </row>
    <row r="1492" spans="1:5" x14ac:dyDescent="0.25">
      <c r="A1492" t="s">
        <v>119</v>
      </c>
      <c r="B1492">
        <v>18</v>
      </c>
      <c r="C1492">
        <v>29</v>
      </c>
      <c r="D1492" t="e">
        <f>[1]!דבד[[#This Row],[LengthofCycle]]+1</f>
        <v>#REF!</v>
      </c>
      <c r="E1492">
        <f>IF(IFERROR(LOOKUP(חח[[#This Row],[ClientID]],קביעויות[דילוג 2 אפשרויות]),FALSE)=חח[[#This Row],[ClientID]],1,"")</f>
        <v>1</v>
      </c>
    </row>
    <row r="1493" spans="1:5" x14ac:dyDescent="0.25">
      <c r="A1493" t="s">
        <v>119</v>
      </c>
      <c r="B1493">
        <v>19</v>
      </c>
      <c r="C1493">
        <v>27</v>
      </c>
      <c r="D1493" t="e">
        <f>[1]!דבד[[#This Row],[LengthofCycle]]+1</f>
        <v>#REF!</v>
      </c>
      <c r="E1493">
        <f>IF(IFERROR(LOOKUP(חח[[#This Row],[ClientID]],קביעויות[דילוג 2 אפשרויות]),FALSE)=חח[[#This Row],[ClientID]],1,"")</f>
        <v>1</v>
      </c>
    </row>
    <row r="1494" spans="1:5" x14ac:dyDescent="0.25">
      <c r="A1494" t="s">
        <v>119</v>
      </c>
      <c r="B1494">
        <v>20</v>
      </c>
      <c r="C1494">
        <v>28</v>
      </c>
      <c r="D1494" t="e">
        <f>[1]!דבד[[#This Row],[LengthofCycle]]+1</f>
        <v>#REF!</v>
      </c>
      <c r="E1494">
        <f>IF(IFERROR(LOOKUP(חח[[#This Row],[ClientID]],קביעויות[דילוג 2 אפשרויות]),FALSE)=חח[[#This Row],[ClientID]],1,"")</f>
        <v>1</v>
      </c>
    </row>
    <row r="1495" spans="1:5" x14ac:dyDescent="0.25">
      <c r="A1495" t="s">
        <v>119</v>
      </c>
      <c r="B1495">
        <v>21</v>
      </c>
      <c r="C1495">
        <v>29</v>
      </c>
      <c r="D1495" t="e">
        <f>[1]!דבד[[#This Row],[LengthofCycle]]+1</f>
        <v>#REF!</v>
      </c>
      <c r="E1495">
        <f>IF(IFERROR(LOOKUP(חח[[#This Row],[ClientID]],קביעויות[דילוג 2 אפשרויות]),FALSE)=חח[[#This Row],[ClientID]],1,"")</f>
        <v>1</v>
      </c>
    </row>
    <row r="1496" spans="1:5" x14ac:dyDescent="0.25">
      <c r="A1496" t="s">
        <v>119</v>
      </c>
      <c r="B1496">
        <v>22</v>
      </c>
      <c r="C1496">
        <v>27</v>
      </c>
      <c r="D1496" t="e">
        <f>[1]!דבד[[#This Row],[LengthofCycle]]+1</f>
        <v>#REF!</v>
      </c>
      <c r="E1496">
        <f>IF(IFERROR(LOOKUP(חח[[#This Row],[ClientID]],קביעויות[דילוג 2 אפשרויות]),FALSE)=חח[[#This Row],[ClientID]],1,"")</f>
        <v>1</v>
      </c>
    </row>
    <row r="1497" spans="1:5" x14ac:dyDescent="0.25">
      <c r="A1497" t="s">
        <v>119</v>
      </c>
      <c r="B1497">
        <v>23</v>
      </c>
      <c r="C1497">
        <v>35</v>
      </c>
      <c r="D1497" t="e">
        <f>[1]!דבד[[#This Row],[LengthofCycle]]+1</f>
        <v>#REF!</v>
      </c>
      <c r="E1497">
        <f>IF(IFERROR(LOOKUP(חח[[#This Row],[ClientID]],קביעויות[דילוג 2 אפשרויות]),FALSE)=חח[[#This Row],[ClientID]],1,"")</f>
        <v>1</v>
      </c>
    </row>
    <row r="1498" spans="1:5" x14ac:dyDescent="0.25">
      <c r="A1498" t="s">
        <v>119</v>
      </c>
      <c r="B1498">
        <v>24</v>
      </c>
      <c r="C1498">
        <v>28</v>
      </c>
      <c r="D1498" t="e">
        <f>[1]!דבד[[#This Row],[LengthofCycle]]+1</f>
        <v>#REF!</v>
      </c>
      <c r="E1498">
        <f>IF(IFERROR(LOOKUP(חח[[#This Row],[ClientID]],קביעויות[דילוג 2 אפשרויות]),FALSE)=חח[[#This Row],[ClientID]],1,"")</f>
        <v>1</v>
      </c>
    </row>
    <row r="1499" spans="1:5" x14ac:dyDescent="0.25">
      <c r="A1499" t="s">
        <v>119</v>
      </c>
      <c r="B1499">
        <v>25</v>
      </c>
      <c r="C1499">
        <v>31</v>
      </c>
      <c r="D1499" t="e">
        <f>[1]!דבד[[#This Row],[LengthofCycle]]+1</f>
        <v>#REF!</v>
      </c>
      <c r="E1499">
        <f>IF(IFERROR(LOOKUP(חח[[#This Row],[ClientID]],קביעויות[דילוג 2 אפשרויות]),FALSE)=חח[[#This Row],[ClientID]],1,"")</f>
        <v>1</v>
      </c>
    </row>
    <row r="1500" spans="1:5" x14ac:dyDescent="0.25">
      <c r="A1500" t="s">
        <v>119</v>
      </c>
      <c r="B1500">
        <v>26</v>
      </c>
      <c r="C1500">
        <v>36</v>
      </c>
      <c r="D1500" t="e">
        <f>[1]!דבד[[#This Row],[LengthofCycle]]+1</f>
        <v>#REF!</v>
      </c>
      <c r="E1500">
        <f>IF(IFERROR(LOOKUP(חח[[#This Row],[ClientID]],קביעויות[דילוג 2 אפשרויות]),FALSE)=חח[[#This Row],[ClientID]],1,"")</f>
        <v>1</v>
      </c>
    </row>
    <row r="1501" spans="1:5" x14ac:dyDescent="0.25">
      <c r="A1501" t="s">
        <v>119</v>
      </c>
      <c r="B1501">
        <v>27</v>
      </c>
      <c r="C1501">
        <v>29</v>
      </c>
      <c r="D1501" t="e">
        <f>[1]!דבד[[#This Row],[LengthofCycle]]+1</f>
        <v>#REF!</v>
      </c>
      <c r="E1501">
        <f>IF(IFERROR(LOOKUP(חח[[#This Row],[ClientID]],קביעויות[דילוג 2 אפשרויות]),FALSE)=חח[[#This Row],[ClientID]],1,"")</f>
        <v>1</v>
      </c>
    </row>
    <row r="1502" spans="1:5" x14ac:dyDescent="0.25">
      <c r="A1502" t="s">
        <v>119</v>
      </c>
      <c r="B1502">
        <v>28</v>
      </c>
      <c r="C1502">
        <v>33</v>
      </c>
      <c r="D1502" t="e">
        <f>[1]!דבד[[#This Row],[LengthofCycle]]+1</f>
        <v>#REF!</v>
      </c>
      <c r="E1502">
        <f>IF(IFERROR(LOOKUP(חח[[#This Row],[ClientID]],קביעויות[דילוג 2 אפשרויות]),FALSE)=חח[[#This Row],[ClientID]],1,"")</f>
        <v>1</v>
      </c>
    </row>
    <row r="1503" spans="1:5" x14ac:dyDescent="0.25">
      <c r="A1503" t="s">
        <v>119</v>
      </c>
      <c r="B1503">
        <v>29</v>
      </c>
      <c r="C1503">
        <v>26</v>
      </c>
      <c r="D1503" t="e">
        <f>[1]!דבד[[#This Row],[LengthofCycle]]+1</f>
        <v>#REF!</v>
      </c>
      <c r="E1503">
        <f>IF(IFERROR(LOOKUP(חח[[#This Row],[ClientID]],קביעויות[דילוג 2 אפשרויות]),FALSE)=חח[[#This Row],[ClientID]],1,"")</f>
        <v>1</v>
      </c>
    </row>
    <row r="1504" spans="1:5" x14ac:dyDescent="0.25">
      <c r="A1504" t="s">
        <v>119</v>
      </c>
      <c r="B1504">
        <v>30</v>
      </c>
      <c r="C1504">
        <v>28</v>
      </c>
      <c r="D1504" t="e">
        <f>[1]!דבד[[#This Row],[LengthofCycle]]+1</f>
        <v>#REF!</v>
      </c>
      <c r="E1504">
        <f>IF(IFERROR(LOOKUP(חח[[#This Row],[ClientID]],קביעויות[דילוג 2 אפשרויות]),FALSE)=חח[[#This Row],[ClientID]],1,"")</f>
        <v>1</v>
      </c>
    </row>
    <row r="1505" spans="1:5" x14ac:dyDescent="0.25">
      <c r="A1505" t="s">
        <v>119</v>
      </c>
      <c r="B1505">
        <v>31</v>
      </c>
      <c r="C1505">
        <v>28</v>
      </c>
      <c r="D1505" t="e">
        <f>[1]!דבד[[#This Row],[LengthofCycle]]+1</f>
        <v>#REF!</v>
      </c>
      <c r="E1505">
        <f>IF(IFERROR(LOOKUP(חח[[#This Row],[ClientID]],קביעויות[דילוג 2 אפשרויות]),FALSE)=חח[[#This Row],[ClientID]],1,"")</f>
        <v>1</v>
      </c>
    </row>
    <row r="1506" spans="1:5" x14ac:dyDescent="0.25">
      <c r="A1506" t="s">
        <v>119</v>
      </c>
      <c r="B1506">
        <v>32</v>
      </c>
      <c r="C1506">
        <v>29</v>
      </c>
      <c r="D1506" t="e">
        <f>[1]!דבד[[#This Row],[LengthofCycle]]+1</f>
        <v>#REF!</v>
      </c>
      <c r="E1506">
        <f>IF(IFERROR(LOOKUP(חח[[#This Row],[ClientID]],קביעויות[דילוג 2 אפשרויות]),FALSE)=חח[[#This Row],[ClientID]],1,"")</f>
        <v>1</v>
      </c>
    </row>
    <row r="1507" spans="1:5" x14ac:dyDescent="0.25">
      <c r="A1507" t="s">
        <v>119</v>
      </c>
      <c r="B1507">
        <v>33</v>
      </c>
      <c r="C1507">
        <v>26</v>
      </c>
      <c r="D1507" t="e">
        <f>[1]!דבד[[#This Row],[LengthofCycle]]+1</f>
        <v>#REF!</v>
      </c>
      <c r="E1507">
        <f>IF(IFERROR(LOOKUP(חח[[#This Row],[ClientID]],קביעויות[דילוג 2 אפשרויות]),FALSE)=חח[[#This Row],[ClientID]],1,"")</f>
        <v>1</v>
      </c>
    </row>
    <row r="1508" spans="1:5" x14ac:dyDescent="0.25">
      <c r="A1508" t="s">
        <v>120</v>
      </c>
      <c r="B1508">
        <v>1</v>
      </c>
      <c r="C1508">
        <v>30</v>
      </c>
      <c r="D1508" t="e">
        <f>[1]!דבד[[#This Row],[LengthofCycle]]+1</f>
        <v>#REF!</v>
      </c>
      <c r="E1508" t="str">
        <f>IF(IFERROR(LOOKUP(חח[[#This Row],[ClientID]],קביעויות[דילוג 2 אפשרויות]),FALSE)=חח[[#This Row],[ClientID]],1,"")</f>
        <v/>
      </c>
    </row>
    <row r="1509" spans="1:5" x14ac:dyDescent="0.25">
      <c r="A1509" t="s">
        <v>120</v>
      </c>
      <c r="B1509">
        <v>2</v>
      </c>
      <c r="C1509">
        <v>23</v>
      </c>
      <c r="D1509" t="e">
        <f>[1]!דבד[[#This Row],[LengthofCycle]]+1</f>
        <v>#REF!</v>
      </c>
      <c r="E1509" t="str">
        <f>IF(IFERROR(LOOKUP(חח[[#This Row],[ClientID]],קביעויות[דילוג 2 אפשרויות]),FALSE)=חח[[#This Row],[ClientID]],1,"")</f>
        <v/>
      </c>
    </row>
    <row r="1510" spans="1:5" x14ac:dyDescent="0.25">
      <c r="A1510" t="s">
        <v>120</v>
      </c>
      <c r="B1510">
        <v>3</v>
      </c>
      <c r="C1510">
        <v>19</v>
      </c>
      <c r="D1510" t="e">
        <f>[1]!דבד[[#This Row],[LengthofCycle]]+1</f>
        <v>#REF!</v>
      </c>
      <c r="E1510" t="str">
        <f>IF(IFERROR(LOOKUP(חח[[#This Row],[ClientID]],קביעויות[דילוג 2 אפשרויות]),FALSE)=חח[[#This Row],[ClientID]],1,"")</f>
        <v/>
      </c>
    </row>
    <row r="1511" spans="1:5" x14ac:dyDescent="0.25">
      <c r="A1511" t="s">
        <v>120</v>
      </c>
      <c r="B1511">
        <v>4</v>
      </c>
      <c r="C1511">
        <v>32</v>
      </c>
      <c r="D1511" t="e">
        <f>[1]!דבד[[#This Row],[LengthofCycle]]+1</f>
        <v>#REF!</v>
      </c>
      <c r="E1511" t="str">
        <f>IF(IFERROR(LOOKUP(חח[[#This Row],[ClientID]],קביעויות[דילוג 2 אפשרויות]),FALSE)=חח[[#This Row],[ClientID]],1,"")</f>
        <v/>
      </c>
    </row>
    <row r="1512" spans="1:5" x14ac:dyDescent="0.25">
      <c r="A1512" t="s">
        <v>120</v>
      </c>
      <c r="B1512">
        <v>5</v>
      </c>
      <c r="C1512">
        <v>37</v>
      </c>
      <c r="D1512" t="e">
        <f>[1]!דבד[[#This Row],[LengthofCycle]]+1</f>
        <v>#REF!</v>
      </c>
      <c r="E1512" t="str">
        <f>IF(IFERROR(LOOKUP(חח[[#This Row],[ClientID]],קביעויות[דילוג 2 אפשרויות]),FALSE)=חח[[#This Row],[ClientID]],1,"")</f>
        <v/>
      </c>
    </row>
    <row r="1513" spans="1:5" x14ac:dyDescent="0.25">
      <c r="A1513" t="s">
        <v>120</v>
      </c>
      <c r="B1513">
        <v>6</v>
      </c>
      <c r="C1513">
        <v>36</v>
      </c>
      <c r="D1513" t="e">
        <f>[1]!דבד[[#This Row],[LengthofCycle]]+1</f>
        <v>#REF!</v>
      </c>
      <c r="E1513" t="str">
        <f>IF(IFERROR(LOOKUP(חח[[#This Row],[ClientID]],קביעויות[דילוג 2 אפשרויות]),FALSE)=חח[[#This Row],[ClientID]],1,"")</f>
        <v/>
      </c>
    </row>
    <row r="1514" spans="1:5" x14ac:dyDescent="0.25">
      <c r="A1514" t="s">
        <v>120</v>
      </c>
      <c r="B1514">
        <v>7</v>
      </c>
      <c r="C1514">
        <v>51</v>
      </c>
      <c r="D1514" t="e">
        <f>[1]!דבד[[#This Row],[LengthofCycle]]+1</f>
        <v>#REF!</v>
      </c>
      <c r="E1514" t="str">
        <f>IF(IFERROR(LOOKUP(חח[[#This Row],[ClientID]],קביעויות[דילוג 2 אפשרויות]),FALSE)=חח[[#This Row],[ClientID]],1,"")</f>
        <v/>
      </c>
    </row>
    <row r="1515" spans="1:5" x14ac:dyDescent="0.25">
      <c r="A1515" t="s">
        <v>120</v>
      </c>
      <c r="B1515">
        <v>8</v>
      </c>
      <c r="C1515">
        <v>30</v>
      </c>
      <c r="D1515" t="e">
        <f>[1]!דבד[[#This Row],[LengthofCycle]]+1</f>
        <v>#REF!</v>
      </c>
      <c r="E1515" t="str">
        <f>IF(IFERROR(LOOKUP(חח[[#This Row],[ClientID]],קביעויות[דילוג 2 אפשרויות]),FALSE)=חח[[#This Row],[ClientID]],1,"")</f>
        <v/>
      </c>
    </row>
    <row r="1516" spans="1:5" x14ac:dyDescent="0.25">
      <c r="A1516" t="s">
        <v>120</v>
      </c>
      <c r="B1516">
        <v>9</v>
      </c>
      <c r="C1516">
        <v>26</v>
      </c>
      <c r="D1516" t="e">
        <f>[1]!דבד[[#This Row],[LengthofCycle]]+1</f>
        <v>#REF!</v>
      </c>
      <c r="E1516" t="str">
        <f>IF(IFERROR(LOOKUP(חח[[#This Row],[ClientID]],קביעויות[דילוג 2 אפשרויות]),FALSE)=חח[[#This Row],[ClientID]],1,"")</f>
        <v/>
      </c>
    </row>
    <row r="1517" spans="1:5" x14ac:dyDescent="0.25">
      <c r="A1517" t="s">
        <v>120</v>
      </c>
      <c r="B1517">
        <v>10</v>
      </c>
      <c r="C1517">
        <v>43</v>
      </c>
      <c r="D1517" t="e">
        <f>[1]!דבד[[#This Row],[LengthofCycle]]+1</f>
        <v>#REF!</v>
      </c>
      <c r="E1517" t="str">
        <f>IF(IFERROR(LOOKUP(חח[[#This Row],[ClientID]],קביעויות[דילוג 2 אפשרויות]),FALSE)=חח[[#This Row],[ClientID]],1,"")</f>
        <v/>
      </c>
    </row>
    <row r="1518" spans="1:5" x14ac:dyDescent="0.25">
      <c r="A1518" t="s">
        <v>120</v>
      </c>
      <c r="B1518">
        <v>11</v>
      </c>
      <c r="C1518">
        <v>36</v>
      </c>
      <c r="D1518" t="e">
        <f>[1]!דבד[[#This Row],[LengthofCycle]]+1</f>
        <v>#REF!</v>
      </c>
      <c r="E1518" t="str">
        <f>IF(IFERROR(LOOKUP(חח[[#This Row],[ClientID]],קביעויות[דילוג 2 אפשרויות]),FALSE)=חח[[#This Row],[ClientID]],1,"")</f>
        <v/>
      </c>
    </row>
    <row r="1519" spans="1:5" x14ac:dyDescent="0.25">
      <c r="A1519" t="s">
        <v>120</v>
      </c>
      <c r="B1519">
        <v>12</v>
      </c>
      <c r="C1519">
        <v>35</v>
      </c>
      <c r="D1519" t="e">
        <f>[1]!דבד[[#This Row],[LengthofCycle]]+1</f>
        <v>#REF!</v>
      </c>
      <c r="E1519" t="str">
        <f>IF(IFERROR(LOOKUP(חח[[#This Row],[ClientID]],קביעויות[דילוג 2 אפשרויות]),FALSE)=חח[[#This Row],[ClientID]],1,"")</f>
        <v/>
      </c>
    </row>
    <row r="1520" spans="1:5" x14ac:dyDescent="0.25">
      <c r="A1520" t="s">
        <v>22</v>
      </c>
      <c r="B1520">
        <v>1</v>
      </c>
      <c r="C1520">
        <v>35</v>
      </c>
      <c r="D1520" t="e">
        <f>[1]!דבד[[#This Row],[LengthofCycle]]+1</f>
        <v>#REF!</v>
      </c>
      <c r="E1520" t="str">
        <f>IF(IFERROR(LOOKUP(חח[[#This Row],[ClientID]],קביעויות[דילוג 2 אפשרויות]),FALSE)=חח[[#This Row],[ClientID]],1,"")</f>
        <v/>
      </c>
    </row>
    <row r="1521" spans="1:5" x14ac:dyDescent="0.25">
      <c r="A1521" t="s">
        <v>22</v>
      </c>
      <c r="B1521">
        <v>2</v>
      </c>
      <c r="C1521">
        <v>34</v>
      </c>
      <c r="D1521" t="e">
        <f>[1]!דבד[[#This Row],[LengthofCycle]]+1</f>
        <v>#REF!</v>
      </c>
      <c r="E1521" t="str">
        <f>IF(IFERROR(LOOKUP(חח[[#This Row],[ClientID]],קביעויות[דילוג 2 אפשרויות]),FALSE)=חח[[#This Row],[ClientID]],1,"")</f>
        <v/>
      </c>
    </row>
    <row r="1522" spans="1:5" x14ac:dyDescent="0.25">
      <c r="A1522" t="s">
        <v>22</v>
      </c>
      <c r="B1522">
        <v>3</v>
      </c>
      <c r="C1522">
        <v>32</v>
      </c>
      <c r="D1522" t="e">
        <f>[1]!דבד[[#This Row],[LengthofCycle]]+1</f>
        <v>#REF!</v>
      </c>
      <c r="E1522" t="str">
        <f>IF(IFERROR(LOOKUP(חח[[#This Row],[ClientID]],קביעויות[דילוג 2 אפשרויות]),FALSE)=חח[[#This Row],[ClientID]],1,"")</f>
        <v/>
      </c>
    </row>
    <row r="1523" spans="1:5" x14ac:dyDescent="0.25">
      <c r="A1523" t="s">
        <v>22</v>
      </c>
      <c r="B1523">
        <v>4</v>
      </c>
      <c r="C1523">
        <v>29</v>
      </c>
      <c r="D1523" t="e">
        <f>[1]!דבד[[#This Row],[LengthofCycle]]+1</f>
        <v>#REF!</v>
      </c>
      <c r="E1523" t="str">
        <f>IF(IFERROR(LOOKUP(חח[[#This Row],[ClientID]],קביעויות[דילוג 2 אפשרויות]),FALSE)=חח[[#This Row],[ClientID]],1,"")</f>
        <v/>
      </c>
    </row>
    <row r="1524" spans="1:5" x14ac:dyDescent="0.25">
      <c r="A1524" t="s">
        <v>22</v>
      </c>
      <c r="B1524">
        <v>5</v>
      </c>
      <c r="C1524">
        <v>31</v>
      </c>
      <c r="D1524" t="e">
        <f>[1]!דבד[[#This Row],[LengthofCycle]]+1</f>
        <v>#REF!</v>
      </c>
      <c r="E1524" t="str">
        <f>IF(IFERROR(LOOKUP(חח[[#This Row],[ClientID]],קביעויות[דילוג 2 אפשרויות]),FALSE)=חח[[#This Row],[ClientID]],1,"")</f>
        <v/>
      </c>
    </row>
    <row r="1525" spans="1:5" x14ac:dyDescent="0.25">
      <c r="A1525" t="s">
        <v>22</v>
      </c>
      <c r="B1525">
        <v>6</v>
      </c>
      <c r="C1525">
        <v>32</v>
      </c>
      <c r="D1525" t="e">
        <f>[1]!דבד[[#This Row],[LengthofCycle]]+1</f>
        <v>#REF!</v>
      </c>
      <c r="E1525" t="str">
        <f>IF(IFERROR(LOOKUP(חח[[#This Row],[ClientID]],קביעויות[דילוג 2 אפשרויות]),FALSE)=חח[[#This Row],[ClientID]],1,"")</f>
        <v/>
      </c>
    </row>
    <row r="1526" spans="1:5" x14ac:dyDescent="0.25">
      <c r="A1526" t="s">
        <v>22</v>
      </c>
      <c r="B1526">
        <v>7</v>
      </c>
      <c r="C1526">
        <v>30</v>
      </c>
      <c r="D1526" t="e">
        <f>[1]!דבד[[#This Row],[LengthofCycle]]+1</f>
        <v>#REF!</v>
      </c>
      <c r="E1526" t="str">
        <f>IF(IFERROR(LOOKUP(חח[[#This Row],[ClientID]],קביעויות[דילוג 2 אפשרויות]),FALSE)=חח[[#This Row],[ClientID]],1,"")</f>
        <v/>
      </c>
    </row>
    <row r="1527" spans="1:5" x14ac:dyDescent="0.25">
      <c r="A1527" t="s">
        <v>22</v>
      </c>
      <c r="B1527">
        <v>8</v>
      </c>
      <c r="C1527">
        <v>31</v>
      </c>
      <c r="D1527" t="e">
        <f>[1]!דבד[[#This Row],[LengthofCycle]]+1</f>
        <v>#REF!</v>
      </c>
      <c r="E1527" t="str">
        <f>IF(IFERROR(LOOKUP(חח[[#This Row],[ClientID]],קביעויות[דילוג 2 אפשרויות]),FALSE)=חח[[#This Row],[ClientID]],1,"")</f>
        <v/>
      </c>
    </row>
    <row r="1528" spans="1:5" x14ac:dyDescent="0.25">
      <c r="A1528" t="s">
        <v>22</v>
      </c>
      <c r="B1528">
        <v>9</v>
      </c>
      <c r="C1528">
        <v>28</v>
      </c>
      <c r="D1528" t="e">
        <f>[1]!דבד[[#This Row],[LengthofCycle]]+1</f>
        <v>#REF!</v>
      </c>
      <c r="E1528" t="str">
        <f>IF(IFERROR(LOOKUP(חח[[#This Row],[ClientID]],קביעויות[דילוג 2 אפשרויות]),FALSE)=חח[[#This Row],[ClientID]],1,"")</f>
        <v/>
      </c>
    </row>
    <row r="1529" spans="1:5" x14ac:dyDescent="0.25">
      <c r="A1529" t="s">
        <v>22</v>
      </c>
      <c r="B1529">
        <v>10</v>
      </c>
      <c r="C1529">
        <v>36</v>
      </c>
      <c r="D1529" t="e">
        <f>[1]!דבד[[#This Row],[LengthofCycle]]+1</f>
        <v>#REF!</v>
      </c>
      <c r="E1529" t="str">
        <f>IF(IFERROR(LOOKUP(חח[[#This Row],[ClientID]],קביעויות[דילוג 2 אפשרויות]),FALSE)=חח[[#This Row],[ClientID]],1,"")</f>
        <v/>
      </c>
    </row>
    <row r="1530" spans="1:5" x14ac:dyDescent="0.25">
      <c r="A1530" t="s">
        <v>22</v>
      </c>
      <c r="B1530">
        <v>11</v>
      </c>
      <c r="C1530">
        <v>30</v>
      </c>
      <c r="D1530" t="e">
        <f>[1]!דבד[[#This Row],[LengthofCycle]]+1</f>
        <v>#REF!</v>
      </c>
      <c r="E1530" t="str">
        <f>IF(IFERROR(LOOKUP(חח[[#This Row],[ClientID]],קביעויות[דילוג 2 אפשרויות]),FALSE)=חח[[#This Row],[ClientID]],1,"")</f>
        <v/>
      </c>
    </row>
    <row r="1531" spans="1:5" x14ac:dyDescent="0.25">
      <c r="A1531" t="s">
        <v>22</v>
      </c>
      <c r="B1531">
        <v>12</v>
      </c>
      <c r="C1531">
        <v>32</v>
      </c>
      <c r="D1531" t="e">
        <f>[1]!דבד[[#This Row],[LengthofCycle]]+1</f>
        <v>#REF!</v>
      </c>
      <c r="E1531" t="str">
        <f>IF(IFERROR(LOOKUP(חח[[#This Row],[ClientID]],קביעויות[דילוג 2 אפשרויות]),FALSE)=חח[[#This Row],[ClientID]],1,"")</f>
        <v/>
      </c>
    </row>
    <row r="1532" spans="1:5" x14ac:dyDescent="0.25">
      <c r="A1532" t="s">
        <v>22</v>
      </c>
      <c r="B1532">
        <v>13</v>
      </c>
      <c r="C1532">
        <v>35</v>
      </c>
      <c r="D1532" t="e">
        <f>[1]!דבד[[#This Row],[LengthofCycle]]+1</f>
        <v>#REF!</v>
      </c>
      <c r="E1532" t="str">
        <f>IF(IFERROR(LOOKUP(חח[[#This Row],[ClientID]],קביעויות[דילוג 2 אפשרויות]),FALSE)=חח[[#This Row],[ClientID]],1,"")</f>
        <v/>
      </c>
    </row>
    <row r="1533" spans="1:5" x14ac:dyDescent="0.25">
      <c r="A1533" t="s">
        <v>22</v>
      </c>
      <c r="B1533">
        <v>14</v>
      </c>
      <c r="C1533">
        <v>28</v>
      </c>
      <c r="D1533" t="e">
        <f>[1]!דבד[[#This Row],[LengthofCycle]]+1</f>
        <v>#REF!</v>
      </c>
      <c r="E1533" t="str">
        <f>IF(IFERROR(LOOKUP(חח[[#This Row],[ClientID]],קביעויות[דילוג 2 אפשרויות]),FALSE)=חח[[#This Row],[ClientID]],1,"")</f>
        <v/>
      </c>
    </row>
    <row r="1534" spans="1:5" x14ac:dyDescent="0.25">
      <c r="A1534" t="s">
        <v>22</v>
      </c>
      <c r="B1534">
        <v>15</v>
      </c>
      <c r="C1534">
        <v>31</v>
      </c>
      <c r="D1534" t="e">
        <f>[1]!דבד[[#This Row],[LengthofCycle]]+1</f>
        <v>#REF!</v>
      </c>
      <c r="E1534" t="str">
        <f>IF(IFERROR(LOOKUP(חח[[#This Row],[ClientID]],קביעויות[דילוג 2 אפשרויות]),FALSE)=חח[[#This Row],[ClientID]],1,"")</f>
        <v/>
      </c>
    </row>
    <row r="1535" spans="1:5" x14ac:dyDescent="0.25">
      <c r="A1535" t="s">
        <v>22</v>
      </c>
      <c r="B1535">
        <v>16</v>
      </c>
      <c r="C1535">
        <v>35</v>
      </c>
      <c r="D1535" t="e">
        <f>[1]!דבד[[#This Row],[LengthofCycle]]+1</f>
        <v>#REF!</v>
      </c>
      <c r="E1535" t="str">
        <f>IF(IFERROR(LOOKUP(חח[[#This Row],[ClientID]],קביעויות[דילוג 2 אפשרויות]),FALSE)=חח[[#This Row],[ClientID]],1,"")</f>
        <v/>
      </c>
    </row>
    <row r="1536" spans="1:5" x14ac:dyDescent="0.25">
      <c r="A1536" t="s">
        <v>22</v>
      </c>
      <c r="B1536">
        <v>17</v>
      </c>
      <c r="C1536">
        <v>28</v>
      </c>
      <c r="D1536" t="e">
        <f>[1]!דבד[[#This Row],[LengthofCycle]]+1</f>
        <v>#REF!</v>
      </c>
      <c r="E1536" t="str">
        <f>IF(IFERROR(LOOKUP(חח[[#This Row],[ClientID]],קביעויות[דילוג 2 אפשרויות]),FALSE)=חח[[#This Row],[ClientID]],1,"")</f>
        <v/>
      </c>
    </row>
    <row r="1537" spans="1:5" x14ac:dyDescent="0.25">
      <c r="A1537" t="s">
        <v>22</v>
      </c>
      <c r="B1537">
        <v>18</v>
      </c>
      <c r="C1537">
        <v>32</v>
      </c>
      <c r="D1537" t="e">
        <f>[1]!דבד[[#This Row],[LengthofCycle]]+1</f>
        <v>#REF!</v>
      </c>
      <c r="E1537" t="str">
        <f>IF(IFERROR(LOOKUP(חח[[#This Row],[ClientID]],קביעויות[דילוג 2 אפשרויות]),FALSE)=חח[[#This Row],[ClientID]],1,"")</f>
        <v/>
      </c>
    </row>
    <row r="1538" spans="1:5" x14ac:dyDescent="0.25">
      <c r="A1538" t="s">
        <v>22</v>
      </c>
      <c r="B1538">
        <v>19</v>
      </c>
      <c r="C1538">
        <v>29</v>
      </c>
      <c r="D1538" t="e">
        <f>[1]!דבד[[#This Row],[LengthofCycle]]+1</f>
        <v>#REF!</v>
      </c>
      <c r="E1538" t="str">
        <f>IF(IFERROR(LOOKUP(חח[[#This Row],[ClientID]],קביעויות[דילוג 2 אפשרויות]),FALSE)=חח[[#This Row],[ClientID]],1,"")</f>
        <v/>
      </c>
    </row>
    <row r="1539" spans="1:5" x14ac:dyDescent="0.25">
      <c r="A1539" t="s">
        <v>22</v>
      </c>
      <c r="B1539">
        <v>20</v>
      </c>
      <c r="C1539">
        <v>30</v>
      </c>
      <c r="D1539" t="e">
        <f>[1]!דבד[[#This Row],[LengthofCycle]]+1</f>
        <v>#REF!</v>
      </c>
      <c r="E1539" t="str">
        <f>IF(IFERROR(LOOKUP(חח[[#This Row],[ClientID]],קביעויות[דילוג 2 אפשרויות]),FALSE)=חח[[#This Row],[ClientID]],1,"")</f>
        <v/>
      </c>
    </row>
    <row r="1540" spans="1:5" x14ac:dyDescent="0.25">
      <c r="A1540" t="s">
        <v>22</v>
      </c>
      <c r="B1540">
        <v>21</v>
      </c>
      <c r="C1540">
        <v>30</v>
      </c>
      <c r="D1540" t="e">
        <f>[1]!דבד[[#This Row],[LengthofCycle]]+1</f>
        <v>#REF!</v>
      </c>
      <c r="E1540" t="str">
        <f>IF(IFERROR(LOOKUP(חח[[#This Row],[ClientID]],קביעויות[דילוג 2 אפשרויות]),FALSE)=חח[[#This Row],[ClientID]],1,"")</f>
        <v/>
      </c>
    </row>
    <row r="1541" spans="1:5" x14ac:dyDescent="0.25">
      <c r="A1541" t="s">
        <v>22</v>
      </c>
      <c r="B1541">
        <v>22</v>
      </c>
      <c r="C1541">
        <v>30</v>
      </c>
      <c r="D1541" t="e">
        <f>[1]!דבד[[#This Row],[LengthofCycle]]+1</f>
        <v>#REF!</v>
      </c>
      <c r="E1541" t="str">
        <f>IF(IFERROR(LOOKUP(חח[[#This Row],[ClientID]],קביעויות[דילוג 2 אפשרויות]),FALSE)=חח[[#This Row],[ClientID]],1,"")</f>
        <v/>
      </c>
    </row>
    <row r="1542" spans="1:5" x14ac:dyDescent="0.25">
      <c r="A1542" t="s">
        <v>22</v>
      </c>
      <c r="B1542">
        <v>23</v>
      </c>
      <c r="C1542">
        <v>23</v>
      </c>
      <c r="D1542" t="e">
        <f>[1]!דבד[[#This Row],[LengthofCycle]]+1</f>
        <v>#REF!</v>
      </c>
      <c r="E1542" t="str">
        <f>IF(IFERROR(LOOKUP(חח[[#This Row],[ClientID]],קביעויות[דילוג 2 אפשרויות]),FALSE)=חח[[#This Row],[ClientID]],1,"")</f>
        <v/>
      </c>
    </row>
    <row r="1543" spans="1:5" x14ac:dyDescent="0.25">
      <c r="A1543" t="s">
        <v>22</v>
      </c>
      <c r="B1543">
        <v>24</v>
      </c>
      <c r="C1543">
        <v>28</v>
      </c>
      <c r="D1543" t="e">
        <f>[1]!דבד[[#This Row],[LengthofCycle]]+1</f>
        <v>#REF!</v>
      </c>
      <c r="E1543" t="str">
        <f>IF(IFERROR(LOOKUP(חח[[#This Row],[ClientID]],קביעויות[דילוג 2 אפשרויות]),FALSE)=חח[[#This Row],[ClientID]],1,"")</f>
        <v/>
      </c>
    </row>
    <row r="1544" spans="1:5" x14ac:dyDescent="0.25">
      <c r="A1544" t="s">
        <v>22</v>
      </c>
      <c r="B1544">
        <v>25</v>
      </c>
      <c r="C1544">
        <v>29</v>
      </c>
      <c r="D1544" t="e">
        <f>[1]!דבד[[#This Row],[LengthofCycle]]+1</f>
        <v>#REF!</v>
      </c>
      <c r="E1544" t="str">
        <f>IF(IFERROR(LOOKUP(חח[[#This Row],[ClientID]],קביעויות[דילוג 2 אפשרויות]),FALSE)=חח[[#This Row],[ClientID]],1,"")</f>
        <v/>
      </c>
    </row>
    <row r="1545" spans="1:5" x14ac:dyDescent="0.25">
      <c r="A1545" t="s">
        <v>22</v>
      </c>
      <c r="B1545">
        <v>26</v>
      </c>
      <c r="C1545">
        <v>32</v>
      </c>
      <c r="D1545" t="e">
        <f>[1]!דבד[[#This Row],[LengthofCycle]]+1</f>
        <v>#REF!</v>
      </c>
      <c r="E1545" t="str">
        <f>IF(IFERROR(LOOKUP(חח[[#This Row],[ClientID]],קביעויות[דילוג 2 אפשרויות]),FALSE)=חח[[#This Row],[ClientID]],1,"")</f>
        <v/>
      </c>
    </row>
    <row r="1546" spans="1:5" x14ac:dyDescent="0.25">
      <c r="A1546" t="s">
        <v>22</v>
      </c>
      <c r="B1546">
        <v>27</v>
      </c>
      <c r="C1546">
        <v>29</v>
      </c>
      <c r="D1546" t="e">
        <f>[1]!דבד[[#This Row],[LengthofCycle]]+1</f>
        <v>#REF!</v>
      </c>
      <c r="E1546" t="str">
        <f>IF(IFERROR(LOOKUP(חח[[#This Row],[ClientID]],קביעויות[דילוג 2 אפשרויות]),FALSE)=חח[[#This Row],[ClientID]],1,"")</f>
        <v/>
      </c>
    </row>
    <row r="1547" spans="1:5" x14ac:dyDescent="0.25">
      <c r="A1547" t="s">
        <v>22</v>
      </c>
      <c r="B1547">
        <v>28</v>
      </c>
      <c r="C1547">
        <v>29</v>
      </c>
      <c r="D1547" t="e">
        <f>[1]!דבד[[#This Row],[LengthofCycle]]+1</f>
        <v>#REF!</v>
      </c>
      <c r="E1547" t="str">
        <f>IF(IFERROR(LOOKUP(חח[[#This Row],[ClientID]],קביעויות[דילוג 2 אפשרויות]),FALSE)=חח[[#This Row],[ClientID]],1,"")</f>
        <v/>
      </c>
    </row>
    <row r="1548" spans="1:5" x14ac:dyDescent="0.25">
      <c r="A1548" t="s">
        <v>22</v>
      </c>
      <c r="B1548">
        <v>29</v>
      </c>
      <c r="C1548">
        <v>30</v>
      </c>
      <c r="D1548" t="e">
        <f>[1]!דבד[[#This Row],[LengthofCycle]]+1</f>
        <v>#REF!</v>
      </c>
      <c r="E1548" t="str">
        <f>IF(IFERROR(LOOKUP(חח[[#This Row],[ClientID]],קביעויות[דילוג 2 אפשרויות]),FALSE)=חח[[#This Row],[ClientID]],1,"")</f>
        <v/>
      </c>
    </row>
    <row r="1549" spans="1:5" x14ac:dyDescent="0.25">
      <c r="A1549" t="s">
        <v>22</v>
      </c>
      <c r="B1549">
        <v>30</v>
      </c>
      <c r="C1549">
        <v>28</v>
      </c>
      <c r="D1549" t="e">
        <f>[1]!דבד[[#This Row],[LengthofCycle]]+1</f>
        <v>#REF!</v>
      </c>
      <c r="E1549" t="str">
        <f>IF(IFERROR(LOOKUP(חח[[#This Row],[ClientID]],קביעויות[דילוג 2 אפשרויות]),FALSE)=חח[[#This Row],[ClientID]],1,"")</f>
        <v/>
      </c>
    </row>
    <row r="1550" spans="1:5" x14ac:dyDescent="0.25">
      <c r="A1550" t="s">
        <v>22</v>
      </c>
      <c r="B1550">
        <v>31</v>
      </c>
      <c r="C1550">
        <v>29</v>
      </c>
      <c r="D1550" t="e">
        <f>[1]!דבד[[#This Row],[LengthofCycle]]+1</f>
        <v>#REF!</v>
      </c>
      <c r="E1550" t="str">
        <f>IF(IFERROR(LOOKUP(חח[[#This Row],[ClientID]],קביעויות[דילוג 2 אפשרויות]),FALSE)=חח[[#This Row],[ClientID]],1,"")</f>
        <v/>
      </c>
    </row>
    <row r="1551" spans="1:5" x14ac:dyDescent="0.25">
      <c r="A1551" t="s">
        <v>22</v>
      </c>
      <c r="B1551">
        <v>32</v>
      </c>
      <c r="C1551">
        <v>31</v>
      </c>
      <c r="D1551" t="e">
        <f>[1]!דבד[[#This Row],[LengthofCycle]]+1</f>
        <v>#REF!</v>
      </c>
      <c r="E1551" t="str">
        <f>IF(IFERROR(LOOKUP(חח[[#This Row],[ClientID]],קביעויות[דילוג 2 אפשרויות]),FALSE)=חח[[#This Row],[ClientID]],1,"")</f>
        <v/>
      </c>
    </row>
    <row r="1552" spans="1:5" x14ac:dyDescent="0.25">
      <c r="A1552" t="s">
        <v>22</v>
      </c>
      <c r="B1552">
        <v>33</v>
      </c>
      <c r="C1552">
        <v>30</v>
      </c>
      <c r="D1552" t="e">
        <f>[1]!דבד[[#This Row],[LengthofCycle]]+1</f>
        <v>#REF!</v>
      </c>
      <c r="E1552" t="str">
        <f>IF(IFERROR(LOOKUP(חח[[#This Row],[ClientID]],קביעויות[דילוג 2 אפשרויות]),FALSE)=חח[[#This Row],[ClientID]],1,"")</f>
        <v/>
      </c>
    </row>
    <row r="1553" spans="1:5" x14ac:dyDescent="0.25">
      <c r="A1553" t="s">
        <v>121</v>
      </c>
      <c r="B1553">
        <v>1</v>
      </c>
      <c r="C1553">
        <v>28</v>
      </c>
      <c r="D1553" t="e">
        <f>[1]!דבד[[#This Row],[LengthofCycle]]+1</f>
        <v>#REF!</v>
      </c>
      <c r="E1553">
        <f>IF(IFERROR(LOOKUP(חח[[#This Row],[ClientID]],קביעויות[דילוג 2 אפשרויות]),FALSE)=חח[[#This Row],[ClientID]],1,"")</f>
        <v>1</v>
      </c>
    </row>
    <row r="1554" spans="1:5" x14ac:dyDescent="0.25">
      <c r="A1554" t="s">
        <v>121</v>
      </c>
      <c r="B1554">
        <v>2</v>
      </c>
      <c r="C1554">
        <v>28</v>
      </c>
      <c r="D1554" t="e">
        <f>[1]!דבד[[#This Row],[LengthofCycle]]+1</f>
        <v>#REF!</v>
      </c>
      <c r="E1554">
        <f>IF(IFERROR(LOOKUP(חח[[#This Row],[ClientID]],קביעויות[דילוג 2 אפשרויות]),FALSE)=חח[[#This Row],[ClientID]],1,"")</f>
        <v>1</v>
      </c>
    </row>
    <row r="1555" spans="1:5" x14ac:dyDescent="0.25">
      <c r="A1555" t="s">
        <v>121</v>
      </c>
      <c r="B1555">
        <v>3</v>
      </c>
      <c r="C1555">
        <v>29</v>
      </c>
      <c r="D1555" t="e">
        <f>[1]!דבד[[#This Row],[LengthofCycle]]+1</f>
        <v>#REF!</v>
      </c>
      <c r="E1555">
        <f>IF(IFERROR(LOOKUP(חח[[#This Row],[ClientID]],קביעויות[דילוג 2 אפשרויות]),FALSE)=חח[[#This Row],[ClientID]],1,"")</f>
        <v>1</v>
      </c>
    </row>
    <row r="1556" spans="1:5" x14ac:dyDescent="0.25">
      <c r="A1556" t="s">
        <v>121</v>
      </c>
      <c r="B1556">
        <v>4</v>
      </c>
      <c r="C1556">
        <v>30</v>
      </c>
      <c r="D1556" t="e">
        <f>[1]!דבד[[#This Row],[LengthofCycle]]+1</f>
        <v>#REF!</v>
      </c>
      <c r="E1556">
        <f>IF(IFERROR(LOOKUP(חח[[#This Row],[ClientID]],קביעויות[דילוג 2 אפשרויות]),FALSE)=חח[[#This Row],[ClientID]],1,"")</f>
        <v>1</v>
      </c>
    </row>
    <row r="1557" spans="1:5" x14ac:dyDescent="0.25">
      <c r="A1557" t="s">
        <v>121</v>
      </c>
      <c r="B1557">
        <v>5</v>
      </c>
      <c r="C1557">
        <v>30</v>
      </c>
      <c r="D1557" t="e">
        <f>[1]!דבד[[#This Row],[LengthofCycle]]+1</f>
        <v>#REF!</v>
      </c>
      <c r="E1557">
        <f>IF(IFERROR(LOOKUP(חח[[#This Row],[ClientID]],קביעויות[דילוג 2 אפשרויות]),FALSE)=חח[[#This Row],[ClientID]],1,"")</f>
        <v>1</v>
      </c>
    </row>
    <row r="1558" spans="1:5" x14ac:dyDescent="0.25">
      <c r="A1558" t="s">
        <v>121</v>
      </c>
      <c r="B1558">
        <v>6</v>
      </c>
      <c r="C1558">
        <v>32</v>
      </c>
      <c r="D1558" t="e">
        <f>[1]!דבד[[#This Row],[LengthofCycle]]+1</f>
        <v>#REF!</v>
      </c>
      <c r="E1558">
        <f>IF(IFERROR(LOOKUP(חח[[#This Row],[ClientID]],קביעויות[דילוג 2 אפשרויות]),FALSE)=חח[[#This Row],[ClientID]],1,"")</f>
        <v>1</v>
      </c>
    </row>
    <row r="1559" spans="1:5" x14ac:dyDescent="0.25">
      <c r="A1559" t="s">
        <v>121</v>
      </c>
      <c r="B1559">
        <v>7</v>
      </c>
      <c r="C1559">
        <v>29</v>
      </c>
      <c r="D1559" t="e">
        <f>[1]!דבד[[#This Row],[LengthofCycle]]+1</f>
        <v>#REF!</v>
      </c>
      <c r="E1559">
        <f>IF(IFERROR(LOOKUP(חח[[#This Row],[ClientID]],קביעויות[דילוג 2 אפשרויות]),FALSE)=חח[[#This Row],[ClientID]],1,"")</f>
        <v>1</v>
      </c>
    </row>
    <row r="1560" spans="1:5" x14ac:dyDescent="0.25">
      <c r="A1560" t="s">
        <v>121</v>
      </c>
      <c r="B1560">
        <v>8</v>
      </c>
      <c r="C1560">
        <v>28</v>
      </c>
      <c r="D1560" t="e">
        <f>[1]!דבד[[#This Row],[LengthofCycle]]+1</f>
        <v>#REF!</v>
      </c>
      <c r="E1560">
        <f>IF(IFERROR(LOOKUP(חח[[#This Row],[ClientID]],קביעויות[דילוג 2 אפשרויות]),FALSE)=חח[[#This Row],[ClientID]],1,"")</f>
        <v>1</v>
      </c>
    </row>
    <row r="1561" spans="1:5" x14ac:dyDescent="0.25">
      <c r="A1561" t="s">
        <v>121</v>
      </c>
      <c r="B1561">
        <v>9</v>
      </c>
      <c r="C1561">
        <v>28</v>
      </c>
      <c r="D1561" t="e">
        <f>[1]!דבד[[#This Row],[LengthofCycle]]+1</f>
        <v>#REF!</v>
      </c>
      <c r="E1561">
        <f>IF(IFERROR(LOOKUP(חח[[#This Row],[ClientID]],קביעויות[דילוג 2 אפשרויות]),FALSE)=חח[[#This Row],[ClientID]],1,"")</f>
        <v>1</v>
      </c>
    </row>
    <row r="1562" spans="1:5" x14ac:dyDescent="0.25">
      <c r="A1562" t="s">
        <v>121</v>
      </c>
      <c r="B1562">
        <v>10</v>
      </c>
      <c r="C1562">
        <v>40</v>
      </c>
      <c r="D1562" t="e">
        <f>[1]!דבד[[#This Row],[LengthofCycle]]+1</f>
        <v>#REF!</v>
      </c>
      <c r="E1562">
        <f>IF(IFERROR(LOOKUP(חח[[#This Row],[ClientID]],קביעויות[דילוג 2 אפשרויות]),FALSE)=חח[[#This Row],[ClientID]],1,"")</f>
        <v>1</v>
      </c>
    </row>
    <row r="1563" spans="1:5" x14ac:dyDescent="0.25">
      <c r="A1563" t="s">
        <v>121</v>
      </c>
      <c r="B1563">
        <v>11</v>
      </c>
      <c r="C1563">
        <v>24</v>
      </c>
      <c r="D1563" t="e">
        <f>[1]!דבד[[#This Row],[LengthofCycle]]+1</f>
        <v>#REF!</v>
      </c>
      <c r="E1563">
        <f>IF(IFERROR(LOOKUP(חח[[#This Row],[ClientID]],קביעויות[דילוג 2 אפשרויות]),FALSE)=חח[[#This Row],[ClientID]],1,"")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DA3D-3275-4E15-B1BD-7D948134D71D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54E4-9D79-445A-850D-A2CBC81FE906}">
  <dimension ref="A1:G49"/>
  <sheetViews>
    <sheetView rightToLeft="1" workbookViewId="0">
      <selection activeCell="H17" sqref="H17"/>
    </sheetView>
  </sheetViews>
  <sheetFormatPr defaultRowHeight="13.8" x14ac:dyDescent="0.25"/>
  <cols>
    <col min="2" max="2" width="9.8984375" customWidth="1"/>
    <col min="3" max="3" width="11.796875" customWidth="1"/>
    <col min="4" max="4" width="15.3984375" customWidth="1"/>
  </cols>
  <sheetData>
    <row r="1" spans="1:7" x14ac:dyDescent="0.25">
      <c r="A1" s="5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</row>
    <row r="2" spans="1:7" x14ac:dyDescent="0.25">
      <c r="A2" s="6" t="s">
        <v>29</v>
      </c>
      <c r="B2" s="6" t="s">
        <v>28</v>
      </c>
      <c r="C2" s="6" t="s">
        <v>32</v>
      </c>
      <c r="D2" s="6" t="s">
        <v>28</v>
      </c>
      <c r="E2" s="6" t="s">
        <v>4</v>
      </c>
      <c r="F2" s="7" t="s">
        <v>0</v>
      </c>
      <c r="G2" s="8" t="s">
        <v>1</v>
      </c>
    </row>
    <row r="3" spans="1:7" x14ac:dyDescent="0.25">
      <c r="A3" s="9" t="s">
        <v>38</v>
      </c>
      <c r="B3" s="9" t="s">
        <v>30</v>
      </c>
      <c r="C3" s="9" t="s">
        <v>33</v>
      </c>
      <c r="D3" s="9" t="s">
        <v>30</v>
      </c>
      <c r="E3" s="9" t="s">
        <v>49</v>
      </c>
      <c r="F3" s="9" t="s">
        <v>31</v>
      </c>
      <c r="G3" s="8" t="s">
        <v>2</v>
      </c>
    </row>
    <row r="4" spans="1:7" x14ac:dyDescent="0.25">
      <c r="A4" s="6" t="s">
        <v>3</v>
      </c>
      <c r="B4" s="6" t="s">
        <v>34</v>
      </c>
      <c r="C4" s="6" t="s">
        <v>35</v>
      </c>
      <c r="D4" s="6" t="s">
        <v>32</v>
      </c>
      <c r="E4" s="6" t="s">
        <v>6</v>
      </c>
      <c r="F4" s="9" t="s">
        <v>38</v>
      </c>
      <c r="G4" s="8" t="s">
        <v>3</v>
      </c>
    </row>
    <row r="5" spans="1:7" x14ac:dyDescent="0.25">
      <c r="A5" s="9" t="s">
        <v>4</v>
      </c>
      <c r="B5" s="9" t="s">
        <v>36</v>
      </c>
      <c r="C5" s="9" t="s">
        <v>39</v>
      </c>
      <c r="D5" s="9" t="s">
        <v>33</v>
      </c>
      <c r="E5" s="9" t="s">
        <v>56</v>
      </c>
      <c r="F5" s="9" t="s">
        <v>42</v>
      </c>
      <c r="G5" s="8" t="s">
        <v>4</v>
      </c>
    </row>
    <row r="6" spans="1:7" x14ac:dyDescent="0.25">
      <c r="A6" s="6" t="s">
        <v>44</v>
      </c>
      <c r="B6" s="6" t="s">
        <v>38</v>
      </c>
      <c r="C6" s="6" t="s">
        <v>40</v>
      </c>
      <c r="D6" s="6" t="s">
        <v>34</v>
      </c>
      <c r="E6" s="6" t="s">
        <v>27</v>
      </c>
      <c r="F6" s="9" t="s">
        <v>51</v>
      </c>
      <c r="G6" s="8" t="s">
        <v>5</v>
      </c>
    </row>
    <row r="7" spans="1:7" x14ac:dyDescent="0.25">
      <c r="A7" s="9" t="s">
        <v>47</v>
      </c>
      <c r="B7" s="9" t="s">
        <v>40</v>
      </c>
      <c r="C7" s="9" t="s">
        <v>2</v>
      </c>
      <c r="D7" s="9" t="s">
        <v>35</v>
      </c>
      <c r="E7" s="9" t="s">
        <v>59</v>
      </c>
      <c r="F7" s="9" t="s">
        <v>7</v>
      </c>
      <c r="G7" s="8" t="s">
        <v>6</v>
      </c>
    </row>
    <row r="8" spans="1:7" x14ac:dyDescent="0.25">
      <c r="A8" s="6" t="s">
        <v>7</v>
      </c>
      <c r="B8" s="6" t="s">
        <v>3</v>
      </c>
      <c r="C8" s="6" t="s">
        <v>4</v>
      </c>
      <c r="D8" s="6" t="s">
        <v>36</v>
      </c>
      <c r="E8" s="6" t="s">
        <v>8</v>
      </c>
      <c r="F8" s="9" t="s">
        <v>54</v>
      </c>
      <c r="G8" s="8" t="s">
        <v>7</v>
      </c>
    </row>
    <row r="9" spans="1:7" x14ac:dyDescent="0.25">
      <c r="A9" s="9" t="s">
        <v>54</v>
      </c>
      <c r="B9" s="9" t="s">
        <v>49</v>
      </c>
      <c r="C9" s="9" t="s">
        <v>48</v>
      </c>
      <c r="D9" s="9" t="s">
        <v>38</v>
      </c>
      <c r="E9" s="9" t="s">
        <v>70</v>
      </c>
      <c r="F9" s="9" t="s">
        <v>0</v>
      </c>
      <c r="G9" s="8" t="s">
        <v>0</v>
      </c>
    </row>
    <row r="10" spans="1:7" x14ac:dyDescent="0.25">
      <c r="A10" s="6" t="s">
        <v>61</v>
      </c>
      <c r="B10" s="6" t="s">
        <v>51</v>
      </c>
      <c r="C10" s="6" t="s">
        <v>56</v>
      </c>
      <c r="D10" s="6" t="s">
        <v>39</v>
      </c>
      <c r="E10" s="6" t="s">
        <v>12</v>
      </c>
      <c r="F10" s="9" t="s">
        <v>59</v>
      </c>
      <c r="G10" s="8" t="s">
        <v>8</v>
      </c>
    </row>
    <row r="11" spans="1:7" x14ac:dyDescent="0.25">
      <c r="A11" s="9" t="s">
        <v>12</v>
      </c>
      <c r="B11" s="9" t="s">
        <v>6</v>
      </c>
      <c r="C11" s="9" t="s">
        <v>27</v>
      </c>
      <c r="D11" s="9" t="s">
        <v>40</v>
      </c>
      <c r="E11" s="9" t="s">
        <v>76</v>
      </c>
      <c r="F11" s="9" t="s">
        <v>12</v>
      </c>
      <c r="G11" s="8" t="s">
        <v>9</v>
      </c>
    </row>
    <row r="12" spans="1:7" x14ac:dyDescent="0.25">
      <c r="A12" s="6" t="s">
        <v>75</v>
      </c>
      <c r="B12" s="6" t="s">
        <v>27</v>
      </c>
      <c r="C12" s="6" t="s">
        <v>57</v>
      </c>
      <c r="D12" s="6" t="s">
        <v>2</v>
      </c>
      <c r="E12" s="6" t="s">
        <v>77</v>
      </c>
      <c r="F12" s="9" t="s">
        <v>82</v>
      </c>
      <c r="G12" s="8" t="s">
        <v>10</v>
      </c>
    </row>
    <row r="13" spans="1:7" x14ac:dyDescent="0.25">
      <c r="A13" s="9" t="s">
        <v>77</v>
      </c>
      <c r="B13" s="9" t="s">
        <v>73</v>
      </c>
      <c r="C13" s="9" t="s">
        <v>67</v>
      </c>
      <c r="D13" s="9" t="s">
        <v>3</v>
      </c>
      <c r="E13" s="9" t="s">
        <v>79</v>
      </c>
      <c r="F13" s="9" t="s">
        <v>83</v>
      </c>
      <c r="G13" s="8" t="s">
        <v>11</v>
      </c>
    </row>
    <row r="14" spans="1:7" x14ac:dyDescent="0.25">
      <c r="A14" s="6" t="s">
        <v>97</v>
      </c>
      <c r="B14" s="6" t="s">
        <v>78</v>
      </c>
      <c r="C14" s="6" t="s">
        <v>71</v>
      </c>
      <c r="D14" s="6" t="s">
        <v>4</v>
      </c>
      <c r="E14" s="6" t="s">
        <v>87</v>
      </c>
      <c r="F14" s="9" t="s">
        <v>87</v>
      </c>
      <c r="G14" s="8" t="s">
        <v>12</v>
      </c>
    </row>
    <row r="15" spans="1:7" x14ac:dyDescent="0.25">
      <c r="A15" s="9" t="s">
        <v>98</v>
      </c>
      <c r="B15" s="9" t="s">
        <v>86</v>
      </c>
      <c r="C15" s="9" t="s">
        <v>12</v>
      </c>
      <c r="D15" s="9" t="s">
        <v>48</v>
      </c>
      <c r="E15" s="9" t="s">
        <v>89</v>
      </c>
      <c r="F15" s="9" t="s">
        <v>95</v>
      </c>
      <c r="G15" s="8" t="s">
        <v>13</v>
      </c>
    </row>
    <row r="16" spans="1:7" x14ac:dyDescent="0.25">
      <c r="A16" s="6" t="s">
        <v>16</v>
      </c>
      <c r="B16" s="6" t="s">
        <v>91</v>
      </c>
      <c r="C16" s="6" t="s">
        <v>14</v>
      </c>
      <c r="D16" s="6" t="s">
        <v>49</v>
      </c>
      <c r="E16" s="6" t="s">
        <v>90</v>
      </c>
      <c r="F16" s="9" t="s">
        <v>96</v>
      </c>
      <c r="G16" s="8" t="s">
        <v>14</v>
      </c>
    </row>
    <row r="17" spans="1:7" x14ac:dyDescent="0.25">
      <c r="A17" s="9" t="s">
        <v>17</v>
      </c>
      <c r="B17" s="9" t="s">
        <v>98</v>
      </c>
      <c r="C17" s="9" t="s">
        <v>89</v>
      </c>
      <c r="D17" s="9" t="s">
        <v>51</v>
      </c>
      <c r="E17" s="9" t="s">
        <v>94</v>
      </c>
      <c r="F17" s="9" t="s">
        <v>98</v>
      </c>
      <c r="G17" s="8" t="s">
        <v>15</v>
      </c>
    </row>
    <row r="18" spans="1:7" x14ac:dyDescent="0.25">
      <c r="A18" s="6" t="s">
        <v>19</v>
      </c>
      <c r="B18" s="6" t="s">
        <v>103</v>
      </c>
      <c r="C18" s="6" t="s">
        <v>91</v>
      </c>
      <c r="D18" s="6" t="s">
        <v>6</v>
      </c>
      <c r="E18" s="6" t="s">
        <v>96</v>
      </c>
      <c r="F18" s="9" t="s">
        <v>109</v>
      </c>
      <c r="G18" s="8" t="s">
        <v>16</v>
      </c>
    </row>
    <row r="19" spans="1:7" x14ac:dyDescent="0.25">
      <c r="A19" s="9" t="s">
        <v>21</v>
      </c>
      <c r="B19" s="9" t="s">
        <v>17</v>
      </c>
      <c r="C19" s="9" t="s">
        <v>97</v>
      </c>
      <c r="D19" s="9" t="s">
        <v>56</v>
      </c>
      <c r="E19" s="9" t="s">
        <v>98</v>
      </c>
      <c r="F19" s="9" t="s">
        <v>21</v>
      </c>
      <c r="G19" s="8" t="s">
        <v>17</v>
      </c>
    </row>
    <row r="20" spans="1:7" x14ac:dyDescent="0.25">
      <c r="A20" s="6" t="s">
        <v>114</v>
      </c>
      <c r="B20" s="6" t="s">
        <v>19</v>
      </c>
      <c r="C20" s="6" t="s">
        <v>98</v>
      </c>
      <c r="D20" s="6" t="s">
        <v>27</v>
      </c>
      <c r="E20" s="6" t="s">
        <v>103</v>
      </c>
      <c r="F20" s="9" t="s">
        <v>22</v>
      </c>
      <c r="G20" s="8" t="s">
        <v>18</v>
      </c>
    </row>
    <row r="21" spans="1:7" x14ac:dyDescent="0.25">
      <c r="A21" s="9" t="s">
        <v>22</v>
      </c>
      <c r="B21" s="9" t="s">
        <v>113</v>
      </c>
      <c r="C21" s="9" t="s">
        <v>99</v>
      </c>
      <c r="D21" s="9" t="s">
        <v>57</v>
      </c>
      <c r="E21" s="9" t="s">
        <v>17</v>
      </c>
      <c r="F21" s="9"/>
      <c r="G21" s="8" t="s">
        <v>19</v>
      </c>
    </row>
    <row r="22" spans="1:7" x14ac:dyDescent="0.25">
      <c r="A22" s="2"/>
      <c r="B22" s="6" t="s">
        <v>114</v>
      </c>
      <c r="C22" s="6" t="s">
        <v>100</v>
      </c>
      <c r="D22" s="6" t="s">
        <v>67</v>
      </c>
      <c r="E22" s="6" t="s">
        <v>18</v>
      </c>
      <c r="F22" s="9"/>
      <c r="G22" s="8" t="s">
        <v>20</v>
      </c>
    </row>
    <row r="23" spans="1:7" x14ac:dyDescent="0.25">
      <c r="A23" s="4"/>
      <c r="B23" s="9" t="s">
        <v>119</v>
      </c>
      <c r="C23" s="9" t="s">
        <v>101</v>
      </c>
      <c r="D23" s="9" t="s">
        <v>71</v>
      </c>
      <c r="E23" s="9" t="s">
        <v>19</v>
      </c>
      <c r="F23" s="9"/>
      <c r="G23" s="8" t="s">
        <v>21</v>
      </c>
    </row>
    <row r="24" spans="1:7" x14ac:dyDescent="0.25">
      <c r="A24" s="2"/>
      <c r="B24" s="6" t="s">
        <v>121</v>
      </c>
      <c r="C24" s="6" t="s">
        <v>104</v>
      </c>
      <c r="D24" s="6" t="s">
        <v>12</v>
      </c>
      <c r="E24" s="6" t="s">
        <v>110</v>
      </c>
      <c r="F24" s="9"/>
      <c r="G24" s="8" t="s">
        <v>22</v>
      </c>
    </row>
    <row r="25" spans="1:7" x14ac:dyDescent="0.25">
      <c r="A25" s="4"/>
      <c r="B25" s="4"/>
      <c r="C25" s="9" t="s">
        <v>19</v>
      </c>
      <c r="D25" s="9" t="s">
        <v>73</v>
      </c>
      <c r="E25" s="9" t="s">
        <v>112</v>
      </c>
      <c r="F25" s="9"/>
      <c r="G25" s="8"/>
    </row>
    <row r="26" spans="1:7" x14ac:dyDescent="0.25">
      <c r="A26" s="2"/>
      <c r="B26" s="2"/>
      <c r="C26" s="6" t="s">
        <v>105</v>
      </c>
      <c r="D26" s="6" t="s">
        <v>78</v>
      </c>
      <c r="E26" s="6" t="s">
        <v>119</v>
      </c>
      <c r="F26" s="9"/>
      <c r="G26" s="8"/>
    </row>
    <row r="27" spans="1:7" x14ac:dyDescent="0.25">
      <c r="A27" s="4"/>
      <c r="B27" s="4"/>
      <c r="C27" s="9" t="s">
        <v>108</v>
      </c>
      <c r="D27" s="9" t="s">
        <v>14</v>
      </c>
      <c r="E27" s="9" t="s">
        <v>121</v>
      </c>
      <c r="F27" s="9"/>
      <c r="G27" s="8"/>
    </row>
    <row r="28" spans="1:7" x14ac:dyDescent="0.25">
      <c r="A28" s="2"/>
      <c r="B28" s="2"/>
      <c r="C28" s="6" t="s">
        <v>20</v>
      </c>
      <c r="D28" s="6" t="s">
        <v>86</v>
      </c>
      <c r="E28" s="6"/>
      <c r="F28" s="9"/>
      <c r="G28" s="8"/>
    </row>
    <row r="29" spans="1:7" x14ac:dyDescent="0.25">
      <c r="A29" s="4"/>
      <c r="B29" s="4"/>
      <c r="C29" s="9" t="s">
        <v>112</v>
      </c>
      <c r="D29" s="9" t="s">
        <v>89</v>
      </c>
      <c r="E29" s="9"/>
      <c r="F29" s="9"/>
      <c r="G29" s="8"/>
    </row>
    <row r="30" spans="1:7" x14ac:dyDescent="0.25">
      <c r="A30" s="2"/>
      <c r="B30" s="2"/>
      <c r="C30" s="6" t="s">
        <v>21</v>
      </c>
      <c r="D30" s="6" t="s">
        <v>91</v>
      </c>
      <c r="E30" s="6"/>
      <c r="F30" s="9"/>
      <c r="G30" s="8"/>
    </row>
    <row r="31" spans="1:7" x14ac:dyDescent="0.25">
      <c r="A31" s="4"/>
      <c r="B31" s="4"/>
      <c r="C31" s="9" t="s">
        <v>116</v>
      </c>
      <c r="D31" s="9" t="s">
        <v>97</v>
      </c>
      <c r="E31" s="9"/>
      <c r="F31" s="9"/>
      <c r="G31" s="8"/>
    </row>
    <row r="32" spans="1:7" x14ac:dyDescent="0.25">
      <c r="A32" s="2"/>
      <c r="B32" s="2"/>
      <c r="C32" s="6"/>
      <c r="D32" s="6" t="s">
        <v>98</v>
      </c>
      <c r="E32" s="6"/>
      <c r="F32" s="9"/>
      <c r="G32" s="8"/>
    </row>
    <row r="33" spans="1:7" x14ac:dyDescent="0.25">
      <c r="A33" s="4"/>
      <c r="B33" s="4"/>
      <c r="C33" s="9"/>
      <c r="D33" s="9" t="s">
        <v>99</v>
      </c>
      <c r="E33" s="9"/>
      <c r="F33" s="9"/>
      <c r="G33" s="8"/>
    </row>
    <row r="34" spans="1:7" x14ac:dyDescent="0.25">
      <c r="A34" s="2"/>
      <c r="B34" s="2"/>
      <c r="C34" s="6"/>
      <c r="D34" s="6" t="s">
        <v>100</v>
      </c>
      <c r="E34" s="6"/>
      <c r="F34" s="9"/>
      <c r="G34" s="9"/>
    </row>
    <row r="35" spans="1:7" x14ac:dyDescent="0.25">
      <c r="A35" s="4"/>
      <c r="B35" s="4"/>
      <c r="C35" s="9"/>
      <c r="D35" s="9" t="s">
        <v>101</v>
      </c>
      <c r="E35" s="9"/>
      <c r="F35" s="9"/>
      <c r="G35" s="9"/>
    </row>
    <row r="36" spans="1:7" x14ac:dyDescent="0.25">
      <c r="A36" s="2"/>
      <c r="B36" s="2"/>
      <c r="C36" s="6"/>
      <c r="D36" s="6" t="s">
        <v>103</v>
      </c>
      <c r="E36" s="6"/>
      <c r="F36" s="9"/>
      <c r="G36" s="9"/>
    </row>
    <row r="37" spans="1:7" x14ac:dyDescent="0.25">
      <c r="A37" s="4"/>
      <c r="B37" s="4"/>
      <c r="C37" s="9"/>
      <c r="D37" s="9" t="s">
        <v>17</v>
      </c>
      <c r="E37" s="9"/>
      <c r="F37" s="9"/>
      <c r="G37" s="9"/>
    </row>
    <row r="38" spans="1:7" x14ac:dyDescent="0.25">
      <c r="A38" s="2"/>
      <c r="B38" s="2"/>
      <c r="C38" s="6"/>
      <c r="D38" s="6" t="s">
        <v>104</v>
      </c>
      <c r="E38" s="6"/>
      <c r="F38" s="9"/>
      <c r="G38" s="9"/>
    </row>
    <row r="39" spans="1:7" x14ac:dyDescent="0.25">
      <c r="A39" s="4"/>
      <c r="B39" s="4"/>
      <c r="C39" s="9"/>
      <c r="D39" s="9" t="s">
        <v>19</v>
      </c>
      <c r="E39" s="9"/>
      <c r="F39" s="9"/>
      <c r="G39" s="9"/>
    </row>
    <row r="40" spans="1:7" x14ac:dyDescent="0.25">
      <c r="A40" s="2"/>
      <c r="B40" s="2"/>
      <c r="C40" s="6"/>
      <c r="D40" s="6" t="s">
        <v>105</v>
      </c>
      <c r="E40" s="6"/>
      <c r="F40" s="9"/>
      <c r="G40" s="9"/>
    </row>
    <row r="41" spans="1:7" x14ac:dyDescent="0.25">
      <c r="A41" s="4"/>
      <c r="B41" s="4"/>
      <c r="C41" s="9"/>
      <c r="D41" s="9" t="s">
        <v>108</v>
      </c>
      <c r="E41" s="9"/>
      <c r="F41" s="9"/>
      <c r="G41" s="9"/>
    </row>
    <row r="42" spans="1:7" x14ac:dyDescent="0.25">
      <c r="A42" s="2"/>
      <c r="B42" s="2"/>
      <c r="C42" s="6"/>
      <c r="D42" s="6" t="s">
        <v>20</v>
      </c>
      <c r="E42" s="6"/>
      <c r="F42" s="9"/>
      <c r="G42" s="9"/>
    </row>
    <row r="43" spans="1:7" x14ac:dyDescent="0.25">
      <c r="A43" s="4"/>
      <c r="B43" s="4"/>
      <c r="C43" s="9"/>
      <c r="D43" s="9" t="s">
        <v>112</v>
      </c>
      <c r="E43" s="9"/>
      <c r="F43" s="9"/>
      <c r="G43" s="9"/>
    </row>
    <row r="44" spans="1:7" x14ac:dyDescent="0.25">
      <c r="A44" s="2"/>
      <c r="B44" s="2"/>
      <c r="C44" s="6"/>
      <c r="D44" s="6" t="s">
        <v>21</v>
      </c>
      <c r="E44" s="6"/>
      <c r="F44" s="9"/>
      <c r="G44" s="9"/>
    </row>
    <row r="45" spans="1:7" x14ac:dyDescent="0.25">
      <c r="A45" s="4"/>
      <c r="B45" s="4"/>
      <c r="C45" s="9"/>
      <c r="D45" s="9" t="s">
        <v>113</v>
      </c>
      <c r="E45" s="9"/>
      <c r="F45" s="9"/>
      <c r="G45" s="9"/>
    </row>
    <row r="46" spans="1:7" x14ac:dyDescent="0.25">
      <c r="A46" s="2"/>
      <c r="B46" s="2"/>
      <c r="C46" s="6"/>
      <c r="D46" s="6" t="s">
        <v>114</v>
      </c>
      <c r="E46" s="6"/>
      <c r="F46" s="9"/>
      <c r="G46" s="9"/>
    </row>
    <row r="47" spans="1:7" x14ac:dyDescent="0.25">
      <c r="A47" s="4"/>
      <c r="B47" s="4"/>
      <c r="C47" s="9"/>
      <c r="D47" s="9" t="s">
        <v>116</v>
      </c>
      <c r="E47" s="9"/>
      <c r="F47" s="9"/>
      <c r="G47" s="9"/>
    </row>
    <row r="48" spans="1:7" x14ac:dyDescent="0.25">
      <c r="A48" s="2"/>
      <c r="B48" s="2"/>
      <c r="C48" s="6"/>
      <c r="D48" s="6" t="s">
        <v>119</v>
      </c>
      <c r="E48" s="6"/>
      <c r="F48" s="9"/>
      <c r="G48" s="9"/>
    </row>
    <row r="49" spans="1:7" x14ac:dyDescent="0.25">
      <c r="A49" s="12"/>
      <c r="B49" s="12"/>
      <c r="C49" s="13"/>
      <c r="D49" s="13" t="s">
        <v>121</v>
      </c>
      <c r="E49" s="13"/>
      <c r="F49" s="13"/>
      <c r="G49" s="1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DD77-4F4B-45F6-811B-8BAC13E91182}">
  <dimension ref="A1:BA1577"/>
  <sheetViews>
    <sheetView rightToLeft="1" tabSelected="1" topLeftCell="O30" workbookViewId="0">
      <selection activeCell="O42" sqref="O42"/>
    </sheetView>
  </sheetViews>
  <sheetFormatPr defaultRowHeight="13.8" x14ac:dyDescent="0.25"/>
  <cols>
    <col min="1" max="1" width="9.5" customWidth="1"/>
    <col min="2" max="2" width="14.59765625" customWidth="1"/>
    <col min="3" max="5" width="0" hidden="1" customWidth="1"/>
    <col min="6" max="6" width="15.3984375" customWidth="1"/>
    <col min="10" max="10" width="0" hidden="1" customWidth="1"/>
    <col min="17" max="23" width="0" hidden="1" customWidth="1"/>
    <col min="26" max="26" width="9.3984375" bestFit="1" customWidth="1"/>
    <col min="27" max="27" width="20.69921875" customWidth="1"/>
    <col min="28" max="28" width="23.5" customWidth="1"/>
    <col min="29" max="29" width="17.59765625" bestFit="1" customWidth="1"/>
    <col min="35" max="35" width="33" customWidth="1"/>
  </cols>
  <sheetData>
    <row r="1" spans="1:53" x14ac:dyDescent="0.25">
      <c r="A1" t="s">
        <v>23</v>
      </c>
      <c r="B1" t="s">
        <v>24</v>
      </c>
      <c r="C1" t="s">
        <v>130</v>
      </c>
      <c r="D1" t="s">
        <v>131</v>
      </c>
      <c r="E1" t="s">
        <v>132</v>
      </c>
      <c r="F1" t="s">
        <v>25</v>
      </c>
      <c r="G1" t="s">
        <v>26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173</v>
      </c>
      <c r="N1" t="s">
        <v>174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R1" t="s">
        <v>23</v>
      </c>
      <c r="AS1" t="s">
        <v>24</v>
      </c>
      <c r="AT1" t="s">
        <v>25</v>
      </c>
      <c r="AU1" t="s">
        <v>150</v>
      </c>
      <c r="AV1" t="s">
        <v>151</v>
      </c>
      <c r="AZ1">
        <f>SUM(AO2:AO1564)</f>
        <v>12</v>
      </c>
      <c r="BA1">
        <f>SUM(AP2:AP1564)</f>
        <v>0</v>
      </c>
    </row>
    <row r="2" spans="1:53" x14ac:dyDescent="0.25">
      <c r="A2" t="s">
        <v>27</v>
      </c>
      <c r="B2">
        <v>1</v>
      </c>
      <c r="C2">
        <v>0</v>
      </c>
      <c r="D2">
        <v>1</v>
      </c>
      <c r="E2">
        <v>0</v>
      </c>
      <c r="F2">
        <v>29</v>
      </c>
      <c r="G2">
        <f>טבלה20[[#This Row],[LengthofCycle]]+1</f>
        <v>30</v>
      </c>
      <c r="H2" t="str">
        <f>IF(טבלה20[[#This Row],[CycleNumber]]&gt;2,IF(AND(טבלה20[[#This Row],[LengthofCycle]]-F1=F1-#REF!,טבלה20[[#This Row],[LengthofCycle]]-F1&lt;&gt;0),1,""),"")</f>
        <v/>
      </c>
      <c r="I2" t="str">
        <f>IF(טבלה20[[#This Row],[דילוג]]=1,SUM(H2:H3),"")</f>
        <v/>
      </c>
      <c r="J2" t="str">
        <f>IF(AND(טבלה20[[#This Row],[CycleNumber]]&gt;B1,טבלה20[[#This Row],[CycleNumber]]&gt;2),IF(טבלה20[[#This Row],[דילוג]]=1,טבלה20[[#This Row],[LengthofCycle]]-F1,J1),"")</f>
        <v/>
      </c>
      <c r="L2" t="str">
        <f>IF(טבלה20[[#This Row],[CycleNumber]]&lt;3,"",IF(טבלה20[[#This Row],[דילוג]]=1,1,IF(L1="","",IF(טבלה20[[#This Row],[LengthofCycle]]-F1=טבלה20[[#This Row],[הפרש קבוע אחרון]],1,IF(L1+1&gt;3,"",L1+1)))))</f>
        <v/>
      </c>
      <c r="M2" t="str">
        <f>IF(AND(טבלה20[[#This Row],[פעילות]]=1,L3=2,L4=1,B4&gt;טבלה20[[#This Row],[CycleNumber]]),1,"")</f>
        <v/>
      </c>
      <c r="N2" t="str">
        <f>IF(AND(טבלה20[[#This Row],[האם יש לאישה וסת דילוג?]]=1,טבלה20[[#This Row],[CycleNumber]]&gt;5),IF(AND(טבלה20[[#This Row],[LengthofCycle]]=#REF!,F1=#REF!,#REF!=#REF!),1,""),"")</f>
        <v/>
      </c>
      <c r="O2" t="str">
        <f>IF(OR(טבלה20[[#This Row],[פעילות]]="",L1=""),"",IF(טבלה20[[#This Row],[פעילות]]=1,1,0))</f>
        <v/>
      </c>
      <c r="P2" t="str">
        <f>IF(AND(טבלה20[[#This Row],[הפרש קבוע אחרון]]&lt;&gt;"",טבלה20[[#This Row],[CycleNumber]]&lt;B3,B3&lt;&gt;"",טבלה20[[#This Row],[פעילות]]&lt;4),IF(F3-טבלה20[[#This Row],[LengthofCycle]]=טבלה20[[#This Row],[הפרש קבוע אחרון]],1,0),"")</f>
        <v/>
      </c>
      <c r="Q2" s="14" t="str">
        <f>IF(טבלה20[[#This Row],[פעילות]]="","",IF(OR(Q1="",AND(טבלה20[[#This Row],[דילוג]]=1,L1=3)),1,Q1+1))</f>
        <v/>
      </c>
      <c r="R2" s="14" t="str">
        <f>IF(AND(טבלה20[[#This Row],[מחזורי פעילות]]=3,H3=1,טבלה20[[#This Row],[הפרש קבוע אחרון]]&lt;&gt;J3),1,"")</f>
        <v/>
      </c>
      <c r="S2" s="14" t="str">
        <f>IF(AND(טבלה20[[#This Row],[מחזורי פעילות]]=3,H3=1,טבלה20[[#This Row],[הפרש קבוע אחרון]]=J3),1,"")</f>
        <v/>
      </c>
      <c r="T2" s="14" t="str">
        <f>IF(AND(טבלה20[[#This Row],[דילוג]]=1,טבלה20[[#This Row],[הפרש קבוע אחרון]]=J1,טבלה20[[#This Row],[מחזורי פעילות]]&gt;1),1,"")</f>
        <v/>
      </c>
      <c r="U2" s="14" t="str">
        <f>IF(OR(AND(טבלה20[[#This Row],[מחזורי פעילות]]&lt;&gt;"",Q3=""),AND(טבלה20[[#This Row],[פעילות]]=3,Q3=1)),טבלה20[[#This Row],[מחזורי פעילות]],"")</f>
        <v/>
      </c>
      <c r="V2" s="14" t="str">
        <f>IF(טבלה20[[#This Row],[באיזה מחזור נעקר אחרי קביעה?]]&lt;&gt;"",1,"")</f>
        <v/>
      </c>
      <c r="W2" s="14" t="str">
        <f>IF(AND(טבלה20[[#This Row],[באיזה מחזור נעקר אחרי קביעה?]]&lt;&gt;"",טבלה20[[#This Row],[CycleNumber]]&gt;B3),טבלה20[[#This Row],[באיזה מחזור נעקר אחרי קביעה?]],"")</f>
        <v/>
      </c>
      <c r="X2" s="14" t="str">
        <f>IF(AND(טבלה20[[#This Row],[הפרש קבוע אחרון]]&lt;&gt;"",J1=""),טבלה20[[#This Row],[CycleNumber]],"")</f>
        <v/>
      </c>
      <c r="Y2" s="14" t="str">
        <f>IF(OR(טבלה20[[#This Row],[CycleNumber]]&gt;B3,B3=""),טבלה20[[#This Row],[CycleNumber]],"")</f>
        <v/>
      </c>
      <c r="Z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" t="e">
        <f>LOOKUP(טבלה20[[#This Row],[ClientID]],[2]!קביעויות[דילוג למפרע])</f>
        <v>#REF!</v>
      </c>
      <c r="AR2" t="s">
        <v>27</v>
      </c>
      <c r="AS2">
        <v>1</v>
      </c>
      <c r="AT2">
        <v>29</v>
      </c>
    </row>
    <row r="3" spans="1:53" x14ac:dyDescent="0.25">
      <c r="A3" t="s">
        <v>27</v>
      </c>
      <c r="B3">
        <v>2</v>
      </c>
      <c r="C3">
        <v>0</v>
      </c>
      <c r="D3">
        <v>1</v>
      </c>
      <c r="E3">
        <v>0</v>
      </c>
      <c r="F3">
        <v>27</v>
      </c>
      <c r="G3">
        <f>טבלה20[[#This Row],[LengthofCycle]]+1</f>
        <v>28</v>
      </c>
      <c r="H3" t="str">
        <f>IF(טבלה20[[#This Row],[CycleNumber]]&gt;2,IF(AND(טבלה20[[#This Row],[LengthofCycle]]-F2=F2-F1,טבלה20[[#This Row],[LengthofCycle]]-F2&lt;&gt;0),1,""),"")</f>
        <v/>
      </c>
      <c r="I3" t="str">
        <f>IF(טבלה20[[#This Row],[דילוג]]=1,SUM(H3:H4),"")</f>
        <v/>
      </c>
      <c r="J3" t="str">
        <f>IF(AND(טבלה20[[#This Row],[CycleNumber]]&gt;B2,טבלה20[[#This Row],[CycleNumber]]&gt;2),IF(טבלה20[[#This Row],[דילוג]]=1,טבלה20[[#This Row],[LengthofCycle]]-F2,J2),"")</f>
        <v/>
      </c>
      <c r="L3" t="str">
        <f>IF(טבלה20[[#This Row],[CycleNumber]]&lt;3,"",IF(טבלה20[[#This Row],[דילוג]]=1,1,IF(L2="","",IF(טבלה20[[#This Row],[LengthofCycle]]-F2=טבלה20[[#This Row],[הפרש קבוע אחרון]],1,IF(L2+1&gt;3,"",L2+1)))))</f>
        <v/>
      </c>
      <c r="M3" t="str">
        <f>IF(AND(טבלה20[[#This Row],[פעילות]]=1,L4=2,L5=1,B5&gt;טבלה20[[#This Row],[CycleNumber]]),1,"")</f>
        <v/>
      </c>
      <c r="N3" t="str">
        <f>IF(AND(טבלה20[[#This Row],[האם יש לאישה וסת דילוג?]]=1,טבלה20[[#This Row],[CycleNumber]]&gt;5),IF(AND(טבלה20[[#This Row],[LengthofCycle]]=#REF!,F2=#REF!,F1=#REF!),1,""),"")</f>
        <v/>
      </c>
      <c r="O3" t="str">
        <f>IF(OR(טבלה20[[#This Row],[פעילות]]="",L2=""),"",IF(טבלה20[[#This Row],[פעילות]]=1,1,0))</f>
        <v/>
      </c>
      <c r="P3" t="str">
        <f>IF(AND(טבלה20[[#This Row],[הפרש קבוע אחרון]]&lt;&gt;"",טבלה20[[#This Row],[CycleNumber]]&lt;B4,B4&lt;&gt;"",טבלה20[[#This Row],[פעילות]]&lt;4),IF(F4-טבלה20[[#This Row],[LengthofCycle]]=טבלה20[[#This Row],[הפרש קבוע אחרון]],1,0),"")</f>
        <v/>
      </c>
      <c r="Q3" s="14" t="str">
        <f>IF(טבלה20[[#This Row],[פעילות]]="","",IF(OR(Q2="",AND(טבלה20[[#This Row],[דילוג]]=1,L2=3)),1,Q2+1))</f>
        <v/>
      </c>
      <c r="R3" s="14" t="str">
        <f>IF(AND(טבלה20[[#This Row],[מחזורי פעילות]]=3,H4=1,טבלה20[[#This Row],[הפרש קבוע אחרון]]&lt;&gt;J4),1,"")</f>
        <v/>
      </c>
      <c r="S3" s="14" t="str">
        <f>IF(AND(טבלה20[[#This Row],[מחזורי פעילות]]=3,H4=1,טבלה20[[#This Row],[הפרש קבוע אחרון]]=J4),1,"")</f>
        <v/>
      </c>
      <c r="T3" s="14" t="str">
        <f>IF(AND(טבלה20[[#This Row],[דילוג]]=1,טבלה20[[#This Row],[הפרש קבוע אחרון]]=J2,טבלה20[[#This Row],[מחזורי פעילות]]&gt;1),1,"")</f>
        <v/>
      </c>
      <c r="U3" s="14" t="str">
        <f>IF(OR(AND(טבלה20[[#This Row],[מחזורי פעילות]]&lt;&gt;"",Q4=""),AND(טבלה20[[#This Row],[פעילות]]=3,Q4=1)),טבלה20[[#This Row],[מחזורי פעילות]],"")</f>
        <v/>
      </c>
      <c r="V3" s="14" t="str">
        <f>IF(טבלה20[[#This Row],[באיזה מחזור נעקר אחרי קביעה?]]&lt;&gt;"",1,"")</f>
        <v/>
      </c>
      <c r="W3" s="14" t="str">
        <f>IF(AND(טבלה20[[#This Row],[באיזה מחזור נעקר אחרי קביעה?]]&lt;&gt;"",טבלה20[[#This Row],[CycleNumber]]&gt;B4),טבלה20[[#This Row],[באיזה מחזור נעקר אחרי קביעה?]],"")</f>
        <v/>
      </c>
      <c r="X3" s="14" t="str">
        <f>IF(AND(טבלה20[[#This Row],[הפרש קבוע אחרון]]&lt;&gt;"",J2=""),טבלה20[[#This Row],[CycleNumber]],"")</f>
        <v/>
      </c>
      <c r="Y3" s="14" t="str">
        <f>IF(OR(טבלה20[[#This Row],[CycleNumber]]&gt;B4,B4=""),טבלה20[[#This Row],[CycleNumber]],"")</f>
        <v/>
      </c>
      <c r="Z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C3">
        <f>SUM(G:G)</f>
        <v>47265</v>
      </c>
      <c r="AD3" s="15">
        <f>AVERAGE(O2:O1563)</f>
        <v>0.19580419580419581</v>
      </c>
      <c r="AE3" s="15">
        <f>AVERAGE(P2:P1563)</f>
        <v>0.14606741573033707</v>
      </c>
      <c r="AG3">
        <f>(AD4-58)*AD3</f>
        <v>-11.356643356643357</v>
      </c>
      <c r="AH3" t="s">
        <v>152</v>
      </c>
      <c r="AI3">
        <f>COUNTIF(H:H,2)</f>
        <v>0</v>
      </c>
      <c r="AR3" t="s">
        <v>27</v>
      </c>
      <c r="AS3">
        <v>2</v>
      </c>
      <c r="AT3">
        <v>27</v>
      </c>
    </row>
    <row r="4" spans="1:53" x14ac:dyDescent="0.25">
      <c r="A4" t="s">
        <v>27</v>
      </c>
      <c r="B4">
        <v>3</v>
      </c>
      <c r="C4">
        <v>0</v>
      </c>
      <c r="D4">
        <v>1</v>
      </c>
      <c r="E4">
        <v>0</v>
      </c>
      <c r="F4">
        <v>29</v>
      </c>
      <c r="G4">
        <f>טבלה20[[#This Row],[LengthofCycle]]+1</f>
        <v>30</v>
      </c>
      <c r="H4" t="str">
        <f>IF(טבלה20[[#This Row],[CycleNumber]]&gt;2,IF(AND(טבלה20[[#This Row],[LengthofCycle]]-F3=F3-F2,טבלה20[[#This Row],[LengthofCycle]]-F3&lt;&gt;0),1,""),"")</f>
        <v/>
      </c>
      <c r="I4" t="str">
        <f>IF(טבלה20[[#This Row],[דילוג]]=1,SUM(H4:H5),"")</f>
        <v/>
      </c>
      <c r="J4" t="str">
        <f>IF(AND(טבלה20[[#This Row],[CycleNumber]]&gt;B3,טבלה20[[#This Row],[CycleNumber]]&gt;2),IF(טבלה20[[#This Row],[דילוג]]=1,טבלה20[[#This Row],[LengthofCycle]]-F3,J3),"")</f>
        <v/>
      </c>
      <c r="L4" t="str">
        <f>IF(טבלה20[[#This Row],[CycleNumber]]&lt;3,"",IF(טבלה20[[#This Row],[דילוג]]=1,1,IF(L3="","",IF(טבלה20[[#This Row],[LengthofCycle]]-F3=טבלה20[[#This Row],[הפרש קבוע אחרון]],1,IF(L3+1&gt;3,"",L3+1)))))</f>
        <v/>
      </c>
      <c r="M4" t="str">
        <f>IF(AND(טבלה20[[#This Row],[פעילות]]=1,L5=2,L6=1,B6&gt;טבלה20[[#This Row],[CycleNumber]]),1,"")</f>
        <v/>
      </c>
      <c r="N4" t="str">
        <f>IF(AND(טבלה20[[#This Row],[האם יש לאישה וסת דילוג?]]=1,טבלה20[[#This Row],[CycleNumber]]&gt;5),IF(AND(טבלה20[[#This Row],[LengthofCycle]]=F1,F3=#REF!,F2=#REF!),1,""),"")</f>
        <v/>
      </c>
      <c r="O4" t="str">
        <f>IF(OR(טבלה20[[#This Row],[פעילות]]="",L3=""),"",IF(טבלה20[[#This Row],[פעילות]]=1,1,0))</f>
        <v/>
      </c>
      <c r="P4" t="str">
        <f>IF(AND(טבלה20[[#This Row],[הפרש קבוע אחרון]]&lt;&gt;"",טבלה20[[#This Row],[CycleNumber]]&lt;B5,B5&lt;&gt;"",טבלה20[[#This Row],[פעילות]]&lt;4),IF(F5-טבלה20[[#This Row],[LengthofCycle]]=טבלה20[[#This Row],[הפרש קבוע אחרון]],1,0),"")</f>
        <v/>
      </c>
      <c r="Q4" s="14" t="str">
        <f>IF(טבלה20[[#This Row],[פעילות]]="","",IF(OR(Q3="",AND(טבלה20[[#This Row],[דילוג]]=1,L3=3)),1,Q3+1))</f>
        <v/>
      </c>
      <c r="R4" s="14" t="str">
        <f>IF(AND(טבלה20[[#This Row],[מחזורי פעילות]]=3,H5=1,טבלה20[[#This Row],[הפרש קבוע אחרון]]&lt;&gt;J5),1,"")</f>
        <v/>
      </c>
      <c r="S4" s="14" t="str">
        <f>IF(AND(טבלה20[[#This Row],[מחזורי פעילות]]=3,H5=1,טבלה20[[#This Row],[הפרש קבוע אחרון]]=J5),1,"")</f>
        <v/>
      </c>
      <c r="T4" s="14" t="str">
        <f>IF(AND(טבלה20[[#This Row],[דילוג]]=1,טבלה20[[#This Row],[הפרש קבוע אחרון]]=J3,טבלה20[[#This Row],[מחזורי פעילות]]&gt;1),1,"")</f>
        <v/>
      </c>
      <c r="U4" s="14" t="str">
        <f>IF(OR(AND(טבלה20[[#This Row],[מחזורי פעילות]]&lt;&gt;"",Q5=""),AND(טבלה20[[#This Row],[פעילות]]=3,Q5=1)),טבלה20[[#This Row],[מחזורי פעילות]],"")</f>
        <v/>
      </c>
      <c r="V4" s="14" t="str">
        <f>IF(טבלה20[[#This Row],[באיזה מחזור נעקר אחרי קביעה?]]&lt;&gt;"",1,"")</f>
        <v/>
      </c>
      <c r="W4" s="14" t="str">
        <f>IF(AND(טבלה20[[#This Row],[באיזה מחזור נעקר אחרי קביעה?]]&lt;&gt;"",טבלה20[[#This Row],[CycleNumber]]&gt;B5),טבלה20[[#This Row],[באיזה מחזור נעקר אחרי קביעה?]],"")</f>
        <v/>
      </c>
      <c r="X4" s="14" t="str">
        <f>IF(AND(טבלה20[[#This Row],[הפרש קבוע אחרון]]&lt;&gt;"",J3=""),טבלה20[[#This Row],[CycleNumber]],"")</f>
        <v/>
      </c>
      <c r="Y4" s="14" t="str">
        <f>IF(OR(טבלה20[[#This Row],[CycleNumber]]&gt;B5,B5=""),טבלה20[[#This Row],[CycleNumber]],"")</f>
        <v/>
      </c>
      <c r="Z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C4">
        <f>AC3-SUM(AA5:AA11)</f>
        <v>47258</v>
      </c>
      <c r="AD4">
        <f>COUNTIF(N:N,"&gt;0")</f>
        <v>0</v>
      </c>
      <c r="AE4">
        <f>COUNTIF(M:M,"&gt;0")</f>
        <v>14</v>
      </c>
      <c r="AF4" s="16">
        <f>AE4/$AE$6</f>
        <v>1</v>
      </c>
      <c r="AR4" t="s">
        <v>27</v>
      </c>
      <c r="AS4">
        <v>3</v>
      </c>
      <c r="AT4">
        <v>29</v>
      </c>
      <c r="AU4">
        <f>IF(AS4=AS2+2,IF(AND(AT2-AT3=AT3-AT4,AT2-AT3&lt;&gt;0),1,0),"")</f>
        <v>0</v>
      </c>
    </row>
    <row r="5" spans="1:53" x14ac:dyDescent="0.25">
      <c r="A5" t="s">
        <v>27</v>
      </c>
      <c r="B5">
        <v>4</v>
      </c>
      <c r="C5">
        <v>0</v>
      </c>
      <c r="D5">
        <v>1</v>
      </c>
      <c r="E5">
        <v>0</v>
      </c>
      <c r="F5">
        <v>27</v>
      </c>
      <c r="G5">
        <f>טבלה20[[#This Row],[LengthofCycle]]+1</f>
        <v>28</v>
      </c>
      <c r="H5" t="str">
        <f>IF(טבלה20[[#This Row],[CycleNumber]]&gt;2,IF(AND(טבלה20[[#This Row],[LengthofCycle]]-F4=F4-F3,טבלה20[[#This Row],[LengthofCycle]]-F4&lt;&gt;0),1,""),"")</f>
        <v/>
      </c>
      <c r="I5" t="str">
        <f>IF(טבלה20[[#This Row],[דילוג]]=1,SUM(H5:H6),"")</f>
        <v/>
      </c>
      <c r="J5" t="str">
        <f>IF(AND(טבלה20[[#This Row],[CycleNumber]]&gt;B4,טבלה20[[#This Row],[CycleNumber]]&gt;2),IF(טבלה20[[#This Row],[דילוג]]=1,טבלה20[[#This Row],[LengthofCycle]]-F4,J4),"")</f>
        <v/>
      </c>
      <c r="L5" t="str">
        <f>IF(טבלה20[[#This Row],[CycleNumber]]&lt;3,"",IF(טבלה20[[#This Row],[דילוג]]=1,1,IF(L4="","",IF(טבלה20[[#This Row],[LengthofCycle]]-F4=טבלה20[[#This Row],[הפרש קבוע אחרון]],1,IF(L4+1&gt;3,"",L4+1)))))</f>
        <v/>
      </c>
      <c r="M5" t="str">
        <f>IF(AND(טבלה20[[#This Row],[פעילות]]=1,L6=2,L7=1,B7&gt;טבלה20[[#This Row],[CycleNumber]]),1,"")</f>
        <v/>
      </c>
      <c r="N5" t="str">
        <f>IF(AND(טבלה20[[#This Row],[האם יש לאישה וסת דילוג?]]=1,טבלה20[[#This Row],[CycleNumber]]&gt;5),IF(AND(טבלה20[[#This Row],[LengthofCycle]]=F2,F4=F1,F3=#REF!),1,""),"")</f>
        <v/>
      </c>
      <c r="O5" t="str">
        <f>IF(OR(טבלה20[[#This Row],[פעילות]]="",L4=""),"",IF(טבלה20[[#This Row],[פעילות]]=1,1,0))</f>
        <v/>
      </c>
      <c r="P5" t="str">
        <f>IF(AND(טבלה20[[#This Row],[הפרש קבוע אחרון]]&lt;&gt;"",טבלה20[[#This Row],[CycleNumber]]&lt;B6,B6&lt;&gt;"",טבלה20[[#This Row],[פעילות]]&lt;4),IF(F6-טבלה20[[#This Row],[LengthofCycle]]=טבלה20[[#This Row],[הפרש קבוע אחרון]],1,0),"")</f>
        <v/>
      </c>
      <c r="Q5" s="14" t="str">
        <f>IF(טבלה20[[#This Row],[פעילות]]="","",IF(OR(Q4="",AND(טבלה20[[#This Row],[דילוג]]=1,L4=3)),1,Q4+1))</f>
        <v/>
      </c>
      <c r="R5" s="14" t="str">
        <f>IF(AND(טבלה20[[#This Row],[מחזורי פעילות]]=3,H6=1,טבלה20[[#This Row],[הפרש קבוע אחרון]]&lt;&gt;J6),1,"")</f>
        <v/>
      </c>
      <c r="S5" s="14" t="str">
        <f>IF(AND(טבלה20[[#This Row],[מחזורי פעילות]]=3,H6=1,טבלה20[[#This Row],[הפרש קבוע אחרון]]=J6),1,"")</f>
        <v/>
      </c>
      <c r="T5" s="14" t="str">
        <f>IF(AND(טבלה20[[#This Row],[דילוג]]=1,טבלה20[[#This Row],[הפרש קבוע אחרון]]=J4,טבלה20[[#This Row],[מחזורי פעילות]]&gt;1),1,"")</f>
        <v/>
      </c>
      <c r="U5" s="14" t="str">
        <f>IF(OR(AND(טבלה20[[#This Row],[מחזורי פעילות]]&lt;&gt;"",Q6=""),AND(טבלה20[[#This Row],[פעילות]]=3,Q6=1)),טבלה20[[#This Row],[מחזורי פעילות]],"")</f>
        <v/>
      </c>
      <c r="V5" s="14" t="str">
        <f>IF(טבלה20[[#This Row],[באיזה מחזור נעקר אחרי קביעה?]]&lt;&gt;"",1,"")</f>
        <v/>
      </c>
      <c r="W5" s="14" t="str">
        <f>IF(AND(טבלה20[[#This Row],[באיזה מחזור נעקר אחרי קביעה?]]&lt;&gt;"",טבלה20[[#This Row],[CycleNumber]]&gt;B6),טבלה20[[#This Row],[באיזה מחזור נעקר אחרי קביעה?]],"")</f>
        <v/>
      </c>
      <c r="X5" s="14" t="str">
        <f>IF(AND(טבלה20[[#This Row],[הפרש קבוע אחרון]]&lt;&gt;"",J4=""),טבלה20[[#This Row],[CycleNumber]],"")</f>
        <v/>
      </c>
      <c r="Y5" s="14" t="str">
        <f>IF(OR(טבלה20[[#This Row],[CycleNumber]]&gt;B6,B6=""),טבלה20[[#This Row],[CycleNumber]],"")</f>
        <v/>
      </c>
      <c r="Z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5">
        <v>1</v>
      </c>
      <c r="AB5" s="3" t="s">
        <v>32</v>
      </c>
      <c r="AC5" s="1" t="s">
        <v>32</v>
      </c>
      <c r="AE5">
        <f>COUNTIF(M:M,"=0")</f>
        <v>0</v>
      </c>
      <c r="AF5" s="16">
        <f>AE5/$AE$6</f>
        <v>0</v>
      </c>
      <c r="AL5" t="s">
        <v>153</v>
      </c>
      <c r="AM5" t="s">
        <v>154</v>
      </c>
      <c r="AR5" t="s">
        <v>27</v>
      </c>
      <c r="AS5">
        <v>4</v>
      </c>
      <c r="AT5">
        <v>27</v>
      </c>
      <c r="AU5">
        <f t="shared" ref="AU5:AU68" si="0">IF(AS5=AS3+2,IF(AND(AT3-AT4=AT4-AT5,AT3-AT4&lt;&gt;0),1,0),"")</f>
        <v>0</v>
      </c>
      <c r="AV5" t="str">
        <f>IF(AND(AU5=1,AU4=1),1,"")</f>
        <v/>
      </c>
    </row>
    <row r="6" spans="1:53" x14ac:dyDescent="0.25">
      <c r="A6" t="s">
        <v>27</v>
      </c>
      <c r="B6">
        <v>5</v>
      </c>
      <c r="C6">
        <v>0</v>
      </c>
      <c r="D6">
        <v>1</v>
      </c>
      <c r="E6">
        <v>0</v>
      </c>
      <c r="F6">
        <v>28</v>
      </c>
      <c r="G6">
        <f>טבלה20[[#This Row],[LengthofCycle]]+1</f>
        <v>29</v>
      </c>
      <c r="H6" t="str">
        <f>IF(טבלה20[[#This Row],[CycleNumber]]&gt;2,IF(AND(טבלה20[[#This Row],[LengthofCycle]]-F5=F5-F4,טבלה20[[#This Row],[LengthofCycle]]-F5&lt;&gt;0),1,""),"")</f>
        <v/>
      </c>
      <c r="I6" t="str">
        <f>IF(טבלה20[[#This Row],[דילוג]]=1,SUM(H6:H7),"")</f>
        <v/>
      </c>
      <c r="J6" t="str">
        <f>IF(AND(טבלה20[[#This Row],[CycleNumber]]&gt;B5,טבלה20[[#This Row],[CycleNumber]]&gt;2),IF(טבלה20[[#This Row],[דילוג]]=1,טבלה20[[#This Row],[LengthofCycle]]-F5,J5),"")</f>
        <v/>
      </c>
      <c r="L6" t="str">
        <f>IF(טבלה20[[#This Row],[CycleNumber]]&lt;3,"",IF(טבלה20[[#This Row],[דילוג]]=1,1,IF(L5="","",IF(טבלה20[[#This Row],[LengthofCycle]]-F5=טבלה20[[#This Row],[הפרש קבוע אחרון]],1,IF(L5+1&gt;3,"",L5+1)))))</f>
        <v/>
      </c>
      <c r="M6" t="str">
        <f>IF(AND(טבלה20[[#This Row],[פעילות]]=1,L7=2,L8=1,B8&gt;טבלה20[[#This Row],[CycleNumber]]),1,"")</f>
        <v/>
      </c>
      <c r="N6" t="str">
        <f>IF(AND(טבלה20[[#This Row],[האם יש לאישה וסת דילוג?]]=1,טבלה20[[#This Row],[CycleNumber]]&gt;5),IF(AND(טבלה20[[#This Row],[LengthofCycle]]=F3,F5=F2,F4=F1),1,""),"")</f>
        <v/>
      </c>
      <c r="O6" t="str">
        <f>IF(OR(טבלה20[[#This Row],[פעילות]]="",L5=""),"",IF(טבלה20[[#This Row],[פעילות]]=1,1,0))</f>
        <v/>
      </c>
      <c r="P6" t="str">
        <f>IF(AND(טבלה20[[#This Row],[הפרש קבוע אחרון]]&lt;&gt;"",טבלה20[[#This Row],[CycleNumber]]&lt;B7,B7&lt;&gt;"",טבלה20[[#This Row],[פעילות]]&lt;4),IF(F7-טבלה20[[#This Row],[LengthofCycle]]=טבלה20[[#This Row],[הפרש קבוע אחרון]],1,0),"")</f>
        <v/>
      </c>
      <c r="Q6" s="14" t="str">
        <f>IF(טבלה20[[#This Row],[פעילות]]="","",IF(OR(Q5="",AND(טבלה20[[#This Row],[דילוג]]=1,L5=3)),1,Q5+1))</f>
        <v/>
      </c>
      <c r="R6" s="14" t="str">
        <f>IF(AND(טבלה20[[#This Row],[מחזורי פעילות]]=3,H7=1,טבלה20[[#This Row],[הפרש קבוע אחרון]]&lt;&gt;J7),1,"")</f>
        <v/>
      </c>
      <c r="S6" s="14" t="str">
        <f>IF(AND(טבלה20[[#This Row],[מחזורי פעילות]]=3,H7=1,טבלה20[[#This Row],[הפרש קבוע אחרון]]=J7),1,"")</f>
        <v/>
      </c>
      <c r="T6" s="14" t="str">
        <f>IF(AND(טבלה20[[#This Row],[דילוג]]=1,טבלה20[[#This Row],[הפרש קבוע אחרון]]=J5,טבלה20[[#This Row],[מחזורי פעילות]]&gt;1),1,"")</f>
        <v/>
      </c>
      <c r="U6" s="14" t="str">
        <f>IF(OR(AND(טבלה20[[#This Row],[מחזורי פעילות]]&lt;&gt;"",Q7=""),AND(טבלה20[[#This Row],[פעילות]]=3,Q7=1)),טבלה20[[#This Row],[מחזורי פעילות]],"")</f>
        <v/>
      </c>
      <c r="V6" s="14" t="str">
        <f>IF(טבלה20[[#This Row],[באיזה מחזור נעקר אחרי קביעה?]]&lt;&gt;"",1,"")</f>
        <v/>
      </c>
      <c r="W6" s="14" t="str">
        <f>IF(AND(טבלה20[[#This Row],[באיזה מחזור נעקר אחרי קביעה?]]&lt;&gt;"",טבלה20[[#This Row],[CycleNumber]]&gt;B7),טבלה20[[#This Row],[באיזה מחזור נעקר אחרי קביעה?]],"")</f>
        <v/>
      </c>
      <c r="X6" s="14" t="str">
        <f>IF(AND(טבלה20[[#This Row],[הפרש קבוע אחרון]]&lt;&gt;"",J5=""),טבלה20[[#This Row],[CycleNumber]],"")</f>
        <v/>
      </c>
      <c r="Y6" s="14" t="str">
        <f>IF(OR(טבלה20[[#This Row],[CycleNumber]]&gt;B7,B7=""),טבלה20[[#This Row],[CycleNumber]],"")</f>
        <v/>
      </c>
      <c r="Z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6">
        <v>1</v>
      </c>
      <c r="AB6" s="1" t="s">
        <v>34</v>
      </c>
      <c r="AC6" s="3" t="s">
        <v>78</v>
      </c>
      <c r="AE6">
        <f>SUM(AE4:AE5)</f>
        <v>14</v>
      </c>
      <c r="AL6">
        <v>1</v>
      </c>
      <c r="AM6">
        <f>COUNTIF(R:R,טבלה27[[#This Row],[כמה מחזורים עד עקירה?]])</f>
        <v>1</v>
      </c>
      <c r="AR6" t="s">
        <v>27</v>
      </c>
      <c r="AS6">
        <v>5</v>
      </c>
      <c r="AT6">
        <v>28</v>
      </c>
      <c r="AU6">
        <f t="shared" si="0"/>
        <v>0</v>
      </c>
      <c r="AV6" t="str">
        <f t="shared" ref="AV6:AV69" si="1">IF(AND(AU6=1,AU5=1),1,"")</f>
        <v/>
      </c>
    </row>
    <row r="7" spans="1:53" x14ac:dyDescent="0.25">
      <c r="A7" t="s">
        <v>27</v>
      </c>
      <c r="B7">
        <v>6</v>
      </c>
      <c r="C7">
        <v>0</v>
      </c>
      <c r="D7">
        <v>1</v>
      </c>
      <c r="E7">
        <v>0</v>
      </c>
      <c r="F7">
        <v>26</v>
      </c>
      <c r="G7">
        <f>טבלה20[[#This Row],[LengthofCycle]]+1</f>
        <v>27</v>
      </c>
      <c r="H7" t="str">
        <f>IF(טבלה20[[#This Row],[CycleNumber]]&gt;2,IF(AND(טבלה20[[#This Row],[LengthofCycle]]-F6=F6-F5,טבלה20[[#This Row],[LengthofCycle]]-F6&lt;&gt;0),1,""),"")</f>
        <v/>
      </c>
      <c r="I7" t="str">
        <f>IF(טבלה20[[#This Row],[דילוג]]=1,SUM(H7:H8),"")</f>
        <v/>
      </c>
      <c r="J7" t="str">
        <f>IF(AND(טבלה20[[#This Row],[CycleNumber]]&gt;B6,טבלה20[[#This Row],[CycleNumber]]&gt;2),IF(טבלה20[[#This Row],[דילוג]]=1,טבלה20[[#This Row],[LengthofCycle]]-F6,J6),"")</f>
        <v/>
      </c>
      <c r="L7" t="str">
        <f>IF(טבלה20[[#This Row],[CycleNumber]]&lt;3,"",IF(טבלה20[[#This Row],[דילוג]]=1,1,IF(L6="","",IF(טבלה20[[#This Row],[LengthofCycle]]-F6=טבלה20[[#This Row],[הפרש קבוע אחרון]],1,IF(L6+1&gt;3,"",L6+1)))))</f>
        <v/>
      </c>
      <c r="M7" t="str">
        <f>IF(AND(טבלה20[[#This Row],[פעילות]]=1,L8=2,L9=1,B9&gt;טבלה20[[#This Row],[CycleNumber]]),1,"")</f>
        <v/>
      </c>
      <c r="N7" t="str">
        <f>IF(AND(טבלה20[[#This Row],[האם יש לאישה וסת דילוג?]]=1,טבלה20[[#This Row],[CycleNumber]]&gt;5),IF(AND(טבלה20[[#This Row],[LengthofCycle]]=F4,F6=F3,F5=F2),1,""),"")</f>
        <v/>
      </c>
      <c r="O7" t="str">
        <f>IF(OR(טבלה20[[#This Row],[פעילות]]="",L6=""),"",IF(טבלה20[[#This Row],[פעילות]]=1,1,0))</f>
        <v/>
      </c>
      <c r="P7" t="str">
        <f>IF(AND(טבלה20[[#This Row],[הפרש קבוע אחרון]]&lt;&gt;"",טבלה20[[#This Row],[CycleNumber]]&lt;B8,B8&lt;&gt;"",טבלה20[[#This Row],[פעילות]]&lt;4),IF(F8-טבלה20[[#This Row],[LengthofCycle]]=טבלה20[[#This Row],[הפרש קבוע אחרון]],1,0),"")</f>
        <v/>
      </c>
      <c r="Q7" s="14" t="str">
        <f>IF(טבלה20[[#This Row],[פעילות]]="","",IF(OR(Q6="",AND(טבלה20[[#This Row],[דילוג]]=1,L6=3)),1,Q6+1))</f>
        <v/>
      </c>
      <c r="R7" s="14" t="str">
        <f>IF(AND(טבלה20[[#This Row],[מחזורי פעילות]]=3,H8=1,טבלה20[[#This Row],[הפרש קבוע אחרון]]&lt;&gt;J8),1,"")</f>
        <v/>
      </c>
      <c r="S7" s="14" t="str">
        <f>IF(AND(טבלה20[[#This Row],[מחזורי פעילות]]=3,H8=1,טבלה20[[#This Row],[הפרש קבוע אחרון]]=J8),1,"")</f>
        <v/>
      </c>
      <c r="T7" s="14" t="str">
        <f>IF(AND(טבלה20[[#This Row],[דילוג]]=1,טבלה20[[#This Row],[הפרש קבוע אחרון]]=J6,טבלה20[[#This Row],[מחזורי פעילות]]&gt;1),1,"")</f>
        <v/>
      </c>
      <c r="U7" s="14" t="str">
        <f>IF(OR(AND(טבלה20[[#This Row],[מחזורי פעילות]]&lt;&gt;"",Q8=""),AND(טבלה20[[#This Row],[פעילות]]=3,Q8=1)),טבלה20[[#This Row],[מחזורי פעילות]],"")</f>
        <v/>
      </c>
      <c r="V7" s="14" t="str">
        <f>IF(טבלה20[[#This Row],[באיזה מחזור נעקר אחרי קביעה?]]&lt;&gt;"",1,"")</f>
        <v/>
      </c>
      <c r="W7" s="14" t="str">
        <f>IF(AND(טבלה20[[#This Row],[באיזה מחזור נעקר אחרי קביעה?]]&lt;&gt;"",טבלה20[[#This Row],[CycleNumber]]&gt;B8),טבלה20[[#This Row],[באיזה מחזור נעקר אחרי קביעה?]],"")</f>
        <v/>
      </c>
      <c r="X7" s="14" t="str">
        <f>IF(AND(טבלה20[[#This Row],[הפרש קבוע אחרון]]&lt;&gt;"",J6=""),טבלה20[[#This Row],[CycleNumber]],"")</f>
        <v/>
      </c>
      <c r="Y7" s="14" t="str">
        <f>IF(OR(טבלה20[[#This Row],[CycleNumber]]&gt;B8,B8=""),טבלה20[[#This Row],[CycleNumber]],"")</f>
        <v/>
      </c>
      <c r="Z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7">
        <v>1</v>
      </c>
      <c r="AB7" s="1" t="s">
        <v>35</v>
      </c>
      <c r="AC7" s="3" t="s">
        <v>99</v>
      </c>
      <c r="AL7">
        <v>2</v>
      </c>
      <c r="AM7">
        <f>COUNTIF(R:R,טבלה27[[#This Row],[כמה מחזורים עד עקירה?]])</f>
        <v>0</v>
      </c>
      <c r="AR7" t="s">
        <v>27</v>
      </c>
      <c r="AS7">
        <v>6</v>
      </c>
      <c r="AT7">
        <v>26</v>
      </c>
      <c r="AU7">
        <f t="shared" si="0"/>
        <v>0</v>
      </c>
      <c r="AV7" t="str">
        <f t="shared" si="1"/>
        <v/>
      </c>
    </row>
    <row r="8" spans="1:53" x14ac:dyDescent="0.25">
      <c r="A8" t="s">
        <v>27</v>
      </c>
      <c r="B8">
        <v>7</v>
      </c>
      <c r="C8">
        <v>0</v>
      </c>
      <c r="D8">
        <v>1</v>
      </c>
      <c r="E8">
        <v>0</v>
      </c>
      <c r="F8">
        <v>29</v>
      </c>
      <c r="G8">
        <f>טבלה20[[#This Row],[LengthofCycle]]+1</f>
        <v>30</v>
      </c>
      <c r="H8" t="str">
        <f>IF(טבלה20[[#This Row],[CycleNumber]]&gt;2,IF(AND(טבלה20[[#This Row],[LengthofCycle]]-F7=F7-F6,טבלה20[[#This Row],[LengthofCycle]]-F7&lt;&gt;0),1,""),"")</f>
        <v/>
      </c>
      <c r="I8" t="str">
        <f>IF(טבלה20[[#This Row],[דילוג]]=1,SUM(H8:H9),"")</f>
        <v/>
      </c>
      <c r="J8" t="str">
        <f>IF(AND(טבלה20[[#This Row],[CycleNumber]]&gt;B7,טבלה20[[#This Row],[CycleNumber]]&gt;2),IF(טבלה20[[#This Row],[דילוג]]=1,טבלה20[[#This Row],[LengthofCycle]]-F7,J7),"")</f>
        <v/>
      </c>
      <c r="L8" t="str">
        <f>IF(טבלה20[[#This Row],[CycleNumber]]&lt;3,"",IF(טבלה20[[#This Row],[דילוג]]=1,1,IF(L7="","",IF(טבלה20[[#This Row],[LengthofCycle]]-F7=טבלה20[[#This Row],[הפרש קבוע אחרון]],1,IF(L7+1&gt;3,"",L7+1)))))</f>
        <v/>
      </c>
      <c r="M8" t="str">
        <f>IF(AND(טבלה20[[#This Row],[פעילות]]=1,L9=2,L10=1,B10&gt;טבלה20[[#This Row],[CycleNumber]]),1,"")</f>
        <v/>
      </c>
      <c r="N8" t="str">
        <f>IF(AND(טבלה20[[#This Row],[האם יש לאישה וסת דילוג?]]=1,טבלה20[[#This Row],[CycleNumber]]&gt;5),IF(AND(טבלה20[[#This Row],[LengthofCycle]]=F5,F7=F4,F6=F3),1,""),"")</f>
        <v/>
      </c>
      <c r="O8" t="str">
        <f>IF(OR(טבלה20[[#This Row],[פעילות]]="",L7=""),"",IF(טבלה20[[#This Row],[פעילות]]=1,1,0))</f>
        <v/>
      </c>
      <c r="P8" t="str">
        <f>IF(AND(טבלה20[[#This Row],[הפרש קבוע אחרון]]&lt;&gt;"",טבלה20[[#This Row],[CycleNumber]]&lt;B9,B9&lt;&gt;"",טבלה20[[#This Row],[פעילות]]&lt;4),IF(F9-טבלה20[[#This Row],[LengthofCycle]]=טבלה20[[#This Row],[הפרש קבוע אחרון]],1,0),"")</f>
        <v/>
      </c>
      <c r="Q8" s="14" t="str">
        <f>IF(טבלה20[[#This Row],[פעילות]]="","",IF(OR(Q7="",AND(טבלה20[[#This Row],[דילוג]]=1,L7=3)),1,Q7+1))</f>
        <v/>
      </c>
      <c r="R8" s="14" t="str">
        <f>IF(AND(טבלה20[[#This Row],[מחזורי פעילות]]=3,H9=1,טבלה20[[#This Row],[הפרש קבוע אחרון]]&lt;&gt;J9),1,"")</f>
        <v/>
      </c>
      <c r="S8" s="14" t="str">
        <f>IF(AND(טבלה20[[#This Row],[מחזורי פעילות]]=3,H9=1,טבלה20[[#This Row],[הפרש קבוע אחרון]]=J9),1,"")</f>
        <v/>
      </c>
      <c r="T8" s="14" t="str">
        <f>IF(AND(טבלה20[[#This Row],[דילוג]]=1,טבלה20[[#This Row],[הפרש קבוע אחרון]]=J7,טבלה20[[#This Row],[מחזורי פעילות]]&gt;1),1,"")</f>
        <v/>
      </c>
      <c r="U8" s="14" t="str">
        <f>IF(OR(AND(טבלה20[[#This Row],[מחזורי פעילות]]&lt;&gt;"",Q9=""),AND(טבלה20[[#This Row],[פעילות]]=3,Q9=1)),טבלה20[[#This Row],[מחזורי פעילות]],"")</f>
        <v/>
      </c>
      <c r="V8" s="14" t="str">
        <f>IF(טבלה20[[#This Row],[באיזה מחזור נעקר אחרי קביעה?]]&lt;&gt;"",1,"")</f>
        <v/>
      </c>
      <c r="W8" s="14" t="str">
        <f>IF(AND(טבלה20[[#This Row],[באיזה מחזור נעקר אחרי קביעה?]]&lt;&gt;"",טבלה20[[#This Row],[CycleNumber]]&gt;B9),טבלה20[[#This Row],[באיזה מחזור נעקר אחרי קביעה?]],"")</f>
        <v/>
      </c>
      <c r="X8" s="14" t="str">
        <f>IF(AND(טבלה20[[#This Row],[הפרש קבוע אחרון]]&lt;&gt;"",J7=""),טבלה20[[#This Row],[CycleNumber]],"")</f>
        <v/>
      </c>
      <c r="Y8" s="14" t="str">
        <f>IF(OR(טבלה20[[#This Row],[CycleNumber]]&gt;B9,B9=""),טבלה20[[#This Row],[CycleNumber]],"")</f>
        <v/>
      </c>
      <c r="Z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8">
        <v>1</v>
      </c>
      <c r="AB8" s="1" t="s">
        <v>78</v>
      </c>
      <c r="AC8" s="1" t="s">
        <v>112</v>
      </c>
      <c r="AL8">
        <v>3</v>
      </c>
      <c r="AM8">
        <f>COUNTIF(R:R,טבלה27[[#This Row],[כמה מחזורים עד עקירה?]])</f>
        <v>0</v>
      </c>
      <c r="AR8" t="s">
        <v>27</v>
      </c>
      <c r="AS8">
        <v>7</v>
      </c>
      <c r="AT8">
        <v>29</v>
      </c>
      <c r="AU8">
        <f t="shared" si="0"/>
        <v>0</v>
      </c>
      <c r="AV8" t="str">
        <f t="shared" si="1"/>
        <v/>
      </c>
    </row>
    <row r="9" spans="1:53" x14ac:dyDescent="0.25">
      <c r="A9" t="s">
        <v>27</v>
      </c>
      <c r="B9">
        <v>8</v>
      </c>
      <c r="C9">
        <v>0</v>
      </c>
      <c r="D9">
        <v>1</v>
      </c>
      <c r="E9">
        <v>2</v>
      </c>
      <c r="F9">
        <v>24</v>
      </c>
      <c r="G9">
        <f>טבלה20[[#This Row],[LengthofCycle]]+1</f>
        <v>25</v>
      </c>
      <c r="H9" t="str">
        <f>IF(טבלה20[[#This Row],[CycleNumber]]&gt;2,IF(AND(טבלה20[[#This Row],[LengthofCycle]]-F8=F8-F7,טבלה20[[#This Row],[LengthofCycle]]-F8&lt;&gt;0),1,""),"")</f>
        <v/>
      </c>
      <c r="I9" t="str">
        <f>IF(טבלה20[[#This Row],[דילוג]]=1,SUM(H9:H10),"")</f>
        <v/>
      </c>
      <c r="J9" t="str">
        <f>IF(AND(טבלה20[[#This Row],[CycleNumber]]&gt;B8,טבלה20[[#This Row],[CycleNumber]]&gt;2),IF(טבלה20[[#This Row],[דילוג]]=1,טבלה20[[#This Row],[LengthofCycle]]-F8,J8),"")</f>
        <v/>
      </c>
      <c r="L9" t="str">
        <f>IF(טבלה20[[#This Row],[CycleNumber]]&lt;3,"",IF(טבלה20[[#This Row],[דילוג]]=1,1,IF(L8="","",IF(טבלה20[[#This Row],[LengthofCycle]]-F8=טבלה20[[#This Row],[הפרש קבוע אחרון]],1,IF(L8+1&gt;3,"",L8+1)))))</f>
        <v/>
      </c>
      <c r="M9" t="str">
        <f>IF(AND(טבלה20[[#This Row],[פעילות]]=1,L10=2,L11=1,B11&gt;טבלה20[[#This Row],[CycleNumber]]),1,"")</f>
        <v/>
      </c>
      <c r="N9" t="str">
        <f>IF(AND(טבלה20[[#This Row],[האם יש לאישה וסת דילוג?]]=1,טבלה20[[#This Row],[CycleNumber]]&gt;5),IF(AND(טבלה20[[#This Row],[LengthofCycle]]=F6,F8=F5,F7=F4),1,""),"")</f>
        <v/>
      </c>
      <c r="O9" t="str">
        <f>IF(OR(טבלה20[[#This Row],[פעילות]]="",L8=""),"",IF(טבלה20[[#This Row],[פעילות]]=1,1,0))</f>
        <v/>
      </c>
      <c r="P9" t="str">
        <f>IF(AND(טבלה20[[#This Row],[הפרש קבוע אחרון]]&lt;&gt;"",טבלה20[[#This Row],[CycleNumber]]&lt;B10,B10&lt;&gt;"",טבלה20[[#This Row],[פעילות]]&lt;4),IF(F10-טבלה20[[#This Row],[LengthofCycle]]=טבלה20[[#This Row],[הפרש קבוע אחרון]],1,0),"")</f>
        <v/>
      </c>
      <c r="Q9" s="14" t="str">
        <f>IF(טבלה20[[#This Row],[פעילות]]="","",IF(OR(Q8="",AND(טבלה20[[#This Row],[דילוג]]=1,L8=3)),1,Q8+1))</f>
        <v/>
      </c>
      <c r="R9" s="14" t="str">
        <f>IF(AND(טבלה20[[#This Row],[מחזורי פעילות]]=3,H10=1,טבלה20[[#This Row],[הפרש קבוע אחרון]]&lt;&gt;J10),1,"")</f>
        <v/>
      </c>
      <c r="S9" s="14" t="str">
        <f>IF(AND(טבלה20[[#This Row],[מחזורי פעילות]]=3,H10=1,טבלה20[[#This Row],[הפרש קבוע אחרון]]=J10),1,"")</f>
        <v/>
      </c>
      <c r="T9" s="14" t="str">
        <f>IF(AND(טבלה20[[#This Row],[דילוג]]=1,טבלה20[[#This Row],[הפרש קבוע אחרון]]=J8,טבלה20[[#This Row],[מחזורי פעילות]]&gt;1),1,"")</f>
        <v/>
      </c>
      <c r="U9" s="14" t="str">
        <f>IF(OR(AND(טבלה20[[#This Row],[מחזורי פעילות]]&lt;&gt;"",Q10=""),AND(טבלה20[[#This Row],[פעילות]]=3,Q10=1)),טבלה20[[#This Row],[מחזורי פעילות]],"")</f>
        <v/>
      </c>
      <c r="V9" s="14" t="str">
        <f>IF(טבלה20[[#This Row],[באיזה מחזור נעקר אחרי קביעה?]]&lt;&gt;"",1,"")</f>
        <v/>
      </c>
      <c r="W9" s="14" t="str">
        <f>IF(AND(טבלה20[[#This Row],[באיזה מחזור נעקר אחרי קביעה?]]&lt;&gt;"",טבלה20[[#This Row],[CycleNumber]]&gt;B10),טבלה20[[#This Row],[באיזה מחזור נעקר אחרי קביעה?]],"")</f>
        <v/>
      </c>
      <c r="X9" s="14" t="str">
        <f>IF(AND(טבלה20[[#This Row],[הפרש קבוע אחרון]]&lt;&gt;"",J8=""),טבלה20[[#This Row],[CycleNumber]],"")</f>
        <v/>
      </c>
      <c r="Y9" s="14" t="str">
        <f>IF(OR(טבלה20[[#This Row],[CycleNumber]]&gt;B10,B10=""),טבלה20[[#This Row],[CycleNumber]],"")</f>
        <v/>
      </c>
      <c r="Z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9">
        <v>1</v>
      </c>
      <c r="AB9" s="3" t="s">
        <v>89</v>
      </c>
      <c r="AL9">
        <v>4</v>
      </c>
      <c r="AM9">
        <f>COUNTIF(R:R,טבלה27[[#This Row],[כמה מחזורים עד עקירה?]])</f>
        <v>0</v>
      </c>
      <c r="AR9" t="s">
        <v>27</v>
      </c>
      <c r="AS9">
        <v>8</v>
      </c>
      <c r="AT9">
        <v>24</v>
      </c>
      <c r="AU9">
        <f t="shared" si="0"/>
        <v>0</v>
      </c>
      <c r="AV9" t="str">
        <f t="shared" si="1"/>
        <v/>
      </c>
    </row>
    <row r="10" spans="1:53" x14ac:dyDescent="0.25">
      <c r="A10" t="s">
        <v>27</v>
      </c>
      <c r="B10">
        <v>9</v>
      </c>
      <c r="C10">
        <v>0</v>
      </c>
      <c r="D10">
        <v>1</v>
      </c>
      <c r="E10">
        <v>0</v>
      </c>
      <c r="F10">
        <v>28</v>
      </c>
      <c r="G10">
        <f>טבלה20[[#This Row],[LengthofCycle]]+1</f>
        <v>29</v>
      </c>
      <c r="H10" t="str">
        <f>IF(טבלה20[[#This Row],[CycleNumber]]&gt;2,IF(AND(טבלה20[[#This Row],[LengthofCycle]]-F9=F9-F8,טבלה20[[#This Row],[LengthofCycle]]-F9&lt;&gt;0),1,""),"")</f>
        <v/>
      </c>
      <c r="I10" t="str">
        <f>IF(טבלה20[[#This Row],[דילוג]]=1,SUM(H10:H11),"")</f>
        <v/>
      </c>
      <c r="J10" t="str">
        <f>IF(AND(טבלה20[[#This Row],[CycleNumber]]&gt;B9,טבלה20[[#This Row],[CycleNumber]]&gt;2),IF(טבלה20[[#This Row],[דילוג]]=1,טבלה20[[#This Row],[LengthofCycle]]-F9,J9),"")</f>
        <v/>
      </c>
      <c r="L10" t="str">
        <f>IF(טבלה20[[#This Row],[CycleNumber]]&lt;3,"",IF(טבלה20[[#This Row],[דילוג]]=1,1,IF(L9="","",IF(טבלה20[[#This Row],[LengthofCycle]]-F9=טבלה20[[#This Row],[הפרש קבוע אחרון]],1,IF(L9+1&gt;3,"",L9+1)))))</f>
        <v/>
      </c>
      <c r="M10" t="str">
        <f>IF(AND(טבלה20[[#This Row],[פעילות]]=1,L11=2,L12=1,B12&gt;טבלה20[[#This Row],[CycleNumber]]),1,"")</f>
        <v/>
      </c>
      <c r="N10" t="str">
        <f>IF(AND(טבלה20[[#This Row],[האם יש לאישה וסת דילוג?]]=1,טבלה20[[#This Row],[CycleNumber]]&gt;5),IF(AND(טבלה20[[#This Row],[LengthofCycle]]=F7,F9=F6,F8=F5),1,""),"")</f>
        <v/>
      </c>
      <c r="O10" t="str">
        <f>IF(OR(טבלה20[[#This Row],[פעילות]]="",L9=""),"",IF(טבלה20[[#This Row],[פעילות]]=1,1,0))</f>
        <v/>
      </c>
      <c r="P10" t="str">
        <f>IF(AND(טבלה20[[#This Row],[הפרש קבוע אחרון]]&lt;&gt;"",טבלה20[[#This Row],[CycleNumber]]&lt;B11,B11&lt;&gt;"",טבלה20[[#This Row],[פעילות]]&lt;4),IF(F11-טבלה20[[#This Row],[LengthofCycle]]=טבלה20[[#This Row],[הפרש קבוע אחרון]],1,0),"")</f>
        <v/>
      </c>
      <c r="Q10" s="14" t="str">
        <f>IF(טבלה20[[#This Row],[פעילות]]="","",IF(OR(Q9="",AND(טבלה20[[#This Row],[דילוג]]=1,L9=3)),1,Q9+1))</f>
        <v/>
      </c>
      <c r="R10" s="14" t="str">
        <f>IF(AND(טבלה20[[#This Row],[מחזורי פעילות]]=3,H11=1,טבלה20[[#This Row],[הפרש קבוע אחרון]]&lt;&gt;J11),1,"")</f>
        <v/>
      </c>
      <c r="S10" s="14" t="str">
        <f>IF(AND(טבלה20[[#This Row],[מחזורי פעילות]]=3,H11=1,טבלה20[[#This Row],[הפרש קבוע אחרון]]=J11),1,"")</f>
        <v/>
      </c>
      <c r="T10" s="14" t="str">
        <f>IF(AND(טבלה20[[#This Row],[דילוג]]=1,טבלה20[[#This Row],[הפרש קבוע אחרון]]=J9,טבלה20[[#This Row],[מחזורי פעילות]]&gt;1),1,"")</f>
        <v/>
      </c>
      <c r="U10" s="14" t="str">
        <f>IF(OR(AND(טבלה20[[#This Row],[מחזורי פעילות]]&lt;&gt;"",Q11=""),AND(טבלה20[[#This Row],[פעילות]]=3,Q11=1)),טבלה20[[#This Row],[מחזורי פעילות]],"")</f>
        <v/>
      </c>
      <c r="V10" s="14" t="str">
        <f>IF(טבלה20[[#This Row],[באיזה מחזור נעקר אחרי קביעה?]]&lt;&gt;"",1,"")</f>
        <v/>
      </c>
      <c r="W10" s="14" t="str">
        <f>IF(AND(טבלה20[[#This Row],[באיזה מחזור נעקר אחרי קביעה?]]&lt;&gt;"",טבלה20[[#This Row],[CycleNumber]]&gt;B11),טבלה20[[#This Row],[באיזה מחזור נעקר אחרי קביעה?]],"")</f>
        <v/>
      </c>
      <c r="X10" s="14" t="str">
        <f>IF(AND(טבלה20[[#This Row],[הפרש קבוע אחרון]]&lt;&gt;"",J9=""),טבלה20[[#This Row],[CycleNumber]],"")</f>
        <v/>
      </c>
      <c r="Y10" s="14" t="str">
        <f>IF(OR(טבלה20[[#This Row],[CycleNumber]]&gt;B11,B11=""),טבלה20[[#This Row],[CycleNumber]],"")</f>
        <v/>
      </c>
      <c r="Z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0">
        <v>1</v>
      </c>
      <c r="AB10" s="1" t="s">
        <v>99</v>
      </c>
      <c r="AL10">
        <v>5</v>
      </c>
      <c r="AM10">
        <f>COUNTIF(R:R,טבלה27[[#This Row],[כמה מחזורים עד עקירה?]])</f>
        <v>0</v>
      </c>
      <c r="AR10" t="s">
        <v>27</v>
      </c>
      <c r="AS10">
        <v>9</v>
      </c>
      <c r="AT10">
        <v>28</v>
      </c>
      <c r="AU10">
        <f t="shared" si="0"/>
        <v>0</v>
      </c>
      <c r="AV10" t="str">
        <f t="shared" si="1"/>
        <v/>
      </c>
    </row>
    <row r="11" spans="1:53" ht="15.6" x14ac:dyDescent="0.25">
      <c r="A11" t="s">
        <v>27</v>
      </c>
      <c r="B11">
        <v>10</v>
      </c>
      <c r="C11">
        <v>0</v>
      </c>
      <c r="D11">
        <v>1</v>
      </c>
      <c r="E11">
        <v>0</v>
      </c>
      <c r="F11">
        <v>28</v>
      </c>
      <c r="G11">
        <f>טבלה20[[#This Row],[LengthofCycle]]+1</f>
        <v>29</v>
      </c>
      <c r="H11" t="str">
        <f>IF(טבלה20[[#This Row],[CycleNumber]]&gt;2,IF(AND(טבלה20[[#This Row],[LengthofCycle]]-F10=F10-F9,טבלה20[[#This Row],[LengthofCycle]]-F10&lt;&gt;0),1,""),"")</f>
        <v/>
      </c>
      <c r="I11" t="str">
        <f>IF(טבלה20[[#This Row],[דילוג]]=1,SUM(H11:H12),"")</f>
        <v/>
      </c>
      <c r="J11" t="str">
        <f>IF(AND(טבלה20[[#This Row],[CycleNumber]]&gt;B10,טבלה20[[#This Row],[CycleNumber]]&gt;2),IF(טבלה20[[#This Row],[דילוג]]=1,טבלה20[[#This Row],[LengthofCycle]]-F10,J10),"")</f>
        <v/>
      </c>
      <c r="L11" t="str">
        <f>IF(טבלה20[[#This Row],[CycleNumber]]&lt;3,"",IF(טבלה20[[#This Row],[דילוג]]=1,1,IF(L10="","",IF(טבלה20[[#This Row],[LengthofCycle]]-F10=טבלה20[[#This Row],[הפרש קבוע אחרון]],1,IF(L10+1&gt;3,"",L10+1)))))</f>
        <v/>
      </c>
      <c r="M11" t="str">
        <f>IF(AND(טבלה20[[#This Row],[פעילות]]=1,L12=2,L13=1,B13&gt;טבלה20[[#This Row],[CycleNumber]]),1,"")</f>
        <v/>
      </c>
      <c r="N11" t="str">
        <f>IF(AND(טבלה20[[#This Row],[האם יש לאישה וסת דילוג?]]=1,טבלה20[[#This Row],[CycleNumber]]&gt;5),IF(AND(טבלה20[[#This Row],[LengthofCycle]]=F8,F10=F7,F9=F6),1,""),"")</f>
        <v/>
      </c>
      <c r="O11" t="str">
        <f>IF(OR(טבלה20[[#This Row],[פעילות]]="",L10=""),"",IF(טבלה20[[#This Row],[פעילות]]=1,1,0))</f>
        <v/>
      </c>
      <c r="P11" t="str">
        <f>IF(AND(טבלה20[[#This Row],[הפרש קבוע אחרון]]&lt;&gt;"",טבלה20[[#This Row],[CycleNumber]]&lt;B12,B12&lt;&gt;"",טבלה20[[#This Row],[פעילות]]&lt;4),IF(F12-טבלה20[[#This Row],[LengthofCycle]]=טבלה20[[#This Row],[הפרש קבוע אחרון]],1,0),"")</f>
        <v/>
      </c>
      <c r="Q11" s="14" t="str">
        <f>IF(טבלה20[[#This Row],[פעילות]]="","",IF(OR(Q10="",AND(טבלה20[[#This Row],[דילוג]]=1,L10=3)),1,Q10+1))</f>
        <v/>
      </c>
      <c r="R11" s="14" t="str">
        <f>IF(AND(טבלה20[[#This Row],[מחזורי פעילות]]=3,H12=1,טבלה20[[#This Row],[הפרש קבוע אחרון]]&lt;&gt;J12),1,"")</f>
        <v/>
      </c>
      <c r="S11" s="14" t="str">
        <f>IF(AND(טבלה20[[#This Row],[מחזורי פעילות]]=3,H12=1,טבלה20[[#This Row],[הפרש קבוע אחרון]]=J12),1,"")</f>
        <v/>
      </c>
      <c r="T11" s="14" t="str">
        <f>IF(AND(טבלה20[[#This Row],[דילוג]]=1,טבלה20[[#This Row],[הפרש קבוע אחרון]]=J10,טבלה20[[#This Row],[מחזורי פעילות]]&gt;1),1,"")</f>
        <v/>
      </c>
      <c r="U11" s="14" t="str">
        <f>IF(OR(AND(טבלה20[[#This Row],[מחזורי פעילות]]&lt;&gt;"",Q12=""),AND(טבלה20[[#This Row],[פעילות]]=3,Q12=1)),טבלה20[[#This Row],[מחזורי פעילות]],"")</f>
        <v/>
      </c>
      <c r="V11" s="14" t="str">
        <f>IF(טבלה20[[#This Row],[באיזה מחזור נעקר אחרי קביעה?]]&lt;&gt;"",1,"")</f>
        <v/>
      </c>
      <c r="W11" s="14" t="str">
        <f>IF(AND(טבלה20[[#This Row],[באיזה מחזור נעקר אחרי קביעה?]]&lt;&gt;"",טבלה20[[#This Row],[CycleNumber]]&gt;B12),טבלה20[[#This Row],[באיזה מחזור נעקר אחרי קביעה?]],"")</f>
        <v/>
      </c>
      <c r="X11" s="14" t="str">
        <f>IF(AND(טבלה20[[#This Row],[הפרש קבוע אחרון]]&lt;&gt;"",J10=""),טבלה20[[#This Row],[CycleNumber]],"")</f>
        <v/>
      </c>
      <c r="Y11" s="14" t="str">
        <f>IF(OR(טבלה20[[#This Row],[CycleNumber]]&gt;B12,B12=""),טבלה20[[#This Row],[CycleNumber]],"")</f>
        <v/>
      </c>
      <c r="Z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1">
        <v>1</v>
      </c>
      <c r="AB11" s="3" t="s">
        <v>112</v>
      </c>
      <c r="AD11" s="17" t="s">
        <v>155</v>
      </c>
      <c r="AE11" s="17" t="s">
        <v>154</v>
      </c>
      <c r="AF11" s="17" t="s">
        <v>156</v>
      </c>
      <c r="AG11" s="17" t="s">
        <v>157</v>
      </c>
      <c r="AL11">
        <v>6</v>
      </c>
      <c r="AM11">
        <f>COUNTIF(R:R,טבלה27[[#This Row],[כמה מחזורים עד עקירה?]])</f>
        <v>0</v>
      </c>
      <c r="AR11" t="s">
        <v>27</v>
      </c>
      <c r="AS11">
        <v>10</v>
      </c>
      <c r="AT11">
        <v>28</v>
      </c>
      <c r="AU11">
        <f t="shared" si="0"/>
        <v>0</v>
      </c>
      <c r="AV11" t="str">
        <f t="shared" si="1"/>
        <v/>
      </c>
    </row>
    <row r="12" spans="1:53" ht="15.6" x14ac:dyDescent="0.25">
      <c r="A12" t="s">
        <v>27</v>
      </c>
      <c r="B12">
        <v>11</v>
      </c>
      <c r="C12">
        <v>0</v>
      </c>
      <c r="D12">
        <v>1</v>
      </c>
      <c r="E12">
        <v>0</v>
      </c>
      <c r="F12">
        <v>26</v>
      </c>
      <c r="G12">
        <f>טבלה20[[#This Row],[LengthofCycle]]+1</f>
        <v>27</v>
      </c>
      <c r="H12" t="str">
        <f>IF(טבלה20[[#This Row],[CycleNumber]]&gt;2,IF(AND(טבלה20[[#This Row],[LengthofCycle]]-F11=F11-F10,טבלה20[[#This Row],[LengthofCycle]]-F11&lt;&gt;0),1,""),"")</f>
        <v/>
      </c>
      <c r="I12" t="str">
        <f>IF(טבלה20[[#This Row],[דילוג]]=1,SUM(H12:H13),"")</f>
        <v/>
      </c>
      <c r="J12" t="str">
        <f>IF(AND(טבלה20[[#This Row],[CycleNumber]]&gt;B11,טבלה20[[#This Row],[CycleNumber]]&gt;2),IF(טבלה20[[#This Row],[דילוג]]=1,טבלה20[[#This Row],[LengthofCycle]]-F11,J11),"")</f>
        <v/>
      </c>
      <c r="L12" t="str">
        <f>IF(טבלה20[[#This Row],[CycleNumber]]&lt;3,"",IF(טבלה20[[#This Row],[דילוג]]=1,1,IF(L11="","",IF(טבלה20[[#This Row],[LengthofCycle]]-F11=טבלה20[[#This Row],[הפרש קבוע אחרון]],1,IF(L11+1&gt;3,"",L11+1)))))</f>
        <v/>
      </c>
      <c r="M12" t="str">
        <f>IF(AND(טבלה20[[#This Row],[פעילות]]=1,L13=2,L14=1,B14&gt;טבלה20[[#This Row],[CycleNumber]]),1,"")</f>
        <v/>
      </c>
      <c r="N12" t="str">
        <f>IF(AND(טבלה20[[#This Row],[האם יש לאישה וסת דילוג?]]=1,טבלה20[[#This Row],[CycleNumber]]&gt;5),IF(AND(טבלה20[[#This Row],[LengthofCycle]]=F9,F11=F8,F10=F7),1,""),"")</f>
        <v/>
      </c>
      <c r="O12" t="str">
        <f>IF(OR(טבלה20[[#This Row],[פעילות]]="",L11=""),"",IF(טבלה20[[#This Row],[פעילות]]=1,1,0))</f>
        <v/>
      </c>
      <c r="P12" t="str">
        <f>IF(AND(טבלה20[[#This Row],[הפרש קבוע אחרון]]&lt;&gt;"",טבלה20[[#This Row],[CycleNumber]]&lt;B13,B13&lt;&gt;"",טבלה20[[#This Row],[פעילות]]&lt;4),IF(F13-טבלה20[[#This Row],[LengthofCycle]]=טבלה20[[#This Row],[הפרש קבוע אחרון]],1,0),"")</f>
        <v/>
      </c>
      <c r="Q12" s="14" t="str">
        <f>IF(טבלה20[[#This Row],[פעילות]]="","",IF(OR(Q11="",AND(טבלה20[[#This Row],[דילוג]]=1,L11=3)),1,Q11+1))</f>
        <v/>
      </c>
      <c r="R12" s="14" t="str">
        <f>IF(AND(טבלה20[[#This Row],[מחזורי פעילות]]=3,H13=1,טבלה20[[#This Row],[הפרש קבוע אחרון]]&lt;&gt;J13),1,"")</f>
        <v/>
      </c>
      <c r="S12" s="14" t="str">
        <f>IF(AND(טבלה20[[#This Row],[מחזורי פעילות]]=3,H13=1,טבלה20[[#This Row],[הפרש קבוע אחרון]]=J13),1,"")</f>
        <v/>
      </c>
      <c r="T12" s="14" t="str">
        <f>IF(AND(טבלה20[[#This Row],[דילוג]]=1,טבלה20[[#This Row],[הפרש קבוע אחרון]]=J11,טבלה20[[#This Row],[מחזורי פעילות]]&gt;1),1,"")</f>
        <v/>
      </c>
      <c r="U12" s="14" t="str">
        <f>IF(OR(AND(טבלה20[[#This Row],[מחזורי פעילות]]&lt;&gt;"",Q13=""),AND(טבלה20[[#This Row],[פעילות]]=3,Q13=1)),טבלה20[[#This Row],[מחזורי פעילות]],"")</f>
        <v/>
      </c>
      <c r="V12" s="14" t="str">
        <f>IF(טבלה20[[#This Row],[באיזה מחזור נעקר אחרי קביעה?]]&lt;&gt;"",1,"")</f>
        <v/>
      </c>
      <c r="W12" s="14" t="str">
        <f>IF(AND(טבלה20[[#This Row],[באיזה מחזור נעקר אחרי קביעה?]]&lt;&gt;"",טבלה20[[#This Row],[CycleNumber]]&gt;B13),טבלה20[[#This Row],[באיזה מחזור נעקר אחרי קביעה?]],"")</f>
        <v/>
      </c>
      <c r="X12" s="14" t="str">
        <f>IF(AND(טבלה20[[#This Row],[הפרש קבוע אחרון]]&lt;&gt;"",J11=""),טבלה20[[#This Row],[CycleNumber]],"")</f>
        <v/>
      </c>
      <c r="Y12" s="14" t="str">
        <f>IF(OR(טבלה20[[#This Row],[CycleNumber]]&gt;B13,B13=""),טבלה20[[#This Row],[CycleNumber]],"")</f>
        <v/>
      </c>
      <c r="Z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D12" s="17">
        <v>-3</v>
      </c>
      <c r="AE12" s="17">
        <f>COUNTIFS(I:I,טבלה21[[#This Row],[הפרש]],R:R,"&gt;0")</f>
        <v>0</v>
      </c>
      <c r="AF12" s="18" t="e">
        <f>טבלה21[[#This Row],[שכיחות]]/$AE$17</f>
        <v>#DIV/0!</v>
      </c>
      <c r="AG12" s="18" t="e">
        <f>טבלה21[[#This Row],[שכיחות יחסית]]</f>
        <v>#DIV/0!</v>
      </c>
      <c r="AL12">
        <v>7</v>
      </c>
      <c r="AM12">
        <f>COUNTIF(R:R,טבלה27[[#This Row],[כמה מחזורים עד עקירה?]])</f>
        <v>0</v>
      </c>
      <c r="AR12" t="s">
        <v>27</v>
      </c>
      <c r="AS12">
        <v>11</v>
      </c>
      <c r="AT12">
        <v>26</v>
      </c>
      <c r="AU12">
        <f t="shared" si="0"/>
        <v>0</v>
      </c>
      <c r="AV12" t="str">
        <f t="shared" si="1"/>
        <v/>
      </c>
    </row>
    <row r="13" spans="1:53" ht="15.6" x14ac:dyDescent="0.25">
      <c r="A13" t="s">
        <v>27</v>
      </c>
      <c r="B13">
        <v>12</v>
      </c>
      <c r="C13">
        <v>0</v>
      </c>
      <c r="D13">
        <v>1</v>
      </c>
      <c r="E13">
        <v>0</v>
      </c>
      <c r="F13">
        <v>29</v>
      </c>
      <c r="G13">
        <f>טבלה20[[#This Row],[LengthofCycle]]+1</f>
        <v>30</v>
      </c>
      <c r="H13" t="str">
        <f>IF(טבלה20[[#This Row],[CycleNumber]]&gt;2,IF(AND(טבלה20[[#This Row],[LengthofCycle]]-F12=F12-F11,טבלה20[[#This Row],[LengthofCycle]]-F12&lt;&gt;0),1,""),"")</f>
        <v/>
      </c>
      <c r="I13" t="str">
        <f>IF(טבלה20[[#This Row],[דילוג]]=1,SUM(H13:H14),"")</f>
        <v/>
      </c>
      <c r="J13" t="str">
        <f>IF(AND(טבלה20[[#This Row],[CycleNumber]]&gt;B12,טבלה20[[#This Row],[CycleNumber]]&gt;2),IF(טבלה20[[#This Row],[דילוג]]=1,טבלה20[[#This Row],[LengthofCycle]]-F12,J12),"")</f>
        <v/>
      </c>
      <c r="L13" t="str">
        <f>IF(טבלה20[[#This Row],[CycleNumber]]&lt;3,"",IF(טבלה20[[#This Row],[דילוג]]=1,1,IF(L12="","",IF(טבלה20[[#This Row],[LengthofCycle]]-F12=טבלה20[[#This Row],[הפרש קבוע אחרון]],1,IF(L12+1&gt;3,"",L12+1)))))</f>
        <v/>
      </c>
      <c r="M13" t="str">
        <f>IF(AND(טבלה20[[#This Row],[פעילות]]=1,L14=2,L15=1,B15&gt;טבלה20[[#This Row],[CycleNumber]]),1,"")</f>
        <v/>
      </c>
      <c r="N13" t="str">
        <f>IF(AND(טבלה20[[#This Row],[האם יש לאישה וסת דילוג?]]=1,טבלה20[[#This Row],[CycleNumber]]&gt;5),IF(AND(טבלה20[[#This Row],[LengthofCycle]]=F10,F12=F9,F11=F8),1,""),"")</f>
        <v/>
      </c>
      <c r="O13" t="str">
        <f>IF(OR(טבלה20[[#This Row],[פעילות]]="",L12=""),"",IF(טבלה20[[#This Row],[פעילות]]=1,1,0))</f>
        <v/>
      </c>
      <c r="P13" t="str">
        <f>IF(AND(טבלה20[[#This Row],[הפרש קבוע אחרון]]&lt;&gt;"",טבלה20[[#This Row],[CycleNumber]]&lt;B14,B14&lt;&gt;"",טבלה20[[#This Row],[פעילות]]&lt;4),IF(F14-טבלה20[[#This Row],[LengthofCycle]]=טבלה20[[#This Row],[הפרש קבוע אחרון]],1,0),"")</f>
        <v/>
      </c>
      <c r="Q13" s="14" t="str">
        <f>IF(טבלה20[[#This Row],[פעילות]]="","",IF(OR(Q12="",AND(טבלה20[[#This Row],[דילוג]]=1,L12=3)),1,Q12+1))</f>
        <v/>
      </c>
      <c r="R13" s="14" t="str">
        <f>IF(AND(טבלה20[[#This Row],[מחזורי פעילות]]=3,H14=1,טבלה20[[#This Row],[הפרש קבוע אחרון]]&lt;&gt;J14),1,"")</f>
        <v/>
      </c>
      <c r="S13" s="14" t="str">
        <f>IF(AND(טבלה20[[#This Row],[מחזורי פעילות]]=3,H14=1,טבלה20[[#This Row],[הפרש קבוע אחרון]]=J14),1,"")</f>
        <v/>
      </c>
      <c r="T13" s="14" t="str">
        <f>IF(AND(טבלה20[[#This Row],[דילוג]]=1,טבלה20[[#This Row],[הפרש קבוע אחרון]]=J12,טבלה20[[#This Row],[מחזורי פעילות]]&gt;1),1,"")</f>
        <v/>
      </c>
      <c r="U13" s="14" t="str">
        <f>IF(OR(AND(טבלה20[[#This Row],[מחזורי פעילות]]&lt;&gt;"",Q14=""),AND(טבלה20[[#This Row],[פעילות]]=3,Q14=1)),טבלה20[[#This Row],[מחזורי פעילות]],"")</f>
        <v/>
      </c>
      <c r="V13" s="14" t="str">
        <f>IF(טבלה20[[#This Row],[באיזה מחזור נעקר אחרי קביעה?]]&lt;&gt;"",1,"")</f>
        <v/>
      </c>
      <c r="W13" s="14" t="str">
        <f>IF(AND(טבלה20[[#This Row],[באיזה מחזור נעקר אחרי קביעה?]]&lt;&gt;"",טבלה20[[#This Row],[CycleNumber]]&gt;B14),טבלה20[[#This Row],[באיזה מחזור נעקר אחרי קביעה?]],"")</f>
        <v/>
      </c>
      <c r="X13" s="14" t="str">
        <f>IF(AND(טבלה20[[#This Row],[הפרש קבוע אחרון]]&lt;&gt;"",J12=""),טבלה20[[#This Row],[CycleNumber]],"")</f>
        <v/>
      </c>
      <c r="Y13" s="14" t="str">
        <f>IF(OR(טבלה20[[#This Row],[CycleNumber]]&gt;B14,B14=""),טבלה20[[#This Row],[CycleNumber]],"")</f>
        <v/>
      </c>
      <c r="Z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D13" s="17">
        <v>-2</v>
      </c>
      <c r="AE13" s="17">
        <f>COUNTIFS(I:I,טבלה21[[#This Row],[הפרש]],R:R,"&gt;0")</f>
        <v>0</v>
      </c>
      <c r="AF13" s="18" t="e">
        <f>טבלה21[[#This Row],[שכיחות]]/$AE$17</f>
        <v>#DIV/0!</v>
      </c>
      <c r="AG13" s="18" t="e">
        <f>AG12+טבלה21[[#This Row],[שכיחות יחסית]]</f>
        <v>#DIV/0!</v>
      </c>
      <c r="AL13">
        <v>8</v>
      </c>
      <c r="AM13">
        <f>COUNTIF(R:R,טבלה27[[#This Row],[כמה מחזורים עד עקירה?]])</f>
        <v>0</v>
      </c>
      <c r="AR13" t="s">
        <v>27</v>
      </c>
      <c r="AS13">
        <v>12</v>
      </c>
      <c r="AT13">
        <v>29</v>
      </c>
      <c r="AU13">
        <f t="shared" si="0"/>
        <v>0</v>
      </c>
      <c r="AV13" t="str">
        <f t="shared" si="1"/>
        <v/>
      </c>
    </row>
    <row r="14" spans="1:53" ht="15.6" x14ac:dyDescent="0.25">
      <c r="A14" t="s">
        <v>27</v>
      </c>
      <c r="B14">
        <v>13</v>
      </c>
      <c r="C14">
        <v>0</v>
      </c>
      <c r="D14">
        <v>1</v>
      </c>
      <c r="E14">
        <v>0</v>
      </c>
      <c r="F14">
        <v>27</v>
      </c>
      <c r="G14">
        <f>טבלה20[[#This Row],[LengthofCycle]]+1</f>
        <v>28</v>
      </c>
      <c r="H14" t="str">
        <f>IF(טבלה20[[#This Row],[CycleNumber]]&gt;2,IF(AND(טבלה20[[#This Row],[LengthofCycle]]-F13=F13-F12,טבלה20[[#This Row],[LengthofCycle]]-F13&lt;&gt;0),1,""),"")</f>
        <v/>
      </c>
      <c r="I14" t="str">
        <f>IF(טבלה20[[#This Row],[דילוג]]=1,SUM(H14:H15),"")</f>
        <v/>
      </c>
      <c r="J14" t="str">
        <f>IF(AND(טבלה20[[#This Row],[CycleNumber]]&gt;B13,טבלה20[[#This Row],[CycleNumber]]&gt;2),IF(טבלה20[[#This Row],[דילוג]]=1,טבלה20[[#This Row],[LengthofCycle]]-F13,J13),"")</f>
        <v/>
      </c>
      <c r="L14" t="str">
        <f>IF(טבלה20[[#This Row],[CycleNumber]]&lt;3,"",IF(טבלה20[[#This Row],[דילוג]]=1,1,IF(L13="","",IF(טבלה20[[#This Row],[LengthofCycle]]-F13=טבלה20[[#This Row],[הפרש קבוע אחרון]],1,IF(L13+1&gt;3,"",L13+1)))))</f>
        <v/>
      </c>
      <c r="M14" t="str">
        <f>IF(AND(טבלה20[[#This Row],[פעילות]]=1,L15=2,L16=1,B16&gt;טבלה20[[#This Row],[CycleNumber]]),1,"")</f>
        <v/>
      </c>
      <c r="N14" t="str">
        <f>IF(AND(טבלה20[[#This Row],[האם יש לאישה וסת דילוג?]]=1,טבלה20[[#This Row],[CycleNumber]]&gt;5),IF(AND(טבלה20[[#This Row],[LengthofCycle]]=F11,F13=F10,F12=F9),1,""),"")</f>
        <v/>
      </c>
      <c r="O14" t="str">
        <f>IF(OR(טבלה20[[#This Row],[פעילות]]="",L13=""),"",IF(טבלה20[[#This Row],[פעילות]]=1,1,0))</f>
        <v/>
      </c>
      <c r="P14" t="str">
        <f>IF(AND(טבלה20[[#This Row],[הפרש קבוע אחרון]]&lt;&gt;"",טבלה20[[#This Row],[CycleNumber]]&lt;B15,B15&lt;&gt;"",טבלה20[[#This Row],[פעילות]]&lt;4),IF(F15-טבלה20[[#This Row],[LengthofCycle]]=טבלה20[[#This Row],[הפרש קבוע אחרון]],1,0),"")</f>
        <v/>
      </c>
      <c r="Q14" s="14" t="str">
        <f>IF(טבלה20[[#This Row],[פעילות]]="","",IF(OR(Q13="",AND(טבלה20[[#This Row],[דילוג]]=1,L13=3)),1,Q13+1))</f>
        <v/>
      </c>
      <c r="R14" s="14" t="str">
        <f>IF(AND(טבלה20[[#This Row],[מחזורי פעילות]]=3,H15=1,טבלה20[[#This Row],[הפרש קבוע אחרון]]&lt;&gt;J15),1,"")</f>
        <v/>
      </c>
      <c r="S14" s="14" t="str">
        <f>IF(AND(טבלה20[[#This Row],[מחזורי פעילות]]=3,H15=1,טבלה20[[#This Row],[הפרש קבוע אחרון]]=J15),1,"")</f>
        <v/>
      </c>
      <c r="T14" s="14" t="str">
        <f>IF(AND(טבלה20[[#This Row],[דילוג]]=1,טבלה20[[#This Row],[הפרש קבוע אחרון]]=J13,טבלה20[[#This Row],[מחזורי פעילות]]&gt;1),1,"")</f>
        <v/>
      </c>
      <c r="U14" s="14" t="str">
        <f>IF(OR(AND(טבלה20[[#This Row],[מחזורי פעילות]]&lt;&gt;"",Q15=""),AND(טבלה20[[#This Row],[פעילות]]=3,Q15=1)),טבלה20[[#This Row],[מחזורי פעילות]],"")</f>
        <v/>
      </c>
      <c r="V14" s="14" t="str">
        <f>IF(טבלה20[[#This Row],[באיזה מחזור נעקר אחרי קביעה?]]&lt;&gt;"",1,"")</f>
        <v/>
      </c>
      <c r="W14" s="14" t="str">
        <f>IF(AND(טבלה20[[#This Row],[באיזה מחזור נעקר אחרי קביעה?]]&lt;&gt;"",טבלה20[[#This Row],[CycleNumber]]&gt;B15),טבלה20[[#This Row],[באיזה מחזור נעקר אחרי קביעה?]],"")</f>
        <v/>
      </c>
      <c r="X14" s="14" t="str">
        <f>IF(AND(טבלה20[[#This Row],[הפרש קבוע אחרון]]&lt;&gt;"",J13=""),טבלה20[[#This Row],[CycleNumber]],"")</f>
        <v/>
      </c>
      <c r="Y14" s="14" t="str">
        <f>IF(OR(טבלה20[[#This Row],[CycleNumber]]&gt;B15,B15=""),טבלה20[[#This Row],[CycleNumber]],"")</f>
        <v/>
      </c>
      <c r="Z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D14" s="17">
        <v>-1</v>
      </c>
      <c r="AE14" s="17">
        <f>COUNTIFS(I:I,טבלה21[[#This Row],[הפרש]],R:R,"&gt;0")</f>
        <v>0</v>
      </c>
      <c r="AF14" s="18" t="e">
        <f>טבלה21[[#This Row],[שכיחות]]/$AE$17</f>
        <v>#DIV/0!</v>
      </c>
      <c r="AG14" s="18" t="e">
        <f>AG13+טבלה21[[#This Row],[שכיחות יחסית]]</f>
        <v>#DIV/0!</v>
      </c>
      <c r="AL14">
        <v>9</v>
      </c>
      <c r="AM14">
        <f>COUNTIF(R:R,טבלה27[[#This Row],[כמה מחזורים עד עקירה?]])</f>
        <v>0</v>
      </c>
      <c r="AR14" t="s">
        <v>27</v>
      </c>
      <c r="AS14">
        <v>13</v>
      </c>
      <c r="AT14">
        <v>27</v>
      </c>
      <c r="AU14">
        <f t="shared" si="0"/>
        <v>0</v>
      </c>
      <c r="AV14" t="str">
        <f t="shared" si="1"/>
        <v/>
      </c>
    </row>
    <row r="15" spans="1:53" ht="15.6" x14ac:dyDescent="0.25">
      <c r="A15" t="s">
        <v>27</v>
      </c>
      <c r="B15">
        <v>14</v>
      </c>
      <c r="C15">
        <v>0</v>
      </c>
      <c r="D15">
        <v>1</v>
      </c>
      <c r="E15">
        <v>0</v>
      </c>
      <c r="F15">
        <v>28</v>
      </c>
      <c r="G15">
        <f>טבלה20[[#This Row],[LengthofCycle]]+1</f>
        <v>29</v>
      </c>
      <c r="H15" t="str">
        <f>IF(טבלה20[[#This Row],[CycleNumber]]&gt;2,IF(AND(טבלה20[[#This Row],[LengthofCycle]]-F14=F14-F13,טבלה20[[#This Row],[LengthofCycle]]-F14&lt;&gt;0),1,""),"")</f>
        <v/>
      </c>
      <c r="I15" t="str">
        <f>IF(טבלה20[[#This Row],[דילוג]]=1,SUM(H15:H16),"")</f>
        <v/>
      </c>
      <c r="J15" t="str">
        <f>IF(AND(טבלה20[[#This Row],[CycleNumber]]&gt;B14,טבלה20[[#This Row],[CycleNumber]]&gt;2),IF(טבלה20[[#This Row],[דילוג]]=1,טבלה20[[#This Row],[LengthofCycle]]-F14,J14),"")</f>
        <v/>
      </c>
      <c r="L15" t="str">
        <f>IF(טבלה20[[#This Row],[CycleNumber]]&lt;3,"",IF(טבלה20[[#This Row],[דילוג]]=1,1,IF(L14="","",IF(טבלה20[[#This Row],[LengthofCycle]]-F14=טבלה20[[#This Row],[הפרש קבוע אחרון]],1,IF(L14+1&gt;3,"",L14+1)))))</f>
        <v/>
      </c>
      <c r="M15" t="str">
        <f>IF(AND(טבלה20[[#This Row],[פעילות]]=1,L16=2,L17=1,B17&gt;טבלה20[[#This Row],[CycleNumber]]),1,"")</f>
        <v/>
      </c>
      <c r="N15" t="str">
        <f>IF(AND(טבלה20[[#This Row],[האם יש לאישה וסת דילוג?]]=1,טבלה20[[#This Row],[CycleNumber]]&gt;5),IF(AND(טבלה20[[#This Row],[LengthofCycle]]=F12,F14=F11,F13=F10),1,""),"")</f>
        <v/>
      </c>
      <c r="O15" t="str">
        <f>IF(OR(טבלה20[[#This Row],[פעילות]]="",L14=""),"",IF(טבלה20[[#This Row],[פעילות]]=1,1,0))</f>
        <v/>
      </c>
      <c r="P15" t="str">
        <f>IF(AND(טבלה20[[#This Row],[הפרש קבוע אחרון]]&lt;&gt;"",טבלה20[[#This Row],[CycleNumber]]&lt;B16,B16&lt;&gt;"",טבלה20[[#This Row],[פעילות]]&lt;4),IF(F16-טבלה20[[#This Row],[LengthofCycle]]=טבלה20[[#This Row],[הפרש קבוע אחרון]],1,0),"")</f>
        <v/>
      </c>
      <c r="Q15" s="14" t="str">
        <f>IF(טבלה20[[#This Row],[פעילות]]="","",IF(OR(Q14="",AND(טבלה20[[#This Row],[דילוג]]=1,L14=3)),1,Q14+1))</f>
        <v/>
      </c>
      <c r="R15" s="14" t="str">
        <f>IF(AND(טבלה20[[#This Row],[מחזורי פעילות]]=3,H16=1,טבלה20[[#This Row],[הפרש קבוע אחרון]]&lt;&gt;J16),1,"")</f>
        <v/>
      </c>
      <c r="S15" s="14" t="str">
        <f>IF(AND(טבלה20[[#This Row],[מחזורי פעילות]]=3,H16=1,טבלה20[[#This Row],[הפרש קבוע אחרון]]=J16),1,"")</f>
        <v/>
      </c>
      <c r="T15" s="14" t="str">
        <f>IF(AND(טבלה20[[#This Row],[דילוג]]=1,טבלה20[[#This Row],[הפרש קבוע אחרון]]=J14,טבלה20[[#This Row],[מחזורי פעילות]]&gt;1),1,"")</f>
        <v/>
      </c>
      <c r="U15" s="14" t="str">
        <f>IF(OR(AND(טבלה20[[#This Row],[מחזורי פעילות]]&lt;&gt;"",Q16=""),AND(טבלה20[[#This Row],[פעילות]]=3,Q16=1)),טבלה20[[#This Row],[מחזורי פעילות]],"")</f>
        <v/>
      </c>
      <c r="V15" s="14" t="str">
        <f>IF(טבלה20[[#This Row],[באיזה מחזור נעקר אחרי קביעה?]]&lt;&gt;"",1,"")</f>
        <v/>
      </c>
      <c r="W15" s="14" t="str">
        <f>IF(AND(טבלה20[[#This Row],[באיזה מחזור נעקר אחרי קביעה?]]&lt;&gt;"",טבלה20[[#This Row],[CycleNumber]]&gt;B16),טבלה20[[#This Row],[באיזה מחזור נעקר אחרי קביעה?]],"")</f>
        <v/>
      </c>
      <c r="X15" s="14" t="str">
        <f>IF(AND(טבלה20[[#This Row],[הפרש קבוע אחרון]]&lt;&gt;"",J14=""),טבלה20[[#This Row],[CycleNumber]],"")</f>
        <v/>
      </c>
      <c r="Y15" s="14" t="str">
        <f>IF(OR(טבלה20[[#This Row],[CycleNumber]]&gt;B16,B16=""),טבלה20[[#This Row],[CycleNumber]],"")</f>
        <v/>
      </c>
      <c r="Z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5" s="1" t="s">
        <v>34</v>
      </c>
      <c r="AD15" s="17">
        <v>1</v>
      </c>
      <c r="AE15" s="17">
        <f>COUNTIFS(I:I,טבלה21[[#This Row],[הפרש]],R:R,"&gt;0")</f>
        <v>0</v>
      </c>
      <c r="AF15" s="18" t="e">
        <f>טבלה21[[#This Row],[שכיחות]]/$AE$17</f>
        <v>#DIV/0!</v>
      </c>
      <c r="AG15" s="18" t="e">
        <f>AG14+טבלה21[[#This Row],[שכיחות יחסית]]</f>
        <v>#DIV/0!</v>
      </c>
      <c r="AL15">
        <v>10</v>
      </c>
      <c r="AM15">
        <f>COUNTIF(R:R,טבלה27[[#This Row],[כמה מחזורים עד עקירה?]])</f>
        <v>0</v>
      </c>
      <c r="AR15" t="s">
        <v>27</v>
      </c>
      <c r="AS15">
        <v>14</v>
      </c>
      <c r="AT15">
        <v>28</v>
      </c>
      <c r="AU15">
        <f t="shared" si="0"/>
        <v>0</v>
      </c>
      <c r="AV15" t="str">
        <f t="shared" si="1"/>
        <v/>
      </c>
    </row>
    <row r="16" spans="1:53" ht="15.6" x14ac:dyDescent="0.25">
      <c r="A16" t="s">
        <v>27</v>
      </c>
      <c r="B16">
        <v>15</v>
      </c>
      <c r="C16">
        <v>0</v>
      </c>
      <c r="D16">
        <v>1</v>
      </c>
      <c r="E16">
        <v>0</v>
      </c>
      <c r="F16">
        <v>30</v>
      </c>
      <c r="G16">
        <f>טבלה20[[#This Row],[LengthofCycle]]+1</f>
        <v>31</v>
      </c>
      <c r="H16" t="str">
        <f>IF(טבלה20[[#This Row],[CycleNumber]]&gt;2,IF(AND(טבלה20[[#This Row],[LengthofCycle]]-F15=F15-F14,טבלה20[[#This Row],[LengthofCycle]]-F15&lt;&gt;0),1,""),"")</f>
        <v/>
      </c>
      <c r="I16" t="str">
        <f>IF(טבלה20[[#This Row],[דילוג]]=1,SUM(H16:H17),"")</f>
        <v/>
      </c>
      <c r="J16" t="str">
        <f>IF(AND(טבלה20[[#This Row],[CycleNumber]]&gt;B15,טבלה20[[#This Row],[CycleNumber]]&gt;2),IF(טבלה20[[#This Row],[דילוג]]=1,טבלה20[[#This Row],[LengthofCycle]]-F15,J15),"")</f>
        <v/>
      </c>
      <c r="L16" t="str">
        <f>IF(טבלה20[[#This Row],[CycleNumber]]&lt;3,"",IF(טבלה20[[#This Row],[דילוג]]=1,1,IF(L15="","",IF(טבלה20[[#This Row],[LengthofCycle]]-F15=טבלה20[[#This Row],[הפרש קבוע אחרון]],1,IF(L15+1&gt;3,"",L15+1)))))</f>
        <v/>
      </c>
      <c r="M16" t="str">
        <f>IF(AND(טבלה20[[#This Row],[פעילות]]=1,L17=2,L18=1,B18&gt;טבלה20[[#This Row],[CycleNumber]]),1,"")</f>
        <v/>
      </c>
      <c r="N16" t="str">
        <f>IF(AND(טבלה20[[#This Row],[האם יש לאישה וסת דילוג?]]=1,טבלה20[[#This Row],[CycleNumber]]&gt;5),IF(AND(טבלה20[[#This Row],[LengthofCycle]]=F13,F15=F12,F14=F11),1,""),"")</f>
        <v/>
      </c>
      <c r="O16" t="str">
        <f>IF(OR(טבלה20[[#This Row],[פעילות]]="",L15=""),"",IF(טבלה20[[#This Row],[פעילות]]=1,1,0))</f>
        <v/>
      </c>
      <c r="P16" t="str">
        <f>IF(AND(טבלה20[[#This Row],[הפרש קבוע אחרון]]&lt;&gt;"",טבלה20[[#This Row],[CycleNumber]]&lt;B17,B17&lt;&gt;"",טבלה20[[#This Row],[פעילות]]&lt;4),IF(F17-טבלה20[[#This Row],[LengthofCycle]]=טבלה20[[#This Row],[הפרש קבוע אחרון]],1,0),"")</f>
        <v/>
      </c>
      <c r="Q16" s="14" t="str">
        <f>IF(טבלה20[[#This Row],[פעילות]]="","",IF(OR(Q15="",AND(טבלה20[[#This Row],[דילוג]]=1,L15=3)),1,Q15+1))</f>
        <v/>
      </c>
      <c r="R16" s="14" t="str">
        <f>IF(AND(טבלה20[[#This Row],[מחזורי פעילות]]=3,H17=1,טבלה20[[#This Row],[הפרש קבוע אחרון]]&lt;&gt;J17),1,"")</f>
        <v/>
      </c>
      <c r="S16" s="14" t="str">
        <f>IF(AND(טבלה20[[#This Row],[מחזורי פעילות]]=3,H17=1,טבלה20[[#This Row],[הפרש קבוע אחרון]]=J17),1,"")</f>
        <v/>
      </c>
      <c r="T16" s="14" t="str">
        <f>IF(AND(טבלה20[[#This Row],[דילוג]]=1,טבלה20[[#This Row],[הפרש קבוע אחרון]]=J15,טבלה20[[#This Row],[מחזורי פעילות]]&gt;1),1,"")</f>
        <v/>
      </c>
      <c r="U16" s="14" t="str">
        <f>IF(OR(AND(טבלה20[[#This Row],[מחזורי פעילות]]&lt;&gt;"",Q17=""),AND(טבלה20[[#This Row],[פעילות]]=3,Q17=1)),טבלה20[[#This Row],[מחזורי פעילות]],"")</f>
        <v/>
      </c>
      <c r="V16" s="14" t="str">
        <f>IF(טבלה20[[#This Row],[באיזה מחזור נעקר אחרי קביעה?]]&lt;&gt;"",1,"")</f>
        <v/>
      </c>
      <c r="W16" s="14" t="str">
        <f>IF(AND(טבלה20[[#This Row],[באיזה מחזור נעקר אחרי קביעה?]]&lt;&gt;"",טבלה20[[#This Row],[CycleNumber]]&gt;B17),טבלה20[[#This Row],[באיזה מחזור נעקר אחרי קביעה?]],"")</f>
        <v/>
      </c>
      <c r="X16" s="14" t="str">
        <f>IF(AND(טבלה20[[#This Row],[הפרש קבוע אחרון]]&lt;&gt;"",J15=""),טבלה20[[#This Row],[CycleNumber]],"")</f>
        <v/>
      </c>
      <c r="Y16" s="14" t="str">
        <f>IF(OR(טבלה20[[#This Row],[CycleNumber]]&gt;B17,B17=""),טבלה20[[#This Row],[CycleNumber]],"")</f>
        <v/>
      </c>
      <c r="Z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6" s="3" t="s">
        <v>35</v>
      </c>
      <c r="AB16" s="8" t="s">
        <v>28</v>
      </c>
      <c r="AC16">
        <f>SUMPRODUCT((טבלה20[ClientID]=AB16),(טבלה20[מניית קביעות]))</f>
        <v>0</v>
      </c>
      <c r="AD16" s="17">
        <v>2</v>
      </c>
      <c r="AE16" s="17">
        <f>COUNTIFS(I:I,טבלה21[[#This Row],[הפרש]],R:R,"&gt;0")</f>
        <v>0</v>
      </c>
      <c r="AF16" s="18" t="e">
        <f>טבלה21[[#This Row],[שכיחות]]/$AE$17</f>
        <v>#DIV/0!</v>
      </c>
      <c r="AG16" s="18" t="e">
        <f>AG15+טבלה21[[#This Row],[שכיחות יחסית]]</f>
        <v>#DIV/0!</v>
      </c>
      <c r="AL16">
        <v>11</v>
      </c>
      <c r="AM16">
        <f>COUNTIF(R:R,טבלה27[[#This Row],[כמה מחזורים עד עקירה?]])</f>
        <v>0</v>
      </c>
      <c r="AR16" t="s">
        <v>27</v>
      </c>
      <c r="AS16">
        <v>15</v>
      </c>
      <c r="AT16">
        <v>30</v>
      </c>
      <c r="AU16">
        <f t="shared" si="0"/>
        <v>0</v>
      </c>
      <c r="AV16" t="str">
        <f t="shared" si="1"/>
        <v/>
      </c>
    </row>
    <row r="17" spans="1:48" ht="15.6" x14ac:dyDescent="0.25">
      <c r="A17" t="s">
        <v>27</v>
      </c>
      <c r="B17">
        <v>16</v>
      </c>
      <c r="C17">
        <v>0</v>
      </c>
      <c r="D17">
        <v>1</v>
      </c>
      <c r="E17">
        <v>0</v>
      </c>
      <c r="F17">
        <v>28</v>
      </c>
      <c r="G17">
        <f>טבלה20[[#This Row],[LengthofCycle]]+1</f>
        <v>29</v>
      </c>
      <c r="H17" t="str">
        <f>IF(טבלה20[[#This Row],[CycleNumber]]&gt;2,IF(AND(טבלה20[[#This Row],[LengthofCycle]]-F16=F16-F15,טבלה20[[#This Row],[LengthofCycle]]-F16&lt;&gt;0),1,""),"")</f>
        <v/>
      </c>
      <c r="I17" t="str">
        <f>IF(טבלה20[[#This Row],[דילוג]]=1,SUM(H17:H18),"")</f>
        <v/>
      </c>
      <c r="J17" t="str">
        <f>IF(AND(טבלה20[[#This Row],[CycleNumber]]&gt;B16,טבלה20[[#This Row],[CycleNumber]]&gt;2),IF(טבלה20[[#This Row],[דילוג]]=1,טבלה20[[#This Row],[LengthofCycle]]-F16,J16),"")</f>
        <v/>
      </c>
      <c r="L17" t="str">
        <f>IF(טבלה20[[#This Row],[CycleNumber]]&lt;3,"",IF(טבלה20[[#This Row],[דילוג]]=1,1,IF(L16="","",IF(טבלה20[[#This Row],[LengthofCycle]]-F16=טבלה20[[#This Row],[הפרש קבוע אחרון]],1,IF(L16+1&gt;3,"",L16+1)))))</f>
        <v/>
      </c>
      <c r="M17" t="str">
        <f>IF(AND(טבלה20[[#This Row],[פעילות]]=1,L18=2,L19=1,B19&gt;טבלה20[[#This Row],[CycleNumber]]),1,"")</f>
        <v/>
      </c>
      <c r="N17" t="str">
        <f>IF(AND(טבלה20[[#This Row],[האם יש לאישה וסת דילוג?]]=1,טבלה20[[#This Row],[CycleNumber]]&gt;5),IF(AND(טבלה20[[#This Row],[LengthofCycle]]=F14,F16=F13,F15=F12),1,""),"")</f>
        <v/>
      </c>
      <c r="O17" t="str">
        <f>IF(OR(טבלה20[[#This Row],[פעילות]]="",L16=""),"",IF(טבלה20[[#This Row],[פעילות]]=1,1,0))</f>
        <v/>
      </c>
      <c r="P17" t="str">
        <f>IF(AND(טבלה20[[#This Row],[הפרש קבוע אחרון]]&lt;&gt;"",טבלה20[[#This Row],[CycleNumber]]&lt;B18,B18&lt;&gt;"",טבלה20[[#This Row],[פעילות]]&lt;4),IF(F18-טבלה20[[#This Row],[LengthofCycle]]=טבלה20[[#This Row],[הפרש קבוע אחרון]],1,0),"")</f>
        <v/>
      </c>
      <c r="Q17" s="14" t="str">
        <f>IF(טבלה20[[#This Row],[פעילות]]="","",IF(OR(Q16="",AND(טבלה20[[#This Row],[דילוג]]=1,L16=3)),1,Q16+1))</f>
        <v/>
      </c>
      <c r="R17" s="14" t="str">
        <f>IF(AND(טבלה20[[#This Row],[מחזורי פעילות]]=3,H18=1,טבלה20[[#This Row],[הפרש קבוע אחרון]]&lt;&gt;J18),1,"")</f>
        <v/>
      </c>
      <c r="S17" s="14" t="str">
        <f>IF(AND(טבלה20[[#This Row],[מחזורי פעילות]]=3,H18=1,טבלה20[[#This Row],[הפרש קבוע אחרון]]=J18),1,"")</f>
        <v/>
      </c>
      <c r="T17" s="14" t="str">
        <f>IF(AND(טבלה20[[#This Row],[דילוג]]=1,טבלה20[[#This Row],[הפרש קבוע אחרון]]=J16,טבלה20[[#This Row],[מחזורי פעילות]]&gt;1),1,"")</f>
        <v/>
      </c>
      <c r="U17" s="14" t="str">
        <f>IF(OR(AND(טבלה20[[#This Row],[מחזורי פעילות]]&lt;&gt;"",Q18=""),AND(טבלה20[[#This Row],[פעילות]]=3,Q18=1)),טבלה20[[#This Row],[מחזורי פעילות]],"")</f>
        <v/>
      </c>
      <c r="V17" s="14" t="str">
        <f>IF(טבלה20[[#This Row],[באיזה מחזור נעקר אחרי קביעה?]]&lt;&gt;"",1,"")</f>
        <v/>
      </c>
      <c r="W17" s="14" t="str">
        <f>IF(AND(טבלה20[[#This Row],[באיזה מחזור נעקר אחרי קביעה?]]&lt;&gt;"",טבלה20[[#This Row],[CycleNumber]]&gt;B18),טבלה20[[#This Row],[באיזה מחזור נעקר אחרי קביעה?]],"")</f>
        <v/>
      </c>
      <c r="X17" s="14" t="str">
        <f>IF(AND(טבלה20[[#This Row],[הפרש קבוע אחרון]]&lt;&gt;"",J16=""),טבלה20[[#This Row],[CycleNumber]],"")</f>
        <v/>
      </c>
      <c r="Y17" s="14" t="str">
        <f>IF(OR(טבלה20[[#This Row],[CycleNumber]]&gt;B18,B18=""),טבלה20[[#This Row],[CycleNumber]],"")</f>
        <v/>
      </c>
      <c r="Z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7" s="1" t="s">
        <v>35</v>
      </c>
      <c r="AB17" s="8" t="s">
        <v>30</v>
      </c>
      <c r="AC17" t="e">
        <f>SUMPRODUCT((טבלה20[ClientID]=AB17)*(טבלה20[באיזה מחזור נעקר אחרי קביעה?]))</f>
        <v>#VALUE!</v>
      </c>
      <c r="AD17" s="17" t="s">
        <v>158</v>
      </c>
      <c r="AE17" s="17">
        <f>SUM(AE12:AE16)</f>
        <v>0</v>
      </c>
      <c r="AF17" s="18" t="e">
        <f>טבלה21[[#This Row],[שכיחות]]/$AE$17</f>
        <v>#DIV/0!</v>
      </c>
      <c r="AG17" s="18" t="e">
        <f>טבלה21[[#This Row],[שכיחות יחסית]]</f>
        <v>#DIV/0!</v>
      </c>
      <c r="AL17" t="s">
        <v>158</v>
      </c>
      <c r="AM17">
        <f>SUM(AM6:AM16)</f>
        <v>1</v>
      </c>
      <c r="AR17" t="s">
        <v>27</v>
      </c>
      <c r="AS17">
        <v>16</v>
      </c>
      <c r="AT17">
        <v>28</v>
      </c>
      <c r="AU17">
        <f t="shared" si="0"/>
        <v>0</v>
      </c>
      <c r="AV17" t="str">
        <f t="shared" si="1"/>
        <v/>
      </c>
    </row>
    <row r="18" spans="1:48" x14ac:dyDescent="0.25">
      <c r="A18" t="s">
        <v>27</v>
      </c>
      <c r="B18">
        <v>17</v>
      </c>
      <c r="C18">
        <v>0</v>
      </c>
      <c r="D18">
        <v>1</v>
      </c>
      <c r="E18">
        <v>0</v>
      </c>
      <c r="F18">
        <v>26</v>
      </c>
      <c r="G18">
        <f>טבלה20[[#This Row],[LengthofCycle]]+1</f>
        <v>27</v>
      </c>
      <c r="H18">
        <f>IF(טבלה20[[#This Row],[CycleNumber]]&gt;2,IF(AND(טבלה20[[#This Row],[LengthofCycle]]-F17=F17-F16,טבלה20[[#This Row],[LengthofCycle]]-F17&lt;&gt;0),1,""),"")</f>
        <v>1</v>
      </c>
      <c r="I18">
        <f>IF(טבלה20[[#This Row],[דילוג]]=1,SUM(H18:H19),"")</f>
        <v>1</v>
      </c>
      <c r="J18">
        <f>IF(AND(טבלה20[[#This Row],[CycleNumber]]&gt;B17,טבלה20[[#This Row],[CycleNumber]]&gt;2),IF(טבלה20[[#This Row],[דילוג]]=1,טבלה20[[#This Row],[LengthofCycle]]-F17,J17),"")</f>
        <v>-2</v>
      </c>
      <c r="K18">
        <f>IF(AND(טבלה20[[#This Row],[CycleNumber]]&gt;B17,טבלה20[[#This Row],[CycleNumber]]&gt;2),IF(טבלה20[[#This Row],[דילוג]]=1,1,IF(MAX(K16:K17)=1,1,IF(טבלה20[[#This Row],[LengthofCycle]]-F17&lt;&gt;טבלה20[[#This Row],[הפרש קבוע אחרון]],0,""))),"")</f>
        <v>1</v>
      </c>
      <c r="L18">
        <f>IF(טבלה20[[#This Row],[CycleNumber]]&lt;3,"",IF(טבלה20[[#This Row],[דילוג]]=1,1,IF(L17="","",IF(טבלה20[[#This Row],[LengthofCycle]]-F17=טבלה20[[#This Row],[הפרש קבוע אחרון]],1,IF(L17+1&gt;3,"",L17+1)))))</f>
        <v>1</v>
      </c>
      <c r="M18">
        <f>IF(AND(טבלה20[[#This Row],[פעילות]]=1,L19=2,L20=1,B20&gt;טבלה20[[#This Row],[CycleNumber]]),1,"")</f>
        <v>1</v>
      </c>
      <c r="N18" t="str">
        <f>IF(AND(טבלה20[[#This Row],[האם יש לאישה וסת דילוג?]]=1,טבלה20[[#This Row],[CycleNumber]]&gt;5),IF(AND(טבלה20[[#This Row],[LengthofCycle]]=F15,F17=F14,F16=F13),1,""),"")</f>
        <v/>
      </c>
      <c r="O18" t="str">
        <f>IF(OR(טבלה20[[#This Row],[פעילות]]="",L17=""),"",IF(טבלה20[[#This Row],[פעילות]]=1,1,0))</f>
        <v/>
      </c>
      <c r="P18">
        <f>IF(AND(טבלה20[[#This Row],[הפרש קבוע אחרון]]&lt;&gt;"",טבלה20[[#This Row],[CycleNumber]]&lt;B19,B19&lt;&gt;"",טבלה20[[#This Row],[פעילות]]&lt;4),IF(F19-טבלה20[[#This Row],[LengthofCycle]]=טבלה20[[#This Row],[הפרש קבוע אחרון]],1,0),"")</f>
        <v>0</v>
      </c>
      <c r="Q18" s="14">
        <f>IF(טבלה20[[#This Row],[פעילות]]="","",IF(OR(Q17="",AND(טבלה20[[#This Row],[דילוג]]=1,L17=3)),1,Q17+1))</f>
        <v>1</v>
      </c>
      <c r="R18" s="14" t="str">
        <f>IF(AND(טבלה20[[#This Row],[מחזורי פעילות]]=3,H19=1,טבלה20[[#This Row],[הפרש קבוע אחרון]]&lt;&gt;J19),1,"")</f>
        <v/>
      </c>
      <c r="S18" s="14" t="str">
        <f>IF(AND(טבלה20[[#This Row],[מחזורי פעילות]]=3,H19=1,טבלה20[[#This Row],[הפרש קבוע אחרון]]=J19),1,"")</f>
        <v/>
      </c>
      <c r="T18" s="14" t="str">
        <f>IF(AND(טבלה20[[#This Row],[דילוג]]=1,טבלה20[[#This Row],[הפרש קבוע אחרון]]=J17,טבלה20[[#This Row],[מחזורי פעילות]]&gt;1),1,"")</f>
        <v/>
      </c>
      <c r="U18" s="14" t="str">
        <f>IF(OR(AND(טבלה20[[#This Row],[מחזורי פעילות]]&lt;&gt;"",Q19=""),AND(טבלה20[[#This Row],[פעילות]]=3,Q19=1)),טבלה20[[#This Row],[מחזורי פעילות]],"")</f>
        <v/>
      </c>
      <c r="V18" s="14" t="str">
        <f>IF(טבלה20[[#This Row],[באיזה מחזור נעקר אחרי קביעה?]]&lt;&gt;"",1,"")</f>
        <v/>
      </c>
      <c r="W18" s="14" t="str">
        <f>IF(AND(טבלה20[[#This Row],[באיזה מחזור נעקר אחרי קביעה?]]&lt;&gt;"",טבלה20[[#This Row],[CycleNumber]]&gt;B19),טבלה20[[#This Row],[באיזה מחזור נעקר אחרי קביעה?]],"")</f>
        <v/>
      </c>
      <c r="X18" s="14">
        <f>IF(AND(טבלה20[[#This Row],[הפרש קבוע אחרון]]&lt;&gt;"",J17=""),טבלה20[[#This Row],[CycleNumber]],"")</f>
        <v>17</v>
      </c>
      <c r="Y18" s="14" t="str">
        <f>IF(OR(טבלה20[[#This Row],[CycleNumber]]&gt;B19,B19=""),טבלה20[[#This Row],[CycleNumber]],"")</f>
        <v/>
      </c>
      <c r="Z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8" s="3" t="s">
        <v>114</v>
      </c>
      <c r="AB18" s="8" t="s">
        <v>32</v>
      </c>
      <c r="AC18">
        <f>COUNTIFS(R:R,"&gt;0",A:A,AB18)</f>
        <v>0</v>
      </c>
      <c r="AR18" t="s">
        <v>27</v>
      </c>
      <c r="AS18">
        <v>17</v>
      </c>
      <c r="AT18">
        <v>26</v>
      </c>
      <c r="AU18">
        <f t="shared" si="0"/>
        <v>1</v>
      </c>
      <c r="AV18" t="str">
        <f t="shared" si="1"/>
        <v/>
      </c>
    </row>
    <row r="19" spans="1:48" x14ac:dyDescent="0.25">
      <c r="A19" t="s">
        <v>27</v>
      </c>
      <c r="B19">
        <v>18</v>
      </c>
      <c r="C19">
        <v>0</v>
      </c>
      <c r="D19">
        <v>1</v>
      </c>
      <c r="E19">
        <v>0</v>
      </c>
      <c r="F19">
        <v>26</v>
      </c>
      <c r="G19">
        <f>טבלה20[[#This Row],[LengthofCycle]]+1</f>
        <v>27</v>
      </c>
      <c r="H19" t="str">
        <f>IF(טבלה20[[#This Row],[CycleNumber]]&gt;2,IF(AND(טבלה20[[#This Row],[LengthofCycle]]-F18=F18-F17,טבלה20[[#This Row],[LengthofCycle]]-F18&lt;&gt;0),1,""),"")</f>
        <v/>
      </c>
      <c r="I19" t="str">
        <f>IF(טבלה20[[#This Row],[דילוג]]=1,SUM(H19:H20),"")</f>
        <v/>
      </c>
      <c r="J19">
        <f>IF(AND(טבלה20[[#This Row],[CycleNumber]]&gt;B18,טבלה20[[#This Row],[CycleNumber]]&gt;2),IF(טבלה20[[#This Row],[דילוג]]=1,טבלה20[[#This Row],[LengthofCycle]]-F18,J18),"")</f>
        <v>-2</v>
      </c>
      <c r="K19">
        <f>IF(AND(טבלה20[[#This Row],[CycleNumber]]&gt;B18,טבלה20[[#This Row],[CycleNumber]]&gt;2),IF(טבלה20[[#This Row],[דילוג]]=1,1,IF(MAX(K17:K18)=1,1,IF(טבלה20[[#This Row],[LengthofCycle]]-F18&lt;&gt;טבלה20[[#This Row],[הפרש קבוע אחרון]],0,""))),"")</f>
        <v>1</v>
      </c>
      <c r="L19">
        <f>IF(טבלה20[[#This Row],[CycleNumber]]&lt;3,"",IF(טבלה20[[#This Row],[דילוג]]=1,1,IF(L18="","",IF(טבלה20[[#This Row],[LengthofCycle]]-F18=טבלה20[[#This Row],[הפרש קבוע אחרון]],1,IF(L18+1&gt;3,"",L18+1)))))</f>
        <v>2</v>
      </c>
      <c r="M19" t="str">
        <f>IF(AND(טבלה20[[#This Row],[פעילות]]=1,L20=2,L21=1,B21&gt;טבלה20[[#This Row],[CycleNumber]]),1,"")</f>
        <v/>
      </c>
      <c r="N19" t="str">
        <f>IF(AND(טבלה20[[#This Row],[האם יש לאישה וסת דילוג?]]=1,טבלה20[[#This Row],[CycleNumber]]&gt;5),IF(AND(טבלה20[[#This Row],[LengthofCycle]]=F16,F18=F15,F17=F14),1,""),"")</f>
        <v/>
      </c>
      <c r="O19">
        <f>IF(OR(טבלה20[[#This Row],[פעילות]]="",L18=""),"",IF(טבלה20[[#This Row],[פעילות]]=1,1,0))</f>
        <v>0</v>
      </c>
      <c r="P19">
        <f>IF(AND(טבלה20[[#This Row],[הפרש קבוע אחרון]]&lt;&gt;"",טבלה20[[#This Row],[CycleNumber]]&lt;B20,B20&lt;&gt;"",טבלה20[[#This Row],[פעילות]]&lt;4),IF(F20-טבלה20[[#This Row],[LengthofCycle]]=טבלה20[[#This Row],[הפרש קבוע אחרון]],1,0),"")</f>
        <v>1</v>
      </c>
      <c r="Q19" s="14">
        <f>IF(טבלה20[[#This Row],[פעילות]]="","",IF(OR(Q18="",AND(טבלה20[[#This Row],[דילוג]]=1,L18=3)),1,Q18+1))</f>
        <v>2</v>
      </c>
      <c r="R19" s="14" t="str">
        <f>IF(AND(טבלה20[[#This Row],[מחזורי פעילות]]=3,H20=1,טבלה20[[#This Row],[הפרש קבוע אחרון]]&lt;&gt;J20),1,"")</f>
        <v/>
      </c>
      <c r="S19" s="14" t="str">
        <f>IF(AND(טבלה20[[#This Row],[מחזורי פעילות]]=3,H20=1,טבלה20[[#This Row],[הפרש קבוע אחרון]]=J20),1,"")</f>
        <v/>
      </c>
      <c r="T19" s="14" t="str">
        <f>IF(AND(טבלה20[[#This Row],[דילוג]]=1,טבלה20[[#This Row],[הפרש קבוע אחרון]]=J18,טבלה20[[#This Row],[מחזורי פעילות]]&gt;1),1,"")</f>
        <v/>
      </c>
      <c r="U19" s="14" t="str">
        <f>IF(OR(AND(טבלה20[[#This Row],[מחזורי פעילות]]&lt;&gt;"",Q20=""),AND(טבלה20[[#This Row],[פעילות]]=3,Q20=1)),טבלה20[[#This Row],[מחזורי פעילות]],"")</f>
        <v/>
      </c>
      <c r="V19" s="14" t="str">
        <f>IF(טבלה20[[#This Row],[באיזה מחזור נעקר אחרי קביעה?]]&lt;&gt;"",1,"")</f>
        <v/>
      </c>
      <c r="W19" s="14" t="str">
        <f>IF(AND(טבלה20[[#This Row],[באיזה מחזור נעקר אחרי קביעה?]]&lt;&gt;"",טבלה20[[#This Row],[CycleNumber]]&gt;B20),טבלה20[[#This Row],[באיזה מחזור נעקר אחרי קביעה?]],"")</f>
        <v/>
      </c>
      <c r="X19" s="14" t="str">
        <f>IF(AND(טבלה20[[#This Row],[הפרש קבוע אחרון]]&lt;&gt;"",J18=""),טבלה20[[#This Row],[CycleNumber]],"")</f>
        <v/>
      </c>
      <c r="Y19" s="14" t="str">
        <f>IF(OR(טבלה20[[#This Row],[CycleNumber]]&gt;B20,B20=""),טבלה20[[#This Row],[CycleNumber]],"")</f>
        <v/>
      </c>
      <c r="Z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A19" s="1" t="s">
        <v>119</v>
      </c>
      <c r="AB19" s="8" t="s">
        <v>33</v>
      </c>
      <c r="AC19">
        <f>COUNTIFS(R:R,"&gt;0",A:A,AB19)</f>
        <v>0</v>
      </c>
      <c r="AL19" t="s">
        <v>159</v>
      </c>
      <c r="AM19" t="s">
        <v>154</v>
      </c>
      <c r="AR19" t="s">
        <v>27</v>
      </c>
      <c r="AS19">
        <v>18</v>
      </c>
      <c r="AT19">
        <v>26</v>
      </c>
      <c r="AU19">
        <f t="shared" si="0"/>
        <v>0</v>
      </c>
      <c r="AV19" t="str">
        <f t="shared" si="1"/>
        <v/>
      </c>
    </row>
    <row r="20" spans="1:48" x14ac:dyDescent="0.25">
      <c r="A20" t="s">
        <v>27</v>
      </c>
      <c r="B20">
        <v>19</v>
      </c>
      <c r="C20">
        <v>0</v>
      </c>
      <c r="D20">
        <v>1</v>
      </c>
      <c r="E20">
        <v>2</v>
      </c>
      <c r="F20">
        <v>24</v>
      </c>
      <c r="G20">
        <f>טבלה20[[#This Row],[LengthofCycle]]+1</f>
        <v>25</v>
      </c>
      <c r="H20" t="str">
        <f>IF(טבלה20[[#This Row],[CycleNumber]]&gt;2,IF(AND(טבלה20[[#This Row],[LengthofCycle]]-F19=F19-F18,טבלה20[[#This Row],[LengthofCycle]]-F19&lt;&gt;0),1,""),"")</f>
        <v/>
      </c>
      <c r="I20" t="str">
        <f>IF(טבלה20[[#This Row],[דילוג]]=1,SUM(H20:H21),"")</f>
        <v/>
      </c>
      <c r="J20">
        <f>IF(AND(טבלה20[[#This Row],[CycleNumber]]&gt;B19,טבלה20[[#This Row],[CycleNumber]]&gt;2),IF(טבלה20[[#This Row],[דילוג]]=1,טבלה20[[#This Row],[LengthofCycle]]-F19,J19),"")</f>
        <v>-2</v>
      </c>
      <c r="K20">
        <f>IF(AND(טבלה20[[#This Row],[CycleNumber]]&gt;B19,טבלה20[[#This Row],[CycleNumber]]&gt;2),IF(טבלה20[[#This Row],[דילוג]]=1,1,IF(MAX(K18:K19)=1,1,IF(טבלה20[[#This Row],[LengthofCycle]]-F19&lt;&gt;טבלה20[[#This Row],[הפרש קבוע אחרון]],0,""))),"")</f>
        <v>1</v>
      </c>
      <c r="L20">
        <f>IF(טבלה20[[#This Row],[CycleNumber]]&lt;3,"",IF(טבלה20[[#This Row],[דילוג]]=1,1,IF(L19="","",IF(טבלה20[[#This Row],[LengthofCycle]]-F19=טבלה20[[#This Row],[הפרש קבוע אחרון]],1,IF(L19+1&gt;3,"",L19+1)))))</f>
        <v>1</v>
      </c>
      <c r="M20" t="str">
        <f>IF(AND(טבלה20[[#This Row],[פעילות]]=1,L21=2,L22=1,B22&gt;טבלה20[[#This Row],[CycleNumber]]),1,"")</f>
        <v/>
      </c>
      <c r="N20" t="str">
        <f>IF(AND(טבלה20[[#This Row],[האם יש לאישה וסת דילוג?]]=1,טבלה20[[#This Row],[CycleNumber]]&gt;5),IF(AND(טבלה20[[#This Row],[LengthofCycle]]=F17,F19=F16,F18=F15),1,""),"")</f>
        <v/>
      </c>
      <c r="O20">
        <f>IF(OR(טבלה20[[#This Row],[פעילות]]="",L19=""),"",IF(טבלה20[[#This Row],[פעילות]]=1,1,0))</f>
        <v>1</v>
      </c>
      <c r="P20">
        <f>IF(AND(טבלה20[[#This Row],[הפרש קבוע אחרון]]&lt;&gt;"",טבלה20[[#This Row],[CycleNumber]]&lt;B21,B21&lt;&gt;"",טבלה20[[#This Row],[פעילות]]&lt;4),IF(F21-טבלה20[[#This Row],[LengthofCycle]]=טבלה20[[#This Row],[הפרש קבוע אחרון]],1,0),"")</f>
        <v>0</v>
      </c>
      <c r="Q20" s="14">
        <f>IF(טבלה20[[#This Row],[פעילות]]="","",IF(OR(Q19="",AND(טבלה20[[#This Row],[דילוג]]=1,L19=3)),1,Q19+1))</f>
        <v>3</v>
      </c>
      <c r="R20" s="14" t="str">
        <f>IF(AND(טבלה20[[#This Row],[מחזורי פעילות]]=3,H21=1,טבלה20[[#This Row],[הפרש קבוע אחרון]]&lt;&gt;J21),1,"")</f>
        <v/>
      </c>
      <c r="S20" s="14" t="str">
        <f>IF(AND(טבלה20[[#This Row],[מחזורי פעילות]]=3,H21=1,טבלה20[[#This Row],[הפרש קבוע אחרון]]=J21),1,"")</f>
        <v/>
      </c>
      <c r="T20" s="14" t="str">
        <f>IF(AND(טבלה20[[#This Row],[דילוג]]=1,טבלה20[[#This Row],[הפרש קבוע אחרון]]=J19,טבלה20[[#This Row],[מחזורי פעילות]]&gt;1),1,"")</f>
        <v/>
      </c>
      <c r="U20" s="14" t="str">
        <f>IF(OR(AND(טבלה20[[#This Row],[מחזורי פעילות]]&lt;&gt;"",Q21=""),AND(טבלה20[[#This Row],[פעילות]]=3,Q21=1)),טבלה20[[#This Row],[מחזורי פעילות]],"")</f>
        <v/>
      </c>
      <c r="V20" s="14" t="str">
        <f>IF(טבלה20[[#This Row],[באיזה מחזור נעקר אחרי קביעה?]]&lt;&gt;"",1,"")</f>
        <v/>
      </c>
      <c r="W20" s="14" t="str">
        <f>IF(AND(טבלה20[[#This Row],[באיזה מחזור נעקר אחרי קביעה?]]&lt;&gt;"",טבלה20[[#This Row],[CycleNumber]]&gt;B21),טבלה20[[#This Row],[באיזה מחזור נעקר אחרי קביעה?]],"")</f>
        <v/>
      </c>
      <c r="X20" s="14" t="str">
        <f>IF(AND(טבלה20[[#This Row],[הפרש קבוע אחרון]]&lt;&gt;"",J19=""),טבלה20[[#This Row],[CycleNumber]],"")</f>
        <v/>
      </c>
      <c r="Y20" s="14" t="str">
        <f>IF(OR(טבלה20[[#This Row],[CycleNumber]]&gt;B21,B21=""),טבלה20[[#This Row],[CycleNumber]],"")</f>
        <v/>
      </c>
      <c r="Z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0" s="8" t="s">
        <v>34</v>
      </c>
      <c r="AC20">
        <f>COUNTIFS(R:R,"&gt;0",A:A,AB20)</f>
        <v>0</v>
      </c>
      <c r="AL20">
        <v>1</v>
      </c>
      <c r="AM20">
        <f>COUNTIF(T:T,טבלה28[[#This Row],[כמה מחזורים עד סיום דיווח מקביעה?]])</f>
        <v>7</v>
      </c>
      <c r="AR20" t="s">
        <v>27</v>
      </c>
      <c r="AS20">
        <v>19</v>
      </c>
      <c r="AT20">
        <v>24</v>
      </c>
      <c r="AU20">
        <f t="shared" si="0"/>
        <v>0</v>
      </c>
      <c r="AV20" t="str">
        <f t="shared" si="1"/>
        <v/>
      </c>
    </row>
    <row r="21" spans="1:48" x14ac:dyDescent="0.25">
      <c r="A21" t="s">
        <v>27</v>
      </c>
      <c r="B21">
        <v>20</v>
      </c>
      <c r="C21">
        <v>0</v>
      </c>
      <c r="D21">
        <v>1</v>
      </c>
      <c r="E21">
        <v>0</v>
      </c>
      <c r="F21">
        <v>27</v>
      </c>
      <c r="G21">
        <f>טבלה20[[#This Row],[LengthofCycle]]+1</f>
        <v>28</v>
      </c>
      <c r="H21" t="str">
        <f>IF(טבלה20[[#This Row],[CycleNumber]]&gt;2,IF(AND(טבלה20[[#This Row],[LengthofCycle]]-F20=F20-F19,טבלה20[[#This Row],[LengthofCycle]]-F20&lt;&gt;0),1,""),"")</f>
        <v/>
      </c>
      <c r="I21" t="str">
        <f>IF(טבלה20[[#This Row],[דילוג]]=1,SUM(H21:H22),"")</f>
        <v/>
      </c>
      <c r="J21">
        <f>IF(AND(טבלה20[[#This Row],[CycleNumber]]&gt;B20,טבלה20[[#This Row],[CycleNumber]]&gt;2),IF(טבלה20[[#This Row],[דילוג]]=1,טבלה20[[#This Row],[LengthofCycle]]-F20,J20),"")</f>
        <v>-2</v>
      </c>
      <c r="K21">
        <f>IF(AND(טבלה20[[#This Row],[CycleNumber]]&gt;B20,טבלה20[[#This Row],[CycleNumber]]&gt;2),IF(טבלה20[[#This Row],[דילוג]]=1,1,IF(MAX(K19:K20)=1,1,IF(טבלה20[[#This Row],[LengthofCycle]]-F20&lt;&gt;טבלה20[[#This Row],[הפרש קבוע אחרון]],0,""))),"")</f>
        <v>1</v>
      </c>
      <c r="L21">
        <f>IF(טבלה20[[#This Row],[CycleNumber]]&lt;3,"",IF(טבלה20[[#This Row],[דילוג]]=1,1,IF(L20="","",IF(טבלה20[[#This Row],[LengthofCycle]]-F20=טבלה20[[#This Row],[הפרש קבוע אחרון]],1,IF(L20+1&gt;3,"",L20+1)))))</f>
        <v>2</v>
      </c>
      <c r="M21" t="str">
        <f>IF(AND(טבלה20[[#This Row],[פעילות]]=1,L22=2,L23=1,B23&gt;טבלה20[[#This Row],[CycleNumber]]),1,"")</f>
        <v/>
      </c>
      <c r="N21" t="str">
        <f>IF(AND(טבלה20[[#This Row],[האם יש לאישה וסת דילוג?]]=1,טבלה20[[#This Row],[CycleNumber]]&gt;5),IF(AND(טבלה20[[#This Row],[LengthofCycle]]=F18,F20=F17,F19=F16),1,""),"")</f>
        <v/>
      </c>
      <c r="O21">
        <f>IF(OR(טבלה20[[#This Row],[פעילות]]="",L20=""),"",IF(טבלה20[[#This Row],[פעילות]]=1,1,0))</f>
        <v>0</v>
      </c>
      <c r="P21">
        <f>IF(AND(טבלה20[[#This Row],[הפרש קבוע אחרון]]&lt;&gt;"",טבלה20[[#This Row],[CycleNumber]]&lt;B22,B22&lt;&gt;"",טבלה20[[#This Row],[פעילות]]&lt;4),IF(F22-טבלה20[[#This Row],[LengthofCycle]]=טבלה20[[#This Row],[הפרש קבוע אחרון]],1,0),"")</f>
        <v>0</v>
      </c>
      <c r="Q21" s="14">
        <f>IF(טבלה20[[#This Row],[פעילות]]="","",IF(OR(Q20="",AND(טבלה20[[#This Row],[דילוג]]=1,L20=3)),1,Q20+1))</f>
        <v>4</v>
      </c>
      <c r="R21" s="14" t="str">
        <f>IF(AND(טבלה20[[#This Row],[מחזורי פעילות]]=3,H22=1,טבלה20[[#This Row],[הפרש קבוע אחרון]]&lt;&gt;J22),1,"")</f>
        <v/>
      </c>
      <c r="S21" s="14" t="str">
        <f>IF(AND(טבלה20[[#This Row],[מחזורי פעילות]]=3,H22=1,טבלה20[[#This Row],[הפרש קבוע אחרון]]=J22),1,"")</f>
        <v/>
      </c>
      <c r="T21" s="14" t="str">
        <f>IF(AND(טבלה20[[#This Row],[דילוג]]=1,טבלה20[[#This Row],[הפרש קבוע אחרון]]=J20,טבלה20[[#This Row],[מחזורי פעילות]]&gt;1),1,"")</f>
        <v/>
      </c>
      <c r="U21" s="14" t="str">
        <f>IF(OR(AND(טבלה20[[#This Row],[מחזורי פעילות]]&lt;&gt;"",Q22=""),AND(טבלה20[[#This Row],[פעילות]]=3,Q22=1)),טבלה20[[#This Row],[מחזורי פעילות]],"")</f>
        <v/>
      </c>
      <c r="V21" s="14" t="str">
        <f>IF(טבלה20[[#This Row],[באיזה מחזור נעקר אחרי קביעה?]]&lt;&gt;"",1,"")</f>
        <v/>
      </c>
      <c r="W21" s="14" t="str">
        <f>IF(AND(טבלה20[[#This Row],[באיזה מחזור נעקר אחרי קביעה?]]&lt;&gt;"",טבלה20[[#This Row],[CycleNumber]]&gt;B22),טבלה20[[#This Row],[באיזה מחזור נעקר אחרי קביעה?]],"")</f>
        <v/>
      </c>
      <c r="X21" s="14" t="str">
        <f>IF(AND(טבלה20[[#This Row],[הפרש קבוע אחרון]]&lt;&gt;"",J20=""),טבלה20[[#This Row],[CycleNumber]],"")</f>
        <v/>
      </c>
      <c r="Y21" s="14" t="str">
        <f>IF(OR(טבלה20[[#This Row],[CycleNumber]]&gt;B22,B22=""),טבלה20[[#This Row],[CycleNumber]],"")</f>
        <v/>
      </c>
      <c r="Z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1" s="8" t="s">
        <v>35</v>
      </c>
      <c r="AC21">
        <f>COUNTIFS(R:R,"&gt;0",A:A,AB21)</f>
        <v>0</v>
      </c>
      <c r="AE21" t="s">
        <v>147</v>
      </c>
      <c r="AF21" t="s">
        <v>154</v>
      </c>
      <c r="AG21" t="s">
        <v>160</v>
      </c>
      <c r="AH21" t="s">
        <v>161</v>
      </c>
      <c r="AL21">
        <v>2</v>
      </c>
      <c r="AM21">
        <f>COUNTIF(T:T,טבלה28[[#This Row],[כמה מחזורים עד סיום דיווח מקביעה?]])</f>
        <v>0</v>
      </c>
      <c r="AR21" t="s">
        <v>27</v>
      </c>
      <c r="AS21">
        <v>20</v>
      </c>
      <c r="AT21">
        <v>27</v>
      </c>
      <c r="AU21">
        <f t="shared" si="0"/>
        <v>0</v>
      </c>
      <c r="AV21" t="str">
        <f t="shared" si="1"/>
        <v/>
      </c>
    </row>
    <row r="22" spans="1:48" x14ac:dyDescent="0.25">
      <c r="A22" t="s">
        <v>27</v>
      </c>
      <c r="B22">
        <v>21</v>
      </c>
      <c r="C22">
        <v>0</v>
      </c>
      <c r="D22">
        <v>1</v>
      </c>
      <c r="E22">
        <v>0</v>
      </c>
      <c r="F22">
        <v>28</v>
      </c>
      <c r="G22">
        <f>טבלה20[[#This Row],[LengthofCycle]]+1</f>
        <v>29</v>
      </c>
      <c r="H22" t="str">
        <f>IF(טבלה20[[#This Row],[CycleNumber]]&gt;2,IF(AND(טבלה20[[#This Row],[LengthofCycle]]-F21=F21-F20,טבלה20[[#This Row],[LengthofCycle]]-F21&lt;&gt;0),1,""),"")</f>
        <v/>
      </c>
      <c r="I22" t="str">
        <f>IF(טבלה20[[#This Row],[דילוג]]=1,SUM(H22:H23),"")</f>
        <v/>
      </c>
      <c r="J22">
        <f>IF(AND(טבלה20[[#This Row],[CycleNumber]]&gt;B21,טבלה20[[#This Row],[CycleNumber]]&gt;2),IF(טבלה20[[#This Row],[דילוג]]=1,טבלה20[[#This Row],[LengthofCycle]]-F21,J21),"")</f>
        <v>-2</v>
      </c>
      <c r="K22">
        <f>IF(AND(טבלה20[[#This Row],[CycleNumber]]&gt;B21,טבלה20[[#This Row],[CycleNumber]]&gt;2),IF(טבלה20[[#This Row],[דילוג]]=1,1,IF(MAX(K20:K21)=1,1,IF(טבלה20[[#This Row],[LengthofCycle]]-F21&lt;&gt;טבלה20[[#This Row],[הפרש קבוע אחרון]],0,""))),"")</f>
        <v>1</v>
      </c>
      <c r="L22">
        <f>IF(טבלה20[[#This Row],[CycleNumber]]&lt;3,"",IF(טבלה20[[#This Row],[דילוג]]=1,1,IF(L21="","",IF(טבלה20[[#This Row],[LengthofCycle]]-F21=טבלה20[[#This Row],[הפרש קבוע אחרון]],1,IF(L21+1&gt;3,"",L21+1)))))</f>
        <v>3</v>
      </c>
      <c r="M22" t="str">
        <f>IF(AND(טבלה20[[#This Row],[פעילות]]=1,L23=2,L24=1,B24&gt;טבלה20[[#This Row],[CycleNumber]]),1,"")</f>
        <v/>
      </c>
      <c r="N22" t="str">
        <f>IF(AND(טבלה20[[#This Row],[האם יש לאישה וסת דילוג?]]=1,טבלה20[[#This Row],[CycleNumber]]&gt;5),IF(AND(טבלה20[[#This Row],[LengthofCycle]]=F19,F21=F18,F20=F17),1,""),"")</f>
        <v/>
      </c>
      <c r="O22">
        <f>IF(OR(טבלה20[[#This Row],[פעילות]]="",L21=""),"",IF(טבלה20[[#This Row],[פעילות]]=1,1,0))</f>
        <v>0</v>
      </c>
      <c r="P22">
        <f>IF(AND(טבלה20[[#This Row],[הפרש קבוע אחרון]]&lt;&gt;"",טבלה20[[#This Row],[CycleNumber]]&lt;B23,B23&lt;&gt;"",טבלה20[[#This Row],[פעילות]]&lt;4),IF(F23-טבלה20[[#This Row],[LengthofCycle]]=טבלה20[[#This Row],[הפרש קבוע אחרון]],1,0),"")</f>
        <v>1</v>
      </c>
      <c r="Q22" s="14">
        <f>IF(טבלה20[[#This Row],[פעילות]]="","",IF(OR(Q21="",AND(טבלה20[[#This Row],[דילוג]]=1,L21=3)),1,Q21+1))</f>
        <v>5</v>
      </c>
      <c r="R22" s="14" t="str">
        <f>IF(AND(טבלה20[[#This Row],[מחזורי פעילות]]=3,H23=1,טבלה20[[#This Row],[הפרש קבוע אחרון]]&lt;&gt;J23),1,"")</f>
        <v/>
      </c>
      <c r="S22" s="14" t="str">
        <f>IF(AND(טבלה20[[#This Row],[מחזורי פעילות]]=3,H23=1,טבלה20[[#This Row],[הפרש קבוע אחרון]]=J23),1,"")</f>
        <v/>
      </c>
      <c r="T22" s="14" t="str">
        <f>IF(AND(טבלה20[[#This Row],[דילוג]]=1,טבלה20[[#This Row],[הפרש קבוע אחרון]]=J21,טבלה20[[#This Row],[מחזורי פעילות]]&gt;1),1,"")</f>
        <v/>
      </c>
      <c r="U22" s="14" t="str">
        <f>IF(OR(AND(טבלה20[[#This Row],[מחזורי פעילות]]&lt;&gt;"",Q23=""),AND(טבלה20[[#This Row],[פעילות]]=3,Q23=1)),טבלה20[[#This Row],[מחזורי פעילות]],"")</f>
        <v/>
      </c>
      <c r="V22" s="14" t="str">
        <f>IF(טבלה20[[#This Row],[באיזה מחזור נעקר אחרי קביעה?]]&lt;&gt;"",1,"")</f>
        <v/>
      </c>
      <c r="W22" s="14" t="str">
        <f>IF(AND(טבלה20[[#This Row],[באיזה מחזור נעקר אחרי קביעה?]]&lt;&gt;"",טבלה20[[#This Row],[CycleNumber]]&gt;B23),טבלה20[[#This Row],[באיזה מחזור נעקר אחרי קביעה?]],"")</f>
        <v/>
      </c>
      <c r="X22" s="14" t="str">
        <f>IF(AND(טבלה20[[#This Row],[הפרש קבוע אחרון]]&lt;&gt;"",J21=""),טבלה20[[#This Row],[CycleNumber]],"")</f>
        <v/>
      </c>
      <c r="Y22" s="14" t="str">
        <f>IF(OR(טבלה20[[#This Row],[CycleNumber]]&gt;B23,B23=""),טבלה20[[#This Row],[CycleNumber]],"")</f>
        <v/>
      </c>
      <c r="Z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2" s="8" t="s">
        <v>36</v>
      </c>
      <c r="AC22">
        <f>COUNTIFS(R:R,"&gt;0",A:A,AB22)</f>
        <v>0</v>
      </c>
      <c r="AE22">
        <v>3</v>
      </c>
      <c r="AF22">
        <f>COUNTIF(U:U,AE22)</f>
        <v>28</v>
      </c>
      <c r="AG22" s="16">
        <f>טבלה24[[#This Row],[שכיחות]]/$AF$36</f>
        <v>0.65116279069767447</v>
      </c>
      <c r="AH22" s="16">
        <f>טבלה24[[#This Row],[יחסית]]</f>
        <v>0.65116279069767447</v>
      </c>
      <c r="AJ22">
        <f>SUMPRODUCT(AF22:AF35,AE22:AE35)</f>
        <v>174</v>
      </c>
      <c r="AL22">
        <v>3</v>
      </c>
      <c r="AM22">
        <f>COUNTIF(T:T,טבלה28[[#This Row],[כמה מחזורים עד סיום דיווח מקביעה?]])</f>
        <v>0</v>
      </c>
      <c r="AR22" t="s">
        <v>27</v>
      </c>
      <c r="AS22">
        <v>21</v>
      </c>
      <c r="AT22">
        <v>28</v>
      </c>
      <c r="AU22">
        <f t="shared" si="0"/>
        <v>0</v>
      </c>
      <c r="AV22" t="str">
        <f t="shared" si="1"/>
        <v/>
      </c>
    </row>
    <row r="23" spans="1:48" x14ac:dyDescent="0.25">
      <c r="A23" t="s">
        <v>27</v>
      </c>
      <c r="B23">
        <v>22</v>
      </c>
      <c r="C23">
        <v>0</v>
      </c>
      <c r="D23">
        <v>1</v>
      </c>
      <c r="E23">
        <v>0</v>
      </c>
      <c r="F23">
        <v>26</v>
      </c>
      <c r="G23">
        <f>טבלה20[[#This Row],[LengthofCycle]]+1</f>
        <v>27</v>
      </c>
      <c r="H23" t="str">
        <f>IF(טבלה20[[#This Row],[CycleNumber]]&gt;2,IF(AND(טבלה20[[#This Row],[LengthofCycle]]-F22=F22-F21,טבלה20[[#This Row],[LengthofCycle]]-F22&lt;&gt;0),1,""),"")</f>
        <v/>
      </c>
      <c r="I23" t="str">
        <f>IF(טבלה20[[#This Row],[דילוג]]=1,SUM(H23:H24),"")</f>
        <v/>
      </c>
      <c r="J23">
        <f>IF(AND(טבלה20[[#This Row],[CycleNumber]]&gt;B22,טבלה20[[#This Row],[CycleNumber]]&gt;2),IF(טבלה20[[#This Row],[דילוג]]=1,טבלה20[[#This Row],[LengthofCycle]]-F22,J22),"")</f>
        <v>-2</v>
      </c>
      <c r="K23">
        <f>IF(AND(טבלה20[[#This Row],[CycleNumber]]&gt;B22,טבלה20[[#This Row],[CycleNumber]]&gt;2),IF(טבלה20[[#This Row],[דילוג]]=1,1,IF(MAX(K21:K22)=1,1,IF(טבלה20[[#This Row],[LengthofCycle]]-F22&lt;&gt;טבלה20[[#This Row],[הפרש קבוע אחרון]],0,""))),"")</f>
        <v>1</v>
      </c>
      <c r="L23">
        <f>IF(טבלה20[[#This Row],[CycleNumber]]&lt;3,"",IF(טבלה20[[#This Row],[דילוג]]=1,1,IF(L22="","",IF(טבלה20[[#This Row],[LengthofCycle]]-F22=טבלה20[[#This Row],[הפרש קבוע אחרון]],1,IF(L22+1&gt;3,"",L22+1)))))</f>
        <v>1</v>
      </c>
      <c r="M23" t="str">
        <f>IF(AND(טבלה20[[#This Row],[פעילות]]=1,L24=2,L25=1,B25&gt;טבלה20[[#This Row],[CycleNumber]]),1,"")</f>
        <v/>
      </c>
      <c r="N23" t="str">
        <f>IF(AND(טבלה20[[#This Row],[האם יש לאישה וסת דילוג?]]=1,טבלה20[[#This Row],[CycleNumber]]&gt;5),IF(AND(טבלה20[[#This Row],[LengthofCycle]]=F20,F22=F19,F21=F18),1,""),"")</f>
        <v/>
      </c>
      <c r="O23">
        <f>IF(OR(טבלה20[[#This Row],[פעילות]]="",L22=""),"",IF(טבלה20[[#This Row],[פעילות]]=1,1,0))</f>
        <v>1</v>
      </c>
      <c r="P23">
        <f>IF(AND(טבלה20[[#This Row],[הפרש קבוע אחרון]]&lt;&gt;"",טבלה20[[#This Row],[CycleNumber]]&lt;B24,B24&lt;&gt;"",טבלה20[[#This Row],[פעילות]]&lt;4),IF(F24-טבלה20[[#This Row],[LengthofCycle]]=טבלה20[[#This Row],[הפרש קבוע אחרון]],1,0),"")</f>
        <v>0</v>
      </c>
      <c r="Q23" s="14">
        <f>IF(טבלה20[[#This Row],[פעילות]]="","",IF(OR(Q22="",AND(טבלה20[[#This Row],[דילוג]]=1,L22=3)),1,Q22+1))</f>
        <v>6</v>
      </c>
      <c r="R23" s="14" t="str">
        <f>IF(AND(טבלה20[[#This Row],[מחזורי פעילות]]=3,H24=1,טבלה20[[#This Row],[הפרש קבוע אחרון]]&lt;&gt;J24),1,"")</f>
        <v/>
      </c>
      <c r="S23" s="14" t="str">
        <f>IF(AND(טבלה20[[#This Row],[מחזורי פעילות]]=3,H24=1,טבלה20[[#This Row],[הפרש קבוע אחרון]]=J24),1,"")</f>
        <v/>
      </c>
      <c r="T23" s="14" t="str">
        <f>IF(AND(טבלה20[[#This Row],[דילוג]]=1,טבלה20[[#This Row],[הפרש קבוע אחרון]]=J22,טבלה20[[#This Row],[מחזורי פעילות]]&gt;1),1,"")</f>
        <v/>
      </c>
      <c r="U23" s="14" t="str">
        <f>IF(OR(AND(טבלה20[[#This Row],[מחזורי פעילות]]&lt;&gt;"",Q24=""),AND(טבלה20[[#This Row],[פעילות]]=3,Q24=1)),טבלה20[[#This Row],[מחזורי פעילות]],"")</f>
        <v/>
      </c>
      <c r="V23" s="14" t="str">
        <f>IF(טבלה20[[#This Row],[באיזה מחזור נעקר אחרי קביעה?]]&lt;&gt;"",1,"")</f>
        <v/>
      </c>
      <c r="W23" s="14" t="str">
        <f>IF(AND(טבלה20[[#This Row],[באיזה מחזור נעקר אחרי קביעה?]]&lt;&gt;"",טבלה20[[#This Row],[CycleNumber]]&gt;B24),טבלה20[[#This Row],[באיזה מחזור נעקר אחרי קביעה?]],"")</f>
        <v/>
      </c>
      <c r="X23" s="14" t="str">
        <f>IF(AND(טבלה20[[#This Row],[הפרש קבוע אחרון]]&lt;&gt;"",J22=""),טבלה20[[#This Row],[CycleNumber]],"")</f>
        <v/>
      </c>
      <c r="Y23" s="14" t="str">
        <f>IF(OR(טבלה20[[#This Row],[CycleNumber]]&gt;B24,B24=""),טבלה20[[#This Row],[CycleNumber]],"")</f>
        <v/>
      </c>
      <c r="Z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3" s="8" t="s">
        <v>38</v>
      </c>
      <c r="AC23">
        <f>COUNTIFS(R:R,"&gt;0",A:A,AB23)</f>
        <v>0</v>
      </c>
      <c r="AE23">
        <f>AE22+1</f>
        <v>4</v>
      </c>
      <c r="AF23">
        <f>COUNTIF(U:U,AE23)</f>
        <v>3</v>
      </c>
      <c r="AG23" s="16">
        <f>טבלה24[[#This Row],[שכיחות]]/$AF$36</f>
        <v>6.9767441860465115E-2</v>
      </c>
      <c r="AH23" s="16">
        <f>טבלה24[[#This Row],[יחסית]]+AH22</f>
        <v>0.72093023255813959</v>
      </c>
      <c r="AL23">
        <v>4</v>
      </c>
      <c r="AM23">
        <f>COUNTIF(T:T,טבלה28[[#This Row],[כמה מחזורים עד סיום דיווח מקביעה?]])</f>
        <v>0</v>
      </c>
      <c r="AR23" t="s">
        <v>27</v>
      </c>
      <c r="AS23">
        <v>22</v>
      </c>
      <c r="AT23">
        <v>26</v>
      </c>
      <c r="AU23">
        <f t="shared" si="0"/>
        <v>0</v>
      </c>
      <c r="AV23" t="str">
        <f t="shared" si="1"/>
        <v/>
      </c>
    </row>
    <row r="24" spans="1:48" x14ac:dyDescent="0.25">
      <c r="A24" t="s">
        <v>27</v>
      </c>
      <c r="B24">
        <v>23</v>
      </c>
      <c r="C24">
        <v>0</v>
      </c>
      <c r="D24">
        <v>1</v>
      </c>
      <c r="E24">
        <v>0</v>
      </c>
      <c r="F24">
        <v>27</v>
      </c>
      <c r="G24">
        <f>טבלה20[[#This Row],[LengthofCycle]]+1</f>
        <v>28</v>
      </c>
      <c r="H24" t="str">
        <f>IF(טבלה20[[#This Row],[CycleNumber]]&gt;2,IF(AND(טבלה20[[#This Row],[LengthofCycle]]-F23=F23-F22,טבלה20[[#This Row],[LengthofCycle]]-F23&lt;&gt;0),1,""),"")</f>
        <v/>
      </c>
      <c r="I24" t="str">
        <f>IF(טבלה20[[#This Row],[דילוג]]=1,SUM(H24:H25),"")</f>
        <v/>
      </c>
      <c r="J24">
        <f>IF(AND(טבלה20[[#This Row],[CycleNumber]]&gt;B23,טבלה20[[#This Row],[CycleNumber]]&gt;2),IF(טבלה20[[#This Row],[דילוג]]=1,טבלה20[[#This Row],[LengthofCycle]]-F23,J23),"")</f>
        <v>-2</v>
      </c>
      <c r="K24">
        <f>IF(AND(טבלה20[[#This Row],[CycleNumber]]&gt;B23,טבלה20[[#This Row],[CycleNumber]]&gt;2),IF(טבלה20[[#This Row],[דילוג]]=1,1,IF(MAX(K22:K23)=1,1,IF(טבלה20[[#This Row],[LengthofCycle]]-F23&lt;&gt;טבלה20[[#This Row],[הפרש קבוע אחרון]],0,""))),"")</f>
        <v>1</v>
      </c>
      <c r="L24">
        <f>IF(טבלה20[[#This Row],[CycleNumber]]&lt;3,"",IF(טבלה20[[#This Row],[דילוג]]=1,1,IF(L23="","",IF(טבלה20[[#This Row],[LengthofCycle]]-F23=טבלה20[[#This Row],[הפרש קבוע אחרון]],1,IF(L23+1&gt;3,"",L23+1)))))</f>
        <v>2</v>
      </c>
      <c r="M24" t="str">
        <f>IF(AND(טבלה20[[#This Row],[פעילות]]=1,L25=2,L26=1,B26&gt;טבלה20[[#This Row],[CycleNumber]]),1,"")</f>
        <v/>
      </c>
      <c r="N24" t="str">
        <f>IF(AND(טבלה20[[#This Row],[האם יש לאישה וסת דילוג?]]=1,טבלה20[[#This Row],[CycleNumber]]&gt;5),IF(AND(טבלה20[[#This Row],[LengthofCycle]]=F21,F23=F20,F22=F19),1,""),"")</f>
        <v/>
      </c>
      <c r="O24">
        <f>IF(OR(טבלה20[[#This Row],[פעילות]]="",L23=""),"",IF(טבלה20[[#This Row],[פעילות]]=1,1,0))</f>
        <v>0</v>
      </c>
      <c r="P24">
        <f>IF(AND(טבלה20[[#This Row],[הפרש קבוע אחרון]]&lt;&gt;"",טבלה20[[#This Row],[CycleNumber]]&lt;B25,B25&lt;&gt;"",טבלה20[[#This Row],[פעילות]]&lt;4),IF(F25-טבלה20[[#This Row],[LengthofCycle]]=טבלה20[[#This Row],[הפרש קבוע אחרון]],1,0),"")</f>
        <v>0</v>
      </c>
      <c r="Q24" s="14">
        <f>IF(טבלה20[[#This Row],[פעילות]]="","",IF(OR(Q23="",AND(טבלה20[[#This Row],[דילוג]]=1,L23=3)),1,Q23+1))</f>
        <v>7</v>
      </c>
      <c r="R24" s="14" t="str">
        <f>IF(AND(טבלה20[[#This Row],[מחזורי פעילות]]=3,H25=1,טבלה20[[#This Row],[הפרש קבוע אחרון]]&lt;&gt;J25),1,"")</f>
        <v/>
      </c>
      <c r="S24" s="14" t="str">
        <f>IF(AND(טבלה20[[#This Row],[מחזורי פעילות]]=3,H25=1,טבלה20[[#This Row],[הפרש קבוע אחרון]]=J25),1,"")</f>
        <v/>
      </c>
      <c r="T24" s="14" t="str">
        <f>IF(AND(טבלה20[[#This Row],[דילוג]]=1,טבלה20[[#This Row],[הפרש קבוע אחרון]]=J23,טבלה20[[#This Row],[מחזורי פעילות]]&gt;1),1,"")</f>
        <v/>
      </c>
      <c r="U24" s="14" t="str">
        <f>IF(OR(AND(טבלה20[[#This Row],[מחזורי פעילות]]&lt;&gt;"",Q25=""),AND(טבלה20[[#This Row],[פעילות]]=3,Q25=1)),טבלה20[[#This Row],[מחזורי פעילות]],"")</f>
        <v/>
      </c>
      <c r="V24" s="14" t="str">
        <f>IF(טבלה20[[#This Row],[באיזה מחזור נעקר אחרי קביעה?]]&lt;&gt;"",1,"")</f>
        <v/>
      </c>
      <c r="W24" s="14" t="str">
        <f>IF(AND(טבלה20[[#This Row],[באיזה מחזור נעקר אחרי קביעה?]]&lt;&gt;"",טבלה20[[#This Row],[CycleNumber]]&gt;B25),טבלה20[[#This Row],[באיזה מחזור נעקר אחרי קביעה?]],"")</f>
        <v/>
      </c>
      <c r="X24" s="14" t="str">
        <f>IF(AND(טבלה20[[#This Row],[הפרש קבוע אחרון]]&lt;&gt;"",J23=""),טבלה20[[#This Row],[CycleNumber]],"")</f>
        <v/>
      </c>
      <c r="Y24" s="14" t="str">
        <f>IF(OR(טבלה20[[#This Row],[CycleNumber]]&gt;B25,B25=""),טבלה20[[#This Row],[CycleNumber]],"")</f>
        <v/>
      </c>
      <c r="Z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4" s="8" t="s">
        <v>39</v>
      </c>
      <c r="AC24">
        <f>COUNTIFS(R:R,"&gt;0",A:A,AB24)</f>
        <v>0</v>
      </c>
      <c r="AE24">
        <f t="shared" ref="AE24:AE34" si="2">AE23+1</f>
        <v>5</v>
      </c>
      <c r="AF24">
        <f>COUNTIF(U:U,AE24)</f>
        <v>6</v>
      </c>
      <c r="AG24" s="16">
        <f>טבלה24[[#This Row],[שכיחות]]/$AF$36</f>
        <v>0.13953488372093023</v>
      </c>
      <c r="AH24" s="16">
        <f>טבלה24[[#This Row],[יחסית]]+AH23</f>
        <v>0.86046511627906985</v>
      </c>
      <c r="AL24">
        <v>5</v>
      </c>
      <c r="AM24">
        <f>COUNTIF(T:T,טבלה28[[#This Row],[כמה מחזורים עד סיום דיווח מקביעה?]])</f>
        <v>0</v>
      </c>
      <c r="AR24" t="s">
        <v>27</v>
      </c>
      <c r="AS24">
        <v>23</v>
      </c>
      <c r="AT24">
        <v>27</v>
      </c>
      <c r="AU24">
        <f t="shared" si="0"/>
        <v>0</v>
      </c>
      <c r="AV24" t="str">
        <f t="shared" si="1"/>
        <v/>
      </c>
    </row>
    <row r="25" spans="1:48" x14ac:dyDescent="0.25">
      <c r="A25" t="s">
        <v>27</v>
      </c>
      <c r="B25">
        <v>24</v>
      </c>
      <c r="C25">
        <v>0</v>
      </c>
      <c r="D25">
        <v>1</v>
      </c>
      <c r="E25">
        <v>0</v>
      </c>
      <c r="F25">
        <v>27</v>
      </c>
      <c r="G25">
        <f>טבלה20[[#This Row],[LengthofCycle]]+1</f>
        <v>28</v>
      </c>
      <c r="H25" t="str">
        <f>IF(טבלה20[[#This Row],[CycleNumber]]&gt;2,IF(AND(טבלה20[[#This Row],[LengthofCycle]]-F24=F24-F23,טבלה20[[#This Row],[LengthofCycle]]-F24&lt;&gt;0),1,""),"")</f>
        <v/>
      </c>
      <c r="I25" t="str">
        <f>IF(טבלה20[[#This Row],[דילוג]]=1,SUM(H25:H26),"")</f>
        <v/>
      </c>
      <c r="J25">
        <f>IF(AND(טבלה20[[#This Row],[CycleNumber]]&gt;B24,טבלה20[[#This Row],[CycleNumber]]&gt;2),IF(טבלה20[[#This Row],[דילוג]]=1,טבלה20[[#This Row],[LengthofCycle]]-F24,J24),"")</f>
        <v>-2</v>
      </c>
      <c r="K25">
        <f>IF(AND(טבלה20[[#This Row],[CycleNumber]]&gt;B24,טבלה20[[#This Row],[CycleNumber]]&gt;2),IF(טבלה20[[#This Row],[דילוג]]=1,1,IF(MAX(K23:K24)=1,1,IF(טבלה20[[#This Row],[LengthofCycle]]-F24&lt;&gt;טבלה20[[#This Row],[הפרש קבוע אחרון]],0,""))),"")</f>
        <v>1</v>
      </c>
      <c r="L25">
        <f>IF(טבלה20[[#This Row],[CycleNumber]]&lt;3,"",IF(טבלה20[[#This Row],[דילוג]]=1,1,IF(L24="","",IF(טבלה20[[#This Row],[LengthofCycle]]-F24=טבלה20[[#This Row],[הפרש קבוע אחרון]],1,IF(L24+1&gt;3,"",L24+1)))))</f>
        <v>3</v>
      </c>
      <c r="M25" t="str">
        <f>IF(AND(טבלה20[[#This Row],[פעילות]]=1,L26=2,L27=1,B27&gt;טבלה20[[#This Row],[CycleNumber]]),1,"")</f>
        <v/>
      </c>
      <c r="N25" t="str">
        <f>IF(AND(טבלה20[[#This Row],[האם יש לאישה וסת דילוג?]]=1,טבלה20[[#This Row],[CycleNumber]]&gt;5),IF(AND(טבלה20[[#This Row],[LengthofCycle]]=F22,F24=F21,F23=F20),1,""),"")</f>
        <v/>
      </c>
      <c r="O25">
        <f>IF(OR(טבלה20[[#This Row],[פעילות]]="",L24=""),"",IF(טבלה20[[#This Row],[פעילות]]=1,1,0))</f>
        <v>0</v>
      </c>
      <c r="P25">
        <f>IF(AND(טבלה20[[#This Row],[הפרש קבוע אחרון]]&lt;&gt;"",טבלה20[[#This Row],[CycleNumber]]&lt;B26,B26&lt;&gt;"",טבלה20[[#This Row],[פעילות]]&lt;4),IF(F26-טבלה20[[#This Row],[LengthofCycle]]=טבלה20[[#This Row],[הפרש קבוע אחרון]],1,0),"")</f>
        <v>1</v>
      </c>
      <c r="Q25" s="14">
        <f>IF(טבלה20[[#This Row],[פעילות]]="","",IF(OR(Q24="",AND(טבלה20[[#This Row],[דילוג]]=1,L24=3)),1,Q24+1))</f>
        <v>8</v>
      </c>
      <c r="R25" s="14" t="str">
        <f>IF(AND(טבלה20[[#This Row],[מחזורי פעילות]]=3,H26=1,טבלה20[[#This Row],[הפרש קבוע אחרון]]&lt;&gt;J26),1,"")</f>
        <v/>
      </c>
      <c r="S25" s="14" t="str">
        <f>IF(AND(טבלה20[[#This Row],[מחזורי פעילות]]=3,H26=1,טבלה20[[#This Row],[הפרש קבוע אחרון]]=J26),1,"")</f>
        <v/>
      </c>
      <c r="T25" s="14" t="str">
        <f>IF(AND(טבלה20[[#This Row],[דילוג]]=1,טבלה20[[#This Row],[הפרש קבוע אחרון]]=J24,טבלה20[[#This Row],[מחזורי פעילות]]&gt;1),1,"")</f>
        <v/>
      </c>
      <c r="U25" s="14" t="str">
        <f>IF(OR(AND(טבלה20[[#This Row],[מחזורי פעילות]]&lt;&gt;"",Q26=""),AND(טבלה20[[#This Row],[פעילות]]=3,Q26=1)),טבלה20[[#This Row],[מחזורי פעילות]],"")</f>
        <v/>
      </c>
      <c r="V25" s="14" t="str">
        <f>IF(טבלה20[[#This Row],[באיזה מחזור נעקר אחרי קביעה?]]&lt;&gt;"",1,"")</f>
        <v/>
      </c>
      <c r="W25" s="14" t="str">
        <f>IF(AND(טבלה20[[#This Row],[באיזה מחזור נעקר אחרי קביעה?]]&lt;&gt;"",טבלה20[[#This Row],[CycleNumber]]&gt;B26),טבלה20[[#This Row],[באיזה מחזור נעקר אחרי קביעה?]],"")</f>
        <v/>
      </c>
      <c r="X25" s="14" t="str">
        <f>IF(AND(טבלה20[[#This Row],[הפרש קבוע אחרון]]&lt;&gt;"",J24=""),טבלה20[[#This Row],[CycleNumber]],"")</f>
        <v/>
      </c>
      <c r="Y25" s="14" t="str">
        <f>IF(OR(טבלה20[[#This Row],[CycleNumber]]&gt;B26,B26=""),טבלה20[[#This Row],[CycleNumber]],"")</f>
        <v/>
      </c>
      <c r="Z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5" s="8" t="s">
        <v>40</v>
      </c>
      <c r="AE25">
        <f t="shared" si="2"/>
        <v>6</v>
      </c>
      <c r="AF25">
        <f>COUNTIF(U:U,AE25)</f>
        <v>3</v>
      </c>
      <c r="AG25" s="16">
        <f>טבלה24[[#This Row],[שכיחות]]/$AF$36</f>
        <v>6.9767441860465115E-2</v>
      </c>
      <c r="AH25" s="16">
        <f>טבלה24[[#This Row],[יחסית]]+AH24</f>
        <v>0.93023255813953498</v>
      </c>
      <c r="AL25">
        <v>11</v>
      </c>
      <c r="AM25">
        <f>COUNTIF(T:T,טבלה28[[#This Row],[כמה מחזורים עד סיום דיווח מקביעה?]])</f>
        <v>0</v>
      </c>
      <c r="AR25" t="s">
        <v>27</v>
      </c>
      <c r="AS25">
        <v>24</v>
      </c>
      <c r="AT25">
        <v>27</v>
      </c>
      <c r="AU25">
        <f t="shared" si="0"/>
        <v>0</v>
      </c>
      <c r="AV25" t="str">
        <f t="shared" si="1"/>
        <v/>
      </c>
    </row>
    <row r="26" spans="1:48" x14ac:dyDescent="0.25">
      <c r="A26" t="s">
        <v>27</v>
      </c>
      <c r="B26">
        <v>25</v>
      </c>
      <c r="C26">
        <v>0</v>
      </c>
      <c r="D26">
        <v>1</v>
      </c>
      <c r="E26">
        <v>0</v>
      </c>
      <c r="F26">
        <v>25</v>
      </c>
      <c r="G26">
        <f>טבלה20[[#This Row],[LengthofCycle]]+1</f>
        <v>26</v>
      </c>
      <c r="H26" t="str">
        <f>IF(טבלה20[[#This Row],[CycleNumber]]&gt;2,IF(AND(טבלה20[[#This Row],[LengthofCycle]]-F25=F25-F24,טבלה20[[#This Row],[LengthofCycle]]-F25&lt;&gt;0),1,""),"")</f>
        <v/>
      </c>
      <c r="I26" t="str">
        <f>IF(טבלה20[[#This Row],[דילוג]]=1,SUM(H26:H27),"")</f>
        <v/>
      </c>
      <c r="J26">
        <f>IF(AND(טבלה20[[#This Row],[CycleNumber]]&gt;B25,טבלה20[[#This Row],[CycleNumber]]&gt;2),IF(טבלה20[[#This Row],[דילוג]]=1,טבלה20[[#This Row],[LengthofCycle]]-F25,J25),"")</f>
        <v>-2</v>
      </c>
      <c r="K26">
        <f>IF(AND(טבלה20[[#This Row],[CycleNumber]]&gt;B25,טבלה20[[#This Row],[CycleNumber]]&gt;2),IF(טבלה20[[#This Row],[דילוג]]=1,1,IF(MAX(K24:K25)=1,1,IF(טבלה20[[#This Row],[LengthofCycle]]-F25&lt;&gt;טבלה20[[#This Row],[הפרש קבוע אחרון]],0,""))),"")</f>
        <v>1</v>
      </c>
      <c r="L26">
        <f>IF(טבלה20[[#This Row],[CycleNumber]]&lt;3,"",IF(טבלה20[[#This Row],[דילוג]]=1,1,IF(L25="","",IF(טבלה20[[#This Row],[LengthofCycle]]-F25=טבלה20[[#This Row],[הפרש קבוע אחרון]],1,IF(L25+1&gt;3,"",L25+1)))))</f>
        <v>1</v>
      </c>
      <c r="M26" t="str">
        <f>IF(AND(טבלה20[[#This Row],[פעילות]]=1,L27=2,L28=1,B28&gt;טבלה20[[#This Row],[CycleNumber]]),1,"")</f>
        <v/>
      </c>
      <c r="N26" t="str">
        <f>IF(AND(טבלה20[[#This Row],[האם יש לאישה וסת דילוג?]]=1,טבלה20[[#This Row],[CycleNumber]]&gt;5),IF(AND(טבלה20[[#This Row],[LengthofCycle]]=F23,F25=F22,F24=F21),1,""),"")</f>
        <v/>
      </c>
      <c r="O26">
        <f>IF(OR(טבלה20[[#This Row],[פעילות]]="",L25=""),"",IF(טבלה20[[#This Row],[פעילות]]=1,1,0))</f>
        <v>1</v>
      </c>
      <c r="P26">
        <f>IF(AND(טבלה20[[#This Row],[הפרש קבוע אחרון]]&lt;&gt;"",טבלה20[[#This Row],[CycleNumber]]&lt;B27,B27&lt;&gt;"",טבלה20[[#This Row],[פעילות]]&lt;4),IF(F27-טבלה20[[#This Row],[LengthofCycle]]=טבלה20[[#This Row],[הפרש קבוע אחרון]],1,0),"")</f>
        <v>0</v>
      </c>
      <c r="Q26" s="14">
        <f>IF(טבלה20[[#This Row],[פעילות]]="","",IF(OR(Q25="",AND(טבלה20[[#This Row],[דילוג]]=1,L25=3)),1,Q25+1))</f>
        <v>9</v>
      </c>
      <c r="R26" s="14" t="str">
        <f>IF(AND(טבלה20[[#This Row],[מחזורי פעילות]]=3,H27=1,טבלה20[[#This Row],[הפרש קבוע אחרון]]&lt;&gt;J27),1,"")</f>
        <v/>
      </c>
      <c r="S26" s="14" t="str">
        <f>IF(AND(טבלה20[[#This Row],[מחזורי פעילות]]=3,H27=1,טבלה20[[#This Row],[הפרש קבוע אחרון]]=J27),1,"")</f>
        <v/>
      </c>
      <c r="T26" s="14" t="str">
        <f>IF(AND(טבלה20[[#This Row],[דילוג]]=1,טבלה20[[#This Row],[הפרש קבוע אחרון]]=J25,טבלה20[[#This Row],[מחזורי פעילות]]&gt;1),1,"")</f>
        <v/>
      </c>
      <c r="U26" s="14" t="str">
        <f>IF(OR(AND(טבלה20[[#This Row],[מחזורי פעילות]]&lt;&gt;"",Q27=""),AND(טבלה20[[#This Row],[פעילות]]=3,Q27=1)),טבלה20[[#This Row],[מחזורי פעילות]],"")</f>
        <v/>
      </c>
      <c r="V26" s="14" t="str">
        <f>IF(טבלה20[[#This Row],[באיזה מחזור נעקר אחרי קביעה?]]&lt;&gt;"",1,"")</f>
        <v/>
      </c>
      <c r="W26" s="14" t="str">
        <f>IF(AND(טבלה20[[#This Row],[באיזה מחזור נעקר אחרי קביעה?]]&lt;&gt;"",טבלה20[[#This Row],[CycleNumber]]&gt;B27),טבלה20[[#This Row],[באיזה מחזור נעקר אחרי קביעה?]],"")</f>
        <v/>
      </c>
      <c r="X26" s="14" t="str">
        <f>IF(AND(טבלה20[[#This Row],[הפרש קבוע אחרון]]&lt;&gt;"",J25=""),טבלה20[[#This Row],[CycleNumber]],"")</f>
        <v/>
      </c>
      <c r="Y26" s="14" t="str">
        <f>IF(OR(טבלה20[[#This Row],[CycleNumber]]&gt;B27,B27=""),טבלה20[[#This Row],[CycleNumber]],"")</f>
        <v/>
      </c>
      <c r="Z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6" s="8" t="s">
        <v>2</v>
      </c>
      <c r="AE26">
        <f t="shared" si="2"/>
        <v>7</v>
      </c>
      <c r="AF26">
        <f>COUNTIF(U:U,AE26)</f>
        <v>0</v>
      </c>
      <c r="AG26" s="16">
        <f>טבלה24[[#This Row],[שכיחות]]/$AF$36</f>
        <v>0</v>
      </c>
      <c r="AH26" s="16">
        <f>טבלה24[[#This Row],[יחסית]]+AH25</f>
        <v>0.93023255813953498</v>
      </c>
      <c r="AL26" t="s">
        <v>158</v>
      </c>
      <c r="AM26">
        <f>SUM(AM20:AM25)</f>
        <v>7</v>
      </c>
      <c r="AR26" t="s">
        <v>27</v>
      </c>
      <c r="AS26">
        <v>25</v>
      </c>
      <c r="AT26">
        <v>25</v>
      </c>
      <c r="AU26">
        <f t="shared" si="0"/>
        <v>0</v>
      </c>
      <c r="AV26" t="str">
        <f t="shared" si="1"/>
        <v/>
      </c>
    </row>
    <row r="27" spans="1:48" x14ac:dyDescent="0.25">
      <c r="A27" t="s">
        <v>27</v>
      </c>
      <c r="B27">
        <v>26</v>
      </c>
      <c r="C27">
        <v>0</v>
      </c>
      <c r="D27">
        <v>1</v>
      </c>
      <c r="E27">
        <v>0</v>
      </c>
      <c r="F27">
        <v>32</v>
      </c>
      <c r="G27">
        <f>טבלה20[[#This Row],[LengthofCycle]]+1</f>
        <v>33</v>
      </c>
      <c r="H27" t="str">
        <f>IF(טבלה20[[#This Row],[CycleNumber]]&gt;2,IF(AND(טבלה20[[#This Row],[LengthofCycle]]-F26=F26-F25,טבלה20[[#This Row],[LengthofCycle]]-F26&lt;&gt;0),1,""),"")</f>
        <v/>
      </c>
      <c r="I27" t="str">
        <f>IF(טבלה20[[#This Row],[דילוג]]=1,SUM(H27:H28),"")</f>
        <v/>
      </c>
      <c r="J27">
        <f>IF(AND(טבלה20[[#This Row],[CycleNumber]]&gt;B26,טבלה20[[#This Row],[CycleNumber]]&gt;2),IF(טבלה20[[#This Row],[דילוג]]=1,טבלה20[[#This Row],[LengthofCycle]]-F26,J26),"")</f>
        <v>-2</v>
      </c>
      <c r="K27">
        <f>IF(AND(טבלה20[[#This Row],[CycleNumber]]&gt;B26,טבלה20[[#This Row],[CycleNumber]]&gt;2),IF(טבלה20[[#This Row],[דילוג]]=1,1,IF(MAX(K25:K26)=1,1,IF(טבלה20[[#This Row],[LengthofCycle]]-F26&lt;&gt;טבלה20[[#This Row],[הפרש קבוע אחרון]],0,""))),"")</f>
        <v>1</v>
      </c>
      <c r="L27">
        <f>IF(טבלה20[[#This Row],[CycleNumber]]&lt;3,"",IF(טבלה20[[#This Row],[דילוג]]=1,1,IF(L26="","",IF(טבלה20[[#This Row],[LengthofCycle]]-F26=טבלה20[[#This Row],[הפרש קבוע אחרון]],1,IF(L26+1&gt;3,"",L26+1)))))</f>
        <v>2</v>
      </c>
      <c r="M27" t="str">
        <f>IF(AND(טבלה20[[#This Row],[פעילות]]=1,L28=2,L29=1,B29&gt;טבלה20[[#This Row],[CycleNumber]]),1,"")</f>
        <v/>
      </c>
      <c r="N27" t="str">
        <f>IF(AND(טבלה20[[#This Row],[האם יש לאישה וסת דילוג?]]=1,טבלה20[[#This Row],[CycleNumber]]&gt;5),IF(AND(טבלה20[[#This Row],[LengthofCycle]]=F24,F26=F23,F25=F22),1,""),"")</f>
        <v/>
      </c>
      <c r="O27">
        <f>IF(OR(טבלה20[[#This Row],[פעילות]]="",L26=""),"",IF(טבלה20[[#This Row],[פעילות]]=1,1,0))</f>
        <v>0</v>
      </c>
      <c r="P27">
        <f>IF(AND(טבלה20[[#This Row],[הפרש קבוע אחרון]]&lt;&gt;"",טבלה20[[#This Row],[CycleNumber]]&lt;B28,B28&lt;&gt;"",טבלה20[[#This Row],[פעילות]]&lt;4),IF(F28-טבלה20[[#This Row],[LengthofCycle]]=טבלה20[[#This Row],[הפרש קבוע אחרון]],1,0),"")</f>
        <v>0</v>
      </c>
      <c r="Q27" s="14">
        <f>IF(טבלה20[[#This Row],[פעילות]]="","",IF(OR(Q26="",AND(טבלה20[[#This Row],[דילוג]]=1,L26=3)),1,Q26+1))</f>
        <v>10</v>
      </c>
      <c r="R27" s="14" t="str">
        <f>IF(AND(טבלה20[[#This Row],[מחזורי פעילות]]=3,H28=1,טבלה20[[#This Row],[הפרש קבוע אחרון]]&lt;&gt;J28),1,"")</f>
        <v/>
      </c>
      <c r="S27" s="14" t="str">
        <f>IF(AND(טבלה20[[#This Row],[מחזורי פעילות]]=3,H28=1,טבלה20[[#This Row],[הפרש קבוע אחרון]]=J28),1,"")</f>
        <v/>
      </c>
      <c r="T27" s="14" t="str">
        <f>IF(AND(טבלה20[[#This Row],[דילוג]]=1,טבלה20[[#This Row],[הפרש קבוע אחרון]]=J26,טבלה20[[#This Row],[מחזורי פעילות]]&gt;1),1,"")</f>
        <v/>
      </c>
      <c r="U27" s="14" t="str">
        <f>IF(OR(AND(טבלה20[[#This Row],[מחזורי פעילות]]&lt;&gt;"",Q28=""),AND(טבלה20[[#This Row],[פעילות]]=3,Q28=1)),טבלה20[[#This Row],[מחזורי פעילות]],"")</f>
        <v/>
      </c>
      <c r="V27" s="14" t="str">
        <f>IF(טבלה20[[#This Row],[באיזה מחזור נעקר אחרי קביעה?]]&lt;&gt;"",1,"")</f>
        <v/>
      </c>
      <c r="W27" s="14" t="str">
        <f>IF(AND(טבלה20[[#This Row],[באיזה מחזור נעקר אחרי קביעה?]]&lt;&gt;"",טבלה20[[#This Row],[CycleNumber]]&gt;B28),טבלה20[[#This Row],[באיזה מחזור נעקר אחרי קביעה?]],"")</f>
        <v/>
      </c>
      <c r="X27" s="14" t="str">
        <f>IF(AND(טבלה20[[#This Row],[הפרש קבוע אחרון]]&lt;&gt;"",J26=""),טבלה20[[#This Row],[CycleNumber]],"")</f>
        <v/>
      </c>
      <c r="Y27" s="14" t="str">
        <f>IF(OR(טבלה20[[#This Row],[CycleNumber]]&gt;B28,B28=""),טבלה20[[#This Row],[CycleNumber]],"")</f>
        <v/>
      </c>
      <c r="Z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7" s="8" t="s">
        <v>3</v>
      </c>
      <c r="AE27">
        <f t="shared" si="2"/>
        <v>8</v>
      </c>
      <c r="AF27">
        <f>COUNTIF(U:U,AE27)</f>
        <v>1</v>
      </c>
      <c r="AG27" s="16">
        <f>טבלה24[[#This Row],[שכיחות]]/$AF$36</f>
        <v>2.3255813953488372E-2</v>
      </c>
      <c r="AH27" s="16">
        <f>טבלה24[[#This Row],[יחסית]]+AH26</f>
        <v>0.9534883720930234</v>
      </c>
      <c r="AR27" t="s">
        <v>27</v>
      </c>
      <c r="AS27">
        <v>26</v>
      </c>
      <c r="AT27">
        <v>32</v>
      </c>
      <c r="AU27">
        <f t="shared" si="0"/>
        <v>0</v>
      </c>
      <c r="AV27" t="str">
        <f t="shared" si="1"/>
        <v/>
      </c>
    </row>
    <row r="28" spans="1:48" x14ac:dyDescent="0.25">
      <c r="A28" t="s">
        <v>27</v>
      </c>
      <c r="B28">
        <v>27</v>
      </c>
      <c r="C28">
        <v>0</v>
      </c>
      <c r="D28">
        <v>1</v>
      </c>
      <c r="E28">
        <v>0</v>
      </c>
      <c r="F28">
        <v>27</v>
      </c>
      <c r="G28">
        <f>טבלה20[[#This Row],[LengthofCycle]]+1</f>
        <v>28</v>
      </c>
      <c r="H28" t="str">
        <f>IF(טבלה20[[#This Row],[CycleNumber]]&gt;2,IF(AND(טבלה20[[#This Row],[LengthofCycle]]-F27=F27-F26,טבלה20[[#This Row],[LengthofCycle]]-F27&lt;&gt;0),1,""),"")</f>
        <v/>
      </c>
      <c r="I28" t="str">
        <f>IF(טבלה20[[#This Row],[דילוג]]=1,SUM(H28:H29),"")</f>
        <v/>
      </c>
      <c r="J28">
        <f>IF(AND(טבלה20[[#This Row],[CycleNumber]]&gt;B27,טבלה20[[#This Row],[CycleNumber]]&gt;2),IF(טבלה20[[#This Row],[דילוג]]=1,טבלה20[[#This Row],[LengthofCycle]]-F27,J27),"")</f>
        <v>-2</v>
      </c>
      <c r="K28">
        <f>IF(AND(טבלה20[[#This Row],[CycleNumber]]&gt;B27,טבלה20[[#This Row],[CycleNumber]]&gt;2),IF(טבלה20[[#This Row],[דילוג]]=1,1,IF(MAX(K26:K27)=1,1,IF(טבלה20[[#This Row],[LengthofCycle]]-F27&lt;&gt;טבלה20[[#This Row],[הפרש קבוע אחרון]],0,""))),"")</f>
        <v>1</v>
      </c>
      <c r="L28">
        <f>IF(טבלה20[[#This Row],[CycleNumber]]&lt;3,"",IF(טבלה20[[#This Row],[דילוג]]=1,1,IF(L27="","",IF(טבלה20[[#This Row],[LengthofCycle]]-F27=טבלה20[[#This Row],[הפרש קבוע אחרון]],1,IF(L27+1&gt;3,"",L27+1)))))</f>
        <v>3</v>
      </c>
      <c r="M28" t="str">
        <f>IF(AND(טבלה20[[#This Row],[פעילות]]=1,L29=2,L30=1,B30&gt;טבלה20[[#This Row],[CycleNumber]]),1,"")</f>
        <v/>
      </c>
      <c r="N28" t="str">
        <f>IF(AND(טבלה20[[#This Row],[האם יש לאישה וסת דילוג?]]=1,טבלה20[[#This Row],[CycleNumber]]&gt;5),IF(AND(טבלה20[[#This Row],[LengthofCycle]]=F25,F27=F24,F26=F23),1,""),"")</f>
        <v/>
      </c>
      <c r="O28">
        <f>IF(OR(טבלה20[[#This Row],[פעילות]]="",L27=""),"",IF(טבלה20[[#This Row],[פעילות]]=1,1,0))</f>
        <v>0</v>
      </c>
      <c r="P28">
        <f>IF(AND(טבלה20[[#This Row],[הפרש קבוע אחרון]]&lt;&gt;"",טבלה20[[#This Row],[CycleNumber]]&lt;B29,B29&lt;&gt;"",טבלה20[[#This Row],[פעילות]]&lt;4),IF(F29-טבלה20[[#This Row],[LengthofCycle]]=טבלה20[[#This Row],[הפרש קבוע אחרון]],1,0),"")</f>
        <v>0</v>
      </c>
      <c r="Q28" s="14">
        <f>IF(טבלה20[[#This Row],[פעילות]]="","",IF(OR(Q27="",AND(טבלה20[[#This Row],[דילוג]]=1,L27=3)),1,Q27+1))</f>
        <v>11</v>
      </c>
      <c r="R28" s="14" t="str">
        <f>IF(AND(טבלה20[[#This Row],[מחזורי פעילות]]=3,H29=1,טבלה20[[#This Row],[הפרש קבוע אחרון]]&lt;&gt;J29),1,"")</f>
        <v/>
      </c>
      <c r="S28" s="14" t="str">
        <f>IF(AND(טבלה20[[#This Row],[מחזורי פעילות]]=3,H29=1,טבלה20[[#This Row],[הפרש קבוע אחרון]]=J29),1,"")</f>
        <v/>
      </c>
      <c r="T28" s="14" t="str">
        <f>IF(AND(טבלה20[[#This Row],[דילוג]]=1,טבלה20[[#This Row],[הפרש קבוע אחרון]]=J27,טבלה20[[#This Row],[מחזורי פעילות]]&gt;1),1,"")</f>
        <v/>
      </c>
      <c r="U28" s="14">
        <f>IF(OR(AND(טבלה20[[#This Row],[מחזורי פעילות]]&lt;&gt;"",Q29=""),AND(טבלה20[[#This Row],[פעילות]]=3,Q29=1)),טבלה20[[#This Row],[מחזורי פעילות]],"")</f>
        <v>11</v>
      </c>
      <c r="V28" s="14">
        <f>IF(טבלה20[[#This Row],[באיזה מחזור נעקר אחרי קביעה?]]&lt;&gt;"",1,"")</f>
        <v>1</v>
      </c>
      <c r="W28" s="14" t="str">
        <f>IF(AND(טבלה20[[#This Row],[באיזה מחזור נעקר אחרי קביעה?]]&lt;&gt;"",טבלה20[[#This Row],[CycleNumber]]&gt;B29),טבלה20[[#This Row],[באיזה מחזור נעקר אחרי קביעה?]],"")</f>
        <v/>
      </c>
      <c r="X28" s="14" t="str">
        <f>IF(AND(טבלה20[[#This Row],[הפרש קבוע אחרון]]&lt;&gt;"",J27=""),טבלה20[[#This Row],[CycleNumber]],"")</f>
        <v/>
      </c>
      <c r="Y28" s="14" t="str">
        <f>IF(OR(טבלה20[[#This Row],[CycleNumber]]&gt;B29,B29=""),טבלה20[[#This Row],[CycleNumber]],"")</f>
        <v/>
      </c>
      <c r="Z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8" s="8" t="s">
        <v>4</v>
      </c>
      <c r="AE28">
        <f t="shared" si="2"/>
        <v>9</v>
      </c>
      <c r="AF28">
        <f>COUNTIF(U:U,AE28)</f>
        <v>0</v>
      </c>
      <c r="AG28" s="16">
        <f>טבלה24[[#This Row],[שכיחות]]/$AF$36</f>
        <v>0</v>
      </c>
      <c r="AH28" s="16">
        <f>טבלה24[[#This Row],[יחסית]]+AH27</f>
        <v>0.9534883720930234</v>
      </c>
      <c r="AR28" t="s">
        <v>27</v>
      </c>
      <c r="AS28">
        <v>27</v>
      </c>
      <c r="AT28">
        <v>27</v>
      </c>
      <c r="AU28">
        <f t="shared" si="0"/>
        <v>0</v>
      </c>
      <c r="AV28" t="str">
        <f t="shared" si="1"/>
        <v/>
      </c>
    </row>
    <row r="29" spans="1:48" x14ac:dyDescent="0.25">
      <c r="A29" t="s">
        <v>27</v>
      </c>
      <c r="B29">
        <v>28</v>
      </c>
      <c r="C29">
        <v>0</v>
      </c>
      <c r="D29">
        <v>1</v>
      </c>
      <c r="E29">
        <v>0</v>
      </c>
      <c r="F29">
        <v>29</v>
      </c>
      <c r="G29">
        <f>טבלה20[[#This Row],[LengthofCycle]]+1</f>
        <v>30</v>
      </c>
      <c r="H29" t="str">
        <f>IF(טבלה20[[#This Row],[CycleNumber]]&gt;2,IF(AND(טבלה20[[#This Row],[LengthofCycle]]-F28=F28-F27,טבלה20[[#This Row],[LengthofCycle]]-F28&lt;&gt;0),1,""),"")</f>
        <v/>
      </c>
      <c r="I29" t="str">
        <f>IF(טבלה20[[#This Row],[דילוג]]=1,SUM(H29:H30),"")</f>
        <v/>
      </c>
      <c r="J29">
        <f>IF(AND(טבלה20[[#This Row],[CycleNumber]]&gt;B28,טבלה20[[#This Row],[CycleNumber]]&gt;2),IF(טבלה20[[#This Row],[דילוג]]=1,טבלה20[[#This Row],[LengthofCycle]]-F28,J28),"")</f>
        <v>-2</v>
      </c>
      <c r="K29">
        <f>IF(AND(טבלה20[[#This Row],[CycleNumber]]&gt;B28,טבלה20[[#This Row],[CycleNumber]]&gt;2),IF(טבלה20[[#This Row],[דילוג]]=1,1,IF(MAX(K27:K28)=1,1,IF(טבלה20[[#This Row],[LengthofCycle]]-F28&lt;&gt;טבלה20[[#This Row],[הפרש קבוע אחרון]],0,""))),"")</f>
        <v>1</v>
      </c>
      <c r="L29" t="str">
        <f>IF(טבלה20[[#This Row],[CycleNumber]]&lt;3,"",IF(טבלה20[[#This Row],[דילוג]]=1,1,IF(L28="","",IF(טבלה20[[#This Row],[LengthofCycle]]-F28=טבלה20[[#This Row],[הפרש קבוע אחרון]],1,IF(L28+1&gt;3,"",L28+1)))))</f>
        <v/>
      </c>
      <c r="M29" t="str">
        <f>IF(AND(טבלה20[[#This Row],[פעילות]]=1,L30=2,L31=1,B31&gt;טבלה20[[#This Row],[CycleNumber]]),1,"")</f>
        <v/>
      </c>
      <c r="N29" t="str">
        <f>IF(AND(טבלה20[[#This Row],[האם יש לאישה וסת דילוג?]]=1,טבלה20[[#This Row],[CycleNumber]]&gt;5),IF(AND(טבלה20[[#This Row],[LengthofCycle]]=F26,F28=F25,F27=F24),1,""),"")</f>
        <v/>
      </c>
      <c r="O29" t="str">
        <f>IF(OR(טבלה20[[#This Row],[פעילות]]="",L28=""),"",IF(טבלה20[[#This Row],[פעילות]]=1,1,0))</f>
        <v/>
      </c>
      <c r="P29" t="str">
        <f>IF(AND(טבלה20[[#This Row],[הפרש קבוע אחרון]]&lt;&gt;"",טבלה20[[#This Row],[CycleNumber]]&lt;B30,B30&lt;&gt;"",טבלה20[[#This Row],[פעילות]]&lt;4),IF(F30-טבלה20[[#This Row],[LengthofCycle]]=טבלה20[[#This Row],[הפרש קבוע אחרון]],1,0),"")</f>
        <v/>
      </c>
      <c r="Q29" s="14" t="str">
        <f>IF(טבלה20[[#This Row],[פעילות]]="","",IF(OR(Q28="",AND(טבלה20[[#This Row],[דילוג]]=1,L28=3)),1,Q28+1))</f>
        <v/>
      </c>
      <c r="R29" s="14" t="str">
        <f>IF(AND(טבלה20[[#This Row],[מחזורי פעילות]]=3,H30=1,טבלה20[[#This Row],[הפרש קבוע אחרון]]&lt;&gt;J30),1,"")</f>
        <v/>
      </c>
      <c r="S29" s="14" t="str">
        <f>IF(AND(טבלה20[[#This Row],[מחזורי פעילות]]=3,H30=1,טבלה20[[#This Row],[הפרש קבוע אחרון]]=J30),1,"")</f>
        <v/>
      </c>
      <c r="T29" s="14" t="str">
        <f>IF(AND(טבלה20[[#This Row],[דילוג]]=1,טבלה20[[#This Row],[הפרש קבוע אחרון]]=J28,טבלה20[[#This Row],[מחזורי פעילות]]&gt;1),1,"")</f>
        <v/>
      </c>
      <c r="U29" s="14" t="str">
        <f>IF(OR(AND(טבלה20[[#This Row],[מחזורי פעילות]]&lt;&gt;"",Q30=""),AND(טבלה20[[#This Row],[פעילות]]=3,Q30=1)),טבלה20[[#This Row],[מחזורי פעילות]],"")</f>
        <v/>
      </c>
      <c r="V29" s="14" t="str">
        <f>IF(טבלה20[[#This Row],[באיזה מחזור נעקר אחרי קביעה?]]&lt;&gt;"",1,"")</f>
        <v/>
      </c>
      <c r="W29" s="14" t="str">
        <f>IF(AND(טבלה20[[#This Row],[באיזה מחזור נעקר אחרי קביעה?]]&lt;&gt;"",טבלה20[[#This Row],[CycleNumber]]&gt;B30),טבלה20[[#This Row],[באיזה מחזור נעקר אחרי קביעה?]],"")</f>
        <v/>
      </c>
      <c r="X29" s="14" t="str">
        <f>IF(AND(טבלה20[[#This Row],[הפרש קבוע אחרון]]&lt;&gt;"",J28=""),טבלה20[[#This Row],[CycleNumber]],"")</f>
        <v/>
      </c>
      <c r="Y29" s="14" t="str">
        <f>IF(OR(טבלה20[[#This Row],[CycleNumber]]&gt;B30,B30=""),טבלה20[[#This Row],[CycleNumber]],"")</f>
        <v/>
      </c>
      <c r="Z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9" s="8" t="s">
        <v>48</v>
      </c>
      <c r="AE29">
        <f t="shared" si="2"/>
        <v>10</v>
      </c>
      <c r="AF29">
        <f>COUNTIF(U:U,AE29)</f>
        <v>0</v>
      </c>
      <c r="AG29" s="16">
        <f>טבלה24[[#This Row],[שכיחות]]/$AF$36</f>
        <v>0</v>
      </c>
      <c r="AH29" s="16">
        <f>טבלה24[[#This Row],[יחסית]]+AH28</f>
        <v>0.9534883720930234</v>
      </c>
      <c r="AR29" t="s">
        <v>27</v>
      </c>
      <c r="AS29">
        <v>28</v>
      </c>
      <c r="AT29">
        <v>29</v>
      </c>
      <c r="AU29">
        <f t="shared" si="0"/>
        <v>0</v>
      </c>
      <c r="AV29" t="str">
        <f t="shared" si="1"/>
        <v/>
      </c>
    </row>
    <row r="30" spans="1:48" x14ac:dyDescent="0.25">
      <c r="A30" t="s">
        <v>27</v>
      </c>
      <c r="B30">
        <v>29</v>
      </c>
      <c r="C30">
        <v>0</v>
      </c>
      <c r="D30">
        <v>1</v>
      </c>
      <c r="E30">
        <v>0</v>
      </c>
      <c r="F30">
        <v>26</v>
      </c>
      <c r="G30">
        <f>טבלה20[[#This Row],[LengthofCycle]]+1</f>
        <v>27</v>
      </c>
      <c r="H30" t="str">
        <f>IF(טבלה20[[#This Row],[CycleNumber]]&gt;2,IF(AND(טבלה20[[#This Row],[LengthofCycle]]-F29=F29-F28,טבלה20[[#This Row],[LengthofCycle]]-F29&lt;&gt;0),1,""),"")</f>
        <v/>
      </c>
      <c r="I30" t="str">
        <f>IF(טבלה20[[#This Row],[דילוג]]=1,SUM(H30:H31),"")</f>
        <v/>
      </c>
      <c r="J30">
        <f>IF(AND(טבלה20[[#This Row],[CycleNumber]]&gt;B29,טבלה20[[#This Row],[CycleNumber]]&gt;2),IF(טבלה20[[#This Row],[דילוג]]=1,טבלה20[[#This Row],[LengthofCycle]]-F29,J29),"")</f>
        <v>-2</v>
      </c>
      <c r="K30">
        <f>IF(AND(טבלה20[[#This Row],[CycleNumber]]&gt;B29,טבלה20[[#This Row],[CycleNumber]]&gt;2),IF(טבלה20[[#This Row],[דילוג]]=1,1,IF(MAX(K28:K29)=1,1,IF(טבלה20[[#This Row],[LengthofCycle]]-F29&lt;&gt;טבלה20[[#This Row],[הפרש קבוע אחרון]],0,""))),"")</f>
        <v>1</v>
      </c>
      <c r="L30" t="str">
        <f>IF(טבלה20[[#This Row],[CycleNumber]]&lt;3,"",IF(טבלה20[[#This Row],[דילוג]]=1,1,IF(L29="","",IF(טבלה20[[#This Row],[LengthofCycle]]-F29=טבלה20[[#This Row],[הפרש קבוע אחרון]],1,IF(L29+1&gt;3,"",L29+1)))))</f>
        <v/>
      </c>
      <c r="M30" t="str">
        <f>IF(AND(טבלה20[[#This Row],[פעילות]]=1,L31=2,L32=1,B32&gt;טבלה20[[#This Row],[CycleNumber]]),1,"")</f>
        <v/>
      </c>
      <c r="N30" t="str">
        <f>IF(AND(טבלה20[[#This Row],[האם יש לאישה וסת דילוג?]]=1,טבלה20[[#This Row],[CycleNumber]]&gt;5),IF(AND(טבלה20[[#This Row],[LengthofCycle]]=F27,F29=F26,F28=F25),1,""),"")</f>
        <v/>
      </c>
      <c r="O30" t="str">
        <f>IF(OR(טבלה20[[#This Row],[פעילות]]="",L29=""),"",IF(טבלה20[[#This Row],[פעילות]]=1,1,0))</f>
        <v/>
      </c>
      <c r="P30" t="str">
        <f>IF(AND(טבלה20[[#This Row],[הפרש קבוע אחרון]]&lt;&gt;"",טבלה20[[#This Row],[CycleNumber]]&lt;B31,B31&lt;&gt;"",טבלה20[[#This Row],[פעילות]]&lt;4),IF(F31-טבלה20[[#This Row],[LengthofCycle]]=טבלה20[[#This Row],[הפרש קבוע אחרון]],1,0),"")</f>
        <v/>
      </c>
      <c r="Q30" s="14" t="str">
        <f>IF(טבלה20[[#This Row],[פעילות]]="","",IF(OR(Q29="",AND(טבלה20[[#This Row],[דילוג]]=1,L29=3)),1,Q29+1))</f>
        <v/>
      </c>
      <c r="R30" s="14" t="str">
        <f>IF(AND(טבלה20[[#This Row],[מחזורי פעילות]]=3,H31=1,טבלה20[[#This Row],[הפרש קבוע אחרון]]&lt;&gt;J31),1,"")</f>
        <v/>
      </c>
      <c r="S30" s="14" t="str">
        <f>IF(AND(טבלה20[[#This Row],[מחזורי פעילות]]=3,H31=1,טבלה20[[#This Row],[הפרש קבוע אחרון]]=J31),1,"")</f>
        <v/>
      </c>
      <c r="T30" s="14" t="str">
        <f>IF(AND(טבלה20[[#This Row],[דילוג]]=1,טבלה20[[#This Row],[הפרש קבוע אחרון]]=J29,טבלה20[[#This Row],[מחזורי פעילות]]&gt;1),1,"")</f>
        <v/>
      </c>
      <c r="U30" s="14" t="str">
        <f>IF(OR(AND(טבלה20[[#This Row],[מחזורי פעילות]]&lt;&gt;"",Q31=""),AND(טבלה20[[#This Row],[פעילות]]=3,Q31=1)),טבלה20[[#This Row],[מחזורי פעילות]],"")</f>
        <v/>
      </c>
      <c r="V30" s="14" t="str">
        <f>IF(טבלה20[[#This Row],[באיזה מחזור נעקר אחרי קביעה?]]&lt;&gt;"",1,"")</f>
        <v/>
      </c>
      <c r="W30" s="14" t="str">
        <f>IF(AND(טבלה20[[#This Row],[באיזה מחזור נעקר אחרי קביעה?]]&lt;&gt;"",טבלה20[[#This Row],[CycleNumber]]&gt;B31),טבלה20[[#This Row],[באיזה מחזור נעקר אחרי קביעה?]],"")</f>
        <v/>
      </c>
      <c r="X30" s="14" t="str">
        <f>IF(AND(טבלה20[[#This Row],[הפרש קבוע אחרון]]&lt;&gt;"",J29=""),טבלה20[[#This Row],[CycleNumber]],"")</f>
        <v/>
      </c>
      <c r="Y30" s="14" t="str">
        <f>IF(OR(טבלה20[[#This Row],[CycleNumber]]&gt;B31,B31=""),טבלה20[[#This Row],[CycleNumber]],"")</f>
        <v/>
      </c>
      <c r="Z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0" s="8" t="s">
        <v>49</v>
      </c>
      <c r="AE30">
        <f t="shared" si="2"/>
        <v>11</v>
      </c>
      <c r="AF30">
        <f>COUNTIF(U:U,AE30)</f>
        <v>2</v>
      </c>
      <c r="AG30" s="16">
        <f>טבלה24[[#This Row],[שכיחות]]/$AF$36</f>
        <v>4.6511627906976744E-2</v>
      </c>
      <c r="AH30" s="16">
        <f>טבלה24[[#This Row],[יחסית]]+AH29</f>
        <v>1.0000000000000002</v>
      </c>
      <c r="AL30" t="s">
        <v>162</v>
      </c>
      <c r="AM30" t="s">
        <v>154</v>
      </c>
      <c r="AN30" t="s">
        <v>160</v>
      </c>
      <c r="AO30" t="s">
        <v>161</v>
      </c>
      <c r="AR30" t="s">
        <v>27</v>
      </c>
      <c r="AS30">
        <v>29</v>
      </c>
      <c r="AT30">
        <v>26</v>
      </c>
      <c r="AU30">
        <f t="shared" si="0"/>
        <v>0</v>
      </c>
      <c r="AV30" t="str">
        <f t="shared" si="1"/>
        <v/>
      </c>
    </row>
    <row r="31" spans="1:48" x14ac:dyDescent="0.25">
      <c r="A31" t="s">
        <v>27</v>
      </c>
      <c r="B31">
        <v>30</v>
      </c>
      <c r="C31">
        <v>0</v>
      </c>
      <c r="D31">
        <v>1</v>
      </c>
      <c r="E31">
        <v>0</v>
      </c>
      <c r="F31">
        <v>27</v>
      </c>
      <c r="G31">
        <f>טבלה20[[#This Row],[LengthofCycle]]+1</f>
        <v>28</v>
      </c>
      <c r="H31" t="str">
        <f>IF(טבלה20[[#This Row],[CycleNumber]]&gt;2,IF(AND(טבלה20[[#This Row],[LengthofCycle]]-F30=F30-F29,טבלה20[[#This Row],[LengthofCycle]]-F30&lt;&gt;0),1,""),"")</f>
        <v/>
      </c>
      <c r="I31" t="str">
        <f>IF(טבלה20[[#This Row],[דילוג]]=1,SUM(H31:H32),"")</f>
        <v/>
      </c>
      <c r="J31">
        <f>IF(AND(טבלה20[[#This Row],[CycleNumber]]&gt;B30,טבלה20[[#This Row],[CycleNumber]]&gt;2),IF(טבלה20[[#This Row],[דילוג]]=1,טבלה20[[#This Row],[LengthofCycle]]-F30,J30),"")</f>
        <v>-2</v>
      </c>
      <c r="K31">
        <f>IF(AND(טבלה20[[#This Row],[CycleNumber]]&gt;B30,טבלה20[[#This Row],[CycleNumber]]&gt;2),IF(טבלה20[[#This Row],[דילוג]]=1,1,IF(MAX(K29:K30)=1,1,IF(טבלה20[[#This Row],[LengthofCycle]]-F30&lt;&gt;טבלה20[[#This Row],[הפרש קבוע אחרון]],0,""))),"")</f>
        <v>1</v>
      </c>
      <c r="L31" t="str">
        <f>IF(טבלה20[[#This Row],[CycleNumber]]&lt;3,"",IF(טבלה20[[#This Row],[דילוג]]=1,1,IF(L30="","",IF(טבלה20[[#This Row],[LengthofCycle]]-F30=טבלה20[[#This Row],[הפרש קבוע אחרון]],1,IF(L30+1&gt;3,"",L30+1)))))</f>
        <v/>
      </c>
      <c r="M31" t="str">
        <f>IF(AND(טבלה20[[#This Row],[פעילות]]=1,L32=2,L33=1,B33&gt;טבלה20[[#This Row],[CycleNumber]]),1,"")</f>
        <v/>
      </c>
      <c r="N31" t="str">
        <f>IF(AND(טבלה20[[#This Row],[האם יש לאישה וסת דילוג?]]=1,טבלה20[[#This Row],[CycleNumber]]&gt;5),IF(AND(טבלה20[[#This Row],[LengthofCycle]]=F28,F30=F27,F29=F26),1,""),"")</f>
        <v/>
      </c>
      <c r="O31" t="str">
        <f>IF(OR(טבלה20[[#This Row],[פעילות]]="",L30=""),"",IF(טבלה20[[#This Row],[פעילות]]=1,1,0))</f>
        <v/>
      </c>
      <c r="P31" t="str">
        <f>IF(AND(טבלה20[[#This Row],[הפרש קבוע אחרון]]&lt;&gt;"",טבלה20[[#This Row],[CycleNumber]]&lt;B32,B32&lt;&gt;"",טבלה20[[#This Row],[פעילות]]&lt;4),IF(F32-טבלה20[[#This Row],[LengthofCycle]]=טבלה20[[#This Row],[הפרש קבוע אחרון]],1,0),"")</f>
        <v/>
      </c>
      <c r="Q31" s="14" t="str">
        <f>IF(טבלה20[[#This Row],[פעילות]]="","",IF(OR(Q30="",AND(טבלה20[[#This Row],[דילוג]]=1,L30=3)),1,Q30+1))</f>
        <v/>
      </c>
      <c r="R31" s="14" t="str">
        <f>IF(AND(טבלה20[[#This Row],[מחזורי פעילות]]=3,H32=1,טבלה20[[#This Row],[הפרש קבוע אחרון]]&lt;&gt;J32),1,"")</f>
        <v/>
      </c>
      <c r="S31" s="14" t="str">
        <f>IF(AND(טבלה20[[#This Row],[מחזורי פעילות]]=3,H32=1,טבלה20[[#This Row],[הפרש קבוע אחרון]]=J32),1,"")</f>
        <v/>
      </c>
      <c r="T31" s="14" t="str">
        <f>IF(AND(טבלה20[[#This Row],[דילוג]]=1,טבלה20[[#This Row],[הפרש קבוע אחרון]]=J30,טבלה20[[#This Row],[מחזורי פעילות]]&gt;1),1,"")</f>
        <v/>
      </c>
      <c r="U31" s="14" t="str">
        <f>IF(OR(AND(טבלה20[[#This Row],[מחזורי פעילות]]&lt;&gt;"",Q32=""),AND(טבלה20[[#This Row],[פעילות]]=3,Q32=1)),טבלה20[[#This Row],[מחזורי פעילות]],"")</f>
        <v/>
      </c>
      <c r="V31" s="14" t="str">
        <f>IF(טבלה20[[#This Row],[באיזה מחזור נעקר אחרי קביעה?]]&lt;&gt;"",1,"")</f>
        <v/>
      </c>
      <c r="W31" s="14" t="str">
        <f>IF(AND(טבלה20[[#This Row],[באיזה מחזור נעקר אחרי קביעה?]]&lt;&gt;"",טבלה20[[#This Row],[CycleNumber]]&gt;B32),טבלה20[[#This Row],[באיזה מחזור נעקר אחרי קביעה?]],"")</f>
        <v/>
      </c>
      <c r="X31" s="14" t="str">
        <f>IF(AND(טבלה20[[#This Row],[הפרש קבוע אחרון]]&lt;&gt;"",J30=""),טבלה20[[#This Row],[CycleNumber]],"")</f>
        <v/>
      </c>
      <c r="Y31" s="14" t="str">
        <f>IF(OR(טבלה20[[#This Row],[CycleNumber]]&gt;B32,B32=""),טבלה20[[#This Row],[CycleNumber]],"")</f>
        <v/>
      </c>
      <c r="Z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1" s="8" t="s">
        <v>51</v>
      </c>
      <c r="AE31">
        <f t="shared" si="2"/>
        <v>12</v>
      </c>
      <c r="AF31">
        <f>COUNTIF(U:U,AE31)</f>
        <v>0</v>
      </c>
      <c r="AG31" s="16">
        <f>טבלה24[[#This Row],[שכיחות]]/$AF$36</f>
        <v>0</v>
      </c>
      <c r="AH31" s="16">
        <f>טבלה24[[#This Row],[יחסית]]+AH30</f>
        <v>1.0000000000000002</v>
      </c>
      <c r="AL31" s="1">
        <v>1</v>
      </c>
      <c r="AM31">
        <f>AM6-AM20</f>
        <v>-6</v>
      </c>
      <c r="AN31" s="16">
        <f>טבלה30[[#This Row],[שכיחות]]/$AM$42</f>
        <v>1</v>
      </c>
      <c r="AO31" s="16">
        <f>טבלה30[[#This Row],[יחסית]]</f>
        <v>1</v>
      </c>
      <c r="AR31" t="s">
        <v>27</v>
      </c>
      <c r="AS31">
        <v>30</v>
      </c>
      <c r="AT31">
        <v>27</v>
      </c>
      <c r="AU31">
        <f t="shared" si="0"/>
        <v>0</v>
      </c>
      <c r="AV31" t="str">
        <f t="shared" si="1"/>
        <v/>
      </c>
    </row>
    <row r="32" spans="1:48" x14ac:dyDescent="0.25">
      <c r="A32" t="s">
        <v>27</v>
      </c>
      <c r="B32">
        <v>31</v>
      </c>
      <c r="C32">
        <v>0</v>
      </c>
      <c r="D32">
        <v>1</v>
      </c>
      <c r="E32">
        <v>0</v>
      </c>
      <c r="F32">
        <v>28</v>
      </c>
      <c r="G32">
        <f>טבלה20[[#This Row],[LengthofCycle]]+1</f>
        <v>29</v>
      </c>
      <c r="H32">
        <f>IF(טבלה20[[#This Row],[CycleNumber]]&gt;2,IF(AND(טבלה20[[#This Row],[LengthofCycle]]-F31=F31-F30,טבלה20[[#This Row],[LengthofCycle]]-F31&lt;&gt;0),1,""),"")</f>
        <v>1</v>
      </c>
      <c r="I32">
        <f>IF(טבלה20[[#This Row],[דילוג]]=1,SUM(H32:H33),"")</f>
        <v>1</v>
      </c>
      <c r="J32">
        <f>IF(AND(טבלה20[[#This Row],[CycleNumber]]&gt;B31,טבלה20[[#This Row],[CycleNumber]]&gt;2),IF(טבלה20[[#This Row],[דילוג]]=1,טבלה20[[#This Row],[LengthofCycle]]-F31,J31),"")</f>
        <v>1</v>
      </c>
      <c r="K32">
        <f>IF(AND(טבלה20[[#This Row],[CycleNumber]]&gt;B31,טבלה20[[#This Row],[CycleNumber]]&gt;2),IF(טבלה20[[#This Row],[דילוג]]=1,1,IF(MAX(K30:K31)=1,1,IF(טבלה20[[#This Row],[LengthofCycle]]-F31&lt;&gt;טבלה20[[#This Row],[הפרש קבוע אחרון]],0,""))),"")</f>
        <v>1</v>
      </c>
      <c r="L32">
        <f>IF(טבלה20[[#This Row],[CycleNumber]]&lt;3,"",IF(טבלה20[[#This Row],[דילוג]]=1,1,IF(L31="","",IF(טבלה20[[#This Row],[LengthofCycle]]-F31=טבלה20[[#This Row],[הפרש קבוע אחרון]],1,IF(L31+1&gt;3,"",L31+1)))))</f>
        <v>1</v>
      </c>
      <c r="M32" t="str">
        <f>IF(AND(טבלה20[[#This Row],[פעילות]]=1,L33=2,L34=1,B34&gt;טבלה20[[#This Row],[CycleNumber]]),1,"")</f>
        <v/>
      </c>
      <c r="N32" t="str">
        <f>IF(AND(טבלה20[[#This Row],[האם יש לאישה וסת דילוג?]]=1,טבלה20[[#This Row],[CycleNumber]]&gt;5),IF(AND(טבלה20[[#This Row],[LengthofCycle]]=F29,F31=F28,F30=F27),1,""),"")</f>
        <v/>
      </c>
      <c r="O32" t="str">
        <f>IF(OR(טבלה20[[#This Row],[פעילות]]="",L31=""),"",IF(טבלה20[[#This Row],[פעילות]]=1,1,0))</f>
        <v/>
      </c>
      <c r="P32">
        <f>IF(AND(טבלה20[[#This Row],[הפרש קבוע אחרון]]&lt;&gt;"",טבלה20[[#This Row],[CycleNumber]]&lt;B33,B33&lt;&gt;"",טבלה20[[#This Row],[פעילות]]&lt;4),IF(F33-טבלה20[[#This Row],[LengthofCycle]]=טבלה20[[#This Row],[הפרש קבוע אחרון]],1,0),"")</f>
        <v>0</v>
      </c>
      <c r="Q32" s="14">
        <f>IF(טבלה20[[#This Row],[פעילות]]="","",IF(OR(Q31="",AND(טבלה20[[#This Row],[דילוג]]=1,L31=3)),1,Q31+1))</f>
        <v>1</v>
      </c>
      <c r="R32" s="14" t="str">
        <f>IF(AND(טבלה20[[#This Row],[מחזורי פעילות]]=3,H33=1,טבלה20[[#This Row],[הפרש קבוע אחרון]]&lt;&gt;J33),1,"")</f>
        <v/>
      </c>
      <c r="S32" s="14" t="str">
        <f>IF(AND(טבלה20[[#This Row],[מחזורי פעילות]]=3,H33=1,טבלה20[[#This Row],[הפרש קבוע אחרון]]=J33),1,"")</f>
        <v/>
      </c>
      <c r="T32" s="14" t="str">
        <f>IF(AND(טבלה20[[#This Row],[דילוג]]=1,טבלה20[[#This Row],[הפרש קבוע אחרון]]=J31,טבלה20[[#This Row],[מחזורי פעילות]]&gt;1),1,"")</f>
        <v/>
      </c>
      <c r="U32" s="14" t="str">
        <f>IF(OR(AND(טבלה20[[#This Row],[מחזורי פעילות]]&lt;&gt;"",Q33=""),AND(טבלה20[[#This Row],[פעילות]]=3,Q33=1)),טבלה20[[#This Row],[מחזורי פעילות]],"")</f>
        <v/>
      </c>
      <c r="V32" s="14" t="str">
        <f>IF(טבלה20[[#This Row],[באיזה מחזור נעקר אחרי קביעה?]]&lt;&gt;"",1,"")</f>
        <v/>
      </c>
      <c r="W32" s="14" t="str">
        <f>IF(AND(טבלה20[[#This Row],[באיזה מחזור נעקר אחרי קביעה?]]&lt;&gt;"",טבלה20[[#This Row],[CycleNumber]]&gt;B33),טבלה20[[#This Row],[באיזה מחזור נעקר אחרי קביעה?]],"")</f>
        <v/>
      </c>
      <c r="X32" s="14" t="str">
        <f>IF(AND(טבלה20[[#This Row],[הפרש קבוע אחרון]]&lt;&gt;"",J31=""),טבלה20[[#This Row],[CycleNumber]],"")</f>
        <v/>
      </c>
      <c r="Y32" s="14" t="str">
        <f>IF(OR(טבלה20[[#This Row],[CycleNumber]]&gt;B33,B33=""),טבלה20[[#This Row],[CycleNumber]],"")</f>
        <v/>
      </c>
      <c r="Z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2" s="8" t="s">
        <v>6</v>
      </c>
      <c r="AE32">
        <f t="shared" si="2"/>
        <v>13</v>
      </c>
      <c r="AF32">
        <f>COUNTIF(U:U,AE32)</f>
        <v>0</v>
      </c>
      <c r="AG32" s="16">
        <f>טבלה24[[#This Row],[שכיחות]]/$AF$36</f>
        <v>0</v>
      </c>
      <c r="AH32" s="16">
        <f>טבלה24[[#This Row],[יחסית]]+AH31</f>
        <v>1.0000000000000002</v>
      </c>
      <c r="AL32" s="3">
        <v>2</v>
      </c>
      <c r="AM32">
        <f>AM7-AM21</f>
        <v>0</v>
      </c>
      <c r="AN32" s="16">
        <f>טבלה30[[#This Row],[שכיחות]]/$AM$42</f>
        <v>0</v>
      </c>
      <c r="AO32" s="16">
        <f>טבלה30[[#This Row],[יחסית]]+AO31</f>
        <v>1</v>
      </c>
      <c r="AR32" t="s">
        <v>27</v>
      </c>
      <c r="AS32">
        <v>31</v>
      </c>
      <c r="AT32">
        <v>28</v>
      </c>
      <c r="AU32">
        <f t="shared" si="0"/>
        <v>1</v>
      </c>
      <c r="AV32" t="str">
        <f t="shared" si="1"/>
        <v/>
      </c>
    </row>
    <row r="33" spans="1:48" x14ac:dyDescent="0.25">
      <c r="A33" t="s">
        <v>27</v>
      </c>
      <c r="B33">
        <v>32</v>
      </c>
      <c r="C33">
        <v>0</v>
      </c>
      <c r="D33">
        <v>1</v>
      </c>
      <c r="E33">
        <v>0</v>
      </c>
      <c r="F33">
        <v>31</v>
      </c>
      <c r="G33">
        <f>טבלה20[[#This Row],[LengthofCycle]]+1</f>
        <v>32</v>
      </c>
      <c r="H33" t="str">
        <f>IF(טבלה20[[#This Row],[CycleNumber]]&gt;2,IF(AND(טבלה20[[#This Row],[LengthofCycle]]-F32=F32-F31,טבלה20[[#This Row],[LengthofCycle]]-F32&lt;&gt;0),1,""),"")</f>
        <v/>
      </c>
      <c r="I33" t="str">
        <f>IF(טבלה20[[#This Row],[דילוג]]=1,SUM(H33:H34),"")</f>
        <v/>
      </c>
      <c r="J33">
        <f>IF(AND(טבלה20[[#This Row],[CycleNumber]]&gt;B32,טבלה20[[#This Row],[CycleNumber]]&gt;2),IF(טבלה20[[#This Row],[דילוג]]=1,טבלה20[[#This Row],[LengthofCycle]]-F32,J32),"")</f>
        <v>1</v>
      </c>
      <c r="K33">
        <f>IF(AND(טבלה20[[#This Row],[CycleNumber]]&gt;B32,טבלה20[[#This Row],[CycleNumber]]&gt;2),IF(טבלה20[[#This Row],[דילוג]]=1,1,IF(MAX(K31:K32)=1,1,IF(טבלה20[[#This Row],[LengthofCycle]]-F32&lt;&gt;טבלה20[[#This Row],[הפרש קבוע אחרון]],0,""))),"")</f>
        <v>1</v>
      </c>
      <c r="L33">
        <f>IF(טבלה20[[#This Row],[CycleNumber]]&lt;3,"",IF(טבלה20[[#This Row],[דילוג]]=1,1,IF(L32="","",IF(טבלה20[[#This Row],[LengthofCycle]]-F32=טבלה20[[#This Row],[הפרש קבוע אחרון]],1,IF(L32+1&gt;3,"",L32+1)))))</f>
        <v>2</v>
      </c>
      <c r="M33" t="str">
        <f>IF(AND(טבלה20[[#This Row],[פעילות]]=1,L34=2,L35=1,B35&gt;טבלה20[[#This Row],[CycleNumber]]),1,"")</f>
        <v/>
      </c>
      <c r="N33" t="str">
        <f>IF(AND(טבלה20[[#This Row],[האם יש לאישה וסת דילוג?]]=1,טבלה20[[#This Row],[CycleNumber]]&gt;5),IF(AND(טבלה20[[#This Row],[LengthofCycle]]=F30,F32=F29,F31=F28),1,""),"")</f>
        <v/>
      </c>
      <c r="O33">
        <f>IF(OR(טבלה20[[#This Row],[פעילות]]="",L32=""),"",IF(טבלה20[[#This Row],[פעילות]]=1,1,0))</f>
        <v>0</v>
      </c>
      <c r="P33">
        <f>IF(AND(טבלה20[[#This Row],[הפרש קבוע אחרון]]&lt;&gt;"",טבלה20[[#This Row],[CycleNumber]]&lt;B34,B34&lt;&gt;"",טבלה20[[#This Row],[פעילות]]&lt;4),IF(F34-טבלה20[[#This Row],[LengthofCycle]]=טבלה20[[#This Row],[הפרש קבוע אחרון]],1,0),"")</f>
        <v>0</v>
      </c>
      <c r="Q33" s="14">
        <f>IF(טבלה20[[#This Row],[פעילות]]="","",IF(OR(Q32="",AND(טבלה20[[#This Row],[דילוג]]=1,L32=3)),1,Q32+1))</f>
        <v>2</v>
      </c>
      <c r="R33" s="14" t="str">
        <f>IF(AND(טבלה20[[#This Row],[מחזורי פעילות]]=3,H34=1,טבלה20[[#This Row],[הפרש קבוע אחרון]]&lt;&gt;J34),1,"")</f>
        <v/>
      </c>
      <c r="S33" s="14" t="str">
        <f>IF(AND(טבלה20[[#This Row],[מחזורי פעילות]]=3,H34=1,טבלה20[[#This Row],[הפרש קבוע אחרון]]=J34),1,"")</f>
        <v/>
      </c>
      <c r="T33" s="14" t="str">
        <f>IF(AND(טבלה20[[#This Row],[דילוג]]=1,טבלה20[[#This Row],[הפרש קבוע אחרון]]=J32,טבלה20[[#This Row],[מחזורי פעילות]]&gt;1),1,"")</f>
        <v/>
      </c>
      <c r="U33" s="14" t="str">
        <f>IF(OR(AND(טבלה20[[#This Row],[מחזורי פעילות]]&lt;&gt;"",Q34=""),AND(טבלה20[[#This Row],[פעילות]]=3,Q34=1)),טבלה20[[#This Row],[מחזורי פעילות]],"")</f>
        <v/>
      </c>
      <c r="V33" s="14" t="str">
        <f>IF(טבלה20[[#This Row],[באיזה מחזור נעקר אחרי קביעה?]]&lt;&gt;"",1,"")</f>
        <v/>
      </c>
      <c r="W33" s="14" t="str">
        <f>IF(AND(טבלה20[[#This Row],[באיזה מחזור נעקר אחרי קביעה?]]&lt;&gt;"",טבלה20[[#This Row],[CycleNumber]]&gt;B34),טבלה20[[#This Row],[באיזה מחזור נעקר אחרי קביעה?]],"")</f>
        <v/>
      </c>
      <c r="X33" s="14" t="str">
        <f>IF(AND(טבלה20[[#This Row],[הפרש קבוע אחרון]]&lt;&gt;"",J32=""),טבלה20[[#This Row],[CycleNumber]],"")</f>
        <v/>
      </c>
      <c r="Y33" s="14" t="str">
        <f>IF(OR(טבלה20[[#This Row],[CycleNumber]]&gt;B34,B34=""),טבלה20[[#This Row],[CycleNumber]],"")</f>
        <v/>
      </c>
      <c r="Z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3" s="8" t="s">
        <v>56</v>
      </c>
      <c r="AE33">
        <v>16</v>
      </c>
      <c r="AF33">
        <f>COUNTIF(U:U,AE33)</f>
        <v>0</v>
      </c>
      <c r="AG33" s="16">
        <f>טבלה24[[#This Row],[שכיחות]]/$AF$36</f>
        <v>0</v>
      </c>
      <c r="AH33" s="16">
        <f>טבלה24[[#This Row],[יחסית]]+AH32</f>
        <v>1.0000000000000002</v>
      </c>
      <c r="AL33" s="1">
        <v>3</v>
      </c>
      <c r="AM33">
        <f>AM8-AM22</f>
        <v>0</v>
      </c>
      <c r="AN33" s="16">
        <f>טבלה30[[#This Row],[שכיחות]]/$AM$42</f>
        <v>0</v>
      </c>
      <c r="AO33" s="16">
        <f>טבלה30[[#This Row],[יחסית]]+AO32</f>
        <v>1</v>
      </c>
      <c r="AR33" t="s">
        <v>27</v>
      </c>
      <c r="AS33">
        <v>32</v>
      </c>
      <c r="AT33">
        <v>31</v>
      </c>
      <c r="AU33">
        <f t="shared" si="0"/>
        <v>0</v>
      </c>
      <c r="AV33" t="str">
        <f t="shared" si="1"/>
        <v/>
      </c>
    </row>
    <row r="34" spans="1:48" x14ac:dyDescent="0.25">
      <c r="A34" t="s">
        <v>27</v>
      </c>
      <c r="B34">
        <v>33</v>
      </c>
      <c r="C34">
        <v>0</v>
      </c>
      <c r="D34">
        <v>1</v>
      </c>
      <c r="E34">
        <v>0</v>
      </c>
      <c r="F34">
        <v>27</v>
      </c>
      <c r="G34">
        <f>טבלה20[[#This Row],[LengthofCycle]]+1</f>
        <v>28</v>
      </c>
      <c r="H34" t="str">
        <f>IF(טבלה20[[#This Row],[CycleNumber]]&gt;2,IF(AND(טבלה20[[#This Row],[LengthofCycle]]-F33=F33-F32,טבלה20[[#This Row],[LengthofCycle]]-F33&lt;&gt;0),1,""),"")</f>
        <v/>
      </c>
      <c r="I34" t="str">
        <f>IF(טבלה20[[#This Row],[דילוג]]=1,SUM(H34:H35),"")</f>
        <v/>
      </c>
      <c r="J34">
        <f>IF(AND(טבלה20[[#This Row],[CycleNumber]]&gt;B33,טבלה20[[#This Row],[CycleNumber]]&gt;2),IF(טבלה20[[#This Row],[דילוג]]=1,טבלה20[[#This Row],[LengthofCycle]]-F33,J33),"")</f>
        <v>1</v>
      </c>
      <c r="K34">
        <f>IF(AND(טבלה20[[#This Row],[CycleNumber]]&gt;B33,טבלה20[[#This Row],[CycleNumber]]&gt;2),IF(טבלה20[[#This Row],[דילוג]]=1,1,IF(MAX(K32:K33)=1,1,IF(טבלה20[[#This Row],[LengthofCycle]]-F33&lt;&gt;טבלה20[[#This Row],[הפרש קבוע אחרון]],0,""))),"")</f>
        <v>1</v>
      </c>
      <c r="L34">
        <f>IF(טבלה20[[#This Row],[CycleNumber]]&lt;3,"",IF(טבלה20[[#This Row],[דילוג]]=1,1,IF(L33="","",IF(טבלה20[[#This Row],[LengthofCycle]]-F33=טבלה20[[#This Row],[הפרש קבוע אחרון]],1,IF(L33+1&gt;3,"",L33+1)))))</f>
        <v>3</v>
      </c>
      <c r="M34" t="str">
        <f>IF(AND(טבלה20[[#This Row],[פעילות]]=1,L35=2,L36=1,B36&gt;טבלה20[[#This Row],[CycleNumber]]),1,"")</f>
        <v/>
      </c>
      <c r="N34" t="str">
        <f>IF(AND(טבלה20[[#This Row],[האם יש לאישה וסת דילוג?]]=1,טבלה20[[#This Row],[CycleNumber]]&gt;5),IF(AND(טבלה20[[#This Row],[LengthofCycle]]=F31,F33=F30,F32=F29),1,""),"")</f>
        <v/>
      </c>
      <c r="O34">
        <f>IF(OR(טבלה20[[#This Row],[פעילות]]="",L33=""),"",IF(טבלה20[[#This Row],[פעילות]]=1,1,0))</f>
        <v>0</v>
      </c>
      <c r="P34">
        <f>IF(AND(טבלה20[[#This Row],[הפרש קבוע אחרון]]&lt;&gt;"",טבלה20[[#This Row],[CycleNumber]]&lt;B35,B35&lt;&gt;"",טבלה20[[#This Row],[פעילות]]&lt;4),IF(F35-טבלה20[[#This Row],[LengthofCycle]]=טבלה20[[#This Row],[הפרש קבוע אחרון]],1,0),"")</f>
        <v>0</v>
      </c>
      <c r="Q34" s="14">
        <f>IF(טבלה20[[#This Row],[פעילות]]="","",IF(OR(Q33="",AND(טבלה20[[#This Row],[דילוג]]=1,L33=3)),1,Q33+1))</f>
        <v>3</v>
      </c>
      <c r="R34" s="14" t="str">
        <f>IF(AND(טבלה20[[#This Row],[מחזורי פעילות]]=3,H35=1,טבלה20[[#This Row],[הפרש קבוע אחרון]]&lt;&gt;J35),1,"")</f>
        <v/>
      </c>
      <c r="S34" s="14" t="str">
        <f>IF(AND(טבלה20[[#This Row],[מחזורי פעילות]]=3,H35=1,טבלה20[[#This Row],[הפרש קבוע אחרון]]=J35),1,"")</f>
        <v/>
      </c>
      <c r="T34" s="14" t="str">
        <f>IF(AND(טבלה20[[#This Row],[דילוג]]=1,טבלה20[[#This Row],[הפרש קבוע אחרון]]=J33,טבלה20[[#This Row],[מחזורי פעילות]]&gt;1),1,"")</f>
        <v/>
      </c>
      <c r="U34" s="14">
        <f>IF(OR(AND(טבלה20[[#This Row],[מחזורי פעילות]]&lt;&gt;"",Q35=""),AND(טבלה20[[#This Row],[פעילות]]=3,Q35=1)),טבלה20[[#This Row],[מחזורי פעילות]],"")</f>
        <v>3</v>
      </c>
      <c r="V34" s="14">
        <f>IF(טבלה20[[#This Row],[באיזה מחזור נעקר אחרי קביעה?]]&lt;&gt;"",1,"")</f>
        <v>1</v>
      </c>
      <c r="W34" s="14" t="str">
        <f>IF(AND(טבלה20[[#This Row],[באיזה מחזור נעקר אחרי קביעה?]]&lt;&gt;"",טבלה20[[#This Row],[CycleNumber]]&gt;B35),טבלה20[[#This Row],[באיזה מחזור נעקר אחרי קביעה?]],"")</f>
        <v/>
      </c>
      <c r="X34" s="14" t="str">
        <f>IF(AND(טבלה20[[#This Row],[הפרש קבוע אחרון]]&lt;&gt;"",J33=""),טבלה20[[#This Row],[CycleNumber]],"")</f>
        <v/>
      </c>
      <c r="Y34" s="14" t="str">
        <f>IF(OR(טבלה20[[#This Row],[CycleNumber]]&gt;B35,B35=""),טבלה20[[#This Row],[CycleNumber]],"")</f>
        <v/>
      </c>
      <c r="Z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4" s="8" t="s">
        <v>27</v>
      </c>
      <c r="AE34">
        <f t="shared" si="2"/>
        <v>17</v>
      </c>
      <c r="AF34">
        <f>COUNTIF(U:U,AE34)</f>
        <v>0</v>
      </c>
      <c r="AG34" s="16">
        <f>טבלה24[[#This Row],[שכיחות]]/$AF$36</f>
        <v>0</v>
      </c>
      <c r="AH34" s="16">
        <f>טבלה24[[#This Row],[יחסית]]+AH33</f>
        <v>1.0000000000000002</v>
      </c>
      <c r="AL34" s="3">
        <v>4</v>
      </c>
      <c r="AM34">
        <f>AM9-AM23</f>
        <v>0</v>
      </c>
      <c r="AN34" s="16">
        <f>טבלה30[[#This Row],[שכיחות]]/$AM$42</f>
        <v>0</v>
      </c>
      <c r="AO34" s="16">
        <f>טבלה30[[#This Row],[יחסית]]+AO33</f>
        <v>1</v>
      </c>
      <c r="AR34" t="s">
        <v>27</v>
      </c>
      <c r="AS34">
        <v>33</v>
      </c>
      <c r="AT34">
        <v>27</v>
      </c>
      <c r="AU34">
        <f t="shared" si="0"/>
        <v>0</v>
      </c>
      <c r="AV34" t="str">
        <f t="shared" si="1"/>
        <v/>
      </c>
    </row>
    <row r="35" spans="1:48" x14ac:dyDescent="0.25">
      <c r="A35" t="s">
        <v>27</v>
      </c>
      <c r="B35">
        <v>34</v>
      </c>
      <c r="C35">
        <v>0</v>
      </c>
      <c r="D35">
        <v>1</v>
      </c>
      <c r="E35">
        <v>0</v>
      </c>
      <c r="F35">
        <v>27</v>
      </c>
      <c r="G35">
        <f>טבלה20[[#This Row],[LengthofCycle]]+1</f>
        <v>28</v>
      </c>
      <c r="H35" t="str">
        <f>IF(טבלה20[[#This Row],[CycleNumber]]&gt;2,IF(AND(טבלה20[[#This Row],[LengthofCycle]]-F34=F34-F33,טבלה20[[#This Row],[LengthofCycle]]-F34&lt;&gt;0),1,""),"")</f>
        <v/>
      </c>
      <c r="I35" t="str">
        <f>IF(טבלה20[[#This Row],[דילוג]]=1,SUM(H35:H36),"")</f>
        <v/>
      </c>
      <c r="J35">
        <f>IF(AND(טבלה20[[#This Row],[CycleNumber]]&gt;B34,טבלה20[[#This Row],[CycleNumber]]&gt;2),IF(טבלה20[[#This Row],[דילוג]]=1,טבלה20[[#This Row],[LengthofCycle]]-F34,J34),"")</f>
        <v>1</v>
      </c>
      <c r="K35">
        <f>IF(AND(טבלה20[[#This Row],[CycleNumber]]&gt;B34,טבלה20[[#This Row],[CycleNumber]]&gt;2),IF(טבלה20[[#This Row],[דילוג]]=1,1,IF(MAX(K33:K34)=1,1,IF(טבלה20[[#This Row],[LengthofCycle]]-F34&lt;&gt;טבלה20[[#This Row],[הפרש קבוע אחרון]],0,""))),"")</f>
        <v>1</v>
      </c>
      <c r="L35" t="str">
        <f>IF(טבלה20[[#This Row],[CycleNumber]]&lt;3,"",IF(טבלה20[[#This Row],[דילוג]]=1,1,IF(L34="","",IF(טבלה20[[#This Row],[LengthofCycle]]-F34=טבלה20[[#This Row],[הפרש קבוע אחרון]],1,IF(L34+1&gt;3,"",L34+1)))))</f>
        <v/>
      </c>
      <c r="M35" t="str">
        <f>IF(AND(טבלה20[[#This Row],[פעילות]]=1,L36=2,L37=1,B37&gt;טבלה20[[#This Row],[CycleNumber]]),1,"")</f>
        <v/>
      </c>
      <c r="N35" t="str">
        <f>IF(AND(טבלה20[[#This Row],[האם יש לאישה וסת דילוג?]]=1,טבלה20[[#This Row],[CycleNumber]]&gt;5),IF(AND(טבלה20[[#This Row],[LengthofCycle]]=F32,F34=F31,F33=F30),1,""),"")</f>
        <v/>
      </c>
      <c r="O35" t="str">
        <f>IF(OR(טבלה20[[#This Row],[פעילות]]="",L34=""),"",IF(טבלה20[[#This Row],[פעילות]]=1,1,0))</f>
        <v/>
      </c>
      <c r="P35" t="str">
        <f>IF(AND(טבלה20[[#This Row],[הפרש קבוע אחרון]]&lt;&gt;"",טבלה20[[#This Row],[CycleNumber]]&lt;B36,B36&lt;&gt;"",טבלה20[[#This Row],[פעילות]]&lt;4),IF(F36-טבלה20[[#This Row],[LengthofCycle]]=טבלה20[[#This Row],[הפרש קבוע אחרון]],1,0),"")</f>
        <v/>
      </c>
      <c r="Q35" s="14" t="str">
        <f>IF(טבלה20[[#This Row],[פעילות]]="","",IF(OR(Q34="",AND(טבלה20[[#This Row],[דילוג]]=1,L34=3)),1,Q34+1))</f>
        <v/>
      </c>
      <c r="R35" s="14" t="str">
        <f>IF(AND(טבלה20[[#This Row],[מחזורי פעילות]]=3,H36=1,טבלה20[[#This Row],[הפרש קבוע אחרון]]&lt;&gt;J36),1,"")</f>
        <v/>
      </c>
      <c r="S35" s="14" t="str">
        <f>IF(AND(טבלה20[[#This Row],[מחזורי פעילות]]=3,H36=1,טבלה20[[#This Row],[הפרש קבוע אחרון]]=J36),1,"")</f>
        <v/>
      </c>
      <c r="T35" s="14" t="str">
        <f>IF(AND(טבלה20[[#This Row],[דילוג]]=1,טבלה20[[#This Row],[הפרש קבוע אחרון]]=J34,טבלה20[[#This Row],[מחזורי פעילות]]&gt;1),1,"")</f>
        <v/>
      </c>
      <c r="U35" s="14" t="str">
        <f>IF(OR(AND(טבלה20[[#This Row],[מחזורי פעילות]]&lt;&gt;"",Q36=""),AND(טבלה20[[#This Row],[פעילות]]=3,Q36=1)),טבלה20[[#This Row],[מחזורי פעילות]],"")</f>
        <v/>
      </c>
      <c r="V35" s="14" t="str">
        <f>IF(טבלה20[[#This Row],[באיזה מחזור נעקר אחרי קביעה?]]&lt;&gt;"",1,"")</f>
        <v/>
      </c>
      <c r="W35" s="14" t="str">
        <f>IF(AND(טבלה20[[#This Row],[באיזה מחזור נעקר אחרי קביעה?]]&lt;&gt;"",טבלה20[[#This Row],[CycleNumber]]&gt;B36),טבלה20[[#This Row],[באיזה מחזור נעקר אחרי קביעה?]],"")</f>
        <v/>
      </c>
      <c r="X35" s="14" t="str">
        <f>IF(AND(טבלה20[[#This Row],[הפרש קבוע אחרון]]&lt;&gt;"",J34=""),טבלה20[[#This Row],[CycleNumber]],"")</f>
        <v/>
      </c>
      <c r="Y35" s="14" t="str">
        <f>IF(OR(טבלה20[[#This Row],[CycleNumber]]&gt;B36,B36=""),טבלה20[[#This Row],[CycleNumber]],"")</f>
        <v/>
      </c>
      <c r="Z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5" s="8" t="s">
        <v>57</v>
      </c>
      <c r="AE35">
        <v>21</v>
      </c>
      <c r="AF35">
        <f>COUNTIF(U:U,AE35)</f>
        <v>0</v>
      </c>
      <c r="AG35" s="16">
        <f>טבלה24[[#This Row],[שכיחות]]/$AF$36</f>
        <v>0</v>
      </c>
      <c r="AH35" s="16">
        <f>טבלה24[[#This Row],[יחסית]]+AH34</f>
        <v>1.0000000000000002</v>
      </c>
      <c r="AL35" s="1">
        <v>5</v>
      </c>
      <c r="AM35">
        <f>AM10-AM24</f>
        <v>0</v>
      </c>
      <c r="AN35" s="16">
        <f>טבלה30[[#This Row],[שכיחות]]/$AM$42</f>
        <v>0</v>
      </c>
      <c r="AO35" s="16">
        <f>טבלה30[[#This Row],[יחסית]]+AO34</f>
        <v>1</v>
      </c>
      <c r="AR35" t="s">
        <v>27</v>
      </c>
      <c r="AS35">
        <v>34</v>
      </c>
      <c r="AT35">
        <v>27</v>
      </c>
      <c r="AU35">
        <f t="shared" si="0"/>
        <v>0</v>
      </c>
      <c r="AV35" t="str">
        <f t="shared" si="1"/>
        <v/>
      </c>
    </row>
    <row r="36" spans="1:48" x14ac:dyDescent="0.25">
      <c r="A36" t="s">
        <v>27</v>
      </c>
      <c r="B36">
        <v>35</v>
      </c>
      <c r="C36">
        <v>0</v>
      </c>
      <c r="D36">
        <v>1</v>
      </c>
      <c r="E36">
        <v>0</v>
      </c>
      <c r="F36">
        <v>28</v>
      </c>
      <c r="G36">
        <f>טבלה20[[#This Row],[LengthofCycle]]+1</f>
        <v>29</v>
      </c>
      <c r="H36" t="str">
        <f>IF(טבלה20[[#This Row],[CycleNumber]]&gt;2,IF(AND(טבלה20[[#This Row],[LengthofCycle]]-F35=F35-F34,טבלה20[[#This Row],[LengthofCycle]]-F35&lt;&gt;0),1,""),"")</f>
        <v/>
      </c>
      <c r="I36" t="str">
        <f>IF(טבלה20[[#This Row],[דילוג]]=1,SUM(H36:H37),"")</f>
        <v/>
      </c>
      <c r="J36">
        <f>IF(AND(טבלה20[[#This Row],[CycleNumber]]&gt;B35,טבלה20[[#This Row],[CycleNumber]]&gt;2),IF(טבלה20[[#This Row],[דילוג]]=1,טבלה20[[#This Row],[LengthofCycle]]-F35,J35),"")</f>
        <v>1</v>
      </c>
      <c r="K36">
        <f>IF(AND(טבלה20[[#This Row],[CycleNumber]]&gt;B35,טבלה20[[#This Row],[CycleNumber]]&gt;2),IF(טבלה20[[#This Row],[דילוג]]=1,1,IF(MAX(K34:K35)=1,1,IF(טבלה20[[#This Row],[LengthofCycle]]-F35&lt;&gt;טבלה20[[#This Row],[הפרש קבוע אחרון]],0,""))),"")</f>
        <v>1</v>
      </c>
      <c r="L36" t="str">
        <f>IF(טבלה20[[#This Row],[CycleNumber]]&lt;3,"",IF(טבלה20[[#This Row],[דילוג]]=1,1,IF(L35="","",IF(טבלה20[[#This Row],[LengthofCycle]]-F35=טבלה20[[#This Row],[הפרש קבוע אחרון]],1,IF(L35+1&gt;3,"",L35+1)))))</f>
        <v/>
      </c>
      <c r="M36" t="str">
        <f>IF(AND(טבלה20[[#This Row],[פעילות]]=1,L37=2,L38=1,B38&gt;טבלה20[[#This Row],[CycleNumber]]),1,"")</f>
        <v/>
      </c>
      <c r="N36" t="str">
        <f>IF(AND(טבלה20[[#This Row],[האם יש לאישה וסת דילוג?]]=1,טבלה20[[#This Row],[CycleNumber]]&gt;5),IF(AND(טבלה20[[#This Row],[LengthofCycle]]=F33,F35=F32,F34=F31),1,""),"")</f>
        <v/>
      </c>
      <c r="O36" t="str">
        <f>IF(OR(טבלה20[[#This Row],[פעילות]]="",L35=""),"",IF(טבלה20[[#This Row],[פעילות]]=1,1,0))</f>
        <v/>
      </c>
      <c r="P36" t="str">
        <f>IF(AND(טבלה20[[#This Row],[הפרש קבוע אחרון]]&lt;&gt;"",טבלה20[[#This Row],[CycleNumber]]&lt;B37,B37&lt;&gt;"",טבלה20[[#This Row],[פעילות]]&lt;4),IF(F37-טבלה20[[#This Row],[LengthofCycle]]=טבלה20[[#This Row],[הפרש קבוע אחרון]],1,0),"")</f>
        <v/>
      </c>
      <c r="Q36" s="14" t="str">
        <f>IF(טבלה20[[#This Row],[פעילות]]="","",IF(OR(Q35="",AND(טבלה20[[#This Row],[דילוג]]=1,L35=3)),1,Q35+1))</f>
        <v/>
      </c>
      <c r="R36" s="14" t="str">
        <f>IF(AND(טבלה20[[#This Row],[מחזורי פעילות]]=3,H37=1,טבלה20[[#This Row],[הפרש קבוע אחרון]]&lt;&gt;J37),1,"")</f>
        <v/>
      </c>
      <c r="S36" s="14" t="str">
        <f>IF(AND(טבלה20[[#This Row],[מחזורי פעילות]]=3,H37=1,טבלה20[[#This Row],[הפרש קבוע אחרון]]=J37),1,"")</f>
        <v/>
      </c>
      <c r="T36" s="14" t="str">
        <f>IF(AND(טבלה20[[#This Row],[דילוג]]=1,טבלה20[[#This Row],[הפרש קבוע אחרון]]=J35,טבלה20[[#This Row],[מחזורי פעילות]]&gt;1),1,"")</f>
        <v/>
      </c>
      <c r="U36" s="14" t="str">
        <f>IF(OR(AND(טבלה20[[#This Row],[מחזורי פעילות]]&lt;&gt;"",Q37=""),AND(טבלה20[[#This Row],[פעילות]]=3,Q37=1)),טבלה20[[#This Row],[מחזורי פעילות]],"")</f>
        <v/>
      </c>
      <c r="V36" s="14" t="str">
        <f>IF(טבלה20[[#This Row],[באיזה מחזור נעקר אחרי קביעה?]]&lt;&gt;"",1,"")</f>
        <v/>
      </c>
      <c r="W36" s="14" t="str">
        <f>IF(AND(טבלה20[[#This Row],[באיזה מחזור נעקר אחרי קביעה?]]&lt;&gt;"",טבלה20[[#This Row],[CycleNumber]]&gt;B37),טבלה20[[#This Row],[באיזה מחזור נעקר אחרי קביעה?]],"")</f>
        <v/>
      </c>
      <c r="X36" s="14" t="str">
        <f>IF(AND(טבלה20[[#This Row],[הפרש קבוע אחרון]]&lt;&gt;"",J35=""),טבלה20[[#This Row],[CycleNumber]],"")</f>
        <v/>
      </c>
      <c r="Y36" s="14" t="str">
        <f>IF(OR(טבלה20[[#This Row],[CycleNumber]]&gt;B37,B37=""),טבלה20[[#This Row],[CycleNumber]],"")</f>
        <v/>
      </c>
      <c r="Z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6" s="8" t="s">
        <v>67</v>
      </c>
      <c r="AE36" t="s">
        <v>158</v>
      </c>
      <c r="AF36">
        <f>SUM(AF22:AF35)</f>
        <v>43</v>
      </c>
      <c r="AG36" s="16">
        <f>טבלה24[[#This Row],[שכיחות]]/$AF$36</f>
        <v>1</v>
      </c>
      <c r="AH36" s="16">
        <f>AH35</f>
        <v>1.0000000000000002</v>
      </c>
      <c r="AL36" s="3">
        <v>6</v>
      </c>
      <c r="AM36">
        <f>AM11</f>
        <v>0</v>
      </c>
      <c r="AN36" s="16">
        <f>טבלה30[[#This Row],[שכיחות]]/$AM$42</f>
        <v>0</v>
      </c>
      <c r="AO36" s="16">
        <f>טבלה30[[#This Row],[יחסית]]+AO35</f>
        <v>1</v>
      </c>
      <c r="AR36" t="s">
        <v>27</v>
      </c>
      <c r="AS36">
        <v>35</v>
      </c>
      <c r="AT36">
        <v>28</v>
      </c>
      <c r="AU36">
        <f t="shared" si="0"/>
        <v>0</v>
      </c>
      <c r="AV36" t="str">
        <f t="shared" si="1"/>
        <v/>
      </c>
    </row>
    <row r="37" spans="1:48" x14ac:dyDescent="0.25">
      <c r="A37" t="s">
        <v>27</v>
      </c>
      <c r="B37">
        <v>36</v>
      </c>
      <c r="C37">
        <v>0</v>
      </c>
      <c r="D37">
        <v>0</v>
      </c>
      <c r="E37">
        <v>0</v>
      </c>
      <c r="F37">
        <v>27</v>
      </c>
      <c r="G37">
        <f>טבלה20[[#This Row],[LengthofCycle]]+1</f>
        <v>28</v>
      </c>
      <c r="H37" t="str">
        <f>IF(טבלה20[[#This Row],[CycleNumber]]&gt;2,IF(AND(טבלה20[[#This Row],[LengthofCycle]]-F36=F36-F35,טבלה20[[#This Row],[LengthofCycle]]-F36&lt;&gt;0),1,""),"")</f>
        <v/>
      </c>
      <c r="I37" t="str">
        <f>IF(טבלה20[[#This Row],[דילוג]]=1,SUM(H37:H38),"")</f>
        <v/>
      </c>
      <c r="J37">
        <f>IF(AND(טבלה20[[#This Row],[CycleNumber]]&gt;B36,טבלה20[[#This Row],[CycleNumber]]&gt;2),IF(טבלה20[[#This Row],[דילוג]]=1,טבלה20[[#This Row],[LengthofCycle]]-F36,J36),"")</f>
        <v>1</v>
      </c>
      <c r="K37">
        <f>IF(AND(טבלה20[[#This Row],[CycleNumber]]&gt;B36,טבלה20[[#This Row],[CycleNumber]]&gt;2),IF(טבלה20[[#This Row],[דילוג]]=1,1,IF(MAX(K35:K36)=1,1,IF(טבלה20[[#This Row],[LengthofCycle]]-F36&lt;&gt;טבלה20[[#This Row],[הפרש קבוע אחרון]],0,""))),"")</f>
        <v>1</v>
      </c>
      <c r="L37" t="str">
        <f>IF(טבלה20[[#This Row],[CycleNumber]]&lt;3,"",IF(טבלה20[[#This Row],[דילוג]]=1,1,IF(L36="","",IF(טבלה20[[#This Row],[LengthofCycle]]-F36=טבלה20[[#This Row],[הפרש קבוע אחרון]],1,IF(L36+1&gt;3,"",L36+1)))))</f>
        <v/>
      </c>
      <c r="M37" t="str">
        <f>IF(AND(טבלה20[[#This Row],[פעילות]]=1,L38=2,L39=1,B39&gt;טבלה20[[#This Row],[CycleNumber]]),1,"")</f>
        <v/>
      </c>
      <c r="N37" t="str">
        <f>IF(AND(טבלה20[[#This Row],[האם יש לאישה וסת דילוג?]]=1,טבלה20[[#This Row],[CycleNumber]]&gt;5),IF(AND(טבלה20[[#This Row],[LengthofCycle]]=F34,F36=F33,F35=F32),1,""),"")</f>
        <v/>
      </c>
      <c r="O37" t="str">
        <f>IF(OR(טבלה20[[#This Row],[פעילות]]="",L36=""),"",IF(טבלה20[[#This Row],[פעילות]]=1,1,0))</f>
        <v/>
      </c>
      <c r="P37" t="str">
        <f>IF(AND(טבלה20[[#This Row],[הפרש קבוע אחרון]]&lt;&gt;"",טבלה20[[#This Row],[CycleNumber]]&lt;B38,B38&lt;&gt;"",טבלה20[[#This Row],[פעילות]]&lt;4),IF(F38-טבלה20[[#This Row],[LengthofCycle]]=טבלה20[[#This Row],[הפרש קבוע אחרון]],1,0),"")</f>
        <v/>
      </c>
      <c r="Q37" s="14" t="str">
        <f>IF(טבלה20[[#This Row],[פעילות]]="","",IF(OR(Q36="",AND(טבלה20[[#This Row],[דילוג]]=1,L36=3)),1,Q36+1))</f>
        <v/>
      </c>
      <c r="R37" s="14" t="str">
        <f>IF(AND(טבלה20[[#This Row],[מחזורי פעילות]]=3,H38=1,טבלה20[[#This Row],[הפרש קבוע אחרון]]&lt;&gt;J38),1,"")</f>
        <v/>
      </c>
      <c r="S37" s="14" t="str">
        <f>IF(AND(טבלה20[[#This Row],[מחזורי פעילות]]=3,H38=1,טבלה20[[#This Row],[הפרש קבוע אחרון]]=J38),1,"")</f>
        <v/>
      </c>
      <c r="T37" s="14" t="str">
        <f>IF(AND(טבלה20[[#This Row],[דילוג]]=1,טבלה20[[#This Row],[הפרש קבוע אחרון]]=J36,טבלה20[[#This Row],[מחזורי פעילות]]&gt;1),1,"")</f>
        <v/>
      </c>
      <c r="U37" s="14" t="str">
        <f>IF(OR(AND(טבלה20[[#This Row],[מחזורי פעילות]]&lt;&gt;"",Q38=""),AND(טבלה20[[#This Row],[פעילות]]=3,Q38=1)),טבלה20[[#This Row],[מחזורי פעילות]],"")</f>
        <v/>
      </c>
      <c r="V37" s="14" t="str">
        <f>IF(טבלה20[[#This Row],[באיזה מחזור נעקר אחרי קביעה?]]&lt;&gt;"",1,"")</f>
        <v/>
      </c>
      <c r="W37" s="14" t="str">
        <f>IF(AND(טבלה20[[#This Row],[באיזה מחזור נעקר אחרי קביעה?]]&lt;&gt;"",טבלה20[[#This Row],[CycleNumber]]&gt;B38),טבלה20[[#This Row],[באיזה מחזור נעקר אחרי קביעה?]],"")</f>
        <v/>
      </c>
      <c r="X37" s="14" t="str">
        <f>IF(AND(טבלה20[[#This Row],[הפרש קבוע אחרון]]&lt;&gt;"",J36=""),טבלה20[[#This Row],[CycleNumber]],"")</f>
        <v/>
      </c>
      <c r="Y37" s="14" t="str">
        <f>IF(OR(טבלה20[[#This Row],[CycleNumber]]&gt;B38,B38=""),טבלה20[[#This Row],[CycleNumber]],"")</f>
        <v/>
      </c>
      <c r="Z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7" s="8" t="s">
        <v>71</v>
      </c>
      <c r="AL37" s="1">
        <v>7</v>
      </c>
      <c r="AM37">
        <f>AM12</f>
        <v>0</v>
      </c>
      <c r="AN37" s="16">
        <f>טבלה30[[#This Row],[שכיחות]]/$AM$42</f>
        <v>0</v>
      </c>
      <c r="AO37" s="16">
        <f>טבלה30[[#This Row],[יחסית]]+AO36</f>
        <v>1</v>
      </c>
      <c r="AR37" t="s">
        <v>27</v>
      </c>
      <c r="AS37">
        <v>36</v>
      </c>
      <c r="AT37">
        <v>27</v>
      </c>
      <c r="AU37">
        <f t="shared" si="0"/>
        <v>0</v>
      </c>
      <c r="AV37" t="str">
        <f t="shared" si="1"/>
        <v/>
      </c>
    </row>
    <row r="38" spans="1:48" x14ac:dyDescent="0.25">
      <c r="A38" t="s">
        <v>27</v>
      </c>
      <c r="B38">
        <v>37</v>
      </c>
      <c r="C38">
        <v>0</v>
      </c>
      <c r="D38">
        <v>1</v>
      </c>
      <c r="E38">
        <v>0</v>
      </c>
      <c r="F38">
        <v>26</v>
      </c>
      <c r="G38">
        <f>טבלה20[[#This Row],[LengthofCycle]]+1</f>
        <v>27</v>
      </c>
      <c r="H38">
        <f>IF(טבלה20[[#This Row],[CycleNumber]]&gt;2,IF(AND(טבלה20[[#This Row],[LengthofCycle]]-F37=F37-F36,טבלה20[[#This Row],[LengthofCycle]]-F37&lt;&gt;0),1,""),"")</f>
        <v>1</v>
      </c>
      <c r="I38">
        <f>IF(טבלה20[[#This Row],[דילוג]]=1,SUM(H38:H39),"")</f>
        <v>1</v>
      </c>
      <c r="J38">
        <f>IF(AND(טבלה20[[#This Row],[CycleNumber]]&gt;B37,טבלה20[[#This Row],[CycleNumber]]&gt;2),IF(טבלה20[[#This Row],[דילוג]]=1,טבלה20[[#This Row],[LengthofCycle]]-F37,J37),"")</f>
        <v>-1</v>
      </c>
      <c r="K38">
        <f>IF(AND(טבלה20[[#This Row],[CycleNumber]]&gt;B37,טבלה20[[#This Row],[CycleNumber]]&gt;2),IF(טבלה20[[#This Row],[דילוג]]=1,1,IF(MAX(K36:K37)=1,1,IF(טבלה20[[#This Row],[LengthofCycle]]-F37&lt;&gt;טבלה20[[#This Row],[הפרש קבוע אחרון]],0,""))),"")</f>
        <v>1</v>
      </c>
      <c r="L38">
        <f>IF(טבלה20[[#This Row],[CycleNumber]]&lt;3,"",IF(טבלה20[[#This Row],[דילוג]]=1,1,IF(L37="","",IF(טבלה20[[#This Row],[LengthofCycle]]-F37=טבלה20[[#This Row],[הפרש קבוע אחרון]],1,IF(L37+1&gt;3,"",L37+1)))))</f>
        <v>1</v>
      </c>
      <c r="M38" t="str">
        <f>IF(AND(טבלה20[[#This Row],[פעילות]]=1,L39=2,L40=1,B40&gt;טבלה20[[#This Row],[CycleNumber]]),1,"")</f>
        <v/>
      </c>
      <c r="N38" t="str">
        <f>IF(AND(טבלה20[[#This Row],[האם יש לאישה וסת דילוג?]]=1,טבלה20[[#This Row],[CycleNumber]]&gt;5),IF(AND(טבלה20[[#This Row],[LengthofCycle]]=F35,F37=F34,F36=F33),1,""),"")</f>
        <v/>
      </c>
      <c r="O38" t="str">
        <f>IF(OR(טבלה20[[#This Row],[פעילות]]="",L37=""),"",IF(טבלה20[[#This Row],[פעילות]]=1,1,0))</f>
        <v/>
      </c>
      <c r="P38">
        <f>IF(AND(טבלה20[[#This Row],[הפרש קבוע אחרון]]&lt;&gt;"",טבלה20[[#This Row],[CycleNumber]]&lt;B39,B39&lt;&gt;"",טבלה20[[#This Row],[פעילות]]&lt;4),IF(F39-טבלה20[[#This Row],[LengthofCycle]]=טבלה20[[#This Row],[הפרש קבוע אחרון]],1,0),"")</f>
        <v>0</v>
      </c>
      <c r="Q38" s="14">
        <f>IF(טבלה20[[#This Row],[פעילות]]="","",IF(OR(Q37="",AND(טבלה20[[#This Row],[דילוג]]=1,L37=3)),1,Q37+1))</f>
        <v>1</v>
      </c>
      <c r="R38" s="14" t="str">
        <f>IF(AND(טבלה20[[#This Row],[מחזורי פעילות]]=3,H39=1,טבלה20[[#This Row],[הפרש קבוע אחרון]]&lt;&gt;J39),1,"")</f>
        <v/>
      </c>
      <c r="S38" s="14" t="str">
        <f>IF(AND(טבלה20[[#This Row],[מחזורי פעילות]]=3,H39=1,טבלה20[[#This Row],[הפרש קבוע אחרון]]=J39),1,"")</f>
        <v/>
      </c>
      <c r="T38" s="14" t="str">
        <f>IF(AND(טבלה20[[#This Row],[דילוג]]=1,טבלה20[[#This Row],[הפרש קבוע אחרון]]=J37,טבלה20[[#This Row],[מחזורי פעילות]]&gt;1),1,"")</f>
        <v/>
      </c>
      <c r="U38" s="14" t="str">
        <f>IF(OR(AND(טבלה20[[#This Row],[מחזורי פעילות]]&lt;&gt;"",Q39=""),AND(טבלה20[[#This Row],[פעילות]]=3,Q39=1)),טבלה20[[#This Row],[מחזורי פעילות]],"")</f>
        <v/>
      </c>
      <c r="V38" s="14" t="str">
        <f>IF(טבלה20[[#This Row],[באיזה מחזור נעקר אחרי קביעה?]]&lt;&gt;"",1,"")</f>
        <v/>
      </c>
      <c r="W38" s="14" t="str">
        <f>IF(AND(טבלה20[[#This Row],[באיזה מחזור נעקר אחרי קביעה?]]&lt;&gt;"",טבלה20[[#This Row],[CycleNumber]]&gt;B39),טבלה20[[#This Row],[באיזה מחזור נעקר אחרי קביעה?]],"")</f>
        <v/>
      </c>
      <c r="X38" s="14" t="str">
        <f>IF(AND(טבלה20[[#This Row],[הפרש קבוע אחרון]]&lt;&gt;"",J37=""),טבלה20[[#This Row],[CycleNumber]],"")</f>
        <v/>
      </c>
      <c r="Y38" s="14" t="str">
        <f>IF(OR(טבלה20[[#This Row],[CycleNumber]]&gt;B39,B39=""),טבלה20[[#This Row],[CycleNumber]],"")</f>
        <v/>
      </c>
      <c r="Z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8" s="8" t="s">
        <v>12</v>
      </c>
      <c r="AE38" t="s">
        <v>163</v>
      </c>
      <c r="AF38" t="s">
        <v>154</v>
      </c>
      <c r="AL38" s="3">
        <v>8</v>
      </c>
      <c r="AM38">
        <f>AM13</f>
        <v>0</v>
      </c>
      <c r="AN38" s="16">
        <f>טבלה30[[#This Row],[שכיחות]]/$AM$42</f>
        <v>0</v>
      </c>
      <c r="AO38" s="16">
        <f>טבלה30[[#This Row],[יחסית]]+AO37</f>
        <v>1</v>
      </c>
      <c r="AR38" t="s">
        <v>27</v>
      </c>
      <c r="AS38">
        <v>37</v>
      </c>
      <c r="AT38">
        <v>26</v>
      </c>
      <c r="AU38">
        <f t="shared" si="0"/>
        <v>1</v>
      </c>
      <c r="AV38" t="str">
        <f t="shared" si="1"/>
        <v/>
      </c>
    </row>
    <row r="39" spans="1:48" x14ac:dyDescent="0.25">
      <c r="A39" t="s">
        <v>27</v>
      </c>
      <c r="B39">
        <v>38</v>
      </c>
      <c r="C39">
        <v>0</v>
      </c>
      <c r="D39">
        <v>1</v>
      </c>
      <c r="E39">
        <v>0</v>
      </c>
      <c r="F39">
        <v>28</v>
      </c>
      <c r="G39">
        <f>טבלה20[[#This Row],[LengthofCycle]]+1</f>
        <v>29</v>
      </c>
      <c r="H39" t="str">
        <f>IF(טבלה20[[#This Row],[CycleNumber]]&gt;2,IF(AND(טבלה20[[#This Row],[LengthofCycle]]-F38=F38-F37,טבלה20[[#This Row],[LengthofCycle]]-F38&lt;&gt;0),1,""),"")</f>
        <v/>
      </c>
      <c r="I39" t="str">
        <f>IF(טבלה20[[#This Row],[דילוג]]=1,SUM(H39:H40),"")</f>
        <v/>
      </c>
      <c r="J39">
        <f>IF(AND(טבלה20[[#This Row],[CycleNumber]]&gt;B38,טבלה20[[#This Row],[CycleNumber]]&gt;2),IF(טבלה20[[#This Row],[דילוג]]=1,טבלה20[[#This Row],[LengthofCycle]]-F38,J38),"")</f>
        <v>-1</v>
      </c>
      <c r="K39">
        <f>IF(AND(טבלה20[[#This Row],[CycleNumber]]&gt;B38,טבלה20[[#This Row],[CycleNumber]]&gt;2),IF(טבלה20[[#This Row],[דילוג]]=1,1,IF(MAX(K37:K38)=1,1,IF(טבלה20[[#This Row],[LengthofCycle]]-F38&lt;&gt;טבלה20[[#This Row],[הפרש קבוע אחרון]],0,""))),"")</f>
        <v>1</v>
      </c>
      <c r="L39">
        <f>IF(טבלה20[[#This Row],[CycleNumber]]&lt;3,"",IF(טבלה20[[#This Row],[דילוג]]=1,1,IF(L38="","",IF(טבלה20[[#This Row],[LengthofCycle]]-F38=טבלה20[[#This Row],[הפרש קבוע אחרון]],1,IF(L38+1&gt;3,"",L38+1)))))</f>
        <v>2</v>
      </c>
      <c r="M39" t="str">
        <f>IF(AND(טבלה20[[#This Row],[פעילות]]=1,L40=2,L41=1,B41&gt;טבלה20[[#This Row],[CycleNumber]]),1,"")</f>
        <v/>
      </c>
      <c r="N39" t="str">
        <f>IF(AND(טבלה20[[#This Row],[האם יש לאישה וסת דילוג?]]=1,טבלה20[[#This Row],[CycleNumber]]&gt;5),IF(AND(טבלה20[[#This Row],[LengthofCycle]]=F36,F38=F35,F37=F34),1,""),"")</f>
        <v/>
      </c>
      <c r="O39">
        <f>IF(OR(טבלה20[[#This Row],[פעילות]]="",L38=""),"",IF(טבלה20[[#This Row],[פעילות]]=1,1,0))</f>
        <v>0</v>
      </c>
      <c r="P39">
        <f>IF(AND(טבלה20[[#This Row],[הפרש קבוע אחרון]]&lt;&gt;"",טבלה20[[#This Row],[CycleNumber]]&lt;B40,B40&lt;&gt;"",טבלה20[[#This Row],[פעילות]]&lt;4),IF(F40-טבלה20[[#This Row],[LengthofCycle]]=טבלה20[[#This Row],[הפרש קבוע אחרון]],1,0),"")</f>
        <v>0</v>
      </c>
      <c r="Q39" s="14">
        <f>IF(טבלה20[[#This Row],[פעילות]]="","",IF(OR(Q38="",AND(טבלה20[[#This Row],[דילוג]]=1,L38=3)),1,Q38+1))</f>
        <v>2</v>
      </c>
      <c r="R39" s="14" t="str">
        <f>IF(AND(טבלה20[[#This Row],[מחזורי פעילות]]=3,H40=1,טבלה20[[#This Row],[הפרש קבוע אחרון]]&lt;&gt;J40),1,"")</f>
        <v/>
      </c>
      <c r="S39" s="14" t="str">
        <f>IF(AND(טבלה20[[#This Row],[מחזורי פעילות]]=3,H40=1,טבלה20[[#This Row],[הפרש קבוע אחרון]]=J40),1,"")</f>
        <v/>
      </c>
      <c r="T39" s="14" t="str">
        <f>IF(AND(טבלה20[[#This Row],[דילוג]]=1,טבלה20[[#This Row],[הפרש קבוע אחרון]]=J38,טבלה20[[#This Row],[מחזורי פעילות]]&gt;1),1,"")</f>
        <v/>
      </c>
      <c r="U39" s="14" t="str">
        <f>IF(OR(AND(טבלה20[[#This Row],[מחזורי פעילות]]&lt;&gt;"",Q40=""),AND(טבלה20[[#This Row],[פעילות]]=3,Q40=1)),טבלה20[[#This Row],[מחזורי פעילות]],"")</f>
        <v/>
      </c>
      <c r="V39" s="14" t="str">
        <f>IF(טבלה20[[#This Row],[באיזה מחזור נעקר אחרי קביעה?]]&lt;&gt;"",1,"")</f>
        <v/>
      </c>
      <c r="W39" s="14" t="str">
        <f>IF(AND(טבלה20[[#This Row],[באיזה מחזור נעקר אחרי קביעה?]]&lt;&gt;"",טבלה20[[#This Row],[CycleNumber]]&gt;B40),טבלה20[[#This Row],[באיזה מחזור נעקר אחרי קביעה?]],"")</f>
        <v/>
      </c>
      <c r="X39" s="14" t="str">
        <f>IF(AND(טבלה20[[#This Row],[הפרש קבוע אחרון]]&lt;&gt;"",J38=""),טבלה20[[#This Row],[CycleNumber]],"")</f>
        <v/>
      </c>
      <c r="Y39" s="14" t="str">
        <f>IF(OR(טבלה20[[#This Row],[CycleNumber]]&gt;B40,B40=""),טבלה20[[#This Row],[CycleNumber]],"")</f>
        <v/>
      </c>
      <c r="Z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39" s="8" t="s">
        <v>73</v>
      </c>
      <c r="AE39">
        <v>6</v>
      </c>
      <c r="AF39">
        <f t="shared" ref="AF39:AF56" si="3">SUM(AF22:AF38)</f>
        <v>86</v>
      </c>
      <c r="AI39">
        <f>SUMPRODUCT(AF39:AF56,AE39:AE56)</f>
        <v>350428855</v>
      </c>
      <c r="AL39" s="1">
        <v>9</v>
      </c>
      <c r="AM39">
        <f>AM14</f>
        <v>0</v>
      </c>
      <c r="AN39" s="16">
        <f>טבלה30[[#This Row],[שכיחות]]/$AM$42</f>
        <v>0</v>
      </c>
      <c r="AO39" s="16">
        <f>טבלה30[[#This Row],[יחסית]]+AO38</f>
        <v>1</v>
      </c>
      <c r="AR39" t="s">
        <v>27</v>
      </c>
      <c r="AS39">
        <v>38</v>
      </c>
      <c r="AT39">
        <v>28</v>
      </c>
      <c r="AU39">
        <f t="shared" si="0"/>
        <v>0</v>
      </c>
      <c r="AV39" t="str">
        <f t="shared" si="1"/>
        <v/>
      </c>
    </row>
    <row r="40" spans="1:48" x14ac:dyDescent="0.25">
      <c r="A40" t="s">
        <v>27</v>
      </c>
      <c r="B40">
        <v>39</v>
      </c>
      <c r="C40">
        <v>0</v>
      </c>
      <c r="D40">
        <v>1</v>
      </c>
      <c r="E40">
        <v>0</v>
      </c>
      <c r="F40">
        <v>28</v>
      </c>
      <c r="G40">
        <f>טבלה20[[#This Row],[LengthofCycle]]+1</f>
        <v>29</v>
      </c>
      <c r="H40" t="str">
        <f>IF(טבלה20[[#This Row],[CycleNumber]]&gt;2,IF(AND(טבלה20[[#This Row],[LengthofCycle]]-F39=F39-F38,טבלה20[[#This Row],[LengthofCycle]]-F39&lt;&gt;0),1,""),"")</f>
        <v/>
      </c>
      <c r="I40" t="str">
        <f>IF(טבלה20[[#This Row],[דילוג]]=1,SUM(H40:H41),"")</f>
        <v/>
      </c>
      <c r="J40">
        <f>IF(AND(טבלה20[[#This Row],[CycleNumber]]&gt;B39,טבלה20[[#This Row],[CycleNumber]]&gt;2),IF(טבלה20[[#This Row],[דילוג]]=1,טבלה20[[#This Row],[LengthofCycle]]-F39,J39),"")</f>
        <v>-1</v>
      </c>
      <c r="K40">
        <f>IF(AND(טבלה20[[#This Row],[CycleNumber]]&gt;B39,טבלה20[[#This Row],[CycleNumber]]&gt;2),IF(טבלה20[[#This Row],[דילוג]]=1,1,IF(MAX(K38:K39)=1,1,IF(טבלה20[[#This Row],[LengthofCycle]]-F39&lt;&gt;טבלה20[[#This Row],[הפרש קבוע אחרון]],0,""))),"")</f>
        <v>1</v>
      </c>
      <c r="L40">
        <f>IF(טבלה20[[#This Row],[CycleNumber]]&lt;3,"",IF(טבלה20[[#This Row],[דילוג]]=1,1,IF(L39="","",IF(טבלה20[[#This Row],[LengthofCycle]]-F39=טבלה20[[#This Row],[הפרש קבוע אחרון]],1,IF(L39+1&gt;3,"",L39+1)))))</f>
        <v>3</v>
      </c>
      <c r="M40" t="str">
        <f>IF(AND(טבלה20[[#This Row],[פעילות]]=1,L41=2,L42=1,B42&gt;טבלה20[[#This Row],[CycleNumber]]),1,"")</f>
        <v/>
      </c>
      <c r="N40" t="str">
        <f>IF(AND(טבלה20[[#This Row],[האם יש לאישה וסת דילוג?]]=1,טבלה20[[#This Row],[CycleNumber]]&gt;5),IF(AND(טבלה20[[#This Row],[LengthofCycle]]=F37,F39=F36,F38=F35),1,""),"")</f>
        <v/>
      </c>
      <c r="O40">
        <f>IF(OR(טבלה20[[#This Row],[פעילות]]="",L39=""),"",IF(טבלה20[[#This Row],[פעילות]]=1,1,0))</f>
        <v>0</v>
      </c>
      <c r="P40">
        <f>IF(AND(טבלה20[[#This Row],[הפרש קבוע אחרון]]&lt;&gt;"",טבלה20[[#This Row],[CycleNumber]]&lt;B41,B41&lt;&gt;"",טבלה20[[#This Row],[פעילות]]&lt;4),IF(F41-טבלה20[[#This Row],[LengthofCycle]]=טבלה20[[#This Row],[הפרש קבוע אחרון]],1,0),"")</f>
        <v>0</v>
      </c>
      <c r="Q40" s="14">
        <f>IF(טבלה20[[#This Row],[פעילות]]="","",IF(OR(Q39="",AND(טבלה20[[#This Row],[דילוג]]=1,L39=3)),1,Q39+1))</f>
        <v>3</v>
      </c>
      <c r="R40" s="14" t="str">
        <f>IF(AND(טבלה20[[#This Row],[מחזורי פעילות]]=3,H41=1,טבלה20[[#This Row],[הפרש קבוע אחרון]]&lt;&gt;J41),1,"")</f>
        <v/>
      </c>
      <c r="S40" s="14" t="str">
        <f>IF(AND(טבלה20[[#This Row],[מחזורי פעילות]]=3,H41=1,טבלה20[[#This Row],[הפרש קבוע אחרון]]=J41),1,"")</f>
        <v/>
      </c>
      <c r="T40" s="14" t="str">
        <f>IF(AND(טבלה20[[#This Row],[דילוג]]=1,טבלה20[[#This Row],[הפרש קבוע אחרון]]=J39,טבלה20[[#This Row],[מחזורי פעילות]]&gt;1),1,"")</f>
        <v/>
      </c>
      <c r="U40" s="14">
        <f>IF(OR(AND(טבלה20[[#This Row],[מחזורי פעילות]]&lt;&gt;"",Q41=""),AND(טבלה20[[#This Row],[פעילות]]=3,Q41=1)),טבלה20[[#This Row],[מחזורי פעילות]],"")</f>
        <v>3</v>
      </c>
      <c r="V40" s="14">
        <f>IF(טבלה20[[#This Row],[באיזה מחזור נעקר אחרי קביעה?]]&lt;&gt;"",1,"")</f>
        <v>1</v>
      </c>
      <c r="W40" s="14" t="str">
        <f>IF(AND(טבלה20[[#This Row],[באיזה מחזור נעקר אחרי קביעה?]]&lt;&gt;"",טבלה20[[#This Row],[CycleNumber]]&gt;B41),טבלה20[[#This Row],[באיזה מחזור נעקר אחרי קביעה?]],"")</f>
        <v/>
      </c>
      <c r="X40" s="14" t="str">
        <f>IF(AND(טבלה20[[#This Row],[הפרש קבוע אחרון]]&lt;&gt;"",J39=""),טבלה20[[#This Row],[CycleNumber]],"")</f>
        <v/>
      </c>
      <c r="Y40" s="14" t="str">
        <f>IF(OR(טבלה20[[#This Row],[CycleNumber]]&gt;B41,B41=""),טבלה20[[#This Row],[CycleNumber]],"")</f>
        <v/>
      </c>
      <c r="Z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0" s="8" t="s">
        <v>78</v>
      </c>
      <c r="AE40">
        <v>8</v>
      </c>
      <c r="AF40">
        <f t="shared" si="3"/>
        <v>144</v>
      </c>
      <c r="AL40" s="3">
        <v>10</v>
      </c>
      <c r="AM40">
        <f>AM15</f>
        <v>0</v>
      </c>
      <c r="AN40" s="16">
        <f>טבלה30[[#This Row],[שכיחות]]/$AM$42</f>
        <v>0</v>
      </c>
      <c r="AO40" s="16">
        <f>טבלה30[[#This Row],[יחסית]]+AO39</f>
        <v>1</v>
      </c>
      <c r="AR40" t="s">
        <v>27</v>
      </c>
      <c r="AS40">
        <v>39</v>
      </c>
      <c r="AT40">
        <v>28</v>
      </c>
      <c r="AU40">
        <f t="shared" si="0"/>
        <v>0</v>
      </c>
      <c r="AV40" t="str">
        <f t="shared" si="1"/>
        <v/>
      </c>
    </row>
    <row r="41" spans="1:48" x14ac:dyDescent="0.25">
      <c r="A41" t="s">
        <v>27</v>
      </c>
      <c r="B41">
        <v>40</v>
      </c>
      <c r="C41">
        <v>0</v>
      </c>
      <c r="D41">
        <v>1</v>
      </c>
      <c r="E41">
        <v>2</v>
      </c>
      <c r="F41">
        <v>24</v>
      </c>
      <c r="G41">
        <f>טבלה20[[#This Row],[LengthofCycle]]+1</f>
        <v>25</v>
      </c>
      <c r="H41" t="str">
        <f>IF(טבלה20[[#This Row],[CycleNumber]]&gt;2,IF(AND(טבלה20[[#This Row],[LengthofCycle]]-F40=F40-F39,טבלה20[[#This Row],[LengthofCycle]]-F40&lt;&gt;0),1,""),"")</f>
        <v/>
      </c>
      <c r="I41" t="str">
        <f>IF(טבלה20[[#This Row],[דילוג]]=1,SUM(H41:H42),"")</f>
        <v/>
      </c>
      <c r="J41">
        <f>IF(AND(טבלה20[[#This Row],[CycleNumber]]&gt;B40,טבלה20[[#This Row],[CycleNumber]]&gt;2),IF(טבלה20[[#This Row],[דילוג]]=1,טבלה20[[#This Row],[LengthofCycle]]-F40,J40),"")</f>
        <v>-1</v>
      </c>
      <c r="K41">
        <f>IF(AND(טבלה20[[#This Row],[CycleNumber]]&gt;B40,טבלה20[[#This Row],[CycleNumber]]&gt;2),IF(טבלה20[[#This Row],[דילוג]]=1,1,IF(MAX(K39:K40)=1,1,IF(טבלה20[[#This Row],[LengthofCycle]]-F40&lt;&gt;טבלה20[[#This Row],[הפרש קבוע אחרון]],0,""))),"")</f>
        <v>1</v>
      </c>
      <c r="L41" t="str">
        <f>IF(טבלה20[[#This Row],[CycleNumber]]&lt;3,"",IF(טבלה20[[#This Row],[דילוג]]=1,1,IF(L40="","",IF(טבלה20[[#This Row],[LengthofCycle]]-F40=טבלה20[[#This Row],[הפרש קבוע אחרון]],1,IF(L40+1&gt;3,"",L40+1)))))</f>
        <v/>
      </c>
      <c r="M41" t="str">
        <f>IF(AND(טבלה20[[#This Row],[פעילות]]=1,L42=2,L43=1,B43&gt;טבלה20[[#This Row],[CycleNumber]]),1,"")</f>
        <v/>
      </c>
      <c r="N41" t="str">
        <f>IF(AND(טבלה20[[#This Row],[האם יש לאישה וסת דילוג?]]=1,טבלה20[[#This Row],[CycleNumber]]&gt;5),IF(AND(טבלה20[[#This Row],[LengthofCycle]]=F38,F40=F37,F39=F36),1,""),"")</f>
        <v/>
      </c>
      <c r="O41" t="str">
        <f>IF(OR(טבלה20[[#This Row],[פעילות]]="",L40=""),"",IF(טבלה20[[#This Row],[פעילות]]=1,1,0))</f>
        <v/>
      </c>
      <c r="P41" t="str">
        <f>IF(AND(טבלה20[[#This Row],[הפרש קבוע אחרון]]&lt;&gt;"",טבלה20[[#This Row],[CycleNumber]]&lt;B42,B42&lt;&gt;"",טבלה20[[#This Row],[פעילות]]&lt;4),IF(F42-טבלה20[[#This Row],[LengthofCycle]]=טבלה20[[#This Row],[הפרש קבוע אחרון]],1,0),"")</f>
        <v/>
      </c>
      <c r="Q41" s="14" t="str">
        <f>IF(טבלה20[[#This Row],[פעילות]]="","",IF(OR(Q40="",AND(טבלה20[[#This Row],[דילוג]]=1,L40=3)),1,Q40+1))</f>
        <v/>
      </c>
      <c r="R41" s="14" t="str">
        <f>IF(AND(טבלה20[[#This Row],[מחזורי פעילות]]=3,H42=1,טבלה20[[#This Row],[הפרש קבוע אחרון]]&lt;&gt;J42),1,"")</f>
        <v/>
      </c>
      <c r="S41" s="14" t="str">
        <f>IF(AND(טבלה20[[#This Row],[מחזורי פעילות]]=3,H42=1,טבלה20[[#This Row],[הפרש קבוע אחרון]]=J42),1,"")</f>
        <v/>
      </c>
      <c r="T41" s="14" t="str">
        <f>IF(AND(טבלה20[[#This Row],[דילוג]]=1,טבלה20[[#This Row],[הפרש קבוע אחרון]]=J40,טבלה20[[#This Row],[מחזורי פעילות]]&gt;1),1,"")</f>
        <v/>
      </c>
      <c r="U41" s="14" t="str">
        <f>IF(OR(AND(טבלה20[[#This Row],[מחזורי פעילות]]&lt;&gt;"",Q42=""),AND(טבלה20[[#This Row],[פעילות]]=3,Q42=1)),טבלה20[[#This Row],[מחזורי פעילות]],"")</f>
        <v/>
      </c>
      <c r="V41" s="14" t="str">
        <f>IF(טבלה20[[#This Row],[באיזה מחזור נעקר אחרי קביעה?]]&lt;&gt;"",1,"")</f>
        <v/>
      </c>
      <c r="W41" s="14" t="str">
        <f>IF(AND(טבלה20[[#This Row],[באיזה מחזור נעקר אחרי קביעה?]]&lt;&gt;"",טבלה20[[#This Row],[CycleNumber]]&gt;B42),טבלה20[[#This Row],[באיזה מחזור נעקר אחרי קביעה?]],"")</f>
        <v/>
      </c>
      <c r="X41" s="14" t="str">
        <f>IF(AND(טבלה20[[#This Row],[הפרש קבוע אחרון]]&lt;&gt;"",J40=""),טבלה20[[#This Row],[CycleNumber]],"")</f>
        <v/>
      </c>
      <c r="Y41" s="14" t="str">
        <f>IF(OR(טבלה20[[#This Row],[CycleNumber]]&gt;B42,B42=""),טבלה20[[#This Row],[CycleNumber]],"")</f>
        <v/>
      </c>
      <c r="Z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1" s="8" t="s">
        <v>14</v>
      </c>
      <c r="AE41">
        <v>10</v>
      </c>
      <c r="AF41">
        <f t="shared" si="3"/>
        <v>285</v>
      </c>
      <c r="AL41" s="1">
        <v>11</v>
      </c>
      <c r="AM41">
        <f>AM16-AM25</f>
        <v>0</v>
      </c>
      <c r="AN41" s="16">
        <f>טבלה30[[#This Row],[שכיחות]]/$AM$42</f>
        <v>0</v>
      </c>
      <c r="AO41" s="16">
        <f>טבלה30[[#This Row],[יחסית]]+AO40</f>
        <v>1</v>
      </c>
      <c r="AR41" t="s">
        <v>27</v>
      </c>
      <c r="AS41">
        <v>40</v>
      </c>
      <c r="AT41">
        <v>24</v>
      </c>
      <c r="AU41">
        <f t="shared" si="0"/>
        <v>0</v>
      </c>
      <c r="AV41" t="str">
        <f t="shared" si="1"/>
        <v/>
      </c>
    </row>
    <row r="42" spans="1:48" x14ac:dyDescent="0.25">
      <c r="A42" t="s">
        <v>27</v>
      </c>
      <c r="B42">
        <v>41</v>
      </c>
      <c r="C42">
        <v>0</v>
      </c>
      <c r="D42">
        <v>1</v>
      </c>
      <c r="E42">
        <v>0</v>
      </c>
      <c r="F42">
        <v>26</v>
      </c>
      <c r="G42">
        <f>טבלה20[[#This Row],[LengthofCycle]]+1</f>
        <v>27</v>
      </c>
      <c r="H42" t="str">
        <f>IF(טבלה20[[#This Row],[CycleNumber]]&gt;2,IF(AND(טבלה20[[#This Row],[LengthofCycle]]-F41=F41-F40,טבלה20[[#This Row],[LengthofCycle]]-F41&lt;&gt;0),1,""),"")</f>
        <v/>
      </c>
      <c r="I42" t="str">
        <f>IF(טבלה20[[#This Row],[דילוג]]=1,SUM(H42:H43),"")</f>
        <v/>
      </c>
      <c r="J42">
        <f>IF(AND(טבלה20[[#This Row],[CycleNumber]]&gt;B41,טבלה20[[#This Row],[CycleNumber]]&gt;2),IF(טבלה20[[#This Row],[דילוג]]=1,טבלה20[[#This Row],[LengthofCycle]]-F41,J41),"")</f>
        <v>-1</v>
      </c>
      <c r="K42">
        <f>IF(AND(טבלה20[[#This Row],[CycleNumber]]&gt;B41,טבלה20[[#This Row],[CycleNumber]]&gt;2),IF(טבלה20[[#This Row],[דילוג]]=1,1,IF(MAX(K40:K41)=1,1,IF(טבלה20[[#This Row],[LengthofCycle]]-F41&lt;&gt;טבלה20[[#This Row],[הפרש קבוע אחרון]],0,""))),"")</f>
        <v>1</v>
      </c>
      <c r="L42" t="str">
        <f>IF(טבלה20[[#This Row],[CycleNumber]]&lt;3,"",IF(טבלה20[[#This Row],[דילוג]]=1,1,IF(L41="","",IF(טבלה20[[#This Row],[LengthofCycle]]-F41=טבלה20[[#This Row],[הפרש קבוע אחרון]],1,IF(L41+1&gt;3,"",L41+1)))))</f>
        <v/>
      </c>
      <c r="M42" t="str">
        <f>IF(AND(טבלה20[[#This Row],[פעילות]]=1,L43=2,L44=1,B44&gt;טבלה20[[#This Row],[CycleNumber]]),1,"")</f>
        <v/>
      </c>
      <c r="N42" t="str">
        <f>IF(AND(טבלה20[[#This Row],[האם יש לאישה וסת דילוג?]]=1,טבלה20[[#This Row],[CycleNumber]]&gt;5),IF(AND(טבלה20[[#This Row],[LengthofCycle]]=F39,F41=F38,F40=F37),1,""),"")</f>
        <v/>
      </c>
      <c r="O42" t="str">
        <f>IF(OR(טבלה20[[#This Row],[פעילות]]="",L41=""),"",IF(טבלה20[[#This Row],[פעילות]]=1,1,0))</f>
        <v/>
      </c>
      <c r="P42" t="str">
        <f>IF(AND(טבלה20[[#This Row],[הפרש קבוע אחרון]]&lt;&gt;"",טבלה20[[#This Row],[CycleNumber]]&lt;B43,B43&lt;&gt;"",טבלה20[[#This Row],[פעילות]]&lt;4),IF(F43-טבלה20[[#This Row],[LengthofCycle]]=טבלה20[[#This Row],[הפרש קבוע אחרון]],1,0),"")</f>
        <v/>
      </c>
      <c r="Q42" s="14" t="str">
        <f>IF(טבלה20[[#This Row],[פעילות]]="","",IF(OR(Q41="",AND(טבלה20[[#This Row],[דילוג]]=1,L41=3)),1,Q41+1))</f>
        <v/>
      </c>
      <c r="R42" s="14" t="str">
        <f>IF(AND(טבלה20[[#This Row],[מחזורי פעילות]]=3,H43=1,טבלה20[[#This Row],[הפרש קבוע אחרון]]&lt;&gt;J43),1,"")</f>
        <v/>
      </c>
      <c r="S42" s="14" t="str">
        <f>IF(AND(טבלה20[[#This Row],[מחזורי פעילות]]=3,H43=1,טבלה20[[#This Row],[הפרש קבוע אחרון]]=J43),1,"")</f>
        <v/>
      </c>
      <c r="T42" s="14" t="str">
        <f>IF(AND(טבלה20[[#This Row],[דילוג]]=1,טבלה20[[#This Row],[הפרש קבוע אחרון]]=J41,טבלה20[[#This Row],[מחזורי פעילות]]&gt;1),1,"")</f>
        <v/>
      </c>
      <c r="U42" s="14" t="str">
        <f>IF(OR(AND(טבלה20[[#This Row],[מחזורי פעילות]]&lt;&gt;"",Q43=""),AND(טבלה20[[#This Row],[פעילות]]=3,Q43=1)),טבלה20[[#This Row],[מחזורי פעילות]],"")</f>
        <v/>
      </c>
      <c r="V42" s="14" t="str">
        <f>IF(טבלה20[[#This Row],[באיזה מחזור נעקר אחרי קביעה?]]&lt;&gt;"",1,"")</f>
        <v/>
      </c>
      <c r="W42" s="14" t="str">
        <f>IF(AND(טבלה20[[#This Row],[באיזה מחזור נעקר אחרי קביעה?]]&lt;&gt;"",טבלה20[[#This Row],[CycleNumber]]&gt;B43),טבלה20[[#This Row],[באיזה מחזור נעקר אחרי קביעה?]],"")</f>
        <v/>
      </c>
      <c r="X42" s="14" t="str">
        <f>IF(AND(טבלה20[[#This Row],[הפרש קבוע אחרון]]&lt;&gt;"",J41=""),טבלה20[[#This Row],[CycleNumber]],"")</f>
        <v/>
      </c>
      <c r="Y42" s="14" t="str">
        <f>IF(OR(טבלה20[[#This Row],[CycleNumber]]&gt;B43,B43=""),טבלה20[[#This Row],[CycleNumber]],"")</f>
        <v/>
      </c>
      <c r="Z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2" s="8" t="s">
        <v>86</v>
      </c>
      <c r="AE42">
        <f t="shared" ref="AE42:AE54" si="4">AE41+1</f>
        <v>11</v>
      </c>
      <c r="AF42">
        <f t="shared" si="3"/>
        <v>564</v>
      </c>
      <c r="AL42" s="3" t="s">
        <v>158</v>
      </c>
      <c r="AM42">
        <f>SUM(AM31:AM41)</f>
        <v>-6</v>
      </c>
      <c r="AN42" s="16">
        <f>טבלה30[[#This Row],[שכיחות]]/$AM$42</f>
        <v>1</v>
      </c>
      <c r="AO42" s="16">
        <f>טבלה30[[#This Row],[יחסית]]</f>
        <v>1</v>
      </c>
      <c r="AR42" t="s">
        <v>27</v>
      </c>
      <c r="AS42">
        <v>41</v>
      </c>
      <c r="AT42">
        <v>26</v>
      </c>
      <c r="AU42">
        <f t="shared" si="0"/>
        <v>0</v>
      </c>
      <c r="AV42" t="str">
        <f t="shared" si="1"/>
        <v/>
      </c>
    </row>
    <row r="43" spans="1:48" x14ac:dyDescent="0.25">
      <c r="A43" t="s">
        <v>27</v>
      </c>
      <c r="B43">
        <v>42</v>
      </c>
      <c r="C43">
        <v>0</v>
      </c>
      <c r="D43">
        <v>0</v>
      </c>
      <c r="E43">
        <v>0</v>
      </c>
      <c r="F43">
        <v>27</v>
      </c>
      <c r="G43">
        <f>טבלה20[[#This Row],[LengthofCycle]]+1</f>
        <v>28</v>
      </c>
      <c r="H43" t="str">
        <f>IF(טבלה20[[#This Row],[CycleNumber]]&gt;2,IF(AND(טבלה20[[#This Row],[LengthofCycle]]-F42=F42-F41,טבלה20[[#This Row],[LengthofCycle]]-F42&lt;&gt;0),1,""),"")</f>
        <v/>
      </c>
      <c r="I43" t="str">
        <f>IF(טבלה20[[#This Row],[דילוג]]=1,SUM(H43:H44),"")</f>
        <v/>
      </c>
      <c r="J43">
        <f>IF(AND(טבלה20[[#This Row],[CycleNumber]]&gt;B42,טבלה20[[#This Row],[CycleNumber]]&gt;2),IF(טבלה20[[#This Row],[דילוג]]=1,טבלה20[[#This Row],[LengthofCycle]]-F42,J42),"")</f>
        <v>-1</v>
      </c>
      <c r="K43">
        <f>IF(AND(טבלה20[[#This Row],[CycleNumber]]&gt;B42,טבלה20[[#This Row],[CycleNumber]]&gt;2),IF(טבלה20[[#This Row],[דילוג]]=1,1,IF(MAX(K41:K42)=1,1,IF(טבלה20[[#This Row],[LengthofCycle]]-F42&lt;&gt;טבלה20[[#This Row],[הפרש קבוע אחרון]],0,""))),"")</f>
        <v>1</v>
      </c>
      <c r="L43" t="str">
        <f>IF(טבלה20[[#This Row],[CycleNumber]]&lt;3,"",IF(טבלה20[[#This Row],[דילוג]]=1,1,IF(L42="","",IF(טבלה20[[#This Row],[LengthofCycle]]-F42=טבלה20[[#This Row],[הפרש קבוע אחרון]],1,IF(L42+1&gt;3,"",L42+1)))))</f>
        <v/>
      </c>
      <c r="M43" t="str">
        <f>IF(AND(טבלה20[[#This Row],[פעילות]]=1,L44=2,L45=1,B45&gt;טבלה20[[#This Row],[CycleNumber]]),1,"")</f>
        <v/>
      </c>
      <c r="N43" t="str">
        <f>IF(AND(טבלה20[[#This Row],[האם יש לאישה וסת דילוג?]]=1,טבלה20[[#This Row],[CycleNumber]]&gt;5),IF(AND(טבלה20[[#This Row],[LengthofCycle]]=F40,F42=F39,F41=F38),1,""),"")</f>
        <v/>
      </c>
      <c r="O43" t="str">
        <f>IF(OR(טבלה20[[#This Row],[פעילות]]="",L42=""),"",IF(טבלה20[[#This Row],[פעילות]]=1,1,0))</f>
        <v/>
      </c>
      <c r="P43" t="str">
        <f>IF(AND(טבלה20[[#This Row],[הפרש קבוע אחרון]]&lt;&gt;"",טבלה20[[#This Row],[CycleNumber]]&lt;B44,B44&lt;&gt;"",טבלה20[[#This Row],[פעילות]]&lt;4),IF(F44-טבלה20[[#This Row],[LengthofCycle]]=טבלה20[[#This Row],[הפרש קבוע אחרון]],1,0),"")</f>
        <v/>
      </c>
      <c r="Q43" s="14" t="str">
        <f>IF(טבלה20[[#This Row],[פעילות]]="","",IF(OR(Q42="",AND(טבלה20[[#This Row],[דילוג]]=1,L42=3)),1,Q42+1))</f>
        <v/>
      </c>
      <c r="R43" s="14" t="str">
        <f>IF(AND(טבלה20[[#This Row],[מחזורי פעילות]]=3,H44=1,טבלה20[[#This Row],[הפרש קבוע אחרון]]&lt;&gt;J44),1,"")</f>
        <v/>
      </c>
      <c r="S43" s="14" t="str">
        <f>IF(AND(טבלה20[[#This Row],[מחזורי פעילות]]=3,H44=1,טבלה20[[#This Row],[הפרש קבוע אחרון]]=J44),1,"")</f>
        <v/>
      </c>
      <c r="T43" s="14" t="str">
        <f>IF(AND(טבלה20[[#This Row],[דילוג]]=1,טבלה20[[#This Row],[הפרש קבוע אחרון]]=J42,טבלה20[[#This Row],[מחזורי פעילות]]&gt;1),1,"")</f>
        <v/>
      </c>
      <c r="U43" s="14" t="str">
        <f>IF(OR(AND(טבלה20[[#This Row],[מחזורי פעילות]]&lt;&gt;"",Q44=""),AND(טבלה20[[#This Row],[פעילות]]=3,Q44=1)),טבלה20[[#This Row],[מחזורי פעילות]],"")</f>
        <v/>
      </c>
      <c r="V43" s="14" t="str">
        <f>IF(טבלה20[[#This Row],[באיזה מחזור נעקר אחרי קביעה?]]&lt;&gt;"",1,"")</f>
        <v/>
      </c>
      <c r="W43" s="14" t="str">
        <f>IF(AND(טבלה20[[#This Row],[באיזה מחזור נעקר אחרי קביעה?]]&lt;&gt;"",טבלה20[[#This Row],[CycleNumber]]&gt;B44),טבלה20[[#This Row],[באיזה מחזור נעקר אחרי קביעה?]],"")</f>
        <v/>
      </c>
      <c r="X43" s="14" t="str">
        <f>IF(AND(טבלה20[[#This Row],[הפרש קבוע אחרון]]&lt;&gt;"",J42=""),טבלה20[[#This Row],[CycleNumber]],"")</f>
        <v/>
      </c>
      <c r="Y43" s="14" t="str">
        <f>IF(OR(טבלה20[[#This Row],[CycleNumber]]&gt;B44,B44=""),טבלה20[[#This Row],[CycleNumber]],"")</f>
        <v/>
      </c>
      <c r="Z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3" s="8" t="s">
        <v>89</v>
      </c>
      <c r="AE43">
        <f t="shared" si="4"/>
        <v>12</v>
      </c>
      <c r="AF43">
        <f t="shared" si="3"/>
        <v>1125</v>
      </c>
      <c r="AR43" t="s">
        <v>27</v>
      </c>
      <c r="AS43">
        <v>42</v>
      </c>
      <c r="AT43">
        <v>27</v>
      </c>
      <c r="AU43">
        <f t="shared" si="0"/>
        <v>0</v>
      </c>
      <c r="AV43" t="str">
        <f t="shared" si="1"/>
        <v/>
      </c>
    </row>
    <row r="44" spans="1:48" x14ac:dyDescent="0.25">
      <c r="A44" t="s">
        <v>27</v>
      </c>
      <c r="B44">
        <v>43</v>
      </c>
      <c r="C44">
        <v>0</v>
      </c>
      <c r="D44">
        <v>1</v>
      </c>
      <c r="E44">
        <v>0</v>
      </c>
      <c r="F44">
        <v>28</v>
      </c>
      <c r="G44">
        <f>טבלה20[[#This Row],[LengthofCycle]]+1</f>
        <v>29</v>
      </c>
      <c r="H44">
        <f>IF(טבלה20[[#This Row],[CycleNumber]]&gt;2,IF(AND(טבלה20[[#This Row],[LengthofCycle]]-F43=F43-F42,טבלה20[[#This Row],[LengthofCycle]]-F43&lt;&gt;0),1,""),"")</f>
        <v>1</v>
      </c>
      <c r="I44">
        <f>IF(טבלה20[[#This Row],[דילוג]]=1,SUM(H44:H45),"")</f>
        <v>1</v>
      </c>
      <c r="J44">
        <f>IF(AND(טבלה20[[#This Row],[CycleNumber]]&gt;B43,טבלה20[[#This Row],[CycleNumber]]&gt;2),IF(טבלה20[[#This Row],[דילוג]]=1,טבלה20[[#This Row],[LengthofCycle]]-F43,J43),"")</f>
        <v>1</v>
      </c>
      <c r="K44">
        <f>IF(AND(טבלה20[[#This Row],[CycleNumber]]&gt;B43,טבלה20[[#This Row],[CycleNumber]]&gt;2),IF(טבלה20[[#This Row],[דילוג]]=1,1,IF(MAX(K42:K43)=1,1,IF(טבלה20[[#This Row],[LengthofCycle]]-F43&lt;&gt;טבלה20[[#This Row],[הפרש קבוע אחרון]],0,""))),"")</f>
        <v>1</v>
      </c>
      <c r="L44">
        <f>IF(טבלה20[[#This Row],[CycleNumber]]&lt;3,"",IF(טבלה20[[#This Row],[דילוג]]=1,1,IF(L43="","",IF(טבלה20[[#This Row],[LengthofCycle]]-F43=טבלה20[[#This Row],[הפרש קבוע אחרון]],1,IF(L43+1&gt;3,"",L43+1)))))</f>
        <v>1</v>
      </c>
      <c r="M44">
        <f>IF(AND(טבלה20[[#This Row],[פעילות]]=1,L45=2,L46=1,B46&gt;טבלה20[[#This Row],[CycleNumber]]),1,"")</f>
        <v>1</v>
      </c>
      <c r="N44" t="str">
        <f>IF(AND(טבלה20[[#This Row],[האם יש לאישה וסת דילוג?]]=1,טבלה20[[#This Row],[CycleNumber]]&gt;5),IF(AND(טבלה20[[#This Row],[LengthofCycle]]=F41,F43=F40,F42=F39),1,""),"")</f>
        <v/>
      </c>
      <c r="O44" t="str">
        <f>IF(OR(טבלה20[[#This Row],[פעילות]]="",L43=""),"",IF(טבלה20[[#This Row],[פעילות]]=1,1,0))</f>
        <v/>
      </c>
      <c r="P44">
        <f>IF(AND(טבלה20[[#This Row],[הפרש קבוע אחרון]]&lt;&gt;"",טבלה20[[#This Row],[CycleNumber]]&lt;B45,B45&lt;&gt;"",טבלה20[[#This Row],[פעילות]]&lt;4),IF(F45-טבלה20[[#This Row],[LengthofCycle]]=טבלה20[[#This Row],[הפרש קבוע אחרון]],1,0),"")</f>
        <v>0</v>
      </c>
      <c r="Q44" s="14">
        <f>IF(טבלה20[[#This Row],[פעילות]]="","",IF(OR(Q43="",AND(טבלה20[[#This Row],[דילוג]]=1,L43=3)),1,Q43+1))</f>
        <v>1</v>
      </c>
      <c r="R44" s="14" t="str">
        <f>IF(AND(טבלה20[[#This Row],[מחזורי פעילות]]=3,H45=1,טבלה20[[#This Row],[הפרש קבוע אחרון]]&lt;&gt;J45),1,"")</f>
        <v/>
      </c>
      <c r="S44" s="14" t="str">
        <f>IF(AND(טבלה20[[#This Row],[מחזורי פעילות]]=3,H45=1,טבלה20[[#This Row],[הפרש קבוע אחרון]]=J45),1,"")</f>
        <v/>
      </c>
      <c r="T44" s="14" t="str">
        <f>IF(AND(טבלה20[[#This Row],[דילוג]]=1,טבלה20[[#This Row],[הפרש קבוע אחרון]]=J43,טבלה20[[#This Row],[מחזורי פעילות]]&gt;1),1,"")</f>
        <v/>
      </c>
      <c r="U44" s="14" t="str">
        <f>IF(OR(AND(טבלה20[[#This Row],[מחזורי פעילות]]&lt;&gt;"",Q45=""),AND(טבלה20[[#This Row],[פעילות]]=3,Q45=1)),טבלה20[[#This Row],[מחזורי פעילות]],"")</f>
        <v/>
      </c>
      <c r="V44" s="14" t="str">
        <f>IF(טבלה20[[#This Row],[באיזה מחזור נעקר אחרי קביעה?]]&lt;&gt;"",1,"")</f>
        <v/>
      </c>
      <c r="W44" s="14" t="str">
        <f>IF(AND(טבלה20[[#This Row],[באיזה מחזור נעקר אחרי קביעה?]]&lt;&gt;"",טבלה20[[#This Row],[CycleNumber]]&gt;B45),טבלה20[[#This Row],[באיזה מחזור נעקר אחרי קביעה?]],"")</f>
        <v/>
      </c>
      <c r="X44" s="14" t="str">
        <f>IF(AND(טבלה20[[#This Row],[הפרש קבוע אחרון]]&lt;&gt;"",J43=""),טבלה20[[#This Row],[CycleNumber]],"")</f>
        <v/>
      </c>
      <c r="Y44" s="14" t="str">
        <f>IF(OR(טבלה20[[#This Row],[CycleNumber]]&gt;B45,B45=""),טבלה20[[#This Row],[CycleNumber]],"")</f>
        <v/>
      </c>
      <c r="Z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4" s="8" t="s">
        <v>91</v>
      </c>
      <c r="AE44">
        <f t="shared" si="4"/>
        <v>13</v>
      </c>
      <c r="AF44">
        <f t="shared" si="3"/>
        <v>2250</v>
      </c>
      <c r="AR44" t="s">
        <v>27</v>
      </c>
      <c r="AS44">
        <v>43</v>
      </c>
      <c r="AT44">
        <v>28</v>
      </c>
      <c r="AU44">
        <f t="shared" si="0"/>
        <v>1</v>
      </c>
      <c r="AV44" t="str">
        <f t="shared" si="1"/>
        <v/>
      </c>
    </row>
    <row r="45" spans="1:48" x14ac:dyDescent="0.25">
      <c r="A45" t="s">
        <v>27</v>
      </c>
      <c r="B45">
        <v>44</v>
      </c>
      <c r="C45">
        <v>0</v>
      </c>
      <c r="D45">
        <v>1</v>
      </c>
      <c r="E45">
        <v>0</v>
      </c>
      <c r="F45">
        <v>27</v>
      </c>
      <c r="G45">
        <f>טבלה20[[#This Row],[LengthofCycle]]+1</f>
        <v>28</v>
      </c>
      <c r="H45" t="str">
        <f>IF(טבלה20[[#This Row],[CycleNumber]]&gt;2,IF(AND(טבלה20[[#This Row],[LengthofCycle]]-F44=F44-F43,טבלה20[[#This Row],[LengthofCycle]]-F44&lt;&gt;0),1,""),"")</f>
        <v/>
      </c>
      <c r="I45" t="str">
        <f>IF(טבלה20[[#This Row],[דילוג]]=1,SUM(H45:H46),"")</f>
        <v/>
      </c>
      <c r="J45">
        <f>IF(AND(טבלה20[[#This Row],[CycleNumber]]&gt;B44,טבלה20[[#This Row],[CycleNumber]]&gt;2),IF(טבלה20[[#This Row],[דילוג]]=1,טבלה20[[#This Row],[LengthofCycle]]-F44,J44),"")</f>
        <v>1</v>
      </c>
      <c r="K45">
        <f>IF(AND(טבלה20[[#This Row],[CycleNumber]]&gt;B44,טבלה20[[#This Row],[CycleNumber]]&gt;2),IF(טבלה20[[#This Row],[דילוג]]=1,1,IF(MAX(K43:K44)=1,1,IF(טבלה20[[#This Row],[LengthofCycle]]-F44&lt;&gt;טבלה20[[#This Row],[הפרש קבוע אחרון]],0,""))),"")</f>
        <v>1</v>
      </c>
      <c r="L45">
        <f>IF(טבלה20[[#This Row],[CycleNumber]]&lt;3,"",IF(טבלה20[[#This Row],[דילוג]]=1,1,IF(L44="","",IF(טבלה20[[#This Row],[LengthofCycle]]-F44=טבלה20[[#This Row],[הפרש קבוע אחרון]],1,IF(L44+1&gt;3,"",L44+1)))))</f>
        <v>2</v>
      </c>
      <c r="M45" t="str">
        <f>IF(AND(טבלה20[[#This Row],[פעילות]]=1,L46=2,L47=1,B47&gt;טבלה20[[#This Row],[CycleNumber]]),1,"")</f>
        <v/>
      </c>
      <c r="N45" t="str">
        <f>IF(AND(טבלה20[[#This Row],[האם יש לאישה וסת דילוג?]]=1,טבלה20[[#This Row],[CycleNumber]]&gt;5),IF(AND(טבלה20[[#This Row],[LengthofCycle]]=F42,F44=F41,F43=F40),1,""),"")</f>
        <v/>
      </c>
      <c r="O45">
        <f>IF(OR(טבלה20[[#This Row],[פעילות]]="",L44=""),"",IF(טבלה20[[#This Row],[פעילות]]=1,1,0))</f>
        <v>0</v>
      </c>
      <c r="P45">
        <f>IF(AND(טבלה20[[#This Row],[הפרש קבוע אחרון]]&lt;&gt;"",טבלה20[[#This Row],[CycleNumber]]&lt;B46,B46&lt;&gt;"",טבלה20[[#This Row],[פעילות]]&lt;4),IF(F46-טבלה20[[#This Row],[LengthofCycle]]=טבלה20[[#This Row],[הפרש קבוע אחרון]],1,0),"")</f>
        <v>1</v>
      </c>
      <c r="Q45" s="14">
        <f>IF(טבלה20[[#This Row],[פעילות]]="","",IF(OR(Q44="",AND(טבלה20[[#This Row],[דילוג]]=1,L44=3)),1,Q44+1))</f>
        <v>2</v>
      </c>
      <c r="R45" s="14" t="str">
        <f>IF(AND(טבלה20[[#This Row],[מחזורי פעילות]]=3,H46=1,טבלה20[[#This Row],[הפרש קבוע אחרון]]&lt;&gt;J46),1,"")</f>
        <v/>
      </c>
      <c r="S45" s="14" t="str">
        <f>IF(AND(טבלה20[[#This Row],[מחזורי פעילות]]=3,H46=1,טבלה20[[#This Row],[הפרש קבוע אחרון]]=J46),1,"")</f>
        <v/>
      </c>
      <c r="T45" s="14" t="str">
        <f>IF(AND(טבלה20[[#This Row],[דילוג]]=1,טבלה20[[#This Row],[הפרש קבוע אחרון]]=J44,טבלה20[[#This Row],[מחזורי פעילות]]&gt;1),1,"")</f>
        <v/>
      </c>
      <c r="U45" s="14" t="str">
        <f>IF(OR(AND(טבלה20[[#This Row],[מחזורי פעילות]]&lt;&gt;"",Q46=""),AND(טבלה20[[#This Row],[פעילות]]=3,Q46=1)),טבלה20[[#This Row],[מחזורי פעילות]],"")</f>
        <v/>
      </c>
      <c r="V45" s="14" t="str">
        <f>IF(טבלה20[[#This Row],[באיזה מחזור נעקר אחרי קביעה?]]&lt;&gt;"",1,"")</f>
        <v/>
      </c>
      <c r="W45" s="14" t="str">
        <f>IF(AND(טבלה20[[#This Row],[באיזה מחזור נעקר אחרי קביעה?]]&lt;&gt;"",טבלה20[[#This Row],[CycleNumber]]&gt;B46),טבלה20[[#This Row],[באיזה מחזור נעקר אחרי קביעה?]],"")</f>
        <v/>
      </c>
      <c r="X45" s="14" t="str">
        <f>IF(AND(טבלה20[[#This Row],[הפרש קבוע אחרון]]&lt;&gt;"",J44=""),טבלה20[[#This Row],[CycleNumber]],"")</f>
        <v/>
      </c>
      <c r="Y45" s="14" t="str">
        <f>IF(OR(טבלה20[[#This Row],[CycleNumber]]&gt;B46,B46=""),טבלה20[[#This Row],[CycleNumber]],"")</f>
        <v/>
      </c>
      <c r="Z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5" s="8" t="s">
        <v>97</v>
      </c>
      <c r="AE45">
        <f t="shared" si="4"/>
        <v>14</v>
      </c>
      <c r="AF45">
        <f t="shared" si="3"/>
        <v>4499</v>
      </c>
      <c r="AR45" t="s">
        <v>27</v>
      </c>
      <c r="AS45">
        <v>44</v>
      </c>
      <c r="AT45">
        <v>27</v>
      </c>
      <c r="AU45">
        <f t="shared" si="0"/>
        <v>0</v>
      </c>
      <c r="AV45" t="str">
        <f t="shared" si="1"/>
        <v/>
      </c>
    </row>
    <row r="46" spans="1:48" x14ac:dyDescent="0.25">
      <c r="A46" t="s">
        <v>27</v>
      </c>
      <c r="B46">
        <v>45</v>
      </c>
      <c r="C46">
        <v>0</v>
      </c>
      <c r="D46">
        <v>1</v>
      </c>
      <c r="E46">
        <v>0</v>
      </c>
      <c r="F46">
        <v>28</v>
      </c>
      <c r="G46">
        <f>טבלה20[[#This Row],[LengthofCycle]]+1</f>
        <v>29</v>
      </c>
      <c r="H46" t="str">
        <f>IF(טבלה20[[#This Row],[CycleNumber]]&gt;2,IF(AND(טבלה20[[#This Row],[LengthofCycle]]-F45=F45-F44,טבלה20[[#This Row],[LengthofCycle]]-F45&lt;&gt;0),1,""),"")</f>
        <v/>
      </c>
      <c r="I46" t="str">
        <f>IF(טבלה20[[#This Row],[דילוג]]=1,SUM(H46:H47),"")</f>
        <v/>
      </c>
      <c r="J46">
        <f>IF(AND(טבלה20[[#This Row],[CycleNumber]]&gt;B45,טבלה20[[#This Row],[CycleNumber]]&gt;2),IF(טבלה20[[#This Row],[דילוג]]=1,טבלה20[[#This Row],[LengthofCycle]]-F45,J45),"")</f>
        <v>1</v>
      </c>
      <c r="K46">
        <f>IF(AND(טבלה20[[#This Row],[CycleNumber]]&gt;B45,טבלה20[[#This Row],[CycleNumber]]&gt;2),IF(טבלה20[[#This Row],[דילוג]]=1,1,IF(MAX(K44:K45)=1,1,IF(טבלה20[[#This Row],[LengthofCycle]]-F45&lt;&gt;טבלה20[[#This Row],[הפרש קבוע אחרון]],0,""))),"")</f>
        <v>1</v>
      </c>
      <c r="L46">
        <f>IF(טבלה20[[#This Row],[CycleNumber]]&lt;3,"",IF(טבלה20[[#This Row],[דילוג]]=1,1,IF(L45="","",IF(טבלה20[[#This Row],[LengthofCycle]]-F45=טבלה20[[#This Row],[הפרש קבוע אחרון]],1,IF(L45+1&gt;3,"",L45+1)))))</f>
        <v>1</v>
      </c>
      <c r="M46" t="str">
        <f>IF(AND(טבלה20[[#This Row],[פעילות]]=1,L47=2,L48=1,B48&gt;טבלה20[[#This Row],[CycleNumber]]),1,"")</f>
        <v/>
      </c>
      <c r="N46" t="str">
        <f>IF(AND(טבלה20[[#This Row],[האם יש לאישה וסת דילוג?]]=1,טבלה20[[#This Row],[CycleNumber]]&gt;5),IF(AND(טבלה20[[#This Row],[LengthofCycle]]=F43,F45=F42,F44=F41),1,""),"")</f>
        <v/>
      </c>
      <c r="O46">
        <f>IF(OR(טבלה20[[#This Row],[פעילות]]="",L45=""),"",IF(טבלה20[[#This Row],[פעילות]]=1,1,0))</f>
        <v>1</v>
      </c>
      <c r="P46" t="str">
        <f>IF(AND(טבלה20[[#This Row],[הפרש קבוע אחרון]]&lt;&gt;"",טבלה20[[#This Row],[CycleNumber]]&lt;B47,B47&lt;&gt;"",טבלה20[[#This Row],[פעילות]]&lt;4),IF(F47-טבלה20[[#This Row],[LengthofCycle]]=טבלה20[[#This Row],[הפרש קבוע אחרון]],1,0),"")</f>
        <v/>
      </c>
      <c r="Q46" s="14">
        <f>IF(טבלה20[[#This Row],[פעילות]]="","",IF(OR(Q45="",AND(טבלה20[[#This Row],[דילוג]]=1,L45=3)),1,Q45+1))</f>
        <v>3</v>
      </c>
      <c r="R46" s="14" t="str">
        <f>IF(AND(טבלה20[[#This Row],[מחזורי פעילות]]=3,H47=1,טבלה20[[#This Row],[הפרש קבוע אחרון]]&lt;&gt;J47),1,"")</f>
        <v/>
      </c>
      <c r="S46" s="14" t="str">
        <f>IF(AND(טבלה20[[#This Row],[מחזורי פעילות]]=3,H47=1,טבלה20[[#This Row],[הפרש קבוע אחרון]]=J47),1,"")</f>
        <v/>
      </c>
      <c r="T46" s="14" t="str">
        <f>IF(AND(טבלה20[[#This Row],[דילוג]]=1,טבלה20[[#This Row],[הפרש קבוע אחרון]]=J45,טבלה20[[#This Row],[מחזורי פעילות]]&gt;1),1,"")</f>
        <v/>
      </c>
      <c r="U46" s="14">
        <f>IF(OR(AND(טבלה20[[#This Row],[מחזורי פעילות]]&lt;&gt;"",Q47=""),AND(טבלה20[[#This Row],[פעילות]]=3,Q47=1)),טבלה20[[#This Row],[מחזורי פעילות]],"")</f>
        <v>3</v>
      </c>
      <c r="V46" s="14">
        <f>IF(טבלה20[[#This Row],[באיזה מחזור נעקר אחרי קביעה?]]&lt;&gt;"",1,"")</f>
        <v>1</v>
      </c>
      <c r="W46" s="14">
        <f>IF(AND(טבלה20[[#This Row],[באיזה מחזור נעקר אחרי קביעה?]]&lt;&gt;"",טבלה20[[#This Row],[CycleNumber]]&gt;B47),טבלה20[[#This Row],[באיזה מחזור נעקר אחרי קביעה?]],"")</f>
        <v>3</v>
      </c>
      <c r="X46" s="14" t="str">
        <f>IF(AND(טבלה20[[#This Row],[הפרש קבוע אחרון]]&lt;&gt;"",J45=""),טבלה20[[#This Row],[CycleNumber]],"")</f>
        <v/>
      </c>
      <c r="Y46" s="14">
        <f>IF(OR(טבלה20[[#This Row],[CycleNumber]]&gt;B47,B47=""),טבלה20[[#This Row],[CycleNumber]],"")</f>
        <v>45</v>
      </c>
      <c r="Z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6" s="8" t="s">
        <v>98</v>
      </c>
      <c r="AE46">
        <f t="shared" si="4"/>
        <v>15</v>
      </c>
      <c r="AF46">
        <f t="shared" si="3"/>
        <v>8998</v>
      </c>
      <c r="AR46" t="s">
        <v>27</v>
      </c>
      <c r="AS46">
        <v>45</v>
      </c>
      <c r="AT46">
        <v>28</v>
      </c>
      <c r="AU46">
        <f t="shared" si="0"/>
        <v>0</v>
      </c>
      <c r="AV46" t="str">
        <f t="shared" si="1"/>
        <v/>
      </c>
    </row>
    <row r="47" spans="1:48" x14ac:dyDescent="0.25">
      <c r="A47" t="s">
        <v>0</v>
      </c>
      <c r="B47">
        <v>1</v>
      </c>
      <c r="C47">
        <v>0</v>
      </c>
      <c r="D47">
        <v>1</v>
      </c>
      <c r="E47">
        <v>0</v>
      </c>
      <c r="F47">
        <v>28</v>
      </c>
      <c r="G47">
        <f>טבלה20[[#This Row],[LengthofCycle]]+1</f>
        <v>29</v>
      </c>
      <c r="H47" t="str">
        <f>IF(טבלה20[[#This Row],[CycleNumber]]&gt;2,IF(AND(טבלה20[[#This Row],[LengthofCycle]]-F46=F46-F45,טבלה20[[#This Row],[LengthofCycle]]-F46&lt;&gt;0),1,""),"")</f>
        <v/>
      </c>
      <c r="I47" t="str">
        <f>IF(טבלה20[[#This Row],[דילוג]]=1,SUM(H47:H48),"")</f>
        <v/>
      </c>
      <c r="J47" t="str">
        <f>IF(AND(טבלה20[[#This Row],[CycleNumber]]&gt;B46,טבלה20[[#This Row],[CycleNumber]]&gt;2),IF(טבלה20[[#This Row],[דילוג]]=1,טבלה20[[#This Row],[LengthofCycle]]-F46,J46),"")</f>
        <v/>
      </c>
      <c r="K47" t="str">
        <f>IF(AND(טבלה20[[#This Row],[CycleNumber]]&gt;B46,טבלה20[[#This Row],[CycleNumber]]&gt;2),IF(טבלה20[[#This Row],[דילוג]]=1,1,IF(MAX(K45:K46)=1,1,IF(טבלה20[[#This Row],[LengthofCycle]]-F46&lt;&gt;טבלה20[[#This Row],[הפרש קבוע אחרון]],0,""))),"")</f>
        <v/>
      </c>
      <c r="L47" t="str">
        <f>IF(טבלה20[[#This Row],[CycleNumber]]&lt;3,"",IF(טבלה20[[#This Row],[דילוג]]=1,1,IF(L46="","",IF(טבלה20[[#This Row],[LengthofCycle]]-F46=טבלה20[[#This Row],[הפרש קבוע אחרון]],1,IF(L46+1&gt;3,"",L46+1)))))</f>
        <v/>
      </c>
      <c r="M47" t="str">
        <f>IF(AND(טבלה20[[#This Row],[פעילות]]=1,L48=2,L49=1,B49&gt;טבלה20[[#This Row],[CycleNumber]]),1,"")</f>
        <v/>
      </c>
      <c r="N47" t="str">
        <f>IF(AND(טבלה20[[#This Row],[האם יש לאישה וסת דילוג?]]=1,טבלה20[[#This Row],[CycleNumber]]&gt;5),IF(AND(טבלה20[[#This Row],[LengthofCycle]]=F44,F46=F43,F45=F42),1,""),"")</f>
        <v/>
      </c>
      <c r="O47" t="str">
        <f>IF(OR(טבלה20[[#This Row],[פעילות]]="",L46=""),"",IF(טבלה20[[#This Row],[פעילות]]=1,1,0))</f>
        <v/>
      </c>
      <c r="P47" t="str">
        <f>IF(AND(טבלה20[[#This Row],[הפרש קבוע אחרון]]&lt;&gt;"",טבלה20[[#This Row],[CycleNumber]]&lt;B48,B48&lt;&gt;"",טבלה20[[#This Row],[פעילות]]&lt;4),IF(F48-טבלה20[[#This Row],[LengthofCycle]]=טבלה20[[#This Row],[הפרש קבוע אחרון]],1,0),"")</f>
        <v/>
      </c>
      <c r="Q47" s="14" t="str">
        <f>IF(טבלה20[[#This Row],[פעילות]]="","",IF(OR(Q46="",AND(טבלה20[[#This Row],[דילוג]]=1,L46=3)),1,Q46+1))</f>
        <v/>
      </c>
      <c r="R47" s="14" t="str">
        <f>IF(AND(טבלה20[[#This Row],[מחזורי פעילות]]=3,H48=1,טבלה20[[#This Row],[הפרש קבוע אחרון]]&lt;&gt;J48),1,"")</f>
        <v/>
      </c>
      <c r="S47" s="14" t="str">
        <f>IF(AND(טבלה20[[#This Row],[מחזורי פעילות]]=3,H48=1,טבלה20[[#This Row],[הפרש קבוע אחרון]]=J48),1,"")</f>
        <v/>
      </c>
      <c r="T47" s="14" t="str">
        <f>IF(AND(טבלה20[[#This Row],[דילוג]]=1,טבלה20[[#This Row],[הפרש קבוע אחרון]]=J46,טבלה20[[#This Row],[מחזורי פעילות]]&gt;1),1,"")</f>
        <v/>
      </c>
      <c r="U47" s="14" t="str">
        <f>IF(OR(AND(טבלה20[[#This Row],[מחזורי פעילות]]&lt;&gt;"",Q48=""),AND(טבלה20[[#This Row],[פעילות]]=3,Q48=1)),טבלה20[[#This Row],[מחזורי פעילות]],"")</f>
        <v/>
      </c>
      <c r="V47" s="14" t="str">
        <f>IF(טבלה20[[#This Row],[באיזה מחזור נעקר אחרי קביעה?]]&lt;&gt;"",1,"")</f>
        <v/>
      </c>
      <c r="W47" s="14" t="str">
        <f>IF(AND(טבלה20[[#This Row],[באיזה מחזור נעקר אחרי קביעה?]]&lt;&gt;"",טבלה20[[#This Row],[CycleNumber]]&gt;B48),טבלה20[[#This Row],[באיזה מחזור נעקר אחרי קביעה?]],"")</f>
        <v/>
      </c>
      <c r="X47" s="14" t="str">
        <f>IF(AND(טבלה20[[#This Row],[הפרש קבוע אחרון]]&lt;&gt;"",J46=""),טבלה20[[#This Row],[CycleNumber]],"")</f>
        <v/>
      </c>
      <c r="Y47" s="14" t="str">
        <f>IF(OR(טבלה20[[#This Row],[CycleNumber]]&gt;B48,B48=""),טבלה20[[#This Row],[CycleNumber]],"")</f>
        <v/>
      </c>
      <c r="Z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7" s="8" t="s">
        <v>99</v>
      </c>
      <c r="AE47">
        <f t="shared" si="4"/>
        <v>16</v>
      </c>
      <c r="AF47">
        <f t="shared" si="3"/>
        <v>17996</v>
      </c>
      <c r="AR47" t="s">
        <v>0</v>
      </c>
      <c r="AS47">
        <v>1</v>
      </c>
      <c r="AT47">
        <v>28</v>
      </c>
      <c r="AU47" t="str">
        <f t="shared" si="0"/>
        <v/>
      </c>
      <c r="AV47" t="str">
        <f t="shared" si="1"/>
        <v/>
      </c>
    </row>
    <row r="48" spans="1:48" x14ac:dyDescent="0.25">
      <c r="A48" t="s">
        <v>0</v>
      </c>
      <c r="B48">
        <v>2</v>
      </c>
      <c r="C48">
        <v>0</v>
      </c>
      <c r="D48">
        <v>1</v>
      </c>
      <c r="E48">
        <v>0</v>
      </c>
      <c r="F48">
        <v>27</v>
      </c>
      <c r="G48">
        <f>טבלה20[[#This Row],[LengthofCycle]]+1</f>
        <v>28</v>
      </c>
      <c r="H48" t="str">
        <f>IF(טבלה20[[#This Row],[CycleNumber]]&gt;2,IF(AND(טבלה20[[#This Row],[LengthofCycle]]-F47=F47-F46,טבלה20[[#This Row],[LengthofCycle]]-F47&lt;&gt;0),1,""),"")</f>
        <v/>
      </c>
      <c r="I48" t="str">
        <f>IF(טבלה20[[#This Row],[דילוג]]=1,SUM(H48:H49),"")</f>
        <v/>
      </c>
      <c r="J48" t="str">
        <f>IF(AND(טבלה20[[#This Row],[CycleNumber]]&gt;B47,טבלה20[[#This Row],[CycleNumber]]&gt;2),IF(טבלה20[[#This Row],[דילוג]]=1,טבלה20[[#This Row],[LengthofCycle]]-F47,J47),"")</f>
        <v/>
      </c>
      <c r="K48" t="str">
        <f>IF(AND(טבלה20[[#This Row],[CycleNumber]]&gt;B47,טבלה20[[#This Row],[CycleNumber]]&gt;2),IF(טבלה20[[#This Row],[דילוג]]=1,1,IF(MAX(K46:K47)=1,1,IF(טבלה20[[#This Row],[LengthofCycle]]-F47&lt;&gt;טבלה20[[#This Row],[הפרש קבוע אחרון]],0,""))),"")</f>
        <v/>
      </c>
      <c r="L48" t="str">
        <f>IF(טבלה20[[#This Row],[CycleNumber]]&lt;3,"",IF(טבלה20[[#This Row],[דילוג]]=1,1,IF(L47="","",IF(טבלה20[[#This Row],[LengthofCycle]]-F47=טבלה20[[#This Row],[הפרש קבוע אחרון]],1,IF(L47+1&gt;3,"",L47+1)))))</f>
        <v/>
      </c>
      <c r="M48" t="str">
        <f>IF(AND(טבלה20[[#This Row],[פעילות]]=1,L49=2,L50=1,B50&gt;טבלה20[[#This Row],[CycleNumber]]),1,"")</f>
        <v/>
      </c>
      <c r="N48" t="str">
        <f>IF(AND(טבלה20[[#This Row],[האם יש לאישה וסת דילוג?]]=1,טבלה20[[#This Row],[CycleNumber]]&gt;5),IF(AND(טבלה20[[#This Row],[LengthofCycle]]=F45,F47=F44,F46=F43),1,""),"")</f>
        <v/>
      </c>
      <c r="O48" t="str">
        <f>IF(OR(טבלה20[[#This Row],[פעילות]]="",L47=""),"",IF(טבלה20[[#This Row],[פעילות]]=1,1,0))</f>
        <v/>
      </c>
      <c r="P48" t="str">
        <f>IF(AND(טבלה20[[#This Row],[הפרש קבוע אחרון]]&lt;&gt;"",טבלה20[[#This Row],[CycleNumber]]&lt;B49,B49&lt;&gt;"",טבלה20[[#This Row],[פעילות]]&lt;4),IF(F49-טבלה20[[#This Row],[LengthofCycle]]=טבלה20[[#This Row],[הפרש קבוע אחרון]],1,0),"")</f>
        <v/>
      </c>
      <c r="Q48" s="14" t="str">
        <f>IF(טבלה20[[#This Row],[פעילות]]="","",IF(OR(Q47="",AND(טבלה20[[#This Row],[דילוג]]=1,L47=3)),1,Q47+1))</f>
        <v/>
      </c>
      <c r="R48" s="14" t="str">
        <f>IF(AND(טבלה20[[#This Row],[מחזורי פעילות]]=3,H49=1,טבלה20[[#This Row],[הפרש קבוע אחרון]]&lt;&gt;J49),1,"")</f>
        <v/>
      </c>
      <c r="S48" s="14" t="str">
        <f>IF(AND(טבלה20[[#This Row],[מחזורי פעילות]]=3,H49=1,טבלה20[[#This Row],[הפרש קבוע אחרון]]=J49),1,"")</f>
        <v/>
      </c>
      <c r="T48" s="14" t="str">
        <f>IF(AND(טבלה20[[#This Row],[דילוג]]=1,טבלה20[[#This Row],[הפרש קבוע אחרון]]=J47,טבלה20[[#This Row],[מחזורי פעילות]]&gt;1),1,"")</f>
        <v/>
      </c>
      <c r="U48" s="14" t="str">
        <f>IF(OR(AND(טבלה20[[#This Row],[מחזורי פעילות]]&lt;&gt;"",Q49=""),AND(טבלה20[[#This Row],[פעילות]]=3,Q49=1)),טבלה20[[#This Row],[מחזורי פעילות]],"")</f>
        <v/>
      </c>
      <c r="V48" s="14" t="str">
        <f>IF(טבלה20[[#This Row],[באיזה מחזור נעקר אחרי קביעה?]]&lt;&gt;"",1,"")</f>
        <v/>
      </c>
      <c r="W48" s="14" t="str">
        <f>IF(AND(טבלה20[[#This Row],[באיזה מחזור נעקר אחרי קביעה?]]&lt;&gt;"",טבלה20[[#This Row],[CycleNumber]]&gt;B49),טבלה20[[#This Row],[באיזה מחזור נעקר אחרי קביעה?]],"")</f>
        <v/>
      </c>
      <c r="X48" s="14" t="str">
        <f>IF(AND(טבלה20[[#This Row],[הפרש קבוע אחרון]]&lt;&gt;"",J47=""),טבלה20[[#This Row],[CycleNumber]],"")</f>
        <v/>
      </c>
      <c r="Y48" s="14" t="str">
        <f>IF(OR(טבלה20[[#This Row],[CycleNumber]]&gt;B49,B49=""),טבלה20[[#This Row],[CycleNumber]],"")</f>
        <v/>
      </c>
      <c r="Z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8" s="8" t="s">
        <v>100</v>
      </c>
      <c r="AE48">
        <v>18</v>
      </c>
      <c r="AF48">
        <f t="shared" si="3"/>
        <v>35990</v>
      </c>
      <c r="AR48" t="s">
        <v>0</v>
      </c>
      <c r="AS48">
        <v>2</v>
      </c>
      <c r="AT48">
        <v>27</v>
      </c>
      <c r="AU48" t="str">
        <f t="shared" si="0"/>
        <v/>
      </c>
      <c r="AV48" t="str">
        <f t="shared" si="1"/>
        <v/>
      </c>
    </row>
    <row r="49" spans="1:48" x14ac:dyDescent="0.25">
      <c r="A49" t="s">
        <v>0</v>
      </c>
      <c r="B49">
        <v>3</v>
      </c>
      <c r="C49">
        <v>0</v>
      </c>
      <c r="D49">
        <v>1</v>
      </c>
      <c r="E49">
        <v>0</v>
      </c>
      <c r="F49">
        <v>25</v>
      </c>
      <c r="G49">
        <f>טבלה20[[#This Row],[LengthofCycle]]+1</f>
        <v>26</v>
      </c>
      <c r="H49" t="str">
        <f>IF(טבלה20[[#This Row],[CycleNumber]]&gt;2,IF(AND(טבלה20[[#This Row],[LengthofCycle]]-F48=F48-F47,טבלה20[[#This Row],[LengthofCycle]]-F48&lt;&gt;0),1,""),"")</f>
        <v/>
      </c>
      <c r="I49" t="str">
        <f>IF(טבלה20[[#This Row],[דילוג]]=1,SUM(H49:H50),"")</f>
        <v/>
      </c>
      <c r="J49" t="str">
        <f>IF(AND(טבלה20[[#This Row],[CycleNumber]]&gt;B48,טבלה20[[#This Row],[CycleNumber]]&gt;2),IF(טבלה20[[#This Row],[דילוג]]=1,טבלה20[[#This Row],[LengthofCycle]]-F48,J48),"")</f>
        <v/>
      </c>
      <c r="K49">
        <f>IF(AND(טבלה20[[#This Row],[CycleNumber]]&gt;B48,טבלה20[[#This Row],[CycleNumber]]&gt;2),IF(טבלה20[[#This Row],[דילוג]]=1,1,IF(MAX(K47:K48)=1,1,IF(טבלה20[[#This Row],[LengthofCycle]]-F48&lt;&gt;טבלה20[[#This Row],[הפרש קבוע אחרון]],0,""))),"")</f>
        <v>0</v>
      </c>
      <c r="L49" t="str">
        <f>IF(טבלה20[[#This Row],[CycleNumber]]&lt;3,"",IF(טבלה20[[#This Row],[דילוג]]=1,1,IF(L48="","",IF(טבלה20[[#This Row],[LengthofCycle]]-F48=טבלה20[[#This Row],[הפרש קבוע אחרון]],1,IF(L48+1&gt;3,"",L48+1)))))</f>
        <v/>
      </c>
      <c r="M49" t="str">
        <f>IF(AND(טבלה20[[#This Row],[פעילות]]=1,L50=2,L51=1,B51&gt;טבלה20[[#This Row],[CycleNumber]]),1,"")</f>
        <v/>
      </c>
      <c r="N49" t="str">
        <f>IF(AND(טבלה20[[#This Row],[האם יש לאישה וסת דילוג?]]=1,טבלה20[[#This Row],[CycleNumber]]&gt;5),IF(AND(טבלה20[[#This Row],[LengthofCycle]]=F46,F48=F45,F47=F44),1,""),"")</f>
        <v/>
      </c>
      <c r="O49" t="str">
        <f>IF(OR(טבלה20[[#This Row],[פעילות]]="",L48=""),"",IF(טבלה20[[#This Row],[פעילות]]=1,1,0))</f>
        <v/>
      </c>
      <c r="P49" t="str">
        <f>IF(AND(טבלה20[[#This Row],[הפרש קבוע אחרון]]&lt;&gt;"",טבלה20[[#This Row],[CycleNumber]]&lt;B50,B50&lt;&gt;"",טבלה20[[#This Row],[פעילות]]&lt;4),IF(F50-טבלה20[[#This Row],[LengthofCycle]]=טבלה20[[#This Row],[הפרש קבוע אחרון]],1,0),"")</f>
        <v/>
      </c>
      <c r="Q49" s="14" t="str">
        <f>IF(טבלה20[[#This Row],[פעילות]]="","",IF(OR(Q48="",AND(טבלה20[[#This Row],[דילוג]]=1,L48=3)),1,Q48+1))</f>
        <v/>
      </c>
      <c r="R49" s="14" t="str">
        <f>IF(AND(טבלה20[[#This Row],[מחזורי פעילות]]=3,H50=1,טבלה20[[#This Row],[הפרש קבוע אחרון]]&lt;&gt;J50),1,"")</f>
        <v/>
      </c>
      <c r="S49" s="14" t="str">
        <f>IF(AND(טבלה20[[#This Row],[מחזורי פעילות]]=3,H50=1,טבלה20[[#This Row],[הפרש קבוע אחרון]]=J50),1,"")</f>
        <v/>
      </c>
      <c r="T49" s="14" t="str">
        <f>IF(AND(טבלה20[[#This Row],[דילוג]]=1,טבלה20[[#This Row],[הפרש קבוע אחרון]]=J48,טבלה20[[#This Row],[מחזורי פעילות]]&gt;1),1,"")</f>
        <v/>
      </c>
      <c r="U49" s="14" t="str">
        <f>IF(OR(AND(טבלה20[[#This Row],[מחזורי פעילות]]&lt;&gt;"",Q50=""),AND(טבלה20[[#This Row],[פעילות]]=3,Q50=1)),טבלה20[[#This Row],[מחזורי פעילות]],"")</f>
        <v/>
      </c>
      <c r="V49" s="14" t="str">
        <f>IF(טבלה20[[#This Row],[באיזה מחזור נעקר אחרי קביעה?]]&lt;&gt;"",1,"")</f>
        <v/>
      </c>
      <c r="W49" s="14" t="str">
        <f>IF(AND(טבלה20[[#This Row],[באיזה מחזור נעקר אחרי קביעה?]]&lt;&gt;"",טבלה20[[#This Row],[CycleNumber]]&gt;B50),טבלה20[[#This Row],[באיזה מחזור נעקר אחרי קביעה?]],"")</f>
        <v/>
      </c>
      <c r="X49" s="14" t="str">
        <f>IF(AND(טבלה20[[#This Row],[הפרש קבוע אחרון]]&lt;&gt;"",J48=""),טבלה20[[#This Row],[CycleNumber]],"")</f>
        <v/>
      </c>
      <c r="Y49" s="14" t="str">
        <f>IF(OR(טבלה20[[#This Row],[CycleNumber]]&gt;B50,B50=""),טבלה20[[#This Row],[CycleNumber]],"")</f>
        <v/>
      </c>
      <c r="Z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49" s="8" t="s">
        <v>101</v>
      </c>
      <c r="AE49">
        <v>20</v>
      </c>
      <c r="AF49">
        <f t="shared" si="3"/>
        <v>71980</v>
      </c>
      <c r="AR49" t="s">
        <v>0</v>
      </c>
      <c r="AS49">
        <v>3</v>
      </c>
      <c r="AT49">
        <v>25</v>
      </c>
      <c r="AU49">
        <f t="shared" si="0"/>
        <v>0</v>
      </c>
      <c r="AV49" t="str">
        <f t="shared" si="1"/>
        <v/>
      </c>
    </row>
    <row r="50" spans="1:48" x14ac:dyDescent="0.25">
      <c r="A50" t="s">
        <v>0</v>
      </c>
      <c r="B50">
        <v>4</v>
      </c>
      <c r="C50">
        <v>0</v>
      </c>
      <c r="D50">
        <v>1</v>
      </c>
      <c r="E50">
        <v>0</v>
      </c>
      <c r="F50">
        <v>25</v>
      </c>
      <c r="G50">
        <f>טבלה20[[#This Row],[LengthofCycle]]+1</f>
        <v>26</v>
      </c>
      <c r="H50" t="str">
        <f>IF(טבלה20[[#This Row],[CycleNumber]]&gt;2,IF(AND(טבלה20[[#This Row],[LengthofCycle]]-F49=F49-F48,טבלה20[[#This Row],[LengthofCycle]]-F49&lt;&gt;0),1,""),"")</f>
        <v/>
      </c>
      <c r="I50" t="str">
        <f>IF(טבלה20[[#This Row],[דילוג]]=1,SUM(H50:H51),"")</f>
        <v/>
      </c>
      <c r="J50" t="str">
        <f>IF(AND(טבלה20[[#This Row],[CycleNumber]]&gt;B49,טבלה20[[#This Row],[CycleNumber]]&gt;2),IF(טבלה20[[#This Row],[דילוג]]=1,טבלה20[[#This Row],[LengthofCycle]]-F49,J49),"")</f>
        <v/>
      </c>
      <c r="K50">
        <f>IF(AND(טבלה20[[#This Row],[CycleNumber]]&gt;B49,טבלה20[[#This Row],[CycleNumber]]&gt;2),IF(טבלה20[[#This Row],[דילוג]]=1,1,IF(MAX(K48:K49)=1,1,IF(טבלה20[[#This Row],[LengthofCycle]]-F49&lt;&gt;טבלה20[[#This Row],[הפרש קבוע אחרון]],0,""))),"")</f>
        <v>0</v>
      </c>
      <c r="L50" t="str">
        <f>IF(טבלה20[[#This Row],[CycleNumber]]&lt;3,"",IF(טבלה20[[#This Row],[דילוג]]=1,1,IF(L49="","",IF(טבלה20[[#This Row],[LengthofCycle]]-F49=טבלה20[[#This Row],[הפרש קבוע אחרון]],1,IF(L49+1&gt;3,"",L49+1)))))</f>
        <v/>
      </c>
      <c r="M50" t="str">
        <f>IF(AND(טבלה20[[#This Row],[פעילות]]=1,L51=2,L52=1,B52&gt;טבלה20[[#This Row],[CycleNumber]]),1,"")</f>
        <v/>
      </c>
      <c r="N50" t="str">
        <f>IF(AND(טבלה20[[#This Row],[האם יש לאישה וסת דילוג?]]=1,טבלה20[[#This Row],[CycleNumber]]&gt;5),IF(AND(טבלה20[[#This Row],[LengthofCycle]]=F47,F49=F46,F48=F45),1,""),"")</f>
        <v/>
      </c>
      <c r="O50" t="str">
        <f>IF(OR(טבלה20[[#This Row],[פעילות]]="",L49=""),"",IF(טבלה20[[#This Row],[פעילות]]=1,1,0))</f>
        <v/>
      </c>
      <c r="P50" t="str">
        <f>IF(AND(טבלה20[[#This Row],[הפרש קבוע אחרון]]&lt;&gt;"",טבלה20[[#This Row],[CycleNumber]]&lt;B51,B51&lt;&gt;"",טבלה20[[#This Row],[פעילות]]&lt;4),IF(F51-טבלה20[[#This Row],[LengthofCycle]]=טבלה20[[#This Row],[הפרש קבוע אחרון]],1,0),"")</f>
        <v/>
      </c>
      <c r="Q50" s="14" t="str">
        <f>IF(טבלה20[[#This Row],[פעילות]]="","",IF(OR(Q49="",AND(טבלה20[[#This Row],[דילוג]]=1,L49=3)),1,Q49+1))</f>
        <v/>
      </c>
      <c r="R50" s="14" t="str">
        <f>IF(AND(טבלה20[[#This Row],[מחזורי פעילות]]=3,H51=1,טבלה20[[#This Row],[הפרש קבוע אחרון]]&lt;&gt;J51),1,"")</f>
        <v/>
      </c>
      <c r="S50" s="14" t="str">
        <f>IF(AND(טבלה20[[#This Row],[מחזורי פעילות]]=3,H51=1,טבלה20[[#This Row],[הפרש קבוע אחרון]]=J51),1,"")</f>
        <v/>
      </c>
      <c r="T50" s="14" t="str">
        <f>IF(AND(טבלה20[[#This Row],[דילוג]]=1,טבלה20[[#This Row],[הפרש קבוע אחרון]]=J49,טבלה20[[#This Row],[מחזורי פעילות]]&gt;1),1,"")</f>
        <v/>
      </c>
      <c r="U50" s="14" t="str">
        <f>IF(OR(AND(טבלה20[[#This Row],[מחזורי פעילות]]&lt;&gt;"",Q51=""),AND(טבלה20[[#This Row],[פעילות]]=3,Q51=1)),טבלה20[[#This Row],[מחזורי פעילות]],"")</f>
        <v/>
      </c>
      <c r="V50" s="14" t="str">
        <f>IF(טבלה20[[#This Row],[באיזה מחזור נעקר אחרי קביעה?]]&lt;&gt;"",1,"")</f>
        <v/>
      </c>
      <c r="W50" s="14" t="str">
        <f>IF(AND(טבלה20[[#This Row],[באיזה מחזור נעקר אחרי קביעה?]]&lt;&gt;"",טבלה20[[#This Row],[CycleNumber]]&gt;B51),טבלה20[[#This Row],[באיזה מחזור נעקר אחרי קביעה?]],"")</f>
        <v/>
      </c>
      <c r="X50" s="14" t="str">
        <f>IF(AND(טבלה20[[#This Row],[הפרש קבוע אחרון]]&lt;&gt;"",J49=""),טבלה20[[#This Row],[CycleNumber]],"")</f>
        <v/>
      </c>
      <c r="Y50" s="14" t="str">
        <f>IF(OR(טבלה20[[#This Row],[CycleNumber]]&gt;B51,B51=""),טבלה20[[#This Row],[CycleNumber]],"")</f>
        <v/>
      </c>
      <c r="Z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0" s="8" t="s">
        <v>103</v>
      </c>
      <c r="AE50">
        <v>22</v>
      </c>
      <c r="AF50">
        <f t="shared" si="3"/>
        <v>143960</v>
      </c>
      <c r="AR50" t="s">
        <v>0</v>
      </c>
      <c r="AS50">
        <v>4</v>
      </c>
      <c r="AT50">
        <v>25</v>
      </c>
      <c r="AU50">
        <f t="shared" si="0"/>
        <v>0</v>
      </c>
      <c r="AV50" t="str">
        <f t="shared" si="1"/>
        <v/>
      </c>
    </row>
    <row r="51" spans="1:48" x14ac:dyDescent="0.25">
      <c r="A51" t="s">
        <v>0</v>
      </c>
      <c r="B51">
        <v>5</v>
      </c>
      <c r="C51">
        <v>0</v>
      </c>
      <c r="D51">
        <v>0</v>
      </c>
      <c r="E51">
        <v>0</v>
      </c>
      <c r="F51">
        <v>29</v>
      </c>
      <c r="G51">
        <f>טבלה20[[#This Row],[LengthofCycle]]+1</f>
        <v>30</v>
      </c>
      <c r="H51" t="str">
        <f>IF(טבלה20[[#This Row],[CycleNumber]]&gt;2,IF(AND(טבלה20[[#This Row],[LengthofCycle]]-F50=F50-F49,טבלה20[[#This Row],[LengthofCycle]]-F50&lt;&gt;0),1,""),"")</f>
        <v/>
      </c>
      <c r="I51" t="str">
        <f>IF(טבלה20[[#This Row],[דילוג]]=1,SUM(H51:H52),"")</f>
        <v/>
      </c>
      <c r="J51" t="str">
        <f>IF(AND(טבלה20[[#This Row],[CycleNumber]]&gt;B50,טבלה20[[#This Row],[CycleNumber]]&gt;2),IF(טבלה20[[#This Row],[דילוג]]=1,טבלה20[[#This Row],[LengthofCycle]]-F50,J50),"")</f>
        <v/>
      </c>
      <c r="K51">
        <f>IF(AND(טבלה20[[#This Row],[CycleNumber]]&gt;B50,טבלה20[[#This Row],[CycleNumber]]&gt;2),IF(טבלה20[[#This Row],[דילוג]]=1,1,IF(MAX(K49:K50)=1,1,IF(טבלה20[[#This Row],[LengthofCycle]]-F50&lt;&gt;טבלה20[[#This Row],[הפרש קבוע אחרון]],0,""))),"")</f>
        <v>0</v>
      </c>
      <c r="L51" t="str">
        <f>IF(טבלה20[[#This Row],[CycleNumber]]&lt;3,"",IF(טבלה20[[#This Row],[דילוג]]=1,1,IF(L50="","",IF(טבלה20[[#This Row],[LengthofCycle]]-F50=טבלה20[[#This Row],[הפרש קבוע אחרון]],1,IF(L50+1&gt;3,"",L50+1)))))</f>
        <v/>
      </c>
      <c r="M51" t="str">
        <f>IF(AND(טבלה20[[#This Row],[פעילות]]=1,L52=2,L53=1,B53&gt;טבלה20[[#This Row],[CycleNumber]]),1,"")</f>
        <v/>
      </c>
      <c r="N51" t="str">
        <f>IF(AND(טבלה20[[#This Row],[האם יש לאישה וסת דילוג?]]=1,טבלה20[[#This Row],[CycleNumber]]&gt;5),IF(AND(טבלה20[[#This Row],[LengthofCycle]]=F48,F50=F47,F49=F46),1,""),"")</f>
        <v/>
      </c>
      <c r="O51" t="str">
        <f>IF(OR(טבלה20[[#This Row],[פעילות]]="",L50=""),"",IF(טבלה20[[#This Row],[פעילות]]=1,1,0))</f>
        <v/>
      </c>
      <c r="P51" t="str">
        <f>IF(AND(טבלה20[[#This Row],[הפרש קבוע אחרון]]&lt;&gt;"",טבלה20[[#This Row],[CycleNumber]]&lt;B52,B52&lt;&gt;"",טבלה20[[#This Row],[פעילות]]&lt;4),IF(F52-טבלה20[[#This Row],[LengthofCycle]]=טבלה20[[#This Row],[הפרש קבוע אחרון]],1,0),"")</f>
        <v/>
      </c>
      <c r="Q51" s="14" t="str">
        <f>IF(טבלה20[[#This Row],[פעילות]]="","",IF(OR(Q50="",AND(טבלה20[[#This Row],[דילוג]]=1,L50=3)),1,Q50+1))</f>
        <v/>
      </c>
      <c r="R51" s="14" t="str">
        <f>IF(AND(טבלה20[[#This Row],[מחזורי פעילות]]=3,H52=1,טבלה20[[#This Row],[הפרש קבוע אחרון]]&lt;&gt;J52),1,"")</f>
        <v/>
      </c>
      <c r="S51" s="14" t="str">
        <f>IF(AND(טבלה20[[#This Row],[מחזורי פעילות]]=3,H52=1,טבלה20[[#This Row],[הפרש קבוע אחרון]]=J52),1,"")</f>
        <v/>
      </c>
      <c r="T51" s="14" t="str">
        <f>IF(AND(טבלה20[[#This Row],[דילוג]]=1,טבלה20[[#This Row],[הפרש קבוע אחרון]]=J50,טבלה20[[#This Row],[מחזורי פעילות]]&gt;1),1,"")</f>
        <v/>
      </c>
      <c r="U51" s="14" t="str">
        <f>IF(OR(AND(טבלה20[[#This Row],[מחזורי פעילות]]&lt;&gt;"",Q52=""),AND(טבלה20[[#This Row],[פעילות]]=3,Q52=1)),טבלה20[[#This Row],[מחזורי פעילות]],"")</f>
        <v/>
      </c>
      <c r="V51" s="14" t="str">
        <f>IF(טבלה20[[#This Row],[באיזה מחזור נעקר אחרי קביעה?]]&lt;&gt;"",1,"")</f>
        <v/>
      </c>
      <c r="W51" s="14" t="str">
        <f>IF(AND(טבלה20[[#This Row],[באיזה מחזור נעקר אחרי קביעה?]]&lt;&gt;"",טבלה20[[#This Row],[CycleNumber]]&gt;B52),טבלה20[[#This Row],[באיזה מחזור נעקר אחרי קביעה?]],"")</f>
        <v/>
      </c>
      <c r="X51" s="14" t="str">
        <f>IF(AND(טבלה20[[#This Row],[הפרש קבוע אחרון]]&lt;&gt;"",J50=""),טבלה20[[#This Row],[CycleNumber]],"")</f>
        <v/>
      </c>
      <c r="Y51" s="14" t="str">
        <f>IF(OR(טבלה20[[#This Row],[CycleNumber]]&gt;B52,B52=""),טבלה20[[#This Row],[CycleNumber]],"")</f>
        <v/>
      </c>
      <c r="Z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1" s="8" t="s">
        <v>17</v>
      </c>
      <c r="AE51">
        <f t="shared" si="4"/>
        <v>23</v>
      </c>
      <c r="AF51">
        <f t="shared" si="3"/>
        <v>287920</v>
      </c>
      <c r="AR51" t="s">
        <v>0</v>
      </c>
      <c r="AS51">
        <v>5</v>
      </c>
      <c r="AT51">
        <v>29</v>
      </c>
      <c r="AU51">
        <f t="shared" si="0"/>
        <v>0</v>
      </c>
      <c r="AV51" t="str">
        <f t="shared" si="1"/>
        <v/>
      </c>
    </row>
    <row r="52" spans="1:48" x14ac:dyDescent="0.25">
      <c r="A52" t="s">
        <v>0</v>
      </c>
      <c r="B52">
        <v>6</v>
      </c>
      <c r="C52">
        <v>0</v>
      </c>
      <c r="D52">
        <v>0</v>
      </c>
      <c r="E52">
        <v>0</v>
      </c>
      <c r="F52">
        <v>29</v>
      </c>
      <c r="G52">
        <f>טבלה20[[#This Row],[LengthofCycle]]+1</f>
        <v>30</v>
      </c>
      <c r="H52" t="str">
        <f>IF(טבלה20[[#This Row],[CycleNumber]]&gt;2,IF(AND(טבלה20[[#This Row],[LengthofCycle]]-F51=F51-F50,טבלה20[[#This Row],[LengthofCycle]]-F51&lt;&gt;0),1,""),"")</f>
        <v/>
      </c>
      <c r="I52" t="str">
        <f>IF(טבלה20[[#This Row],[דילוג]]=1,SUM(H52:H53),"")</f>
        <v/>
      </c>
      <c r="J52" t="str">
        <f>IF(AND(טבלה20[[#This Row],[CycleNumber]]&gt;B51,טבלה20[[#This Row],[CycleNumber]]&gt;2),IF(טבלה20[[#This Row],[דילוג]]=1,טבלה20[[#This Row],[LengthofCycle]]-F51,J51),"")</f>
        <v/>
      </c>
      <c r="K52">
        <f>IF(AND(טבלה20[[#This Row],[CycleNumber]]&gt;B51,טבלה20[[#This Row],[CycleNumber]]&gt;2),IF(טבלה20[[#This Row],[דילוג]]=1,1,IF(MAX(K50:K51)=1,1,IF(טבלה20[[#This Row],[LengthofCycle]]-F51&lt;&gt;טבלה20[[#This Row],[הפרש קבוע אחרון]],0,""))),"")</f>
        <v>0</v>
      </c>
      <c r="L52" t="str">
        <f>IF(טבלה20[[#This Row],[CycleNumber]]&lt;3,"",IF(טבלה20[[#This Row],[דילוג]]=1,1,IF(L51="","",IF(טבלה20[[#This Row],[LengthofCycle]]-F51=טבלה20[[#This Row],[הפרש קבוע אחרון]],1,IF(L51+1&gt;3,"",L51+1)))))</f>
        <v/>
      </c>
      <c r="M52" t="str">
        <f>IF(AND(טבלה20[[#This Row],[פעילות]]=1,L53=2,L54=1,B54&gt;טבלה20[[#This Row],[CycleNumber]]),1,"")</f>
        <v/>
      </c>
      <c r="N52" t="str">
        <f>IF(AND(טבלה20[[#This Row],[האם יש לאישה וסת דילוג?]]=1,טבלה20[[#This Row],[CycleNumber]]&gt;5),IF(AND(טבלה20[[#This Row],[LengthofCycle]]=F49,F51=F48,F50=F47),1,""),"")</f>
        <v/>
      </c>
      <c r="O52" t="str">
        <f>IF(OR(טבלה20[[#This Row],[פעילות]]="",L51=""),"",IF(טבלה20[[#This Row],[פעילות]]=1,1,0))</f>
        <v/>
      </c>
      <c r="P52" t="str">
        <f>IF(AND(טבלה20[[#This Row],[הפרש קבוע אחרון]]&lt;&gt;"",טבלה20[[#This Row],[CycleNumber]]&lt;B53,B53&lt;&gt;"",טבלה20[[#This Row],[פעילות]]&lt;4),IF(F53-טבלה20[[#This Row],[LengthofCycle]]=טבלה20[[#This Row],[הפרש קבוע אחרון]],1,0),"")</f>
        <v/>
      </c>
      <c r="Q52" s="14" t="str">
        <f>IF(טבלה20[[#This Row],[פעילות]]="","",IF(OR(Q51="",AND(טבלה20[[#This Row],[דילוג]]=1,L51=3)),1,Q51+1))</f>
        <v/>
      </c>
      <c r="R52" s="14" t="str">
        <f>IF(AND(טבלה20[[#This Row],[מחזורי פעילות]]=3,H53=1,טבלה20[[#This Row],[הפרש קבוע אחרון]]&lt;&gt;J53),1,"")</f>
        <v/>
      </c>
      <c r="S52" s="14" t="str">
        <f>IF(AND(טבלה20[[#This Row],[מחזורי פעילות]]=3,H53=1,טבלה20[[#This Row],[הפרש קבוע אחרון]]=J53),1,"")</f>
        <v/>
      </c>
      <c r="T52" s="14" t="str">
        <f>IF(AND(טבלה20[[#This Row],[דילוג]]=1,טבלה20[[#This Row],[הפרש קבוע אחרון]]=J51,טבלה20[[#This Row],[מחזורי פעילות]]&gt;1),1,"")</f>
        <v/>
      </c>
      <c r="U52" s="14" t="str">
        <f>IF(OR(AND(טבלה20[[#This Row],[מחזורי פעילות]]&lt;&gt;"",Q53=""),AND(טבלה20[[#This Row],[פעילות]]=3,Q53=1)),טבלה20[[#This Row],[מחזורי פעילות]],"")</f>
        <v/>
      </c>
      <c r="V52" s="14" t="str">
        <f>IF(טבלה20[[#This Row],[באיזה מחזור נעקר אחרי קביעה?]]&lt;&gt;"",1,"")</f>
        <v/>
      </c>
      <c r="W52" s="14" t="str">
        <f>IF(AND(טבלה20[[#This Row],[באיזה מחזור נעקר אחרי קביעה?]]&lt;&gt;"",טבלה20[[#This Row],[CycleNumber]]&gt;B53),טבלה20[[#This Row],[באיזה מחזור נעקר אחרי קביעה?]],"")</f>
        <v/>
      </c>
      <c r="X52" s="14" t="str">
        <f>IF(AND(טבלה20[[#This Row],[הפרש קבוע אחרון]]&lt;&gt;"",J51=""),טבלה20[[#This Row],[CycleNumber]],"")</f>
        <v/>
      </c>
      <c r="Y52" s="14" t="str">
        <f>IF(OR(טבלה20[[#This Row],[CycleNumber]]&gt;B53,B53=""),טבלה20[[#This Row],[CycleNumber]],"")</f>
        <v/>
      </c>
      <c r="Z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2" s="8" t="s">
        <v>104</v>
      </c>
      <c r="AE52">
        <v>31</v>
      </c>
      <c r="AF52">
        <f t="shared" si="3"/>
        <v>575840</v>
      </c>
      <c r="AR52" t="s">
        <v>0</v>
      </c>
      <c r="AS52">
        <v>6</v>
      </c>
      <c r="AT52">
        <v>29</v>
      </c>
      <c r="AU52">
        <f t="shared" si="0"/>
        <v>0</v>
      </c>
      <c r="AV52" t="str">
        <f t="shared" si="1"/>
        <v/>
      </c>
    </row>
    <row r="53" spans="1:48" x14ac:dyDescent="0.25">
      <c r="A53" t="s">
        <v>0</v>
      </c>
      <c r="B53">
        <v>7</v>
      </c>
      <c r="C53">
        <v>0</v>
      </c>
      <c r="D53">
        <v>1</v>
      </c>
      <c r="E53">
        <v>0</v>
      </c>
      <c r="F53">
        <v>28</v>
      </c>
      <c r="G53">
        <f>טבלה20[[#This Row],[LengthofCycle]]+1</f>
        <v>29</v>
      </c>
      <c r="H53" t="str">
        <f>IF(טבלה20[[#This Row],[CycleNumber]]&gt;2,IF(AND(טבלה20[[#This Row],[LengthofCycle]]-F52=F52-F51,טבלה20[[#This Row],[LengthofCycle]]-F52&lt;&gt;0),1,""),"")</f>
        <v/>
      </c>
      <c r="I53" t="str">
        <f>IF(טבלה20[[#This Row],[דילוג]]=1,SUM(H53:H54),"")</f>
        <v/>
      </c>
      <c r="J53" t="str">
        <f>IF(AND(טבלה20[[#This Row],[CycleNumber]]&gt;B52,טבלה20[[#This Row],[CycleNumber]]&gt;2),IF(טבלה20[[#This Row],[דילוג]]=1,טבלה20[[#This Row],[LengthofCycle]]-F52,J52),"")</f>
        <v/>
      </c>
      <c r="K53">
        <f>IF(AND(טבלה20[[#This Row],[CycleNumber]]&gt;B52,טבלה20[[#This Row],[CycleNumber]]&gt;2),IF(טבלה20[[#This Row],[דילוג]]=1,1,IF(MAX(K51:K52)=1,1,IF(טבלה20[[#This Row],[LengthofCycle]]-F52&lt;&gt;טבלה20[[#This Row],[הפרש קבוע אחרון]],0,""))),"")</f>
        <v>0</v>
      </c>
      <c r="L53" t="str">
        <f>IF(טבלה20[[#This Row],[CycleNumber]]&lt;3,"",IF(טבלה20[[#This Row],[דילוג]]=1,1,IF(L52="","",IF(טבלה20[[#This Row],[LengthofCycle]]-F52=טבלה20[[#This Row],[הפרש קבוע אחרון]],1,IF(L52+1&gt;3,"",L52+1)))))</f>
        <v/>
      </c>
      <c r="M53" t="str">
        <f>IF(AND(טבלה20[[#This Row],[פעילות]]=1,L54=2,L55=1,B55&gt;טבלה20[[#This Row],[CycleNumber]]),1,"")</f>
        <v/>
      </c>
      <c r="N53" t="str">
        <f>IF(AND(טבלה20[[#This Row],[האם יש לאישה וסת דילוג?]]=1,טבלה20[[#This Row],[CycleNumber]]&gt;5),IF(AND(טבלה20[[#This Row],[LengthofCycle]]=F50,F52=F49,F51=F48),1,""),"")</f>
        <v/>
      </c>
      <c r="O53" t="str">
        <f>IF(OR(טבלה20[[#This Row],[פעילות]]="",L52=""),"",IF(טבלה20[[#This Row],[פעילות]]=1,1,0))</f>
        <v/>
      </c>
      <c r="P53" t="str">
        <f>IF(AND(טבלה20[[#This Row],[הפרש קבוע אחרון]]&lt;&gt;"",טבלה20[[#This Row],[CycleNumber]]&lt;B54,B54&lt;&gt;"",טבלה20[[#This Row],[פעילות]]&lt;4),IF(F54-טבלה20[[#This Row],[LengthofCycle]]=טבלה20[[#This Row],[הפרש קבוע אחרון]],1,0),"")</f>
        <v/>
      </c>
      <c r="Q53" s="14" t="str">
        <f>IF(טבלה20[[#This Row],[פעילות]]="","",IF(OR(Q52="",AND(טבלה20[[#This Row],[דילוג]]=1,L52=3)),1,Q52+1))</f>
        <v/>
      </c>
      <c r="R53" s="14" t="str">
        <f>IF(AND(טבלה20[[#This Row],[מחזורי פעילות]]=3,H54=1,טבלה20[[#This Row],[הפרש קבוע אחרון]]&lt;&gt;J54),1,"")</f>
        <v/>
      </c>
      <c r="S53" s="14" t="str">
        <f>IF(AND(טבלה20[[#This Row],[מחזורי פעילות]]=3,H54=1,טבלה20[[#This Row],[הפרש קבוע אחרון]]=J54),1,"")</f>
        <v/>
      </c>
      <c r="T53" s="14" t="str">
        <f>IF(AND(טבלה20[[#This Row],[דילוג]]=1,טבלה20[[#This Row],[הפרש קבוע אחרון]]=J52,טבלה20[[#This Row],[מחזורי פעילות]]&gt;1),1,"")</f>
        <v/>
      </c>
      <c r="U53" s="14" t="str">
        <f>IF(OR(AND(טבלה20[[#This Row],[מחזורי פעילות]]&lt;&gt;"",Q54=""),AND(טבלה20[[#This Row],[פעילות]]=3,Q54=1)),טבלה20[[#This Row],[מחזורי פעילות]],"")</f>
        <v/>
      </c>
      <c r="V53" s="14" t="str">
        <f>IF(טבלה20[[#This Row],[באיזה מחזור נעקר אחרי קביעה?]]&lt;&gt;"",1,"")</f>
        <v/>
      </c>
      <c r="W53" s="14" t="str">
        <f>IF(AND(טבלה20[[#This Row],[באיזה מחזור נעקר אחרי קביעה?]]&lt;&gt;"",טבלה20[[#This Row],[CycleNumber]]&gt;B54),טבלה20[[#This Row],[באיזה מחזור נעקר אחרי קביעה?]],"")</f>
        <v/>
      </c>
      <c r="X53" s="14" t="str">
        <f>IF(AND(טבלה20[[#This Row],[הפרש קבוע אחרון]]&lt;&gt;"",J52=""),טבלה20[[#This Row],[CycleNumber]],"")</f>
        <v/>
      </c>
      <c r="Y53" s="14" t="str">
        <f>IF(OR(טבלה20[[#This Row],[CycleNumber]]&gt;B54,B54=""),טבלה20[[#This Row],[CycleNumber]],"")</f>
        <v/>
      </c>
      <c r="Z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3" s="8" t="s">
        <v>19</v>
      </c>
      <c r="AE53">
        <f t="shared" si="4"/>
        <v>32</v>
      </c>
      <c r="AF53">
        <f t="shared" si="3"/>
        <v>1151680</v>
      </c>
      <c r="AR53" t="s">
        <v>0</v>
      </c>
      <c r="AS53">
        <v>7</v>
      </c>
      <c r="AT53">
        <v>28</v>
      </c>
      <c r="AU53">
        <f t="shared" si="0"/>
        <v>0</v>
      </c>
      <c r="AV53" t="str">
        <f t="shared" si="1"/>
        <v/>
      </c>
    </row>
    <row r="54" spans="1:48" x14ac:dyDescent="0.25">
      <c r="A54" t="s">
        <v>0</v>
      </c>
      <c r="B54">
        <v>8</v>
      </c>
      <c r="C54">
        <v>0</v>
      </c>
      <c r="D54">
        <v>0</v>
      </c>
      <c r="E54">
        <v>0</v>
      </c>
      <c r="F54">
        <v>24</v>
      </c>
      <c r="G54">
        <f>טבלה20[[#This Row],[LengthofCycle]]+1</f>
        <v>25</v>
      </c>
      <c r="H54" t="str">
        <f>IF(טבלה20[[#This Row],[CycleNumber]]&gt;2,IF(AND(טבלה20[[#This Row],[LengthofCycle]]-F53=F53-F52,טבלה20[[#This Row],[LengthofCycle]]-F53&lt;&gt;0),1,""),"")</f>
        <v/>
      </c>
      <c r="I54" t="str">
        <f>IF(טבלה20[[#This Row],[דילוג]]=1,SUM(H54:H55),"")</f>
        <v/>
      </c>
      <c r="J54" t="str">
        <f>IF(AND(טבלה20[[#This Row],[CycleNumber]]&gt;B53,טבלה20[[#This Row],[CycleNumber]]&gt;2),IF(טבלה20[[#This Row],[דילוג]]=1,טבלה20[[#This Row],[LengthofCycle]]-F53,J53),"")</f>
        <v/>
      </c>
      <c r="K54">
        <f>IF(AND(טבלה20[[#This Row],[CycleNumber]]&gt;B53,טבלה20[[#This Row],[CycleNumber]]&gt;2),IF(טבלה20[[#This Row],[דילוג]]=1,1,IF(MAX(K52:K53)=1,1,IF(טבלה20[[#This Row],[LengthofCycle]]-F53&lt;&gt;טבלה20[[#This Row],[הפרש קבוע אחרון]],0,""))),"")</f>
        <v>0</v>
      </c>
      <c r="L54" t="str">
        <f>IF(טבלה20[[#This Row],[CycleNumber]]&lt;3,"",IF(טבלה20[[#This Row],[דילוג]]=1,1,IF(L53="","",IF(טבלה20[[#This Row],[LengthofCycle]]-F53=טבלה20[[#This Row],[הפרש קבוע אחרון]],1,IF(L53+1&gt;3,"",L53+1)))))</f>
        <v/>
      </c>
      <c r="M54" t="str">
        <f>IF(AND(טבלה20[[#This Row],[פעילות]]=1,L55=2,L56=1,B56&gt;טבלה20[[#This Row],[CycleNumber]]),1,"")</f>
        <v/>
      </c>
      <c r="N54" t="str">
        <f>IF(AND(טבלה20[[#This Row],[האם יש לאישה וסת דילוג?]]=1,טבלה20[[#This Row],[CycleNumber]]&gt;5),IF(AND(טבלה20[[#This Row],[LengthofCycle]]=F51,F53=F50,F52=F49),1,""),"")</f>
        <v/>
      </c>
      <c r="O54" t="str">
        <f>IF(OR(טבלה20[[#This Row],[פעילות]]="",L53=""),"",IF(טבלה20[[#This Row],[פעילות]]=1,1,0))</f>
        <v/>
      </c>
      <c r="P54" t="str">
        <f>IF(AND(טבלה20[[#This Row],[הפרש קבוע אחרון]]&lt;&gt;"",טבלה20[[#This Row],[CycleNumber]]&lt;B55,B55&lt;&gt;"",טבלה20[[#This Row],[פעילות]]&lt;4),IF(F55-טבלה20[[#This Row],[LengthofCycle]]=טבלה20[[#This Row],[הפרש קבוע אחרון]],1,0),"")</f>
        <v/>
      </c>
      <c r="Q54" s="14" t="str">
        <f>IF(טבלה20[[#This Row],[פעילות]]="","",IF(OR(Q53="",AND(טבלה20[[#This Row],[דילוג]]=1,L53=3)),1,Q53+1))</f>
        <v/>
      </c>
      <c r="R54" s="14" t="str">
        <f>IF(AND(טבלה20[[#This Row],[מחזורי פעילות]]=3,H55=1,טבלה20[[#This Row],[הפרש קבוע אחרון]]&lt;&gt;J55),1,"")</f>
        <v/>
      </c>
      <c r="S54" s="14" t="str">
        <f>IF(AND(טבלה20[[#This Row],[מחזורי פעילות]]=3,H55=1,טבלה20[[#This Row],[הפרש קבוע אחרון]]=J55),1,"")</f>
        <v/>
      </c>
      <c r="T54" s="14" t="str">
        <f>IF(AND(טבלה20[[#This Row],[דילוג]]=1,טבלה20[[#This Row],[הפרש קבוע אחרון]]=J53,טבלה20[[#This Row],[מחזורי פעילות]]&gt;1),1,"")</f>
        <v/>
      </c>
      <c r="U54" s="14" t="str">
        <f>IF(OR(AND(טבלה20[[#This Row],[מחזורי פעילות]]&lt;&gt;"",Q55=""),AND(טבלה20[[#This Row],[פעילות]]=3,Q55=1)),טבלה20[[#This Row],[מחזורי פעילות]],"")</f>
        <v/>
      </c>
      <c r="V54" s="14" t="str">
        <f>IF(טבלה20[[#This Row],[באיזה מחזור נעקר אחרי קביעה?]]&lt;&gt;"",1,"")</f>
        <v/>
      </c>
      <c r="W54" s="14" t="str">
        <f>IF(AND(טבלה20[[#This Row],[באיזה מחזור נעקר אחרי קביעה?]]&lt;&gt;"",טבלה20[[#This Row],[CycleNumber]]&gt;B55),טבלה20[[#This Row],[באיזה מחזור נעקר אחרי קביעה?]],"")</f>
        <v/>
      </c>
      <c r="X54" s="14" t="str">
        <f>IF(AND(טבלה20[[#This Row],[הפרש קבוע אחרון]]&lt;&gt;"",J53=""),טבלה20[[#This Row],[CycleNumber]],"")</f>
        <v/>
      </c>
      <c r="Y54" s="14">
        <f>IF(OR(טבלה20[[#This Row],[CycleNumber]]&gt;B55,B55=""),טבלה20[[#This Row],[CycleNumber]],"")</f>
        <v>8</v>
      </c>
      <c r="Z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4" s="8" t="s">
        <v>105</v>
      </c>
      <c r="AE54">
        <f t="shared" si="4"/>
        <v>33</v>
      </c>
      <c r="AF54">
        <f t="shared" si="3"/>
        <v>2303317</v>
      </c>
      <c r="AR54" t="s">
        <v>0</v>
      </c>
      <c r="AS54">
        <v>8</v>
      </c>
      <c r="AT54">
        <v>24</v>
      </c>
      <c r="AU54">
        <f t="shared" si="0"/>
        <v>0</v>
      </c>
      <c r="AV54" t="str">
        <f t="shared" si="1"/>
        <v/>
      </c>
    </row>
    <row r="55" spans="1:48" x14ac:dyDescent="0.25">
      <c r="A55" t="s">
        <v>28</v>
      </c>
      <c r="B55">
        <v>1</v>
      </c>
      <c r="C55">
        <v>0</v>
      </c>
      <c r="D55">
        <v>1</v>
      </c>
      <c r="E55">
        <v>0</v>
      </c>
      <c r="F55">
        <v>28</v>
      </c>
      <c r="G55">
        <f>טבלה20[[#This Row],[LengthofCycle]]+1</f>
        <v>29</v>
      </c>
      <c r="H55" t="str">
        <f>IF(טבלה20[[#This Row],[CycleNumber]]&gt;2,IF(AND(טבלה20[[#This Row],[LengthofCycle]]-F54=F54-F53,טבלה20[[#This Row],[LengthofCycle]]-F54&lt;&gt;0),1,""),"")</f>
        <v/>
      </c>
      <c r="I55" t="str">
        <f>IF(טבלה20[[#This Row],[דילוג]]=1,SUM(H55:H56),"")</f>
        <v/>
      </c>
      <c r="J55" t="str">
        <f>IF(AND(טבלה20[[#This Row],[CycleNumber]]&gt;B54,טבלה20[[#This Row],[CycleNumber]]&gt;2),IF(טבלה20[[#This Row],[דילוג]]=1,טבלה20[[#This Row],[LengthofCycle]]-F54,J54),"")</f>
        <v/>
      </c>
      <c r="K55" t="str">
        <f>IF(AND(טבלה20[[#This Row],[CycleNumber]]&gt;B54,טבלה20[[#This Row],[CycleNumber]]&gt;2),IF(טבלה20[[#This Row],[דילוג]]=1,1,IF(MAX(K53:K54)=1,1,IF(טבלה20[[#This Row],[LengthofCycle]]-F54&lt;&gt;טבלה20[[#This Row],[הפרש קבוע אחרון]],0,""))),"")</f>
        <v/>
      </c>
      <c r="L55" t="str">
        <f>IF(טבלה20[[#This Row],[CycleNumber]]&lt;3,"",IF(טבלה20[[#This Row],[דילוג]]=1,1,IF(L54="","",IF(טבלה20[[#This Row],[LengthofCycle]]-F54=טבלה20[[#This Row],[הפרש קבוע אחרון]],1,IF(L54+1&gt;3,"",L54+1)))))</f>
        <v/>
      </c>
      <c r="M55" t="str">
        <f>IF(AND(טבלה20[[#This Row],[פעילות]]=1,L56=2,L57=1,B57&gt;טבלה20[[#This Row],[CycleNumber]]),1,"")</f>
        <v/>
      </c>
      <c r="N55" t="str">
        <f>IF(AND(טבלה20[[#This Row],[האם יש לאישה וסת דילוג?]]=1,טבלה20[[#This Row],[CycleNumber]]&gt;5),IF(AND(טבלה20[[#This Row],[LengthofCycle]]=F52,F54=F51,F53=F50),1,""),"")</f>
        <v/>
      </c>
      <c r="O55" t="str">
        <f>IF(OR(טבלה20[[#This Row],[פעילות]]="",L54=""),"",IF(טבלה20[[#This Row],[פעילות]]=1,1,0))</f>
        <v/>
      </c>
      <c r="P55" t="str">
        <f>IF(AND(טבלה20[[#This Row],[הפרש קבוע אחרון]]&lt;&gt;"",טבלה20[[#This Row],[CycleNumber]]&lt;B56,B56&lt;&gt;"",טבלה20[[#This Row],[פעילות]]&lt;4),IF(F56-טבלה20[[#This Row],[LengthofCycle]]=טבלה20[[#This Row],[הפרש קבוע אחרון]],1,0),"")</f>
        <v/>
      </c>
      <c r="Q55" s="14" t="str">
        <f>IF(טבלה20[[#This Row],[פעילות]]="","",IF(OR(Q54="",AND(טבלה20[[#This Row],[דילוג]]=1,L54=3)),1,Q54+1))</f>
        <v/>
      </c>
      <c r="R55" s="14" t="str">
        <f>IF(AND(טבלה20[[#This Row],[מחזורי פעילות]]=3,H56=1,טבלה20[[#This Row],[הפרש קבוע אחרון]]&lt;&gt;J56),1,"")</f>
        <v/>
      </c>
      <c r="S55" s="14" t="str">
        <f>IF(AND(טבלה20[[#This Row],[מחזורי פעילות]]=3,H56=1,טבלה20[[#This Row],[הפרש קבוע אחרון]]=J56),1,"")</f>
        <v/>
      </c>
      <c r="T55" s="14" t="str">
        <f>IF(AND(טבלה20[[#This Row],[דילוג]]=1,טבלה20[[#This Row],[הפרש קבוע אחרון]]=J54,טבלה20[[#This Row],[מחזורי פעילות]]&gt;1),1,"")</f>
        <v/>
      </c>
      <c r="U55" s="14" t="str">
        <f>IF(OR(AND(טבלה20[[#This Row],[מחזורי פעילות]]&lt;&gt;"",Q56=""),AND(טבלה20[[#This Row],[פעילות]]=3,Q56=1)),טבלה20[[#This Row],[מחזורי פעילות]],"")</f>
        <v/>
      </c>
      <c r="V55" s="14" t="str">
        <f>IF(טבלה20[[#This Row],[באיזה מחזור נעקר אחרי קביעה?]]&lt;&gt;"",1,"")</f>
        <v/>
      </c>
      <c r="W55" s="14" t="str">
        <f>IF(AND(טבלה20[[#This Row],[באיזה מחזור נעקר אחרי קביעה?]]&lt;&gt;"",טבלה20[[#This Row],[CycleNumber]]&gt;B56),טבלה20[[#This Row],[באיזה מחזור נעקר אחרי קביעה?]],"")</f>
        <v/>
      </c>
      <c r="X55" s="14" t="str">
        <f>IF(AND(טבלה20[[#This Row],[הפרש קבוע אחרון]]&lt;&gt;"",J54=""),טבלה20[[#This Row],[CycleNumber]],"")</f>
        <v/>
      </c>
      <c r="Y55" s="14" t="str">
        <f>IF(OR(טבלה20[[#This Row],[CycleNumber]]&gt;B56,B56=""),טבלה20[[#This Row],[CycleNumber]],"")</f>
        <v/>
      </c>
      <c r="Z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5" s="8" t="s">
        <v>108</v>
      </c>
      <c r="AE55">
        <v>45</v>
      </c>
      <c r="AF55">
        <f t="shared" si="3"/>
        <v>4606634</v>
      </c>
      <c r="AR55" t="s">
        <v>28</v>
      </c>
      <c r="AS55">
        <v>1</v>
      </c>
      <c r="AT55">
        <v>28</v>
      </c>
      <c r="AU55" t="str">
        <f t="shared" si="0"/>
        <v/>
      </c>
      <c r="AV55" t="str">
        <f t="shared" si="1"/>
        <v/>
      </c>
    </row>
    <row r="56" spans="1:48" x14ac:dyDescent="0.25">
      <c r="A56" t="s">
        <v>28</v>
      </c>
      <c r="B56">
        <v>2</v>
      </c>
      <c r="C56">
        <v>0</v>
      </c>
      <c r="D56">
        <v>1</v>
      </c>
      <c r="E56">
        <v>0</v>
      </c>
      <c r="F56">
        <v>30</v>
      </c>
      <c r="G56">
        <f>טבלה20[[#This Row],[LengthofCycle]]+1</f>
        <v>31</v>
      </c>
      <c r="H56" t="str">
        <f>IF(טבלה20[[#This Row],[CycleNumber]]&gt;2,IF(AND(טבלה20[[#This Row],[LengthofCycle]]-F55=F55-F54,טבלה20[[#This Row],[LengthofCycle]]-F55&lt;&gt;0),1,""),"")</f>
        <v/>
      </c>
      <c r="I56" t="str">
        <f>IF(טבלה20[[#This Row],[דילוג]]=1,SUM(H56:H57),"")</f>
        <v/>
      </c>
      <c r="J56" t="str">
        <f>IF(AND(טבלה20[[#This Row],[CycleNumber]]&gt;B55,טבלה20[[#This Row],[CycleNumber]]&gt;2),IF(טבלה20[[#This Row],[דילוג]]=1,טבלה20[[#This Row],[LengthofCycle]]-F55,J55),"")</f>
        <v/>
      </c>
      <c r="K56" t="str">
        <f>IF(AND(טבלה20[[#This Row],[CycleNumber]]&gt;B55,טבלה20[[#This Row],[CycleNumber]]&gt;2),IF(טבלה20[[#This Row],[דילוג]]=1,1,IF(MAX(K54:K55)=1,1,IF(טבלה20[[#This Row],[LengthofCycle]]-F55&lt;&gt;טבלה20[[#This Row],[הפרש קבוע אחרון]],0,""))),"")</f>
        <v/>
      </c>
      <c r="L56" t="str">
        <f>IF(טבלה20[[#This Row],[CycleNumber]]&lt;3,"",IF(טבלה20[[#This Row],[דילוג]]=1,1,IF(L55="","",IF(טבלה20[[#This Row],[LengthofCycle]]-F55=טבלה20[[#This Row],[הפרש קבוע אחרון]],1,IF(L55+1&gt;3,"",L55+1)))))</f>
        <v/>
      </c>
      <c r="M56" t="str">
        <f>IF(AND(טבלה20[[#This Row],[פעילות]]=1,L57=2,L58=1,B58&gt;טבלה20[[#This Row],[CycleNumber]]),1,"")</f>
        <v/>
      </c>
      <c r="N56" t="str">
        <f>IF(AND(טבלה20[[#This Row],[האם יש לאישה וסת דילוג?]]=1,טבלה20[[#This Row],[CycleNumber]]&gt;5),IF(AND(טבלה20[[#This Row],[LengthofCycle]]=F53,F55=F52,F54=F51),1,""),"")</f>
        <v/>
      </c>
      <c r="O56" t="str">
        <f>IF(OR(טבלה20[[#This Row],[פעילות]]="",L55=""),"",IF(טבלה20[[#This Row],[פעילות]]=1,1,0))</f>
        <v/>
      </c>
      <c r="P56" t="str">
        <f>IF(AND(טבלה20[[#This Row],[הפרש קבוע אחרון]]&lt;&gt;"",טבלה20[[#This Row],[CycleNumber]]&lt;B57,B57&lt;&gt;"",טבלה20[[#This Row],[פעילות]]&lt;4),IF(F57-טבלה20[[#This Row],[LengthofCycle]]=טבלה20[[#This Row],[הפרש קבוע אחרון]],1,0),"")</f>
        <v/>
      </c>
      <c r="Q56" s="14" t="str">
        <f>IF(טבלה20[[#This Row],[פעילות]]="","",IF(OR(Q55="",AND(טבלה20[[#This Row],[דילוג]]=1,L55=3)),1,Q55+1))</f>
        <v/>
      </c>
      <c r="R56" s="14" t="str">
        <f>IF(AND(טבלה20[[#This Row],[מחזורי פעילות]]=3,H57=1,טבלה20[[#This Row],[הפרש קבוע אחרון]]&lt;&gt;J57),1,"")</f>
        <v/>
      </c>
      <c r="S56" s="14" t="str">
        <f>IF(AND(טבלה20[[#This Row],[מחזורי פעילות]]=3,H57=1,טבלה20[[#This Row],[הפרש קבוע אחרון]]=J57),1,"")</f>
        <v/>
      </c>
      <c r="T56" s="14" t="str">
        <f>IF(AND(טבלה20[[#This Row],[דילוג]]=1,טבלה20[[#This Row],[הפרש קבוע אחרון]]=J55,טבלה20[[#This Row],[מחזורי פעילות]]&gt;1),1,"")</f>
        <v/>
      </c>
      <c r="U56" s="14" t="str">
        <f>IF(OR(AND(טבלה20[[#This Row],[מחזורי פעילות]]&lt;&gt;"",Q57=""),AND(טבלה20[[#This Row],[פעילות]]=3,Q57=1)),טבלה20[[#This Row],[מחזורי פעילות]],"")</f>
        <v/>
      </c>
      <c r="V56" s="14" t="str">
        <f>IF(טבלה20[[#This Row],[באיזה מחזור נעקר אחרי קביעה?]]&lt;&gt;"",1,"")</f>
        <v/>
      </c>
      <c r="W56" s="14" t="str">
        <f>IF(AND(טבלה20[[#This Row],[באיזה מחזור נעקר אחרי קביעה?]]&lt;&gt;"",טבלה20[[#This Row],[CycleNumber]]&gt;B57),טבלה20[[#This Row],[באיזה מחזור נעקר אחרי קביעה?]],"")</f>
        <v/>
      </c>
      <c r="X56" s="14" t="str">
        <f>IF(AND(טבלה20[[#This Row],[הפרש קבוע אחרון]]&lt;&gt;"",J55=""),טבלה20[[#This Row],[CycleNumber]],"")</f>
        <v/>
      </c>
      <c r="Y56" s="14" t="str">
        <f>IF(OR(טבלה20[[#This Row],[CycleNumber]]&gt;B57,B57=""),טבלה20[[#This Row],[CycleNumber]],"")</f>
        <v/>
      </c>
      <c r="Z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6" s="8" t="s">
        <v>20</v>
      </c>
      <c r="AE56" t="s">
        <v>158</v>
      </c>
      <c r="AF56">
        <f t="shared" si="3"/>
        <v>9213268</v>
      </c>
      <c r="AR56" t="s">
        <v>28</v>
      </c>
      <c r="AS56">
        <v>2</v>
      </c>
      <c r="AT56">
        <v>30</v>
      </c>
      <c r="AU56" t="str">
        <f t="shared" si="0"/>
        <v/>
      </c>
      <c r="AV56" t="str">
        <f t="shared" si="1"/>
        <v/>
      </c>
    </row>
    <row r="57" spans="1:48" x14ac:dyDescent="0.25">
      <c r="A57" t="s">
        <v>28</v>
      </c>
      <c r="B57">
        <v>3</v>
      </c>
      <c r="C57">
        <v>0</v>
      </c>
      <c r="D57">
        <v>1</v>
      </c>
      <c r="E57">
        <v>0</v>
      </c>
      <c r="F57">
        <v>29</v>
      </c>
      <c r="G57">
        <f>טבלה20[[#This Row],[LengthofCycle]]+1</f>
        <v>30</v>
      </c>
      <c r="H57" t="str">
        <f>IF(טבלה20[[#This Row],[CycleNumber]]&gt;2,IF(AND(טבלה20[[#This Row],[LengthofCycle]]-F56=F56-F55,טבלה20[[#This Row],[LengthofCycle]]-F56&lt;&gt;0),1,""),"")</f>
        <v/>
      </c>
      <c r="I57" t="str">
        <f>IF(טבלה20[[#This Row],[דילוג]]=1,SUM(H57:H58),"")</f>
        <v/>
      </c>
      <c r="J57" t="str">
        <f>IF(AND(טבלה20[[#This Row],[CycleNumber]]&gt;B56,טבלה20[[#This Row],[CycleNumber]]&gt;2),IF(טבלה20[[#This Row],[דילוג]]=1,טבלה20[[#This Row],[LengthofCycle]]-F56,J56),"")</f>
        <v/>
      </c>
      <c r="K57">
        <f>IF(AND(טבלה20[[#This Row],[CycleNumber]]&gt;B56,טבלה20[[#This Row],[CycleNumber]]&gt;2),IF(טבלה20[[#This Row],[דילוג]]=1,1,IF(MAX(K55:K56)=1,1,IF(טבלה20[[#This Row],[LengthofCycle]]-F56&lt;&gt;טבלה20[[#This Row],[הפרש קבוע אחרון]],0,""))),"")</f>
        <v>0</v>
      </c>
      <c r="L57" t="str">
        <f>IF(טבלה20[[#This Row],[CycleNumber]]&lt;3,"",IF(טבלה20[[#This Row],[דילוג]]=1,1,IF(L56="","",IF(טבלה20[[#This Row],[LengthofCycle]]-F56=טבלה20[[#This Row],[הפרש קבוע אחרון]],1,IF(L56+1&gt;3,"",L56+1)))))</f>
        <v/>
      </c>
      <c r="M57" t="str">
        <f>IF(AND(טבלה20[[#This Row],[פעילות]]=1,L58=2,L59=1,B59&gt;טבלה20[[#This Row],[CycleNumber]]),1,"")</f>
        <v/>
      </c>
      <c r="N57" t="str">
        <f>IF(AND(טבלה20[[#This Row],[האם יש לאישה וסת דילוג?]]=1,טבלה20[[#This Row],[CycleNumber]]&gt;5),IF(AND(טבלה20[[#This Row],[LengthofCycle]]=F54,F56=F53,F55=F52),1,""),"")</f>
        <v/>
      </c>
      <c r="O57" t="str">
        <f>IF(OR(טבלה20[[#This Row],[פעילות]]="",L56=""),"",IF(טבלה20[[#This Row],[פעילות]]=1,1,0))</f>
        <v/>
      </c>
      <c r="P57" t="str">
        <f>IF(AND(טבלה20[[#This Row],[הפרש קבוע אחרון]]&lt;&gt;"",טבלה20[[#This Row],[CycleNumber]]&lt;B58,B58&lt;&gt;"",טבלה20[[#This Row],[פעילות]]&lt;4),IF(F58-טבלה20[[#This Row],[LengthofCycle]]=טבלה20[[#This Row],[הפרש קבוע אחרון]],1,0),"")</f>
        <v/>
      </c>
      <c r="Q57" s="14" t="str">
        <f>IF(טבלה20[[#This Row],[פעילות]]="","",IF(OR(Q56="",AND(טבלה20[[#This Row],[דילוג]]=1,L56=3)),1,Q56+1))</f>
        <v/>
      </c>
      <c r="R57" s="14" t="str">
        <f>IF(AND(טבלה20[[#This Row],[מחזורי פעילות]]=3,H58=1,טבלה20[[#This Row],[הפרש קבוע אחרון]]&lt;&gt;J58),1,"")</f>
        <v/>
      </c>
      <c r="S57" s="14" t="str">
        <f>IF(AND(טבלה20[[#This Row],[מחזורי פעילות]]=3,H58=1,טבלה20[[#This Row],[הפרש קבוע אחרון]]=J58),1,"")</f>
        <v/>
      </c>
      <c r="T57" s="14" t="str">
        <f>IF(AND(טבלה20[[#This Row],[דילוג]]=1,טבלה20[[#This Row],[הפרש קבוע אחרון]]=J56,טבלה20[[#This Row],[מחזורי פעילות]]&gt;1),1,"")</f>
        <v/>
      </c>
      <c r="U57" s="14" t="str">
        <f>IF(OR(AND(טבלה20[[#This Row],[מחזורי פעילות]]&lt;&gt;"",Q58=""),AND(טבלה20[[#This Row],[פעילות]]=3,Q58=1)),טבלה20[[#This Row],[מחזורי פעילות]],"")</f>
        <v/>
      </c>
      <c r="V57" s="14" t="str">
        <f>IF(טבלה20[[#This Row],[באיזה מחזור נעקר אחרי קביעה?]]&lt;&gt;"",1,"")</f>
        <v/>
      </c>
      <c r="W57" s="14" t="str">
        <f>IF(AND(טבלה20[[#This Row],[באיזה מחזור נעקר אחרי קביעה?]]&lt;&gt;"",טבלה20[[#This Row],[CycleNumber]]&gt;B58),טבלה20[[#This Row],[באיזה מחזור נעקר אחרי קביעה?]],"")</f>
        <v/>
      </c>
      <c r="X57" s="14" t="str">
        <f>IF(AND(טבלה20[[#This Row],[הפרש קבוע אחרון]]&lt;&gt;"",J56=""),טבלה20[[#This Row],[CycleNumber]],"")</f>
        <v/>
      </c>
      <c r="Y57" s="14" t="str">
        <f>IF(OR(טבלה20[[#This Row],[CycleNumber]]&gt;B58,B58=""),טבלה20[[#This Row],[CycleNumber]],"")</f>
        <v/>
      </c>
      <c r="Z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7" s="8" t="s">
        <v>112</v>
      </c>
      <c r="AR57" t="s">
        <v>28</v>
      </c>
      <c r="AS57">
        <v>3</v>
      </c>
      <c r="AT57">
        <v>29</v>
      </c>
      <c r="AU57">
        <f t="shared" si="0"/>
        <v>0</v>
      </c>
      <c r="AV57" t="str">
        <f t="shared" si="1"/>
        <v/>
      </c>
    </row>
    <row r="58" spans="1:48" x14ac:dyDescent="0.25">
      <c r="A58" t="s">
        <v>28</v>
      </c>
      <c r="B58">
        <v>4</v>
      </c>
      <c r="C58">
        <v>0</v>
      </c>
      <c r="D58">
        <v>1</v>
      </c>
      <c r="E58">
        <v>0</v>
      </c>
      <c r="F58">
        <v>26</v>
      </c>
      <c r="G58">
        <f>טבלה20[[#This Row],[LengthofCycle]]+1</f>
        <v>27</v>
      </c>
      <c r="H58" t="str">
        <f>IF(טבלה20[[#This Row],[CycleNumber]]&gt;2,IF(AND(טבלה20[[#This Row],[LengthofCycle]]-F57=F57-F56,טבלה20[[#This Row],[LengthofCycle]]-F57&lt;&gt;0),1,""),"")</f>
        <v/>
      </c>
      <c r="I58" t="str">
        <f>IF(טבלה20[[#This Row],[דילוג]]=1,SUM(H58:H59),"")</f>
        <v/>
      </c>
      <c r="J58" t="str">
        <f>IF(AND(טבלה20[[#This Row],[CycleNumber]]&gt;B57,טבלה20[[#This Row],[CycleNumber]]&gt;2),IF(טבלה20[[#This Row],[דילוג]]=1,טבלה20[[#This Row],[LengthofCycle]]-F57,J57),"")</f>
        <v/>
      </c>
      <c r="K58">
        <f>IF(AND(טבלה20[[#This Row],[CycleNumber]]&gt;B57,טבלה20[[#This Row],[CycleNumber]]&gt;2),IF(טבלה20[[#This Row],[דילוג]]=1,1,IF(MAX(K56:K57)=1,1,IF(טבלה20[[#This Row],[LengthofCycle]]-F57&lt;&gt;טבלה20[[#This Row],[הפרש קבוע אחרון]],0,""))),"")</f>
        <v>0</v>
      </c>
      <c r="L58" t="str">
        <f>IF(טבלה20[[#This Row],[CycleNumber]]&lt;3,"",IF(טבלה20[[#This Row],[דילוג]]=1,1,IF(L57="","",IF(טבלה20[[#This Row],[LengthofCycle]]-F57=טבלה20[[#This Row],[הפרש קבוע אחרון]],1,IF(L57+1&gt;3,"",L57+1)))))</f>
        <v/>
      </c>
      <c r="M58" t="str">
        <f>IF(AND(טבלה20[[#This Row],[פעילות]]=1,L59=2,L60=1,B60&gt;טבלה20[[#This Row],[CycleNumber]]),1,"")</f>
        <v/>
      </c>
      <c r="N58" t="str">
        <f>IF(AND(טבלה20[[#This Row],[האם יש לאישה וסת דילוג?]]=1,טבלה20[[#This Row],[CycleNumber]]&gt;5),IF(AND(טבלה20[[#This Row],[LengthofCycle]]=F55,F57=F54,F56=F53),1,""),"")</f>
        <v/>
      </c>
      <c r="O58" t="str">
        <f>IF(OR(טבלה20[[#This Row],[פעילות]]="",L57=""),"",IF(טבלה20[[#This Row],[פעילות]]=1,1,0))</f>
        <v/>
      </c>
      <c r="P58" t="str">
        <f>IF(AND(טבלה20[[#This Row],[הפרש קבוע אחרון]]&lt;&gt;"",טבלה20[[#This Row],[CycleNumber]]&lt;B59,B59&lt;&gt;"",טבלה20[[#This Row],[פעילות]]&lt;4),IF(F59-טבלה20[[#This Row],[LengthofCycle]]=טבלה20[[#This Row],[הפרש קבוע אחרון]],1,0),"")</f>
        <v/>
      </c>
      <c r="Q58" s="14" t="str">
        <f>IF(טבלה20[[#This Row],[פעילות]]="","",IF(OR(Q57="",AND(טבלה20[[#This Row],[דילוג]]=1,L57=3)),1,Q57+1))</f>
        <v/>
      </c>
      <c r="R58" s="14" t="str">
        <f>IF(AND(טבלה20[[#This Row],[מחזורי פעילות]]=3,H59=1,טבלה20[[#This Row],[הפרש קבוע אחרון]]&lt;&gt;J59),1,"")</f>
        <v/>
      </c>
      <c r="S58" s="14" t="str">
        <f>IF(AND(טבלה20[[#This Row],[מחזורי פעילות]]=3,H59=1,טבלה20[[#This Row],[הפרש קבוע אחרון]]=J59),1,"")</f>
        <v/>
      </c>
      <c r="T58" s="14" t="str">
        <f>IF(AND(טבלה20[[#This Row],[דילוג]]=1,טבלה20[[#This Row],[הפרש קבוע אחרון]]=J57,טבלה20[[#This Row],[מחזורי פעילות]]&gt;1),1,"")</f>
        <v/>
      </c>
      <c r="U58" s="14" t="str">
        <f>IF(OR(AND(טבלה20[[#This Row],[מחזורי פעילות]]&lt;&gt;"",Q59=""),AND(טבלה20[[#This Row],[פעילות]]=3,Q59=1)),טבלה20[[#This Row],[מחזורי פעילות]],"")</f>
        <v/>
      </c>
      <c r="V58" s="14" t="str">
        <f>IF(טבלה20[[#This Row],[באיזה מחזור נעקר אחרי קביעה?]]&lt;&gt;"",1,"")</f>
        <v/>
      </c>
      <c r="W58" s="14" t="str">
        <f>IF(AND(טבלה20[[#This Row],[באיזה מחזור נעקר אחרי קביעה?]]&lt;&gt;"",טבלה20[[#This Row],[CycleNumber]]&gt;B59),טבלה20[[#This Row],[באיזה מחזור נעקר אחרי קביעה?]],"")</f>
        <v/>
      </c>
      <c r="X58" s="14" t="str">
        <f>IF(AND(טבלה20[[#This Row],[הפרש קבוע אחרון]]&lt;&gt;"",J57=""),טבלה20[[#This Row],[CycleNumber]],"")</f>
        <v/>
      </c>
      <c r="Y58" s="14" t="str">
        <f>IF(OR(טבלה20[[#This Row],[CycleNumber]]&gt;B59,B59=""),טבלה20[[#This Row],[CycleNumber]],"")</f>
        <v/>
      </c>
      <c r="Z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8" s="8" t="s">
        <v>21</v>
      </c>
      <c r="AR58" t="s">
        <v>28</v>
      </c>
      <c r="AS58">
        <v>4</v>
      </c>
      <c r="AT58">
        <v>26</v>
      </c>
      <c r="AU58">
        <f t="shared" si="0"/>
        <v>0</v>
      </c>
      <c r="AV58" t="str">
        <f t="shared" si="1"/>
        <v/>
      </c>
    </row>
    <row r="59" spans="1:48" x14ac:dyDescent="0.25">
      <c r="A59" t="s">
        <v>28</v>
      </c>
      <c r="B59">
        <v>5</v>
      </c>
      <c r="C59">
        <v>0</v>
      </c>
      <c r="D59">
        <v>1</v>
      </c>
      <c r="E59">
        <v>0</v>
      </c>
      <c r="F59">
        <v>31</v>
      </c>
      <c r="G59">
        <f>טבלה20[[#This Row],[LengthofCycle]]+1</f>
        <v>32</v>
      </c>
      <c r="H59" t="str">
        <f>IF(טבלה20[[#This Row],[CycleNumber]]&gt;2,IF(AND(טבלה20[[#This Row],[LengthofCycle]]-F58=F58-F57,טבלה20[[#This Row],[LengthofCycle]]-F58&lt;&gt;0),1,""),"")</f>
        <v/>
      </c>
      <c r="I59" t="str">
        <f>IF(טבלה20[[#This Row],[דילוג]]=1,SUM(H59:H60),"")</f>
        <v/>
      </c>
      <c r="J59" t="str">
        <f>IF(AND(טבלה20[[#This Row],[CycleNumber]]&gt;B58,טבלה20[[#This Row],[CycleNumber]]&gt;2),IF(טבלה20[[#This Row],[דילוג]]=1,טבלה20[[#This Row],[LengthofCycle]]-F58,J58),"")</f>
        <v/>
      </c>
      <c r="K59">
        <f>IF(AND(טבלה20[[#This Row],[CycleNumber]]&gt;B58,טבלה20[[#This Row],[CycleNumber]]&gt;2),IF(טבלה20[[#This Row],[דילוג]]=1,1,IF(MAX(K57:K58)=1,1,IF(טבלה20[[#This Row],[LengthofCycle]]-F58&lt;&gt;טבלה20[[#This Row],[הפרש קבוע אחרון]],0,""))),"")</f>
        <v>0</v>
      </c>
      <c r="L59" t="str">
        <f>IF(טבלה20[[#This Row],[CycleNumber]]&lt;3,"",IF(טבלה20[[#This Row],[דילוג]]=1,1,IF(L58="","",IF(טבלה20[[#This Row],[LengthofCycle]]-F58=טבלה20[[#This Row],[הפרש קבוע אחרון]],1,IF(L58+1&gt;3,"",L58+1)))))</f>
        <v/>
      </c>
      <c r="M59" t="str">
        <f>IF(AND(טבלה20[[#This Row],[פעילות]]=1,L60=2,L61=1,B61&gt;טבלה20[[#This Row],[CycleNumber]]),1,"")</f>
        <v/>
      </c>
      <c r="N59" t="str">
        <f>IF(AND(טבלה20[[#This Row],[האם יש לאישה וסת דילוג?]]=1,טבלה20[[#This Row],[CycleNumber]]&gt;5),IF(AND(טבלה20[[#This Row],[LengthofCycle]]=F56,F58=F55,F57=F54),1,""),"")</f>
        <v/>
      </c>
      <c r="O59" t="str">
        <f>IF(OR(טבלה20[[#This Row],[פעילות]]="",L58=""),"",IF(טבלה20[[#This Row],[פעילות]]=1,1,0))</f>
        <v/>
      </c>
      <c r="P59" t="str">
        <f>IF(AND(טבלה20[[#This Row],[הפרש קבוע אחרון]]&lt;&gt;"",טבלה20[[#This Row],[CycleNumber]]&lt;B60,B60&lt;&gt;"",טבלה20[[#This Row],[פעילות]]&lt;4),IF(F60-טבלה20[[#This Row],[LengthofCycle]]=טבלה20[[#This Row],[הפרש קבוע אחרון]],1,0),"")</f>
        <v/>
      </c>
      <c r="Q59" s="14" t="str">
        <f>IF(טבלה20[[#This Row],[פעילות]]="","",IF(OR(Q58="",AND(טבלה20[[#This Row],[דילוג]]=1,L58=3)),1,Q58+1))</f>
        <v/>
      </c>
      <c r="R59" s="14" t="str">
        <f>IF(AND(טבלה20[[#This Row],[מחזורי פעילות]]=3,H60=1,טבלה20[[#This Row],[הפרש קבוע אחרון]]&lt;&gt;J60),1,"")</f>
        <v/>
      </c>
      <c r="S59" s="14" t="str">
        <f>IF(AND(טבלה20[[#This Row],[מחזורי פעילות]]=3,H60=1,טבלה20[[#This Row],[הפרש קבוע אחרון]]=J60),1,"")</f>
        <v/>
      </c>
      <c r="T59" s="14" t="str">
        <f>IF(AND(טבלה20[[#This Row],[דילוג]]=1,טבלה20[[#This Row],[הפרש קבוע אחרון]]=J58,טבלה20[[#This Row],[מחזורי פעילות]]&gt;1),1,"")</f>
        <v/>
      </c>
      <c r="U59" s="14" t="str">
        <f>IF(OR(AND(טבלה20[[#This Row],[מחזורי פעילות]]&lt;&gt;"",Q60=""),AND(טבלה20[[#This Row],[פעילות]]=3,Q60=1)),טבלה20[[#This Row],[מחזורי פעילות]],"")</f>
        <v/>
      </c>
      <c r="V59" s="14" t="str">
        <f>IF(טבלה20[[#This Row],[באיזה מחזור נעקר אחרי קביעה?]]&lt;&gt;"",1,"")</f>
        <v/>
      </c>
      <c r="W59" s="14" t="str">
        <f>IF(AND(טבלה20[[#This Row],[באיזה מחזור נעקר אחרי קביעה?]]&lt;&gt;"",טבלה20[[#This Row],[CycleNumber]]&gt;B60),טבלה20[[#This Row],[באיזה מחזור נעקר אחרי קביעה?]],"")</f>
        <v/>
      </c>
      <c r="X59" s="14" t="str">
        <f>IF(AND(טבלה20[[#This Row],[הפרש קבוע אחרון]]&lt;&gt;"",J58=""),טבלה20[[#This Row],[CycleNumber]],"")</f>
        <v/>
      </c>
      <c r="Y59" s="14" t="str">
        <f>IF(OR(טבלה20[[#This Row],[CycleNumber]]&gt;B60,B60=""),טבלה20[[#This Row],[CycleNumber]],"")</f>
        <v/>
      </c>
      <c r="Z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59" s="8" t="s">
        <v>113</v>
      </c>
      <c r="AR59" t="s">
        <v>28</v>
      </c>
      <c r="AS59">
        <v>5</v>
      </c>
      <c r="AT59">
        <v>31</v>
      </c>
      <c r="AU59">
        <f t="shared" si="0"/>
        <v>0</v>
      </c>
      <c r="AV59" t="str">
        <f t="shared" si="1"/>
        <v/>
      </c>
    </row>
    <row r="60" spans="1:48" x14ac:dyDescent="0.25">
      <c r="A60" t="s">
        <v>28</v>
      </c>
      <c r="B60">
        <v>6</v>
      </c>
      <c r="C60">
        <v>0</v>
      </c>
      <c r="D60">
        <v>1</v>
      </c>
      <c r="E60">
        <v>0</v>
      </c>
      <c r="F60">
        <v>27</v>
      </c>
      <c r="G60">
        <f>טבלה20[[#This Row],[LengthofCycle]]+1</f>
        <v>28</v>
      </c>
      <c r="H60" t="str">
        <f>IF(טבלה20[[#This Row],[CycleNumber]]&gt;2,IF(AND(טבלה20[[#This Row],[LengthofCycle]]-F59=F59-F58,טבלה20[[#This Row],[LengthofCycle]]-F59&lt;&gt;0),1,""),"")</f>
        <v/>
      </c>
      <c r="I60" t="str">
        <f>IF(טבלה20[[#This Row],[דילוג]]=1,SUM(H60:H61),"")</f>
        <v/>
      </c>
      <c r="J60" t="str">
        <f>IF(AND(טבלה20[[#This Row],[CycleNumber]]&gt;B59,טבלה20[[#This Row],[CycleNumber]]&gt;2),IF(טבלה20[[#This Row],[דילוג]]=1,טבלה20[[#This Row],[LengthofCycle]]-F59,J59),"")</f>
        <v/>
      </c>
      <c r="K60">
        <f>IF(AND(טבלה20[[#This Row],[CycleNumber]]&gt;B59,טבלה20[[#This Row],[CycleNumber]]&gt;2),IF(טבלה20[[#This Row],[דילוג]]=1,1,IF(MAX(K58:K59)=1,1,IF(טבלה20[[#This Row],[LengthofCycle]]-F59&lt;&gt;טבלה20[[#This Row],[הפרש קבוע אחרון]],0,""))),"")</f>
        <v>0</v>
      </c>
      <c r="L60" t="str">
        <f>IF(טבלה20[[#This Row],[CycleNumber]]&lt;3,"",IF(טבלה20[[#This Row],[דילוג]]=1,1,IF(L59="","",IF(טבלה20[[#This Row],[LengthofCycle]]-F59=טבלה20[[#This Row],[הפרש קבוע אחרון]],1,IF(L59+1&gt;3,"",L59+1)))))</f>
        <v/>
      </c>
      <c r="M60" t="str">
        <f>IF(AND(טבלה20[[#This Row],[פעילות]]=1,L61=2,L62=1,B62&gt;טבלה20[[#This Row],[CycleNumber]]),1,"")</f>
        <v/>
      </c>
      <c r="N60" t="str">
        <f>IF(AND(טבלה20[[#This Row],[האם יש לאישה וסת דילוג?]]=1,טבלה20[[#This Row],[CycleNumber]]&gt;5),IF(AND(טבלה20[[#This Row],[LengthofCycle]]=F57,F59=F56,F58=F55),1,""),"")</f>
        <v/>
      </c>
      <c r="O60" t="str">
        <f>IF(OR(טבלה20[[#This Row],[פעילות]]="",L59=""),"",IF(טבלה20[[#This Row],[פעילות]]=1,1,0))</f>
        <v/>
      </c>
      <c r="P60" t="str">
        <f>IF(AND(טבלה20[[#This Row],[הפרש קבוע אחרון]]&lt;&gt;"",טבלה20[[#This Row],[CycleNumber]]&lt;B61,B61&lt;&gt;"",טבלה20[[#This Row],[פעילות]]&lt;4),IF(F61-טבלה20[[#This Row],[LengthofCycle]]=טבלה20[[#This Row],[הפרש קבוע אחרון]],1,0),"")</f>
        <v/>
      </c>
      <c r="Q60" s="14" t="str">
        <f>IF(טבלה20[[#This Row],[פעילות]]="","",IF(OR(Q59="",AND(טבלה20[[#This Row],[דילוג]]=1,L59=3)),1,Q59+1))</f>
        <v/>
      </c>
      <c r="R60" s="14" t="str">
        <f>IF(AND(טבלה20[[#This Row],[מחזורי פעילות]]=3,H61=1,טבלה20[[#This Row],[הפרש קבוע אחרון]]&lt;&gt;J61),1,"")</f>
        <v/>
      </c>
      <c r="S60" s="14" t="str">
        <f>IF(AND(טבלה20[[#This Row],[מחזורי פעילות]]=3,H61=1,טבלה20[[#This Row],[הפרש קבוע אחרון]]=J61),1,"")</f>
        <v/>
      </c>
      <c r="T60" s="14" t="str">
        <f>IF(AND(טבלה20[[#This Row],[דילוג]]=1,טבלה20[[#This Row],[הפרש קבוע אחרון]]=J59,טבלה20[[#This Row],[מחזורי פעילות]]&gt;1),1,"")</f>
        <v/>
      </c>
      <c r="U60" s="14" t="str">
        <f>IF(OR(AND(טבלה20[[#This Row],[מחזורי פעילות]]&lt;&gt;"",Q61=""),AND(טבלה20[[#This Row],[פעילות]]=3,Q61=1)),טבלה20[[#This Row],[מחזורי פעילות]],"")</f>
        <v/>
      </c>
      <c r="V60" s="14" t="str">
        <f>IF(טבלה20[[#This Row],[באיזה מחזור נעקר אחרי קביעה?]]&lt;&gt;"",1,"")</f>
        <v/>
      </c>
      <c r="W60" s="14" t="str">
        <f>IF(AND(טבלה20[[#This Row],[באיזה מחזור נעקר אחרי קביעה?]]&lt;&gt;"",טבלה20[[#This Row],[CycleNumber]]&gt;B61),טבלה20[[#This Row],[באיזה מחזור נעקר אחרי קביעה?]],"")</f>
        <v/>
      </c>
      <c r="X60" s="14" t="str">
        <f>IF(AND(טבלה20[[#This Row],[הפרש קבוע אחרון]]&lt;&gt;"",J59=""),טבלה20[[#This Row],[CycleNumber]],"")</f>
        <v/>
      </c>
      <c r="Y60" s="14" t="str">
        <f>IF(OR(טבלה20[[#This Row],[CycleNumber]]&gt;B61,B61=""),טבלה20[[#This Row],[CycleNumber]],"")</f>
        <v/>
      </c>
      <c r="Z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60" s="8" t="s">
        <v>114</v>
      </c>
      <c r="AR60" t="s">
        <v>28</v>
      </c>
      <c r="AS60">
        <v>6</v>
      </c>
      <c r="AT60">
        <v>27</v>
      </c>
      <c r="AU60">
        <f t="shared" si="0"/>
        <v>0</v>
      </c>
      <c r="AV60" t="str">
        <f t="shared" si="1"/>
        <v/>
      </c>
    </row>
    <row r="61" spans="1:48" x14ac:dyDescent="0.25">
      <c r="A61" t="s">
        <v>28</v>
      </c>
      <c r="B61">
        <v>7</v>
      </c>
      <c r="C61">
        <v>0</v>
      </c>
      <c r="D61">
        <v>1</v>
      </c>
      <c r="E61">
        <v>0</v>
      </c>
      <c r="F61">
        <v>29</v>
      </c>
      <c r="G61">
        <f>טבלה20[[#This Row],[LengthofCycle]]+1</f>
        <v>30</v>
      </c>
      <c r="H61" t="str">
        <f>IF(טבלה20[[#This Row],[CycleNumber]]&gt;2,IF(AND(טבלה20[[#This Row],[LengthofCycle]]-F60=F60-F59,טבלה20[[#This Row],[LengthofCycle]]-F60&lt;&gt;0),1,""),"")</f>
        <v/>
      </c>
      <c r="I61" t="str">
        <f>IF(טבלה20[[#This Row],[דילוג]]=1,SUM(H61:H62),"")</f>
        <v/>
      </c>
      <c r="J61" t="str">
        <f>IF(AND(טבלה20[[#This Row],[CycleNumber]]&gt;B60,טבלה20[[#This Row],[CycleNumber]]&gt;2),IF(טבלה20[[#This Row],[דילוג]]=1,טבלה20[[#This Row],[LengthofCycle]]-F60,J60),"")</f>
        <v/>
      </c>
      <c r="K61">
        <f>IF(AND(טבלה20[[#This Row],[CycleNumber]]&gt;B60,טבלה20[[#This Row],[CycleNumber]]&gt;2),IF(טבלה20[[#This Row],[דילוג]]=1,1,IF(MAX(K59:K60)=1,1,IF(טבלה20[[#This Row],[LengthofCycle]]-F60&lt;&gt;טבלה20[[#This Row],[הפרש קבוע אחרון]],0,""))),"")</f>
        <v>0</v>
      </c>
      <c r="L61" t="str">
        <f>IF(טבלה20[[#This Row],[CycleNumber]]&lt;3,"",IF(טבלה20[[#This Row],[דילוג]]=1,1,IF(L60="","",IF(טבלה20[[#This Row],[LengthofCycle]]-F60=טבלה20[[#This Row],[הפרש קבוע אחרון]],1,IF(L60+1&gt;3,"",L60+1)))))</f>
        <v/>
      </c>
      <c r="M61" t="str">
        <f>IF(AND(טבלה20[[#This Row],[פעילות]]=1,L62=2,L63=1,B63&gt;טבלה20[[#This Row],[CycleNumber]]),1,"")</f>
        <v/>
      </c>
      <c r="N61" t="str">
        <f>IF(AND(טבלה20[[#This Row],[האם יש לאישה וסת דילוג?]]=1,טבלה20[[#This Row],[CycleNumber]]&gt;5),IF(AND(טבלה20[[#This Row],[LengthofCycle]]=F58,F60=F57,F59=F56),1,""),"")</f>
        <v/>
      </c>
      <c r="O61" t="str">
        <f>IF(OR(טבלה20[[#This Row],[פעילות]]="",L60=""),"",IF(טבלה20[[#This Row],[פעילות]]=1,1,0))</f>
        <v/>
      </c>
      <c r="P61" t="str">
        <f>IF(AND(טבלה20[[#This Row],[הפרש קבוע אחרון]]&lt;&gt;"",טבלה20[[#This Row],[CycleNumber]]&lt;B62,B62&lt;&gt;"",טבלה20[[#This Row],[פעילות]]&lt;4),IF(F62-טבלה20[[#This Row],[LengthofCycle]]=טבלה20[[#This Row],[הפרש קבוע אחרון]],1,0),"")</f>
        <v/>
      </c>
      <c r="Q61" s="14" t="str">
        <f>IF(טבלה20[[#This Row],[פעילות]]="","",IF(OR(Q60="",AND(טבלה20[[#This Row],[דילוג]]=1,L60=3)),1,Q60+1))</f>
        <v/>
      </c>
      <c r="R61" s="14" t="str">
        <f>IF(AND(טבלה20[[#This Row],[מחזורי פעילות]]=3,H62=1,טבלה20[[#This Row],[הפרש קבוע אחרון]]&lt;&gt;J62),1,"")</f>
        <v/>
      </c>
      <c r="S61" s="14" t="str">
        <f>IF(AND(טבלה20[[#This Row],[מחזורי פעילות]]=3,H62=1,טבלה20[[#This Row],[הפרש קבוע אחרון]]=J62),1,"")</f>
        <v/>
      </c>
      <c r="T61" s="14" t="str">
        <f>IF(AND(טבלה20[[#This Row],[דילוג]]=1,טבלה20[[#This Row],[הפרש קבוע אחרון]]=J60,טבלה20[[#This Row],[מחזורי פעילות]]&gt;1),1,"")</f>
        <v/>
      </c>
      <c r="U61" s="14" t="str">
        <f>IF(OR(AND(טבלה20[[#This Row],[מחזורי פעילות]]&lt;&gt;"",Q62=""),AND(טבלה20[[#This Row],[פעילות]]=3,Q62=1)),טבלה20[[#This Row],[מחזורי פעילות]],"")</f>
        <v/>
      </c>
      <c r="V61" s="14" t="str">
        <f>IF(טבלה20[[#This Row],[באיזה מחזור נעקר אחרי קביעה?]]&lt;&gt;"",1,"")</f>
        <v/>
      </c>
      <c r="W61" s="14" t="str">
        <f>IF(AND(טבלה20[[#This Row],[באיזה מחזור נעקר אחרי קביעה?]]&lt;&gt;"",טבלה20[[#This Row],[CycleNumber]]&gt;B62),טבלה20[[#This Row],[באיזה מחזור נעקר אחרי קביעה?]],"")</f>
        <v/>
      </c>
      <c r="X61" s="14" t="str">
        <f>IF(AND(טבלה20[[#This Row],[הפרש קבוע אחרון]]&lt;&gt;"",J60=""),טבלה20[[#This Row],[CycleNumber]],"")</f>
        <v/>
      </c>
      <c r="Y61" s="14" t="str">
        <f>IF(OR(טבלה20[[#This Row],[CycleNumber]]&gt;B62,B62=""),טבלה20[[#This Row],[CycleNumber]],"")</f>
        <v/>
      </c>
      <c r="Z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61" s="8" t="s">
        <v>116</v>
      </c>
      <c r="AR61" t="s">
        <v>28</v>
      </c>
      <c r="AS61">
        <v>7</v>
      </c>
      <c r="AT61">
        <v>29</v>
      </c>
      <c r="AU61">
        <f t="shared" si="0"/>
        <v>0</v>
      </c>
      <c r="AV61" t="str">
        <f t="shared" si="1"/>
        <v/>
      </c>
    </row>
    <row r="62" spans="1:48" x14ac:dyDescent="0.25">
      <c r="A62" t="s">
        <v>28</v>
      </c>
      <c r="B62">
        <v>8</v>
      </c>
      <c r="C62">
        <v>0</v>
      </c>
      <c r="D62">
        <v>1</v>
      </c>
      <c r="E62">
        <v>0</v>
      </c>
      <c r="F62">
        <v>34</v>
      </c>
      <c r="G62">
        <f>טבלה20[[#This Row],[LengthofCycle]]+1</f>
        <v>35</v>
      </c>
      <c r="H62" t="str">
        <f>IF(טבלה20[[#This Row],[CycleNumber]]&gt;2,IF(AND(טבלה20[[#This Row],[LengthofCycle]]-F61=F61-F60,טבלה20[[#This Row],[LengthofCycle]]-F61&lt;&gt;0),1,""),"")</f>
        <v/>
      </c>
      <c r="I62" t="str">
        <f>IF(טבלה20[[#This Row],[דילוג]]=1,SUM(H62:H63),"")</f>
        <v/>
      </c>
      <c r="J62" t="str">
        <f>IF(AND(טבלה20[[#This Row],[CycleNumber]]&gt;B61,טבלה20[[#This Row],[CycleNumber]]&gt;2),IF(טבלה20[[#This Row],[דילוג]]=1,טבלה20[[#This Row],[LengthofCycle]]-F61,J61),"")</f>
        <v/>
      </c>
      <c r="K62">
        <f>IF(AND(טבלה20[[#This Row],[CycleNumber]]&gt;B61,טבלה20[[#This Row],[CycleNumber]]&gt;2),IF(טבלה20[[#This Row],[דילוג]]=1,1,IF(MAX(K60:K61)=1,1,IF(טבלה20[[#This Row],[LengthofCycle]]-F61&lt;&gt;טבלה20[[#This Row],[הפרש קבוע אחרון]],0,""))),"")</f>
        <v>0</v>
      </c>
      <c r="L62" t="str">
        <f>IF(טבלה20[[#This Row],[CycleNumber]]&lt;3,"",IF(טבלה20[[#This Row],[דילוג]]=1,1,IF(L61="","",IF(טבלה20[[#This Row],[LengthofCycle]]-F61=טבלה20[[#This Row],[הפרש קבוע אחרון]],1,IF(L61+1&gt;3,"",L61+1)))))</f>
        <v/>
      </c>
      <c r="M62" t="str">
        <f>IF(AND(טבלה20[[#This Row],[פעילות]]=1,L63=2,L64=1,B64&gt;טבלה20[[#This Row],[CycleNumber]]),1,"")</f>
        <v/>
      </c>
      <c r="N62" t="str">
        <f>IF(AND(טבלה20[[#This Row],[האם יש לאישה וסת דילוג?]]=1,טבלה20[[#This Row],[CycleNumber]]&gt;5),IF(AND(טבלה20[[#This Row],[LengthofCycle]]=F59,F61=F58,F60=F57),1,""),"")</f>
        <v/>
      </c>
      <c r="O62" t="str">
        <f>IF(OR(טבלה20[[#This Row],[פעילות]]="",L61=""),"",IF(טבלה20[[#This Row],[פעילות]]=1,1,0))</f>
        <v/>
      </c>
      <c r="P62" t="str">
        <f>IF(AND(טבלה20[[#This Row],[הפרש קבוע אחרון]]&lt;&gt;"",טבלה20[[#This Row],[CycleNumber]]&lt;B63,B63&lt;&gt;"",טבלה20[[#This Row],[פעילות]]&lt;4),IF(F63-טבלה20[[#This Row],[LengthofCycle]]=טבלה20[[#This Row],[הפרש קבוע אחרון]],1,0),"")</f>
        <v/>
      </c>
      <c r="Q62" s="14" t="str">
        <f>IF(טבלה20[[#This Row],[פעילות]]="","",IF(OR(Q61="",AND(טבלה20[[#This Row],[דילוג]]=1,L61=3)),1,Q61+1))</f>
        <v/>
      </c>
      <c r="R62" s="14" t="str">
        <f>IF(AND(טבלה20[[#This Row],[מחזורי פעילות]]=3,H63=1,טבלה20[[#This Row],[הפרש קבוע אחרון]]&lt;&gt;J63),1,"")</f>
        <v/>
      </c>
      <c r="S62" s="14" t="str">
        <f>IF(AND(טבלה20[[#This Row],[מחזורי פעילות]]=3,H63=1,טבלה20[[#This Row],[הפרש קבוע אחרון]]=J63),1,"")</f>
        <v/>
      </c>
      <c r="T62" s="14" t="str">
        <f>IF(AND(טבלה20[[#This Row],[דילוג]]=1,טבלה20[[#This Row],[הפרש קבוע אחרון]]=J61,טבלה20[[#This Row],[מחזורי פעילות]]&gt;1),1,"")</f>
        <v/>
      </c>
      <c r="U62" s="14" t="str">
        <f>IF(OR(AND(טבלה20[[#This Row],[מחזורי פעילות]]&lt;&gt;"",Q63=""),AND(טבלה20[[#This Row],[פעילות]]=3,Q63=1)),טבלה20[[#This Row],[מחזורי פעילות]],"")</f>
        <v/>
      </c>
      <c r="V62" s="14" t="str">
        <f>IF(טבלה20[[#This Row],[באיזה מחזור נעקר אחרי קביעה?]]&lt;&gt;"",1,"")</f>
        <v/>
      </c>
      <c r="W62" s="14" t="str">
        <f>IF(AND(טבלה20[[#This Row],[באיזה מחזור נעקר אחרי קביעה?]]&lt;&gt;"",טבלה20[[#This Row],[CycleNumber]]&gt;B63),טבלה20[[#This Row],[באיזה מחזור נעקר אחרי קביעה?]],"")</f>
        <v/>
      </c>
      <c r="X62" s="14" t="str">
        <f>IF(AND(טבלה20[[#This Row],[הפרש קבוע אחרון]]&lt;&gt;"",J61=""),טבלה20[[#This Row],[CycleNumber]],"")</f>
        <v/>
      </c>
      <c r="Y62" s="14" t="str">
        <f>IF(OR(טבלה20[[#This Row],[CycleNumber]]&gt;B63,B63=""),טבלה20[[#This Row],[CycleNumber]],"")</f>
        <v/>
      </c>
      <c r="Z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62" s="8" t="s">
        <v>119</v>
      </c>
      <c r="AR62" t="s">
        <v>28</v>
      </c>
      <c r="AS62">
        <v>8</v>
      </c>
      <c r="AT62">
        <v>34</v>
      </c>
      <c r="AU62">
        <f t="shared" si="0"/>
        <v>0</v>
      </c>
      <c r="AV62" t="str">
        <f t="shared" si="1"/>
        <v/>
      </c>
    </row>
    <row r="63" spans="1:48" x14ac:dyDescent="0.25">
      <c r="A63" t="s">
        <v>28</v>
      </c>
      <c r="B63">
        <v>9</v>
      </c>
      <c r="C63">
        <v>0</v>
      </c>
      <c r="D63">
        <v>1</v>
      </c>
      <c r="E63">
        <v>0</v>
      </c>
      <c r="F63">
        <v>27</v>
      </c>
      <c r="G63">
        <f>טבלה20[[#This Row],[LengthofCycle]]+1</f>
        <v>28</v>
      </c>
      <c r="H63" t="str">
        <f>IF(טבלה20[[#This Row],[CycleNumber]]&gt;2,IF(AND(טבלה20[[#This Row],[LengthofCycle]]-F62=F62-F61,טבלה20[[#This Row],[LengthofCycle]]-F62&lt;&gt;0),1,""),"")</f>
        <v/>
      </c>
      <c r="I63" t="str">
        <f>IF(טבלה20[[#This Row],[דילוג]]=1,SUM(H63:H64),"")</f>
        <v/>
      </c>
      <c r="J63" t="str">
        <f>IF(AND(טבלה20[[#This Row],[CycleNumber]]&gt;B62,טבלה20[[#This Row],[CycleNumber]]&gt;2),IF(טבלה20[[#This Row],[דילוג]]=1,טבלה20[[#This Row],[LengthofCycle]]-F62,J62),"")</f>
        <v/>
      </c>
      <c r="K63">
        <f>IF(AND(טבלה20[[#This Row],[CycleNumber]]&gt;B62,טבלה20[[#This Row],[CycleNumber]]&gt;2),IF(טבלה20[[#This Row],[דילוג]]=1,1,IF(MAX(K61:K62)=1,1,IF(טבלה20[[#This Row],[LengthofCycle]]-F62&lt;&gt;טבלה20[[#This Row],[הפרש קבוע אחרון]],0,""))),"")</f>
        <v>0</v>
      </c>
      <c r="L63" t="str">
        <f>IF(טבלה20[[#This Row],[CycleNumber]]&lt;3,"",IF(טבלה20[[#This Row],[דילוג]]=1,1,IF(L62="","",IF(טבלה20[[#This Row],[LengthofCycle]]-F62=טבלה20[[#This Row],[הפרש קבוע אחרון]],1,IF(L62+1&gt;3,"",L62+1)))))</f>
        <v/>
      </c>
      <c r="M63" t="str">
        <f>IF(AND(טבלה20[[#This Row],[פעילות]]=1,L64=2,L65=1,B65&gt;טבלה20[[#This Row],[CycleNumber]]),1,"")</f>
        <v/>
      </c>
      <c r="N63" t="str">
        <f>IF(AND(טבלה20[[#This Row],[האם יש לאישה וסת דילוג?]]=1,טבלה20[[#This Row],[CycleNumber]]&gt;5),IF(AND(טבלה20[[#This Row],[LengthofCycle]]=F60,F62=F59,F61=F58),1,""),"")</f>
        <v/>
      </c>
      <c r="O63" t="str">
        <f>IF(OR(טבלה20[[#This Row],[פעילות]]="",L62=""),"",IF(טבלה20[[#This Row],[פעילות]]=1,1,0))</f>
        <v/>
      </c>
      <c r="P63" t="str">
        <f>IF(AND(טבלה20[[#This Row],[הפרש קבוע אחרון]]&lt;&gt;"",טבלה20[[#This Row],[CycleNumber]]&lt;B64,B64&lt;&gt;"",טבלה20[[#This Row],[פעילות]]&lt;4),IF(F64-טבלה20[[#This Row],[LengthofCycle]]=טבלה20[[#This Row],[הפרש קבוע אחרון]],1,0),"")</f>
        <v/>
      </c>
      <c r="Q63" s="14" t="str">
        <f>IF(טבלה20[[#This Row],[פעילות]]="","",IF(OR(Q62="",AND(טבלה20[[#This Row],[דילוג]]=1,L62=3)),1,Q62+1))</f>
        <v/>
      </c>
      <c r="R63" s="14" t="str">
        <f>IF(AND(טבלה20[[#This Row],[מחזורי פעילות]]=3,H64=1,טבלה20[[#This Row],[הפרש קבוע אחרון]]&lt;&gt;J64),1,"")</f>
        <v/>
      </c>
      <c r="S63" s="14" t="str">
        <f>IF(AND(טבלה20[[#This Row],[מחזורי פעילות]]=3,H64=1,טבלה20[[#This Row],[הפרש קבוע אחרון]]=J64),1,"")</f>
        <v/>
      </c>
      <c r="T63" s="14" t="str">
        <f>IF(AND(טבלה20[[#This Row],[דילוג]]=1,טבלה20[[#This Row],[הפרש קבוע אחרון]]=J62,טבלה20[[#This Row],[מחזורי פעילות]]&gt;1),1,"")</f>
        <v/>
      </c>
      <c r="U63" s="14" t="str">
        <f>IF(OR(AND(טבלה20[[#This Row],[מחזורי פעילות]]&lt;&gt;"",Q64=""),AND(טבלה20[[#This Row],[פעילות]]=3,Q64=1)),טבלה20[[#This Row],[מחזורי פעילות]],"")</f>
        <v/>
      </c>
      <c r="V63" s="14" t="str">
        <f>IF(טבלה20[[#This Row],[באיזה מחזור נעקר אחרי קביעה?]]&lt;&gt;"",1,"")</f>
        <v/>
      </c>
      <c r="W63" s="14" t="str">
        <f>IF(AND(טבלה20[[#This Row],[באיזה מחזור נעקר אחרי קביעה?]]&lt;&gt;"",טבלה20[[#This Row],[CycleNumber]]&gt;B64),טבלה20[[#This Row],[באיזה מחזור נעקר אחרי קביעה?]],"")</f>
        <v/>
      </c>
      <c r="X63" s="14" t="str">
        <f>IF(AND(טבלה20[[#This Row],[הפרש קבוע אחרון]]&lt;&gt;"",J62=""),טבלה20[[#This Row],[CycleNumber]],"")</f>
        <v/>
      </c>
      <c r="Y63" s="14" t="str">
        <f>IF(OR(טבלה20[[#This Row],[CycleNumber]]&gt;B64,B64=""),טבלה20[[#This Row],[CycleNumber]],"")</f>
        <v/>
      </c>
      <c r="Z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63" s="8" t="s">
        <v>121</v>
      </c>
      <c r="AR63" t="s">
        <v>28</v>
      </c>
      <c r="AS63">
        <v>9</v>
      </c>
      <c r="AT63">
        <v>27</v>
      </c>
      <c r="AU63">
        <f t="shared" si="0"/>
        <v>0</v>
      </c>
      <c r="AV63" t="str">
        <f t="shared" si="1"/>
        <v/>
      </c>
    </row>
    <row r="64" spans="1:48" x14ac:dyDescent="0.25">
      <c r="A64" t="s">
        <v>28</v>
      </c>
      <c r="B64">
        <v>10</v>
      </c>
      <c r="C64">
        <v>0</v>
      </c>
      <c r="D64">
        <v>1</v>
      </c>
      <c r="E64">
        <v>0</v>
      </c>
      <c r="F64">
        <v>28</v>
      </c>
      <c r="G64">
        <f>טבלה20[[#This Row],[LengthofCycle]]+1</f>
        <v>29</v>
      </c>
      <c r="H64" t="str">
        <f>IF(טבלה20[[#This Row],[CycleNumber]]&gt;2,IF(AND(טבלה20[[#This Row],[LengthofCycle]]-F63=F63-F62,טבלה20[[#This Row],[LengthofCycle]]-F63&lt;&gt;0),1,""),"")</f>
        <v/>
      </c>
      <c r="I64" t="str">
        <f>IF(טבלה20[[#This Row],[דילוג]]=1,SUM(H64:H65),"")</f>
        <v/>
      </c>
      <c r="J64" t="str">
        <f>IF(AND(טבלה20[[#This Row],[CycleNumber]]&gt;B63,טבלה20[[#This Row],[CycleNumber]]&gt;2),IF(טבלה20[[#This Row],[דילוג]]=1,טבלה20[[#This Row],[LengthofCycle]]-F63,J63),"")</f>
        <v/>
      </c>
      <c r="K64">
        <f>IF(AND(טבלה20[[#This Row],[CycleNumber]]&gt;B63,טבלה20[[#This Row],[CycleNumber]]&gt;2),IF(טבלה20[[#This Row],[דילוג]]=1,1,IF(MAX(K62:K63)=1,1,IF(טבלה20[[#This Row],[LengthofCycle]]-F63&lt;&gt;טבלה20[[#This Row],[הפרש קבוע אחרון]],0,""))),"")</f>
        <v>0</v>
      </c>
      <c r="L64" t="str">
        <f>IF(טבלה20[[#This Row],[CycleNumber]]&lt;3,"",IF(טבלה20[[#This Row],[דילוג]]=1,1,IF(L63="","",IF(טבלה20[[#This Row],[LengthofCycle]]-F63=טבלה20[[#This Row],[הפרש קבוע אחרון]],1,IF(L63+1&gt;3,"",L63+1)))))</f>
        <v/>
      </c>
      <c r="M64" t="str">
        <f>IF(AND(טבלה20[[#This Row],[פעילות]]=1,L65=2,L66=1,B66&gt;טבלה20[[#This Row],[CycleNumber]]),1,"")</f>
        <v/>
      </c>
      <c r="N64" t="str">
        <f>IF(AND(טבלה20[[#This Row],[האם יש לאישה וסת דילוג?]]=1,טבלה20[[#This Row],[CycleNumber]]&gt;5),IF(AND(טבלה20[[#This Row],[LengthofCycle]]=F61,F63=F60,F62=F59),1,""),"")</f>
        <v/>
      </c>
      <c r="O64" t="str">
        <f>IF(OR(טבלה20[[#This Row],[פעילות]]="",L63=""),"",IF(טבלה20[[#This Row],[פעילות]]=1,1,0))</f>
        <v/>
      </c>
      <c r="P64" t="str">
        <f>IF(AND(טבלה20[[#This Row],[הפרש קבוע אחרון]]&lt;&gt;"",טבלה20[[#This Row],[CycleNumber]]&lt;B65,B65&lt;&gt;"",טבלה20[[#This Row],[פעילות]]&lt;4),IF(F65-טבלה20[[#This Row],[LengthofCycle]]=טבלה20[[#This Row],[הפרש קבוע אחרון]],1,0),"")</f>
        <v/>
      </c>
      <c r="Q64" s="14" t="str">
        <f>IF(טבלה20[[#This Row],[פעילות]]="","",IF(OR(Q63="",AND(טבלה20[[#This Row],[דילוג]]=1,L63=3)),1,Q63+1))</f>
        <v/>
      </c>
      <c r="R64" s="14" t="str">
        <f>IF(AND(טבלה20[[#This Row],[מחזורי פעילות]]=3,H65=1,טבלה20[[#This Row],[הפרש קבוע אחרון]]&lt;&gt;J65),1,"")</f>
        <v/>
      </c>
      <c r="S64" s="14" t="str">
        <f>IF(AND(טבלה20[[#This Row],[מחזורי פעילות]]=3,H65=1,טבלה20[[#This Row],[הפרש קבוע אחרון]]=J65),1,"")</f>
        <v/>
      </c>
      <c r="T64" s="14" t="str">
        <f>IF(AND(טבלה20[[#This Row],[דילוג]]=1,טבלה20[[#This Row],[הפרש קבוע אחרון]]=J63,טבלה20[[#This Row],[מחזורי פעילות]]&gt;1),1,"")</f>
        <v/>
      </c>
      <c r="U64" s="14" t="str">
        <f>IF(OR(AND(טבלה20[[#This Row],[מחזורי פעילות]]&lt;&gt;"",Q65=""),AND(טבלה20[[#This Row],[פעילות]]=3,Q65=1)),טבלה20[[#This Row],[מחזורי פעילות]],"")</f>
        <v/>
      </c>
      <c r="V64" s="14" t="str">
        <f>IF(טבלה20[[#This Row],[באיזה מחזור נעקר אחרי קביעה?]]&lt;&gt;"",1,"")</f>
        <v/>
      </c>
      <c r="W64" s="14" t="str">
        <f>IF(AND(טבלה20[[#This Row],[באיזה מחזור נעקר אחרי קביעה?]]&lt;&gt;"",טבלה20[[#This Row],[CycleNumber]]&gt;B65),טבלה20[[#This Row],[באיזה מחזור נעקר אחרי קביעה?]],"")</f>
        <v/>
      </c>
      <c r="X64" s="14" t="str">
        <f>IF(AND(טבלה20[[#This Row],[הפרש קבוע אחרון]]&lt;&gt;"",J63=""),טבלה20[[#This Row],[CycleNumber]],"")</f>
        <v/>
      </c>
      <c r="Y64" s="14" t="str">
        <f>IF(OR(טבלה20[[#This Row],[CycleNumber]]&gt;B65,B65=""),טבלה20[[#This Row],[CycleNumber]],"")</f>
        <v/>
      </c>
      <c r="Z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" t="s">
        <v>28</v>
      </c>
      <c r="AS64">
        <v>10</v>
      </c>
      <c r="AT64">
        <v>28</v>
      </c>
      <c r="AU64">
        <f t="shared" si="0"/>
        <v>0</v>
      </c>
      <c r="AV64" t="str">
        <f t="shared" si="1"/>
        <v/>
      </c>
    </row>
    <row r="65" spans="1:48" x14ac:dyDescent="0.25">
      <c r="A65" t="s">
        <v>28</v>
      </c>
      <c r="B65">
        <v>11</v>
      </c>
      <c r="C65">
        <v>0</v>
      </c>
      <c r="D65">
        <v>1</v>
      </c>
      <c r="E65">
        <v>0</v>
      </c>
      <c r="F65">
        <v>29</v>
      </c>
      <c r="G65">
        <f>טבלה20[[#This Row],[LengthofCycle]]+1</f>
        <v>30</v>
      </c>
      <c r="H65">
        <f>IF(טבלה20[[#This Row],[CycleNumber]]&gt;2,IF(AND(טבלה20[[#This Row],[LengthofCycle]]-F64=F64-F63,טבלה20[[#This Row],[LengthofCycle]]-F64&lt;&gt;0),1,""),"")</f>
        <v>1</v>
      </c>
      <c r="I65">
        <f>IF(טבלה20[[#This Row],[דילוג]]=1,SUM(H65:H66),"")</f>
        <v>1</v>
      </c>
      <c r="J65">
        <f>IF(AND(טבלה20[[#This Row],[CycleNumber]]&gt;B64,טבלה20[[#This Row],[CycleNumber]]&gt;2),IF(טבלה20[[#This Row],[דילוג]]=1,טבלה20[[#This Row],[LengthofCycle]]-F64,J64),"")</f>
        <v>1</v>
      </c>
      <c r="K65">
        <f>IF(AND(טבלה20[[#This Row],[CycleNumber]]&gt;B64,טבלה20[[#This Row],[CycleNumber]]&gt;2),IF(טבלה20[[#This Row],[דילוג]]=1,1,IF(MAX(K63:K64)=1,1,IF(טבלה20[[#This Row],[LengthofCycle]]-F64&lt;&gt;טבלה20[[#This Row],[הפרש קבוע אחרון]],0,""))),"")</f>
        <v>1</v>
      </c>
      <c r="L65">
        <f>IF(טבלה20[[#This Row],[CycleNumber]]&lt;3,"",IF(טבלה20[[#This Row],[דילוג]]=1,1,IF(L64="","",IF(טבלה20[[#This Row],[LengthofCycle]]-F64=טבלה20[[#This Row],[הפרש קבוע אחרון]],1,IF(L64+1&gt;3,"",L64+1)))))</f>
        <v>1</v>
      </c>
      <c r="M65" t="str">
        <f>IF(AND(טבלה20[[#This Row],[פעילות]]=1,L66=2,L67=1,B67&gt;טבלה20[[#This Row],[CycleNumber]]),1,"")</f>
        <v/>
      </c>
      <c r="N65" t="str">
        <f>IF(AND(טבלה20[[#This Row],[האם יש לאישה וסת דילוג?]]=1,טבלה20[[#This Row],[CycleNumber]]&gt;5),IF(AND(טבלה20[[#This Row],[LengthofCycle]]=F62,F64=F61,F63=F60),1,""),"")</f>
        <v/>
      </c>
      <c r="O65" t="str">
        <f>IF(OR(טבלה20[[#This Row],[פעילות]]="",L64=""),"",IF(טבלה20[[#This Row],[פעילות]]=1,1,0))</f>
        <v/>
      </c>
      <c r="P65">
        <f>IF(AND(טבלה20[[#This Row],[הפרש קבוע אחרון]]&lt;&gt;"",טבלה20[[#This Row],[CycleNumber]]&lt;B66,B66&lt;&gt;"",טבלה20[[#This Row],[פעילות]]&lt;4),IF(F66-טבלה20[[#This Row],[LengthofCycle]]=טבלה20[[#This Row],[הפרש קבוע אחרון]],1,0),"")</f>
        <v>0</v>
      </c>
      <c r="Q65" s="14">
        <f>IF(טבלה20[[#This Row],[פעילות]]="","",IF(OR(Q64="",AND(טבלה20[[#This Row],[דילוג]]=1,L64=3)),1,Q64+1))</f>
        <v>1</v>
      </c>
      <c r="R65" s="14" t="str">
        <f>IF(AND(טבלה20[[#This Row],[מחזורי פעילות]]=3,H66=1,טבלה20[[#This Row],[הפרש קבוע אחרון]]&lt;&gt;J66),1,"")</f>
        <v/>
      </c>
      <c r="S65" s="14" t="str">
        <f>IF(AND(טבלה20[[#This Row],[מחזורי פעילות]]=3,H66=1,טבלה20[[#This Row],[הפרש קבוע אחרון]]=J66),1,"")</f>
        <v/>
      </c>
      <c r="T65" s="14" t="str">
        <f>IF(AND(טבלה20[[#This Row],[דילוג]]=1,טבלה20[[#This Row],[הפרש קבוע אחרון]]=J64,טבלה20[[#This Row],[מחזורי פעילות]]&gt;1),1,"")</f>
        <v/>
      </c>
      <c r="U65" s="14" t="str">
        <f>IF(OR(AND(טבלה20[[#This Row],[מחזורי פעילות]]&lt;&gt;"",Q66=""),AND(טבלה20[[#This Row],[פעילות]]=3,Q66=1)),טבלה20[[#This Row],[מחזורי פעילות]],"")</f>
        <v/>
      </c>
      <c r="V65" s="14" t="str">
        <f>IF(טבלה20[[#This Row],[באיזה מחזור נעקר אחרי קביעה?]]&lt;&gt;"",1,"")</f>
        <v/>
      </c>
      <c r="W65" s="14" t="str">
        <f>IF(AND(טבלה20[[#This Row],[באיזה מחזור נעקר אחרי קביעה?]]&lt;&gt;"",טבלה20[[#This Row],[CycleNumber]]&gt;B66),טבלה20[[#This Row],[באיזה מחזור נעקר אחרי קביעה?]],"")</f>
        <v/>
      </c>
      <c r="X65" s="14">
        <f>IF(AND(טבלה20[[#This Row],[הפרש קבוע אחרון]]&lt;&gt;"",J64=""),טבלה20[[#This Row],[CycleNumber]],"")</f>
        <v>11</v>
      </c>
      <c r="Y65" s="14" t="str">
        <f>IF(OR(טבלה20[[#This Row],[CycleNumber]]&gt;B66,B66=""),טבלה20[[#This Row],[CycleNumber]],"")</f>
        <v/>
      </c>
      <c r="Z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" t="s">
        <v>28</v>
      </c>
      <c r="AS65">
        <v>11</v>
      </c>
      <c r="AT65">
        <v>29</v>
      </c>
      <c r="AU65">
        <f t="shared" si="0"/>
        <v>1</v>
      </c>
      <c r="AV65" t="str">
        <f t="shared" si="1"/>
        <v/>
      </c>
    </row>
    <row r="66" spans="1:48" x14ac:dyDescent="0.25">
      <c r="A66" t="s">
        <v>28</v>
      </c>
      <c r="B66">
        <v>12</v>
      </c>
      <c r="C66">
        <v>0</v>
      </c>
      <c r="D66">
        <v>1</v>
      </c>
      <c r="E66">
        <v>0</v>
      </c>
      <c r="F66">
        <v>27</v>
      </c>
      <c r="G66">
        <f>טבלה20[[#This Row],[LengthofCycle]]+1</f>
        <v>28</v>
      </c>
      <c r="H66" t="str">
        <f>IF(טבלה20[[#This Row],[CycleNumber]]&gt;2,IF(AND(טבלה20[[#This Row],[LengthofCycle]]-F65=F65-F64,טבלה20[[#This Row],[LengthofCycle]]-F65&lt;&gt;0),1,""),"")</f>
        <v/>
      </c>
      <c r="I66" t="str">
        <f>IF(טבלה20[[#This Row],[דילוג]]=1,SUM(H66:H67),"")</f>
        <v/>
      </c>
      <c r="J66">
        <f>IF(AND(טבלה20[[#This Row],[CycleNumber]]&gt;B65,טבלה20[[#This Row],[CycleNumber]]&gt;2),IF(טבלה20[[#This Row],[דילוג]]=1,טבלה20[[#This Row],[LengthofCycle]]-F65,J65),"")</f>
        <v>1</v>
      </c>
      <c r="K66">
        <f>IF(AND(טבלה20[[#This Row],[CycleNumber]]&gt;B65,טבלה20[[#This Row],[CycleNumber]]&gt;2),IF(טבלה20[[#This Row],[דילוג]]=1,1,IF(MAX(K64:K65)=1,1,IF(טבלה20[[#This Row],[LengthofCycle]]-F65&lt;&gt;טבלה20[[#This Row],[הפרש קבוע אחרון]],0,""))),"")</f>
        <v>1</v>
      </c>
      <c r="L66">
        <f>IF(טבלה20[[#This Row],[CycleNumber]]&lt;3,"",IF(טבלה20[[#This Row],[דילוג]]=1,1,IF(L65="","",IF(טבלה20[[#This Row],[LengthofCycle]]-F65=טבלה20[[#This Row],[הפרש קבוע אחרון]],1,IF(L65+1&gt;3,"",L65+1)))))</f>
        <v>2</v>
      </c>
      <c r="M66" t="str">
        <f>IF(AND(טבלה20[[#This Row],[פעילות]]=1,L67=2,L68=1,B68&gt;טבלה20[[#This Row],[CycleNumber]]),1,"")</f>
        <v/>
      </c>
      <c r="N66" t="str">
        <f>IF(AND(טבלה20[[#This Row],[האם יש לאישה וסת דילוג?]]=1,טבלה20[[#This Row],[CycleNumber]]&gt;5),IF(AND(טבלה20[[#This Row],[LengthofCycle]]=F63,F65=F62,F64=F61),1,""),"")</f>
        <v/>
      </c>
      <c r="O66">
        <f>IF(OR(טבלה20[[#This Row],[פעילות]]="",L65=""),"",IF(טבלה20[[#This Row],[פעילות]]=1,1,0))</f>
        <v>0</v>
      </c>
      <c r="P66" t="str">
        <f>IF(AND(טבלה20[[#This Row],[הפרש קבוע אחרון]]&lt;&gt;"",טבלה20[[#This Row],[CycleNumber]]&lt;B67,B67&lt;&gt;"",טבלה20[[#This Row],[פעילות]]&lt;4),IF(F67-טבלה20[[#This Row],[LengthofCycle]]=טבלה20[[#This Row],[הפרש קבוע אחרון]],1,0),"")</f>
        <v/>
      </c>
      <c r="Q66" s="14">
        <f>IF(טבלה20[[#This Row],[פעילות]]="","",IF(OR(Q65="",AND(טבלה20[[#This Row],[דילוג]]=1,L65=3)),1,Q65+1))</f>
        <v>2</v>
      </c>
      <c r="R66" s="14" t="str">
        <f>IF(AND(טבלה20[[#This Row],[מחזורי פעילות]]=3,H67=1,טבלה20[[#This Row],[הפרש קבוע אחרון]]&lt;&gt;J67),1,"")</f>
        <v/>
      </c>
      <c r="S66" s="14" t="str">
        <f>IF(AND(טבלה20[[#This Row],[מחזורי פעילות]]=3,H67=1,טבלה20[[#This Row],[הפרש קבוע אחרון]]=J67),1,"")</f>
        <v/>
      </c>
      <c r="T66" s="14" t="str">
        <f>IF(AND(טבלה20[[#This Row],[דילוג]]=1,טבלה20[[#This Row],[הפרש קבוע אחרון]]=J65,טבלה20[[#This Row],[מחזורי פעילות]]&gt;1),1,"")</f>
        <v/>
      </c>
      <c r="U66" s="14">
        <f>IF(OR(AND(טבלה20[[#This Row],[מחזורי פעילות]]&lt;&gt;"",Q67=""),AND(טבלה20[[#This Row],[פעילות]]=3,Q67=1)),טבלה20[[#This Row],[מחזורי פעילות]],"")</f>
        <v>2</v>
      </c>
      <c r="V66" s="14">
        <f>IF(טבלה20[[#This Row],[באיזה מחזור נעקר אחרי קביעה?]]&lt;&gt;"",1,"")</f>
        <v>1</v>
      </c>
      <c r="W66" s="14">
        <f>IF(AND(טבלה20[[#This Row],[באיזה מחזור נעקר אחרי קביעה?]]&lt;&gt;"",טבלה20[[#This Row],[CycleNumber]]&gt;B67),טבלה20[[#This Row],[באיזה מחזור נעקר אחרי קביעה?]],"")</f>
        <v>2</v>
      </c>
      <c r="X66" s="14" t="str">
        <f>IF(AND(טבלה20[[#This Row],[הפרש קבוע אחרון]]&lt;&gt;"",J65=""),טבלה20[[#This Row],[CycleNumber]],"")</f>
        <v/>
      </c>
      <c r="Y66" s="14">
        <f>IF(OR(טבלה20[[#This Row],[CycleNumber]]&gt;B67,B67=""),טבלה20[[#This Row],[CycleNumber]],"")</f>
        <v>12</v>
      </c>
      <c r="Z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" t="s">
        <v>28</v>
      </c>
      <c r="AS66">
        <v>12</v>
      </c>
      <c r="AT66">
        <v>27</v>
      </c>
      <c r="AU66">
        <f t="shared" si="0"/>
        <v>0</v>
      </c>
      <c r="AV66" t="str">
        <f t="shared" si="1"/>
        <v/>
      </c>
    </row>
    <row r="67" spans="1:48" x14ac:dyDescent="0.25">
      <c r="A67" t="s">
        <v>29</v>
      </c>
      <c r="B67">
        <v>1</v>
      </c>
      <c r="C67">
        <v>1</v>
      </c>
      <c r="D67">
        <v>1</v>
      </c>
      <c r="E67">
        <v>0</v>
      </c>
      <c r="F67">
        <v>27</v>
      </c>
      <c r="G67">
        <f>טבלה20[[#This Row],[LengthofCycle]]+1</f>
        <v>28</v>
      </c>
      <c r="H67" t="str">
        <f>IF(טבלה20[[#This Row],[CycleNumber]]&gt;2,IF(AND(טבלה20[[#This Row],[LengthofCycle]]-F66=F66-F65,טבלה20[[#This Row],[LengthofCycle]]-F66&lt;&gt;0),1,""),"")</f>
        <v/>
      </c>
      <c r="I67" t="str">
        <f>IF(טבלה20[[#This Row],[דילוג]]=1,SUM(H67:H68),"")</f>
        <v/>
      </c>
      <c r="J67" t="str">
        <f>IF(AND(טבלה20[[#This Row],[CycleNumber]]&gt;B66,טבלה20[[#This Row],[CycleNumber]]&gt;2),IF(טבלה20[[#This Row],[דילוג]]=1,טבלה20[[#This Row],[LengthofCycle]]-F66,J66),"")</f>
        <v/>
      </c>
      <c r="K67" t="str">
        <f>IF(AND(טבלה20[[#This Row],[CycleNumber]]&gt;B66,טבלה20[[#This Row],[CycleNumber]]&gt;2),IF(טבלה20[[#This Row],[דילוג]]=1,1,IF(MAX(K65:K66)=1,1,IF(טבלה20[[#This Row],[LengthofCycle]]-F66&lt;&gt;טבלה20[[#This Row],[הפרש קבוע אחרון]],0,""))),"")</f>
        <v/>
      </c>
      <c r="L67" t="str">
        <f>IF(טבלה20[[#This Row],[CycleNumber]]&lt;3,"",IF(טבלה20[[#This Row],[דילוג]]=1,1,IF(L66="","",IF(טבלה20[[#This Row],[LengthofCycle]]-F66=טבלה20[[#This Row],[הפרש קבוע אחרון]],1,IF(L66+1&gt;3,"",L66+1)))))</f>
        <v/>
      </c>
      <c r="M67" t="str">
        <f>IF(AND(טבלה20[[#This Row],[פעילות]]=1,L68=2,L69=1,B69&gt;טבלה20[[#This Row],[CycleNumber]]),1,"")</f>
        <v/>
      </c>
      <c r="N67" t="str">
        <f>IF(AND(טבלה20[[#This Row],[האם יש לאישה וסת דילוג?]]=1,טבלה20[[#This Row],[CycleNumber]]&gt;5),IF(AND(טבלה20[[#This Row],[LengthofCycle]]=F64,F66=F63,F65=F62),1,""),"")</f>
        <v/>
      </c>
      <c r="O67" t="str">
        <f>IF(OR(טבלה20[[#This Row],[פעילות]]="",L66=""),"",IF(טבלה20[[#This Row],[פעילות]]=1,1,0))</f>
        <v/>
      </c>
      <c r="P67" t="str">
        <f>IF(AND(טבלה20[[#This Row],[הפרש קבוע אחרון]]&lt;&gt;"",טבלה20[[#This Row],[CycleNumber]]&lt;B68,B68&lt;&gt;"",טבלה20[[#This Row],[פעילות]]&lt;4),IF(F68-טבלה20[[#This Row],[LengthofCycle]]=טבלה20[[#This Row],[הפרש קבוע אחרון]],1,0),"")</f>
        <v/>
      </c>
      <c r="Q67" s="14" t="str">
        <f>IF(טבלה20[[#This Row],[פעילות]]="","",IF(OR(Q66="",AND(טבלה20[[#This Row],[דילוג]]=1,L66=3)),1,Q66+1))</f>
        <v/>
      </c>
      <c r="R67" s="14" t="str">
        <f>IF(AND(טבלה20[[#This Row],[מחזורי פעילות]]=3,H68=1,טבלה20[[#This Row],[הפרש קבוע אחרון]]&lt;&gt;J68),1,"")</f>
        <v/>
      </c>
      <c r="S67" s="14" t="str">
        <f>IF(AND(טבלה20[[#This Row],[מחזורי פעילות]]=3,H68=1,טבלה20[[#This Row],[הפרש קבוע אחרון]]=J68),1,"")</f>
        <v/>
      </c>
      <c r="T67" s="14" t="str">
        <f>IF(AND(טבלה20[[#This Row],[דילוג]]=1,טבלה20[[#This Row],[הפרש קבוע אחרון]]=J66,טבלה20[[#This Row],[מחזורי פעילות]]&gt;1),1,"")</f>
        <v/>
      </c>
      <c r="U67" s="14" t="str">
        <f>IF(OR(AND(טבלה20[[#This Row],[מחזורי פעילות]]&lt;&gt;"",Q68=""),AND(טבלה20[[#This Row],[פעילות]]=3,Q68=1)),טבלה20[[#This Row],[מחזורי פעילות]],"")</f>
        <v/>
      </c>
      <c r="V67" s="14" t="str">
        <f>IF(טבלה20[[#This Row],[באיזה מחזור נעקר אחרי קביעה?]]&lt;&gt;"",1,"")</f>
        <v/>
      </c>
      <c r="W67" s="14" t="str">
        <f>IF(AND(טבלה20[[#This Row],[באיזה מחזור נעקר אחרי קביעה?]]&lt;&gt;"",טבלה20[[#This Row],[CycleNumber]]&gt;B68),טבלה20[[#This Row],[באיזה מחזור נעקר אחרי קביעה?]],"")</f>
        <v/>
      </c>
      <c r="X67" s="14" t="str">
        <f>IF(AND(טבלה20[[#This Row],[הפרש קבוע אחרון]]&lt;&gt;"",J66=""),טבלה20[[#This Row],[CycleNumber]],"")</f>
        <v/>
      </c>
      <c r="Y67" s="14" t="str">
        <f>IF(OR(טבלה20[[#This Row],[CycleNumber]]&gt;B68,B68=""),טבלה20[[#This Row],[CycleNumber]],"")</f>
        <v/>
      </c>
      <c r="Z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" t="s">
        <v>29</v>
      </c>
      <c r="AS67">
        <v>1</v>
      </c>
      <c r="AT67">
        <v>27</v>
      </c>
      <c r="AU67" t="str">
        <f t="shared" si="0"/>
        <v/>
      </c>
      <c r="AV67" t="str">
        <f t="shared" si="1"/>
        <v/>
      </c>
    </row>
    <row r="68" spans="1:48" x14ac:dyDescent="0.25">
      <c r="A68" t="s">
        <v>29</v>
      </c>
      <c r="B68">
        <v>2</v>
      </c>
      <c r="C68">
        <v>1</v>
      </c>
      <c r="D68">
        <v>1</v>
      </c>
      <c r="E68">
        <v>0</v>
      </c>
      <c r="F68">
        <v>31</v>
      </c>
      <c r="G68">
        <f>טבלה20[[#This Row],[LengthofCycle]]+1</f>
        <v>32</v>
      </c>
      <c r="H68" t="str">
        <f>IF(טבלה20[[#This Row],[CycleNumber]]&gt;2,IF(AND(טבלה20[[#This Row],[LengthofCycle]]-F67=F67-F66,טבלה20[[#This Row],[LengthofCycle]]-F67&lt;&gt;0),1,""),"")</f>
        <v/>
      </c>
      <c r="I68" t="str">
        <f>IF(טבלה20[[#This Row],[דילוג]]=1,SUM(H68:H69),"")</f>
        <v/>
      </c>
      <c r="J68" t="str">
        <f>IF(AND(טבלה20[[#This Row],[CycleNumber]]&gt;B67,טבלה20[[#This Row],[CycleNumber]]&gt;2),IF(טבלה20[[#This Row],[דילוג]]=1,טבלה20[[#This Row],[LengthofCycle]]-F67,J67),"")</f>
        <v/>
      </c>
      <c r="K68" t="str">
        <f>IF(AND(טבלה20[[#This Row],[CycleNumber]]&gt;B67,טבלה20[[#This Row],[CycleNumber]]&gt;2),IF(טבלה20[[#This Row],[דילוג]]=1,1,IF(MAX(K66:K67)=1,1,IF(טבלה20[[#This Row],[LengthofCycle]]-F67&lt;&gt;טבלה20[[#This Row],[הפרש קבוע אחרון]],0,""))),"")</f>
        <v/>
      </c>
      <c r="L68" t="str">
        <f>IF(טבלה20[[#This Row],[CycleNumber]]&lt;3,"",IF(טבלה20[[#This Row],[דילוג]]=1,1,IF(L67="","",IF(טבלה20[[#This Row],[LengthofCycle]]-F67=טבלה20[[#This Row],[הפרש קבוע אחרון]],1,IF(L67+1&gt;3,"",L67+1)))))</f>
        <v/>
      </c>
      <c r="M68" t="str">
        <f>IF(AND(טבלה20[[#This Row],[פעילות]]=1,L69=2,L70=1,B70&gt;טבלה20[[#This Row],[CycleNumber]]),1,"")</f>
        <v/>
      </c>
      <c r="N68" t="str">
        <f>IF(AND(טבלה20[[#This Row],[האם יש לאישה וסת דילוג?]]=1,טבלה20[[#This Row],[CycleNumber]]&gt;5),IF(AND(טבלה20[[#This Row],[LengthofCycle]]=F65,F67=F64,F66=F63),1,""),"")</f>
        <v/>
      </c>
      <c r="O68" t="str">
        <f>IF(OR(טבלה20[[#This Row],[פעילות]]="",L67=""),"",IF(טבלה20[[#This Row],[פעילות]]=1,1,0))</f>
        <v/>
      </c>
      <c r="P68" t="str">
        <f>IF(AND(טבלה20[[#This Row],[הפרש קבוע אחרון]]&lt;&gt;"",טבלה20[[#This Row],[CycleNumber]]&lt;B69,B69&lt;&gt;"",טבלה20[[#This Row],[פעילות]]&lt;4),IF(F69-טבלה20[[#This Row],[LengthofCycle]]=טבלה20[[#This Row],[הפרש קבוע אחרון]],1,0),"")</f>
        <v/>
      </c>
      <c r="Q68" s="14" t="str">
        <f>IF(טבלה20[[#This Row],[פעילות]]="","",IF(OR(Q67="",AND(טבלה20[[#This Row],[דילוג]]=1,L67=3)),1,Q67+1))</f>
        <v/>
      </c>
      <c r="R68" s="14" t="str">
        <f>IF(AND(טבלה20[[#This Row],[מחזורי פעילות]]=3,H69=1,טבלה20[[#This Row],[הפרש קבוע אחרון]]&lt;&gt;J69),1,"")</f>
        <v/>
      </c>
      <c r="S68" s="14" t="str">
        <f>IF(AND(טבלה20[[#This Row],[מחזורי פעילות]]=3,H69=1,טבלה20[[#This Row],[הפרש קבוע אחרון]]=J69),1,"")</f>
        <v/>
      </c>
      <c r="T68" s="14" t="str">
        <f>IF(AND(טבלה20[[#This Row],[דילוג]]=1,טבלה20[[#This Row],[הפרש קבוע אחרון]]=J67,טבלה20[[#This Row],[מחזורי פעילות]]&gt;1),1,"")</f>
        <v/>
      </c>
      <c r="U68" s="14" t="str">
        <f>IF(OR(AND(טבלה20[[#This Row],[מחזורי פעילות]]&lt;&gt;"",Q69=""),AND(טבלה20[[#This Row],[פעילות]]=3,Q69=1)),טבלה20[[#This Row],[מחזורי פעילות]],"")</f>
        <v/>
      </c>
      <c r="V68" s="14" t="str">
        <f>IF(טבלה20[[#This Row],[באיזה מחזור נעקר אחרי קביעה?]]&lt;&gt;"",1,"")</f>
        <v/>
      </c>
      <c r="W68" s="14" t="str">
        <f>IF(AND(טבלה20[[#This Row],[באיזה מחזור נעקר אחרי קביעה?]]&lt;&gt;"",טבלה20[[#This Row],[CycleNumber]]&gt;B69),טבלה20[[#This Row],[באיזה מחזור נעקר אחרי קביעה?]],"")</f>
        <v/>
      </c>
      <c r="X68" s="14" t="str">
        <f>IF(AND(טבלה20[[#This Row],[הפרש קבוע אחרון]]&lt;&gt;"",J67=""),טבלה20[[#This Row],[CycleNumber]],"")</f>
        <v/>
      </c>
      <c r="Y68" s="14" t="str">
        <f>IF(OR(טבלה20[[#This Row],[CycleNumber]]&gt;B69,B69=""),טבלה20[[#This Row],[CycleNumber]],"")</f>
        <v/>
      </c>
      <c r="Z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" t="s">
        <v>29</v>
      </c>
      <c r="AS68">
        <v>2</v>
      </c>
      <c r="AT68">
        <v>31</v>
      </c>
      <c r="AU68" t="str">
        <f t="shared" si="0"/>
        <v/>
      </c>
      <c r="AV68" t="str">
        <f t="shared" si="1"/>
        <v/>
      </c>
    </row>
    <row r="69" spans="1:48" x14ac:dyDescent="0.25">
      <c r="A69" t="s">
        <v>29</v>
      </c>
      <c r="B69">
        <v>3</v>
      </c>
      <c r="C69">
        <v>1</v>
      </c>
      <c r="D69">
        <v>1</v>
      </c>
      <c r="E69">
        <v>0</v>
      </c>
      <c r="F69">
        <v>27</v>
      </c>
      <c r="G69">
        <f>טבלה20[[#This Row],[LengthofCycle]]+1</f>
        <v>28</v>
      </c>
      <c r="H69" t="str">
        <f>IF(טבלה20[[#This Row],[CycleNumber]]&gt;2,IF(AND(טבלה20[[#This Row],[LengthofCycle]]-F68=F68-F67,טבלה20[[#This Row],[LengthofCycle]]-F68&lt;&gt;0),1,""),"")</f>
        <v/>
      </c>
      <c r="I69" t="str">
        <f>IF(טבלה20[[#This Row],[דילוג]]=1,SUM(H69:H70),"")</f>
        <v/>
      </c>
      <c r="J69" t="str">
        <f>IF(AND(טבלה20[[#This Row],[CycleNumber]]&gt;B68,טבלה20[[#This Row],[CycleNumber]]&gt;2),IF(טבלה20[[#This Row],[דילוג]]=1,טבלה20[[#This Row],[LengthofCycle]]-F68,J68),"")</f>
        <v/>
      </c>
      <c r="K69">
        <f>IF(AND(טבלה20[[#This Row],[CycleNumber]]&gt;B68,טבלה20[[#This Row],[CycleNumber]]&gt;2),IF(טבלה20[[#This Row],[דילוג]]=1,1,IF(MAX(K67:K68)=1,1,IF(טבלה20[[#This Row],[LengthofCycle]]-F68&lt;&gt;טבלה20[[#This Row],[הפרש קבוע אחרון]],0,""))),"")</f>
        <v>0</v>
      </c>
      <c r="L69" t="str">
        <f>IF(טבלה20[[#This Row],[CycleNumber]]&lt;3,"",IF(טבלה20[[#This Row],[דילוג]]=1,1,IF(L68="","",IF(טבלה20[[#This Row],[LengthofCycle]]-F68=טבלה20[[#This Row],[הפרש קבוע אחרון]],1,IF(L68+1&gt;3,"",L68+1)))))</f>
        <v/>
      </c>
      <c r="M69" t="str">
        <f>IF(AND(טבלה20[[#This Row],[פעילות]]=1,L70=2,L71=1,B71&gt;טבלה20[[#This Row],[CycleNumber]]),1,"")</f>
        <v/>
      </c>
      <c r="N69" t="str">
        <f>IF(AND(טבלה20[[#This Row],[האם יש לאישה וסת דילוג?]]=1,טבלה20[[#This Row],[CycleNumber]]&gt;5),IF(AND(טבלה20[[#This Row],[LengthofCycle]]=F66,F68=F65,F67=F64),1,""),"")</f>
        <v/>
      </c>
      <c r="O69" t="str">
        <f>IF(OR(טבלה20[[#This Row],[פעילות]]="",L68=""),"",IF(טבלה20[[#This Row],[פעילות]]=1,1,0))</f>
        <v/>
      </c>
      <c r="P69" t="str">
        <f>IF(AND(טבלה20[[#This Row],[הפרש קבוע אחרון]]&lt;&gt;"",טבלה20[[#This Row],[CycleNumber]]&lt;B70,B70&lt;&gt;"",טבלה20[[#This Row],[פעילות]]&lt;4),IF(F70-טבלה20[[#This Row],[LengthofCycle]]=טבלה20[[#This Row],[הפרש קבוע אחרון]],1,0),"")</f>
        <v/>
      </c>
      <c r="Q69" s="14" t="str">
        <f>IF(טבלה20[[#This Row],[פעילות]]="","",IF(OR(Q68="",AND(טבלה20[[#This Row],[דילוג]]=1,L68=3)),1,Q68+1))</f>
        <v/>
      </c>
      <c r="R69" s="14" t="str">
        <f>IF(AND(טבלה20[[#This Row],[מחזורי פעילות]]=3,H70=1,טבלה20[[#This Row],[הפרש קבוע אחרון]]&lt;&gt;J70),1,"")</f>
        <v/>
      </c>
      <c r="S69" s="14" t="str">
        <f>IF(AND(טבלה20[[#This Row],[מחזורי פעילות]]=3,H70=1,טבלה20[[#This Row],[הפרש קבוע אחרון]]=J70),1,"")</f>
        <v/>
      </c>
      <c r="T69" s="14" t="str">
        <f>IF(AND(טבלה20[[#This Row],[דילוג]]=1,טבלה20[[#This Row],[הפרש קבוע אחרון]]=J68,טבלה20[[#This Row],[מחזורי פעילות]]&gt;1),1,"")</f>
        <v/>
      </c>
      <c r="U69" s="14" t="str">
        <f>IF(OR(AND(טבלה20[[#This Row],[מחזורי פעילות]]&lt;&gt;"",Q70=""),AND(טבלה20[[#This Row],[פעילות]]=3,Q70=1)),טבלה20[[#This Row],[מחזורי פעילות]],"")</f>
        <v/>
      </c>
      <c r="V69" s="14" t="str">
        <f>IF(טבלה20[[#This Row],[באיזה מחזור נעקר אחרי קביעה?]]&lt;&gt;"",1,"")</f>
        <v/>
      </c>
      <c r="W69" s="14" t="str">
        <f>IF(AND(טבלה20[[#This Row],[באיזה מחזור נעקר אחרי קביעה?]]&lt;&gt;"",טבלה20[[#This Row],[CycleNumber]]&gt;B70),טבלה20[[#This Row],[באיזה מחזור נעקר אחרי קביעה?]],"")</f>
        <v/>
      </c>
      <c r="X69" s="14" t="str">
        <f>IF(AND(טבלה20[[#This Row],[הפרש קבוע אחרון]]&lt;&gt;"",J68=""),טבלה20[[#This Row],[CycleNumber]],"")</f>
        <v/>
      </c>
      <c r="Y69" s="14" t="str">
        <f>IF(OR(טבלה20[[#This Row],[CycleNumber]]&gt;B70,B70=""),טבלה20[[#This Row],[CycleNumber]],"")</f>
        <v/>
      </c>
      <c r="Z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" t="s">
        <v>29</v>
      </c>
      <c r="AS69">
        <v>3</v>
      </c>
      <c r="AT69">
        <v>27</v>
      </c>
      <c r="AU69">
        <f t="shared" ref="AU69:AV132" si="5">IF(AS69=AS67+2,IF(AND(AT67-AT68=AT68-AT69,AT67-AT68&lt;&gt;0),1,0),"")</f>
        <v>0</v>
      </c>
      <c r="AV69" t="str">
        <f t="shared" si="1"/>
        <v/>
      </c>
    </row>
    <row r="70" spans="1:48" x14ac:dyDescent="0.25">
      <c r="A70" t="s">
        <v>29</v>
      </c>
      <c r="B70">
        <v>4</v>
      </c>
      <c r="C70">
        <v>1</v>
      </c>
      <c r="D70">
        <v>1</v>
      </c>
      <c r="E70">
        <v>0</v>
      </c>
      <c r="F70">
        <v>28</v>
      </c>
      <c r="G70">
        <f>טבלה20[[#This Row],[LengthofCycle]]+1</f>
        <v>29</v>
      </c>
      <c r="H70" t="str">
        <f>IF(טבלה20[[#This Row],[CycleNumber]]&gt;2,IF(AND(טבלה20[[#This Row],[LengthofCycle]]-F69=F69-F68,טבלה20[[#This Row],[LengthofCycle]]-F69&lt;&gt;0),1,""),"")</f>
        <v/>
      </c>
      <c r="I70" t="str">
        <f>IF(טבלה20[[#This Row],[דילוג]]=1,SUM(H70:H71),"")</f>
        <v/>
      </c>
      <c r="J70" t="str">
        <f>IF(AND(טבלה20[[#This Row],[CycleNumber]]&gt;B69,טבלה20[[#This Row],[CycleNumber]]&gt;2),IF(טבלה20[[#This Row],[דילוג]]=1,טבלה20[[#This Row],[LengthofCycle]]-F69,J69),"")</f>
        <v/>
      </c>
      <c r="K70">
        <f>IF(AND(טבלה20[[#This Row],[CycleNumber]]&gt;B69,טבלה20[[#This Row],[CycleNumber]]&gt;2),IF(טבלה20[[#This Row],[דילוג]]=1,1,IF(MAX(K68:K69)=1,1,IF(טבלה20[[#This Row],[LengthofCycle]]-F69&lt;&gt;טבלה20[[#This Row],[הפרש קבוע אחרון]],0,""))),"")</f>
        <v>0</v>
      </c>
      <c r="L70" t="str">
        <f>IF(טבלה20[[#This Row],[CycleNumber]]&lt;3,"",IF(טבלה20[[#This Row],[דילוג]]=1,1,IF(L69="","",IF(טבלה20[[#This Row],[LengthofCycle]]-F69=טבלה20[[#This Row],[הפרש קבוע אחרון]],1,IF(L69+1&gt;3,"",L69+1)))))</f>
        <v/>
      </c>
      <c r="M70" t="str">
        <f>IF(AND(טבלה20[[#This Row],[פעילות]]=1,L71=2,L72=1,B72&gt;טבלה20[[#This Row],[CycleNumber]]),1,"")</f>
        <v/>
      </c>
      <c r="N70" t="str">
        <f>IF(AND(טבלה20[[#This Row],[האם יש לאישה וסת דילוג?]]=1,טבלה20[[#This Row],[CycleNumber]]&gt;5),IF(AND(טבלה20[[#This Row],[LengthofCycle]]=F67,F69=F66,F68=F65),1,""),"")</f>
        <v/>
      </c>
      <c r="O70" t="str">
        <f>IF(OR(טבלה20[[#This Row],[פעילות]]="",L69=""),"",IF(טבלה20[[#This Row],[פעילות]]=1,1,0))</f>
        <v/>
      </c>
      <c r="P70" t="str">
        <f>IF(AND(טבלה20[[#This Row],[הפרש קבוע אחרון]]&lt;&gt;"",טבלה20[[#This Row],[CycleNumber]]&lt;B71,B71&lt;&gt;"",טבלה20[[#This Row],[פעילות]]&lt;4),IF(F71-טבלה20[[#This Row],[LengthofCycle]]=טבלה20[[#This Row],[הפרש קבוע אחרון]],1,0),"")</f>
        <v/>
      </c>
      <c r="Q70" s="14" t="str">
        <f>IF(טבלה20[[#This Row],[פעילות]]="","",IF(OR(Q69="",AND(טבלה20[[#This Row],[דילוג]]=1,L69=3)),1,Q69+1))</f>
        <v/>
      </c>
      <c r="R70" s="14" t="str">
        <f>IF(AND(טבלה20[[#This Row],[מחזורי פעילות]]=3,H71=1,טבלה20[[#This Row],[הפרש קבוע אחרון]]&lt;&gt;J71),1,"")</f>
        <v/>
      </c>
      <c r="S70" s="14" t="str">
        <f>IF(AND(טבלה20[[#This Row],[מחזורי פעילות]]=3,H71=1,טבלה20[[#This Row],[הפרש קבוע אחרון]]=J71),1,"")</f>
        <v/>
      </c>
      <c r="T70" s="14" t="str">
        <f>IF(AND(טבלה20[[#This Row],[דילוג]]=1,טבלה20[[#This Row],[הפרש קבוע אחרון]]=J69,טבלה20[[#This Row],[מחזורי פעילות]]&gt;1),1,"")</f>
        <v/>
      </c>
      <c r="U70" s="14" t="str">
        <f>IF(OR(AND(טבלה20[[#This Row],[מחזורי פעילות]]&lt;&gt;"",Q71=""),AND(טבלה20[[#This Row],[פעילות]]=3,Q71=1)),טבלה20[[#This Row],[מחזורי פעילות]],"")</f>
        <v/>
      </c>
      <c r="V70" s="14" t="str">
        <f>IF(טבלה20[[#This Row],[באיזה מחזור נעקר אחרי קביעה?]]&lt;&gt;"",1,"")</f>
        <v/>
      </c>
      <c r="W70" s="14" t="str">
        <f>IF(AND(טבלה20[[#This Row],[באיזה מחזור נעקר אחרי קביעה?]]&lt;&gt;"",טבלה20[[#This Row],[CycleNumber]]&gt;B71),טבלה20[[#This Row],[באיזה מחזור נעקר אחרי קביעה?]],"")</f>
        <v/>
      </c>
      <c r="X70" s="14" t="str">
        <f>IF(AND(טבלה20[[#This Row],[הפרש קבוע אחרון]]&lt;&gt;"",J69=""),טבלה20[[#This Row],[CycleNumber]],"")</f>
        <v/>
      </c>
      <c r="Y70" s="14" t="str">
        <f>IF(OR(טבלה20[[#This Row],[CycleNumber]]&gt;B71,B71=""),טבלה20[[#This Row],[CycleNumber]],"")</f>
        <v/>
      </c>
      <c r="Z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" t="s">
        <v>29</v>
      </c>
      <c r="AS70">
        <v>4</v>
      </c>
      <c r="AT70">
        <v>28</v>
      </c>
      <c r="AU70">
        <f t="shared" si="5"/>
        <v>0</v>
      </c>
      <c r="AV70" t="str">
        <f t="shared" ref="AV70:AW133" si="6">IF(AND(AU70=1,AU69=1),1,"")</f>
        <v/>
      </c>
    </row>
    <row r="71" spans="1:48" x14ac:dyDescent="0.25">
      <c r="A71" t="s">
        <v>29</v>
      </c>
      <c r="B71">
        <v>5</v>
      </c>
      <c r="C71">
        <v>1</v>
      </c>
      <c r="D71">
        <v>1</v>
      </c>
      <c r="E71">
        <v>0</v>
      </c>
      <c r="F71">
        <v>27</v>
      </c>
      <c r="G71">
        <f>טבלה20[[#This Row],[LengthofCycle]]+1</f>
        <v>28</v>
      </c>
      <c r="H71" t="str">
        <f>IF(טבלה20[[#This Row],[CycleNumber]]&gt;2,IF(AND(טבלה20[[#This Row],[LengthofCycle]]-F70=F70-F69,טבלה20[[#This Row],[LengthofCycle]]-F70&lt;&gt;0),1,""),"")</f>
        <v/>
      </c>
      <c r="I71" t="str">
        <f>IF(טבלה20[[#This Row],[דילוג]]=1,SUM(H71:H72),"")</f>
        <v/>
      </c>
      <c r="J71" t="str">
        <f>IF(AND(טבלה20[[#This Row],[CycleNumber]]&gt;B70,טבלה20[[#This Row],[CycleNumber]]&gt;2),IF(טבלה20[[#This Row],[דילוג]]=1,טבלה20[[#This Row],[LengthofCycle]]-F70,J70),"")</f>
        <v/>
      </c>
      <c r="K71">
        <f>IF(AND(טבלה20[[#This Row],[CycleNumber]]&gt;B70,טבלה20[[#This Row],[CycleNumber]]&gt;2),IF(טבלה20[[#This Row],[דילוג]]=1,1,IF(MAX(K69:K70)=1,1,IF(טבלה20[[#This Row],[LengthofCycle]]-F70&lt;&gt;טבלה20[[#This Row],[הפרש קבוע אחרון]],0,""))),"")</f>
        <v>0</v>
      </c>
      <c r="L71" t="str">
        <f>IF(טבלה20[[#This Row],[CycleNumber]]&lt;3,"",IF(טבלה20[[#This Row],[דילוג]]=1,1,IF(L70="","",IF(טבלה20[[#This Row],[LengthofCycle]]-F70=טבלה20[[#This Row],[הפרש קבוע אחרון]],1,IF(L70+1&gt;3,"",L70+1)))))</f>
        <v/>
      </c>
      <c r="M71" t="str">
        <f>IF(AND(טבלה20[[#This Row],[פעילות]]=1,L72=2,L73=1,B73&gt;טבלה20[[#This Row],[CycleNumber]]),1,"")</f>
        <v/>
      </c>
      <c r="N71" t="str">
        <f>IF(AND(טבלה20[[#This Row],[האם יש לאישה וסת דילוג?]]=1,טבלה20[[#This Row],[CycleNumber]]&gt;5),IF(AND(טבלה20[[#This Row],[LengthofCycle]]=F68,F70=F67,F69=F66),1,""),"")</f>
        <v/>
      </c>
      <c r="O71" t="str">
        <f>IF(OR(טבלה20[[#This Row],[פעילות]]="",L70=""),"",IF(טבלה20[[#This Row],[פעילות]]=1,1,0))</f>
        <v/>
      </c>
      <c r="P71" t="str">
        <f>IF(AND(טבלה20[[#This Row],[הפרש קבוע אחרון]]&lt;&gt;"",טבלה20[[#This Row],[CycleNumber]]&lt;B72,B72&lt;&gt;"",טבלה20[[#This Row],[פעילות]]&lt;4),IF(F72-טבלה20[[#This Row],[LengthofCycle]]=טבלה20[[#This Row],[הפרש קבוע אחרון]],1,0),"")</f>
        <v/>
      </c>
      <c r="Q71" s="14" t="str">
        <f>IF(טבלה20[[#This Row],[פעילות]]="","",IF(OR(Q70="",AND(טבלה20[[#This Row],[דילוג]]=1,L70=3)),1,Q70+1))</f>
        <v/>
      </c>
      <c r="R71" s="14" t="str">
        <f>IF(AND(טבלה20[[#This Row],[מחזורי פעילות]]=3,H72=1,טבלה20[[#This Row],[הפרש קבוע אחרון]]&lt;&gt;J72),1,"")</f>
        <v/>
      </c>
      <c r="S71" s="14" t="str">
        <f>IF(AND(טבלה20[[#This Row],[מחזורי פעילות]]=3,H72=1,טבלה20[[#This Row],[הפרש קבוע אחרון]]=J72),1,"")</f>
        <v/>
      </c>
      <c r="T71" s="14" t="str">
        <f>IF(AND(טבלה20[[#This Row],[דילוג]]=1,טבלה20[[#This Row],[הפרש קבוע אחרון]]=J70,טבלה20[[#This Row],[מחזורי פעילות]]&gt;1),1,"")</f>
        <v/>
      </c>
      <c r="U71" s="14" t="str">
        <f>IF(OR(AND(טבלה20[[#This Row],[מחזורי פעילות]]&lt;&gt;"",Q72=""),AND(טבלה20[[#This Row],[פעילות]]=3,Q72=1)),טבלה20[[#This Row],[מחזורי פעילות]],"")</f>
        <v/>
      </c>
      <c r="V71" s="14" t="str">
        <f>IF(טבלה20[[#This Row],[באיזה מחזור נעקר אחרי קביעה?]]&lt;&gt;"",1,"")</f>
        <v/>
      </c>
      <c r="W71" s="14" t="str">
        <f>IF(AND(טבלה20[[#This Row],[באיזה מחזור נעקר אחרי קביעה?]]&lt;&gt;"",טבלה20[[#This Row],[CycleNumber]]&gt;B72),טבלה20[[#This Row],[באיזה מחזור נעקר אחרי קביעה?]],"")</f>
        <v/>
      </c>
      <c r="X71" s="14" t="str">
        <f>IF(AND(טבלה20[[#This Row],[הפרש קבוע אחרון]]&lt;&gt;"",J70=""),טבלה20[[#This Row],[CycleNumber]],"")</f>
        <v/>
      </c>
      <c r="Y71" s="14" t="str">
        <f>IF(OR(טבלה20[[#This Row],[CycleNumber]]&gt;B72,B72=""),טבלה20[[#This Row],[CycleNumber]],"")</f>
        <v/>
      </c>
      <c r="Z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" t="s">
        <v>29</v>
      </c>
      <c r="AS71">
        <v>5</v>
      </c>
      <c r="AT71">
        <v>27</v>
      </c>
      <c r="AU71">
        <f t="shared" si="5"/>
        <v>0</v>
      </c>
      <c r="AV71" t="str">
        <f t="shared" si="6"/>
        <v/>
      </c>
    </row>
    <row r="72" spans="1:48" x14ac:dyDescent="0.25">
      <c r="A72" t="s">
        <v>29</v>
      </c>
      <c r="B72">
        <v>6</v>
      </c>
      <c r="C72">
        <v>1</v>
      </c>
      <c r="D72">
        <v>1</v>
      </c>
      <c r="E72">
        <v>0</v>
      </c>
      <c r="F72">
        <v>27</v>
      </c>
      <c r="G72">
        <f>טבלה20[[#This Row],[LengthofCycle]]+1</f>
        <v>28</v>
      </c>
      <c r="H72" t="str">
        <f>IF(טבלה20[[#This Row],[CycleNumber]]&gt;2,IF(AND(טבלה20[[#This Row],[LengthofCycle]]-F71=F71-F70,טבלה20[[#This Row],[LengthofCycle]]-F71&lt;&gt;0),1,""),"")</f>
        <v/>
      </c>
      <c r="I72" t="str">
        <f>IF(טבלה20[[#This Row],[דילוג]]=1,SUM(H72:H73),"")</f>
        <v/>
      </c>
      <c r="J72" t="str">
        <f>IF(AND(טבלה20[[#This Row],[CycleNumber]]&gt;B71,טבלה20[[#This Row],[CycleNumber]]&gt;2),IF(טבלה20[[#This Row],[דילוג]]=1,טבלה20[[#This Row],[LengthofCycle]]-F71,J71),"")</f>
        <v/>
      </c>
      <c r="K72">
        <f>IF(AND(טבלה20[[#This Row],[CycleNumber]]&gt;B71,טבלה20[[#This Row],[CycleNumber]]&gt;2),IF(טבלה20[[#This Row],[דילוג]]=1,1,IF(MAX(K70:K71)=1,1,IF(טבלה20[[#This Row],[LengthofCycle]]-F71&lt;&gt;טבלה20[[#This Row],[הפרש קבוע אחרון]],0,""))),"")</f>
        <v>0</v>
      </c>
      <c r="L72" t="str">
        <f>IF(טבלה20[[#This Row],[CycleNumber]]&lt;3,"",IF(טבלה20[[#This Row],[דילוג]]=1,1,IF(L71="","",IF(טבלה20[[#This Row],[LengthofCycle]]-F71=טבלה20[[#This Row],[הפרש קבוע אחרון]],1,IF(L71+1&gt;3,"",L71+1)))))</f>
        <v/>
      </c>
      <c r="M72" t="str">
        <f>IF(AND(טבלה20[[#This Row],[פעילות]]=1,L73=2,L74=1,B74&gt;טבלה20[[#This Row],[CycleNumber]]),1,"")</f>
        <v/>
      </c>
      <c r="N72" t="str">
        <f>IF(AND(טבלה20[[#This Row],[האם יש לאישה וסת דילוג?]]=1,טבלה20[[#This Row],[CycleNumber]]&gt;5),IF(AND(טבלה20[[#This Row],[LengthofCycle]]=F69,F71=F68,F70=F67),1,""),"")</f>
        <v/>
      </c>
      <c r="O72" t="str">
        <f>IF(OR(טבלה20[[#This Row],[פעילות]]="",L71=""),"",IF(טבלה20[[#This Row],[פעילות]]=1,1,0))</f>
        <v/>
      </c>
      <c r="P72" t="str">
        <f>IF(AND(טבלה20[[#This Row],[הפרש קבוע אחרון]]&lt;&gt;"",טבלה20[[#This Row],[CycleNumber]]&lt;B73,B73&lt;&gt;"",טבלה20[[#This Row],[פעילות]]&lt;4),IF(F73-טבלה20[[#This Row],[LengthofCycle]]=טבלה20[[#This Row],[הפרש קבוע אחרון]],1,0),"")</f>
        <v/>
      </c>
      <c r="Q72" s="14" t="str">
        <f>IF(טבלה20[[#This Row],[פעילות]]="","",IF(OR(Q71="",AND(טבלה20[[#This Row],[דילוג]]=1,L71=3)),1,Q71+1))</f>
        <v/>
      </c>
      <c r="R72" s="14" t="str">
        <f>IF(AND(טבלה20[[#This Row],[מחזורי פעילות]]=3,H73=1,טבלה20[[#This Row],[הפרש קבוע אחרון]]&lt;&gt;J73),1,"")</f>
        <v/>
      </c>
      <c r="S72" s="14" t="str">
        <f>IF(AND(טבלה20[[#This Row],[מחזורי פעילות]]=3,H73=1,טבלה20[[#This Row],[הפרש קבוע אחרון]]=J73),1,"")</f>
        <v/>
      </c>
      <c r="T72" s="14" t="str">
        <f>IF(AND(טבלה20[[#This Row],[דילוג]]=1,טבלה20[[#This Row],[הפרש קבוע אחרון]]=J71,טבלה20[[#This Row],[מחזורי פעילות]]&gt;1),1,"")</f>
        <v/>
      </c>
      <c r="U72" s="14" t="str">
        <f>IF(OR(AND(טבלה20[[#This Row],[מחזורי פעילות]]&lt;&gt;"",Q73=""),AND(טבלה20[[#This Row],[פעילות]]=3,Q73=1)),טבלה20[[#This Row],[מחזורי פעילות]],"")</f>
        <v/>
      </c>
      <c r="V72" s="14" t="str">
        <f>IF(טבלה20[[#This Row],[באיזה מחזור נעקר אחרי קביעה?]]&lt;&gt;"",1,"")</f>
        <v/>
      </c>
      <c r="W72" s="14" t="str">
        <f>IF(AND(טבלה20[[#This Row],[באיזה מחזור נעקר אחרי קביעה?]]&lt;&gt;"",טבלה20[[#This Row],[CycleNumber]]&gt;B73),טבלה20[[#This Row],[באיזה מחזור נעקר אחרי קביעה?]],"")</f>
        <v/>
      </c>
      <c r="X72" s="14" t="str">
        <f>IF(AND(טבלה20[[#This Row],[הפרש קבוע אחרון]]&lt;&gt;"",J71=""),טבלה20[[#This Row],[CycleNumber]],"")</f>
        <v/>
      </c>
      <c r="Y72" s="14" t="str">
        <f>IF(OR(טבלה20[[#This Row],[CycleNumber]]&gt;B73,B73=""),טבלה20[[#This Row],[CycleNumber]],"")</f>
        <v/>
      </c>
      <c r="Z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72" t="e">
        <f>LOOKUP(טבלה20[[#This Row],[ClientID]],[2]!קביעויות[דילוג למפרע])</f>
        <v>#REF!</v>
      </c>
      <c r="AR72" t="s">
        <v>29</v>
      </c>
      <c r="AS72">
        <v>6</v>
      </c>
      <c r="AT72">
        <v>27</v>
      </c>
      <c r="AU72">
        <f t="shared" si="5"/>
        <v>0</v>
      </c>
      <c r="AV72" t="str">
        <f t="shared" si="6"/>
        <v/>
      </c>
    </row>
    <row r="73" spans="1:48" x14ac:dyDescent="0.25">
      <c r="A73" t="s">
        <v>29</v>
      </c>
      <c r="B73">
        <v>7</v>
      </c>
      <c r="C73">
        <v>1</v>
      </c>
      <c r="D73">
        <v>1</v>
      </c>
      <c r="E73">
        <v>0</v>
      </c>
      <c r="F73">
        <v>27</v>
      </c>
      <c r="G73">
        <f>טבלה20[[#This Row],[LengthofCycle]]+1</f>
        <v>28</v>
      </c>
      <c r="H73" t="str">
        <f>IF(טבלה20[[#This Row],[CycleNumber]]&gt;2,IF(AND(טבלה20[[#This Row],[LengthofCycle]]-F72=F72-F71,טבלה20[[#This Row],[LengthofCycle]]-F72&lt;&gt;0),1,""),"")</f>
        <v/>
      </c>
      <c r="I73" t="str">
        <f>IF(טבלה20[[#This Row],[דילוג]]=1,SUM(H73:H74),"")</f>
        <v/>
      </c>
      <c r="J73" t="str">
        <f>IF(AND(טבלה20[[#This Row],[CycleNumber]]&gt;B72,טבלה20[[#This Row],[CycleNumber]]&gt;2),IF(טבלה20[[#This Row],[דילוג]]=1,טבלה20[[#This Row],[LengthofCycle]]-F72,J72),"")</f>
        <v/>
      </c>
      <c r="K73">
        <f>IF(AND(טבלה20[[#This Row],[CycleNumber]]&gt;B72,טבלה20[[#This Row],[CycleNumber]]&gt;2),IF(טבלה20[[#This Row],[דילוג]]=1,1,IF(MAX(K71:K72)=1,1,IF(טבלה20[[#This Row],[LengthofCycle]]-F72&lt;&gt;טבלה20[[#This Row],[הפרש קבוע אחרון]],0,""))),"")</f>
        <v>0</v>
      </c>
      <c r="L73" t="str">
        <f>IF(טבלה20[[#This Row],[CycleNumber]]&lt;3,"",IF(טבלה20[[#This Row],[דילוג]]=1,1,IF(L72="","",IF(טבלה20[[#This Row],[LengthofCycle]]-F72=טבלה20[[#This Row],[הפרש קבוע אחרון]],1,IF(L72+1&gt;3,"",L72+1)))))</f>
        <v/>
      </c>
      <c r="M73" t="str">
        <f>IF(AND(טבלה20[[#This Row],[פעילות]]=1,L74=2,L75=1,B75&gt;טבלה20[[#This Row],[CycleNumber]]),1,"")</f>
        <v/>
      </c>
      <c r="N73" t="str">
        <f>IF(AND(טבלה20[[#This Row],[האם יש לאישה וסת דילוג?]]=1,טבלה20[[#This Row],[CycleNumber]]&gt;5),IF(AND(טבלה20[[#This Row],[LengthofCycle]]=F70,F72=F69,F71=F68),1,""),"")</f>
        <v/>
      </c>
      <c r="O73" t="str">
        <f>IF(OR(טבלה20[[#This Row],[פעילות]]="",L72=""),"",IF(טבלה20[[#This Row],[פעילות]]=1,1,0))</f>
        <v/>
      </c>
      <c r="P73" t="str">
        <f>IF(AND(טבלה20[[#This Row],[הפרש קבוע אחרון]]&lt;&gt;"",טבלה20[[#This Row],[CycleNumber]]&lt;B74,B74&lt;&gt;"",טבלה20[[#This Row],[פעילות]]&lt;4),IF(F74-טבלה20[[#This Row],[LengthofCycle]]=טבלה20[[#This Row],[הפרש קבוע אחרון]],1,0),"")</f>
        <v/>
      </c>
      <c r="Q73" s="14" t="str">
        <f>IF(טבלה20[[#This Row],[פעילות]]="","",IF(OR(Q72="",AND(טבלה20[[#This Row],[דילוג]]=1,L72=3)),1,Q72+1))</f>
        <v/>
      </c>
      <c r="R73" s="14" t="str">
        <f>IF(AND(טבלה20[[#This Row],[מחזורי פעילות]]=3,H74=1,טבלה20[[#This Row],[הפרש קבוע אחרון]]&lt;&gt;J74),1,"")</f>
        <v/>
      </c>
      <c r="S73" s="14" t="str">
        <f>IF(AND(טבלה20[[#This Row],[מחזורי פעילות]]=3,H74=1,טבלה20[[#This Row],[הפרש קבוע אחרון]]=J74),1,"")</f>
        <v/>
      </c>
      <c r="T73" s="14" t="str">
        <f>IF(AND(טבלה20[[#This Row],[דילוג]]=1,טבלה20[[#This Row],[הפרש קבוע אחרון]]=J72,טבלה20[[#This Row],[מחזורי פעילות]]&gt;1),1,"")</f>
        <v/>
      </c>
      <c r="U73" s="14" t="str">
        <f>IF(OR(AND(טבלה20[[#This Row],[מחזורי פעילות]]&lt;&gt;"",Q74=""),AND(טבלה20[[#This Row],[פעילות]]=3,Q74=1)),טבלה20[[#This Row],[מחזורי פעילות]],"")</f>
        <v/>
      </c>
      <c r="V73" s="14" t="str">
        <f>IF(טבלה20[[#This Row],[באיזה מחזור נעקר אחרי קביעה?]]&lt;&gt;"",1,"")</f>
        <v/>
      </c>
      <c r="W73" s="14" t="str">
        <f>IF(AND(טבלה20[[#This Row],[באיזה מחזור נעקר אחרי קביעה?]]&lt;&gt;"",טבלה20[[#This Row],[CycleNumber]]&gt;B74),טבלה20[[#This Row],[באיזה מחזור נעקר אחרי קביעה?]],"")</f>
        <v/>
      </c>
      <c r="X73" s="14" t="str">
        <f>IF(AND(טבלה20[[#This Row],[הפרש קבוע אחרון]]&lt;&gt;"",J72=""),טבלה20[[#This Row],[CycleNumber]],"")</f>
        <v/>
      </c>
      <c r="Y73" s="14" t="str">
        <f>IF(OR(טבלה20[[#This Row],[CycleNumber]]&gt;B74,B74=""),טבלה20[[#This Row],[CycleNumber]],"")</f>
        <v/>
      </c>
      <c r="Z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" t="s">
        <v>29</v>
      </c>
      <c r="AS73">
        <v>7</v>
      </c>
      <c r="AT73">
        <v>27</v>
      </c>
      <c r="AU73">
        <f t="shared" si="5"/>
        <v>0</v>
      </c>
      <c r="AV73" t="str">
        <f t="shared" si="6"/>
        <v/>
      </c>
    </row>
    <row r="74" spans="1:48" x14ac:dyDescent="0.25">
      <c r="A74" t="s">
        <v>29</v>
      </c>
      <c r="B74">
        <v>8</v>
      </c>
      <c r="C74">
        <v>1</v>
      </c>
      <c r="D74">
        <v>1</v>
      </c>
      <c r="E74">
        <v>0</v>
      </c>
      <c r="F74">
        <v>25</v>
      </c>
      <c r="G74">
        <f>טבלה20[[#This Row],[LengthofCycle]]+1</f>
        <v>26</v>
      </c>
      <c r="H74" t="str">
        <f>IF(טבלה20[[#This Row],[CycleNumber]]&gt;2,IF(AND(טבלה20[[#This Row],[LengthofCycle]]-F73=F73-F72,טבלה20[[#This Row],[LengthofCycle]]-F73&lt;&gt;0),1,""),"")</f>
        <v/>
      </c>
      <c r="I74" t="str">
        <f>IF(טבלה20[[#This Row],[דילוג]]=1,SUM(H74:H75),"")</f>
        <v/>
      </c>
      <c r="J74" t="str">
        <f>IF(AND(טבלה20[[#This Row],[CycleNumber]]&gt;B73,טבלה20[[#This Row],[CycleNumber]]&gt;2),IF(טבלה20[[#This Row],[דילוג]]=1,טבלה20[[#This Row],[LengthofCycle]]-F73,J73),"")</f>
        <v/>
      </c>
      <c r="K74">
        <f>IF(AND(טבלה20[[#This Row],[CycleNumber]]&gt;B73,טבלה20[[#This Row],[CycleNumber]]&gt;2),IF(טבלה20[[#This Row],[דילוג]]=1,1,IF(MAX(K72:K73)=1,1,IF(טבלה20[[#This Row],[LengthofCycle]]-F73&lt;&gt;טבלה20[[#This Row],[הפרש קבוע אחרון]],0,""))),"")</f>
        <v>0</v>
      </c>
      <c r="L74" t="str">
        <f>IF(טבלה20[[#This Row],[CycleNumber]]&lt;3,"",IF(טבלה20[[#This Row],[דילוג]]=1,1,IF(L73="","",IF(טבלה20[[#This Row],[LengthofCycle]]-F73=טבלה20[[#This Row],[הפרש קבוע אחרון]],1,IF(L73+1&gt;3,"",L73+1)))))</f>
        <v/>
      </c>
      <c r="M74" t="str">
        <f>IF(AND(טבלה20[[#This Row],[פעילות]]=1,L75=2,L76=1,B76&gt;טבלה20[[#This Row],[CycleNumber]]),1,"")</f>
        <v/>
      </c>
      <c r="N74" t="str">
        <f>IF(AND(טבלה20[[#This Row],[האם יש לאישה וסת דילוג?]]=1,טבלה20[[#This Row],[CycleNumber]]&gt;5),IF(AND(טבלה20[[#This Row],[LengthofCycle]]=F71,F73=F70,F72=F69),1,""),"")</f>
        <v/>
      </c>
      <c r="O74" t="str">
        <f>IF(OR(טבלה20[[#This Row],[פעילות]]="",L73=""),"",IF(טבלה20[[#This Row],[פעילות]]=1,1,0))</f>
        <v/>
      </c>
      <c r="P74" t="str">
        <f>IF(AND(טבלה20[[#This Row],[הפרש קבוע אחרון]]&lt;&gt;"",טבלה20[[#This Row],[CycleNumber]]&lt;B75,B75&lt;&gt;"",טבלה20[[#This Row],[פעילות]]&lt;4),IF(F75-טבלה20[[#This Row],[LengthofCycle]]=טבלה20[[#This Row],[הפרש קבוע אחרון]],1,0),"")</f>
        <v/>
      </c>
      <c r="Q74" s="14" t="str">
        <f>IF(טבלה20[[#This Row],[פעילות]]="","",IF(OR(Q73="",AND(טבלה20[[#This Row],[דילוג]]=1,L73=3)),1,Q73+1))</f>
        <v/>
      </c>
      <c r="R74" s="14" t="str">
        <f>IF(AND(טבלה20[[#This Row],[מחזורי פעילות]]=3,H75=1,טבלה20[[#This Row],[הפרש קבוע אחרון]]&lt;&gt;J75),1,"")</f>
        <v/>
      </c>
      <c r="S74" s="14" t="str">
        <f>IF(AND(טבלה20[[#This Row],[מחזורי פעילות]]=3,H75=1,טבלה20[[#This Row],[הפרש קבוע אחרון]]=J75),1,"")</f>
        <v/>
      </c>
      <c r="T74" s="14" t="str">
        <f>IF(AND(טבלה20[[#This Row],[דילוג]]=1,טבלה20[[#This Row],[הפרש קבוע אחרון]]=J73,טבלה20[[#This Row],[מחזורי פעילות]]&gt;1),1,"")</f>
        <v/>
      </c>
      <c r="U74" s="14" t="str">
        <f>IF(OR(AND(טבלה20[[#This Row],[מחזורי פעילות]]&lt;&gt;"",Q75=""),AND(טבלה20[[#This Row],[פעילות]]=3,Q75=1)),טבלה20[[#This Row],[מחזורי פעילות]],"")</f>
        <v/>
      </c>
      <c r="V74" s="14" t="str">
        <f>IF(טבלה20[[#This Row],[באיזה מחזור נעקר אחרי קביעה?]]&lt;&gt;"",1,"")</f>
        <v/>
      </c>
      <c r="W74" s="14" t="str">
        <f>IF(AND(טבלה20[[#This Row],[באיזה מחזור נעקר אחרי קביעה?]]&lt;&gt;"",טבלה20[[#This Row],[CycleNumber]]&gt;B75),טבלה20[[#This Row],[באיזה מחזור נעקר אחרי קביעה?]],"")</f>
        <v/>
      </c>
      <c r="X74" s="14" t="str">
        <f>IF(AND(טבלה20[[#This Row],[הפרש קבוע אחרון]]&lt;&gt;"",J73=""),טבלה20[[#This Row],[CycleNumber]],"")</f>
        <v/>
      </c>
      <c r="Y74" s="14" t="str">
        <f>IF(OR(טבלה20[[#This Row],[CycleNumber]]&gt;B75,B75=""),טבלה20[[#This Row],[CycleNumber]],"")</f>
        <v/>
      </c>
      <c r="Z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" t="s">
        <v>29</v>
      </c>
      <c r="AS74">
        <v>8</v>
      </c>
      <c r="AT74">
        <v>25</v>
      </c>
      <c r="AU74">
        <f t="shared" si="5"/>
        <v>0</v>
      </c>
      <c r="AV74" t="str">
        <f t="shared" si="6"/>
        <v/>
      </c>
    </row>
    <row r="75" spans="1:48" x14ac:dyDescent="0.25">
      <c r="A75" t="s">
        <v>29</v>
      </c>
      <c r="B75">
        <v>9</v>
      </c>
      <c r="C75">
        <v>1</v>
      </c>
      <c r="D75">
        <v>1</v>
      </c>
      <c r="E75">
        <v>0</v>
      </c>
      <c r="F75">
        <v>24</v>
      </c>
      <c r="G75">
        <f>טבלה20[[#This Row],[LengthofCycle]]+1</f>
        <v>25</v>
      </c>
      <c r="H75" t="str">
        <f>IF(טבלה20[[#This Row],[CycleNumber]]&gt;2,IF(AND(טבלה20[[#This Row],[LengthofCycle]]-F74=F74-F73,טבלה20[[#This Row],[LengthofCycle]]-F74&lt;&gt;0),1,""),"")</f>
        <v/>
      </c>
      <c r="I75" t="str">
        <f>IF(טבלה20[[#This Row],[דילוג]]=1,SUM(H75:H76),"")</f>
        <v/>
      </c>
      <c r="J75" t="str">
        <f>IF(AND(טבלה20[[#This Row],[CycleNumber]]&gt;B74,טבלה20[[#This Row],[CycleNumber]]&gt;2),IF(טבלה20[[#This Row],[דילוג]]=1,טבלה20[[#This Row],[LengthofCycle]]-F74,J74),"")</f>
        <v/>
      </c>
      <c r="K75">
        <f>IF(AND(טבלה20[[#This Row],[CycleNumber]]&gt;B74,טבלה20[[#This Row],[CycleNumber]]&gt;2),IF(טבלה20[[#This Row],[דילוג]]=1,1,IF(MAX(K73:K74)=1,1,IF(טבלה20[[#This Row],[LengthofCycle]]-F74&lt;&gt;טבלה20[[#This Row],[הפרש קבוע אחרון]],0,""))),"")</f>
        <v>0</v>
      </c>
      <c r="L75" t="str">
        <f>IF(טבלה20[[#This Row],[CycleNumber]]&lt;3,"",IF(טבלה20[[#This Row],[דילוג]]=1,1,IF(L74="","",IF(טבלה20[[#This Row],[LengthofCycle]]-F74=טבלה20[[#This Row],[הפרש קבוע אחרון]],1,IF(L74+1&gt;3,"",L74+1)))))</f>
        <v/>
      </c>
      <c r="M75" t="str">
        <f>IF(AND(טבלה20[[#This Row],[פעילות]]=1,L76=2,L77=1,B77&gt;טבלה20[[#This Row],[CycleNumber]]),1,"")</f>
        <v/>
      </c>
      <c r="N75" t="str">
        <f>IF(AND(טבלה20[[#This Row],[האם יש לאישה וסת דילוג?]]=1,טבלה20[[#This Row],[CycleNumber]]&gt;5),IF(AND(טבלה20[[#This Row],[LengthofCycle]]=F72,F74=F71,F73=F70),1,""),"")</f>
        <v/>
      </c>
      <c r="O75" t="str">
        <f>IF(OR(טבלה20[[#This Row],[פעילות]]="",L74=""),"",IF(טבלה20[[#This Row],[פעילות]]=1,1,0))</f>
        <v/>
      </c>
      <c r="P75" t="str">
        <f>IF(AND(טבלה20[[#This Row],[הפרש קבוע אחרון]]&lt;&gt;"",טבלה20[[#This Row],[CycleNumber]]&lt;B76,B76&lt;&gt;"",טבלה20[[#This Row],[פעילות]]&lt;4),IF(F76-טבלה20[[#This Row],[LengthofCycle]]=טבלה20[[#This Row],[הפרש קבוע אחרון]],1,0),"")</f>
        <v/>
      </c>
      <c r="Q75" s="14" t="str">
        <f>IF(טבלה20[[#This Row],[פעילות]]="","",IF(OR(Q74="",AND(טבלה20[[#This Row],[דילוג]]=1,L74=3)),1,Q74+1))</f>
        <v/>
      </c>
      <c r="R75" s="14" t="str">
        <f>IF(AND(טבלה20[[#This Row],[מחזורי פעילות]]=3,H76=1,טבלה20[[#This Row],[הפרש קבוע אחרון]]&lt;&gt;J76),1,"")</f>
        <v/>
      </c>
      <c r="S75" s="14" t="str">
        <f>IF(AND(טבלה20[[#This Row],[מחזורי פעילות]]=3,H76=1,טבלה20[[#This Row],[הפרש קבוע אחרון]]=J76),1,"")</f>
        <v/>
      </c>
      <c r="T75" s="14" t="str">
        <f>IF(AND(טבלה20[[#This Row],[דילוג]]=1,טבלה20[[#This Row],[הפרש קבוע אחרון]]=J74,טבלה20[[#This Row],[מחזורי פעילות]]&gt;1),1,"")</f>
        <v/>
      </c>
      <c r="U75" s="14" t="str">
        <f>IF(OR(AND(טבלה20[[#This Row],[מחזורי פעילות]]&lt;&gt;"",Q76=""),AND(טבלה20[[#This Row],[פעילות]]=3,Q76=1)),טבלה20[[#This Row],[מחזורי פעילות]],"")</f>
        <v/>
      </c>
      <c r="V75" s="14" t="str">
        <f>IF(טבלה20[[#This Row],[באיזה מחזור נעקר אחרי קביעה?]]&lt;&gt;"",1,"")</f>
        <v/>
      </c>
      <c r="W75" s="14" t="str">
        <f>IF(AND(טבלה20[[#This Row],[באיזה מחזור נעקר אחרי קביעה?]]&lt;&gt;"",טבלה20[[#This Row],[CycleNumber]]&gt;B76),טבלה20[[#This Row],[באיזה מחזור נעקר אחרי קביעה?]],"")</f>
        <v/>
      </c>
      <c r="X75" s="14" t="str">
        <f>IF(AND(טבלה20[[#This Row],[הפרש קבוע אחרון]]&lt;&gt;"",J74=""),טבלה20[[#This Row],[CycleNumber]],"")</f>
        <v/>
      </c>
      <c r="Y75" s="14" t="str">
        <f>IF(OR(טבלה20[[#This Row],[CycleNumber]]&gt;B76,B76=""),טבלה20[[#This Row],[CycleNumber]],"")</f>
        <v/>
      </c>
      <c r="Z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" t="s">
        <v>29</v>
      </c>
      <c r="AS75">
        <v>9</v>
      </c>
      <c r="AT75">
        <v>24</v>
      </c>
      <c r="AU75">
        <f t="shared" si="5"/>
        <v>0</v>
      </c>
      <c r="AV75" t="str">
        <f t="shared" si="6"/>
        <v/>
      </c>
    </row>
    <row r="76" spans="1:48" x14ac:dyDescent="0.25">
      <c r="A76" t="s">
        <v>29</v>
      </c>
      <c r="B76">
        <v>10</v>
      </c>
      <c r="C76">
        <v>1</v>
      </c>
      <c r="D76">
        <v>1</v>
      </c>
      <c r="E76">
        <v>0</v>
      </c>
      <c r="F76">
        <v>18</v>
      </c>
      <c r="G76">
        <f>טבלה20[[#This Row],[LengthofCycle]]+1</f>
        <v>19</v>
      </c>
      <c r="H76" t="str">
        <f>IF(טבלה20[[#This Row],[CycleNumber]]&gt;2,IF(AND(טבלה20[[#This Row],[LengthofCycle]]-F75=F75-F74,טבלה20[[#This Row],[LengthofCycle]]-F75&lt;&gt;0),1,""),"")</f>
        <v/>
      </c>
      <c r="I76" t="str">
        <f>IF(טבלה20[[#This Row],[דילוג]]=1,SUM(H76:H77),"")</f>
        <v/>
      </c>
      <c r="J76" t="str">
        <f>IF(AND(טבלה20[[#This Row],[CycleNumber]]&gt;B75,טבלה20[[#This Row],[CycleNumber]]&gt;2),IF(טבלה20[[#This Row],[דילוג]]=1,טבלה20[[#This Row],[LengthofCycle]]-F75,J75),"")</f>
        <v/>
      </c>
      <c r="K76">
        <f>IF(AND(טבלה20[[#This Row],[CycleNumber]]&gt;B75,טבלה20[[#This Row],[CycleNumber]]&gt;2),IF(טבלה20[[#This Row],[דילוג]]=1,1,IF(MAX(K74:K75)=1,1,IF(טבלה20[[#This Row],[LengthofCycle]]-F75&lt;&gt;טבלה20[[#This Row],[הפרש קבוע אחרון]],0,""))),"")</f>
        <v>0</v>
      </c>
      <c r="L76" t="str">
        <f>IF(טבלה20[[#This Row],[CycleNumber]]&lt;3,"",IF(טבלה20[[#This Row],[דילוג]]=1,1,IF(L75="","",IF(טבלה20[[#This Row],[LengthofCycle]]-F75=טבלה20[[#This Row],[הפרש קבוע אחרון]],1,IF(L75+1&gt;3,"",L75+1)))))</f>
        <v/>
      </c>
      <c r="M76" t="str">
        <f>IF(AND(טבלה20[[#This Row],[פעילות]]=1,L77=2,L78=1,B78&gt;טבלה20[[#This Row],[CycleNumber]]),1,"")</f>
        <v/>
      </c>
      <c r="N76" t="str">
        <f>IF(AND(טבלה20[[#This Row],[האם יש לאישה וסת דילוג?]]=1,טבלה20[[#This Row],[CycleNumber]]&gt;5),IF(AND(טבלה20[[#This Row],[LengthofCycle]]=F73,F75=F72,F74=F71),1,""),"")</f>
        <v/>
      </c>
      <c r="O76" t="str">
        <f>IF(OR(טבלה20[[#This Row],[פעילות]]="",L75=""),"",IF(טבלה20[[#This Row],[פעילות]]=1,1,0))</f>
        <v/>
      </c>
      <c r="P76" t="str">
        <f>IF(AND(טבלה20[[#This Row],[הפרש קבוע אחרון]]&lt;&gt;"",טבלה20[[#This Row],[CycleNumber]]&lt;B77,B77&lt;&gt;"",טבלה20[[#This Row],[פעילות]]&lt;4),IF(F77-טבלה20[[#This Row],[LengthofCycle]]=טבלה20[[#This Row],[הפרש קבוע אחרון]],1,0),"")</f>
        <v/>
      </c>
      <c r="Q76" s="14" t="str">
        <f>IF(טבלה20[[#This Row],[פעילות]]="","",IF(OR(Q75="",AND(טבלה20[[#This Row],[דילוג]]=1,L75=3)),1,Q75+1))</f>
        <v/>
      </c>
      <c r="R76" s="14" t="str">
        <f>IF(AND(טבלה20[[#This Row],[מחזורי פעילות]]=3,H77=1,טבלה20[[#This Row],[הפרש קבוע אחרון]]&lt;&gt;J77),1,"")</f>
        <v/>
      </c>
      <c r="S76" s="14" t="str">
        <f>IF(AND(טבלה20[[#This Row],[מחזורי פעילות]]=3,H77=1,טבלה20[[#This Row],[הפרש קבוע אחרון]]=J77),1,"")</f>
        <v/>
      </c>
      <c r="T76" s="14" t="str">
        <f>IF(AND(טבלה20[[#This Row],[דילוג]]=1,טבלה20[[#This Row],[הפרש קבוע אחרון]]=J75,טבלה20[[#This Row],[מחזורי פעילות]]&gt;1),1,"")</f>
        <v/>
      </c>
      <c r="U76" s="14" t="str">
        <f>IF(OR(AND(טבלה20[[#This Row],[מחזורי פעילות]]&lt;&gt;"",Q77=""),AND(טבלה20[[#This Row],[פעילות]]=3,Q77=1)),טבלה20[[#This Row],[מחזורי פעילות]],"")</f>
        <v/>
      </c>
      <c r="V76" s="14" t="str">
        <f>IF(טבלה20[[#This Row],[באיזה מחזור נעקר אחרי קביעה?]]&lt;&gt;"",1,"")</f>
        <v/>
      </c>
      <c r="W76" s="14" t="str">
        <f>IF(AND(טבלה20[[#This Row],[באיזה מחזור נעקר אחרי קביעה?]]&lt;&gt;"",טבלה20[[#This Row],[CycleNumber]]&gt;B77),טבלה20[[#This Row],[באיזה מחזור נעקר אחרי קביעה?]],"")</f>
        <v/>
      </c>
      <c r="X76" s="14" t="str">
        <f>IF(AND(טבלה20[[#This Row],[הפרש קבוע אחרון]]&lt;&gt;"",J75=""),טבלה20[[#This Row],[CycleNumber]],"")</f>
        <v/>
      </c>
      <c r="Y76" s="14" t="str">
        <f>IF(OR(טבלה20[[#This Row],[CycleNumber]]&gt;B77,B77=""),טבלה20[[#This Row],[CycleNumber]],"")</f>
        <v/>
      </c>
      <c r="Z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" t="s">
        <v>29</v>
      </c>
      <c r="AS76">
        <v>10</v>
      </c>
      <c r="AT76">
        <v>18</v>
      </c>
      <c r="AU76">
        <f t="shared" si="5"/>
        <v>0</v>
      </c>
      <c r="AV76" t="str">
        <f t="shared" si="6"/>
        <v/>
      </c>
    </row>
    <row r="77" spans="1:48" x14ac:dyDescent="0.25">
      <c r="A77" t="s">
        <v>29</v>
      </c>
      <c r="B77">
        <v>11</v>
      </c>
      <c r="C77">
        <v>1</v>
      </c>
      <c r="D77">
        <v>1</v>
      </c>
      <c r="E77">
        <v>0</v>
      </c>
      <c r="F77">
        <v>26</v>
      </c>
      <c r="G77">
        <f>טבלה20[[#This Row],[LengthofCycle]]+1</f>
        <v>27</v>
      </c>
      <c r="H77" t="str">
        <f>IF(טבלה20[[#This Row],[CycleNumber]]&gt;2,IF(AND(טבלה20[[#This Row],[LengthofCycle]]-F76=F76-F75,טבלה20[[#This Row],[LengthofCycle]]-F76&lt;&gt;0),1,""),"")</f>
        <v/>
      </c>
      <c r="I77" t="str">
        <f>IF(טבלה20[[#This Row],[דילוג]]=1,SUM(H77:H78),"")</f>
        <v/>
      </c>
      <c r="J77" t="str">
        <f>IF(AND(טבלה20[[#This Row],[CycleNumber]]&gt;B76,טבלה20[[#This Row],[CycleNumber]]&gt;2),IF(טבלה20[[#This Row],[דילוג]]=1,טבלה20[[#This Row],[LengthofCycle]]-F76,J76),"")</f>
        <v/>
      </c>
      <c r="K77">
        <f>IF(AND(טבלה20[[#This Row],[CycleNumber]]&gt;B76,טבלה20[[#This Row],[CycleNumber]]&gt;2),IF(טבלה20[[#This Row],[דילוג]]=1,1,IF(MAX(K75:K76)=1,1,IF(טבלה20[[#This Row],[LengthofCycle]]-F76&lt;&gt;טבלה20[[#This Row],[הפרש קבוע אחרון]],0,""))),"")</f>
        <v>0</v>
      </c>
      <c r="L77" t="str">
        <f>IF(טבלה20[[#This Row],[CycleNumber]]&lt;3,"",IF(טבלה20[[#This Row],[דילוג]]=1,1,IF(L76="","",IF(טבלה20[[#This Row],[LengthofCycle]]-F76=טבלה20[[#This Row],[הפרש קבוע אחרון]],1,IF(L76+1&gt;3,"",L76+1)))))</f>
        <v/>
      </c>
      <c r="M77" t="str">
        <f>IF(AND(טבלה20[[#This Row],[פעילות]]=1,L78=2,L79=1,B79&gt;טבלה20[[#This Row],[CycleNumber]]),1,"")</f>
        <v/>
      </c>
      <c r="N77" t="str">
        <f>IF(AND(טבלה20[[#This Row],[האם יש לאישה וסת דילוג?]]=1,טבלה20[[#This Row],[CycleNumber]]&gt;5),IF(AND(טבלה20[[#This Row],[LengthofCycle]]=F74,F76=F73,F75=F72),1,""),"")</f>
        <v/>
      </c>
      <c r="O77" t="str">
        <f>IF(OR(טבלה20[[#This Row],[פעילות]]="",L76=""),"",IF(טבלה20[[#This Row],[פעילות]]=1,1,0))</f>
        <v/>
      </c>
      <c r="P77" t="str">
        <f>IF(AND(טבלה20[[#This Row],[הפרש קבוע אחרון]]&lt;&gt;"",טבלה20[[#This Row],[CycleNumber]]&lt;B78,B78&lt;&gt;"",טבלה20[[#This Row],[פעילות]]&lt;4),IF(F78-טבלה20[[#This Row],[LengthofCycle]]=טבלה20[[#This Row],[הפרש קבוע אחרון]],1,0),"")</f>
        <v/>
      </c>
      <c r="Q77" s="14" t="str">
        <f>IF(טבלה20[[#This Row],[פעילות]]="","",IF(OR(Q76="",AND(טבלה20[[#This Row],[דילוג]]=1,L76=3)),1,Q76+1))</f>
        <v/>
      </c>
      <c r="R77" s="14" t="str">
        <f>IF(AND(טבלה20[[#This Row],[מחזורי פעילות]]=3,H78=1,טבלה20[[#This Row],[הפרש קבוע אחרון]]&lt;&gt;J78),1,"")</f>
        <v/>
      </c>
      <c r="S77" s="14" t="str">
        <f>IF(AND(טבלה20[[#This Row],[מחזורי פעילות]]=3,H78=1,טבלה20[[#This Row],[הפרש קבוע אחרון]]=J78),1,"")</f>
        <v/>
      </c>
      <c r="T77" s="14" t="str">
        <f>IF(AND(טבלה20[[#This Row],[דילוג]]=1,טבלה20[[#This Row],[הפרש קבוע אחרון]]=J76,טבלה20[[#This Row],[מחזורי פעילות]]&gt;1),1,"")</f>
        <v/>
      </c>
      <c r="U77" s="14" t="str">
        <f>IF(OR(AND(טבלה20[[#This Row],[מחזורי פעילות]]&lt;&gt;"",Q78=""),AND(טבלה20[[#This Row],[פעילות]]=3,Q78=1)),טבלה20[[#This Row],[מחזורי פעילות]],"")</f>
        <v/>
      </c>
      <c r="V77" s="14" t="str">
        <f>IF(טבלה20[[#This Row],[באיזה מחזור נעקר אחרי קביעה?]]&lt;&gt;"",1,"")</f>
        <v/>
      </c>
      <c r="W77" s="14" t="str">
        <f>IF(AND(טבלה20[[#This Row],[באיזה מחזור נעקר אחרי קביעה?]]&lt;&gt;"",טבלה20[[#This Row],[CycleNumber]]&gt;B78),טבלה20[[#This Row],[באיזה מחזור נעקר אחרי קביעה?]],"")</f>
        <v/>
      </c>
      <c r="X77" s="14" t="str">
        <f>IF(AND(טבלה20[[#This Row],[הפרש קבוע אחרון]]&lt;&gt;"",J76=""),טבלה20[[#This Row],[CycleNumber]],"")</f>
        <v/>
      </c>
      <c r="Y77" s="14" t="str">
        <f>IF(OR(טבלה20[[#This Row],[CycleNumber]]&gt;B78,B78=""),טבלה20[[#This Row],[CycleNumber]],"")</f>
        <v/>
      </c>
      <c r="Z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" t="s">
        <v>29</v>
      </c>
      <c r="AS77">
        <v>11</v>
      </c>
      <c r="AT77">
        <v>26</v>
      </c>
      <c r="AU77">
        <f t="shared" si="5"/>
        <v>0</v>
      </c>
      <c r="AV77" t="str">
        <f t="shared" si="6"/>
        <v/>
      </c>
    </row>
    <row r="78" spans="1:48" x14ac:dyDescent="0.25">
      <c r="A78" t="s">
        <v>29</v>
      </c>
      <c r="B78">
        <v>12</v>
      </c>
      <c r="C78">
        <v>1</v>
      </c>
      <c r="D78">
        <v>1</v>
      </c>
      <c r="E78">
        <v>0</v>
      </c>
      <c r="F78">
        <v>24</v>
      </c>
      <c r="G78">
        <f>טבלה20[[#This Row],[LengthofCycle]]+1</f>
        <v>25</v>
      </c>
      <c r="H78" t="str">
        <f>IF(טבלה20[[#This Row],[CycleNumber]]&gt;2,IF(AND(טבלה20[[#This Row],[LengthofCycle]]-F77=F77-F76,טבלה20[[#This Row],[LengthofCycle]]-F77&lt;&gt;0),1,""),"")</f>
        <v/>
      </c>
      <c r="I78" t="str">
        <f>IF(טבלה20[[#This Row],[דילוג]]=1,SUM(H78:H79),"")</f>
        <v/>
      </c>
      <c r="J78" t="str">
        <f>IF(AND(טבלה20[[#This Row],[CycleNumber]]&gt;B77,טבלה20[[#This Row],[CycleNumber]]&gt;2),IF(טבלה20[[#This Row],[דילוג]]=1,טבלה20[[#This Row],[LengthofCycle]]-F77,J77),"")</f>
        <v/>
      </c>
      <c r="K78">
        <f>IF(AND(טבלה20[[#This Row],[CycleNumber]]&gt;B77,טבלה20[[#This Row],[CycleNumber]]&gt;2),IF(טבלה20[[#This Row],[דילוג]]=1,1,IF(MAX(K76:K77)=1,1,IF(טבלה20[[#This Row],[LengthofCycle]]-F77&lt;&gt;טבלה20[[#This Row],[הפרש קבוע אחרון]],0,""))),"")</f>
        <v>0</v>
      </c>
      <c r="L78" t="str">
        <f>IF(טבלה20[[#This Row],[CycleNumber]]&lt;3,"",IF(טבלה20[[#This Row],[דילוג]]=1,1,IF(L77="","",IF(טבלה20[[#This Row],[LengthofCycle]]-F77=טבלה20[[#This Row],[הפרש קבוע אחרון]],1,IF(L77+1&gt;3,"",L77+1)))))</f>
        <v/>
      </c>
      <c r="M78" t="str">
        <f>IF(AND(טבלה20[[#This Row],[פעילות]]=1,L79=2,L80=1,B80&gt;טבלה20[[#This Row],[CycleNumber]]),1,"")</f>
        <v/>
      </c>
      <c r="N78" t="str">
        <f>IF(AND(טבלה20[[#This Row],[האם יש לאישה וסת דילוג?]]=1,טבלה20[[#This Row],[CycleNumber]]&gt;5),IF(AND(טבלה20[[#This Row],[LengthofCycle]]=F75,F77=F74,F76=F73),1,""),"")</f>
        <v/>
      </c>
      <c r="O78" t="str">
        <f>IF(OR(טבלה20[[#This Row],[פעילות]]="",L77=""),"",IF(טבלה20[[#This Row],[פעילות]]=1,1,0))</f>
        <v/>
      </c>
      <c r="P78" t="str">
        <f>IF(AND(טבלה20[[#This Row],[הפרש קבוע אחרון]]&lt;&gt;"",טבלה20[[#This Row],[CycleNumber]]&lt;B79,B79&lt;&gt;"",טבלה20[[#This Row],[פעילות]]&lt;4),IF(F79-טבלה20[[#This Row],[LengthofCycle]]=טבלה20[[#This Row],[הפרש קבוע אחרון]],1,0),"")</f>
        <v/>
      </c>
      <c r="Q78" s="14" t="str">
        <f>IF(טבלה20[[#This Row],[פעילות]]="","",IF(OR(Q77="",AND(טבלה20[[#This Row],[דילוג]]=1,L77=3)),1,Q77+1))</f>
        <v/>
      </c>
      <c r="R78" s="14" t="str">
        <f>IF(AND(טבלה20[[#This Row],[מחזורי פעילות]]=3,H79=1,טבלה20[[#This Row],[הפרש קבוע אחרון]]&lt;&gt;J79),1,"")</f>
        <v/>
      </c>
      <c r="S78" s="14" t="str">
        <f>IF(AND(טבלה20[[#This Row],[מחזורי פעילות]]=3,H79=1,טבלה20[[#This Row],[הפרש קבוע אחרון]]=J79),1,"")</f>
        <v/>
      </c>
      <c r="T78" s="14" t="str">
        <f>IF(AND(טבלה20[[#This Row],[דילוג]]=1,טבלה20[[#This Row],[הפרש קבוע אחרון]]=J77,טבלה20[[#This Row],[מחזורי פעילות]]&gt;1),1,"")</f>
        <v/>
      </c>
      <c r="U78" s="14" t="str">
        <f>IF(OR(AND(טבלה20[[#This Row],[מחזורי פעילות]]&lt;&gt;"",Q79=""),AND(טבלה20[[#This Row],[פעילות]]=3,Q79=1)),טבלה20[[#This Row],[מחזורי פעילות]],"")</f>
        <v/>
      </c>
      <c r="V78" s="14" t="str">
        <f>IF(טבלה20[[#This Row],[באיזה מחזור נעקר אחרי קביעה?]]&lt;&gt;"",1,"")</f>
        <v/>
      </c>
      <c r="W78" s="14" t="str">
        <f>IF(AND(טבלה20[[#This Row],[באיזה מחזור נעקר אחרי קביעה?]]&lt;&gt;"",טבלה20[[#This Row],[CycleNumber]]&gt;B79),טבלה20[[#This Row],[באיזה מחזור נעקר אחרי קביעה?]],"")</f>
        <v/>
      </c>
      <c r="X78" s="14" t="str">
        <f>IF(AND(טבלה20[[#This Row],[הפרש קבוע אחרון]]&lt;&gt;"",J77=""),טבלה20[[#This Row],[CycleNumber]],"")</f>
        <v/>
      </c>
      <c r="Y78" s="14" t="str">
        <f>IF(OR(טבלה20[[#This Row],[CycleNumber]]&gt;B79,B79=""),טבלה20[[#This Row],[CycleNumber]],"")</f>
        <v/>
      </c>
      <c r="Z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" t="s">
        <v>29</v>
      </c>
      <c r="AS78">
        <v>12</v>
      </c>
      <c r="AT78">
        <v>24</v>
      </c>
      <c r="AU78">
        <f t="shared" si="5"/>
        <v>0</v>
      </c>
      <c r="AV78" t="str">
        <f t="shared" si="6"/>
        <v/>
      </c>
    </row>
    <row r="79" spans="1:48" x14ac:dyDescent="0.25">
      <c r="A79" t="s">
        <v>29</v>
      </c>
      <c r="B79">
        <v>13</v>
      </c>
      <c r="C79">
        <v>1</v>
      </c>
      <c r="D79">
        <v>1</v>
      </c>
      <c r="E79">
        <v>0</v>
      </c>
      <c r="F79">
        <v>27</v>
      </c>
      <c r="G79">
        <f>טבלה20[[#This Row],[LengthofCycle]]+1</f>
        <v>28</v>
      </c>
      <c r="H79" t="str">
        <f>IF(טבלה20[[#This Row],[CycleNumber]]&gt;2,IF(AND(טבלה20[[#This Row],[LengthofCycle]]-F78=F78-F77,טבלה20[[#This Row],[LengthofCycle]]-F78&lt;&gt;0),1,""),"")</f>
        <v/>
      </c>
      <c r="I79" t="str">
        <f>IF(טבלה20[[#This Row],[דילוג]]=1,SUM(H79:H80),"")</f>
        <v/>
      </c>
      <c r="J79" t="str">
        <f>IF(AND(טבלה20[[#This Row],[CycleNumber]]&gt;B78,טבלה20[[#This Row],[CycleNumber]]&gt;2),IF(טבלה20[[#This Row],[דילוג]]=1,טבלה20[[#This Row],[LengthofCycle]]-F78,J78),"")</f>
        <v/>
      </c>
      <c r="K79">
        <f>IF(AND(טבלה20[[#This Row],[CycleNumber]]&gt;B78,טבלה20[[#This Row],[CycleNumber]]&gt;2),IF(טבלה20[[#This Row],[דילוג]]=1,1,IF(MAX(K77:K78)=1,1,IF(טבלה20[[#This Row],[LengthofCycle]]-F78&lt;&gt;טבלה20[[#This Row],[הפרש קבוע אחרון]],0,""))),"")</f>
        <v>0</v>
      </c>
      <c r="L79" t="str">
        <f>IF(טבלה20[[#This Row],[CycleNumber]]&lt;3,"",IF(טבלה20[[#This Row],[דילוג]]=1,1,IF(L78="","",IF(טבלה20[[#This Row],[LengthofCycle]]-F78=טבלה20[[#This Row],[הפרש קבוע אחרון]],1,IF(L78+1&gt;3,"",L78+1)))))</f>
        <v/>
      </c>
      <c r="M79" t="str">
        <f>IF(AND(טבלה20[[#This Row],[פעילות]]=1,L80=2,L81=1,B81&gt;טבלה20[[#This Row],[CycleNumber]]),1,"")</f>
        <v/>
      </c>
      <c r="N79" t="str">
        <f>IF(AND(טבלה20[[#This Row],[האם יש לאישה וסת דילוג?]]=1,טבלה20[[#This Row],[CycleNumber]]&gt;5),IF(AND(טבלה20[[#This Row],[LengthofCycle]]=F76,F78=F75,F77=F74),1,""),"")</f>
        <v/>
      </c>
      <c r="O79" t="str">
        <f>IF(OR(טבלה20[[#This Row],[פעילות]]="",L78=""),"",IF(טבלה20[[#This Row],[פעילות]]=1,1,0))</f>
        <v/>
      </c>
      <c r="P79" t="str">
        <f>IF(AND(טבלה20[[#This Row],[הפרש קבוע אחרון]]&lt;&gt;"",טבלה20[[#This Row],[CycleNumber]]&lt;B80,B80&lt;&gt;"",טבלה20[[#This Row],[פעילות]]&lt;4),IF(F80-טבלה20[[#This Row],[LengthofCycle]]=טבלה20[[#This Row],[הפרש קבוע אחרון]],1,0),"")</f>
        <v/>
      </c>
      <c r="Q79" s="14" t="str">
        <f>IF(טבלה20[[#This Row],[פעילות]]="","",IF(OR(Q78="",AND(טבלה20[[#This Row],[דילוג]]=1,L78=3)),1,Q78+1))</f>
        <v/>
      </c>
      <c r="R79" s="14" t="str">
        <f>IF(AND(טבלה20[[#This Row],[מחזורי פעילות]]=3,H80=1,טבלה20[[#This Row],[הפרש קבוע אחרון]]&lt;&gt;J80),1,"")</f>
        <v/>
      </c>
      <c r="S79" s="14" t="str">
        <f>IF(AND(טבלה20[[#This Row],[מחזורי פעילות]]=3,H80=1,טבלה20[[#This Row],[הפרש קבוע אחרון]]=J80),1,"")</f>
        <v/>
      </c>
      <c r="T79" s="14" t="str">
        <f>IF(AND(טבלה20[[#This Row],[דילוג]]=1,טבלה20[[#This Row],[הפרש קבוע אחרון]]=J78,טבלה20[[#This Row],[מחזורי פעילות]]&gt;1),1,"")</f>
        <v/>
      </c>
      <c r="U79" s="14" t="str">
        <f>IF(OR(AND(טבלה20[[#This Row],[מחזורי פעילות]]&lt;&gt;"",Q80=""),AND(טבלה20[[#This Row],[פעילות]]=3,Q80=1)),טבלה20[[#This Row],[מחזורי פעילות]],"")</f>
        <v/>
      </c>
      <c r="V79" s="14" t="str">
        <f>IF(טבלה20[[#This Row],[באיזה מחזור נעקר אחרי קביעה?]]&lt;&gt;"",1,"")</f>
        <v/>
      </c>
      <c r="W79" s="14" t="str">
        <f>IF(AND(טבלה20[[#This Row],[באיזה מחזור נעקר אחרי קביעה?]]&lt;&gt;"",טבלה20[[#This Row],[CycleNumber]]&gt;B80),טבלה20[[#This Row],[באיזה מחזור נעקר אחרי קביעה?]],"")</f>
        <v/>
      </c>
      <c r="X79" s="14" t="str">
        <f>IF(AND(טבלה20[[#This Row],[הפרש קבוע אחרון]]&lt;&gt;"",J78=""),טבלה20[[#This Row],[CycleNumber]],"")</f>
        <v/>
      </c>
      <c r="Y79" s="14" t="str">
        <f>IF(OR(טבלה20[[#This Row],[CycleNumber]]&gt;B80,B80=""),טבלה20[[#This Row],[CycleNumber]],"")</f>
        <v/>
      </c>
      <c r="Z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" t="s">
        <v>29</v>
      </c>
      <c r="AS79">
        <v>13</v>
      </c>
      <c r="AT79">
        <v>27</v>
      </c>
      <c r="AU79">
        <f t="shared" si="5"/>
        <v>0</v>
      </c>
      <c r="AV79" t="str">
        <f t="shared" si="6"/>
        <v/>
      </c>
    </row>
    <row r="80" spans="1:48" x14ac:dyDescent="0.25">
      <c r="A80" t="s">
        <v>29</v>
      </c>
      <c r="B80">
        <v>14</v>
      </c>
      <c r="C80">
        <v>1</v>
      </c>
      <c r="D80">
        <v>1</v>
      </c>
      <c r="E80">
        <v>0</v>
      </c>
      <c r="F80">
        <v>26</v>
      </c>
      <c r="G80">
        <f>טבלה20[[#This Row],[LengthofCycle]]+1</f>
        <v>27</v>
      </c>
      <c r="H80" t="str">
        <f>IF(טבלה20[[#This Row],[CycleNumber]]&gt;2,IF(AND(טבלה20[[#This Row],[LengthofCycle]]-F79=F79-F78,טבלה20[[#This Row],[LengthofCycle]]-F79&lt;&gt;0),1,""),"")</f>
        <v/>
      </c>
      <c r="I80" t="str">
        <f>IF(טבלה20[[#This Row],[דילוג]]=1,SUM(H80:H81),"")</f>
        <v/>
      </c>
      <c r="J80" t="str">
        <f>IF(AND(טבלה20[[#This Row],[CycleNumber]]&gt;B79,טבלה20[[#This Row],[CycleNumber]]&gt;2),IF(טבלה20[[#This Row],[דילוג]]=1,טבלה20[[#This Row],[LengthofCycle]]-F79,J79),"")</f>
        <v/>
      </c>
      <c r="K80">
        <f>IF(AND(טבלה20[[#This Row],[CycleNumber]]&gt;B79,טבלה20[[#This Row],[CycleNumber]]&gt;2),IF(טבלה20[[#This Row],[דילוג]]=1,1,IF(MAX(K78:K79)=1,1,IF(טבלה20[[#This Row],[LengthofCycle]]-F79&lt;&gt;טבלה20[[#This Row],[הפרש קבוע אחרון]],0,""))),"")</f>
        <v>0</v>
      </c>
      <c r="L80" t="str">
        <f>IF(טבלה20[[#This Row],[CycleNumber]]&lt;3,"",IF(טבלה20[[#This Row],[דילוג]]=1,1,IF(L79="","",IF(טבלה20[[#This Row],[LengthofCycle]]-F79=טבלה20[[#This Row],[הפרש קבוע אחרון]],1,IF(L79+1&gt;3,"",L79+1)))))</f>
        <v/>
      </c>
      <c r="M80" t="str">
        <f>IF(AND(טבלה20[[#This Row],[פעילות]]=1,L81=2,L82=1,B82&gt;טבלה20[[#This Row],[CycleNumber]]),1,"")</f>
        <v/>
      </c>
      <c r="N80" t="str">
        <f>IF(AND(טבלה20[[#This Row],[האם יש לאישה וסת דילוג?]]=1,טבלה20[[#This Row],[CycleNumber]]&gt;5),IF(AND(טבלה20[[#This Row],[LengthofCycle]]=F77,F79=F76,F78=F75),1,""),"")</f>
        <v/>
      </c>
      <c r="O80" t="str">
        <f>IF(OR(טבלה20[[#This Row],[פעילות]]="",L79=""),"",IF(טבלה20[[#This Row],[פעילות]]=1,1,0))</f>
        <v/>
      </c>
      <c r="P80" t="str">
        <f>IF(AND(טבלה20[[#This Row],[הפרש קבוע אחרון]]&lt;&gt;"",טבלה20[[#This Row],[CycleNumber]]&lt;B81,B81&lt;&gt;"",טבלה20[[#This Row],[פעילות]]&lt;4),IF(F81-טבלה20[[#This Row],[LengthofCycle]]=טבלה20[[#This Row],[הפרש קבוע אחרון]],1,0),"")</f>
        <v/>
      </c>
      <c r="Q80" s="14" t="str">
        <f>IF(טבלה20[[#This Row],[פעילות]]="","",IF(OR(Q79="",AND(טבלה20[[#This Row],[דילוג]]=1,L79=3)),1,Q79+1))</f>
        <v/>
      </c>
      <c r="R80" s="14" t="str">
        <f>IF(AND(טבלה20[[#This Row],[מחזורי פעילות]]=3,H81=1,טבלה20[[#This Row],[הפרש קבוע אחרון]]&lt;&gt;J81),1,"")</f>
        <v/>
      </c>
      <c r="S80" s="14" t="str">
        <f>IF(AND(טבלה20[[#This Row],[מחזורי פעילות]]=3,H81=1,טבלה20[[#This Row],[הפרש קבוע אחרון]]=J81),1,"")</f>
        <v/>
      </c>
      <c r="T80" s="14" t="str">
        <f>IF(AND(טבלה20[[#This Row],[דילוג]]=1,טבלה20[[#This Row],[הפרש קבוע אחרון]]=J79,טבלה20[[#This Row],[מחזורי פעילות]]&gt;1),1,"")</f>
        <v/>
      </c>
      <c r="U80" s="14" t="str">
        <f>IF(OR(AND(טבלה20[[#This Row],[מחזורי פעילות]]&lt;&gt;"",Q81=""),AND(טבלה20[[#This Row],[פעילות]]=3,Q81=1)),טבלה20[[#This Row],[מחזורי פעילות]],"")</f>
        <v/>
      </c>
      <c r="V80" s="14" t="str">
        <f>IF(טבלה20[[#This Row],[באיזה מחזור נעקר אחרי קביעה?]]&lt;&gt;"",1,"")</f>
        <v/>
      </c>
      <c r="W80" s="14" t="str">
        <f>IF(AND(טבלה20[[#This Row],[באיזה מחזור נעקר אחרי קביעה?]]&lt;&gt;"",טבלה20[[#This Row],[CycleNumber]]&gt;B81),טבלה20[[#This Row],[באיזה מחזור נעקר אחרי קביעה?]],"")</f>
        <v/>
      </c>
      <c r="X80" s="14" t="str">
        <f>IF(AND(טבלה20[[#This Row],[הפרש קבוע אחרון]]&lt;&gt;"",J79=""),טבלה20[[#This Row],[CycleNumber]],"")</f>
        <v/>
      </c>
      <c r="Y80" s="14" t="str">
        <f>IF(OR(טבלה20[[#This Row],[CycleNumber]]&gt;B81,B81=""),טבלה20[[#This Row],[CycleNumber]],"")</f>
        <v/>
      </c>
      <c r="Z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" t="s">
        <v>29</v>
      </c>
      <c r="AS80">
        <v>14</v>
      </c>
      <c r="AT80">
        <v>26</v>
      </c>
      <c r="AU80">
        <f t="shared" si="5"/>
        <v>0</v>
      </c>
      <c r="AV80" t="str">
        <f t="shared" si="6"/>
        <v/>
      </c>
    </row>
    <row r="81" spans="1:48" x14ac:dyDescent="0.25">
      <c r="A81" t="s">
        <v>29</v>
      </c>
      <c r="B81">
        <v>15</v>
      </c>
      <c r="C81">
        <v>1</v>
      </c>
      <c r="D81">
        <v>1</v>
      </c>
      <c r="E81">
        <v>0</v>
      </c>
      <c r="F81">
        <v>24</v>
      </c>
      <c r="G81">
        <f>טבלה20[[#This Row],[LengthofCycle]]+1</f>
        <v>25</v>
      </c>
      <c r="H81" t="str">
        <f>IF(טבלה20[[#This Row],[CycleNumber]]&gt;2,IF(AND(טבלה20[[#This Row],[LengthofCycle]]-F80=F80-F79,טבלה20[[#This Row],[LengthofCycle]]-F80&lt;&gt;0),1,""),"")</f>
        <v/>
      </c>
      <c r="I81" t="str">
        <f>IF(טבלה20[[#This Row],[דילוג]]=1,SUM(H81:H82),"")</f>
        <v/>
      </c>
      <c r="J81" t="str">
        <f>IF(AND(טבלה20[[#This Row],[CycleNumber]]&gt;B80,טבלה20[[#This Row],[CycleNumber]]&gt;2),IF(טבלה20[[#This Row],[דילוג]]=1,טבלה20[[#This Row],[LengthofCycle]]-F80,J80),"")</f>
        <v/>
      </c>
      <c r="K81">
        <f>IF(AND(טבלה20[[#This Row],[CycleNumber]]&gt;B80,טבלה20[[#This Row],[CycleNumber]]&gt;2),IF(טבלה20[[#This Row],[דילוג]]=1,1,IF(MAX(K79:K80)=1,1,IF(טבלה20[[#This Row],[LengthofCycle]]-F80&lt;&gt;טבלה20[[#This Row],[הפרש קבוע אחרון]],0,""))),"")</f>
        <v>0</v>
      </c>
      <c r="L81" t="str">
        <f>IF(טבלה20[[#This Row],[CycleNumber]]&lt;3,"",IF(טבלה20[[#This Row],[דילוג]]=1,1,IF(L80="","",IF(טבלה20[[#This Row],[LengthofCycle]]-F80=טבלה20[[#This Row],[הפרש קבוע אחרון]],1,IF(L80+1&gt;3,"",L80+1)))))</f>
        <v/>
      </c>
      <c r="M81" t="str">
        <f>IF(AND(טבלה20[[#This Row],[פעילות]]=1,L82=2,L83=1,B83&gt;טבלה20[[#This Row],[CycleNumber]]),1,"")</f>
        <v/>
      </c>
      <c r="N81" t="str">
        <f>IF(AND(טבלה20[[#This Row],[האם יש לאישה וסת דילוג?]]=1,טבלה20[[#This Row],[CycleNumber]]&gt;5),IF(AND(טבלה20[[#This Row],[LengthofCycle]]=F78,F80=F77,F79=F76),1,""),"")</f>
        <v/>
      </c>
      <c r="O81" t="str">
        <f>IF(OR(טבלה20[[#This Row],[פעילות]]="",L80=""),"",IF(טבלה20[[#This Row],[פעילות]]=1,1,0))</f>
        <v/>
      </c>
      <c r="P81" t="str">
        <f>IF(AND(טבלה20[[#This Row],[הפרש קבוע אחרון]]&lt;&gt;"",טבלה20[[#This Row],[CycleNumber]]&lt;B82,B82&lt;&gt;"",טבלה20[[#This Row],[פעילות]]&lt;4),IF(F82-טבלה20[[#This Row],[LengthofCycle]]=טבלה20[[#This Row],[הפרש קבוע אחרון]],1,0),"")</f>
        <v/>
      </c>
      <c r="Q81" s="14" t="str">
        <f>IF(טבלה20[[#This Row],[פעילות]]="","",IF(OR(Q80="",AND(טבלה20[[#This Row],[דילוג]]=1,L80=3)),1,Q80+1))</f>
        <v/>
      </c>
      <c r="R81" s="14" t="str">
        <f>IF(AND(טבלה20[[#This Row],[מחזורי פעילות]]=3,H82=1,טבלה20[[#This Row],[הפרש קבוע אחרון]]&lt;&gt;J82),1,"")</f>
        <v/>
      </c>
      <c r="S81" s="14" t="str">
        <f>IF(AND(טבלה20[[#This Row],[מחזורי פעילות]]=3,H82=1,טבלה20[[#This Row],[הפרש קבוע אחרון]]=J82),1,"")</f>
        <v/>
      </c>
      <c r="T81" s="14" t="str">
        <f>IF(AND(טבלה20[[#This Row],[דילוג]]=1,טבלה20[[#This Row],[הפרש קבוע אחרון]]=J80,טבלה20[[#This Row],[מחזורי פעילות]]&gt;1),1,"")</f>
        <v/>
      </c>
      <c r="U81" s="14" t="str">
        <f>IF(OR(AND(טבלה20[[#This Row],[מחזורי פעילות]]&lt;&gt;"",Q82=""),AND(טבלה20[[#This Row],[פעילות]]=3,Q82=1)),טבלה20[[#This Row],[מחזורי פעילות]],"")</f>
        <v/>
      </c>
      <c r="V81" s="14" t="str">
        <f>IF(טבלה20[[#This Row],[באיזה מחזור נעקר אחרי קביעה?]]&lt;&gt;"",1,"")</f>
        <v/>
      </c>
      <c r="W81" s="14" t="str">
        <f>IF(AND(טבלה20[[#This Row],[באיזה מחזור נעקר אחרי קביעה?]]&lt;&gt;"",טבלה20[[#This Row],[CycleNumber]]&gt;B82),טבלה20[[#This Row],[באיזה מחזור נעקר אחרי קביעה?]],"")</f>
        <v/>
      </c>
      <c r="X81" s="14" t="str">
        <f>IF(AND(טבלה20[[#This Row],[הפרש קבוע אחרון]]&lt;&gt;"",J80=""),טבלה20[[#This Row],[CycleNumber]],"")</f>
        <v/>
      </c>
      <c r="Y81" s="14" t="str">
        <f>IF(OR(טבלה20[[#This Row],[CycleNumber]]&gt;B82,B82=""),טבלה20[[#This Row],[CycleNumber]],"")</f>
        <v/>
      </c>
      <c r="Z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1" s="8" t="s">
        <v>32</v>
      </c>
      <c r="AR81" t="s">
        <v>29</v>
      </c>
      <c r="AS81">
        <v>15</v>
      </c>
      <c r="AT81">
        <v>24</v>
      </c>
      <c r="AU81">
        <f t="shared" si="5"/>
        <v>0</v>
      </c>
      <c r="AV81" t="str">
        <f t="shared" si="6"/>
        <v/>
      </c>
    </row>
    <row r="82" spans="1:48" x14ac:dyDescent="0.25">
      <c r="A82" t="s">
        <v>29</v>
      </c>
      <c r="B82">
        <v>16</v>
      </c>
      <c r="C82">
        <v>1</v>
      </c>
      <c r="D82">
        <v>1</v>
      </c>
      <c r="E82">
        <v>0</v>
      </c>
      <c r="F82">
        <v>26</v>
      </c>
      <c r="G82">
        <f>טבלה20[[#This Row],[LengthofCycle]]+1</f>
        <v>27</v>
      </c>
      <c r="H82" t="str">
        <f>IF(טבלה20[[#This Row],[CycleNumber]]&gt;2,IF(AND(טבלה20[[#This Row],[LengthofCycle]]-F81=F81-F80,טבלה20[[#This Row],[LengthofCycle]]-F81&lt;&gt;0),1,""),"")</f>
        <v/>
      </c>
      <c r="I82" t="str">
        <f>IF(טבלה20[[#This Row],[דילוג]]=1,SUM(H82:H83),"")</f>
        <v/>
      </c>
      <c r="J82" t="str">
        <f>IF(AND(טבלה20[[#This Row],[CycleNumber]]&gt;B81,טבלה20[[#This Row],[CycleNumber]]&gt;2),IF(טבלה20[[#This Row],[דילוג]]=1,טבלה20[[#This Row],[LengthofCycle]]-F81,J81),"")</f>
        <v/>
      </c>
      <c r="K82">
        <f>IF(AND(טבלה20[[#This Row],[CycleNumber]]&gt;B81,טבלה20[[#This Row],[CycleNumber]]&gt;2),IF(טבלה20[[#This Row],[דילוג]]=1,1,IF(MAX(K80:K81)=1,1,IF(טבלה20[[#This Row],[LengthofCycle]]-F81&lt;&gt;טבלה20[[#This Row],[הפרש קבוע אחרון]],0,""))),"")</f>
        <v>0</v>
      </c>
      <c r="L82" t="str">
        <f>IF(טבלה20[[#This Row],[CycleNumber]]&lt;3,"",IF(טבלה20[[#This Row],[דילוג]]=1,1,IF(L81="","",IF(טבלה20[[#This Row],[LengthofCycle]]-F81=טבלה20[[#This Row],[הפרש קבוע אחרון]],1,IF(L81+1&gt;3,"",L81+1)))))</f>
        <v/>
      </c>
      <c r="M82" t="str">
        <f>IF(AND(טבלה20[[#This Row],[פעילות]]=1,L83=2,L84=1,B84&gt;טבלה20[[#This Row],[CycleNumber]]),1,"")</f>
        <v/>
      </c>
      <c r="N82" t="str">
        <f>IF(AND(טבלה20[[#This Row],[האם יש לאישה וסת דילוג?]]=1,טבלה20[[#This Row],[CycleNumber]]&gt;5),IF(AND(טבלה20[[#This Row],[LengthofCycle]]=F79,F81=F78,F80=F77),1,""),"")</f>
        <v/>
      </c>
      <c r="O82" t="str">
        <f>IF(OR(טבלה20[[#This Row],[פעילות]]="",L81=""),"",IF(טבלה20[[#This Row],[פעילות]]=1,1,0))</f>
        <v/>
      </c>
      <c r="P82" t="str">
        <f>IF(AND(טבלה20[[#This Row],[הפרש קבוע אחרון]]&lt;&gt;"",טבלה20[[#This Row],[CycleNumber]]&lt;B83,B83&lt;&gt;"",טבלה20[[#This Row],[פעילות]]&lt;4),IF(F83-טבלה20[[#This Row],[LengthofCycle]]=טבלה20[[#This Row],[הפרש קבוע אחרון]],1,0),"")</f>
        <v/>
      </c>
      <c r="Q82" s="14" t="str">
        <f>IF(טבלה20[[#This Row],[פעילות]]="","",IF(OR(Q81="",AND(טבלה20[[#This Row],[דילוג]]=1,L81=3)),1,Q81+1))</f>
        <v/>
      </c>
      <c r="R82" s="14" t="str">
        <f>IF(AND(טבלה20[[#This Row],[מחזורי פעילות]]=3,H83=1,טבלה20[[#This Row],[הפרש קבוע אחרון]]&lt;&gt;J83),1,"")</f>
        <v/>
      </c>
      <c r="S82" s="14" t="str">
        <f>IF(AND(טבלה20[[#This Row],[מחזורי פעילות]]=3,H83=1,טבלה20[[#This Row],[הפרש קבוע אחרון]]=J83),1,"")</f>
        <v/>
      </c>
      <c r="T82" s="14" t="str">
        <f>IF(AND(טבלה20[[#This Row],[דילוג]]=1,טבלה20[[#This Row],[הפרש קבוע אחרון]]=J81,טבלה20[[#This Row],[מחזורי פעילות]]&gt;1),1,"")</f>
        <v/>
      </c>
      <c r="U82" s="14" t="str">
        <f>IF(OR(AND(טבלה20[[#This Row],[מחזורי פעילות]]&lt;&gt;"",Q83=""),AND(טבלה20[[#This Row],[פעילות]]=3,Q83=1)),טבלה20[[#This Row],[מחזורי פעילות]],"")</f>
        <v/>
      </c>
      <c r="V82" s="14" t="str">
        <f>IF(טבלה20[[#This Row],[באיזה מחזור נעקר אחרי קביעה?]]&lt;&gt;"",1,"")</f>
        <v/>
      </c>
      <c r="W82" s="14" t="str">
        <f>IF(AND(טבלה20[[#This Row],[באיזה מחזור נעקר אחרי קביעה?]]&lt;&gt;"",טבלה20[[#This Row],[CycleNumber]]&gt;B83),טבלה20[[#This Row],[באיזה מחזור נעקר אחרי קביעה?]],"")</f>
        <v/>
      </c>
      <c r="X82" s="14" t="str">
        <f>IF(AND(טבלה20[[#This Row],[הפרש קבוע אחרון]]&lt;&gt;"",J81=""),טבלה20[[#This Row],[CycleNumber]],"")</f>
        <v/>
      </c>
      <c r="Y82" s="14">
        <f>IF(OR(טבלה20[[#This Row],[CycleNumber]]&gt;B83,B83=""),טבלה20[[#This Row],[CycleNumber]],"")</f>
        <v>16</v>
      </c>
      <c r="Z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2" s="8" t="s">
        <v>34</v>
      </c>
      <c r="AR82" t="s">
        <v>29</v>
      </c>
      <c r="AS82">
        <v>16</v>
      </c>
      <c r="AT82">
        <v>26</v>
      </c>
      <c r="AU82">
        <f t="shared" si="5"/>
        <v>0</v>
      </c>
      <c r="AV82" t="str">
        <f t="shared" si="6"/>
        <v/>
      </c>
    </row>
    <row r="83" spans="1:48" x14ac:dyDescent="0.25">
      <c r="A83" t="s">
        <v>30</v>
      </c>
      <c r="B83">
        <v>1</v>
      </c>
      <c r="C83">
        <v>1</v>
      </c>
      <c r="D83">
        <v>0</v>
      </c>
      <c r="E83">
        <v>0</v>
      </c>
      <c r="F83">
        <v>25</v>
      </c>
      <c r="G83">
        <f>טבלה20[[#This Row],[LengthofCycle]]+1</f>
        <v>26</v>
      </c>
      <c r="H83" t="str">
        <f>IF(טבלה20[[#This Row],[CycleNumber]]&gt;2,IF(AND(טבלה20[[#This Row],[LengthofCycle]]-F82=F82-F81,טבלה20[[#This Row],[LengthofCycle]]-F82&lt;&gt;0),1,""),"")</f>
        <v/>
      </c>
      <c r="I83" t="str">
        <f>IF(טבלה20[[#This Row],[דילוג]]=1,SUM(H83:H84),"")</f>
        <v/>
      </c>
      <c r="J83" t="str">
        <f>IF(AND(טבלה20[[#This Row],[CycleNumber]]&gt;B82,טבלה20[[#This Row],[CycleNumber]]&gt;2),IF(טבלה20[[#This Row],[דילוג]]=1,טבלה20[[#This Row],[LengthofCycle]]-F82,J82),"")</f>
        <v/>
      </c>
      <c r="K83" t="str">
        <f>IF(AND(טבלה20[[#This Row],[CycleNumber]]&gt;B82,טבלה20[[#This Row],[CycleNumber]]&gt;2),IF(טבלה20[[#This Row],[דילוג]]=1,1,IF(MAX(K81:K82)=1,1,IF(טבלה20[[#This Row],[LengthofCycle]]-F82&lt;&gt;טבלה20[[#This Row],[הפרש קבוע אחרון]],0,""))),"")</f>
        <v/>
      </c>
      <c r="L83" t="str">
        <f>IF(טבלה20[[#This Row],[CycleNumber]]&lt;3,"",IF(טבלה20[[#This Row],[דילוג]]=1,1,IF(L82="","",IF(טבלה20[[#This Row],[LengthofCycle]]-F82=טבלה20[[#This Row],[הפרש קבוע אחרון]],1,IF(L82+1&gt;3,"",L82+1)))))</f>
        <v/>
      </c>
      <c r="M83" t="str">
        <f>IF(AND(טבלה20[[#This Row],[פעילות]]=1,L84=2,L85=1,B85&gt;טבלה20[[#This Row],[CycleNumber]]),1,"")</f>
        <v/>
      </c>
      <c r="N83" t="str">
        <f>IF(AND(טבלה20[[#This Row],[האם יש לאישה וסת דילוג?]]=1,טבלה20[[#This Row],[CycleNumber]]&gt;5),IF(AND(טבלה20[[#This Row],[LengthofCycle]]=F80,F82=F79,F81=F78),1,""),"")</f>
        <v/>
      </c>
      <c r="O83" t="str">
        <f>IF(OR(טבלה20[[#This Row],[פעילות]]="",L82=""),"",IF(טבלה20[[#This Row],[פעילות]]=1,1,0))</f>
        <v/>
      </c>
      <c r="P83" t="str">
        <f>IF(AND(טבלה20[[#This Row],[הפרש קבוע אחרון]]&lt;&gt;"",טבלה20[[#This Row],[CycleNumber]]&lt;B84,B84&lt;&gt;"",טבלה20[[#This Row],[פעילות]]&lt;4),IF(F84-טבלה20[[#This Row],[LengthofCycle]]=טבלה20[[#This Row],[הפרש קבוע אחרון]],1,0),"")</f>
        <v/>
      </c>
      <c r="Q83" s="14" t="str">
        <f>IF(טבלה20[[#This Row],[פעילות]]="","",IF(OR(Q82="",AND(טבלה20[[#This Row],[דילוג]]=1,L82=3)),1,Q82+1))</f>
        <v/>
      </c>
      <c r="R83" s="14" t="str">
        <f>IF(AND(טבלה20[[#This Row],[מחזורי פעילות]]=3,H84=1,טבלה20[[#This Row],[הפרש קבוע אחרון]]&lt;&gt;J84),1,"")</f>
        <v/>
      </c>
      <c r="S83" s="14" t="str">
        <f>IF(AND(טבלה20[[#This Row],[מחזורי פעילות]]=3,H84=1,טבלה20[[#This Row],[הפרש קבוע אחרון]]=J84),1,"")</f>
        <v/>
      </c>
      <c r="T83" s="14" t="str">
        <f>IF(AND(טבלה20[[#This Row],[דילוג]]=1,טבלה20[[#This Row],[הפרש קבוע אחרון]]=J82,טבלה20[[#This Row],[מחזורי פעילות]]&gt;1),1,"")</f>
        <v/>
      </c>
      <c r="U83" s="14" t="str">
        <f>IF(OR(AND(טבלה20[[#This Row],[מחזורי פעילות]]&lt;&gt;"",Q84=""),AND(טבלה20[[#This Row],[פעילות]]=3,Q84=1)),טבלה20[[#This Row],[מחזורי פעילות]],"")</f>
        <v/>
      </c>
      <c r="V83" s="14" t="str">
        <f>IF(טבלה20[[#This Row],[באיזה מחזור נעקר אחרי קביעה?]]&lt;&gt;"",1,"")</f>
        <v/>
      </c>
      <c r="W83" s="14" t="str">
        <f>IF(AND(טבלה20[[#This Row],[באיזה מחזור נעקר אחרי קביעה?]]&lt;&gt;"",טבלה20[[#This Row],[CycleNumber]]&gt;B84),טבלה20[[#This Row],[באיזה מחזור נעקר אחרי קביעה?]],"")</f>
        <v/>
      </c>
      <c r="X83" s="14" t="str">
        <f>IF(AND(טבלה20[[#This Row],[הפרש קבוע אחרון]]&lt;&gt;"",J82=""),טבלה20[[#This Row],[CycleNumber]],"")</f>
        <v/>
      </c>
      <c r="Y83" s="14" t="str">
        <f>IF(OR(טבלה20[[#This Row],[CycleNumber]]&gt;B84,B84=""),טבלה20[[#This Row],[CycleNumber]],"")</f>
        <v/>
      </c>
      <c r="Z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3" s="8" t="s">
        <v>35</v>
      </c>
      <c r="AR83" t="s">
        <v>30</v>
      </c>
      <c r="AS83">
        <v>1</v>
      </c>
      <c r="AT83">
        <v>25</v>
      </c>
      <c r="AU83" t="str">
        <f t="shared" si="5"/>
        <v/>
      </c>
      <c r="AV83" t="str">
        <f t="shared" si="6"/>
        <v/>
      </c>
    </row>
    <row r="84" spans="1:48" x14ac:dyDescent="0.25">
      <c r="A84" t="s">
        <v>30</v>
      </c>
      <c r="B84">
        <v>2</v>
      </c>
      <c r="C84">
        <v>1</v>
      </c>
      <c r="D84">
        <v>1</v>
      </c>
      <c r="E84">
        <v>0</v>
      </c>
      <c r="F84">
        <v>30</v>
      </c>
      <c r="G84">
        <f>טבלה20[[#This Row],[LengthofCycle]]+1</f>
        <v>31</v>
      </c>
      <c r="H84" t="str">
        <f>IF(טבלה20[[#This Row],[CycleNumber]]&gt;2,IF(AND(טבלה20[[#This Row],[LengthofCycle]]-F83=F83-F82,טבלה20[[#This Row],[LengthofCycle]]-F83&lt;&gt;0),1,""),"")</f>
        <v/>
      </c>
      <c r="I84" t="str">
        <f>IF(טבלה20[[#This Row],[דילוג]]=1,SUM(H84:H85),"")</f>
        <v/>
      </c>
      <c r="J84" t="str">
        <f>IF(AND(טבלה20[[#This Row],[CycleNumber]]&gt;B83,טבלה20[[#This Row],[CycleNumber]]&gt;2),IF(טבלה20[[#This Row],[דילוג]]=1,טבלה20[[#This Row],[LengthofCycle]]-F83,J83),"")</f>
        <v/>
      </c>
      <c r="K84" t="str">
        <f>IF(AND(טבלה20[[#This Row],[CycleNumber]]&gt;B83,טבלה20[[#This Row],[CycleNumber]]&gt;2),IF(טבלה20[[#This Row],[דילוג]]=1,1,IF(MAX(K82:K83)=1,1,IF(טבלה20[[#This Row],[LengthofCycle]]-F83&lt;&gt;טבלה20[[#This Row],[הפרש קבוע אחרון]],0,""))),"")</f>
        <v/>
      </c>
      <c r="L84" t="str">
        <f>IF(טבלה20[[#This Row],[CycleNumber]]&lt;3,"",IF(טבלה20[[#This Row],[דילוג]]=1,1,IF(L83="","",IF(טבלה20[[#This Row],[LengthofCycle]]-F83=טבלה20[[#This Row],[הפרש קבוע אחרון]],1,IF(L83+1&gt;3,"",L83+1)))))</f>
        <v/>
      </c>
      <c r="M84" t="str">
        <f>IF(AND(טבלה20[[#This Row],[פעילות]]=1,L85=2,L86=1,B86&gt;טבלה20[[#This Row],[CycleNumber]]),1,"")</f>
        <v/>
      </c>
      <c r="N84" t="str">
        <f>IF(AND(טבלה20[[#This Row],[האם יש לאישה וסת דילוג?]]=1,טבלה20[[#This Row],[CycleNumber]]&gt;5),IF(AND(טבלה20[[#This Row],[LengthofCycle]]=F81,F83=F80,F82=F79),1,""),"")</f>
        <v/>
      </c>
      <c r="O84" t="str">
        <f>IF(OR(טבלה20[[#This Row],[פעילות]]="",L83=""),"",IF(טבלה20[[#This Row],[פעילות]]=1,1,0))</f>
        <v/>
      </c>
      <c r="P84" t="str">
        <f>IF(AND(טבלה20[[#This Row],[הפרש קבוע אחרון]]&lt;&gt;"",טבלה20[[#This Row],[CycleNumber]]&lt;B85,B85&lt;&gt;"",טבלה20[[#This Row],[פעילות]]&lt;4),IF(F85-טבלה20[[#This Row],[LengthofCycle]]=טבלה20[[#This Row],[הפרש קבוע אחרון]],1,0),"")</f>
        <v/>
      </c>
      <c r="Q84" s="14" t="str">
        <f>IF(טבלה20[[#This Row],[פעילות]]="","",IF(OR(Q83="",AND(טבלה20[[#This Row],[דילוג]]=1,L83=3)),1,Q83+1))</f>
        <v/>
      </c>
      <c r="R84" s="14" t="str">
        <f>IF(AND(טבלה20[[#This Row],[מחזורי פעילות]]=3,H85=1,טבלה20[[#This Row],[הפרש קבוע אחרון]]&lt;&gt;J85),1,"")</f>
        <v/>
      </c>
      <c r="S84" s="14" t="str">
        <f>IF(AND(טבלה20[[#This Row],[מחזורי פעילות]]=3,H85=1,טבלה20[[#This Row],[הפרש קבוע אחרון]]=J85),1,"")</f>
        <v/>
      </c>
      <c r="T84" s="14" t="str">
        <f>IF(AND(טבלה20[[#This Row],[דילוג]]=1,טבלה20[[#This Row],[הפרש קבוע אחרון]]=J83,טבלה20[[#This Row],[מחזורי פעילות]]&gt;1),1,"")</f>
        <v/>
      </c>
      <c r="U84" s="14" t="str">
        <f>IF(OR(AND(טבלה20[[#This Row],[מחזורי פעילות]]&lt;&gt;"",Q85=""),AND(טבלה20[[#This Row],[פעילות]]=3,Q85=1)),טבלה20[[#This Row],[מחזורי פעילות]],"")</f>
        <v/>
      </c>
      <c r="V84" s="14" t="str">
        <f>IF(טבלה20[[#This Row],[באיזה מחזור נעקר אחרי קביעה?]]&lt;&gt;"",1,"")</f>
        <v/>
      </c>
      <c r="W84" s="14" t="str">
        <f>IF(AND(טבלה20[[#This Row],[באיזה מחזור נעקר אחרי קביעה?]]&lt;&gt;"",טבלה20[[#This Row],[CycleNumber]]&gt;B85),טבלה20[[#This Row],[באיזה מחזור נעקר אחרי קביעה?]],"")</f>
        <v/>
      </c>
      <c r="X84" s="14" t="str">
        <f>IF(AND(טבלה20[[#This Row],[הפרש קבוע אחרון]]&lt;&gt;"",J83=""),טבלה20[[#This Row],[CycleNumber]],"")</f>
        <v/>
      </c>
      <c r="Y84" s="14" t="str">
        <f>IF(OR(טבלה20[[#This Row],[CycleNumber]]&gt;B85,B85=""),טבלה20[[#This Row],[CycleNumber]],"")</f>
        <v/>
      </c>
      <c r="Z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4" s="8" t="s">
        <v>39</v>
      </c>
      <c r="AR84" t="s">
        <v>30</v>
      </c>
      <c r="AS84">
        <v>2</v>
      </c>
      <c r="AT84">
        <v>30</v>
      </c>
      <c r="AU84" t="str">
        <f t="shared" si="5"/>
        <v/>
      </c>
      <c r="AV84" t="str">
        <f t="shared" si="6"/>
        <v/>
      </c>
    </row>
    <row r="85" spans="1:48" x14ac:dyDescent="0.25">
      <c r="A85" t="s">
        <v>30</v>
      </c>
      <c r="B85">
        <v>3</v>
      </c>
      <c r="C85">
        <v>1</v>
      </c>
      <c r="D85">
        <v>1</v>
      </c>
      <c r="E85">
        <v>0</v>
      </c>
      <c r="F85">
        <v>26</v>
      </c>
      <c r="G85">
        <f>טבלה20[[#This Row],[LengthofCycle]]+1</f>
        <v>27</v>
      </c>
      <c r="H85" t="str">
        <f>IF(טבלה20[[#This Row],[CycleNumber]]&gt;2,IF(AND(טבלה20[[#This Row],[LengthofCycle]]-F84=F84-F83,טבלה20[[#This Row],[LengthofCycle]]-F84&lt;&gt;0),1,""),"")</f>
        <v/>
      </c>
      <c r="I85" t="str">
        <f>IF(טבלה20[[#This Row],[דילוג]]=1,SUM(H85:H86),"")</f>
        <v/>
      </c>
      <c r="J85" t="str">
        <f>IF(AND(טבלה20[[#This Row],[CycleNumber]]&gt;B84,טבלה20[[#This Row],[CycleNumber]]&gt;2),IF(טבלה20[[#This Row],[דילוג]]=1,טבלה20[[#This Row],[LengthofCycle]]-F84,J84),"")</f>
        <v/>
      </c>
      <c r="K85">
        <f>IF(AND(טבלה20[[#This Row],[CycleNumber]]&gt;B84,טבלה20[[#This Row],[CycleNumber]]&gt;2),IF(טבלה20[[#This Row],[דילוג]]=1,1,IF(MAX(K83:K84)=1,1,IF(טבלה20[[#This Row],[LengthofCycle]]-F84&lt;&gt;טבלה20[[#This Row],[הפרש קבוע אחרון]],0,""))),"")</f>
        <v>0</v>
      </c>
      <c r="L85" t="str">
        <f>IF(טבלה20[[#This Row],[CycleNumber]]&lt;3,"",IF(טבלה20[[#This Row],[דילוג]]=1,1,IF(L84="","",IF(טבלה20[[#This Row],[LengthofCycle]]-F84=טבלה20[[#This Row],[הפרש קבוע אחרון]],1,IF(L84+1&gt;3,"",L84+1)))))</f>
        <v/>
      </c>
      <c r="M85" t="str">
        <f>IF(AND(טבלה20[[#This Row],[פעילות]]=1,L86=2,L87=1,B87&gt;טבלה20[[#This Row],[CycleNumber]]),1,"")</f>
        <v/>
      </c>
      <c r="N85" t="str">
        <f>IF(AND(טבלה20[[#This Row],[האם יש לאישה וסת דילוג?]]=1,טבלה20[[#This Row],[CycleNumber]]&gt;5),IF(AND(טבלה20[[#This Row],[LengthofCycle]]=F82,F84=F81,F83=F80),1,""),"")</f>
        <v/>
      </c>
      <c r="O85" t="str">
        <f>IF(OR(טבלה20[[#This Row],[פעילות]]="",L84=""),"",IF(טבלה20[[#This Row],[פעילות]]=1,1,0))</f>
        <v/>
      </c>
      <c r="P85" t="str">
        <f>IF(AND(טבלה20[[#This Row],[הפרש קבוע אחרון]]&lt;&gt;"",טבלה20[[#This Row],[CycleNumber]]&lt;B86,B86&lt;&gt;"",טבלה20[[#This Row],[פעילות]]&lt;4),IF(F86-טבלה20[[#This Row],[LengthofCycle]]=טבלה20[[#This Row],[הפרש קבוע אחרון]],1,0),"")</f>
        <v/>
      </c>
      <c r="Q85" s="14" t="str">
        <f>IF(טבלה20[[#This Row],[פעילות]]="","",IF(OR(Q84="",AND(טבלה20[[#This Row],[דילוג]]=1,L84=3)),1,Q84+1))</f>
        <v/>
      </c>
      <c r="R85" s="14" t="str">
        <f>IF(AND(טבלה20[[#This Row],[מחזורי פעילות]]=3,H86=1,טבלה20[[#This Row],[הפרש קבוע אחרון]]&lt;&gt;J86),1,"")</f>
        <v/>
      </c>
      <c r="S85" s="14" t="str">
        <f>IF(AND(טבלה20[[#This Row],[מחזורי פעילות]]=3,H86=1,טבלה20[[#This Row],[הפרש קבוע אחרון]]=J86),1,"")</f>
        <v/>
      </c>
      <c r="T85" s="14" t="str">
        <f>IF(AND(טבלה20[[#This Row],[דילוג]]=1,טבלה20[[#This Row],[הפרש קבוע אחרון]]=J84,טבלה20[[#This Row],[מחזורי פעילות]]&gt;1),1,"")</f>
        <v/>
      </c>
      <c r="U85" s="14" t="str">
        <f>IF(OR(AND(טבלה20[[#This Row],[מחזורי פעילות]]&lt;&gt;"",Q86=""),AND(טבלה20[[#This Row],[פעילות]]=3,Q86=1)),טבלה20[[#This Row],[מחזורי פעילות]],"")</f>
        <v/>
      </c>
      <c r="V85" s="14" t="str">
        <f>IF(טבלה20[[#This Row],[באיזה מחזור נעקר אחרי קביעה?]]&lt;&gt;"",1,"")</f>
        <v/>
      </c>
      <c r="W85" s="14" t="str">
        <f>IF(AND(טבלה20[[#This Row],[באיזה מחזור נעקר אחרי קביעה?]]&lt;&gt;"",טבלה20[[#This Row],[CycleNumber]]&gt;B86),טבלה20[[#This Row],[באיזה מחזור נעקר אחרי קביעה?]],"")</f>
        <v/>
      </c>
      <c r="X85" s="14" t="str">
        <f>IF(AND(טבלה20[[#This Row],[הפרש קבוע אחרון]]&lt;&gt;"",J84=""),טבלה20[[#This Row],[CycleNumber]],"")</f>
        <v/>
      </c>
      <c r="Y85" s="14" t="str">
        <f>IF(OR(טבלה20[[#This Row],[CycleNumber]]&gt;B86,B86=""),טבלה20[[#This Row],[CycleNumber]],"")</f>
        <v/>
      </c>
      <c r="Z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5" s="8" t="s">
        <v>48</v>
      </c>
      <c r="AR85" t="s">
        <v>30</v>
      </c>
      <c r="AS85">
        <v>3</v>
      </c>
      <c r="AT85">
        <v>26</v>
      </c>
      <c r="AU85">
        <f t="shared" si="5"/>
        <v>0</v>
      </c>
      <c r="AV85" t="str">
        <f t="shared" si="6"/>
        <v/>
      </c>
    </row>
    <row r="86" spans="1:48" x14ac:dyDescent="0.25">
      <c r="A86" t="s">
        <v>30</v>
      </c>
      <c r="B86">
        <v>4</v>
      </c>
      <c r="C86">
        <v>1</v>
      </c>
      <c r="D86">
        <v>1</v>
      </c>
      <c r="E86">
        <v>0</v>
      </c>
      <c r="F86">
        <v>27</v>
      </c>
      <c r="G86">
        <f>טבלה20[[#This Row],[LengthofCycle]]+1</f>
        <v>28</v>
      </c>
      <c r="H86" t="str">
        <f>IF(טבלה20[[#This Row],[CycleNumber]]&gt;2,IF(AND(טבלה20[[#This Row],[LengthofCycle]]-F85=F85-F84,טבלה20[[#This Row],[LengthofCycle]]-F85&lt;&gt;0),1,""),"")</f>
        <v/>
      </c>
      <c r="I86" t="str">
        <f>IF(טבלה20[[#This Row],[דילוג]]=1,SUM(H86:H87),"")</f>
        <v/>
      </c>
      <c r="J86" t="str">
        <f>IF(AND(טבלה20[[#This Row],[CycleNumber]]&gt;B85,טבלה20[[#This Row],[CycleNumber]]&gt;2),IF(טבלה20[[#This Row],[דילוג]]=1,טבלה20[[#This Row],[LengthofCycle]]-F85,J85),"")</f>
        <v/>
      </c>
      <c r="K86">
        <f>IF(AND(טבלה20[[#This Row],[CycleNumber]]&gt;B85,טבלה20[[#This Row],[CycleNumber]]&gt;2),IF(טבלה20[[#This Row],[דילוג]]=1,1,IF(MAX(K84:K85)=1,1,IF(טבלה20[[#This Row],[LengthofCycle]]-F85&lt;&gt;טבלה20[[#This Row],[הפרש קבוע אחרון]],0,""))),"")</f>
        <v>0</v>
      </c>
      <c r="L86" t="str">
        <f>IF(טבלה20[[#This Row],[CycleNumber]]&lt;3,"",IF(טבלה20[[#This Row],[דילוג]]=1,1,IF(L85="","",IF(טבלה20[[#This Row],[LengthofCycle]]-F85=טבלה20[[#This Row],[הפרש קבוע אחרון]],1,IF(L85+1&gt;3,"",L85+1)))))</f>
        <v/>
      </c>
      <c r="M86" t="str">
        <f>IF(AND(טבלה20[[#This Row],[פעילות]]=1,L87=2,L88=1,B88&gt;טבלה20[[#This Row],[CycleNumber]]),1,"")</f>
        <v/>
      </c>
      <c r="N86" t="str">
        <f>IF(AND(טבלה20[[#This Row],[האם יש לאישה וסת דילוג?]]=1,טבלה20[[#This Row],[CycleNumber]]&gt;5),IF(AND(טבלה20[[#This Row],[LengthofCycle]]=F83,F85=F82,F84=F81),1,""),"")</f>
        <v/>
      </c>
      <c r="O86" t="str">
        <f>IF(OR(טבלה20[[#This Row],[פעילות]]="",L85=""),"",IF(טבלה20[[#This Row],[פעילות]]=1,1,0))</f>
        <v/>
      </c>
      <c r="P86" t="str">
        <f>IF(AND(טבלה20[[#This Row],[הפרש קבוע אחרון]]&lt;&gt;"",טבלה20[[#This Row],[CycleNumber]]&lt;B87,B87&lt;&gt;"",טבלה20[[#This Row],[פעילות]]&lt;4),IF(F87-טבלה20[[#This Row],[LengthofCycle]]=טבלה20[[#This Row],[הפרש קבוע אחרון]],1,0),"")</f>
        <v/>
      </c>
      <c r="Q86" s="14" t="str">
        <f>IF(טבלה20[[#This Row],[פעילות]]="","",IF(OR(Q85="",AND(טבלה20[[#This Row],[דילוג]]=1,L85=3)),1,Q85+1))</f>
        <v/>
      </c>
      <c r="R86" s="14" t="str">
        <f>IF(AND(טבלה20[[#This Row],[מחזורי פעילות]]=3,H87=1,טבלה20[[#This Row],[הפרש קבוע אחרון]]&lt;&gt;J87),1,"")</f>
        <v/>
      </c>
      <c r="S86" s="14" t="str">
        <f>IF(AND(טבלה20[[#This Row],[מחזורי פעילות]]=3,H87=1,טבלה20[[#This Row],[הפרש קבוע אחרון]]=J87),1,"")</f>
        <v/>
      </c>
      <c r="T86" s="14" t="str">
        <f>IF(AND(טבלה20[[#This Row],[דילוג]]=1,טבלה20[[#This Row],[הפרש קבוע אחרון]]=J85,טבלה20[[#This Row],[מחזורי פעילות]]&gt;1),1,"")</f>
        <v/>
      </c>
      <c r="U86" s="14" t="str">
        <f>IF(OR(AND(טבלה20[[#This Row],[מחזורי פעילות]]&lt;&gt;"",Q87=""),AND(טבלה20[[#This Row],[פעילות]]=3,Q87=1)),טבלה20[[#This Row],[מחזורי פעילות]],"")</f>
        <v/>
      </c>
      <c r="V86" s="14" t="str">
        <f>IF(טבלה20[[#This Row],[באיזה מחזור נעקר אחרי קביעה?]]&lt;&gt;"",1,"")</f>
        <v/>
      </c>
      <c r="W86" s="14" t="str">
        <f>IF(AND(טבלה20[[#This Row],[באיזה מחזור נעקר אחרי קביעה?]]&lt;&gt;"",טבלה20[[#This Row],[CycleNumber]]&gt;B87),טבלה20[[#This Row],[באיזה מחזור נעקר אחרי קביעה?]],"")</f>
        <v/>
      </c>
      <c r="X86" s="14" t="str">
        <f>IF(AND(טבלה20[[#This Row],[הפרש קבוע אחרון]]&lt;&gt;"",J85=""),טבלה20[[#This Row],[CycleNumber]],"")</f>
        <v/>
      </c>
      <c r="Y86" s="14" t="str">
        <f>IF(OR(טבלה20[[#This Row],[CycleNumber]]&gt;B87,B87=""),טבלה20[[#This Row],[CycleNumber]],"")</f>
        <v/>
      </c>
      <c r="Z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6" s="8" t="s">
        <v>27</v>
      </c>
      <c r="AR86" t="s">
        <v>30</v>
      </c>
      <c r="AS86">
        <v>4</v>
      </c>
      <c r="AT86">
        <v>27</v>
      </c>
      <c r="AU86">
        <f t="shared" si="5"/>
        <v>0</v>
      </c>
      <c r="AV86" t="str">
        <f t="shared" si="6"/>
        <v/>
      </c>
    </row>
    <row r="87" spans="1:48" x14ac:dyDescent="0.25">
      <c r="A87" t="s">
        <v>30</v>
      </c>
      <c r="B87">
        <v>5</v>
      </c>
      <c r="C87">
        <v>1</v>
      </c>
      <c r="D87">
        <v>1</v>
      </c>
      <c r="E87">
        <v>0</v>
      </c>
      <c r="F87">
        <v>28</v>
      </c>
      <c r="G87">
        <f>טבלה20[[#This Row],[LengthofCycle]]+1</f>
        <v>29</v>
      </c>
      <c r="H87">
        <f>IF(טבלה20[[#This Row],[CycleNumber]]&gt;2,IF(AND(טבלה20[[#This Row],[LengthofCycle]]-F86=F86-F85,טבלה20[[#This Row],[LengthofCycle]]-F86&lt;&gt;0),1,""),"")</f>
        <v>1</v>
      </c>
      <c r="I87">
        <f>IF(טבלה20[[#This Row],[דילוג]]=1,SUM(H87:H88),"")</f>
        <v>1</v>
      </c>
      <c r="J87">
        <f>IF(AND(טבלה20[[#This Row],[CycleNumber]]&gt;B86,טבלה20[[#This Row],[CycleNumber]]&gt;2),IF(טבלה20[[#This Row],[דילוג]]=1,טבלה20[[#This Row],[LengthofCycle]]-F86,J86),"")</f>
        <v>1</v>
      </c>
      <c r="K87">
        <f>IF(AND(טבלה20[[#This Row],[CycleNumber]]&gt;B86,טבלה20[[#This Row],[CycleNumber]]&gt;2),IF(טבלה20[[#This Row],[דילוג]]=1,1,IF(MAX(K85:K86)=1,1,IF(טבלה20[[#This Row],[LengthofCycle]]-F86&lt;&gt;טבלה20[[#This Row],[הפרש קבוע אחרון]],0,""))),"")</f>
        <v>1</v>
      </c>
      <c r="L87">
        <f>IF(טבלה20[[#This Row],[CycleNumber]]&lt;3,"",IF(טבלה20[[#This Row],[דילוג]]=1,1,IF(L86="","",IF(טבלה20[[#This Row],[LengthofCycle]]-F86=טבלה20[[#This Row],[הפרש קבוע אחרון]],1,IF(L86+1&gt;3,"",L86+1)))))</f>
        <v>1</v>
      </c>
      <c r="M87" t="str">
        <f>IF(AND(טבלה20[[#This Row],[פעילות]]=1,L88=2,L89=1,B89&gt;טבלה20[[#This Row],[CycleNumber]]),1,"")</f>
        <v/>
      </c>
      <c r="N87" t="str">
        <f>IF(AND(טבלה20[[#This Row],[האם יש לאישה וסת דילוג?]]=1,טבלה20[[#This Row],[CycleNumber]]&gt;5),IF(AND(טבלה20[[#This Row],[LengthofCycle]]=F84,F86=F83,F85=F82),1,""),"")</f>
        <v/>
      </c>
      <c r="O87" t="str">
        <f>IF(OR(טבלה20[[#This Row],[פעילות]]="",L86=""),"",IF(טבלה20[[#This Row],[פעילות]]=1,1,0))</f>
        <v/>
      </c>
      <c r="P87">
        <f>IF(AND(טבלה20[[#This Row],[הפרש קבוע אחרון]]&lt;&gt;"",טבלה20[[#This Row],[CycleNumber]]&lt;B88,B88&lt;&gt;"",טבלה20[[#This Row],[פעילות]]&lt;4),IF(F88-טבלה20[[#This Row],[LengthofCycle]]=טבלה20[[#This Row],[הפרש קבוע אחרון]],1,0),"")</f>
        <v>0</v>
      </c>
      <c r="Q87" s="14">
        <f>IF(טבלה20[[#This Row],[פעילות]]="","",IF(OR(Q86="",AND(טבלה20[[#This Row],[דילוג]]=1,L86=3)),1,Q86+1))</f>
        <v>1</v>
      </c>
      <c r="R87" s="14" t="str">
        <f>IF(AND(טבלה20[[#This Row],[מחזורי פעילות]]=3,H88=1,טבלה20[[#This Row],[הפרש קבוע אחרון]]&lt;&gt;J88),1,"")</f>
        <v/>
      </c>
      <c r="S87" s="14" t="str">
        <f>IF(AND(טבלה20[[#This Row],[מחזורי פעילות]]=3,H88=1,טבלה20[[#This Row],[הפרש קבוע אחרון]]=J88),1,"")</f>
        <v/>
      </c>
      <c r="T87" s="14" t="str">
        <f>IF(AND(טבלה20[[#This Row],[דילוג]]=1,טבלה20[[#This Row],[הפרש קבוע אחרון]]=J86,טבלה20[[#This Row],[מחזורי פעילות]]&gt;1),1,"")</f>
        <v/>
      </c>
      <c r="U87" s="14" t="str">
        <f>IF(OR(AND(טבלה20[[#This Row],[מחזורי פעילות]]&lt;&gt;"",Q88=""),AND(טבלה20[[#This Row],[פעילות]]=3,Q88=1)),טבלה20[[#This Row],[מחזורי פעילות]],"")</f>
        <v/>
      </c>
      <c r="V87" s="14" t="str">
        <f>IF(טבלה20[[#This Row],[באיזה מחזור נעקר אחרי קביעה?]]&lt;&gt;"",1,"")</f>
        <v/>
      </c>
      <c r="W87" s="14" t="str">
        <f>IF(AND(טבלה20[[#This Row],[באיזה מחזור נעקר אחרי קביעה?]]&lt;&gt;"",טבלה20[[#This Row],[CycleNumber]]&gt;B88),טבלה20[[#This Row],[באיזה מחזור נעקר אחרי קביעה?]],"")</f>
        <v/>
      </c>
      <c r="X87" s="14">
        <f>IF(AND(טבלה20[[#This Row],[הפרש קבוע אחרון]]&lt;&gt;"",J86=""),טבלה20[[#This Row],[CycleNumber]],"")</f>
        <v>5</v>
      </c>
      <c r="Y87" s="14" t="str">
        <f>IF(OR(טבלה20[[#This Row],[CycleNumber]]&gt;B88,B88=""),טבלה20[[#This Row],[CycleNumber]],"")</f>
        <v/>
      </c>
      <c r="Z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7" s="8" t="s">
        <v>12</v>
      </c>
      <c r="AR87" t="s">
        <v>30</v>
      </c>
      <c r="AS87">
        <v>5</v>
      </c>
      <c r="AT87">
        <v>28</v>
      </c>
      <c r="AU87">
        <f t="shared" si="5"/>
        <v>1</v>
      </c>
      <c r="AV87" t="str">
        <f t="shared" si="6"/>
        <v/>
      </c>
    </row>
    <row r="88" spans="1:48" x14ac:dyDescent="0.25">
      <c r="A88" t="s">
        <v>30</v>
      </c>
      <c r="B88">
        <v>6</v>
      </c>
      <c r="C88">
        <v>1</v>
      </c>
      <c r="D88">
        <v>1</v>
      </c>
      <c r="E88">
        <v>0</v>
      </c>
      <c r="F88">
        <v>30</v>
      </c>
      <c r="G88">
        <f>טבלה20[[#This Row],[LengthofCycle]]+1</f>
        <v>31</v>
      </c>
      <c r="H88" t="str">
        <f>IF(טבלה20[[#This Row],[CycleNumber]]&gt;2,IF(AND(טבלה20[[#This Row],[LengthofCycle]]-F87=F87-F86,טבלה20[[#This Row],[LengthofCycle]]-F87&lt;&gt;0),1,""),"")</f>
        <v/>
      </c>
      <c r="I88" t="str">
        <f>IF(טבלה20[[#This Row],[דילוג]]=1,SUM(H88:H89),"")</f>
        <v/>
      </c>
      <c r="J88">
        <f>IF(AND(טבלה20[[#This Row],[CycleNumber]]&gt;B87,טבלה20[[#This Row],[CycleNumber]]&gt;2),IF(טבלה20[[#This Row],[דילוג]]=1,טבלה20[[#This Row],[LengthofCycle]]-F87,J87),"")</f>
        <v>1</v>
      </c>
      <c r="K88">
        <f>IF(AND(טבלה20[[#This Row],[CycleNumber]]&gt;B87,טבלה20[[#This Row],[CycleNumber]]&gt;2),IF(טבלה20[[#This Row],[דילוג]]=1,1,IF(MAX(K86:K87)=1,1,IF(טבלה20[[#This Row],[LengthofCycle]]-F87&lt;&gt;טבלה20[[#This Row],[הפרש קבוע אחרון]],0,""))),"")</f>
        <v>1</v>
      </c>
      <c r="L88">
        <f>IF(טבלה20[[#This Row],[CycleNumber]]&lt;3,"",IF(טבלה20[[#This Row],[דילוג]]=1,1,IF(L87="","",IF(טבלה20[[#This Row],[LengthofCycle]]-F87=טבלה20[[#This Row],[הפרש קבוע אחרון]],1,IF(L87+1&gt;3,"",L87+1)))))</f>
        <v>2</v>
      </c>
      <c r="M88" t="str">
        <f>IF(AND(טבלה20[[#This Row],[פעילות]]=1,L89=2,L90=1,B90&gt;טבלה20[[#This Row],[CycleNumber]]),1,"")</f>
        <v/>
      </c>
      <c r="N88" t="str">
        <f>IF(AND(טבלה20[[#This Row],[האם יש לאישה וסת דילוג?]]=1,טבלה20[[#This Row],[CycleNumber]]&gt;5),IF(AND(טבלה20[[#This Row],[LengthofCycle]]=F85,F87=F84,F86=F83),1,""),"")</f>
        <v/>
      </c>
      <c r="O88">
        <f>IF(OR(טבלה20[[#This Row],[פעילות]]="",L87=""),"",IF(טבלה20[[#This Row],[פעילות]]=1,1,0))</f>
        <v>0</v>
      </c>
      <c r="P88" t="str">
        <f>IF(AND(טבלה20[[#This Row],[הפרש קבוע אחרון]]&lt;&gt;"",טבלה20[[#This Row],[CycleNumber]]&lt;B89,B89&lt;&gt;"",טבלה20[[#This Row],[פעילות]]&lt;4),IF(F89-טבלה20[[#This Row],[LengthofCycle]]=טבלה20[[#This Row],[הפרש קבוע אחרון]],1,0),"")</f>
        <v/>
      </c>
      <c r="Q88" s="14">
        <f>IF(טבלה20[[#This Row],[פעילות]]="","",IF(OR(Q87="",AND(טבלה20[[#This Row],[דילוג]]=1,L87=3)),1,Q87+1))</f>
        <v>2</v>
      </c>
      <c r="R88" s="14" t="str">
        <f>IF(AND(טבלה20[[#This Row],[מחזורי פעילות]]=3,H89=1,טבלה20[[#This Row],[הפרש קבוע אחרון]]&lt;&gt;J89),1,"")</f>
        <v/>
      </c>
      <c r="S88" s="14" t="str">
        <f>IF(AND(טבלה20[[#This Row],[מחזורי פעילות]]=3,H89=1,טבלה20[[#This Row],[הפרש קבוע אחרון]]=J89),1,"")</f>
        <v/>
      </c>
      <c r="T88" s="14" t="str">
        <f>IF(AND(טבלה20[[#This Row],[דילוג]]=1,טבלה20[[#This Row],[הפרש קבוע אחרון]]=J87,טבלה20[[#This Row],[מחזורי פעילות]]&gt;1),1,"")</f>
        <v/>
      </c>
      <c r="U88" s="14">
        <f>IF(OR(AND(טבלה20[[#This Row],[מחזורי פעילות]]&lt;&gt;"",Q89=""),AND(טבלה20[[#This Row],[פעילות]]=3,Q89=1)),טבלה20[[#This Row],[מחזורי פעילות]],"")</f>
        <v>2</v>
      </c>
      <c r="V88" s="14">
        <f>IF(טבלה20[[#This Row],[באיזה מחזור נעקר אחרי קביעה?]]&lt;&gt;"",1,"")</f>
        <v>1</v>
      </c>
      <c r="W88" s="14">
        <f>IF(AND(טבלה20[[#This Row],[באיזה מחזור נעקר אחרי קביעה?]]&lt;&gt;"",טבלה20[[#This Row],[CycleNumber]]&gt;B89),טבלה20[[#This Row],[באיזה מחזור נעקר אחרי קביעה?]],"")</f>
        <v>2</v>
      </c>
      <c r="X88" s="14" t="str">
        <f>IF(AND(טבלה20[[#This Row],[הפרש קבוע אחרון]]&lt;&gt;"",J87=""),טבלה20[[#This Row],[CycleNumber]],"")</f>
        <v/>
      </c>
      <c r="Y88" s="14">
        <f>IF(OR(טבלה20[[#This Row],[CycleNumber]]&gt;B89,B89=""),טבלה20[[#This Row],[CycleNumber]],"")</f>
        <v>6</v>
      </c>
      <c r="Z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8" s="8" t="s">
        <v>73</v>
      </c>
      <c r="AR88" t="s">
        <v>30</v>
      </c>
      <c r="AS88">
        <v>6</v>
      </c>
      <c r="AT88">
        <v>30</v>
      </c>
      <c r="AU88">
        <f t="shared" si="5"/>
        <v>0</v>
      </c>
      <c r="AV88" t="str">
        <f t="shared" si="6"/>
        <v/>
      </c>
    </row>
    <row r="89" spans="1:48" x14ac:dyDescent="0.25">
      <c r="A89" t="s">
        <v>31</v>
      </c>
      <c r="B89">
        <v>1</v>
      </c>
      <c r="C89">
        <v>1</v>
      </c>
      <c r="D89">
        <v>1</v>
      </c>
      <c r="E89">
        <v>0</v>
      </c>
      <c r="F89">
        <v>29</v>
      </c>
      <c r="G89">
        <f>טבלה20[[#This Row],[LengthofCycle]]+1</f>
        <v>30</v>
      </c>
      <c r="H89" t="str">
        <f>IF(טבלה20[[#This Row],[CycleNumber]]&gt;2,IF(AND(טבלה20[[#This Row],[LengthofCycle]]-F88=F88-F87,טבלה20[[#This Row],[LengthofCycle]]-F88&lt;&gt;0),1,""),"")</f>
        <v/>
      </c>
      <c r="I89" t="str">
        <f>IF(טבלה20[[#This Row],[דילוג]]=1,SUM(H89:H90),"")</f>
        <v/>
      </c>
      <c r="J89" t="str">
        <f>IF(AND(טבלה20[[#This Row],[CycleNumber]]&gt;B88,טבלה20[[#This Row],[CycleNumber]]&gt;2),IF(טבלה20[[#This Row],[דילוג]]=1,טבלה20[[#This Row],[LengthofCycle]]-F88,J88),"")</f>
        <v/>
      </c>
      <c r="K89" t="str">
        <f>IF(AND(טבלה20[[#This Row],[CycleNumber]]&gt;B88,טבלה20[[#This Row],[CycleNumber]]&gt;2),IF(טבלה20[[#This Row],[דילוג]]=1,1,IF(MAX(K87:K88)=1,1,IF(טבלה20[[#This Row],[LengthofCycle]]-F88&lt;&gt;טבלה20[[#This Row],[הפרש קבוע אחרון]],0,""))),"")</f>
        <v/>
      </c>
      <c r="L89" t="str">
        <f>IF(טבלה20[[#This Row],[CycleNumber]]&lt;3,"",IF(טבלה20[[#This Row],[דילוג]]=1,1,IF(L88="","",IF(טבלה20[[#This Row],[LengthofCycle]]-F88=טבלה20[[#This Row],[הפרש קבוע אחרון]],1,IF(L88+1&gt;3,"",L88+1)))))</f>
        <v/>
      </c>
      <c r="M89" t="str">
        <f>IF(AND(טבלה20[[#This Row],[פעילות]]=1,L90=2,L91=1,B91&gt;טבלה20[[#This Row],[CycleNumber]]),1,"")</f>
        <v/>
      </c>
      <c r="N89" t="str">
        <f>IF(AND(טבלה20[[#This Row],[האם יש לאישה וסת דילוג?]]=1,טבלה20[[#This Row],[CycleNumber]]&gt;5),IF(AND(טבלה20[[#This Row],[LengthofCycle]]=F86,F88=F85,F87=F84),1,""),"")</f>
        <v/>
      </c>
      <c r="O89" t="str">
        <f>IF(OR(טבלה20[[#This Row],[פעילות]]="",L88=""),"",IF(טבלה20[[#This Row],[פעילות]]=1,1,0))</f>
        <v/>
      </c>
      <c r="P89" t="str">
        <f>IF(AND(טבלה20[[#This Row],[הפרש קבוע אחרון]]&lt;&gt;"",טבלה20[[#This Row],[CycleNumber]]&lt;B90,B90&lt;&gt;"",טבלה20[[#This Row],[פעילות]]&lt;4),IF(F90-טבלה20[[#This Row],[LengthofCycle]]=טבלה20[[#This Row],[הפרש קבוע אחרון]],1,0),"")</f>
        <v/>
      </c>
      <c r="Q89" s="14" t="str">
        <f>IF(טבלה20[[#This Row],[פעילות]]="","",IF(OR(Q88="",AND(טבלה20[[#This Row],[דילוג]]=1,L88=3)),1,Q88+1))</f>
        <v/>
      </c>
      <c r="R89" s="14" t="str">
        <f>IF(AND(טבלה20[[#This Row],[מחזורי פעילות]]=3,H90=1,טבלה20[[#This Row],[הפרש קבוע אחרון]]&lt;&gt;J90),1,"")</f>
        <v/>
      </c>
      <c r="S89" s="14" t="str">
        <f>IF(AND(טבלה20[[#This Row],[מחזורי פעילות]]=3,H90=1,טבלה20[[#This Row],[הפרש קבוע אחרון]]=J90),1,"")</f>
        <v/>
      </c>
      <c r="T89" s="14" t="str">
        <f>IF(AND(טבלה20[[#This Row],[דילוג]]=1,טבלה20[[#This Row],[הפרש קבוע אחרון]]=J88,טבלה20[[#This Row],[מחזורי פעילות]]&gt;1),1,"")</f>
        <v/>
      </c>
      <c r="U89" s="14" t="str">
        <f>IF(OR(AND(טבלה20[[#This Row],[מחזורי פעילות]]&lt;&gt;"",Q90=""),AND(טבלה20[[#This Row],[פעילות]]=3,Q90=1)),טבלה20[[#This Row],[מחזורי פעילות]],"")</f>
        <v/>
      </c>
      <c r="V89" s="14" t="str">
        <f>IF(טבלה20[[#This Row],[באיזה מחזור נעקר אחרי קביעה?]]&lt;&gt;"",1,"")</f>
        <v/>
      </c>
      <c r="W89" s="14" t="str">
        <f>IF(AND(טבלה20[[#This Row],[באיזה מחזור נעקר אחרי קביעה?]]&lt;&gt;"",טבלה20[[#This Row],[CycleNumber]]&gt;B90),טבלה20[[#This Row],[באיזה מחזור נעקר אחרי קביעה?]],"")</f>
        <v/>
      </c>
      <c r="X89" s="14" t="str">
        <f>IF(AND(טבלה20[[#This Row],[הפרש קבוע אחרון]]&lt;&gt;"",J88=""),טבלה20[[#This Row],[CycleNumber]],"")</f>
        <v/>
      </c>
      <c r="Y89" s="14" t="str">
        <f>IF(OR(טבלה20[[#This Row],[CycleNumber]]&gt;B90,B90=""),טבלה20[[#This Row],[CycleNumber]],"")</f>
        <v/>
      </c>
      <c r="Z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89" s="8" t="s">
        <v>78</v>
      </c>
      <c r="AR89" t="s">
        <v>31</v>
      </c>
      <c r="AS89">
        <v>1</v>
      </c>
      <c r="AT89">
        <v>29</v>
      </c>
      <c r="AU89" t="str">
        <f t="shared" si="5"/>
        <v/>
      </c>
      <c r="AV89" t="str">
        <f t="shared" si="6"/>
        <v/>
      </c>
    </row>
    <row r="90" spans="1:48" x14ac:dyDescent="0.25">
      <c r="A90" t="s">
        <v>31</v>
      </c>
      <c r="B90">
        <v>2</v>
      </c>
      <c r="C90">
        <v>1</v>
      </c>
      <c r="D90">
        <v>1</v>
      </c>
      <c r="E90">
        <v>0</v>
      </c>
      <c r="F90">
        <v>29</v>
      </c>
      <c r="G90">
        <f>טבלה20[[#This Row],[LengthofCycle]]+1</f>
        <v>30</v>
      </c>
      <c r="H90" t="str">
        <f>IF(טבלה20[[#This Row],[CycleNumber]]&gt;2,IF(AND(טבלה20[[#This Row],[LengthofCycle]]-F89=F89-F88,טבלה20[[#This Row],[LengthofCycle]]-F89&lt;&gt;0),1,""),"")</f>
        <v/>
      </c>
      <c r="I90" t="str">
        <f>IF(טבלה20[[#This Row],[דילוג]]=1,SUM(H90:H91),"")</f>
        <v/>
      </c>
      <c r="J90" t="str">
        <f>IF(AND(טבלה20[[#This Row],[CycleNumber]]&gt;B89,טבלה20[[#This Row],[CycleNumber]]&gt;2),IF(טבלה20[[#This Row],[דילוג]]=1,טבלה20[[#This Row],[LengthofCycle]]-F89,J89),"")</f>
        <v/>
      </c>
      <c r="K90" t="str">
        <f>IF(AND(טבלה20[[#This Row],[CycleNumber]]&gt;B89,טבלה20[[#This Row],[CycleNumber]]&gt;2),IF(טבלה20[[#This Row],[דילוג]]=1,1,IF(MAX(K88:K89)=1,1,IF(טבלה20[[#This Row],[LengthofCycle]]-F89&lt;&gt;טבלה20[[#This Row],[הפרש קבוע אחרון]],0,""))),"")</f>
        <v/>
      </c>
      <c r="L90" t="str">
        <f>IF(טבלה20[[#This Row],[CycleNumber]]&lt;3,"",IF(טבלה20[[#This Row],[דילוג]]=1,1,IF(L89="","",IF(טבלה20[[#This Row],[LengthofCycle]]-F89=טבלה20[[#This Row],[הפרש קבוע אחרון]],1,IF(L89+1&gt;3,"",L89+1)))))</f>
        <v/>
      </c>
      <c r="M90" t="str">
        <f>IF(AND(טבלה20[[#This Row],[פעילות]]=1,L91=2,L92=1,B92&gt;טבלה20[[#This Row],[CycleNumber]]),1,"")</f>
        <v/>
      </c>
      <c r="N90" t="str">
        <f>IF(AND(טבלה20[[#This Row],[האם יש לאישה וסת דילוג?]]=1,טבלה20[[#This Row],[CycleNumber]]&gt;5),IF(AND(טבלה20[[#This Row],[LengthofCycle]]=F87,F89=F86,F88=F85),1,""),"")</f>
        <v/>
      </c>
      <c r="O90" t="str">
        <f>IF(OR(טבלה20[[#This Row],[פעילות]]="",L89=""),"",IF(טבלה20[[#This Row],[פעילות]]=1,1,0))</f>
        <v/>
      </c>
      <c r="P90" t="str">
        <f>IF(AND(טבלה20[[#This Row],[הפרש קבוע אחרון]]&lt;&gt;"",טבלה20[[#This Row],[CycleNumber]]&lt;B91,B91&lt;&gt;"",טבלה20[[#This Row],[פעילות]]&lt;4),IF(F91-טבלה20[[#This Row],[LengthofCycle]]=טבלה20[[#This Row],[הפרש קבוע אחרון]],1,0),"")</f>
        <v/>
      </c>
      <c r="Q90" s="14" t="str">
        <f>IF(טבלה20[[#This Row],[פעילות]]="","",IF(OR(Q89="",AND(טבלה20[[#This Row],[דילוג]]=1,L89=3)),1,Q89+1))</f>
        <v/>
      </c>
      <c r="R90" s="14" t="str">
        <f>IF(AND(טבלה20[[#This Row],[מחזורי פעילות]]=3,H91=1,טבלה20[[#This Row],[הפרש קבוע אחרון]]&lt;&gt;J91),1,"")</f>
        <v/>
      </c>
      <c r="S90" s="14" t="str">
        <f>IF(AND(טבלה20[[#This Row],[מחזורי פעילות]]=3,H91=1,טבלה20[[#This Row],[הפרש קבוע אחרון]]=J91),1,"")</f>
        <v/>
      </c>
      <c r="T90" s="14" t="str">
        <f>IF(AND(טבלה20[[#This Row],[דילוג]]=1,טבלה20[[#This Row],[הפרש קבוע אחרון]]=J89,טבלה20[[#This Row],[מחזורי פעילות]]&gt;1),1,"")</f>
        <v/>
      </c>
      <c r="U90" s="14" t="str">
        <f>IF(OR(AND(טבלה20[[#This Row],[מחזורי פעילות]]&lt;&gt;"",Q91=""),AND(טבלה20[[#This Row],[פעילות]]=3,Q91=1)),טבלה20[[#This Row],[מחזורי פעילות]],"")</f>
        <v/>
      </c>
      <c r="V90" s="14" t="str">
        <f>IF(טבלה20[[#This Row],[באיזה מחזור נעקר אחרי קביעה?]]&lt;&gt;"",1,"")</f>
        <v/>
      </c>
      <c r="W90" s="14" t="str">
        <f>IF(AND(טבלה20[[#This Row],[באיזה מחזור נעקר אחרי קביעה?]]&lt;&gt;"",טבלה20[[#This Row],[CycleNumber]]&gt;B91),טבלה20[[#This Row],[באיזה מחזור נעקר אחרי קביעה?]],"")</f>
        <v/>
      </c>
      <c r="X90" s="14" t="str">
        <f>IF(AND(טבלה20[[#This Row],[הפרש קבוע אחרון]]&lt;&gt;"",J89=""),טבלה20[[#This Row],[CycleNumber]],"")</f>
        <v/>
      </c>
      <c r="Y90" s="14" t="str">
        <f>IF(OR(טבלה20[[#This Row],[CycleNumber]]&gt;B91,B91=""),טבלה20[[#This Row],[CycleNumber]],"")</f>
        <v/>
      </c>
      <c r="Z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0" s="8" t="s">
        <v>89</v>
      </c>
      <c r="AR90" t="s">
        <v>31</v>
      </c>
      <c r="AS90">
        <v>2</v>
      </c>
      <c r="AT90">
        <v>29</v>
      </c>
      <c r="AU90" t="str">
        <f t="shared" si="5"/>
        <v/>
      </c>
      <c r="AV90" t="str">
        <f t="shared" si="6"/>
        <v/>
      </c>
    </row>
    <row r="91" spans="1:48" x14ac:dyDescent="0.25">
      <c r="A91" t="s">
        <v>31</v>
      </c>
      <c r="B91">
        <v>3</v>
      </c>
      <c r="C91">
        <v>1</v>
      </c>
      <c r="D91">
        <v>1</v>
      </c>
      <c r="E91">
        <v>0</v>
      </c>
      <c r="F91">
        <v>26</v>
      </c>
      <c r="G91">
        <f>טבלה20[[#This Row],[LengthofCycle]]+1</f>
        <v>27</v>
      </c>
      <c r="H91" t="str">
        <f>IF(טבלה20[[#This Row],[CycleNumber]]&gt;2,IF(AND(טבלה20[[#This Row],[LengthofCycle]]-F90=F90-F89,טבלה20[[#This Row],[LengthofCycle]]-F90&lt;&gt;0),1,""),"")</f>
        <v/>
      </c>
      <c r="I91" t="str">
        <f>IF(טבלה20[[#This Row],[דילוג]]=1,SUM(H91:H92),"")</f>
        <v/>
      </c>
      <c r="J91" t="str">
        <f>IF(AND(טבלה20[[#This Row],[CycleNumber]]&gt;B90,טבלה20[[#This Row],[CycleNumber]]&gt;2),IF(טבלה20[[#This Row],[דילוג]]=1,טבלה20[[#This Row],[LengthofCycle]]-F90,J90),"")</f>
        <v/>
      </c>
      <c r="K91">
        <f>IF(AND(טבלה20[[#This Row],[CycleNumber]]&gt;B90,טבלה20[[#This Row],[CycleNumber]]&gt;2),IF(טבלה20[[#This Row],[דילוג]]=1,1,IF(MAX(K89:K90)=1,1,IF(טבלה20[[#This Row],[LengthofCycle]]-F90&lt;&gt;טבלה20[[#This Row],[הפרש קבוע אחרון]],0,""))),"")</f>
        <v>0</v>
      </c>
      <c r="L91" t="str">
        <f>IF(טבלה20[[#This Row],[CycleNumber]]&lt;3,"",IF(טבלה20[[#This Row],[דילוג]]=1,1,IF(L90="","",IF(טבלה20[[#This Row],[LengthofCycle]]-F90=טבלה20[[#This Row],[הפרש קבוע אחרון]],1,IF(L90+1&gt;3,"",L90+1)))))</f>
        <v/>
      </c>
      <c r="M91" t="str">
        <f>IF(AND(טבלה20[[#This Row],[פעילות]]=1,L92=2,L93=1,B93&gt;טבלה20[[#This Row],[CycleNumber]]),1,"")</f>
        <v/>
      </c>
      <c r="N91" t="str">
        <f>IF(AND(טבלה20[[#This Row],[האם יש לאישה וסת דילוג?]]=1,טבלה20[[#This Row],[CycleNumber]]&gt;5),IF(AND(טבלה20[[#This Row],[LengthofCycle]]=F88,F90=F87,F89=F86),1,""),"")</f>
        <v/>
      </c>
      <c r="O91" t="str">
        <f>IF(OR(טבלה20[[#This Row],[פעילות]]="",L90=""),"",IF(טבלה20[[#This Row],[פעילות]]=1,1,0))</f>
        <v/>
      </c>
      <c r="P91" t="str">
        <f>IF(AND(טבלה20[[#This Row],[הפרש קבוע אחרון]]&lt;&gt;"",טבלה20[[#This Row],[CycleNumber]]&lt;B92,B92&lt;&gt;"",טבלה20[[#This Row],[פעילות]]&lt;4),IF(F92-טבלה20[[#This Row],[LengthofCycle]]=טבלה20[[#This Row],[הפרש קבוע אחרון]],1,0),"")</f>
        <v/>
      </c>
      <c r="Q91" s="14" t="str">
        <f>IF(טבלה20[[#This Row],[פעילות]]="","",IF(OR(Q90="",AND(טבלה20[[#This Row],[דילוג]]=1,L90=3)),1,Q90+1))</f>
        <v/>
      </c>
      <c r="R91" s="14" t="str">
        <f>IF(AND(טבלה20[[#This Row],[מחזורי פעילות]]=3,H92=1,טבלה20[[#This Row],[הפרש קבוע אחרון]]&lt;&gt;J92),1,"")</f>
        <v/>
      </c>
      <c r="S91" s="14" t="str">
        <f>IF(AND(טבלה20[[#This Row],[מחזורי פעילות]]=3,H92=1,טבלה20[[#This Row],[הפרש קבוע אחרון]]=J92),1,"")</f>
        <v/>
      </c>
      <c r="T91" s="14" t="str">
        <f>IF(AND(טבלה20[[#This Row],[דילוג]]=1,טבלה20[[#This Row],[הפרש קבוע אחרון]]=J90,טבלה20[[#This Row],[מחזורי פעילות]]&gt;1),1,"")</f>
        <v/>
      </c>
      <c r="U91" s="14" t="str">
        <f>IF(OR(AND(טבלה20[[#This Row],[מחזורי פעילות]]&lt;&gt;"",Q92=""),AND(טבלה20[[#This Row],[פעילות]]=3,Q92=1)),טבלה20[[#This Row],[מחזורי פעילות]],"")</f>
        <v/>
      </c>
      <c r="V91" s="14" t="str">
        <f>IF(טבלה20[[#This Row],[באיזה מחזור נעקר אחרי קביעה?]]&lt;&gt;"",1,"")</f>
        <v/>
      </c>
      <c r="W91" s="14" t="str">
        <f>IF(AND(טבלה20[[#This Row],[באיזה מחזור נעקר אחרי קביעה?]]&lt;&gt;"",טבלה20[[#This Row],[CycleNumber]]&gt;B92),טבלה20[[#This Row],[באיזה מחזור נעקר אחרי קביעה?]],"")</f>
        <v/>
      </c>
      <c r="X91" s="14" t="str">
        <f>IF(AND(טבלה20[[#This Row],[הפרש קבוע אחרון]]&lt;&gt;"",J90=""),טבלה20[[#This Row],[CycleNumber]],"")</f>
        <v/>
      </c>
      <c r="Y91" s="14" t="str">
        <f>IF(OR(טבלה20[[#This Row],[CycleNumber]]&gt;B92,B92=""),טבלה20[[#This Row],[CycleNumber]],"")</f>
        <v/>
      </c>
      <c r="Z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1" s="8" t="s">
        <v>98</v>
      </c>
      <c r="AR91" t="s">
        <v>31</v>
      </c>
      <c r="AS91">
        <v>3</v>
      </c>
      <c r="AT91">
        <v>26</v>
      </c>
      <c r="AU91">
        <f t="shared" si="5"/>
        <v>0</v>
      </c>
      <c r="AV91" t="str">
        <f t="shared" si="6"/>
        <v/>
      </c>
    </row>
    <row r="92" spans="1:48" x14ac:dyDescent="0.25">
      <c r="A92" t="s">
        <v>31</v>
      </c>
      <c r="B92">
        <v>4</v>
      </c>
      <c r="C92">
        <v>1</v>
      </c>
      <c r="D92">
        <v>1</v>
      </c>
      <c r="E92">
        <v>0</v>
      </c>
      <c r="F92">
        <v>25</v>
      </c>
      <c r="G92">
        <f>טבלה20[[#This Row],[LengthofCycle]]+1</f>
        <v>26</v>
      </c>
      <c r="H92" t="str">
        <f>IF(טבלה20[[#This Row],[CycleNumber]]&gt;2,IF(AND(טבלה20[[#This Row],[LengthofCycle]]-F91=F91-F90,טבלה20[[#This Row],[LengthofCycle]]-F91&lt;&gt;0),1,""),"")</f>
        <v/>
      </c>
      <c r="I92" t="str">
        <f>IF(טבלה20[[#This Row],[דילוג]]=1,SUM(H92:H93),"")</f>
        <v/>
      </c>
      <c r="J92" t="str">
        <f>IF(AND(טבלה20[[#This Row],[CycleNumber]]&gt;B91,טבלה20[[#This Row],[CycleNumber]]&gt;2),IF(טבלה20[[#This Row],[דילוג]]=1,טבלה20[[#This Row],[LengthofCycle]]-F91,J91),"")</f>
        <v/>
      </c>
      <c r="K92">
        <f>IF(AND(טבלה20[[#This Row],[CycleNumber]]&gt;B91,טבלה20[[#This Row],[CycleNumber]]&gt;2),IF(טבלה20[[#This Row],[דילוג]]=1,1,IF(MAX(K90:K91)=1,1,IF(טבלה20[[#This Row],[LengthofCycle]]-F91&lt;&gt;טבלה20[[#This Row],[הפרש קבוע אחרון]],0,""))),"")</f>
        <v>0</v>
      </c>
      <c r="L92" t="str">
        <f>IF(טבלה20[[#This Row],[CycleNumber]]&lt;3,"",IF(טבלה20[[#This Row],[דילוג]]=1,1,IF(L91="","",IF(טבלה20[[#This Row],[LengthofCycle]]-F91=טבלה20[[#This Row],[הפרש קבוע אחרון]],1,IF(L91+1&gt;3,"",L91+1)))))</f>
        <v/>
      </c>
      <c r="M92" t="str">
        <f>IF(AND(טבלה20[[#This Row],[פעילות]]=1,L93=2,L94=1,B94&gt;טבלה20[[#This Row],[CycleNumber]]),1,"")</f>
        <v/>
      </c>
      <c r="N92" t="str">
        <f>IF(AND(טבלה20[[#This Row],[האם יש לאישה וסת דילוג?]]=1,טבלה20[[#This Row],[CycleNumber]]&gt;5),IF(AND(טבלה20[[#This Row],[LengthofCycle]]=F89,F91=F88,F90=F87),1,""),"")</f>
        <v/>
      </c>
      <c r="O92" t="str">
        <f>IF(OR(טבלה20[[#This Row],[פעילות]]="",L91=""),"",IF(טבלה20[[#This Row],[פעילות]]=1,1,0))</f>
        <v/>
      </c>
      <c r="P92" t="str">
        <f>IF(AND(טבלה20[[#This Row],[הפרש קבוע אחרון]]&lt;&gt;"",טבלה20[[#This Row],[CycleNumber]]&lt;B93,B93&lt;&gt;"",טבלה20[[#This Row],[פעילות]]&lt;4),IF(F93-טבלה20[[#This Row],[LengthofCycle]]=טבלה20[[#This Row],[הפרש קבוע אחרון]],1,0),"")</f>
        <v/>
      </c>
      <c r="Q92" s="14" t="str">
        <f>IF(טבלה20[[#This Row],[פעילות]]="","",IF(OR(Q91="",AND(טבלה20[[#This Row],[דילוג]]=1,L91=3)),1,Q91+1))</f>
        <v/>
      </c>
      <c r="R92" s="14" t="str">
        <f>IF(AND(טבלה20[[#This Row],[מחזורי פעילות]]=3,H93=1,טבלה20[[#This Row],[הפרש קבוע אחרון]]&lt;&gt;J93),1,"")</f>
        <v/>
      </c>
      <c r="S92" s="14" t="str">
        <f>IF(AND(טבלה20[[#This Row],[מחזורי פעילות]]=3,H93=1,טבלה20[[#This Row],[הפרש קבוע אחרון]]=J93),1,"")</f>
        <v/>
      </c>
      <c r="T92" s="14" t="str">
        <f>IF(AND(טבלה20[[#This Row],[דילוג]]=1,טבלה20[[#This Row],[הפרש קבוע אחרון]]=J91,טבלה20[[#This Row],[מחזורי פעילות]]&gt;1),1,"")</f>
        <v/>
      </c>
      <c r="U92" s="14" t="str">
        <f>IF(OR(AND(טבלה20[[#This Row],[מחזורי פעילות]]&lt;&gt;"",Q93=""),AND(טבלה20[[#This Row],[פעילות]]=3,Q93=1)),טבלה20[[#This Row],[מחזורי פעילות]],"")</f>
        <v/>
      </c>
      <c r="V92" s="14" t="str">
        <f>IF(טבלה20[[#This Row],[באיזה מחזור נעקר אחרי קביעה?]]&lt;&gt;"",1,"")</f>
        <v/>
      </c>
      <c r="W92" s="14" t="str">
        <f>IF(AND(טבלה20[[#This Row],[באיזה מחזור נעקר אחרי קביעה?]]&lt;&gt;"",טבלה20[[#This Row],[CycleNumber]]&gt;B93),טבלה20[[#This Row],[באיזה מחזור נעקר אחרי קביעה?]],"")</f>
        <v/>
      </c>
      <c r="X92" s="14" t="str">
        <f>IF(AND(טבלה20[[#This Row],[הפרש קבוע אחרון]]&lt;&gt;"",J91=""),טבלה20[[#This Row],[CycleNumber]],"")</f>
        <v/>
      </c>
      <c r="Y92" s="14" t="str">
        <f>IF(OR(טבלה20[[#This Row],[CycleNumber]]&gt;B93,B93=""),טבלה20[[#This Row],[CycleNumber]],"")</f>
        <v/>
      </c>
      <c r="Z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2" s="8" t="s">
        <v>19</v>
      </c>
      <c r="AR92" t="s">
        <v>31</v>
      </c>
      <c r="AS92">
        <v>4</v>
      </c>
      <c r="AT92">
        <v>25</v>
      </c>
      <c r="AU92">
        <f t="shared" si="5"/>
        <v>0</v>
      </c>
      <c r="AV92" t="str">
        <f t="shared" si="6"/>
        <v/>
      </c>
    </row>
    <row r="93" spans="1:48" x14ac:dyDescent="0.25">
      <c r="A93" t="s">
        <v>31</v>
      </c>
      <c r="B93">
        <v>5</v>
      </c>
      <c r="C93">
        <v>1</v>
      </c>
      <c r="D93">
        <v>1</v>
      </c>
      <c r="E93">
        <v>0</v>
      </c>
      <c r="F93">
        <v>29</v>
      </c>
      <c r="G93">
        <f>טבלה20[[#This Row],[LengthofCycle]]+1</f>
        <v>30</v>
      </c>
      <c r="H93" t="str">
        <f>IF(טבלה20[[#This Row],[CycleNumber]]&gt;2,IF(AND(טבלה20[[#This Row],[LengthofCycle]]-F92=F92-F91,טבלה20[[#This Row],[LengthofCycle]]-F92&lt;&gt;0),1,""),"")</f>
        <v/>
      </c>
      <c r="I93" t="str">
        <f>IF(טבלה20[[#This Row],[דילוג]]=1,SUM(H93:H94),"")</f>
        <v/>
      </c>
      <c r="J93" t="str">
        <f>IF(AND(טבלה20[[#This Row],[CycleNumber]]&gt;B92,טבלה20[[#This Row],[CycleNumber]]&gt;2),IF(טבלה20[[#This Row],[דילוג]]=1,טבלה20[[#This Row],[LengthofCycle]]-F92,J92),"")</f>
        <v/>
      </c>
      <c r="K93">
        <f>IF(AND(טבלה20[[#This Row],[CycleNumber]]&gt;B92,טבלה20[[#This Row],[CycleNumber]]&gt;2),IF(טבלה20[[#This Row],[דילוג]]=1,1,IF(MAX(K91:K92)=1,1,IF(טבלה20[[#This Row],[LengthofCycle]]-F92&lt;&gt;טבלה20[[#This Row],[הפרש קבוע אחרון]],0,""))),"")</f>
        <v>0</v>
      </c>
      <c r="L93" t="str">
        <f>IF(טבלה20[[#This Row],[CycleNumber]]&lt;3,"",IF(טבלה20[[#This Row],[דילוג]]=1,1,IF(L92="","",IF(טבלה20[[#This Row],[LengthofCycle]]-F92=טבלה20[[#This Row],[הפרש קבוע אחרון]],1,IF(L92+1&gt;3,"",L92+1)))))</f>
        <v/>
      </c>
      <c r="M93" t="str">
        <f>IF(AND(טבלה20[[#This Row],[פעילות]]=1,L94=2,L95=1,B95&gt;טבלה20[[#This Row],[CycleNumber]]),1,"")</f>
        <v/>
      </c>
      <c r="N93" t="str">
        <f>IF(AND(טבלה20[[#This Row],[האם יש לאישה וסת דילוג?]]=1,טבלה20[[#This Row],[CycleNumber]]&gt;5),IF(AND(טבלה20[[#This Row],[LengthofCycle]]=F90,F92=F89,F91=F88),1,""),"")</f>
        <v/>
      </c>
      <c r="O93" t="str">
        <f>IF(OR(טבלה20[[#This Row],[פעילות]]="",L92=""),"",IF(טבלה20[[#This Row],[פעילות]]=1,1,0))</f>
        <v/>
      </c>
      <c r="P93" t="str">
        <f>IF(AND(טבלה20[[#This Row],[הפרש קבוע אחרון]]&lt;&gt;"",טבלה20[[#This Row],[CycleNumber]]&lt;B94,B94&lt;&gt;"",טבלה20[[#This Row],[פעילות]]&lt;4),IF(F94-טבלה20[[#This Row],[LengthofCycle]]=טבלה20[[#This Row],[הפרש קבוע אחרון]],1,0),"")</f>
        <v/>
      </c>
      <c r="Q93" s="14" t="str">
        <f>IF(טבלה20[[#This Row],[פעילות]]="","",IF(OR(Q92="",AND(טבלה20[[#This Row],[דילוג]]=1,L92=3)),1,Q92+1))</f>
        <v/>
      </c>
      <c r="R93" s="14" t="str">
        <f>IF(AND(טבלה20[[#This Row],[מחזורי פעילות]]=3,H94=1,טבלה20[[#This Row],[הפרש קבוע אחרון]]&lt;&gt;J94),1,"")</f>
        <v/>
      </c>
      <c r="S93" s="14" t="str">
        <f>IF(AND(טבלה20[[#This Row],[מחזורי פעילות]]=3,H94=1,טבלה20[[#This Row],[הפרש קבוע אחרון]]=J94),1,"")</f>
        <v/>
      </c>
      <c r="T93" s="14" t="str">
        <f>IF(AND(טבלה20[[#This Row],[דילוג]]=1,טבלה20[[#This Row],[הפרש קבוע אחרון]]=J92,טבלה20[[#This Row],[מחזורי פעילות]]&gt;1),1,"")</f>
        <v/>
      </c>
      <c r="U93" s="14" t="str">
        <f>IF(OR(AND(טבלה20[[#This Row],[מחזורי פעילות]]&lt;&gt;"",Q94=""),AND(טבלה20[[#This Row],[פעילות]]=3,Q94=1)),טבלה20[[#This Row],[מחזורי פעילות]],"")</f>
        <v/>
      </c>
      <c r="V93" s="14" t="str">
        <f>IF(טבלה20[[#This Row],[באיזה מחזור נעקר אחרי קביעה?]]&lt;&gt;"",1,"")</f>
        <v/>
      </c>
      <c r="W93" s="14" t="str">
        <f>IF(AND(טבלה20[[#This Row],[באיזה מחזור נעקר אחרי קביעה?]]&lt;&gt;"",טבלה20[[#This Row],[CycleNumber]]&gt;B94),טבלה20[[#This Row],[באיזה מחזור נעקר אחרי קביעה?]],"")</f>
        <v/>
      </c>
      <c r="X93" s="14" t="str">
        <f>IF(AND(טבלה20[[#This Row],[הפרש קבוע אחרון]]&lt;&gt;"",J92=""),טבלה20[[#This Row],[CycleNumber]],"")</f>
        <v/>
      </c>
      <c r="Y93" s="14" t="str">
        <f>IF(OR(טבלה20[[#This Row],[CycleNumber]]&gt;B94,B94=""),טבלה20[[#This Row],[CycleNumber]],"")</f>
        <v/>
      </c>
      <c r="Z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3" s="8" t="s">
        <v>112</v>
      </c>
      <c r="AR93" t="s">
        <v>31</v>
      </c>
      <c r="AS93">
        <v>5</v>
      </c>
      <c r="AT93">
        <v>29</v>
      </c>
      <c r="AU93">
        <f t="shared" si="5"/>
        <v>0</v>
      </c>
      <c r="AV93" t="str">
        <f t="shared" si="6"/>
        <v/>
      </c>
    </row>
    <row r="94" spans="1:48" x14ac:dyDescent="0.25">
      <c r="A94" t="s">
        <v>31</v>
      </c>
      <c r="B94">
        <v>6</v>
      </c>
      <c r="C94">
        <v>1</v>
      </c>
      <c r="D94">
        <v>1</v>
      </c>
      <c r="E94">
        <v>0</v>
      </c>
      <c r="F94">
        <v>23</v>
      </c>
      <c r="G94">
        <f>טבלה20[[#This Row],[LengthofCycle]]+1</f>
        <v>24</v>
      </c>
      <c r="H94" t="str">
        <f>IF(טבלה20[[#This Row],[CycleNumber]]&gt;2,IF(AND(טבלה20[[#This Row],[LengthofCycle]]-F93=F93-F92,טבלה20[[#This Row],[LengthofCycle]]-F93&lt;&gt;0),1,""),"")</f>
        <v/>
      </c>
      <c r="I94" t="str">
        <f>IF(טבלה20[[#This Row],[דילוג]]=1,SUM(H94:H95),"")</f>
        <v/>
      </c>
      <c r="J94" t="str">
        <f>IF(AND(טבלה20[[#This Row],[CycleNumber]]&gt;B93,טבלה20[[#This Row],[CycleNumber]]&gt;2),IF(טבלה20[[#This Row],[דילוג]]=1,טבלה20[[#This Row],[LengthofCycle]]-F93,J93),"")</f>
        <v/>
      </c>
      <c r="K94">
        <f>IF(AND(טבלה20[[#This Row],[CycleNumber]]&gt;B93,טבלה20[[#This Row],[CycleNumber]]&gt;2),IF(טבלה20[[#This Row],[דילוג]]=1,1,IF(MAX(K92:K93)=1,1,IF(טבלה20[[#This Row],[LengthofCycle]]-F93&lt;&gt;טבלה20[[#This Row],[הפרש קבוע אחרון]],0,""))),"")</f>
        <v>0</v>
      </c>
      <c r="L94" t="str">
        <f>IF(טבלה20[[#This Row],[CycleNumber]]&lt;3,"",IF(טבלה20[[#This Row],[דילוג]]=1,1,IF(L93="","",IF(טבלה20[[#This Row],[LengthofCycle]]-F93=טבלה20[[#This Row],[הפרש קבוע אחרון]],1,IF(L93+1&gt;3,"",L93+1)))))</f>
        <v/>
      </c>
      <c r="M94" t="str">
        <f>IF(AND(טבלה20[[#This Row],[פעילות]]=1,L95=2,L96=1,B96&gt;טבלה20[[#This Row],[CycleNumber]]),1,"")</f>
        <v/>
      </c>
      <c r="N94" t="str">
        <f>IF(AND(טבלה20[[#This Row],[האם יש לאישה וסת דילוג?]]=1,טבלה20[[#This Row],[CycleNumber]]&gt;5),IF(AND(טבלה20[[#This Row],[LengthofCycle]]=F91,F93=F90,F92=F89),1,""),"")</f>
        <v/>
      </c>
      <c r="O94" t="str">
        <f>IF(OR(טבלה20[[#This Row],[פעילות]]="",L93=""),"",IF(טבלה20[[#This Row],[פעילות]]=1,1,0))</f>
        <v/>
      </c>
      <c r="P94" t="str">
        <f>IF(AND(טבלה20[[#This Row],[הפרש קבוע אחרון]]&lt;&gt;"",טבלה20[[#This Row],[CycleNumber]]&lt;B95,B95&lt;&gt;"",טבלה20[[#This Row],[פעילות]]&lt;4),IF(F95-טבלה20[[#This Row],[LengthofCycle]]=טבלה20[[#This Row],[הפרש קבוע אחרון]],1,0),"")</f>
        <v/>
      </c>
      <c r="Q94" s="14" t="str">
        <f>IF(טבלה20[[#This Row],[פעילות]]="","",IF(OR(Q93="",AND(טבלה20[[#This Row],[דילוג]]=1,L93=3)),1,Q93+1))</f>
        <v/>
      </c>
      <c r="R94" s="14" t="str">
        <f>IF(AND(טבלה20[[#This Row],[מחזורי פעילות]]=3,H95=1,טבלה20[[#This Row],[הפרש קבוע אחרון]]&lt;&gt;J95),1,"")</f>
        <v/>
      </c>
      <c r="S94" s="14" t="str">
        <f>IF(AND(טבלה20[[#This Row],[מחזורי פעילות]]=3,H95=1,טבלה20[[#This Row],[הפרש קבוע אחרון]]=J95),1,"")</f>
        <v/>
      </c>
      <c r="T94" s="14" t="str">
        <f>IF(AND(טבלה20[[#This Row],[דילוג]]=1,טבלה20[[#This Row],[הפרש קבוע אחרון]]=J93,טבלה20[[#This Row],[מחזורי פעילות]]&gt;1),1,"")</f>
        <v/>
      </c>
      <c r="U94" s="14" t="str">
        <f>IF(OR(AND(טבלה20[[#This Row],[מחזורי פעילות]]&lt;&gt;"",Q95=""),AND(טבלה20[[#This Row],[פעילות]]=3,Q95=1)),טבלה20[[#This Row],[מחזורי פעילות]],"")</f>
        <v/>
      </c>
      <c r="V94" s="14" t="str">
        <f>IF(טבלה20[[#This Row],[באיזה מחזור נעקר אחרי קביעה?]]&lt;&gt;"",1,"")</f>
        <v/>
      </c>
      <c r="W94" s="14" t="str">
        <f>IF(AND(טבלה20[[#This Row],[באיזה מחזור נעקר אחרי קביעה?]]&lt;&gt;"",טבלה20[[#This Row],[CycleNumber]]&gt;B95),טבלה20[[#This Row],[באיזה מחזור נעקר אחרי קביעה?]],"")</f>
        <v/>
      </c>
      <c r="X94" s="14" t="str">
        <f>IF(AND(טבלה20[[#This Row],[הפרש קבוע אחרון]]&lt;&gt;"",J93=""),טבלה20[[#This Row],[CycleNumber]],"")</f>
        <v/>
      </c>
      <c r="Y94" s="14" t="str">
        <f>IF(OR(טבלה20[[#This Row],[CycleNumber]]&gt;B95,B95=""),טבלה20[[#This Row],[CycleNumber]],"")</f>
        <v/>
      </c>
      <c r="Z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4" s="8" t="s">
        <v>114</v>
      </c>
      <c r="AR94" t="s">
        <v>31</v>
      </c>
      <c r="AS94">
        <v>6</v>
      </c>
      <c r="AT94">
        <v>23</v>
      </c>
      <c r="AU94">
        <f t="shared" si="5"/>
        <v>0</v>
      </c>
      <c r="AV94" t="str">
        <f t="shared" si="6"/>
        <v/>
      </c>
    </row>
    <row r="95" spans="1:48" x14ac:dyDescent="0.25">
      <c r="A95" t="s">
        <v>31</v>
      </c>
      <c r="B95">
        <v>7</v>
      </c>
      <c r="C95">
        <v>1</v>
      </c>
      <c r="D95">
        <v>1</v>
      </c>
      <c r="E95">
        <v>0</v>
      </c>
      <c r="F95">
        <v>26</v>
      </c>
      <c r="G95">
        <f>טבלה20[[#This Row],[LengthofCycle]]+1</f>
        <v>27</v>
      </c>
      <c r="H95" t="str">
        <f>IF(טבלה20[[#This Row],[CycleNumber]]&gt;2,IF(AND(טבלה20[[#This Row],[LengthofCycle]]-F94=F94-F93,טבלה20[[#This Row],[LengthofCycle]]-F94&lt;&gt;0),1,""),"")</f>
        <v/>
      </c>
      <c r="I95" t="str">
        <f>IF(טבלה20[[#This Row],[דילוג]]=1,SUM(H95:H96),"")</f>
        <v/>
      </c>
      <c r="J95" t="str">
        <f>IF(AND(טבלה20[[#This Row],[CycleNumber]]&gt;B94,טבלה20[[#This Row],[CycleNumber]]&gt;2),IF(טבלה20[[#This Row],[דילוג]]=1,טבלה20[[#This Row],[LengthofCycle]]-F94,J94),"")</f>
        <v/>
      </c>
      <c r="K95">
        <f>IF(AND(טבלה20[[#This Row],[CycleNumber]]&gt;B94,טבלה20[[#This Row],[CycleNumber]]&gt;2),IF(טבלה20[[#This Row],[דילוג]]=1,1,IF(MAX(K93:K94)=1,1,IF(טבלה20[[#This Row],[LengthofCycle]]-F94&lt;&gt;טבלה20[[#This Row],[הפרש קבוע אחרון]],0,""))),"")</f>
        <v>0</v>
      </c>
      <c r="L95" t="str">
        <f>IF(טבלה20[[#This Row],[CycleNumber]]&lt;3,"",IF(טבלה20[[#This Row],[דילוג]]=1,1,IF(L94="","",IF(טבלה20[[#This Row],[LengthofCycle]]-F94=טבלה20[[#This Row],[הפרש קבוע אחרון]],1,IF(L94+1&gt;3,"",L94+1)))))</f>
        <v/>
      </c>
      <c r="M95" t="str">
        <f>IF(AND(טבלה20[[#This Row],[פעילות]]=1,L96=2,L97=1,B97&gt;טבלה20[[#This Row],[CycleNumber]]),1,"")</f>
        <v/>
      </c>
      <c r="N95" t="str">
        <f>IF(AND(טבלה20[[#This Row],[האם יש לאישה וסת דילוג?]]=1,טבלה20[[#This Row],[CycleNumber]]&gt;5),IF(AND(טבלה20[[#This Row],[LengthofCycle]]=F92,F94=F91,F93=F90),1,""),"")</f>
        <v/>
      </c>
      <c r="O95" t="str">
        <f>IF(OR(טבלה20[[#This Row],[פעילות]]="",L94=""),"",IF(טבלה20[[#This Row],[פעילות]]=1,1,0))</f>
        <v/>
      </c>
      <c r="P95" t="str">
        <f>IF(AND(טבלה20[[#This Row],[הפרש קבוע אחרון]]&lt;&gt;"",טבלה20[[#This Row],[CycleNumber]]&lt;B96,B96&lt;&gt;"",טבלה20[[#This Row],[פעילות]]&lt;4),IF(F96-טבלה20[[#This Row],[LengthofCycle]]=טבלה20[[#This Row],[הפרש קבוע אחרון]],1,0),"")</f>
        <v/>
      </c>
      <c r="Q95" s="14" t="str">
        <f>IF(טבלה20[[#This Row],[פעילות]]="","",IF(OR(Q94="",AND(טבלה20[[#This Row],[דילוג]]=1,L94=3)),1,Q94+1))</f>
        <v/>
      </c>
      <c r="R95" s="14" t="str">
        <f>IF(AND(טבלה20[[#This Row],[מחזורי פעילות]]=3,H96=1,טבלה20[[#This Row],[הפרש קבוע אחרון]]&lt;&gt;J96),1,"")</f>
        <v/>
      </c>
      <c r="S95" s="14" t="str">
        <f>IF(AND(טבלה20[[#This Row],[מחזורי פעילות]]=3,H96=1,טבלה20[[#This Row],[הפרש קבוע אחרון]]=J96),1,"")</f>
        <v/>
      </c>
      <c r="T95" s="14" t="str">
        <f>IF(AND(טבלה20[[#This Row],[דילוג]]=1,טבלה20[[#This Row],[הפרש קבוע אחרון]]=J94,טבלה20[[#This Row],[מחזורי פעילות]]&gt;1),1,"")</f>
        <v/>
      </c>
      <c r="U95" s="14" t="str">
        <f>IF(OR(AND(טבלה20[[#This Row],[מחזורי פעילות]]&lt;&gt;"",Q96=""),AND(טבלה20[[#This Row],[פעילות]]=3,Q96=1)),טבלה20[[#This Row],[מחזורי פעילות]],"")</f>
        <v/>
      </c>
      <c r="V95" s="14" t="str">
        <f>IF(טבלה20[[#This Row],[באיזה מחזור נעקר אחרי קביעה?]]&lt;&gt;"",1,"")</f>
        <v/>
      </c>
      <c r="W95" s="14" t="str">
        <f>IF(AND(טבלה20[[#This Row],[באיזה מחזור נעקר אחרי קביעה?]]&lt;&gt;"",טבלה20[[#This Row],[CycleNumber]]&gt;B96),טבלה20[[#This Row],[באיזה מחזור נעקר אחרי קביעה?]],"")</f>
        <v/>
      </c>
      <c r="X95" s="14" t="str">
        <f>IF(AND(טבלה20[[#This Row],[הפרש קבוע אחרון]]&lt;&gt;"",J94=""),טבלה20[[#This Row],[CycleNumber]],"")</f>
        <v/>
      </c>
      <c r="Y95" s="14" t="str">
        <f>IF(OR(טבלה20[[#This Row],[CycleNumber]]&gt;B96,B96=""),טבלה20[[#This Row],[CycleNumber]],"")</f>
        <v/>
      </c>
      <c r="Z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95" s="8" t="s">
        <v>116</v>
      </c>
      <c r="AR95" t="s">
        <v>31</v>
      </c>
      <c r="AS95">
        <v>7</v>
      </c>
      <c r="AT95">
        <v>26</v>
      </c>
      <c r="AU95">
        <f t="shared" si="5"/>
        <v>0</v>
      </c>
      <c r="AV95" t="str">
        <f t="shared" si="6"/>
        <v/>
      </c>
    </row>
    <row r="96" spans="1:48" x14ac:dyDescent="0.25">
      <c r="A96" t="s">
        <v>31</v>
      </c>
      <c r="B96">
        <v>8</v>
      </c>
      <c r="C96">
        <v>1</v>
      </c>
      <c r="D96">
        <v>1</v>
      </c>
      <c r="E96">
        <v>0</v>
      </c>
      <c r="F96">
        <v>25</v>
      </c>
      <c r="G96">
        <f>טבלה20[[#This Row],[LengthofCycle]]+1</f>
        <v>26</v>
      </c>
      <c r="H96" t="str">
        <f>IF(טבלה20[[#This Row],[CycleNumber]]&gt;2,IF(AND(טבלה20[[#This Row],[LengthofCycle]]-F95=F95-F94,טבלה20[[#This Row],[LengthofCycle]]-F95&lt;&gt;0),1,""),"")</f>
        <v/>
      </c>
      <c r="I96" t="str">
        <f>IF(טבלה20[[#This Row],[דילוג]]=1,SUM(H96:H97),"")</f>
        <v/>
      </c>
      <c r="J96" t="str">
        <f>IF(AND(טבלה20[[#This Row],[CycleNumber]]&gt;B95,טבלה20[[#This Row],[CycleNumber]]&gt;2),IF(טבלה20[[#This Row],[דילוג]]=1,טבלה20[[#This Row],[LengthofCycle]]-F95,J95),"")</f>
        <v/>
      </c>
      <c r="K96">
        <f>IF(AND(טבלה20[[#This Row],[CycleNumber]]&gt;B95,טבלה20[[#This Row],[CycleNumber]]&gt;2),IF(טבלה20[[#This Row],[דילוג]]=1,1,IF(MAX(K94:K95)=1,1,IF(טבלה20[[#This Row],[LengthofCycle]]-F95&lt;&gt;טבלה20[[#This Row],[הפרש קבוע אחרון]],0,""))),"")</f>
        <v>0</v>
      </c>
      <c r="L96" t="str">
        <f>IF(טבלה20[[#This Row],[CycleNumber]]&lt;3,"",IF(טבלה20[[#This Row],[דילוג]]=1,1,IF(L95="","",IF(טבלה20[[#This Row],[LengthofCycle]]-F95=טבלה20[[#This Row],[הפרש קבוע אחרון]],1,IF(L95+1&gt;3,"",L95+1)))))</f>
        <v/>
      </c>
      <c r="M96" t="str">
        <f>IF(AND(טבלה20[[#This Row],[פעילות]]=1,L97=2,L98=1,B98&gt;טבלה20[[#This Row],[CycleNumber]]),1,"")</f>
        <v/>
      </c>
      <c r="N96" t="str">
        <f>IF(AND(טבלה20[[#This Row],[האם יש לאישה וסת דילוג?]]=1,טבלה20[[#This Row],[CycleNumber]]&gt;5),IF(AND(טבלה20[[#This Row],[LengthofCycle]]=F93,F95=F92,F94=F91),1,""),"")</f>
        <v/>
      </c>
      <c r="O96" t="str">
        <f>IF(OR(טבלה20[[#This Row],[פעילות]]="",L95=""),"",IF(טבלה20[[#This Row],[פעילות]]=1,1,0))</f>
        <v/>
      </c>
      <c r="P96" t="str">
        <f>IF(AND(טבלה20[[#This Row],[הפרש קבוע אחרון]]&lt;&gt;"",טבלה20[[#This Row],[CycleNumber]]&lt;B97,B97&lt;&gt;"",טבלה20[[#This Row],[פעילות]]&lt;4),IF(F97-טבלה20[[#This Row],[LengthofCycle]]=טבלה20[[#This Row],[הפרש קבוע אחרון]],1,0),"")</f>
        <v/>
      </c>
      <c r="Q96" s="14" t="str">
        <f>IF(טבלה20[[#This Row],[פעילות]]="","",IF(OR(Q95="",AND(טבלה20[[#This Row],[דילוג]]=1,L95=3)),1,Q95+1))</f>
        <v/>
      </c>
      <c r="R96" s="14" t="str">
        <f>IF(AND(טבלה20[[#This Row],[מחזורי פעילות]]=3,H97=1,טבלה20[[#This Row],[הפרש קבוע אחרון]]&lt;&gt;J97),1,"")</f>
        <v/>
      </c>
      <c r="S96" s="14" t="str">
        <f>IF(AND(טבלה20[[#This Row],[מחזורי פעילות]]=3,H97=1,טבלה20[[#This Row],[הפרש קבוע אחרון]]=J97),1,"")</f>
        <v/>
      </c>
      <c r="T96" s="14" t="str">
        <f>IF(AND(טבלה20[[#This Row],[דילוג]]=1,טבלה20[[#This Row],[הפרש קבוע אחרון]]=J95,טבלה20[[#This Row],[מחזורי פעילות]]&gt;1),1,"")</f>
        <v/>
      </c>
      <c r="U96" s="14" t="str">
        <f>IF(OR(AND(טבלה20[[#This Row],[מחזורי פעילות]]&lt;&gt;"",Q97=""),AND(טבלה20[[#This Row],[פעילות]]=3,Q97=1)),טבלה20[[#This Row],[מחזורי פעילות]],"")</f>
        <v/>
      </c>
      <c r="V96" s="14" t="str">
        <f>IF(טבלה20[[#This Row],[באיזה מחזור נעקר אחרי קביעה?]]&lt;&gt;"",1,"")</f>
        <v/>
      </c>
      <c r="W96" s="14" t="str">
        <f>IF(AND(טבלה20[[#This Row],[באיזה מחזור נעקר אחרי קביעה?]]&lt;&gt;"",טבלה20[[#This Row],[CycleNumber]]&gt;B97),טבלה20[[#This Row],[באיזה מחזור נעקר אחרי קביעה?]],"")</f>
        <v/>
      </c>
      <c r="X96" s="14" t="str">
        <f>IF(AND(טבלה20[[#This Row],[הפרש קבוע אחרון]]&lt;&gt;"",J95=""),טבלה20[[#This Row],[CycleNumber]],"")</f>
        <v/>
      </c>
      <c r="Y96" s="14" t="str">
        <f>IF(OR(טבלה20[[#This Row],[CycleNumber]]&gt;B97,B97=""),טבלה20[[#This Row],[CycleNumber]],"")</f>
        <v/>
      </c>
      <c r="Z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" t="s">
        <v>31</v>
      </c>
      <c r="AS96">
        <v>8</v>
      </c>
      <c r="AT96">
        <v>25</v>
      </c>
      <c r="AU96">
        <f t="shared" si="5"/>
        <v>0</v>
      </c>
      <c r="AV96" t="str">
        <f t="shared" si="6"/>
        <v/>
      </c>
    </row>
    <row r="97" spans="1:49" x14ac:dyDescent="0.25">
      <c r="A97" t="s">
        <v>31</v>
      </c>
      <c r="B97">
        <v>9</v>
      </c>
      <c r="C97">
        <v>1</v>
      </c>
      <c r="D97">
        <v>1</v>
      </c>
      <c r="E97">
        <v>0</v>
      </c>
      <c r="F97">
        <v>30</v>
      </c>
      <c r="G97">
        <f>טבלה20[[#This Row],[LengthofCycle]]+1</f>
        <v>31</v>
      </c>
      <c r="H97" t="str">
        <f>IF(טבלה20[[#This Row],[CycleNumber]]&gt;2,IF(AND(טבלה20[[#This Row],[LengthofCycle]]-F96=F96-F95,טבלה20[[#This Row],[LengthofCycle]]-F96&lt;&gt;0),1,""),"")</f>
        <v/>
      </c>
      <c r="I97" t="str">
        <f>IF(טבלה20[[#This Row],[דילוג]]=1,SUM(H97:H98),"")</f>
        <v/>
      </c>
      <c r="J97" t="str">
        <f>IF(AND(טבלה20[[#This Row],[CycleNumber]]&gt;B96,טבלה20[[#This Row],[CycleNumber]]&gt;2),IF(טבלה20[[#This Row],[דילוג]]=1,טבלה20[[#This Row],[LengthofCycle]]-F96,J96),"")</f>
        <v/>
      </c>
      <c r="K97">
        <f>IF(AND(טבלה20[[#This Row],[CycleNumber]]&gt;B96,טבלה20[[#This Row],[CycleNumber]]&gt;2),IF(טבלה20[[#This Row],[דילוג]]=1,1,IF(MAX(K95:K96)=1,1,IF(טבלה20[[#This Row],[LengthofCycle]]-F96&lt;&gt;טבלה20[[#This Row],[הפרש קבוע אחרון]],0,""))),"")</f>
        <v>0</v>
      </c>
      <c r="L97" t="str">
        <f>IF(טבלה20[[#This Row],[CycleNumber]]&lt;3,"",IF(טבלה20[[#This Row],[דילוג]]=1,1,IF(L96="","",IF(טבלה20[[#This Row],[LengthofCycle]]-F96=טבלה20[[#This Row],[הפרש קבוע אחרון]],1,IF(L96+1&gt;3,"",L96+1)))))</f>
        <v/>
      </c>
      <c r="M97" t="str">
        <f>IF(AND(טבלה20[[#This Row],[פעילות]]=1,L98=2,L99=1,B99&gt;טבלה20[[#This Row],[CycleNumber]]),1,"")</f>
        <v/>
      </c>
      <c r="N97" t="str">
        <f>IF(AND(טבלה20[[#This Row],[האם יש לאישה וסת דילוג?]]=1,טבלה20[[#This Row],[CycleNumber]]&gt;5),IF(AND(טבלה20[[#This Row],[LengthofCycle]]=F94,F96=F93,F95=F92),1,""),"")</f>
        <v/>
      </c>
      <c r="O97" t="str">
        <f>IF(OR(טבלה20[[#This Row],[פעילות]]="",L96=""),"",IF(טבלה20[[#This Row],[פעילות]]=1,1,0))</f>
        <v/>
      </c>
      <c r="P97" t="str">
        <f>IF(AND(טבלה20[[#This Row],[הפרש קבוע אחרון]]&lt;&gt;"",טבלה20[[#This Row],[CycleNumber]]&lt;B98,B98&lt;&gt;"",טבלה20[[#This Row],[פעילות]]&lt;4),IF(F98-טבלה20[[#This Row],[LengthofCycle]]=טבלה20[[#This Row],[הפרש קבוע אחרון]],1,0),"")</f>
        <v/>
      </c>
      <c r="Q97" s="14" t="str">
        <f>IF(טבלה20[[#This Row],[פעילות]]="","",IF(OR(Q96="",AND(טבלה20[[#This Row],[דילוג]]=1,L96=3)),1,Q96+1))</f>
        <v/>
      </c>
      <c r="R97" s="14" t="str">
        <f>IF(AND(טבלה20[[#This Row],[מחזורי פעילות]]=3,H98=1,טבלה20[[#This Row],[הפרש קבוע אחרון]]&lt;&gt;J98),1,"")</f>
        <v/>
      </c>
      <c r="S97" s="14" t="str">
        <f>IF(AND(טבלה20[[#This Row],[מחזורי פעילות]]=3,H98=1,טבלה20[[#This Row],[הפרש קבוע אחרון]]=J98),1,"")</f>
        <v/>
      </c>
      <c r="T97" s="14" t="str">
        <f>IF(AND(טבלה20[[#This Row],[דילוג]]=1,טבלה20[[#This Row],[הפרש קבוע אחרון]]=J96,טבלה20[[#This Row],[מחזורי פעילות]]&gt;1),1,"")</f>
        <v/>
      </c>
      <c r="U97" s="14" t="str">
        <f>IF(OR(AND(טבלה20[[#This Row],[מחזורי פעילות]]&lt;&gt;"",Q98=""),AND(טבלה20[[#This Row],[פעילות]]=3,Q98=1)),טבלה20[[#This Row],[מחזורי פעילות]],"")</f>
        <v/>
      </c>
      <c r="V97" s="14" t="str">
        <f>IF(טבלה20[[#This Row],[באיזה מחזור נעקר אחרי קביעה?]]&lt;&gt;"",1,"")</f>
        <v/>
      </c>
      <c r="W97" s="14" t="str">
        <f>IF(AND(טבלה20[[#This Row],[באיזה מחזור נעקר אחרי קביעה?]]&lt;&gt;"",טבלה20[[#This Row],[CycleNumber]]&gt;B98),טבלה20[[#This Row],[באיזה מחזור נעקר אחרי קביעה?]],"")</f>
        <v/>
      </c>
      <c r="X97" s="14" t="str">
        <f>IF(AND(טבלה20[[#This Row],[הפרש קבוע אחרון]]&lt;&gt;"",J96=""),טבלה20[[#This Row],[CycleNumber]],"")</f>
        <v/>
      </c>
      <c r="Y97" s="14" t="str">
        <f>IF(OR(טבלה20[[#This Row],[CycleNumber]]&gt;B98,B98=""),טבלה20[[#This Row],[CycleNumber]],"")</f>
        <v/>
      </c>
      <c r="Z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" t="s">
        <v>31</v>
      </c>
      <c r="AS97">
        <v>9</v>
      </c>
      <c r="AT97">
        <v>30</v>
      </c>
      <c r="AU97">
        <f t="shared" si="5"/>
        <v>0</v>
      </c>
      <c r="AV97" t="str">
        <f t="shared" si="6"/>
        <v/>
      </c>
    </row>
    <row r="98" spans="1:49" x14ac:dyDescent="0.25">
      <c r="A98" t="s">
        <v>31</v>
      </c>
      <c r="B98">
        <v>10</v>
      </c>
      <c r="C98">
        <v>1</v>
      </c>
      <c r="D98">
        <v>1</v>
      </c>
      <c r="E98">
        <v>0</v>
      </c>
      <c r="F98">
        <v>27</v>
      </c>
      <c r="G98">
        <f>טבלה20[[#This Row],[LengthofCycle]]+1</f>
        <v>28</v>
      </c>
      <c r="H98" t="str">
        <f>IF(טבלה20[[#This Row],[CycleNumber]]&gt;2,IF(AND(טבלה20[[#This Row],[LengthofCycle]]-F97=F97-F96,טבלה20[[#This Row],[LengthofCycle]]-F97&lt;&gt;0),1,""),"")</f>
        <v/>
      </c>
      <c r="I98" t="str">
        <f>IF(טבלה20[[#This Row],[דילוג]]=1,SUM(H98:H99),"")</f>
        <v/>
      </c>
      <c r="J98" t="str">
        <f>IF(AND(טבלה20[[#This Row],[CycleNumber]]&gt;B97,טבלה20[[#This Row],[CycleNumber]]&gt;2),IF(טבלה20[[#This Row],[דילוג]]=1,טבלה20[[#This Row],[LengthofCycle]]-F97,J97),"")</f>
        <v/>
      </c>
      <c r="K98">
        <f>IF(AND(טבלה20[[#This Row],[CycleNumber]]&gt;B97,טבלה20[[#This Row],[CycleNumber]]&gt;2),IF(טבלה20[[#This Row],[דילוג]]=1,1,IF(MAX(K96:K97)=1,1,IF(טבלה20[[#This Row],[LengthofCycle]]-F97&lt;&gt;טבלה20[[#This Row],[הפרש קבוע אחרון]],0,""))),"")</f>
        <v>0</v>
      </c>
      <c r="L98" t="str">
        <f>IF(טבלה20[[#This Row],[CycleNumber]]&lt;3,"",IF(טבלה20[[#This Row],[דילוג]]=1,1,IF(L97="","",IF(טבלה20[[#This Row],[LengthofCycle]]-F97=טבלה20[[#This Row],[הפרש קבוע אחרון]],1,IF(L97+1&gt;3,"",L97+1)))))</f>
        <v/>
      </c>
      <c r="M98" t="str">
        <f>IF(AND(טבלה20[[#This Row],[פעילות]]=1,L99=2,L100=1,B100&gt;טבלה20[[#This Row],[CycleNumber]]),1,"")</f>
        <v/>
      </c>
      <c r="N98" t="str">
        <f>IF(AND(טבלה20[[#This Row],[האם יש לאישה וסת דילוג?]]=1,טבלה20[[#This Row],[CycleNumber]]&gt;5),IF(AND(טבלה20[[#This Row],[LengthofCycle]]=F95,F97=F94,F96=F93),1,""),"")</f>
        <v/>
      </c>
      <c r="O98" t="str">
        <f>IF(OR(טבלה20[[#This Row],[פעילות]]="",L97=""),"",IF(טבלה20[[#This Row],[פעילות]]=1,1,0))</f>
        <v/>
      </c>
      <c r="P98" t="str">
        <f>IF(AND(טבלה20[[#This Row],[הפרש קבוע אחרון]]&lt;&gt;"",טבלה20[[#This Row],[CycleNumber]]&lt;B99,B99&lt;&gt;"",טבלה20[[#This Row],[פעילות]]&lt;4),IF(F99-טבלה20[[#This Row],[LengthofCycle]]=טבלה20[[#This Row],[הפרש קבוע אחרון]],1,0),"")</f>
        <v/>
      </c>
      <c r="Q98" s="14" t="str">
        <f>IF(טבלה20[[#This Row],[פעילות]]="","",IF(OR(Q97="",AND(טבלה20[[#This Row],[דילוג]]=1,L97=3)),1,Q97+1))</f>
        <v/>
      </c>
      <c r="R98" s="14" t="str">
        <f>IF(AND(טבלה20[[#This Row],[מחזורי פעילות]]=3,H99=1,טבלה20[[#This Row],[הפרש קבוע אחרון]]&lt;&gt;J99),1,"")</f>
        <v/>
      </c>
      <c r="S98" s="14" t="str">
        <f>IF(AND(טבלה20[[#This Row],[מחזורי פעילות]]=3,H99=1,טבלה20[[#This Row],[הפרש קבוע אחרון]]=J99),1,"")</f>
        <v/>
      </c>
      <c r="T98" s="14" t="str">
        <f>IF(AND(טבלה20[[#This Row],[דילוג]]=1,טבלה20[[#This Row],[הפרש קבוע אחרון]]=J97,טבלה20[[#This Row],[מחזורי פעילות]]&gt;1),1,"")</f>
        <v/>
      </c>
      <c r="U98" s="14" t="str">
        <f>IF(OR(AND(טבלה20[[#This Row],[מחזורי פעילות]]&lt;&gt;"",Q99=""),AND(טבלה20[[#This Row],[פעילות]]=3,Q99=1)),טבלה20[[#This Row],[מחזורי פעילות]],"")</f>
        <v/>
      </c>
      <c r="V98" s="14" t="str">
        <f>IF(טבלה20[[#This Row],[באיזה מחזור נעקר אחרי קביעה?]]&lt;&gt;"",1,"")</f>
        <v/>
      </c>
      <c r="W98" s="14" t="str">
        <f>IF(AND(טבלה20[[#This Row],[באיזה מחזור נעקר אחרי קביעה?]]&lt;&gt;"",טבלה20[[#This Row],[CycleNumber]]&gt;B99),טבלה20[[#This Row],[באיזה מחזור נעקר אחרי קביעה?]],"")</f>
        <v/>
      </c>
      <c r="X98" s="14" t="str">
        <f>IF(AND(טבלה20[[#This Row],[הפרש קבוע אחרון]]&lt;&gt;"",J97=""),טבלה20[[#This Row],[CycleNumber]],"")</f>
        <v/>
      </c>
      <c r="Y98" s="14" t="str">
        <f>IF(OR(טבלה20[[#This Row],[CycleNumber]]&gt;B99,B99=""),טבלה20[[#This Row],[CycleNumber]],"")</f>
        <v/>
      </c>
      <c r="Z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" t="s">
        <v>31</v>
      </c>
      <c r="AS98">
        <v>10</v>
      </c>
      <c r="AT98">
        <v>27</v>
      </c>
      <c r="AU98">
        <f t="shared" si="5"/>
        <v>0</v>
      </c>
      <c r="AV98" t="str">
        <f t="shared" si="6"/>
        <v/>
      </c>
    </row>
    <row r="99" spans="1:49" x14ac:dyDescent="0.25">
      <c r="A99" t="s">
        <v>31</v>
      </c>
      <c r="B99">
        <v>11</v>
      </c>
      <c r="C99">
        <v>1</v>
      </c>
      <c r="D99">
        <v>1</v>
      </c>
      <c r="E99">
        <v>0</v>
      </c>
      <c r="F99">
        <v>26</v>
      </c>
      <c r="G99">
        <f>טבלה20[[#This Row],[LengthofCycle]]+1</f>
        <v>27</v>
      </c>
      <c r="H99" t="str">
        <f>IF(טבלה20[[#This Row],[CycleNumber]]&gt;2,IF(AND(טבלה20[[#This Row],[LengthofCycle]]-F98=F98-F97,טבלה20[[#This Row],[LengthofCycle]]-F98&lt;&gt;0),1,""),"")</f>
        <v/>
      </c>
      <c r="I99" t="str">
        <f>IF(טבלה20[[#This Row],[דילוג]]=1,SUM(H99:H100),"")</f>
        <v/>
      </c>
      <c r="J99" t="str">
        <f>IF(AND(טבלה20[[#This Row],[CycleNumber]]&gt;B98,טבלה20[[#This Row],[CycleNumber]]&gt;2),IF(טבלה20[[#This Row],[דילוג]]=1,טבלה20[[#This Row],[LengthofCycle]]-F98,J98),"")</f>
        <v/>
      </c>
      <c r="K99">
        <f>IF(AND(טבלה20[[#This Row],[CycleNumber]]&gt;B98,טבלה20[[#This Row],[CycleNumber]]&gt;2),IF(טבלה20[[#This Row],[דילוג]]=1,1,IF(MAX(K97:K98)=1,1,IF(טבלה20[[#This Row],[LengthofCycle]]-F98&lt;&gt;טבלה20[[#This Row],[הפרש קבוע אחרון]],0,""))),"")</f>
        <v>0</v>
      </c>
      <c r="L99" t="str">
        <f>IF(טבלה20[[#This Row],[CycleNumber]]&lt;3,"",IF(טבלה20[[#This Row],[דילוג]]=1,1,IF(L98="","",IF(טבלה20[[#This Row],[LengthofCycle]]-F98=טבלה20[[#This Row],[הפרש קבוע אחרון]],1,IF(L98+1&gt;3,"",L98+1)))))</f>
        <v/>
      </c>
      <c r="M99" t="str">
        <f>IF(AND(טבלה20[[#This Row],[פעילות]]=1,L100=2,L101=1,B101&gt;טבלה20[[#This Row],[CycleNumber]]),1,"")</f>
        <v/>
      </c>
      <c r="N99" t="str">
        <f>IF(AND(טבלה20[[#This Row],[האם יש לאישה וסת דילוג?]]=1,טבלה20[[#This Row],[CycleNumber]]&gt;5),IF(AND(טבלה20[[#This Row],[LengthofCycle]]=F96,F98=F95,F97=F94),1,""),"")</f>
        <v/>
      </c>
      <c r="O99" t="str">
        <f>IF(OR(טבלה20[[#This Row],[פעילות]]="",L98=""),"",IF(טבלה20[[#This Row],[פעילות]]=1,1,0))</f>
        <v/>
      </c>
      <c r="P99" t="str">
        <f>IF(AND(טבלה20[[#This Row],[הפרש קבוע אחרון]]&lt;&gt;"",טבלה20[[#This Row],[CycleNumber]]&lt;B100,B100&lt;&gt;"",טבלה20[[#This Row],[פעילות]]&lt;4),IF(F100-טבלה20[[#This Row],[LengthofCycle]]=טבלה20[[#This Row],[הפרש קבוע אחרון]],1,0),"")</f>
        <v/>
      </c>
      <c r="Q99" s="14" t="str">
        <f>IF(טבלה20[[#This Row],[פעילות]]="","",IF(OR(Q98="",AND(טבלה20[[#This Row],[דילוג]]=1,L98=3)),1,Q98+1))</f>
        <v/>
      </c>
      <c r="R99" s="14" t="str">
        <f>IF(AND(טבלה20[[#This Row],[מחזורי פעילות]]=3,H100=1,טבלה20[[#This Row],[הפרש קבוע אחרון]]&lt;&gt;J100),1,"")</f>
        <v/>
      </c>
      <c r="S99" s="14" t="str">
        <f>IF(AND(טבלה20[[#This Row],[מחזורי פעילות]]=3,H100=1,טבלה20[[#This Row],[הפרש קבוע אחרון]]=J100),1,"")</f>
        <v/>
      </c>
      <c r="T99" s="14" t="str">
        <f>IF(AND(טבלה20[[#This Row],[דילוג]]=1,טבלה20[[#This Row],[הפרש קבוע אחרון]]=J98,טבלה20[[#This Row],[מחזורי פעילות]]&gt;1),1,"")</f>
        <v/>
      </c>
      <c r="U99" s="14" t="str">
        <f>IF(OR(AND(טבלה20[[#This Row],[מחזורי פעילות]]&lt;&gt;"",Q100=""),AND(טבלה20[[#This Row],[פעילות]]=3,Q100=1)),טבלה20[[#This Row],[מחזורי פעילות]],"")</f>
        <v/>
      </c>
      <c r="V99" s="14" t="str">
        <f>IF(טבלה20[[#This Row],[באיזה מחזור נעקר אחרי קביעה?]]&lt;&gt;"",1,"")</f>
        <v/>
      </c>
      <c r="W99" s="14" t="str">
        <f>IF(AND(טבלה20[[#This Row],[באיזה מחזור נעקר אחרי קביעה?]]&lt;&gt;"",טבלה20[[#This Row],[CycleNumber]]&gt;B100),טבלה20[[#This Row],[באיזה מחזור נעקר אחרי קביעה?]],"")</f>
        <v/>
      </c>
      <c r="X99" s="14" t="str">
        <f>IF(AND(טבלה20[[#This Row],[הפרש קבוע אחרון]]&lt;&gt;"",J98=""),טבלה20[[#This Row],[CycleNumber]],"")</f>
        <v/>
      </c>
      <c r="Y99" s="14" t="str">
        <f>IF(OR(טבלה20[[#This Row],[CycleNumber]]&gt;B100,B100=""),טבלה20[[#This Row],[CycleNumber]],"")</f>
        <v/>
      </c>
      <c r="Z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" t="s">
        <v>31</v>
      </c>
      <c r="AS99">
        <v>11</v>
      </c>
      <c r="AT99">
        <v>26</v>
      </c>
      <c r="AU99">
        <f t="shared" si="5"/>
        <v>0</v>
      </c>
      <c r="AV99" t="str">
        <f t="shared" si="6"/>
        <v/>
      </c>
    </row>
    <row r="100" spans="1:49" x14ac:dyDescent="0.25">
      <c r="A100" t="s">
        <v>31</v>
      </c>
      <c r="B100">
        <v>12</v>
      </c>
      <c r="C100">
        <v>1</v>
      </c>
      <c r="D100">
        <v>1</v>
      </c>
      <c r="E100">
        <v>0</v>
      </c>
      <c r="F100">
        <v>30</v>
      </c>
      <c r="G100">
        <f>טבלה20[[#This Row],[LengthofCycle]]+1</f>
        <v>31</v>
      </c>
      <c r="H100" t="str">
        <f>IF(טבלה20[[#This Row],[CycleNumber]]&gt;2,IF(AND(טבלה20[[#This Row],[LengthofCycle]]-F99=F99-F98,טבלה20[[#This Row],[LengthofCycle]]-F99&lt;&gt;0),1,""),"")</f>
        <v/>
      </c>
      <c r="I100" t="str">
        <f>IF(טבלה20[[#This Row],[דילוג]]=1,SUM(H100:H101),"")</f>
        <v/>
      </c>
      <c r="J100" t="str">
        <f>IF(AND(טבלה20[[#This Row],[CycleNumber]]&gt;B99,טבלה20[[#This Row],[CycleNumber]]&gt;2),IF(טבלה20[[#This Row],[דילוג]]=1,טבלה20[[#This Row],[LengthofCycle]]-F99,J99),"")</f>
        <v/>
      </c>
      <c r="K100">
        <f>IF(AND(טבלה20[[#This Row],[CycleNumber]]&gt;B99,טבלה20[[#This Row],[CycleNumber]]&gt;2),IF(טבלה20[[#This Row],[דילוג]]=1,1,IF(MAX(K98:K99)=1,1,IF(טבלה20[[#This Row],[LengthofCycle]]-F99&lt;&gt;טבלה20[[#This Row],[הפרש קבוע אחרון]],0,""))),"")</f>
        <v>0</v>
      </c>
      <c r="L100" t="str">
        <f>IF(טבלה20[[#This Row],[CycleNumber]]&lt;3,"",IF(טבלה20[[#This Row],[דילוג]]=1,1,IF(L99="","",IF(טבלה20[[#This Row],[LengthofCycle]]-F99=טבלה20[[#This Row],[הפרש קבוע אחרון]],1,IF(L99+1&gt;3,"",L99+1)))))</f>
        <v/>
      </c>
      <c r="M100" t="str">
        <f>IF(AND(טבלה20[[#This Row],[פעילות]]=1,L101=2,L102=1,B102&gt;טבלה20[[#This Row],[CycleNumber]]),1,"")</f>
        <v/>
      </c>
      <c r="N100" t="str">
        <f>IF(AND(טבלה20[[#This Row],[האם יש לאישה וסת דילוג?]]=1,טבלה20[[#This Row],[CycleNumber]]&gt;5),IF(AND(טבלה20[[#This Row],[LengthofCycle]]=F97,F99=F96,F98=F95),1,""),"")</f>
        <v/>
      </c>
      <c r="O100" t="str">
        <f>IF(OR(טבלה20[[#This Row],[פעילות]]="",L99=""),"",IF(טבלה20[[#This Row],[פעילות]]=1,1,0))</f>
        <v/>
      </c>
      <c r="P100" t="str">
        <f>IF(AND(טבלה20[[#This Row],[הפרש קבוע אחרון]]&lt;&gt;"",טבלה20[[#This Row],[CycleNumber]]&lt;B101,B101&lt;&gt;"",טבלה20[[#This Row],[פעילות]]&lt;4),IF(F101-טבלה20[[#This Row],[LengthofCycle]]=טבלה20[[#This Row],[הפרש קבוע אחרון]],1,0),"")</f>
        <v/>
      </c>
      <c r="Q100" s="14" t="str">
        <f>IF(טבלה20[[#This Row],[פעילות]]="","",IF(OR(Q99="",AND(טבלה20[[#This Row],[דילוג]]=1,L99=3)),1,Q99+1))</f>
        <v/>
      </c>
      <c r="R100" s="14" t="str">
        <f>IF(AND(טבלה20[[#This Row],[מחזורי פעילות]]=3,H101=1,טבלה20[[#This Row],[הפרש קבוע אחרון]]&lt;&gt;J101),1,"")</f>
        <v/>
      </c>
      <c r="S100" s="14" t="str">
        <f>IF(AND(טבלה20[[#This Row],[מחזורי פעילות]]=3,H101=1,טבלה20[[#This Row],[הפרש קבוע אחרון]]=J101),1,"")</f>
        <v/>
      </c>
      <c r="T100" s="14" t="str">
        <f>IF(AND(טבלה20[[#This Row],[דילוג]]=1,טבלה20[[#This Row],[הפרש קבוע אחרון]]=J99,טבלה20[[#This Row],[מחזורי פעילות]]&gt;1),1,"")</f>
        <v/>
      </c>
      <c r="U100" s="14" t="str">
        <f>IF(OR(AND(טבלה20[[#This Row],[מחזורי פעילות]]&lt;&gt;"",Q101=""),AND(טבלה20[[#This Row],[פעילות]]=3,Q101=1)),טבלה20[[#This Row],[מחזורי פעילות]],"")</f>
        <v/>
      </c>
      <c r="V100" s="14" t="str">
        <f>IF(טבלה20[[#This Row],[באיזה מחזור נעקר אחרי קביעה?]]&lt;&gt;"",1,"")</f>
        <v/>
      </c>
      <c r="W100" s="14" t="str">
        <f>IF(AND(טבלה20[[#This Row],[באיזה מחזור נעקר אחרי קביעה?]]&lt;&gt;"",טבלה20[[#This Row],[CycleNumber]]&gt;B101),טבלה20[[#This Row],[באיזה מחזור נעקר אחרי קביעה?]],"")</f>
        <v/>
      </c>
      <c r="X100" s="14" t="str">
        <f>IF(AND(טבלה20[[#This Row],[הפרש קבוע אחרון]]&lt;&gt;"",J99=""),טבלה20[[#This Row],[CycleNumber]],"")</f>
        <v/>
      </c>
      <c r="Y100" s="14" t="str">
        <f>IF(OR(טבלה20[[#This Row],[CycleNumber]]&gt;B101,B101=""),טבלה20[[#This Row],[CycleNumber]],"")</f>
        <v/>
      </c>
      <c r="Z1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" t="s">
        <v>31</v>
      </c>
      <c r="AS100">
        <v>12</v>
      </c>
      <c r="AT100">
        <v>30</v>
      </c>
      <c r="AU100">
        <f t="shared" si="5"/>
        <v>0</v>
      </c>
      <c r="AV100" t="str">
        <f t="shared" si="6"/>
        <v/>
      </c>
    </row>
    <row r="101" spans="1:49" x14ac:dyDescent="0.25">
      <c r="A101" t="s">
        <v>31</v>
      </c>
      <c r="B101">
        <v>13</v>
      </c>
      <c r="C101">
        <v>1</v>
      </c>
      <c r="D101">
        <v>1</v>
      </c>
      <c r="E101">
        <v>0</v>
      </c>
      <c r="F101">
        <v>23</v>
      </c>
      <c r="G101">
        <f>טבלה20[[#This Row],[LengthofCycle]]+1</f>
        <v>24</v>
      </c>
      <c r="H101" t="str">
        <f>IF(טבלה20[[#This Row],[CycleNumber]]&gt;2,IF(AND(טבלה20[[#This Row],[LengthofCycle]]-F100=F100-F99,טבלה20[[#This Row],[LengthofCycle]]-F100&lt;&gt;0),1,""),"")</f>
        <v/>
      </c>
      <c r="I101" t="str">
        <f>IF(טבלה20[[#This Row],[דילוג]]=1,SUM(H101:H102),"")</f>
        <v/>
      </c>
      <c r="J101" t="str">
        <f>IF(AND(טבלה20[[#This Row],[CycleNumber]]&gt;B100,טבלה20[[#This Row],[CycleNumber]]&gt;2),IF(טבלה20[[#This Row],[דילוג]]=1,טבלה20[[#This Row],[LengthofCycle]]-F100,J100),"")</f>
        <v/>
      </c>
      <c r="K101">
        <f>IF(AND(טבלה20[[#This Row],[CycleNumber]]&gt;B100,טבלה20[[#This Row],[CycleNumber]]&gt;2),IF(טבלה20[[#This Row],[דילוג]]=1,1,IF(MAX(K99:K100)=1,1,IF(טבלה20[[#This Row],[LengthofCycle]]-F100&lt;&gt;טבלה20[[#This Row],[הפרש קבוע אחרון]],0,""))),"")</f>
        <v>0</v>
      </c>
      <c r="L101" t="str">
        <f>IF(טבלה20[[#This Row],[CycleNumber]]&lt;3,"",IF(טבלה20[[#This Row],[דילוג]]=1,1,IF(L100="","",IF(טבלה20[[#This Row],[LengthofCycle]]-F100=טבלה20[[#This Row],[הפרש קבוע אחרון]],1,IF(L100+1&gt;3,"",L100+1)))))</f>
        <v/>
      </c>
      <c r="M101" t="str">
        <f>IF(AND(טבלה20[[#This Row],[פעילות]]=1,L102=2,L103=1,B103&gt;טבלה20[[#This Row],[CycleNumber]]),1,"")</f>
        <v/>
      </c>
      <c r="N101" t="str">
        <f>IF(AND(טבלה20[[#This Row],[האם יש לאישה וסת דילוג?]]=1,טבלה20[[#This Row],[CycleNumber]]&gt;5),IF(AND(טבלה20[[#This Row],[LengthofCycle]]=F98,F100=F97,F99=F96),1,""),"")</f>
        <v/>
      </c>
      <c r="O101" t="str">
        <f>IF(OR(טבלה20[[#This Row],[פעילות]]="",L100=""),"",IF(טבלה20[[#This Row],[פעילות]]=1,1,0))</f>
        <v/>
      </c>
      <c r="P101" t="str">
        <f>IF(AND(טבלה20[[#This Row],[הפרש קבוע אחרון]]&lt;&gt;"",טבלה20[[#This Row],[CycleNumber]]&lt;B102,B102&lt;&gt;"",טבלה20[[#This Row],[פעילות]]&lt;4),IF(F102-טבלה20[[#This Row],[LengthofCycle]]=טבלה20[[#This Row],[הפרש קבוע אחרון]],1,0),"")</f>
        <v/>
      </c>
      <c r="Q101" s="14" t="str">
        <f>IF(טבלה20[[#This Row],[פעילות]]="","",IF(OR(Q100="",AND(טבלה20[[#This Row],[דילוג]]=1,L100=3)),1,Q100+1))</f>
        <v/>
      </c>
      <c r="R101" s="14" t="str">
        <f>IF(AND(טבלה20[[#This Row],[מחזורי פעילות]]=3,H102=1,טבלה20[[#This Row],[הפרש קבוע אחרון]]&lt;&gt;J102),1,"")</f>
        <v/>
      </c>
      <c r="S101" s="14" t="str">
        <f>IF(AND(טבלה20[[#This Row],[מחזורי פעילות]]=3,H102=1,טבלה20[[#This Row],[הפרש קבוע אחרון]]=J102),1,"")</f>
        <v/>
      </c>
      <c r="T101" s="14" t="str">
        <f>IF(AND(טבלה20[[#This Row],[דילוג]]=1,טבלה20[[#This Row],[הפרש קבוע אחרון]]=J100,טבלה20[[#This Row],[מחזורי פעילות]]&gt;1),1,"")</f>
        <v/>
      </c>
      <c r="U101" s="14" t="str">
        <f>IF(OR(AND(טבלה20[[#This Row],[מחזורי פעילות]]&lt;&gt;"",Q102=""),AND(טבלה20[[#This Row],[פעילות]]=3,Q102=1)),טבלה20[[#This Row],[מחזורי פעילות]],"")</f>
        <v/>
      </c>
      <c r="V101" s="14" t="str">
        <f>IF(טבלה20[[#This Row],[באיזה מחזור נעקר אחרי קביעה?]]&lt;&gt;"",1,"")</f>
        <v/>
      </c>
      <c r="W101" s="14" t="str">
        <f>IF(AND(טבלה20[[#This Row],[באיזה מחזור נעקר אחרי קביעה?]]&lt;&gt;"",טבלה20[[#This Row],[CycleNumber]]&gt;B102),טבלה20[[#This Row],[באיזה מחזור נעקר אחרי קביעה?]],"")</f>
        <v/>
      </c>
      <c r="X101" s="14" t="str">
        <f>IF(AND(טבלה20[[#This Row],[הפרש קבוע אחרון]]&lt;&gt;"",J100=""),טבלה20[[#This Row],[CycleNumber]],"")</f>
        <v/>
      </c>
      <c r="Y101" s="14" t="str">
        <f>IF(OR(טבלה20[[#This Row],[CycleNumber]]&gt;B102,B102=""),טבלה20[[#This Row],[CycleNumber]],"")</f>
        <v/>
      </c>
      <c r="Z1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" t="s">
        <v>31</v>
      </c>
      <c r="AS101">
        <v>13</v>
      </c>
      <c r="AT101">
        <v>23</v>
      </c>
      <c r="AU101">
        <f t="shared" si="5"/>
        <v>0</v>
      </c>
      <c r="AV101" t="str">
        <f t="shared" si="6"/>
        <v/>
      </c>
    </row>
    <row r="102" spans="1:49" x14ac:dyDescent="0.25">
      <c r="A102" t="s">
        <v>31</v>
      </c>
      <c r="B102">
        <v>14</v>
      </c>
      <c r="C102">
        <v>1</v>
      </c>
      <c r="D102">
        <v>1</v>
      </c>
      <c r="E102">
        <v>0</v>
      </c>
      <c r="F102">
        <v>23</v>
      </c>
      <c r="G102">
        <f>טבלה20[[#This Row],[LengthofCycle]]+1</f>
        <v>24</v>
      </c>
      <c r="H102" t="str">
        <f>IF(טבלה20[[#This Row],[CycleNumber]]&gt;2,IF(AND(טבלה20[[#This Row],[LengthofCycle]]-F101=F101-F100,טבלה20[[#This Row],[LengthofCycle]]-F101&lt;&gt;0),1,""),"")</f>
        <v/>
      </c>
      <c r="I102" t="str">
        <f>IF(טבלה20[[#This Row],[דילוג]]=1,SUM(H102:H103),"")</f>
        <v/>
      </c>
      <c r="J102" t="str">
        <f>IF(AND(טבלה20[[#This Row],[CycleNumber]]&gt;B101,טבלה20[[#This Row],[CycleNumber]]&gt;2),IF(טבלה20[[#This Row],[דילוג]]=1,טבלה20[[#This Row],[LengthofCycle]]-F101,J101),"")</f>
        <v/>
      </c>
      <c r="K102">
        <f>IF(AND(טבלה20[[#This Row],[CycleNumber]]&gt;B101,טבלה20[[#This Row],[CycleNumber]]&gt;2),IF(טבלה20[[#This Row],[דילוג]]=1,1,IF(MAX(K100:K101)=1,1,IF(טבלה20[[#This Row],[LengthofCycle]]-F101&lt;&gt;טבלה20[[#This Row],[הפרש קבוע אחרון]],0,""))),"")</f>
        <v>0</v>
      </c>
      <c r="L102" t="str">
        <f>IF(טבלה20[[#This Row],[CycleNumber]]&lt;3,"",IF(טבלה20[[#This Row],[דילוג]]=1,1,IF(L101="","",IF(טבלה20[[#This Row],[LengthofCycle]]-F101=טבלה20[[#This Row],[הפרש קבוע אחרון]],1,IF(L101+1&gt;3,"",L101+1)))))</f>
        <v/>
      </c>
      <c r="M102" t="str">
        <f>IF(AND(טבלה20[[#This Row],[פעילות]]=1,L103=2,L104=1,B104&gt;טבלה20[[#This Row],[CycleNumber]]),1,"")</f>
        <v/>
      </c>
      <c r="N102" t="str">
        <f>IF(AND(טבלה20[[#This Row],[האם יש לאישה וסת דילוג?]]=1,טבלה20[[#This Row],[CycleNumber]]&gt;5),IF(AND(טבלה20[[#This Row],[LengthofCycle]]=F99,F101=F98,F100=F97),1,""),"")</f>
        <v/>
      </c>
      <c r="O102" t="str">
        <f>IF(OR(טבלה20[[#This Row],[פעילות]]="",L101=""),"",IF(טבלה20[[#This Row],[פעילות]]=1,1,0))</f>
        <v/>
      </c>
      <c r="P102" t="str">
        <f>IF(AND(טבלה20[[#This Row],[הפרש קבוע אחרון]]&lt;&gt;"",טבלה20[[#This Row],[CycleNumber]]&lt;B103,B103&lt;&gt;"",טבלה20[[#This Row],[פעילות]]&lt;4),IF(F103-טבלה20[[#This Row],[LengthofCycle]]=טבלה20[[#This Row],[הפרש קבוע אחרון]],1,0),"")</f>
        <v/>
      </c>
      <c r="Q102" s="14" t="str">
        <f>IF(טבלה20[[#This Row],[פעילות]]="","",IF(OR(Q101="",AND(טבלה20[[#This Row],[דילוג]]=1,L101=3)),1,Q101+1))</f>
        <v/>
      </c>
      <c r="R102" s="14" t="str">
        <f>IF(AND(טבלה20[[#This Row],[מחזורי פעילות]]=3,H103=1,טבלה20[[#This Row],[הפרש קבוע אחרון]]&lt;&gt;J103),1,"")</f>
        <v/>
      </c>
      <c r="S102" s="14" t="str">
        <f>IF(AND(טבלה20[[#This Row],[מחזורי פעילות]]=3,H103=1,טבלה20[[#This Row],[הפרש קבוע אחרון]]=J103),1,"")</f>
        <v/>
      </c>
      <c r="T102" s="14" t="str">
        <f>IF(AND(טבלה20[[#This Row],[דילוג]]=1,טבלה20[[#This Row],[הפרש קבוע אחרון]]=J101,טבלה20[[#This Row],[מחזורי פעילות]]&gt;1),1,"")</f>
        <v/>
      </c>
      <c r="U102" s="14" t="str">
        <f>IF(OR(AND(טבלה20[[#This Row],[מחזורי פעילות]]&lt;&gt;"",Q103=""),AND(טבלה20[[#This Row],[פעילות]]=3,Q103=1)),טבלה20[[#This Row],[מחזורי פעילות]],"")</f>
        <v/>
      </c>
      <c r="V102" s="14" t="str">
        <f>IF(טבלה20[[#This Row],[באיזה מחזור נעקר אחרי קביעה?]]&lt;&gt;"",1,"")</f>
        <v/>
      </c>
      <c r="W102" s="14" t="str">
        <f>IF(AND(טבלה20[[#This Row],[באיזה מחזור נעקר אחרי קביעה?]]&lt;&gt;"",טבלה20[[#This Row],[CycleNumber]]&gt;B103),טבלה20[[#This Row],[באיזה מחזור נעקר אחרי קביעה?]],"")</f>
        <v/>
      </c>
      <c r="X102" s="14" t="str">
        <f>IF(AND(טבלה20[[#This Row],[הפרש קבוע אחרון]]&lt;&gt;"",J101=""),טבלה20[[#This Row],[CycleNumber]],"")</f>
        <v/>
      </c>
      <c r="Y102" s="14" t="str">
        <f>IF(OR(טבלה20[[#This Row],[CycleNumber]]&gt;B103,B103=""),טבלה20[[#This Row],[CycleNumber]],"")</f>
        <v/>
      </c>
      <c r="Z1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" t="s">
        <v>31</v>
      </c>
      <c r="AS102">
        <v>14</v>
      </c>
      <c r="AT102">
        <v>23</v>
      </c>
      <c r="AU102">
        <f t="shared" si="5"/>
        <v>0</v>
      </c>
      <c r="AV102" t="str">
        <f t="shared" si="6"/>
        <v/>
      </c>
    </row>
    <row r="103" spans="1:49" x14ac:dyDescent="0.25">
      <c r="A103" t="s">
        <v>31</v>
      </c>
      <c r="B103">
        <v>15</v>
      </c>
      <c r="C103">
        <v>1</v>
      </c>
      <c r="D103">
        <v>1</v>
      </c>
      <c r="E103">
        <v>0</v>
      </c>
      <c r="F103">
        <v>29</v>
      </c>
      <c r="G103">
        <f>טבלה20[[#This Row],[LengthofCycle]]+1</f>
        <v>30</v>
      </c>
      <c r="H103" t="str">
        <f>IF(טבלה20[[#This Row],[CycleNumber]]&gt;2,IF(AND(טבלה20[[#This Row],[LengthofCycle]]-F102=F102-F101,טבלה20[[#This Row],[LengthofCycle]]-F102&lt;&gt;0),1,""),"")</f>
        <v/>
      </c>
      <c r="I103" t="str">
        <f>IF(טבלה20[[#This Row],[דילוג]]=1,SUM(H103:H104),"")</f>
        <v/>
      </c>
      <c r="J103" t="str">
        <f>IF(AND(טבלה20[[#This Row],[CycleNumber]]&gt;B102,טבלה20[[#This Row],[CycleNumber]]&gt;2),IF(טבלה20[[#This Row],[דילוג]]=1,טבלה20[[#This Row],[LengthofCycle]]-F102,J102),"")</f>
        <v/>
      </c>
      <c r="K103">
        <f>IF(AND(טבלה20[[#This Row],[CycleNumber]]&gt;B102,טבלה20[[#This Row],[CycleNumber]]&gt;2),IF(טבלה20[[#This Row],[דילוג]]=1,1,IF(MAX(K101:K102)=1,1,IF(טבלה20[[#This Row],[LengthofCycle]]-F102&lt;&gt;טבלה20[[#This Row],[הפרש קבוע אחרון]],0,""))),"")</f>
        <v>0</v>
      </c>
      <c r="L103" t="str">
        <f>IF(טבלה20[[#This Row],[CycleNumber]]&lt;3,"",IF(טבלה20[[#This Row],[דילוג]]=1,1,IF(L102="","",IF(טבלה20[[#This Row],[LengthofCycle]]-F102=טבלה20[[#This Row],[הפרש קבוע אחרון]],1,IF(L102+1&gt;3,"",L102+1)))))</f>
        <v/>
      </c>
      <c r="M103" t="str">
        <f>IF(AND(טבלה20[[#This Row],[פעילות]]=1,L104=2,L105=1,B105&gt;טבלה20[[#This Row],[CycleNumber]]),1,"")</f>
        <v/>
      </c>
      <c r="N103" t="str">
        <f>IF(AND(טבלה20[[#This Row],[האם יש לאישה וסת דילוג?]]=1,טבלה20[[#This Row],[CycleNumber]]&gt;5),IF(AND(טבלה20[[#This Row],[LengthofCycle]]=F100,F102=F99,F101=F98),1,""),"")</f>
        <v/>
      </c>
      <c r="O103" t="str">
        <f>IF(OR(טבלה20[[#This Row],[פעילות]]="",L102=""),"",IF(טבלה20[[#This Row],[פעילות]]=1,1,0))</f>
        <v/>
      </c>
      <c r="P103" t="str">
        <f>IF(AND(טבלה20[[#This Row],[הפרש קבוע אחרון]]&lt;&gt;"",טבלה20[[#This Row],[CycleNumber]]&lt;B104,B104&lt;&gt;"",טבלה20[[#This Row],[פעילות]]&lt;4),IF(F104-טבלה20[[#This Row],[LengthofCycle]]=טבלה20[[#This Row],[הפרש קבוע אחרון]],1,0),"")</f>
        <v/>
      </c>
      <c r="Q103" s="14" t="str">
        <f>IF(טבלה20[[#This Row],[פעילות]]="","",IF(OR(Q102="",AND(טבלה20[[#This Row],[דילוג]]=1,L102=3)),1,Q102+1))</f>
        <v/>
      </c>
      <c r="R103" s="14" t="str">
        <f>IF(AND(טבלה20[[#This Row],[מחזורי פעילות]]=3,H104=1,טבלה20[[#This Row],[הפרש קבוע אחרון]]&lt;&gt;J104),1,"")</f>
        <v/>
      </c>
      <c r="S103" s="14" t="str">
        <f>IF(AND(טבלה20[[#This Row],[מחזורי פעילות]]=3,H104=1,טבלה20[[#This Row],[הפרש קבוע אחרון]]=J104),1,"")</f>
        <v/>
      </c>
      <c r="T103" s="14" t="str">
        <f>IF(AND(טבלה20[[#This Row],[דילוג]]=1,טבלה20[[#This Row],[הפרש קבוע אחרון]]=J102,טבלה20[[#This Row],[מחזורי פעילות]]&gt;1),1,"")</f>
        <v/>
      </c>
      <c r="U103" s="14" t="str">
        <f>IF(OR(AND(טבלה20[[#This Row],[מחזורי פעילות]]&lt;&gt;"",Q104=""),AND(טבלה20[[#This Row],[פעילות]]=3,Q104=1)),טבלה20[[#This Row],[מחזורי פעילות]],"")</f>
        <v/>
      </c>
      <c r="V103" s="14" t="str">
        <f>IF(טבלה20[[#This Row],[באיזה מחזור נעקר אחרי קביעה?]]&lt;&gt;"",1,"")</f>
        <v/>
      </c>
      <c r="W103" s="14" t="str">
        <f>IF(AND(טבלה20[[#This Row],[באיזה מחזור נעקר אחרי קביעה?]]&lt;&gt;"",טבלה20[[#This Row],[CycleNumber]]&gt;B104),טבלה20[[#This Row],[באיזה מחזור נעקר אחרי קביעה?]],"")</f>
        <v/>
      </c>
      <c r="X103" s="14" t="str">
        <f>IF(AND(טבלה20[[#This Row],[הפרש קבוע אחרון]]&lt;&gt;"",J102=""),טבלה20[[#This Row],[CycleNumber]],"")</f>
        <v/>
      </c>
      <c r="Y103" s="14" t="str">
        <f>IF(OR(טבלה20[[#This Row],[CycleNumber]]&gt;B104,B104=""),טבלה20[[#This Row],[CycleNumber]],"")</f>
        <v/>
      </c>
      <c r="Z1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" t="s">
        <v>31</v>
      </c>
      <c r="AS103">
        <v>15</v>
      </c>
      <c r="AT103">
        <v>29</v>
      </c>
      <c r="AU103">
        <f t="shared" si="5"/>
        <v>0</v>
      </c>
      <c r="AV103" t="str">
        <f t="shared" si="6"/>
        <v/>
      </c>
    </row>
    <row r="104" spans="1:49" x14ac:dyDescent="0.25">
      <c r="A104" t="s">
        <v>31</v>
      </c>
      <c r="B104">
        <v>16</v>
      </c>
      <c r="C104">
        <v>1</v>
      </c>
      <c r="D104">
        <v>1</v>
      </c>
      <c r="E104">
        <v>0</v>
      </c>
      <c r="F104">
        <v>28</v>
      </c>
      <c r="G104">
        <f>טבלה20[[#This Row],[LengthofCycle]]+1</f>
        <v>29</v>
      </c>
      <c r="H104" t="str">
        <f>IF(טבלה20[[#This Row],[CycleNumber]]&gt;2,IF(AND(טבלה20[[#This Row],[LengthofCycle]]-F103=F103-F102,טבלה20[[#This Row],[LengthofCycle]]-F103&lt;&gt;0),1,""),"")</f>
        <v/>
      </c>
      <c r="I104" t="str">
        <f>IF(טבלה20[[#This Row],[דילוג]]=1,SUM(H104:H105),"")</f>
        <v/>
      </c>
      <c r="J104" t="str">
        <f>IF(AND(טבלה20[[#This Row],[CycleNumber]]&gt;B103,טבלה20[[#This Row],[CycleNumber]]&gt;2),IF(טבלה20[[#This Row],[דילוג]]=1,טבלה20[[#This Row],[LengthofCycle]]-F103,J103),"")</f>
        <v/>
      </c>
      <c r="K104">
        <f>IF(AND(טבלה20[[#This Row],[CycleNumber]]&gt;B103,טבלה20[[#This Row],[CycleNumber]]&gt;2),IF(טבלה20[[#This Row],[דילוג]]=1,1,IF(MAX(K102:K103)=1,1,IF(טבלה20[[#This Row],[LengthofCycle]]-F103&lt;&gt;טבלה20[[#This Row],[הפרש קבוע אחרון]],0,""))),"")</f>
        <v>0</v>
      </c>
      <c r="L104" t="str">
        <f>IF(טבלה20[[#This Row],[CycleNumber]]&lt;3,"",IF(טבלה20[[#This Row],[דילוג]]=1,1,IF(L103="","",IF(טבלה20[[#This Row],[LengthofCycle]]-F103=טבלה20[[#This Row],[הפרש קבוע אחרון]],1,IF(L103+1&gt;3,"",L103+1)))))</f>
        <v/>
      </c>
      <c r="M104" t="str">
        <f>IF(AND(טבלה20[[#This Row],[פעילות]]=1,L105=2,L106=1,B106&gt;טבלה20[[#This Row],[CycleNumber]]),1,"")</f>
        <v/>
      </c>
      <c r="N104" t="str">
        <f>IF(AND(טבלה20[[#This Row],[האם יש לאישה וסת דילוג?]]=1,טבלה20[[#This Row],[CycleNumber]]&gt;5),IF(AND(טבלה20[[#This Row],[LengthofCycle]]=F101,F103=F100,F102=F99),1,""),"")</f>
        <v/>
      </c>
      <c r="O104" t="str">
        <f>IF(OR(טבלה20[[#This Row],[פעילות]]="",L103=""),"",IF(טבלה20[[#This Row],[פעילות]]=1,1,0))</f>
        <v/>
      </c>
      <c r="P104" t="str">
        <f>IF(AND(טבלה20[[#This Row],[הפרש קבוע אחרון]]&lt;&gt;"",טבלה20[[#This Row],[CycleNumber]]&lt;B105,B105&lt;&gt;"",טבלה20[[#This Row],[פעילות]]&lt;4),IF(F105-טבלה20[[#This Row],[LengthofCycle]]=טבלה20[[#This Row],[הפרש קבוע אחרון]],1,0),"")</f>
        <v/>
      </c>
      <c r="Q104" s="14" t="str">
        <f>IF(טבלה20[[#This Row],[פעילות]]="","",IF(OR(Q103="",AND(טבלה20[[#This Row],[דילוג]]=1,L103=3)),1,Q103+1))</f>
        <v/>
      </c>
      <c r="R104" s="14" t="str">
        <f>IF(AND(טבלה20[[#This Row],[מחזורי פעילות]]=3,H105=1,טבלה20[[#This Row],[הפרש קבוע אחרון]]&lt;&gt;J105),1,"")</f>
        <v/>
      </c>
      <c r="S104" s="14" t="str">
        <f>IF(AND(טבלה20[[#This Row],[מחזורי פעילות]]=3,H105=1,טבלה20[[#This Row],[הפרש קבוע אחרון]]=J105),1,"")</f>
        <v/>
      </c>
      <c r="T104" s="14" t="str">
        <f>IF(AND(טבלה20[[#This Row],[דילוג]]=1,טבלה20[[#This Row],[הפרש קבוע אחרון]]=J103,טבלה20[[#This Row],[מחזורי פעילות]]&gt;1),1,"")</f>
        <v/>
      </c>
      <c r="U104" s="14" t="str">
        <f>IF(OR(AND(טבלה20[[#This Row],[מחזורי פעילות]]&lt;&gt;"",Q105=""),AND(טבלה20[[#This Row],[פעילות]]=3,Q105=1)),טבלה20[[#This Row],[מחזורי פעילות]],"")</f>
        <v/>
      </c>
      <c r="V104" s="14" t="str">
        <f>IF(טבלה20[[#This Row],[באיזה מחזור נעקר אחרי קביעה?]]&lt;&gt;"",1,"")</f>
        <v/>
      </c>
      <c r="W104" s="14" t="str">
        <f>IF(AND(טבלה20[[#This Row],[באיזה מחזור נעקר אחרי קביעה?]]&lt;&gt;"",טבלה20[[#This Row],[CycleNumber]]&gt;B105),טבלה20[[#This Row],[באיזה מחזור נעקר אחרי קביעה?]],"")</f>
        <v/>
      </c>
      <c r="X104" s="14" t="str">
        <f>IF(AND(טבלה20[[#This Row],[הפרש קבוע אחרון]]&lt;&gt;"",J103=""),טבלה20[[#This Row],[CycleNumber]],"")</f>
        <v/>
      </c>
      <c r="Y104" s="14">
        <f>IF(OR(טבלה20[[#This Row],[CycleNumber]]&gt;B105,B105=""),טבלה20[[#This Row],[CycleNumber]],"")</f>
        <v>16</v>
      </c>
      <c r="Z1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" t="s">
        <v>31</v>
      </c>
      <c r="AS104">
        <v>16</v>
      </c>
      <c r="AT104">
        <v>28</v>
      </c>
      <c r="AU104">
        <f t="shared" si="5"/>
        <v>0</v>
      </c>
      <c r="AV104" t="str">
        <f t="shared" si="6"/>
        <v/>
      </c>
    </row>
    <row r="105" spans="1:49" x14ac:dyDescent="0.25">
      <c r="A105" t="s">
        <v>32</v>
      </c>
      <c r="B105">
        <v>1</v>
      </c>
      <c r="C105">
        <v>0</v>
      </c>
      <c r="D105">
        <v>0</v>
      </c>
      <c r="E105">
        <v>0</v>
      </c>
      <c r="F105">
        <v>27</v>
      </c>
      <c r="G105">
        <f>טבלה20[[#This Row],[LengthofCycle]]+1</f>
        <v>28</v>
      </c>
      <c r="H105" t="str">
        <f>IF(טבלה20[[#This Row],[CycleNumber]]&gt;2,IF(AND(טבלה20[[#This Row],[LengthofCycle]]-F104=F104-F103,טבלה20[[#This Row],[LengthofCycle]]-F104&lt;&gt;0),1,""),"")</f>
        <v/>
      </c>
      <c r="I105" t="str">
        <f>IF(טבלה20[[#This Row],[דילוג]]=1,SUM(H105:H106),"")</f>
        <v/>
      </c>
      <c r="J105" t="str">
        <f>IF(AND(טבלה20[[#This Row],[CycleNumber]]&gt;B104,טבלה20[[#This Row],[CycleNumber]]&gt;2),IF(טבלה20[[#This Row],[דילוג]]=1,טבלה20[[#This Row],[LengthofCycle]]-F104,J104),"")</f>
        <v/>
      </c>
      <c r="K105" t="str">
        <f>IF(AND(טבלה20[[#This Row],[CycleNumber]]&gt;B104,טבלה20[[#This Row],[CycleNumber]]&gt;2),IF(טבלה20[[#This Row],[דילוג]]=1,1,IF(MAX(K103:K104)=1,1,IF(טבלה20[[#This Row],[LengthofCycle]]-F104&lt;&gt;טבלה20[[#This Row],[הפרש קבוע אחרון]],0,""))),"")</f>
        <v/>
      </c>
      <c r="L105" t="str">
        <f>IF(טבלה20[[#This Row],[CycleNumber]]&lt;3,"",IF(טבלה20[[#This Row],[דילוג]]=1,1,IF(L104="","",IF(טבלה20[[#This Row],[LengthofCycle]]-F104=טבלה20[[#This Row],[הפרש קבוע אחרון]],1,IF(L104+1&gt;3,"",L104+1)))))</f>
        <v/>
      </c>
      <c r="M105" t="str">
        <f>IF(AND(טבלה20[[#This Row],[פעילות]]=1,L106=2,L107=1,B107&gt;טבלה20[[#This Row],[CycleNumber]]),1,"")</f>
        <v/>
      </c>
      <c r="N105" t="str">
        <f>IF(AND(טבלה20[[#This Row],[האם יש לאישה וסת דילוג?]]=1,טבלה20[[#This Row],[CycleNumber]]&gt;5),IF(AND(טבלה20[[#This Row],[LengthofCycle]]=F102,F104=F101,F103=F100),1,""),"")</f>
        <v/>
      </c>
      <c r="O105" t="str">
        <f>IF(OR(טבלה20[[#This Row],[פעילות]]="",L104=""),"",IF(טבלה20[[#This Row],[פעילות]]=1,1,0))</f>
        <v/>
      </c>
      <c r="P105" t="str">
        <f>IF(AND(טבלה20[[#This Row],[הפרש קבוע אחרון]]&lt;&gt;"",טבלה20[[#This Row],[CycleNumber]]&lt;B106,B106&lt;&gt;"",טבלה20[[#This Row],[פעילות]]&lt;4),IF(F106-טבלה20[[#This Row],[LengthofCycle]]=טבלה20[[#This Row],[הפרש קבוע אחרון]],1,0),"")</f>
        <v/>
      </c>
      <c r="Q105" s="14" t="str">
        <f>IF(טבלה20[[#This Row],[פעילות]]="","",IF(OR(Q104="",AND(טבלה20[[#This Row],[דילוג]]=1,L104=3)),1,Q104+1))</f>
        <v/>
      </c>
      <c r="R105" s="14" t="str">
        <f>IF(AND(טבלה20[[#This Row],[מחזורי פעילות]]=3,H106=1,טבלה20[[#This Row],[הפרש קבוע אחרון]]&lt;&gt;J106),1,"")</f>
        <v/>
      </c>
      <c r="S105" s="14" t="str">
        <f>IF(AND(טבלה20[[#This Row],[מחזורי פעילות]]=3,H106=1,טבלה20[[#This Row],[הפרש קבוע אחרון]]=J106),1,"")</f>
        <v/>
      </c>
      <c r="T105" s="14" t="str">
        <f>IF(AND(טבלה20[[#This Row],[דילוג]]=1,טבלה20[[#This Row],[הפרש קבוע אחרון]]=J104,טבלה20[[#This Row],[מחזורי פעילות]]&gt;1),1,"")</f>
        <v/>
      </c>
      <c r="U105" s="14" t="str">
        <f>IF(OR(AND(טבלה20[[#This Row],[מחזורי פעילות]]&lt;&gt;"",Q106=""),AND(טבלה20[[#This Row],[פעילות]]=3,Q106=1)),טבלה20[[#This Row],[מחזורי פעילות]],"")</f>
        <v/>
      </c>
      <c r="V105" s="14" t="str">
        <f>IF(טבלה20[[#This Row],[באיזה מחזור נעקר אחרי קביעה?]]&lt;&gt;"",1,"")</f>
        <v/>
      </c>
      <c r="W105" s="14" t="str">
        <f>IF(AND(טבלה20[[#This Row],[באיזה מחזור נעקר אחרי קביעה?]]&lt;&gt;"",טבלה20[[#This Row],[CycleNumber]]&gt;B106),טבלה20[[#This Row],[באיזה מחזור נעקר אחרי קביעה?]],"")</f>
        <v/>
      </c>
      <c r="X105" s="14" t="str">
        <f>IF(AND(טבלה20[[#This Row],[הפרש קבוע אחרון]]&lt;&gt;"",J104=""),טבלה20[[#This Row],[CycleNumber]],"")</f>
        <v/>
      </c>
      <c r="Y105" s="14" t="str">
        <f>IF(OR(טבלה20[[#This Row],[CycleNumber]]&gt;B106,B106=""),טבלה20[[#This Row],[CycleNumber]],"")</f>
        <v/>
      </c>
      <c r="Z1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" t="s">
        <v>32</v>
      </c>
      <c r="AS105">
        <v>1</v>
      </c>
      <c r="AT105">
        <v>27</v>
      </c>
      <c r="AU105" t="str">
        <f t="shared" si="5"/>
        <v/>
      </c>
      <c r="AV105" t="str">
        <f t="shared" si="6"/>
        <v/>
      </c>
    </row>
    <row r="106" spans="1:49" x14ac:dyDescent="0.25">
      <c r="A106" t="s">
        <v>32</v>
      </c>
      <c r="B106">
        <v>2</v>
      </c>
      <c r="C106">
        <v>0</v>
      </c>
      <c r="D106">
        <v>1</v>
      </c>
      <c r="E106">
        <v>0</v>
      </c>
      <c r="F106">
        <v>27</v>
      </c>
      <c r="G106">
        <f>טבלה20[[#This Row],[LengthofCycle]]+1</f>
        <v>28</v>
      </c>
      <c r="H106" t="str">
        <f>IF(טבלה20[[#This Row],[CycleNumber]]&gt;2,IF(AND(טבלה20[[#This Row],[LengthofCycle]]-F105=F105-F104,טבלה20[[#This Row],[LengthofCycle]]-F105&lt;&gt;0),1,""),"")</f>
        <v/>
      </c>
      <c r="I106" t="str">
        <f>IF(טבלה20[[#This Row],[דילוג]]=1,SUM(H106:H107),"")</f>
        <v/>
      </c>
      <c r="J106" t="str">
        <f>IF(AND(טבלה20[[#This Row],[CycleNumber]]&gt;B105,טבלה20[[#This Row],[CycleNumber]]&gt;2),IF(טבלה20[[#This Row],[דילוג]]=1,טבלה20[[#This Row],[LengthofCycle]]-F105,J105),"")</f>
        <v/>
      </c>
      <c r="K106" t="str">
        <f>IF(AND(טבלה20[[#This Row],[CycleNumber]]&gt;B105,טבלה20[[#This Row],[CycleNumber]]&gt;2),IF(טבלה20[[#This Row],[דילוג]]=1,1,IF(MAX(K104:K105)=1,1,IF(טבלה20[[#This Row],[LengthofCycle]]-F105&lt;&gt;טבלה20[[#This Row],[הפרש קבוע אחרון]],0,""))),"")</f>
        <v/>
      </c>
      <c r="L106" t="str">
        <f>IF(טבלה20[[#This Row],[CycleNumber]]&lt;3,"",IF(טבלה20[[#This Row],[דילוג]]=1,1,IF(L105="","",IF(טבלה20[[#This Row],[LengthofCycle]]-F105=טבלה20[[#This Row],[הפרש קבוע אחרון]],1,IF(L105+1&gt;3,"",L105+1)))))</f>
        <v/>
      </c>
      <c r="M106" t="str">
        <f>IF(AND(טבלה20[[#This Row],[פעילות]]=1,L107=2,L108=1,B108&gt;טבלה20[[#This Row],[CycleNumber]]),1,"")</f>
        <v/>
      </c>
      <c r="N106" t="str">
        <f>IF(AND(טבלה20[[#This Row],[האם יש לאישה וסת דילוג?]]=1,טבלה20[[#This Row],[CycleNumber]]&gt;5),IF(AND(טבלה20[[#This Row],[LengthofCycle]]=F103,F105=F102,F104=F101),1,""),"")</f>
        <v/>
      </c>
      <c r="O106" t="str">
        <f>IF(OR(טבלה20[[#This Row],[פעילות]]="",L105=""),"",IF(טבלה20[[#This Row],[פעילות]]=1,1,0))</f>
        <v/>
      </c>
      <c r="P106" t="str">
        <f>IF(AND(טבלה20[[#This Row],[הפרש קבוע אחרון]]&lt;&gt;"",טבלה20[[#This Row],[CycleNumber]]&lt;B107,B107&lt;&gt;"",טבלה20[[#This Row],[פעילות]]&lt;4),IF(F107-טבלה20[[#This Row],[LengthofCycle]]=טבלה20[[#This Row],[הפרש קבוע אחרון]],1,0),"")</f>
        <v/>
      </c>
      <c r="Q106" s="14" t="str">
        <f>IF(טבלה20[[#This Row],[פעילות]]="","",IF(OR(Q105="",AND(טבלה20[[#This Row],[דילוג]]=1,L105=3)),1,Q105+1))</f>
        <v/>
      </c>
      <c r="R106" s="14" t="str">
        <f>IF(AND(טבלה20[[#This Row],[מחזורי פעילות]]=3,H107=1,טבלה20[[#This Row],[הפרש קבוע אחרון]]&lt;&gt;J107),1,"")</f>
        <v/>
      </c>
      <c r="S106" s="14" t="str">
        <f>IF(AND(טבלה20[[#This Row],[מחזורי פעילות]]=3,H107=1,טבלה20[[#This Row],[הפרש קבוע אחרון]]=J107),1,"")</f>
        <v/>
      </c>
      <c r="T106" s="14" t="str">
        <f>IF(AND(טבלה20[[#This Row],[דילוג]]=1,טבלה20[[#This Row],[הפרש קבוע אחרון]]=J105,טבלה20[[#This Row],[מחזורי פעילות]]&gt;1),1,"")</f>
        <v/>
      </c>
      <c r="U106" s="14" t="str">
        <f>IF(OR(AND(טבלה20[[#This Row],[מחזורי פעילות]]&lt;&gt;"",Q107=""),AND(טבלה20[[#This Row],[פעילות]]=3,Q107=1)),טבלה20[[#This Row],[מחזורי פעילות]],"")</f>
        <v/>
      </c>
      <c r="V106" s="14" t="str">
        <f>IF(טבלה20[[#This Row],[באיזה מחזור נעקר אחרי קביעה?]]&lt;&gt;"",1,"")</f>
        <v/>
      </c>
      <c r="W106" s="14" t="str">
        <f>IF(AND(טבלה20[[#This Row],[באיזה מחזור נעקר אחרי קביעה?]]&lt;&gt;"",טבלה20[[#This Row],[CycleNumber]]&gt;B107),טבלה20[[#This Row],[באיזה מחזור נעקר אחרי קביעה?]],"")</f>
        <v/>
      </c>
      <c r="X106" s="14" t="str">
        <f>IF(AND(טבלה20[[#This Row],[הפרש קבוע אחרון]]&lt;&gt;"",J105=""),טבלה20[[#This Row],[CycleNumber]],"")</f>
        <v/>
      </c>
      <c r="Y106" s="14" t="str">
        <f>IF(OR(טבלה20[[#This Row],[CycleNumber]]&gt;B107,B107=""),טבלה20[[#This Row],[CycleNumber]],"")</f>
        <v/>
      </c>
      <c r="Z1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" t="s">
        <v>32</v>
      </c>
      <c r="AS106">
        <v>2</v>
      </c>
      <c r="AT106">
        <v>27</v>
      </c>
      <c r="AU106" t="str">
        <f t="shared" si="5"/>
        <v/>
      </c>
      <c r="AV106" t="str">
        <f t="shared" si="6"/>
        <v/>
      </c>
    </row>
    <row r="107" spans="1:49" x14ac:dyDescent="0.25">
      <c r="A107" t="s">
        <v>32</v>
      </c>
      <c r="B107">
        <v>3</v>
      </c>
      <c r="C107">
        <v>0</v>
      </c>
      <c r="D107">
        <v>1</v>
      </c>
      <c r="E107">
        <v>0</v>
      </c>
      <c r="F107">
        <v>28</v>
      </c>
      <c r="G107">
        <f>טבלה20[[#This Row],[LengthofCycle]]+1</f>
        <v>29</v>
      </c>
      <c r="H107" t="str">
        <f>IF(טבלה20[[#This Row],[CycleNumber]]&gt;2,IF(AND(טבלה20[[#This Row],[LengthofCycle]]-F106=F106-F105,טבלה20[[#This Row],[LengthofCycle]]-F106&lt;&gt;0),1,""),"")</f>
        <v/>
      </c>
      <c r="I107" t="str">
        <f>IF(טבלה20[[#This Row],[דילוג]]=1,SUM(H107:H108),"")</f>
        <v/>
      </c>
      <c r="J107" t="str">
        <f>IF(AND(טבלה20[[#This Row],[CycleNumber]]&gt;B106,טבלה20[[#This Row],[CycleNumber]]&gt;2),IF(טבלה20[[#This Row],[דילוג]]=1,טבלה20[[#This Row],[LengthofCycle]]-F106,J106),"")</f>
        <v/>
      </c>
      <c r="K107">
        <f>IF(AND(טבלה20[[#This Row],[CycleNumber]]&gt;B106,טבלה20[[#This Row],[CycleNumber]]&gt;2),IF(טבלה20[[#This Row],[דילוג]]=1,1,IF(MAX(K105:K106)=1,1,IF(טבלה20[[#This Row],[LengthofCycle]]-F106&lt;&gt;טבלה20[[#This Row],[הפרש קבוע אחרון]],0,""))),"")</f>
        <v>0</v>
      </c>
      <c r="L107" t="str">
        <f>IF(טבלה20[[#This Row],[CycleNumber]]&lt;3,"",IF(טבלה20[[#This Row],[דילוג]]=1,1,IF(L106="","",IF(טבלה20[[#This Row],[LengthofCycle]]-F106=טבלה20[[#This Row],[הפרש קבוע אחרון]],1,IF(L106+1&gt;3,"",L106+1)))))</f>
        <v/>
      </c>
      <c r="M107" t="str">
        <f>IF(AND(טבלה20[[#This Row],[פעילות]]=1,L108=2,L109=1,B109&gt;טבלה20[[#This Row],[CycleNumber]]),1,"")</f>
        <v/>
      </c>
      <c r="N107" t="str">
        <f>IF(AND(טבלה20[[#This Row],[האם יש לאישה וסת דילוג?]]=1,טבלה20[[#This Row],[CycleNumber]]&gt;5),IF(AND(טבלה20[[#This Row],[LengthofCycle]]=F104,F106=F103,F105=F102),1,""),"")</f>
        <v/>
      </c>
      <c r="O107" t="str">
        <f>IF(OR(טבלה20[[#This Row],[פעילות]]="",L106=""),"",IF(טבלה20[[#This Row],[פעילות]]=1,1,0))</f>
        <v/>
      </c>
      <c r="P107" t="str">
        <f>IF(AND(טבלה20[[#This Row],[הפרש קבוע אחרון]]&lt;&gt;"",טבלה20[[#This Row],[CycleNumber]]&lt;B108,B108&lt;&gt;"",טבלה20[[#This Row],[פעילות]]&lt;4),IF(F108-טבלה20[[#This Row],[LengthofCycle]]=טבלה20[[#This Row],[הפרש קבוע אחרון]],1,0),"")</f>
        <v/>
      </c>
      <c r="Q107" s="14" t="str">
        <f>IF(טבלה20[[#This Row],[פעילות]]="","",IF(OR(Q106="",AND(טבלה20[[#This Row],[דילוג]]=1,L106=3)),1,Q106+1))</f>
        <v/>
      </c>
      <c r="R107" s="14" t="str">
        <f>IF(AND(טבלה20[[#This Row],[מחזורי פעילות]]=3,H108=1,טבלה20[[#This Row],[הפרש קבוע אחרון]]&lt;&gt;J108),1,"")</f>
        <v/>
      </c>
      <c r="S107" s="14" t="str">
        <f>IF(AND(טבלה20[[#This Row],[מחזורי פעילות]]=3,H108=1,טבלה20[[#This Row],[הפרש קבוע אחרון]]=J108),1,"")</f>
        <v/>
      </c>
      <c r="T107" s="14" t="str">
        <f>IF(AND(טבלה20[[#This Row],[דילוג]]=1,טבלה20[[#This Row],[הפרש קבוע אחרון]]=J106,טבלה20[[#This Row],[מחזורי פעילות]]&gt;1),1,"")</f>
        <v/>
      </c>
      <c r="U107" s="14" t="str">
        <f>IF(OR(AND(טבלה20[[#This Row],[מחזורי פעילות]]&lt;&gt;"",Q108=""),AND(טבלה20[[#This Row],[פעילות]]=3,Q108=1)),טבלה20[[#This Row],[מחזורי פעילות]],"")</f>
        <v/>
      </c>
      <c r="V107" s="14" t="str">
        <f>IF(טבלה20[[#This Row],[באיזה מחזור נעקר אחרי קביעה?]]&lt;&gt;"",1,"")</f>
        <v/>
      </c>
      <c r="W107" s="14" t="str">
        <f>IF(AND(טבלה20[[#This Row],[באיזה מחזור נעקר אחרי קביעה?]]&lt;&gt;"",טבלה20[[#This Row],[CycleNumber]]&gt;B108),טבלה20[[#This Row],[באיזה מחזור נעקר אחרי קביעה?]],"")</f>
        <v/>
      </c>
      <c r="X107" s="14" t="str">
        <f>IF(AND(טבלה20[[#This Row],[הפרש קבוע אחרון]]&lt;&gt;"",J106=""),טבלה20[[#This Row],[CycleNumber]],"")</f>
        <v/>
      </c>
      <c r="Y107" s="14" t="str">
        <f>IF(OR(טבלה20[[#This Row],[CycleNumber]]&gt;B108,B108=""),טבלה20[[#This Row],[CycleNumber]],"")</f>
        <v/>
      </c>
      <c r="Z1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" t="s">
        <v>32</v>
      </c>
      <c r="AS107">
        <v>3</v>
      </c>
      <c r="AT107">
        <v>28</v>
      </c>
      <c r="AU107">
        <f t="shared" si="5"/>
        <v>0</v>
      </c>
      <c r="AV107" t="str">
        <f t="shared" si="6"/>
        <v/>
      </c>
    </row>
    <row r="108" spans="1:49" x14ac:dyDescent="0.25">
      <c r="A108" t="s">
        <v>32</v>
      </c>
      <c r="B108">
        <v>4</v>
      </c>
      <c r="C108">
        <v>0</v>
      </c>
      <c r="D108">
        <v>0</v>
      </c>
      <c r="E108">
        <v>0</v>
      </c>
      <c r="F108">
        <v>27</v>
      </c>
      <c r="G108">
        <f>טבלה20[[#This Row],[LengthofCycle]]+1</f>
        <v>28</v>
      </c>
      <c r="H108" t="str">
        <f>IF(טבלה20[[#This Row],[CycleNumber]]&gt;2,IF(AND(טבלה20[[#This Row],[LengthofCycle]]-F107=F107-F106,טבלה20[[#This Row],[LengthofCycle]]-F107&lt;&gt;0),1,""),"")</f>
        <v/>
      </c>
      <c r="I108" t="str">
        <f>IF(טבלה20[[#This Row],[דילוג]]=1,SUM(H108:H109),"")</f>
        <v/>
      </c>
      <c r="J108" t="str">
        <f>IF(AND(טבלה20[[#This Row],[CycleNumber]]&gt;B107,טבלה20[[#This Row],[CycleNumber]]&gt;2),IF(טבלה20[[#This Row],[דילוג]]=1,טבלה20[[#This Row],[LengthofCycle]]-F107,J107),"")</f>
        <v/>
      </c>
      <c r="K108">
        <f>IF(AND(טבלה20[[#This Row],[CycleNumber]]&gt;B107,טבלה20[[#This Row],[CycleNumber]]&gt;2),IF(טבלה20[[#This Row],[דילוג]]=1,1,IF(MAX(K106:K107)=1,1,IF(טבלה20[[#This Row],[LengthofCycle]]-F107&lt;&gt;טבלה20[[#This Row],[הפרש קבוע אחרון]],0,""))),"")</f>
        <v>0</v>
      </c>
      <c r="L108" t="str">
        <f>IF(טבלה20[[#This Row],[CycleNumber]]&lt;3,"",IF(טבלה20[[#This Row],[דילוג]]=1,1,IF(L107="","",IF(טבלה20[[#This Row],[LengthofCycle]]-F107=טבלה20[[#This Row],[הפרש קבוע אחרון]],1,IF(L107+1&gt;3,"",L107+1)))))</f>
        <v/>
      </c>
      <c r="M108" t="str">
        <f>IF(AND(טבלה20[[#This Row],[פעילות]]=1,L109=2,L110=1,B110&gt;טבלה20[[#This Row],[CycleNumber]]),1,"")</f>
        <v/>
      </c>
      <c r="N108" t="str">
        <f>IF(AND(טבלה20[[#This Row],[האם יש לאישה וסת דילוג?]]=1,טבלה20[[#This Row],[CycleNumber]]&gt;5),IF(AND(טבלה20[[#This Row],[LengthofCycle]]=F105,F107=F104,F106=F103),1,""),"")</f>
        <v/>
      </c>
      <c r="O108" t="str">
        <f>IF(OR(טבלה20[[#This Row],[פעילות]]="",L107=""),"",IF(טבלה20[[#This Row],[פעילות]]=1,1,0))</f>
        <v/>
      </c>
      <c r="P108" t="str">
        <f>IF(AND(טבלה20[[#This Row],[הפרש קבוע אחרון]]&lt;&gt;"",טבלה20[[#This Row],[CycleNumber]]&lt;B109,B109&lt;&gt;"",טבלה20[[#This Row],[פעילות]]&lt;4),IF(F109-טבלה20[[#This Row],[LengthofCycle]]=טבלה20[[#This Row],[הפרש קבוע אחרון]],1,0),"")</f>
        <v/>
      </c>
      <c r="Q108" s="14" t="str">
        <f>IF(טבלה20[[#This Row],[פעילות]]="","",IF(OR(Q107="",AND(טבלה20[[#This Row],[דילוג]]=1,L107=3)),1,Q107+1))</f>
        <v/>
      </c>
      <c r="R108" s="14" t="str">
        <f>IF(AND(טבלה20[[#This Row],[מחזורי פעילות]]=3,H109=1,טבלה20[[#This Row],[הפרש קבוע אחרון]]&lt;&gt;J109),1,"")</f>
        <v/>
      </c>
      <c r="S108" s="14" t="str">
        <f>IF(AND(טבלה20[[#This Row],[מחזורי פעילות]]=3,H109=1,טבלה20[[#This Row],[הפרש קבוע אחרון]]=J109),1,"")</f>
        <v/>
      </c>
      <c r="T108" s="14" t="str">
        <f>IF(AND(טבלה20[[#This Row],[דילוג]]=1,טבלה20[[#This Row],[הפרש קבוע אחרון]]=J107,טבלה20[[#This Row],[מחזורי פעילות]]&gt;1),1,"")</f>
        <v/>
      </c>
      <c r="U108" s="14" t="str">
        <f>IF(OR(AND(טבלה20[[#This Row],[מחזורי פעילות]]&lt;&gt;"",Q109=""),AND(טבלה20[[#This Row],[פעילות]]=3,Q109=1)),טבלה20[[#This Row],[מחזורי פעילות]],"")</f>
        <v/>
      </c>
      <c r="V108" s="14" t="str">
        <f>IF(טבלה20[[#This Row],[באיזה מחזור נעקר אחרי קביעה?]]&lt;&gt;"",1,"")</f>
        <v/>
      </c>
      <c r="W108" s="14" t="str">
        <f>IF(AND(טבלה20[[#This Row],[באיזה מחזור נעקר אחרי קביעה?]]&lt;&gt;"",טבלה20[[#This Row],[CycleNumber]]&gt;B109),טבלה20[[#This Row],[באיזה מחזור נעקר אחרי קביעה?]],"")</f>
        <v/>
      </c>
      <c r="X108" s="14" t="str">
        <f>IF(AND(טבלה20[[#This Row],[הפרש קבוע אחרון]]&lt;&gt;"",J107=""),טבלה20[[#This Row],[CycleNumber]],"")</f>
        <v/>
      </c>
      <c r="Y108" s="14" t="str">
        <f>IF(OR(טבלה20[[#This Row],[CycleNumber]]&gt;B109,B109=""),טבלה20[[#This Row],[CycleNumber]],"")</f>
        <v/>
      </c>
      <c r="Z1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" t="s">
        <v>32</v>
      </c>
      <c r="AS108">
        <v>4</v>
      </c>
      <c r="AT108">
        <v>27</v>
      </c>
      <c r="AU108">
        <f t="shared" si="5"/>
        <v>0</v>
      </c>
      <c r="AV108" t="str">
        <f t="shared" si="6"/>
        <v/>
      </c>
    </row>
    <row r="109" spans="1:49" ht="15.6" x14ac:dyDescent="0.25">
      <c r="A109" t="s">
        <v>32</v>
      </c>
      <c r="B109">
        <v>5</v>
      </c>
      <c r="C109">
        <v>0</v>
      </c>
      <c r="D109">
        <v>1</v>
      </c>
      <c r="E109">
        <v>0</v>
      </c>
      <c r="F109">
        <v>27</v>
      </c>
      <c r="G109">
        <f>טבלה20[[#This Row],[LengthofCycle]]+1</f>
        <v>28</v>
      </c>
      <c r="H109" t="str">
        <f>IF(טבלה20[[#This Row],[CycleNumber]]&gt;2,IF(AND(טבלה20[[#This Row],[LengthofCycle]]-F108=F108-F107,טבלה20[[#This Row],[LengthofCycle]]-F108&lt;&gt;0),1,""),"")</f>
        <v/>
      </c>
      <c r="I109" t="str">
        <f>IF(טבלה20[[#This Row],[דילוג]]=1,SUM(H109:H110),"")</f>
        <v/>
      </c>
      <c r="J109" t="str">
        <f>IF(AND(טבלה20[[#This Row],[CycleNumber]]&gt;B108,טבלה20[[#This Row],[CycleNumber]]&gt;2),IF(טבלה20[[#This Row],[דילוג]]=1,טבלה20[[#This Row],[LengthofCycle]]-F108,J108),"")</f>
        <v/>
      </c>
      <c r="K109">
        <f>IF(AND(טבלה20[[#This Row],[CycleNumber]]&gt;B108,טבלה20[[#This Row],[CycleNumber]]&gt;2),IF(טבלה20[[#This Row],[דילוג]]=1,1,IF(MAX(K107:K108)=1,1,IF(טבלה20[[#This Row],[LengthofCycle]]-F108&lt;&gt;טבלה20[[#This Row],[הפרש קבוע אחרון]],0,""))),"")</f>
        <v>0</v>
      </c>
      <c r="L109" t="str">
        <f>IF(טבלה20[[#This Row],[CycleNumber]]&lt;3,"",IF(טבלה20[[#This Row],[דילוג]]=1,1,IF(L108="","",IF(טבלה20[[#This Row],[LengthofCycle]]-F108=טבלה20[[#This Row],[הפרש קבוע אחרון]],1,IF(L108+1&gt;3,"",L108+1)))))</f>
        <v/>
      </c>
      <c r="M109" t="str">
        <f>IF(AND(טבלה20[[#This Row],[פעילות]]=1,L110=2,L111=1,B111&gt;טבלה20[[#This Row],[CycleNumber]]),1,"")</f>
        <v/>
      </c>
      <c r="N109" t="str">
        <f>IF(AND(טבלה20[[#This Row],[האם יש לאישה וסת דילוג?]]=1,טבלה20[[#This Row],[CycleNumber]]&gt;5),IF(AND(טבלה20[[#This Row],[LengthofCycle]]=F106,F108=F105,F107=F104),1,""),"")</f>
        <v/>
      </c>
      <c r="O109" t="str">
        <f>IF(OR(טבלה20[[#This Row],[פעילות]]="",L108=""),"",IF(טבלה20[[#This Row],[פעילות]]=1,1,0))</f>
        <v/>
      </c>
      <c r="P109" t="str">
        <f>IF(AND(טבלה20[[#This Row],[הפרש קבוע אחרון]]&lt;&gt;"",טבלה20[[#This Row],[CycleNumber]]&lt;B110,B110&lt;&gt;"",טבלה20[[#This Row],[פעילות]]&lt;4),IF(F110-טבלה20[[#This Row],[LengthofCycle]]=טבלה20[[#This Row],[הפרש קבוע אחרון]],1,0),"")</f>
        <v/>
      </c>
      <c r="Q109" s="14" t="str">
        <f>IF(טבלה20[[#This Row],[פעילות]]="","",IF(OR(Q108="",AND(טבלה20[[#This Row],[דילוג]]=1,L108=3)),1,Q108+1))</f>
        <v/>
      </c>
      <c r="R109" s="14" t="str">
        <f>IF(AND(טבלה20[[#This Row],[מחזורי פעילות]]=3,H110=1,טבלה20[[#This Row],[הפרש קבוע אחרון]]&lt;&gt;J110),1,"")</f>
        <v/>
      </c>
      <c r="S109" s="14" t="str">
        <f>IF(AND(טבלה20[[#This Row],[מחזורי פעילות]]=3,H110=1,טבלה20[[#This Row],[הפרש קבוע אחרון]]=J110),1,"")</f>
        <v/>
      </c>
      <c r="T109" s="14" t="str">
        <f>IF(AND(טבלה20[[#This Row],[דילוג]]=1,טבלה20[[#This Row],[הפרש קבוע אחרון]]=J108,טבלה20[[#This Row],[מחזורי פעילות]]&gt;1),1,"")</f>
        <v/>
      </c>
      <c r="U109" s="14" t="str">
        <f>IF(OR(AND(טבלה20[[#This Row],[מחזורי פעילות]]&lt;&gt;"",Q110=""),AND(טבלה20[[#This Row],[פעילות]]=3,Q110=1)),טבלה20[[#This Row],[מחזורי פעילות]],"")</f>
        <v/>
      </c>
      <c r="V109" s="14" t="str">
        <f>IF(טבלה20[[#This Row],[באיזה מחזור נעקר אחרי קביעה?]]&lt;&gt;"",1,"")</f>
        <v/>
      </c>
      <c r="W109" s="14" t="str">
        <f>IF(AND(טבלה20[[#This Row],[באיזה מחזור נעקר אחרי קביעה?]]&lt;&gt;"",טבלה20[[#This Row],[CycleNumber]]&gt;B110),טבלה20[[#This Row],[באיזה מחזור נעקר אחרי קביעה?]],"")</f>
        <v/>
      </c>
      <c r="X109" s="14" t="str">
        <f>IF(AND(טבלה20[[#This Row],[הפרש קבוע אחרון]]&lt;&gt;"",J108=""),טבלה20[[#This Row],[CycleNumber]],"")</f>
        <v/>
      </c>
      <c r="Y109" s="14" t="str">
        <f>IF(OR(טבלה20[[#This Row],[CycleNumber]]&gt;B110,B110=""),טבלה20[[#This Row],[CycleNumber]],"")</f>
        <v/>
      </c>
      <c r="Z1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109" s="17" t="s">
        <v>164</v>
      </c>
      <c r="AC109" s="17" t="s">
        <v>133</v>
      </c>
      <c r="AD109" s="17" t="s">
        <v>165</v>
      </c>
      <c r="AE109" s="17" t="s">
        <v>166</v>
      </c>
      <c r="AF109" s="17" t="s">
        <v>167</v>
      </c>
      <c r="AG109" s="17" t="s">
        <v>168</v>
      </c>
      <c r="AH109" s="17" t="s">
        <v>169</v>
      </c>
      <c r="AS109" t="s">
        <v>32</v>
      </c>
      <c r="AT109">
        <v>5</v>
      </c>
      <c r="AU109">
        <v>27</v>
      </c>
      <c r="AV109">
        <f>IF(AT109=AS107+2,IF(AND(AT107-AT108=AT108-AU109,AT107-AT108&lt;&gt;0),1,0),"")</f>
        <v>0</v>
      </c>
      <c r="AW109" t="str">
        <f>IF(AND(AV109=1,AU108=1),1,"")</f>
        <v/>
      </c>
    </row>
    <row r="110" spans="1:49" ht="15.6" x14ac:dyDescent="0.25">
      <c r="A110" t="s">
        <v>32</v>
      </c>
      <c r="B110">
        <v>6</v>
      </c>
      <c r="C110">
        <v>0</v>
      </c>
      <c r="D110">
        <v>1</v>
      </c>
      <c r="E110">
        <v>0</v>
      </c>
      <c r="F110">
        <v>29</v>
      </c>
      <c r="G110">
        <f>טבלה20[[#This Row],[LengthofCycle]]+1</f>
        <v>30</v>
      </c>
      <c r="H110" t="str">
        <f>IF(טבלה20[[#This Row],[CycleNumber]]&gt;2,IF(AND(טבלה20[[#This Row],[LengthofCycle]]-F109=F109-F108,טבלה20[[#This Row],[LengthofCycle]]-F109&lt;&gt;0),1,""),"")</f>
        <v/>
      </c>
      <c r="I110" t="str">
        <f>IF(טבלה20[[#This Row],[דילוג]]=1,SUM(H110:H111),"")</f>
        <v/>
      </c>
      <c r="J110" t="str">
        <f>IF(AND(טבלה20[[#This Row],[CycleNumber]]&gt;B109,טבלה20[[#This Row],[CycleNumber]]&gt;2),IF(טבלה20[[#This Row],[דילוג]]=1,טבלה20[[#This Row],[LengthofCycle]]-F109,J109),"")</f>
        <v/>
      </c>
      <c r="K110">
        <f>IF(AND(טבלה20[[#This Row],[CycleNumber]]&gt;B109,טבלה20[[#This Row],[CycleNumber]]&gt;2),IF(טבלה20[[#This Row],[דילוג]]=1,1,IF(MAX(K108:K109)=1,1,IF(טבלה20[[#This Row],[LengthofCycle]]-F109&lt;&gt;טבלה20[[#This Row],[הפרש קבוע אחרון]],0,""))),"")</f>
        <v>0</v>
      </c>
      <c r="L110" t="str">
        <f>IF(טבלה20[[#This Row],[CycleNumber]]&lt;3,"",IF(טבלה20[[#This Row],[דילוג]]=1,1,IF(L109="","",IF(טבלה20[[#This Row],[LengthofCycle]]-F109=טבלה20[[#This Row],[הפרש קבוע אחרון]],1,IF(L109+1&gt;3,"",L109+1)))))</f>
        <v/>
      </c>
      <c r="M110" t="str">
        <f>IF(AND(טבלה20[[#This Row],[פעילות]]=1,L111=2,L112=1,B112&gt;טבלה20[[#This Row],[CycleNumber]]),1,"")</f>
        <v/>
      </c>
      <c r="N110" t="str">
        <f>IF(AND(טבלה20[[#This Row],[האם יש לאישה וסת דילוג?]]=1,טבלה20[[#This Row],[CycleNumber]]&gt;5),IF(AND(טבלה20[[#This Row],[LengthofCycle]]=F107,F109=F106,F108=F105),1,""),"")</f>
        <v/>
      </c>
      <c r="O110" t="str">
        <f>IF(OR(טבלה20[[#This Row],[פעילות]]="",L109=""),"",IF(טבלה20[[#This Row],[פעילות]]=1,1,0))</f>
        <v/>
      </c>
      <c r="P110" t="str">
        <f>IF(AND(טבלה20[[#This Row],[הפרש קבוע אחרון]]&lt;&gt;"",טבלה20[[#This Row],[CycleNumber]]&lt;B111,B111&lt;&gt;"",טבלה20[[#This Row],[פעילות]]&lt;4),IF(F111-טבלה20[[#This Row],[LengthofCycle]]=טבלה20[[#This Row],[הפרש קבוע אחרון]],1,0),"")</f>
        <v/>
      </c>
      <c r="Q110" s="14" t="str">
        <f>IF(טבלה20[[#This Row],[פעילות]]="","",IF(OR(Q109="",AND(טבלה20[[#This Row],[דילוג]]=1,L109=3)),1,Q109+1))</f>
        <v/>
      </c>
      <c r="R110" s="14" t="str">
        <f>IF(AND(טבלה20[[#This Row],[מחזורי פעילות]]=3,H111=1,טבלה20[[#This Row],[הפרש קבוע אחרון]]&lt;&gt;J111),1,"")</f>
        <v/>
      </c>
      <c r="S110" s="14" t="str">
        <f>IF(AND(טבלה20[[#This Row],[מחזורי פעילות]]=3,H111=1,טבלה20[[#This Row],[הפרש קבוע אחרון]]=J111),1,"")</f>
        <v/>
      </c>
      <c r="T110" s="14" t="str">
        <f>IF(AND(טבלה20[[#This Row],[דילוג]]=1,טבלה20[[#This Row],[הפרש קבוע אחרון]]=J109,טבלה20[[#This Row],[מחזורי פעילות]]&gt;1),1,"")</f>
        <v/>
      </c>
      <c r="U110" s="14" t="str">
        <f>IF(OR(AND(טבלה20[[#This Row],[מחזורי פעילות]]&lt;&gt;"",Q111=""),AND(טבלה20[[#This Row],[פעילות]]=3,Q111=1)),טבלה20[[#This Row],[מחזורי פעילות]],"")</f>
        <v/>
      </c>
      <c r="V110" s="14" t="str">
        <f>IF(טבלה20[[#This Row],[באיזה מחזור נעקר אחרי קביעה?]]&lt;&gt;"",1,"")</f>
        <v/>
      </c>
      <c r="W110" s="14" t="str">
        <f>IF(AND(טבלה20[[#This Row],[באיזה מחזור נעקר אחרי קביעה?]]&lt;&gt;"",טבלה20[[#This Row],[CycleNumber]]&gt;B111),טבלה20[[#This Row],[באיזה מחזור נעקר אחרי קביעה?]],"")</f>
        <v/>
      </c>
      <c r="X110" s="14" t="str">
        <f>IF(AND(טבלה20[[#This Row],[הפרש קבוע אחרון]]&lt;&gt;"",J109=""),טבלה20[[#This Row],[CycleNumber]],"")</f>
        <v/>
      </c>
      <c r="Y110" s="14" t="str">
        <f>IF(OR(טבלה20[[#This Row],[CycleNumber]]&gt;B111,B111=""),טבלה20[[#This Row],[CycleNumber]],"")</f>
        <v/>
      </c>
      <c r="Z1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110" s="10" t="s">
        <v>32</v>
      </c>
      <c r="AC110" s="17">
        <v>-1</v>
      </c>
      <c r="AD110" s="17">
        <v>30</v>
      </c>
      <c r="AE110" s="17">
        <v>3</v>
      </c>
      <c r="AF110" s="17"/>
      <c r="AG110" s="17">
        <v>0</v>
      </c>
      <c r="AH110" s="17">
        <v>3</v>
      </c>
      <c r="AS110" t="s">
        <v>32</v>
      </c>
      <c r="AT110">
        <v>6</v>
      </c>
      <c r="AU110">
        <v>29</v>
      </c>
      <c r="AV110">
        <f>IF(AT110=AS108+2,IF(AND(AT108-AU109=AU109-AU110,AT108-AU109&lt;&gt;0),1,0),"")</f>
        <v>0</v>
      </c>
      <c r="AW110" t="str">
        <f t="shared" si="6"/>
        <v/>
      </c>
    </row>
    <row r="111" spans="1:49" ht="15.6" x14ac:dyDescent="0.25">
      <c r="A111" t="s">
        <v>32</v>
      </c>
      <c r="B111">
        <v>7</v>
      </c>
      <c r="C111">
        <v>0</v>
      </c>
      <c r="D111">
        <v>1</v>
      </c>
      <c r="E111">
        <v>0</v>
      </c>
      <c r="F111">
        <v>28</v>
      </c>
      <c r="G111">
        <f>טבלה20[[#This Row],[LengthofCycle]]+1</f>
        <v>29</v>
      </c>
      <c r="H111" t="str">
        <f>IF(טבלה20[[#This Row],[CycleNumber]]&gt;2,IF(AND(טבלה20[[#This Row],[LengthofCycle]]-F110=F110-F109,טבלה20[[#This Row],[LengthofCycle]]-F110&lt;&gt;0),1,""),"")</f>
        <v/>
      </c>
      <c r="I111" t="str">
        <f>IF(טבלה20[[#This Row],[דילוג]]=1,SUM(H111:H112),"")</f>
        <v/>
      </c>
      <c r="J111" t="str">
        <f>IF(AND(טבלה20[[#This Row],[CycleNumber]]&gt;B110,טבלה20[[#This Row],[CycleNumber]]&gt;2),IF(טבלה20[[#This Row],[דילוג]]=1,טבלה20[[#This Row],[LengthofCycle]]-F110,J110),"")</f>
        <v/>
      </c>
      <c r="K111">
        <f>IF(AND(טבלה20[[#This Row],[CycleNumber]]&gt;B110,טבלה20[[#This Row],[CycleNumber]]&gt;2),IF(טבלה20[[#This Row],[דילוג]]=1,1,IF(MAX(K109:K110)=1,1,IF(טבלה20[[#This Row],[LengthofCycle]]-F110&lt;&gt;טבלה20[[#This Row],[הפרש קבוע אחרון]],0,""))),"")</f>
        <v>0</v>
      </c>
      <c r="L111" t="str">
        <f>IF(טבלה20[[#This Row],[CycleNumber]]&lt;3,"",IF(טבלה20[[#This Row],[דילוג]]=1,1,IF(L110="","",IF(טבלה20[[#This Row],[LengthofCycle]]-F110=טבלה20[[#This Row],[הפרש קבוע אחרון]],1,IF(L110+1&gt;3,"",L110+1)))))</f>
        <v/>
      </c>
      <c r="M111" t="str">
        <f>IF(AND(טבלה20[[#This Row],[פעילות]]=1,L112=2,L113=1,B113&gt;טבלה20[[#This Row],[CycleNumber]]),1,"")</f>
        <v/>
      </c>
      <c r="N111" t="str">
        <f>IF(AND(טבלה20[[#This Row],[האם יש לאישה וסת דילוג?]]=1,טבלה20[[#This Row],[CycleNumber]]&gt;5),IF(AND(טבלה20[[#This Row],[LengthofCycle]]=F108,F110=F107,F109=F106),1,""),"")</f>
        <v/>
      </c>
      <c r="O111" t="str">
        <f>IF(OR(טבלה20[[#This Row],[פעילות]]="",L110=""),"",IF(טבלה20[[#This Row],[פעילות]]=1,1,0))</f>
        <v/>
      </c>
      <c r="P111" t="str">
        <f>IF(AND(טבלה20[[#This Row],[הפרש קבוע אחרון]]&lt;&gt;"",טבלה20[[#This Row],[CycleNumber]]&lt;B112,B112&lt;&gt;"",טבלה20[[#This Row],[פעילות]]&lt;4),IF(F112-טבלה20[[#This Row],[LengthofCycle]]=טבלה20[[#This Row],[הפרש קבוע אחרון]],1,0),"")</f>
        <v/>
      </c>
      <c r="Q111" s="14" t="str">
        <f>IF(טבלה20[[#This Row],[פעילות]]="","",IF(OR(Q110="",AND(טבלה20[[#This Row],[דילוג]]=1,L110=3)),1,Q110+1))</f>
        <v/>
      </c>
      <c r="R111" s="14" t="str">
        <f>IF(AND(טבלה20[[#This Row],[מחזורי פעילות]]=3,H112=1,טבלה20[[#This Row],[הפרש קבוע אחרון]]&lt;&gt;J112),1,"")</f>
        <v/>
      </c>
      <c r="S111" s="14" t="str">
        <f>IF(AND(טבלה20[[#This Row],[מחזורי פעילות]]=3,H112=1,טבלה20[[#This Row],[הפרש קבוע אחרון]]=J112),1,"")</f>
        <v/>
      </c>
      <c r="T111" s="14" t="str">
        <f>IF(AND(טבלה20[[#This Row],[דילוג]]=1,טבלה20[[#This Row],[הפרש קבוע אחרון]]=J110,טבלה20[[#This Row],[מחזורי פעילות]]&gt;1),1,"")</f>
        <v/>
      </c>
      <c r="U111" s="14" t="str">
        <f>IF(OR(AND(טבלה20[[#This Row],[מחזורי פעילות]]&lt;&gt;"",Q112=""),AND(טבלה20[[#This Row],[פעילות]]=3,Q112=1)),טבלה20[[#This Row],[מחזורי פעילות]],"")</f>
        <v/>
      </c>
      <c r="V111" s="14" t="str">
        <f>IF(טבלה20[[#This Row],[באיזה מחזור נעקר אחרי קביעה?]]&lt;&gt;"",1,"")</f>
        <v/>
      </c>
      <c r="W111" s="14" t="str">
        <f>IF(AND(טבלה20[[#This Row],[באיזה מחזור נעקר אחרי קביעה?]]&lt;&gt;"",טבלה20[[#This Row],[CycleNumber]]&gt;B112),טבלה20[[#This Row],[באיזה מחזור נעקר אחרי קביעה?]],"")</f>
        <v/>
      </c>
      <c r="X111" s="14" t="str">
        <f>IF(AND(טבלה20[[#This Row],[הפרש קבוע אחרון]]&lt;&gt;"",J110=""),טבלה20[[#This Row],[CycleNumber]],"")</f>
        <v/>
      </c>
      <c r="Y111" s="14" t="str">
        <f>IF(OR(טבלה20[[#This Row],[CycleNumber]]&gt;B112,B112=""),טבלה20[[#This Row],[CycleNumber]],"")</f>
        <v/>
      </c>
      <c r="Z1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111" s="11" t="s">
        <v>78</v>
      </c>
      <c r="AC111" s="17">
        <v>1</v>
      </c>
      <c r="AD111" s="17">
        <v>26</v>
      </c>
      <c r="AE111" s="17">
        <f>U888</f>
        <v>4</v>
      </c>
      <c r="AF111" s="17"/>
      <c r="AG111" s="17">
        <v>0</v>
      </c>
      <c r="AH111" s="17">
        <v>3</v>
      </c>
      <c r="AS111" t="s">
        <v>32</v>
      </c>
      <c r="AT111">
        <v>7</v>
      </c>
      <c r="AU111">
        <v>28</v>
      </c>
      <c r="AV111">
        <f t="shared" si="5"/>
        <v>0</v>
      </c>
      <c r="AW111" t="str">
        <f t="shared" si="6"/>
        <v/>
      </c>
    </row>
    <row r="112" spans="1:49" ht="15.6" x14ac:dyDescent="0.25">
      <c r="A112" t="s">
        <v>32</v>
      </c>
      <c r="B112">
        <v>8</v>
      </c>
      <c r="C112">
        <v>0</v>
      </c>
      <c r="D112">
        <v>1</v>
      </c>
      <c r="E112">
        <v>0</v>
      </c>
      <c r="F112">
        <v>27</v>
      </c>
      <c r="G112">
        <f>טבלה20[[#This Row],[LengthofCycle]]+1</f>
        <v>28</v>
      </c>
      <c r="H112">
        <f>IF(טבלה20[[#This Row],[CycleNumber]]&gt;2,IF(AND(טבלה20[[#This Row],[LengthofCycle]]-F111=F111-F110,טבלה20[[#This Row],[LengthofCycle]]-F111&lt;&gt;0),1,""),"")</f>
        <v>1</v>
      </c>
      <c r="I112">
        <f>IF(טבלה20[[#This Row],[דילוג]]=1,SUM(H112:H113),"")</f>
        <v>2</v>
      </c>
      <c r="J112">
        <f>IF(AND(טבלה20[[#This Row],[CycleNumber]]&gt;B111,טבלה20[[#This Row],[CycleNumber]]&gt;2),IF(טבלה20[[#This Row],[דילוג]]=1,טבלה20[[#This Row],[LengthofCycle]]-F111,J111),"")</f>
        <v>-1</v>
      </c>
      <c r="K112">
        <f>IF(AND(טבלה20[[#This Row],[CycleNumber]]&gt;B111,טבלה20[[#This Row],[CycleNumber]]&gt;2),IF(טבלה20[[#This Row],[דילוג]]=1,1,IF(MAX(K110:K111)=1,1,IF(טבלה20[[#This Row],[LengthofCycle]]-F111&lt;&gt;טבלה20[[#This Row],[הפרש קבוע אחרון]],0,""))),"")</f>
        <v>1</v>
      </c>
      <c r="L112">
        <f>IF(טבלה20[[#This Row],[CycleNumber]]&lt;3,"",IF(טבלה20[[#This Row],[דילוג]]=1,1,IF(L111="","",IF(טבלה20[[#This Row],[LengthofCycle]]-F111=טבלה20[[#This Row],[הפרש קבוע אחרון]],1,IF(L111+1&gt;3,"",L111+1)))))</f>
        <v>1</v>
      </c>
      <c r="M112" t="str">
        <f>IF(AND(טבלה20[[#This Row],[פעילות]]=1,L113=2,L114=1,B114&gt;טבלה20[[#This Row],[CycleNumber]]),1,"")</f>
        <v/>
      </c>
      <c r="N112" t="str">
        <f>IF(AND(טבלה20[[#This Row],[האם יש לאישה וסת דילוג?]]=1,טבלה20[[#This Row],[CycleNumber]]&gt;5),IF(AND(טבלה20[[#This Row],[LengthofCycle]]=F109,F111=F108,F110=F107),1,""),"")</f>
        <v/>
      </c>
      <c r="O112" t="str">
        <f>IF(OR(טבלה20[[#This Row],[פעילות]]="",L111=""),"",IF(טבלה20[[#This Row],[פעילות]]=1,1,0))</f>
        <v/>
      </c>
      <c r="P112">
        <f>IF(AND(טבלה20[[#This Row],[הפרש קבוע אחרון]]&lt;&gt;"",טבלה20[[#This Row],[CycleNumber]]&lt;B113,B113&lt;&gt;"",טבלה20[[#This Row],[פעילות]]&lt;4),IF(F113-טבלה20[[#This Row],[LengthofCycle]]=טבלה20[[#This Row],[הפרש קבוע אחרון]],1,0),"")</f>
        <v>1</v>
      </c>
      <c r="Q112" s="14">
        <f>IF(טבלה20[[#This Row],[פעילות]]="","",IF(OR(Q111="",AND(טבלה20[[#This Row],[דילוג]]=1,L111=3)),1,Q111+1))</f>
        <v>1</v>
      </c>
      <c r="R112" s="14" t="str">
        <f>IF(AND(טבלה20[[#This Row],[מחזורי פעילות]]=3,H113=1,טבלה20[[#This Row],[הפרש קבוע אחרון]]&lt;&gt;J113),1,"")</f>
        <v/>
      </c>
      <c r="S112" s="14" t="str">
        <f>IF(AND(טבלה20[[#This Row],[מחזורי פעילות]]=3,H113=1,טבלה20[[#This Row],[הפרש קבוע אחרון]]=J113),1,"")</f>
        <v/>
      </c>
      <c r="T112" s="14" t="str">
        <f>IF(AND(טבלה20[[#This Row],[דילוג]]=1,טבלה20[[#This Row],[הפרש קבוע אחרון]]=J111,טבלה20[[#This Row],[מחזורי פעילות]]&gt;1),1,"")</f>
        <v/>
      </c>
      <c r="U112" s="14" t="str">
        <f>IF(OR(AND(טבלה20[[#This Row],[מחזורי פעילות]]&lt;&gt;"",Q113=""),AND(טבלה20[[#This Row],[פעילות]]=3,Q113=1)),טבלה20[[#This Row],[מחזורי פעילות]],"")</f>
        <v/>
      </c>
      <c r="V112" s="14" t="str">
        <f>IF(טבלה20[[#This Row],[באיזה מחזור נעקר אחרי קביעה?]]&lt;&gt;"",1,"")</f>
        <v/>
      </c>
      <c r="W112" s="14" t="str">
        <f>IF(AND(טבלה20[[#This Row],[באיזה מחזור נעקר אחרי קביעה?]]&lt;&gt;"",טבלה20[[#This Row],[CycleNumber]]&gt;B113),טבלה20[[#This Row],[באיזה מחזור נעקר אחרי קביעה?]],"")</f>
        <v/>
      </c>
      <c r="X112" s="14">
        <f>IF(AND(טבלה20[[#This Row],[הפרש קבוע אחרון]]&lt;&gt;"",J111=""),טבלה20[[#This Row],[CycleNumber]],"")</f>
        <v>8</v>
      </c>
      <c r="Y112" s="14" t="str">
        <f>IF(OR(טבלה20[[#This Row],[CycleNumber]]&gt;B113,B113=""),טבלה20[[#This Row],[CycleNumber]],"")</f>
        <v/>
      </c>
      <c r="Z1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112" s="10" t="s">
        <v>99</v>
      </c>
      <c r="AC112" s="17">
        <v>-1</v>
      </c>
      <c r="AD112" s="17">
        <v>29</v>
      </c>
      <c r="AE112" s="17"/>
      <c r="AF112" s="17">
        <v>0</v>
      </c>
      <c r="AG112" s="17"/>
      <c r="AH112" s="17"/>
      <c r="AS112" t="s">
        <v>32</v>
      </c>
      <c r="AT112">
        <v>8</v>
      </c>
      <c r="AU112">
        <v>27</v>
      </c>
      <c r="AV112">
        <f t="shared" si="5"/>
        <v>1</v>
      </c>
      <c r="AW112" t="str">
        <f t="shared" si="6"/>
        <v/>
      </c>
    </row>
    <row r="113" spans="1:49" ht="15.6" x14ac:dyDescent="0.25">
      <c r="A113" t="s">
        <v>32</v>
      </c>
      <c r="B113">
        <v>9</v>
      </c>
      <c r="C113">
        <v>0</v>
      </c>
      <c r="D113">
        <v>1</v>
      </c>
      <c r="E113">
        <v>0</v>
      </c>
      <c r="F113">
        <v>26</v>
      </c>
      <c r="G113">
        <f>טבלה20[[#This Row],[LengthofCycle]]+1</f>
        <v>27</v>
      </c>
      <c r="H113">
        <f>IF(טבלה20[[#This Row],[CycleNumber]]&gt;2,IF(AND(טבלה20[[#This Row],[LengthofCycle]]-F112=F112-F111,טבלה20[[#This Row],[LengthofCycle]]-F112&lt;&gt;0),1,""),"")</f>
        <v>1</v>
      </c>
      <c r="I113">
        <f>IF(טבלה20[[#This Row],[דילוג]]=1,SUM(H113:H114),"")</f>
        <v>1</v>
      </c>
      <c r="J113">
        <f>IF(AND(טבלה20[[#This Row],[CycleNumber]]&gt;B112,טבלה20[[#This Row],[CycleNumber]]&gt;2),IF(טבלה20[[#This Row],[דילוג]]=1,טבלה20[[#This Row],[LengthofCycle]]-F112,J112),"")</f>
        <v>-1</v>
      </c>
      <c r="K113">
        <f>IF(AND(טבלה20[[#This Row],[CycleNumber]]&gt;B112,טבלה20[[#This Row],[CycleNumber]]&gt;2),IF(טבלה20[[#This Row],[דילוג]]=1,1,IF(MAX(K111:K112)=1,1,IF(טבלה20[[#This Row],[LengthofCycle]]-F112&lt;&gt;טבלה20[[#This Row],[הפרש קבוע אחרון]],0,""))),"")</f>
        <v>1</v>
      </c>
      <c r="L113">
        <f>IF(טבלה20[[#This Row],[CycleNumber]]&lt;3,"",IF(טבלה20[[#This Row],[דילוג]]=1,1,IF(L112="","",IF(טבלה20[[#This Row],[LengthofCycle]]-F112=טבלה20[[#This Row],[הפרש קבוע אחרון]],1,IF(L112+1&gt;3,"",L112+1)))))</f>
        <v>1</v>
      </c>
      <c r="M113" t="str">
        <f>IF(AND(טבלה20[[#This Row],[פעילות]]=1,L114=2,L115=1,B115&gt;טבלה20[[#This Row],[CycleNumber]]),1,"")</f>
        <v/>
      </c>
      <c r="N113" t="str">
        <f>IF(AND(טבלה20[[#This Row],[האם יש לאישה וסת דילוג?]]=1,טבלה20[[#This Row],[CycleNumber]]&gt;5),IF(AND(טבלה20[[#This Row],[LengthofCycle]]=F110,F112=F109,F111=F108),1,""),"")</f>
        <v/>
      </c>
      <c r="O113">
        <f>IF(OR(טבלה20[[#This Row],[פעילות]]="",L112=""),"",IF(טבלה20[[#This Row],[פעילות]]=1,1,0))</f>
        <v>1</v>
      </c>
      <c r="P113">
        <f>IF(AND(טבלה20[[#This Row],[הפרש קבוע אחרון]]&lt;&gt;"",טבלה20[[#This Row],[CycleNumber]]&lt;B114,B114&lt;&gt;"",טבלה20[[#This Row],[פעילות]]&lt;4),IF(F114-טבלה20[[#This Row],[LengthofCycle]]=טבלה20[[#This Row],[הפרש קבוע אחרון]],1,0),"")</f>
        <v>0</v>
      </c>
      <c r="Q113" s="14">
        <f>IF(טבלה20[[#This Row],[פעילות]]="","",IF(OR(Q112="",AND(טבלה20[[#This Row],[דילוג]]=1,L112=3)),1,Q112+1))</f>
        <v>2</v>
      </c>
      <c r="R113" s="14" t="str">
        <f>IF(AND(טבלה20[[#This Row],[מחזורי פעילות]]=3,H114=1,טבלה20[[#This Row],[הפרש קבוע אחרון]]&lt;&gt;J114),1,"")</f>
        <v/>
      </c>
      <c r="S113" s="14" t="str">
        <f>IF(AND(טבלה20[[#This Row],[מחזורי פעילות]]=3,H114=1,טבלה20[[#This Row],[הפרש קבוע אחרון]]=J114),1,"")</f>
        <v/>
      </c>
      <c r="T113" s="14">
        <f>IF(AND(טבלה20[[#This Row],[דילוג]]=1,טבלה20[[#This Row],[הפרש קבוע אחרון]]=J112,טבלה20[[#This Row],[מחזורי פעילות]]&gt;1),1,"")</f>
        <v>1</v>
      </c>
      <c r="U113" s="14" t="str">
        <f>IF(OR(AND(טבלה20[[#This Row],[מחזורי פעילות]]&lt;&gt;"",Q114=""),AND(טבלה20[[#This Row],[פעילות]]=3,Q114=1)),טבלה20[[#This Row],[מחזורי פעילות]],"")</f>
        <v/>
      </c>
      <c r="V113" s="14" t="str">
        <f>IF(טבלה20[[#This Row],[באיזה מחזור נעקר אחרי קביעה?]]&lt;&gt;"",1,"")</f>
        <v/>
      </c>
      <c r="W113" s="14" t="str">
        <f>IF(AND(טבלה20[[#This Row],[באיזה מחזור נעקר אחרי קביעה?]]&lt;&gt;"",טבלה20[[#This Row],[CycleNumber]]&gt;B114),טבלה20[[#This Row],[באיזה מחזור נעקר אחרי קביעה?]],"")</f>
        <v/>
      </c>
      <c r="X113" s="14" t="str">
        <f>IF(AND(טבלה20[[#This Row],[הפרש קבוע אחרון]]&lt;&gt;"",J112=""),טבלה20[[#This Row],[CycleNumber]],"")</f>
        <v/>
      </c>
      <c r="Y113" s="14" t="str">
        <f>IF(OR(טבלה20[[#This Row],[CycleNumber]]&gt;B114,B114=""),טבלה20[[#This Row],[CycleNumber]],"")</f>
        <v/>
      </c>
      <c r="Z1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113" s="11" t="s">
        <v>112</v>
      </c>
      <c r="AC113" s="17">
        <v>-2</v>
      </c>
      <c r="AD113" s="17">
        <v>33</v>
      </c>
      <c r="AE113" s="17">
        <v>5</v>
      </c>
      <c r="AF113" s="17"/>
      <c r="AG113" s="17">
        <v>1</v>
      </c>
      <c r="AH113" s="17">
        <v>4</v>
      </c>
      <c r="AS113" t="s">
        <v>32</v>
      </c>
      <c r="AT113">
        <v>9</v>
      </c>
      <c r="AU113">
        <v>26</v>
      </c>
      <c r="AV113">
        <f t="shared" si="5"/>
        <v>1</v>
      </c>
      <c r="AW113">
        <f t="shared" si="6"/>
        <v>1</v>
      </c>
    </row>
    <row r="114" spans="1:49" x14ac:dyDescent="0.25">
      <c r="A114" t="s">
        <v>32</v>
      </c>
      <c r="B114">
        <v>10</v>
      </c>
      <c r="C114">
        <v>0</v>
      </c>
      <c r="D114">
        <v>1</v>
      </c>
      <c r="E114">
        <v>0</v>
      </c>
      <c r="F114">
        <v>28</v>
      </c>
      <c r="G114">
        <f>טבלה20[[#This Row],[LengthofCycle]]+1</f>
        <v>29</v>
      </c>
      <c r="H114" t="str">
        <f>IF(טבלה20[[#This Row],[CycleNumber]]&gt;2,IF(AND(טבלה20[[#This Row],[LengthofCycle]]-F113=F113-F112,טבלה20[[#This Row],[LengthofCycle]]-F113&lt;&gt;0),1,""),"")</f>
        <v/>
      </c>
      <c r="I114" t="str">
        <f>IF(טבלה20[[#This Row],[דילוג]]=1,SUM(H114:H115),"")</f>
        <v/>
      </c>
      <c r="J114">
        <f>IF(AND(טבלה20[[#This Row],[CycleNumber]]&gt;B113,טבלה20[[#This Row],[CycleNumber]]&gt;2),IF(טבלה20[[#This Row],[דילוג]]=1,טבלה20[[#This Row],[LengthofCycle]]-F113,J113),"")</f>
        <v>-1</v>
      </c>
      <c r="K114">
        <f>IF(AND(טבלה20[[#This Row],[CycleNumber]]&gt;B113,טבלה20[[#This Row],[CycleNumber]]&gt;2),IF(טבלה20[[#This Row],[דילוג]]=1,1,IF(MAX(K112:K113)=1,1,IF(טבלה20[[#This Row],[LengthofCycle]]-F113&lt;&gt;טבלה20[[#This Row],[הפרש קבוע אחרון]],0,""))),"")</f>
        <v>1</v>
      </c>
      <c r="L114">
        <f>IF(טבלה20[[#This Row],[CycleNumber]]&lt;3,"",IF(טבלה20[[#This Row],[דילוג]]=1,1,IF(L113="","",IF(טבלה20[[#This Row],[LengthofCycle]]-F113=טבלה20[[#This Row],[הפרש קבוע אחרון]],1,IF(L113+1&gt;3,"",L113+1)))))</f>
        <v>2</v>
      </c>
      <c r="M114" t="str">
        <f>IF(AND(טבלה20[[#This Row],[פעילות]]=1,L115=2,L116=1,B116&gt;טבלה20[[#This Row],[CycleNumber]]),1,"")</f>
        <v/>
      </c>
      <c r="N114" t="str">
        <f>IF(AND(טבלה20[[#This Row],[האם יש לאישה וסת דילוג?]]=1,טבלה20[[#This Row],[CycleNumber]]&gt;5),IF(AND(טבלה20[[#This Row],[LengthofCycle]]=F111,F113=F110,F112=F109),1,""),"")</f>
        <v/>
      </c>
      <c r="O114">
        <f>IF(OR(טבלה20[[#This Row],[פעילות]]="",L113=""),"",IF(טבלה20[[#This Row],[פעילות]]=1,1,0))</f>
        <v>0</v>
      </c>
      <c r="P114">
        <f>IF(AND(טבלה20[[#This Row],[הפרש קבוע אחרון]]&lt;&gt;"",טבלה20[[#This Row],[CycleNumber]]&lt;B115,B115&lt;&gt;"",טבלה20[[#This Row],[פעילות]]&lt;4),IF(F115-טבלה20[[#This Row],[LengthofCycle]]=טבלה20[[#This Row],[הפרש קבוע אחרון]],1,0),"")</f>
        <v>0</v>
      </c>
      <c r="Q114" s="14">
        <f>IF(טבלה20[[#This Row],[פעילות]]="","",IF(OR(Q113="",AND(טבלה20[[#This Row],[דילוג]]=1,L113=3)),1,Q113+1))</f>
        <v>3</v>
      </c>
      <c r="R114" s="14" t="str">
        <f>IF(AND(טבלה20[[#This Row],[מחזורי פעילות]]=3,H115=1,טבלה20[[#This Row],[הפרש קבוע אחרון]]&lt;&gt;J115),1,"")</f>
        <v/>
      </c>
      <c r="S114" s="14" t="str">
        <f>IF(AND(טבלה20[[#This Row],[מחזורי פעילות]]=3,H115=1,טבלה20[[#This Row],[הפרש קבוע אחרון]]=J115),1,"")</f>
        <v/>
      </c>
      <c r="T114" s="14" t="str">
        <f>IF(AND(טבלה20[[#This Row],[דילוג]]=1,טבלה20[[#This Row],[הפרש קבוע אחרון]]=J113,טבלה20[[#This Row],[מחזורי פעילות]]&gt;1),1,"")</f>
        <v/>
      </c>
      <c r="U114" s="14" t="str">
        <f>IF(OR(AND(טבלה20[[#This Row],[מחזורי פעילות]]&lt;&gt;"",Q115=""),AND(טבלה20[[#This Row],[פעילות]]=3,Q115=1)),טבלה20[[#This Row],[מחזורי פעילות]],"")</f>
        <v/>
      </c>
      <c r="V114" s="14" t="str">
        <f>IF(טבלה20[[#This Row],[באיזה מחזור נעקר אחרי קביעה?]]&lt;&gt;"",1,"")</f>
        <v/>
      </c>
      <c r="W114" s="14" t="str">
        <f>IF(AND(טבלה20[[#This Row],[באיזה מחזור נעקר אחרי קביעה?]]&lt;&gt;"",טבלה20[[#This Row],[CycleNumber]]&gt;B115),טבלה20[[#This Row],[באיזה מחזור נעקר אחרי קביעה?]],"")</f>
        <v/>
      </c>
      <c r="X114" s="14" t="str">
        <f>IF(AND(טבלה20[[#This Row],[הפרש קבוע אחרון]]&lt;&gt;"",J113=""),טבלה20[[#This Row],[CycleNumber]],"")</f>
        <v/>
      </c>
      <c r="Y114" s="14" t="str">
        <f>IF(OR(טבלה20[[#This Row],[CycleNumber]]&gt;B115,B115=""),טבלה20[[#This Row],[CycleNumber]],"")</f>
        <v/>
      </c>
      <c r="Z1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" t="s">
        <v>32</v>
      </c>
      <c r="AS114">
        <v>10</v>
      </c>
      <c r="AT114">
        <v>28</v>
      </c>
      <c r="AU114">
        <f>IF(AS114=AT112+2,IF(AND(AU112-AU113=AU113-AT114,AU112-AU113&lt;&gt;0),1,0),"")</f>
        <v>0</v>
      </c>
      <c r="AV114" t="str">
        <f>IF(AND(AU114=1,AV113=1),1,"")</f>
        <v/>
      </c>
    </row>
    <row r="115" spans="1:49" x14ac:dyDescent="0.25">
      <c r="A115" t="s">
        <v>32</v>
      </c>
      <c r="B115">
        <v>11</v>
      </c>
      <c r="C115">
        <v>0</v>
      </c>
      <c r="D115">
        <v>1</v>
      </c>
      <c r="E115">
        <v>0</v>
      </c>
      <c r="F115">
        <v>25</v>
      </c>
      <c r="G115">
        <f>טבלה20[[#This Row],[LengthofCycle]]+1</f>
        <v>26</v>
      </c>
      <c r="H115" t="str">
        <f>IF(טבלה20[[#This Row],[CycleNumber]]&gt;2,IF(AND(טבלה20[[#This Row],[LengthofCycle]]-F114=F114-F113,טבלה20[[#This Row],[LengthofCycle]]-F114&lt;&gt;0),1,""),"")</f>
        <v/>
      </c>
      <c r="I115" t="str">
        <f>IF(טבלה20[[#This Row],[דילוג]]=1,SUM(H115:H116),"")</f>
        <v/>
      </c>
      <c r="J115">
        <f>IF(AND(טבלה20[[#This Row],[CycleNumber]]&gt;B114,טבלה20[[#This Row],[CycleNumber]]&gt;2),IF(טבלה20[[#This Row],[דילוג]]=1,טבלה20[[#This Row],[LengthofCycle]]-F114,J114),"")</f>
        <v>-1</v>
      </c>
      <c r="K115">
        <f>IF(AND(טבלה20[[#This Row],[CycleNumber]]&gt;B114,טבלה20[[#This Row],[CycleNumber]]&gt;2),IF(טבלה20[[#This Row],[דילוג]]=1,1,IF(MAX(K113:K114)=1,1,IF(טבלה20[[#This Row],[LengthofCycle]]-F114&lt;&gt;טבלה20[[#This Row],[הפרש קבוע אחרון]],0,""))),"")</f>
        <v>1</v>
      </c>
      <c r="L115">
        <f>IF(טבלה20[[#This Row],[CycleNumber]]&lt;3,"",IF(טבלה20[[#This Row],[דילוג]]=1,1,IF(L114="","",IF(טבלה20[[#This Row],[LengthofCycle]]-F114=טבלה20[[#This Row],[הפרש קבוע אחרון]],1,IF(L114+1&gt;3,"",L114+1)))))</f>
        <v>3</v>
      </c>
      <c r="M115" t="str">
        <f>IF(AND(טבלה20[[#This Row],[פעילות]]=1,L116=2,L117=1,B117&gt;טבלה20[[#This Row],[CycleNumber]]),1,"")</f>
        <v/>
      </c>
      <c r="N115" t="str">
        <f>IF(AND(טבלה20[[#This Row],[האם יש לאישה וסת דילוג?]]=1,טבלה20[[#This Row],[CycleNumber]]&gt;5),IF(AND(טבלה20[[#This Row],[LengthofCycle]]=F112,F114=F111,F113=F110),1,""),"")</f>
        <v/>
      </c>
      <c r="O115">
        <f>IF(OR(טבלה20[[#This Row],[פעילות]]="",L114=""),"",IF(טבלה20[[#This Row],[פעילות]]=1,1,0))</f>
        <v>0</v>
      </c>
      <c r="P115">
        <f>IF(AND(טבלה20[[#This Row],[הפרש קבוע אחרון]]&lt;&gt;"",טבלה20[[#This Row],[CycleNumber]]&lt;B116,B116&lt;&gt;"",טבלה20[[#This Row],[פעילות]]&lt;4),IF(F116-טבלה20[[#This Row],[LengthofCycle]]=טבלה20[[#This Row],[הפרש קבוע אחרון]],1,0),"")</f>
        <v>0</v>
      </c>
      <c r="Q115" s="14">
        <f>IF(טבלה20[[#This Row],[פעילות]]="","",IF(OR(Q114="",AND(טבלה20[[#This Row],[דילוג]]=1,L114=3)),1,Q114+1))</f>
        <v>4</v>
      </c>
      <c r="R115" s="14" t="str">
        <f>IF(AND(טבלה20[[#This Row],[מחזורי פעילות]]=3,H116=1,טבלה20[[#This Row],[הפרש קבוע אחרון]]&lt;&gt;J116),1,"")</f>
        <v/>
      </c>
      <c r="S115" s="14" t="str">
        <f>IF(AND(טבלה20[[#This Row],[מחזורי פעילות]]=3,H116=1,טבלה20[[#This Row],[הפרש קבוע אחרון]]=J116),1,"")</f>
        <v/>
      </c>
      <c r="T115" s="14" t="str">
        <f>IF(AND(טבלה20[[#This Row],[דילוג]]=1,טבלה20[[#This Row],[הפרש קבוע אחרון]]=J114,טבלה20[[#This Row],[מחזורי פעילות]]&gt;1),1,"")</f>
        <v/>
      </c>
      <c r="U115" s="14">
        <f>IF(OR(AND(טבלה20[[#This Row],[מחזורי פעילות]]&lt;&gt;"",Q116=""),AND(טבלה20[[#This Row],[פעילות]]=3,Q116=1)),טבלה20[[#This Row],[מחזורי פעילות]],"")</f>
        <v>4</v>
      </c>
      <c r="V115" s="14">
        <f>IF(טבלה20[[#This Row],[באיזה מחזור נעקר אחרי קביעה?]]&lt;&gt;"",1,"")</f>
        <v>1</v>
      </c>
      <c r="W115" s="14" t="str">
        <f>IF(AND(טבלה20[[#This Row],[באיזה מחזור נעקר אחרי קביעה?]]&lt;&gt;"",טבלה20[[#This Row],[CycleNumber]]&gt;B116),טבלה20[[#This Row],[באיזה מחזור נעקר אחרי קביעה?]],"")</f>
        <v/>
      </c>
      <c r="X115" s="14" t="str">
        <f>IF(AND(טבלה20[[#This Row],[הפרש קבוע אחרון]]&lt;&gt;"",J114=""),טבלה20[[#This Row],[CycleNumber]],"")</f>
        <v/>
      </c>
      <c r="Y115" s="14" t="str">
        <f>IF(OR(טבלה20[[#This Row],[CycleNumber]]&gt;B116,B116=""),טבלה20[[#This Row],[CycleNumber]],"")</f>
        <v/>
      </c>
      <c r="Z1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" t="s">
        <v>32</v>
      </c>
      <c r="AS115">
        <v>11</v>
      </c>
      <c r="AT115">
        <v>25</v>
      </c>
      <c r="AU115">
        <f>IF(AS115=AT113+2,IF(AND(AU113-AT114=AT114-AT115,AU113-AT114&lt;&gt;0),1,0),"")</f>
        <v>0</v>
      </c>
      <c r="AV115" t="str">
        <f t="shared" si="6"/>
        <v/>
      </c>
    </row>
    <row r="116" spans="1:49" x14ac:dyDescent="0.25">
      <c r="A116" t="s">
        <v>32</v>
      </c>
      <c r="B116">
        <v>12</v>
      </c>
      <c r="C116">
        <v>0</v>
      </c>
      <c r="D116">
        <v>1</v>
      </c>
      <c r="E116">
        <v>0</v>
      </c>
      <c r="F116">
        <v>27</v>
      </c>
      <c r="G116">
        <f>טבלה20[[#This Row],[LengthofCycle]]+1</f>
        <v>28</v>
      </c>
      <c r="H116" t="str">
        <f>IF(טבלה20[[#This Row],[CycleNumber]]&gt;2,IF(AND(טבלה20[[#This Row],[LengthofCycle]]-F115=F115-F114,טבלה20[[#This Row],[LengthofCycle]]-F115&lt;&gt;0),1,""),"")</f>
        <v/>
      </c>
      <c r="I116" t="str">
        <f>IF(טבלה20[[#This Row],[דילוג]]=1,SUM(H116:H117),"")</f>
        <v/>
      </c>
      <c r="J116">
        <f>IF(AND(טבלה20[[#This Row],[CycleNumber]]&gt;B115,טבלה20[[#This Row],[CycleNumber]]&gt;2),IF(טבלה20[[#This Row],[דילוג]]=1,טבלה20[[#This Row],[LengthofCycle]]-F115,J115),"")</f>
        <v>-1</v>
      </c>
      <c r="K116">
        <f>IF(AND(טבלה20[[#This Row],[CycleNumber]]&gt;B115,טבלה20[[#This Row],[CycleNumber]]&gt;2),IF(טבלה20[[#This Row],[דילוג]]=1,1,IF(MAX(K114:K115)=1,1,IF(טבלה20[[#This Row],[LengthofCycle]]-F115&lt;&gt;טבלה20[[#This Row],[הפרש קבוע אחרון]],0,""))),"")</f>
        <v>1</v>
      </c>
      <c r="L116" t="str">
        <f>IF(טבלה20[[#This Row],[CycleNumber]]&lt;3,"",IF(טבלה20[[#This Row],[דילוג]]=1,1,IF(L115="","",IF(טבלה20[[#This Row],[LengthofCycle]]-F115=טבלה20[[#This Row],[הפרש קבוע אחרון]],1,IF(L115+1&gt;3,"",L115+1)))))</f>
        <v/>
      </c>
      <c r="M116" t="str">
        <f>IF(AND(טבלה20[[#This Row],[פעילות]]=1,L117=2,L118=1,B118&gt;טבלה20[[#This Row],[CycleNumber]]),1,"")</f>
        <v/>
      </c>
      <c r="N116" t="str">
        <f>IF(AND(טבלה20[[#This Row],[האם יש לאישה וסת דילוג?]]=1,טבלה20[[#This Row],[CycleNumber]]&gt;5),IF(AND(טבלה20[[#This Row],[LengthofCycle]]=F113,F115=F112,F114=F111),1,""),"")</f>
        <v/>
      </c>
      <c r="O116" t="str">
        <f>IF(OR(טבלה20[[#This Row],[פעילות]]="",L115=""),"",IF(טבלה20[[#This Row],[פעילות]]=1,1,0))</f>
        <v/>
      </c>
      <c r="P116" t="str">
        <f>IF(AND(טבלה20[[#This Row],[הפרש קבוע אחרון]]&lt;&gt;"",טבלה20[[#This Row],[CycleNumber]]&lt;B117,B117&lt;&gt;"",טבלה20[[#This Row],[פעילות]]&lt;4),IF(F117-טבלה20[[#This Row],[LengthofCycle]]=טבלה20[[#This Row],[הפרש קבוע אחרון]],1,0),"")</f>
        <v/>
      </c>
      <c r="Q116" s="14" t="str">
        <f>IF(טבלה20[[#This Row],[פעילות]]="","",IF(OR(Q115="",AND(טבלה20[[#This Row],[דילוג]]=1,L115=3)),1,Q115+1))</f>
        <v/>
      </c>
      <c r="R116" s="14" t="str">
        <f>IF(AND(טבלה20[[#This Row],[מחזורי פעילות]]=3,H117=1,טבלה20[[#This Row],[הפרש קבוע אחרון]]&lt;&gt;J117),1,"")</f>
        <v/>
      </c>
      <c r="S116" s="14" t="str">
        <f>IF(AND(טבלה20[[#This Row],[מחזורי פעילות]]=3,H117=1,טבלה20[[#This Row],[הפרש קבוע אחרון]]=J117),1,"")</f>
        <v/>
      </c>
      <c r="T116" s="14" t="str">
        <f>IF(AND(טבלה20[[#This Row],[דילוג]]=1,טבלה20[[#This Row],[הפרש קבוע אחרון]]=J115,טבלה20[[#This Row],[מחזורי פעילות]]&gt;1),1,"")</f>
        <v/>
      </c>
      <c r="U116" s="14" t="str">
        <f>IF(OR(AND(טבלה20[[#This Row],[מחזורי פעילות]]&lt;&gt;"",Q117=""),AND(טבלה20[[#This Row],[פעילות]]=3,Q117=1)),טבלה20[[#This Row],[מחזורי פעילות]],"")</f>
        <v/>
      </c>
      <c r="V116" s="14" t="str">
        <f>IF(טבלה20[[#This Row],[באיזה מחזור נעקר אחרי קביעה?]]&lt;&gt;"",1,"")</f>
        <v/>
      </c>
      <c r="W116" s="14" t="str">
        <f>IF(AND(טבלה20[[#This Row],[באיזה מחזור נעקר אחרי קביעה?]]&lt;&gt;"",טבלה20[[#This Row],[CycleNumber]]&gt;B117),טבלה20[[#This Row],[באיזה מחזור נעקר אחרי קביעה?]],"")</f>
        <v/>
      </c>
      <c r="X116" s="14" t="str">
        <f>IF(AND(טבלה20[[#This Row],[הפרש קבוע אחרון]]&lt;&gt;"",J115=""),טבלה20[[#This Row],[CycleNumber]],"")</f>
        <v/>
      </c>
      <c r="Y116" s="14">
        <f>IF(OR(טבלה20[[#This Row],[CycleNumber]]&gt;B117,B117=""),טבלה20[[#This Row],[CycleNumber]],"")</f>
        <v>12</v>
      </c>
      <c r="Z1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" t="s">
        <v>32</v>
      </c>
      <c r="AS116">
        <v>12</v>
      </c>
      <c r="AT116">
        <v>27</v>
      </c>
      <c r="AU116">
        <f t="shared" si="5"/>
        <v>0</v>
      </c>
      <c r="AV116" t="str">
        <f t="shared" si="6"/>
        <v/>
      </c>
    </row>
    <row r="117" spans="1:49" x14ac:dyDescent="0.25">
      <c r="A117" t="s">
        <v>33</v>
      </c>
      <c r="B117">
        <v>1</v>
      </c>
      <c r="C117">
        <v>1</v>
      </c>
      <c r="D117">
        <v>1</v>
      </c>
      <c r="E117">
        <v>0</v>
      </c>
      <c r="F117">
        <v>33</v>
      </c>
      <c r="G117">
        <f>טבלה20[[#This Row],[LengthofCycle]]+1</f>
        <v>34</v>
      </c>
      <c r="H117" t="str">
        <f>IF(טבלה20[[#This Row],[CycleNumber]]&gt;2,IF(AND(טבלה20[[#This Row],[LengthofCycle]]-F116=F116-F115,טבלה20[[#This Row],[LengthofCycle]]-F116&lt;&gt;0),1,""),"")</f>
        <v/>
      </c>
      <c r="I117" t="str">
        <f>IF(טבלה20[[#This Row],[דילוג]]=1,SUM(H117:H118),"")</f>
        <v/>
      </c>
      <c r="J117" t="str">
        <f>IF(AND(טבלה20[[#This Row],[CycleNumber]]&gt;B116,טבלה20[[#This Row],[CycleNumber]]&gt;2),IF(טבלה20[[#This Row],[דילוג]]=1,טבלה20[[#This Row],[LengthofCycle]]-F116,J116),"")</f>
        <v/>
      </c>
      <c r="K117" t="str">
        <f>IF(AND(טבלה20[[#This Row],[CycleNumber]]&gt;B116,טבלה20[[#This Row],[CycleNumber]]&gt;2),IF(טבלה20[[#This Row],[דילוג]]=1,1,IF(MAX(K115:K116)=1,1,IF(טבלה20[[#This Row],[LengthofCycle]]-F116&lt;&gt;טבלה20[[#This Row],[הפרש קבוע אחרון]],0,""))),"")</f>
        <v/>
      </c>
      <c r="L117" t="str">
        <f>IF(טבלה20[[#This Row],[CycleNumber]]&lt;3,"",IF(טבלה20[[#This Row],[דילוג]]=1,1,IF(L116="","",IF(טבלה20[[#This Row],[LengthofCycle]]-F116=טבלה20[[#This Row],[הפרש קבוע אחרון]],1,IF(L116+1&gt;3,"",L116+1)))))</f>
        <v/>
      </c>
      <c r="M117" t="str">
        <f>IF(AND(טבלה20[[#This Row],[פעילות]]=1,L118=2,L119=1,B119&gt;טבלה20[[#This Row],[CycleNumber]]),1,"")</f>
        <v/>
      </c>
      <c r="N117" t="str">
        <f>IF(AND(טבלה20[[#This Row],[האם יש לאישה וסת דילוג?]]=1,טבלה20[[#This Row],[CycleNumber]]&gt;5),IF(AND(טבלה20[[#This Row],[LengthofCycle]]=F114,F116=F113,F115=F112),1,""),"")</f>
        <v/>
      </c>
      <c r="O117" t="str">
        <f>IF(OR(טבלה20[[#This Row],[פעילות]]="",L116=""),"",IF(טבלה20[[#This Row],[פעילות]]=1,1,0))</f>
        <v/>
      </c>
      <c r="P117" t="str">
        <f>IF(AND(טבלה20[[#This Row],[הפרש קבוע אחרון]]&lt;&gt;"",טבלה20[[#This Row],[CycleNumber]]&lt;B118,B118&lt;&gt;"",טבלה20[[#This Row],[פעילות]]&lt;4),IF(F118-טבלה20[[#This Row],[LengthofCycle]]=טבלה20[[#This Row],[הפרש קבוע אחרון]],1,0),"")</f>
        <v/>
      </c>
      <c r="Q117" s="14" t="str">
        <f>IF(טבלה20[[#This Row],[פעילות]]="","",IF(OR(Q116="",AND(טבלה20[[#This Row],[דילוג]]=1,L116=3)),1,Q116+1))</f>
        <v/>
      </c>
      <c r="R117" s="14" t="str">
        <f>IF(AND(טבלה20[[#This Row],[מחזורי פעילות]]=3,H118=1,טבלה20[[#This Row],[הפרש קבוע אחרון]]&lt;&gt;J118),1,"")</f>
        <v/>
      </c>
      <c r="S117" s="14" t="str">
        <f>IF(AND(טבלה20[[#This Row],[מחזורי פעילות]]=3,H118=1,טבלה20[[#This Row],[הפרש קבוע אחרון]]=J118),1,"")</f>
        <v/>
      </c>
      <c r="T117" s="14" t="str">
        <f>IF(AND(טבלה20[[#This Row],[דילוג]]=1,טבלה20[[#This Row],[הפרש קבוע אחרון]]=J116,טבלה20[[#This Row],[מחזורי פעילות]]&gt;1),1,"")</f>
        <v/>
      </c>
      <c r="U117" s="14" t="str">
        <f>IF(OR(AND(טבלה20[[#This Row],[מחזורי פעילות]]&lt;&gt;"",Q118=""),AND(טבלה20[[#This Row],[פעילות]]=3,Q118=1)),טבלה20[[#This Row],[מחזורי פעילות]],"")</f>
        <v/>
      </c>
      <c r="V117" s="14" t="str">
        <f>IF(טבלה20[[#This Row],[באיזה מחזור נעקר אחרי קביעה?]]&lt;&gt;"",1,"")</f>
        <v/>
      </c>
      <c r="W117" s="14" t="str">
        <f>IF(AND(טבלה20[[#This Row],[באיזה מחזור נעקר אחרי קביעה?]]&lt;&gt;"",טבלה20[[#This Row],[CycleNumber]]&gt;B118),טבלה20[[#This Row],[באיזה מחזור נעקר אחרי קביעה?]],"")</f>
        <v/>
      </c>
      <c r="X117" s="14" t="str">
        <f>IF(AND(טבלה20[[#This Row],[הפרש קבוע אחרון]]&lt;&gt;"",J116=""),טבלה20[[#This Row],[CycleNumber]],"")</f>
        <v/>
      </c>
      <c r="Y117" s="14" t="str">
        <f>IF(OR(טבלה20[[#This Row],[CycleNumber]]&gt;B118,B118=""),טבלה20[[#This Row],[CycleNumber]],"")</f>
        <v/>
      </c>
      <c r="Z1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" t="s">
        <v>33</v>
      </c>
      <c r="AS117">
        <v>1</v>
      </c>
      <c r="AT117">
        <v>33</v>
      </c>
      <c r="AU117" t="str">
        <f t="shared" si="5"/>
        <v/>
      </c>
      <c r="AV117" t="str">
        <f t="shared" si="6"/>
        <v/>
      </c>
    </row>
    <row r="118" spans="1:49" x14ac:dyDescent="0.25">
      <c r="A118" t="s">
        <v>33</v>
      </c>
      <c r="B118">
        <v>2</v>
      </c>
      <c r="C118">
        <v>1</v>
      </c>
      <c r="D118">
        <v>1</v>
      </c>
      <c r="E118">
        <v>0</v>
      </c>
      <c r="F118">
        <v>33</v>
      </c>
      <c r="G118">
        <f>טבלה20[[#This Row],[LengthofCycle]]+1</f>
        <v>34</v>
      </c>
      <c r="H118" t="str">
        <f>IF(טבלה20[[#This Row],[CycleNumber]]&gt;2,IF(AND(טבלה20[[#This Row],[LengthofCycle]]-F117=F117-F116,טבלה20[[#This Row],[LengthofCycle]]-F117&lt;&gt;0),1,""),"")</f>
        <v/>
      </c>
      <c r="I118" t="str">
        <f>IF(טבלה20[[#This Row],[דילוג]]=1,SUM(H118:H119),"")</f>
        <v/>
      </c>
      <c r="J118" t="str">
        <f>IF(AND(טבלה20[[#This Row],[CycleNumber]]&gt;B117,טבלה20[[#This Row],[CycleNumber]]&gt;2),IF(טבלה20[[#This Row],[דילוג]]=1,טבלה20[[#This Row],[LengthofCycle]]-F117,J117),"")</f>
        <v/>
      </c>
      <c r="K118" t="str">
        <f>IF(AND(טבלה20[[#This Row],[CycleNumber]]&gt;B117,טבלה20[[#This Row],[CycleNumber]]&gt;2),IF(טבלה20[[#This Row],[דילוג]]=1,1,IF(MAX(K116:K117)=1,1,IF(טבלה20[[#This Row],[LengthofCycle]]-F117&lt;&gt;טבלה20[[#This Row],[הפרש קבוע אחרון]],0,""))),"")</f>
        <v/>
      </c>
      <c r="L118" t="str">
        <f>IF(טבלה20[[#This Row],[CycleNumber]]&lt;3,"",IF(טבלה20[[#This Row],[דילוג]]=1,1,IF(L117="","",IF(טבלה20[[#This Row],[LengthofCycle]]-F117=טבלה20[[#This Row],[הפרש קבוע אחרון]],1,IF(L117+1&gt;3,"",L117+1)))))</f>
        <v/>
      </c>
      <c r="M118" t="str">
        <f>IF(AND(טבלה20[[#This Row],[פעילות]]=1,L119=2,L120=1,B120&gt;טבלה20[[#This Row],[CycleNumber]]),1,"")</f>
        <v/>
      </c>
      <c r="N118" t="str">
        <f>IF(AND(טבלה20[[#This Row],[האם יש לאישה וסת דילוג?]]=1,טבלה20[[#This Row],[CycleNumber]]&gt;5),IF(AND(טבלה20[[#This Row],[LengthofCycle]]=F115,F117=F114,F116=F113),1,""),"")</f>
        <v/>
      </c>
      <c r="O118" t="str">
        <f>IF(OR(טבלה20[[#This Row],[פעילות]]="",L117=""),"",IF(טבלה20[[#This Row],[פעילות]]=1,1,0))</f>
        <v/>
      </c>
      <c r="P118" t="str">
        <f>IF(AND(טבלה20[[#This Row],[הפרש קבוע אחרון]]&lt;&gt;"",טבלה20[[#This Row],[CycleNumber]]&lt;B119,B119&lt;&gt;"",טבלה20[[#This Row],[פעילות]]&lt;4),IF(F119-טבלה20[[#This Row],[LengthofCycle]]=טבלה20[[#This Row],[הפרש קבוע אחרון]],1,0),"")</f>
        <v/>
      </c>
      <c r="Q118" s="14" t="str">
        <f>IF(טבלה20[[#This Row],[פעילות]]="","",IF(OR(Q117="",AND(טבלה20[[#This Row],[דילוג]]=1,L117=3)),1,Q117+1))</f>
        <v/>
      </c>
      <c r="R118" s="14" t="str">
        <f>IF(AND(טבלה20[[#This Row],[מחזורי פעילות]]=3,H119=1,טבלה20[[#This Row],[הפרש קבוע אחרון]]&lt;&gt;J119),1,"")</f>
        <v/>
      </c>
      <c r="S118" s="14" t="str">
        <f>IF(AND(טבלה20[[#This Row],[מחזורי פעילות]]=3,H119=1,טבלה20[[#This Row],[הפרש קבוע אחרון]]=J119),1,"")</f>
        <v/>
      </c>
      <c r="T118" s="14" t="str">
        <f>IF(AND(טבלה20[[#This Row],[דילוג]]=1,טבלה20[[#This Row],[הפרש קבוע אחרון]]=J117,טבלה20[[#This Row],[מחזורי פעילות]]&gt;1),1,"")</f>
        <v/>
      </c>
      <c r="U118" s="14" t="str">
        <f>IF(OR(AND(טבלה20[[#This Row],[מחזורי פעילות]]&lt;&gt;"",Q119=""),AND(טבלה20[[#This Row],[פעילות]]=3,Q119=1)),טבלה20[[#This Row],[מחזורי פעילות]],"")</f>
        <v/>
      </c>
      <c r="V118" s="14" t="str">
        <f>IF(טבלה20[[#This Row],[באיזה מחזור נעקר אחרי קביעה?]]&lt;&gt;"",1,"")</f>
        <v/>
      </c>
      <c r="W118" s="14" t="str">
        <f>IF(AND(טבלה20[[#This Row],[באיזה מחזור נעקר אחרי קביעה?]]&lt;&gt;"",טבלה20[[#This Row],[CycleNumber]]&gt;B119),טבלה20[[#This Row],[באיזה מחזור נעקר אחרי קביעה?]],"")</f>
        <v/>
      </c>
      <c r="X118" s="14" t="str">
        <f>IF(AND(טבלה20[[#This Row],[הפרש קבוע אחרון]]&lt;&gt;"",J117=""),טבלה20[[#This Row],[CycleNumber]],"")</f>
        <v/>
      </c>
      <c r="Y118" s="14" t="str">
        <f>IF(OR(טבלה20[[#This Row],[CycleNumber]]&gt;B119,B119=""),טבלה20[[#This Row],[CycleNumber]],"")</f>
        <v/>
      </c>
      <c r="Z1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" t="s">
        <v>33</v>
      </c>
      <c r="AS118">
        <v>2</v>
      </c>
      <c r="AT118">
        <v>33</v>
      </c>
      <c r="AU118" t="str">
        <f t="shared" si="5"/>
        <v/>
      </c>
      <c r="AV118" t="str">
        <f t="shared" si="6"/>
        <v/>
      </c>
    </row>
    <row r="119" spans="1:49" x14ac:dyDescent="0.25">
      <c r="A119" t="s">
        <v>33</v>
      </c>
      <c r="B119">
        <v>3</v>
      </c>
      <c r="C119">
        <v>1</v>
      </c>
      <c r="D119">
        <v>1</v>
      </c>
      <c r="E119">
        <v>0</v>
      </c>
      <c r="F119">
        <v>30</v>
      </c>
      <c r="G119">
        <f>טבלה20[[#This Row],[LengthofCycle]]+1</f>
        <v>31</v>
      </c>
      <c r="H119" t="str">
        <f>IF(טבלה20[[#This Row],[CycleNumber]]&gt;2,IF(AND(טבלה20[[#This Row],[LengthofCycle]]-F118=F118-F117,טבלה20[[#This Row],[LengthofCycle]]-F118&lt;&gt;0),1,""),"")</f>
        <v/>
      </c>
      <c r="I119" t="str">
        <f>IF(טבלה20[[#This Row],[דילוג]]=1,SUM(H119:H120),"")</f>
        <v/>
      </c>
      <c r="J119" t="str">
        <f>IF(AND(טבלה20[[#This Row],[CycleNumber]]&gt;B118,טבלה20[[#This Row],[CycleNumber]]&gt;2),IF(טבלה20[[#This Row],[דילוג]]=1,טבלה20[[#This Row],[LengthofCycle]]-F118,J118),"")</f>
        <v/>
      </c>
      <c r="K119">
        <f>IF(AND(טבלה20[[#This Row],[CycleNumber]]&gt;B118,טבלה20[[#This Row],[CycleNumber]]&gt;2),IF(טבלה20[[#This Row],[דילוג]]=1,1,IF(MAX(K117:K118)=1,1,IF(טבלה20[[#This Row],[LengthofCycle]]-F118&lt;&gt;טבלה20[[#This Row],[הפרש קבוע אחרון]],0,""))),"")</f>
        <v>0</v>
      </c>
      <c r="L119" t="str">
        <f>IF(טבלה20[[#This Row],[CycleNumber]]&lt;3,"",IF(טבלה20[[#This Row],[דילוג]]=1,1,IF(L118="","",IF(טבלה20[[#This Row],[LengthofCycle]]-F118=טבלה20[[#This Row],[הפרש קבוע אחרון]],1,IF(L118+1&gt;3,"",L118+1)))))</f>
        <v/>
      </c>
      <c r="M119" t="str">
        <f>IF(AND(טבלה20[[#This Row],[פעילות]]=1,L120=2,L121=1,B121&gt;טבלה20[[#This Row],[CycleNumber]]),1,"")</f>
        <v/>
      </c>
      <c r="N119" t="str">
        <f>IF(AND(טבלה20[[#This Row],[האם יש לאישה וסת דילוג?]]=1,טבלה20[[#This Row],[CycleNumber]]&gt;5),IF(AND(טבלה20[[#This Row],[LengthofCycle]]=F116,F118=F115,F117=F114),1,""),"")</f>
        <v/>
      </c>
      <c r="O119" t="str">
        <f>IF(OR(טבלה20[[#This Row],[פעילות]]="",L118=""),"",IF(טבלה20[[#This Row],[פעילות]]=1,1,0))</f>
        <v/>
      </c>
      <c r="P119" t="str">
        <f>IF(AND(טבלה20[[#This Row],[הפרש קבוע אחרון]]&lt;&gt;"",טבלה20[[#This Row],[CycleNumber]]&lt;B120,B120&lt;&gt;"",טבלה20[[#This Row],[פעילות]]&lt;4),IF(F120-טבלה20[[#This Row],[LengthofCycle]]=טבלה20[[#This Row],[הפרש קבוע אחרון]],1,0),"")</f>
        <v/>
      </c>
      <c r="Q119" s="14" t="str">
        <f>IF(טבלה20[[#This Row],[פעילות]]="","",IF(OR(Q118="",AND(טבלה20[[#This Row],[דילוג]]=1,L118=3)),1,Q118+1))</f>
        <v/>
      </c>
      <c r="R119" s="14" t="str">
        <f>IF(AND(טבלה20[[#This Row],[מחזורי פעילות]]=3,H120=1,טבלה20[[#This Row],[הפרש קבוע אחרון]]&lt;&gt;J120),1,"")</f>
        <v/>
      </c>
      <c r="S119" s="14" t="str">
        <f>IF(AND(טבלה20[[#This Row],[מחזורי פעילות]]=3,H120=1,טבלה20[[#This Row],[הפרש קבוע אחרון]]=J120),1,"")</f>
        <v/>
      </c>
      <c r="T119" s="14" t="str">
        <f>IF(AND(טבלה20[[#This Row],[דילוג]]=1,טבלה20[[#This Row],[הפרש קבוע אחרון]]=J118,טבלה20[[#This Row],[מחזורי פעילות]]&gt;1),1,"")</f>
        <v/>
      </c>
      <c r="U119" s="14" t="str">
        <f>IF(OR(AND(טבלה20[[#This Row],[מחזורי פעילות]]&lt;&gt;"",Q120=""),AND(טבלה20[[#This Row],[פעילות]]=3,Q120=1)),טבלה20[[#This Row],[מחזורי פעילות]],"")</f>
        <v/>
      </c>
      <c r="V119" s="14" t="str">
        <f>IF(טבלה20[[#This Row],[באיזה מחזור נעקר אחרי קביעה?]]&lt;&gt;"",1,"")</f>
        <v/>
      </c>
      <c r="W119" s="14" t="str">
        <f>IF(AND(טבלה20[[#This Row],[באיזה מחזור נעקר אחרי קביעה?]]&lt;&gt;"",טבלה20[[#This Row],[CycleNumber]]&gt;B120),טבלה20[[#This Row],[באיזה מחזור נעקר אחרי קביעה?]],"")</f>
        <v/>
      </c>
      <c r="X119" s="14" t="str">
        <f>IF(AND(טבלה20[[#This Row],[הפרש קבוע אחרון]]&lt;&gt;"",J118=""),טבלה20[[#This Row],[CycleNumber]],"")</f>
        <v/>
      </c>
      <c r="Y119" s="14" t="str">
        <f>IF(OR(טבלה20[[#This Row],[CycleNumber]]&gt;B120,B120=""),טבלה20[[#This Row],[CycleNumber]],"")</f>
        <v/>
      </c>
      <c r="Z1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" t="s">
        <v>33</v>
      </c>
      <c r="AS119">
        <v>3</v>
      </c>
      <c r="AT119">
        <v>30</v>
      </c>
      <c r="AU119">
        <f t="shared" si="5"/>
        <v>0</v>
      </c>
      <c r="AV119" t="str">
        <f t="shared" si="6"/>
        <v/>
      </c>
    </row>
    <row r="120" spans="1:49" x14ac:dyDescent="0.25">
      <c r="A120" t="s">
        <v>33</v>
      </c>
      <c r="B120">
        <v>4</v>
      </c>
      <c r="C120">
        <v>1</v>
      </c>
      <c r="D120">
        <v>0</v>
      </c>
      <c r="E120">
        <v>0</v>
      </c>
      <c r="F120">
        <v>28</v>
      </c>
      <c r="G120">
        <f>טבלה20[[#This Row],[LengthofCycle]]+1</f>
        <v>29</v>
      </c>
      <c r="H120" t="str">
        <f>IF(טבלה20[[#This Row],[CycleNumber]]&gt;2,IF(AND(טבלה20[[#This Row],[LengthofCycle]]-F119=F119-F118,טבלה20[[#This Row],[LengthofCycle]]-F119&lt;&gt;0),1,""),"")</f>
        <v/>
      </c>
      <c r="I120" t="str">
        <f>IF(טבלה20[[#This Row],[דילוג]]=1,SUM(H120:H121),"")</f>
        <v/>
      </c>
      <c r="J120" t="str">
        <f>IF(AND(טבלה20[[#This Row],[CycleNumber]]&gt;B119,טבלה20[[#This Row],[CycleNumber]]&gt;2),IF(טבלה20[[#This Row],[דילוג]]=1,טבלה20[[#This Row],[LengthofCycle]]-F119,J119),"")</f>
        <v/>
      </c>
      <c r="K120">
        <f>IF(AND(טבלה20[[#This Row],[CycleNumber]]&gt;B119,טבלה20[[#This Row],[CycleNumber]]&gt;2),IF(טבלה20[[#This Row],[דילוג]]=1,1,IF(MAX(K118:K119)=1,1,IF(טבלה20[[#This Row],[LengthofCycle]]-F119&lt;&gt;טבלה20[[#This Row],[הפרש קבוע אחרון]],0,""))),"")</f>
        <v>0</v>
      </c>
      <c r="L120" t="str">
        <f>IF(טבלה20[[#This Row],[CycleNumber]]&lt;3,"",IF(טבלה20[[#This Row],[דילוג]]=1,1,IF(L119="","",IF(טבלה20[[#This Row],[LengthofCycle]]-F119=טבלה20[[#This Row],[הפרש קבוע אחרון]],1,IF(L119+1&gt;3,"",L119+1)))))</f>
        <v/>
      </c>
      <c r="M120" t="str">
        <f>IF(AND(טבלה20[[#This Row],[פעילות]]=1,L121=2,L122=1,B122&gt;טבלה20[[#This Row],[CycleNumber]]),1,"")</f>
        <v/>
      </c>
      <c r="N120" t="str">
        <f>IF(AND(טבלה20[[#This Row],[האם יש לאישה וסת דילוג?]]=1,טבלה20[[#This Row],[CycleNumber]]&gt;5),IF(AND(טבלה20[[#This Row],[LengthofCycle]]=F117,F119=F116,F118=F115),1,""),"")</f>
        <v/>
      </c>
      <c r="O120" t="str">
        <f>IF(OR(טבלה20[[#This Row],[פעילות]]="",L119=""),"",IF(טבלה20[[#This Row],[פעילות]]=1,1,0))</f>
        <v/>
      </c>
      <c r="P120" t="str">
        <f>IF(AND(טבלה20[[#This Row],[הפרש קבוע אחרון]]&lt;&gt;"",טבלה20[[#This Row],[CycleNumber]]&lt;B121,B121&lt;&gt;"",טבלה20[[#This Row],[פעילות]]&lt;4),IF(F121-טבלה20[[#This Row],[LengthofCycle]]=טבלה20[[#This Row],[הפרש קבוע אחרון]],1,0),"")</f>
        <v/>
      </c>
      <c r="Q120" s="14" t="str">
        <f>IF(טבלה20[[#This Row],[פעילות]]="","",IF(OR(Q119="",AND(טבלה20[[#This Row],[דילוג]]=1,L119=3)),1,Q119+1))</f>
        <v/>
      </c>
      <c r="R120" s="14" t="str">
        <f>IF(AND(טבלה20[[#This Row],[מחזורי פעילות]]=3,H121=1,טבלה20[[#This Row],[הפרש קבוע אחרון]]&lt;&gt;J121),1,"")</f>
        <v/>
      </c>
      <c r="S120" s="14" t="str">
        <f>IF(AND(טבלה20[[#This Row],[מחזורי פעילות]]=3,H121=1,טבלה20[[#This Row],[הפרש קבוע אחרון]]=J121),1,"")</f>
        <v/>
      </c>
      <c r="T120" s="14" t="str">
        <f>IF(AND(טבלה20[[#This Row],[דילוג]]=1,טבלה20[[#This Row],[הפרש קבוע אחרון]]=J119,טבלה20[[#This Row],[מחזורי פעילות]]&gt;1),1,"")</f>
        <v/>
      </c>
      <c r="U120" s="14" t="str">
        <f>IF(OR(AND(טבלה20[[#This Row],[מחזורי פעילות]]&lt;&gt;"",Q121=""),AND(טבלה20[[#This Row],[פעילות]]=3,Q121=1)),טבלה20[[#This Row],[מחזורי פעילות]],"")</f>
        <v/>
      </c>
      <c r="V120" s="14" t="str">
        <f>IF(טבלה20[[#This Row],[באיזה מחזור נעקר אחרי קביעה?]]&lt;&gt;"",1,"")</f>
        <v/>
      </c>
      <c r="W120" s="14" t="str">
        <f>IF(AND(טבלה20[[#This Row],[באיזה מחזור נעקר אחרי קביעה?]]&lt;&gt;"",טבלה20[[#This Row],[CycleNumber]]&gt;B121),טבלה20[[#This Row],[באיזה מחזור נעקר אחרי קביעה?]],"")</f>
        <v/>
      </c>
      <c r="X120" s="14" t="str">
        <f>IF(AND(טבלה20[[#This Row],[הפרש קבוע אחרון]]&lt;&gt;"",J119=""),טבלה20[[#This Row],[CycleNumber]],"")</f>
        <v/>
      </c>
      <c r="Y120" s="14" t="str">
        <f>IF(OR(טבלה20[[#This Row],[CycleNumber]]&gt;B121,B121=""),טבלה20[[#This Row],[CycleNumber]],"")</f>
        <v/>
      </c>
      <c r="Z1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" t="s">
        <v>33</v>
      </c>
      <c r="AS120">
        <v>4</v>
      </c>
      <c r="AT120">
        <v>28</v>
      </c>
      <c r="AU120">
        <f t="shared" si="5"/>
        <v>0</v>
      </c>
      <c r="AV120" t="str">
        <f t="shared" si="6"/>
        <v/>
      </c>
    </row>
    <row r="121" spans="1:49" x14ac:dyDescent="0.25">
      <c r="A121" t="s">
        <v>33</v>
      </c>
      <c r="B121">
        <v>5</v>
      </c>
      <c r="C121">
        <v>1</v>
      </c>
      <c r="D121">
        <v>1</v>
      </c>
      <c r="E121">
        <v>0</v>
      </c>
      <c r="F121">
        <v>31</v>
      </c>
      <c r="G121">
        <f>טבלה20[[#This Row],[LengthofCycle]]+1</f>
        <v>32</v>
      </c>
      <c r="H121" t="str">
        <f>IF(טבלה20[[#This Row],[CycleNumber]]&gt;2,IF(AND(טבלה20[[#This Row],[LengthofCycle]]-F120=F120-F119,טבלה20[[#This Row],[LengthofCycle]]-F120&lt;&gt;0),1,""),"")</f>
        <v/>
      </c>
      <c r="I121" t="str">
        <f>IF(טבלה20[[#This Row],[דילוג]]=1,SUM(H121:H122),"")</f>
        <v/>
      </c>
      <c r="J121" t="str">
        <f>IF(AND(טבלה20[[#This Row],[CycleNumber]]&gt;B120,טבלה20[[#This Row],[CycleNumber]]&gt;2),IF(טבלה20[[#This Row],[דילוג]]=1,טבלה20[[#This Row],[LengthofCycle]]-F120,J120),"")</f>
        <v/>
      </c>
      <c r="K121">
        <f>IF(AND(טבלה20[[#This Row],[CycleNumber]]&gt;B120,טבלה20[[#This Row],[CycleNumber]]&gt;2),IF(טבלה20[[#This Row],[דילוג]]=1,1,IF(MAX(K119:K120)=1,1,IF(טבלה20[[#This Row],[LengthofCycle]]-F120&lt;&gt;טבלה20[[#This Row],[הפרש קבוע אחרון]],0,""))),"")</f>
        <v>0</v>
      </c>
      <c r="L121" t="str">
        <f>IF(טבלה20[[#This Row],[CycleNumber]]&lt;3,"",IF(טבלה20[[#This Row],[דילוג]]=1,1,IF(L120="","",IF(טבלה20[[#This Row],[LengthofCycle]]-F120=טבלה20[[#This Row],[הפרש קבוע אחרון]],1,IF(L120+1&gt;3,"",L120+1)))))</f>
        <v/>
      </c>
      <c r="M121" t="str">
        <f>IF(AND(טבלה20[[#This Row],[פעילות]]=1,L122=2,L123=1,B123&gt;טבלה20[[#This Row],[CycleNumber]]),1,"")</f>
        <v/>
      </c>
      <c r="N121" t="str">
        <f>IF(AND(טבלה20[[#This Row],[האם יש לאישה וסת דילוג?]]=1,טבלה20[[#This Row],[CycleNumber]]&gt;5),IF(AND(טבלה20[[#This Row],[LengthofCycle]]=F118,F120=F117,F119=F116),1,""),"")</f>
        <v/>
      </c>
      <c r="O121" t="str">
        <f>IF(OR(טבלה20[[#This Row],[פעילות]]="",L120=""),"",IF(טבלה20[[#This Row],[פעילות]]=1,1,0))</f>
        <v/>
      </c>
      <c r="P121" t="str">
        <f>IF(AND(טבלה20[[#This Row],[הפרש קבוע אחרון]]&lt;&gt;"",טבלה20[[#This Row],[CycleNumber]]&lt;B122,B122&lt;&gt;"",טבלה20[[#This Row],[פעילות]]&lt;4),IF(F122-טבלה20[[#This Row],[LengthofCycle]]=טבלה20[[#This Row],[הפרש קבוע אחרון]],1,0),"")</f>
        <v/>
      </c>
      <c r="Q121" s="14" t="str">
        <f>IF(טבלה20[[#This Row],[פעילות]]="","",IF(OR(Q120="",AND(טבלה20[[#This Row],[דילוג]]=1,L120=3)),1,Q120+1))</f>
        <v/>
      </c>
      <c r="R121" s="14" t="str">
        <f>IF(AND(טבלה20[[#This Row],[מחזורי פעילות]]=3,H122=1,טבלה20[[#This Row],[הפרש קבוע אחרון]]&lt;&gt;J122),1,"")</f>
        <v/>
      </c>
      <c r="S121" s="14" t="str">
        <f>IF(AND(טבלה20[[#This Row],[מחזורי פעילות]]=3,H122=1,טבלה20[[#This Row],[הפרש קבוע אחרון]]=J122),1,"")</f>
        <v/>
      </c>
      <c r="T121" s="14" t="str">
        <f>IF(AND(טבלה20[[#This Row],[דילוג]]=1,טבלה20[[#This Row],[הפרש קבוע אחרון]]=J120,טבלה20[[#This Row],[מחזורי פעילות]]&gt;1),1,"")</f>
        <v/>
      </c>
      <c r="U121" s="14" t="str">
        <f>IF(OR(AND(טבלה20[[#This Row],[מחזורי פעילות]]&lt;&gt;"",Q122=""),AND(טבלה20[[#This Row],[פעילות]]=3,Q122=1)),טבלה20[[#This Row],[מחזורי פעילות]],"")</f>
        <v/>
      </c>
      <c r="V121" s="14" t="str">
        <f>IF(טבלה20[[#This Row],[באיזה מחזור נעקר אחרי קביעה?]]&lt;&gt;"",1,"")</f>
        <v/>
      </c>
      <c r="W121" s="14" t="str">
        <f>IF(AND(טבלה20[[#This Row],[באיזה מחזור נעקר אחרי קביעה?]]&lt;&gt;"",טבלה20[[#This Row],[CycleNumber]]&gt;B122),טבלה20[[#This Row],[באיזה מחזור נעקר אחרי קביעה?]],"")</f>
        <v/>
      </c>
      <c r="X121" s="14" t="str">
        <f>IF(AND(טבלה20[[#This Row],[הפרש קבוע אחרון]]&lt;&gt;"",J120=""),טבלה20[[#This Row],[CycleNumber]],"")</f>
        <v/>
      </c>
      <c r="Y121" s="14" t="str">
        <f>IF(OR(טבלה20[[#This Row],[CycleNumber]]&gt;B122,B122=""),טבלה20[[#This Row],[CycleNumber]],"")</f>
        <v/>
      </c>
      <c r="Z1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" t="s">
        <v>33</v>
      </c>
      <c r="AS121">
        <v>5</v>
      </c>
      <c r="AT121">
        <v>31</v>
      </c>
      <c r="AU121">
        <f t="shared" si="5"/>
        <v>0</v>
      </c>
      <c r="AV121" t="str">
        <f t="shared" si="6"/>
        <v/>
      </c>
    </row>
    <row r="122" spans="1:49" x14ac:dyDescent="0.25">
      <c r="A122" t="s">
        <v>33</v>
      </c>
      <c r="B122">
        <v>6</v>
      </c>
      <c r="C122">
        <v>1</v>
      </c>
      <c r="D122">
        <v>1</v>
      </c>
      <c r="E122">
        <v>0</v>
      </c>
      <c r="F122">
        <v>35</v>
      </c>
      <c r="G122">
        <f>טבלה20[[#This Row],[LengthofCycle]]+1</f>
        <v>36</v>
      </c>
      <c r="H122" t="str">
        <f>IF(טבלה20[[#This Row],[CycleNumber]]&gt;2,IF(AND(טבלה20[[#This Row],[LengthofCycle]]-F121=F121-F120,טבלה20[[#This Row],[LengthofCycle]]-F121&lt;&gt;0),1,""),"")</f>
        <v/>
      </c>
      <c r="I122" t="str">
        <f>IF(טבלה20[[#This Row],[דילוג]]=1,SUM(H122:H123),"")</f>
        <v/>
      </c>
      <c r="J122" t="str">
        <f>IF(AND(טבלה20[[#This Row],[CycleNumber]]&gt;B121,טבלה20[[#This Row],[CycleNumber]]&gt;2),IF(טבלה20[[#This Row],[דילוג]]=1,טבלה20[[#This Row],[LengthofCycle]]-F121,J121),"")</f>
        <v/>
      </c>
      <c r="K122">
        <f>IF(AND(טבלה20[[#This Row],[CycleNumber]]&gt;B121,טבלה20[[#This Row],[CycleNumber]]&gt;2),IF(טבלה20[[#This Row],[דילוג]]=1,1,IF(MAX(K120:K121)=1,1,IF(טבלה20[[#This Row],[LengthofCycle]]-F121&lt;&gt;טבלה20[[#This Row],[הפרש קבוע אחרון]],0,""))),"")</f>
        <v>0</v>
      </c>
      <c r="L122" t="str">
        <f>IF(טבלה20[[#This Row],[CycleNumber]]&lt;3,"",IF(טבלה20[[#This Row],[דילוג]]=1,1,IF(L121="","",IF(טבלה20[[#This Row],[LengthofCycle]]-F121=טבלה20[[#This Row],[הפרש קבוע אחרון]],1,IF(L121+1&gt;3,"",L121+1)))))</f>
        <v/>
      </c>
      <c r="M122" t="str">
        <f>IF(AND(טבלה20[[#This Row],[פעילות]]=1,L123=2,L124=1,B124&gt;טבלה20[[#This Row],[CycleNumber]]),1,"")</f>
        <v/>
      </c>
      <c r="N122" t="str">
        <f>IF(AND(טבלה20[[#This Row],[האם יש לאישה וסת דילוג?]]=1,טבלה20[[#This Row],[CycleNumber]]&gt;5),IF(AND(טבלה20[[#This Row],[LengthofCycle]]=F119,F121=F118,F120=F117),1,""),"")</f>
        <v/>
      </c>
      <c r="O122" t="str">
        <f>IF(OR(טבלה20[[#This Row],[פעילות]]="",L121=""),"",IF(טבלה20[[#This Row],[פעילות]]=1,1,0))</f>
        <v/>
      </c>
      <c r="P122" t="str">
        <f>IF(AND(טבלה20[[#This Row],[הפרש קבוע אחרון]]&lt;&gt;"",טבלה20[[#This Row],[CycleNumber]]&lt;B123,B123&lt;&gt;"",טבלה20[[#This Row],[פעילות]]&lt;4),IF(F123-טבלה20[[#This Row],[LengthofCycle]]=טבלה20[[#This Row],[הפרש קבוע אחרון]],1,0),"")</f>
        <v/>
      </c>
      <c r="Q122" s="14" t="str">
        <f>IF(טבלה20[[#This Row],[פעילות]]="","",IF(OR(Q121="",AND(טבלה20[[#This Row],[דילוג]]=1,L121=3)),1,Q121+1))</f>
        <v/>
      </c>
      <c r="R122" s="14" t="str">
        <f>IF(AND(טבלה20[[#This Row],[מחזורי פעילות]]=3,H123=1,טבלה20[[#This Row],[הפרש קבוע אחרון]]&lt;&gt;J123),1,"")</f>
        <v/>
      </c>
      <c r="S122" s="14" t="str">
        <f>IF(AND(טבלה20[[#This Row],[מחזורי פעילות]]=3,H123=1,טבלה20[[#This Row],[הפרש קבוע אחרון]]=J123),1,"")</f>
        <v/>
      </c>
      <c r="T122" s="14" t="str">
        <f>IF(AND(טבלה20[[#This Row],[דילוג]]=1,טבלה20[[#This Row],[הפרש קבוע אחרון]]=J121,טבלה20[[#This Row],[מחזורי פעילות]]&gt;1),1,"")</f>
        <v/>
      </c>
      <c r="U122" s="14" t="str">
        <f>IF(OR(AND(טבלה20[[#This Row],[מחזורי פעילות]]&lt;&gt;"",Q123=""),AND(טבלה20[[#This Row],[פעילות]]=3,Q123=1)),טבלה20[[#This Row],[מחזורי פעילות]],"")</f>
        <v/>
      </c>
      <c r="V122" s="14" t="str">
        <f>IF(טבלה20[[#This Row],[באיזה מחזור נעקר אחרי קביעה?]]&lt;&gt;"",1,"")</f>
        <v/>
      </c>
      <c r="W122" s="14" t="str">
        <f>IF(AND(טבלה20[[#This Row],[באיזה מחזור נעקר אחרי קביעה?]]&lt;&gt;"",טבלה20[[#This Row],[CycleNumber]]&gt;B123),טבלה20[[#This Row],[באיזה מחזור נעקר אחרי קביעה?]],"")</f>
        <v/>
      </c>
      <c r="X122" s="14" t="str">
        <f>IF(AND(טבלה20[[#This Row],[הפרש קבוע אחרון]]&lt;&gt;"",J121=""),טבלה20[[#This Row],[CycleNumber]],"")</f>
        <v/>
      </c>
      <c r="Y122" s="14" t="str">
        <f>IF(OR(טבלה20[[#This Row],[CycleNumber]]&gt;B123,B123=""),טבלה20[[#This Row],[CycleNumber]],"")</f>
        <v/>
      </c>
      <c r="Z1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" t="s">
        <v>33</v>
      </c>
      <c r="AS122">
        <v>6</v>
      </c>
      <c r="AT122">
        <v>35</v>
      </c>
      <c r="AU122">
        <f t="shared" si="5"/>
        <v>0</v>
      </c>
      <c r="AV122" t="str">
        <f t="shared" si="6"/>
        <v/>
      </c>
    </row>
    <row r="123" spans="1:49" x14ac:dyDescent="0.25">
      <c r="A123" t="s">
        <v>33</v>
      </c>
      <c r="B123">
        <v>7</v>
      </c>
      <c r="C123">
        <v>1</v>
      </c>
      <c r="D123">
        <v>1</v>
      </c>
      <c r="E123">
        <v>0</v>
      </c>
      <c r="F123">
        <v>33</v>
      </c>
      <c r="G123">
        <f>טבלה20[[#This Row],[LengthofCycle]]+1</f>
        <v>34</v>
      </c>
      <c r="H123" t="str">
        <f>IF(טבלה20[[#This Row],[CycleNumber]]&gt;2,IF(AND(טבלה20[[#This Row],[LengthofCycle]]-F122=F122-F121,טבלה20[[#This Row],[LengthofCycle]]-F122&lt;&gt;0),1,""),"")</f>
        <v/>
      </c>
      <c r="I123" t="str">
        <f>IF(טבלה20[[#This Row],[דילוג]]=1,SUM(H123:H124),"")</f>
        <v/>
      </c>
      <c r="J123" t="str">
        <f>IF(AND(טבלה20[[#This Row],[CycleNumber]]&gt;B122,טבלה20[[#This Row],[CycleNumber]]&gt;2),IF(טבלה20[[#This Row],[דילוג]]=1,טבלה20[[#This Row],[LengthofCycle]]-F122,J122),"")</f>
        <v/>
      </c>
      <c r="K123">
        <f>IF(AND(טבלה20[[#This Row],[CycleNumber]]&gt;B122,טבלה20[[#This Row],[CycleNumber]]&gt;2),IF(טבלה20[[#This Row],[דילוג]]=1,1,IF(MAX(K121:K122)=1,1,IF(טבלה20[[#This Row],[LengthofCycle]]-F122&lt;&gt;טבלה20[[#This Row],[הפרש קבוע אחרון]],0,""))),"")</f>
        <v>0</v>
      </c>
      <c r="L123" t="str">
        <f>IF(טבלה20[[#This Row],[CycleNumber]]&lt;3,"",IF(טבלה20[[#This Row],[דילוג]]=1,1,IF(L122="","",IF(טבלה20[[#This Row],[LengthofCycle]]-F122=טבלה20[[#This Row],[הפרש קבוע אחרון]],1,IF(L122+1&gt;3,"",L122+1)))))</f>
        <v/>
      </c>
      <c r="M123" t="str">
        <f>IF(AND(טבלה20[[#This Row],[פעילות]]=1,L124=2,L125=1,B125&gt;טבלה20[[#This Row],[CycleNumber]]),1,"")</f>
        <v/>
      </c>
      <c r="N123" t="str">
        <f>IF(AND(טבלה20[[#This Row],[האם יש לאישה וסת דילוג?]]=1,טבלה20[[#This Row],[CycleNumber]]&gt;5),IF(AND(טבלה20[[#This Row],[LengthofCycle]]=F120,F122=F119,F121=F118),1,""),"")</f>
        <v/>
      </c>
      <c r="O123" t="str">
        <f>IF(OR(טבלה20[[#This Row],[פעילות]]="",L122=""),"",IF(טבלה20[[#This Row],[פעילות]]=1,1,0))</f>
        <v/>
      </c>
      <c r="P123" t="str">
        <f>IF(AND(טבלה20[[#This Row],[הפרש קבוע אחרון]]&lt;&gt;"",טבלה20[[#This Row],[CycleNumber]]&lt;B124,B124&lt;&gt;"",טבלה20[[#This Row],[פעילות]]&lt;4),IF(F124-טבלה20[[#This Row],[LengthofCycle]]=טבלה20[[#This Row],[הפרש קבוע אחרון]],1,0),"")</f>
        <v/>
      </c>
      <c r="Q123" s="14" t="str">
        <f>IF(טבלה20[[#This Row],[פעילות]]="","",IF(OR(Q122="",AND(טבלה20[[#This Row],[דילוג]]=1,L122=3)),1,Q122+1))</f>
        <v/>
      </c>
      <c r="R123" s="14" t="str">
        <f>IF(AND(טבלה20[[#This Row],[מחזורי פעילות]]=3,H124=1,טבלה20[[#This Row],[הפרש קבוע אחרון]]&lt;&gt;J124),1,"")</f>
        <v/>
      </c>
      <c r="S123" s="14" t="str">
        <f>IF(AND(טבלה20[[#This Row],[מחזורי פעילות]]=3,H124=1,טבלה20[[#This Row],[הפרש קבוע אחרון]]=J124),1,"")</f>
        <v/>
      </c>
      <c r="T123" s="14" t="str">
        <f>IF(AND(טבלה20[[#This Row],[דילוג]]=1,טבלה20[[#This Row],[הפרש קבוע אחרון]]=J122,טבלה20[[#This Row],[מחזורי פעילות]]&gt;1),1,"")</f>
        <v/>
      </c>
      <c r="U123" s="14" t="str">
        <f>IF(OR(AND(טבלה20[[#This Row],[מחזורי פעילות]]&lt;&gt;"",Q124=""),AND(טבלה20[[#This Row],[פעילות]]=3,Q124=1)),טבלה20[[#This Row],[מחזורי פעילות]],"")</f>
        <v/>
      </c>
      <c r="V123" s="14" t="str">
        <f>IF(טבלה20[[#This Row],[באיזה מחזור נעקר אחרי קביעה?]]&lt;&gt;"",1,"")</f>
        <v/>
      </c>
      <c r="W123" s="14" t="str">
        <f>IF(AND(טבלה20[[#This Row],[באיזה מחזור נעקר אחרי קביעה?]]&lt;&gt;"",טבלה20[[#This Row],[CycleNumber]]&gt;B124),טבלה20[[#This Row],[באיזה מחזור נעקר אחרי קביעה?]],"")</f>
        <v/>
      </c>
      <c r="X123" s="14" t="str">
        <f>IF(AND(טבלה20[[#This Row],[הפרש קבוע אחרון]]&lt;&gt;"",J122=""),טבלה20[[#This Row],[CycleNumber]],"")</f>
        <v/>
      </c>
      <c r="Y123" s="14" t="str">
        <f>IF(OR(טבלה20[[#This Row],[CycleNumber]]&gt;B124,B124=""),טבלה20[[#This Row],[CycleNumber]],"")</f>
        <v/>
      </c>
      <c r="Z1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" t="s">
        <v>33</v>
      </c>
      <c r="AS123">
        <v>7</v>
      </c>
      <c r="AT123">
        <v>33</v>
      </c>
      <c r="AU123">
        <f t="shared" si="5"/>
        <v>0</v>
      </c>
      <c r="AV123" t="str">
        <f t="shared" si="6"/>
        <v/>
      </c>
    </row>
    <row r="124" spans="1:49" x14ac:dyDescent="0.25">
      <c r="A124" t="s">
        <v>33</v>
      </c>
      <c r="B124">
        <v>8</v>
      </c>
      <c r="C124">
        <v>1</v>
      </c>
      <c r="D124">
        <v>1</v>
      </c>
      <c r="E124">
        <v>0</v>
      </c>
      <c r="F124">
        <v>31</v>
      </c>
      <c r="G124">
        <f>טבלה20[[#This Row],[LengthofCycle]]+1</f>
        <v>32</v>
      </c>
      <c r="H124">
        <f>IF(טבלה20[[#This Row],[CycleNumber]]&gt;2,IF(AND(טבלה20[[#This Row],[LengthofCycle]]-F123=F123-F122,טבלה20[[#This Row],[LengthofCycle]]-F123&lt;&gt;0),1,""),"")</f>
        <v>1</v>
      </c>
      <c r="I124">
        <f>IF(טבלה20[[#This Row],[דילוג]]=1,SUM(H124:H125),"")</f>
        <v>1</v>
      </c>
      <c r="J124">
        <f>IF(AND(טבלה20[[#This Row],[CycleNumber]]&gt;B123,טבלה20[[#This Row],[CycleNumber]]&gt;2),IF(טבלה20[[#This Row],[דילוג]]=1,טבלה20[[#This Row],[LengthofCycle]]-F123,J123),"")</f>
        <v>-2</v>
      </c>
      <c r="K124">
        <f>IF(AND(טבלה20[[#This Row],[CycleNumber]]&gt;B123,טבלה20[[#This Row],[CycleNumber]]&gt;2),IF(טבלה20[[#This Row],[דילוג]]=1,1,IF(MAX(K122:K123)=1,1,IF(טבלה20[[#This Row],[LengthofCycle]]-F123&lt;&gt;טבלה20[[#This Row],[הפרש קבוע אחרון]],0,""))),"")</f>
        <v>1</v>
      </c>
      <c r="L124">
        <f>IF(טבלה20[[#This Row],[CycleNumber]]&lt;3,"",IF(טבלה20[[#This Row],[דילוג]]=1,1,IF(L123="","",IF(טבלה20[[#This Row],[LengthofCycle]]-F123=טבלה20[[#This Row],[הפרש קבוע אחרון]],1,IF(L123+1&gt;3,"",L123+1)))))</f>
        <v>1</v>
      </c>
      <c r="M124" t="str">
        <f>IF(AND(טבלה20[[#This Row],[פעילות]]=1,L125=2,L126=1,B126&gt;טבלה20[[#This Row],[CycleNumber]]),1,"")</f>
        <v/>
      </c>
      <c r="N124" t="str">
        <f>IF(AND(טבלה20[[#This Row],[האם יש לאישה וסת דילוג?]]=1,טבלה20[[#This Row],[CycleNumber]]&gt;5),IF(AND(טבלה20[[#This Row],[LengthofCycle]]=F121,F123=F120,F122=F119),1,""),"")</f>
        <v/>
      </c>
      <c r="O124" t="str">
        <f>IF(OR(טבלה20[[#This Row],[פעילות]]="",L123=""),"",IF(טבלה20[[#This Row],[פעילות]]=1,1,0))</f>
        <v/>
      </c>
      <c r="P124">
        <f>IF(AND(טבלה20[[#This Row],[הפרש קבוע אחרון]]&lt;&gt;"",טבלה20[[#This Row],[CycleNumber]]&lt;B125,B125&lt;&gt;"",טבלה20[[#This Row],[פעילות]]&lt;4),IF(F125-טבלה20[[#This Row],[LengthofCycle]]=טבלה20[[#This Row],[הפרש קבוע אחרון]],1,0),"")</f>
        <v>0</v>
      </c>
      <c r="Q124" s="14">
        <f>IF(טבלה20[[#This Row],[פעילות]]="","",IF(OR(Q123="",AND(טבלה20[[#This Row],[דילוג]]=1,L123=3)),1,Q123+1))</f>
        <v>1</v>
      </c>
      <c r="R124" s="14" t="str">
        <f>IF(AND(טבלה20[[#This Row],[מחזורי פעילות]]=3,H125=1,טבלה20[[#This Row],[הפרש קבוע אחרון]]&lt;&gt;J125),1,"")</f>
        <v/>
      </c>
      <c r="S124" s="14" t="str">
        <f>IF(AND(טבלה20[[#This Row],[מחזורי פעילות]]=3,H125=1,טבלה20[[#This Row],[הפרש קבוע אחרון]]=J125),1,"")</f>
        <v/>
      </c>
      <c r="T124" s="14" t="str">
        <f>IF(AND(טבלה20[[#This Row],[דילוג]]=1,טבלה20[[#This Row],[הפרש קבוע אחרון]]=J123,טבלה20[[#This Row],[מחזורי פעילות]]&gt;1),1,"")</f>
        <v/>
      </c>
      <c r="U124" s="14" t="str">
        <f>IF(OR(AND(טבלה20[[#This Row],[מחזורי פעילות]]&lt;&gt;"",Q125=""),AND(טבלה20[[#This Row],[פעילות]]=3,Q125=1)),טבלה20[[#This Row],[מחזורי פעילות]],"")</f>
        <v/>
      </c>
      <c r="V124" s="14" t="str">
        <f>IF(טבלה20[[#This Row],[באיזה מחזור נעקר אחרי קביעה?]]&lt;&gt;"",1,"")</f>
        <v/>
      </c>
      <c r="W124" s="14" t="str">
        <f>IF(AND(טבלה20[[#This Row],[באיזה מחזור נעקר אחרי קביעה?]]&lt;&gt;"",טבלה20[[#This Row],[CycleNumber]]&gt;B125),טבלה20[[#This Row],[באיזה מחזור נעקר אחרי קביעה?]],"")</f>
        <v/>
      </c>
      <c r="X124" s="14">
        <f>IF(AND(טבלה20[[#This Row],[הפרש קבוע אחרון]]&lt;&gt;"",J123=""),טבלה20[[#This Row],[CycleNumber]],"")</f>
        <v>8</v>
      </c>
      <c r="Y124" s="14" t="str">
        <f>IF(OR(טבלה20[[#This Row],[CycleNumber]]&gt;B125,B125=""),טבלה20[[#This Row],[CycleNumber]],"")</f>
        <v/>
      </c>
      <c r="Z1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" t="s">
        <v>33</v>
      </c>
      <c r="AS124">
        <v>8</v>
      </c>
      <c r="AT124">
        <v>31</v>
      </c>
      <c r="AU124">
        <f t="shared" si="5"/>
        <v>1</v>
      </c>
      <c r="AV124" t="str">
        <f t="shared" si="6"/>
        <v/>
      </c>
    </row>
    <row r="125" spans="1:49" x14ac:dyDescent="0.25">
      <c r="A125" t="s">
        <v>33</v>
      </c>
      <c r="B125">
        <v>9</v>
      </c>
      <c r="C125">
        <v>1</v>
      </c>
      <c r="D125">
        <v>1</v>
      </c>
      <c r="E125">
        <v>0</v>
      </c>
      <c r="F125">
        <v>32</v>
      </c>
      <c r="G125">
        <f>טבלה20[[#This Row],[LengthofCycle]]+1</f>
        <v>33</v>
      </c>
      <c r="H125" t="str">
        <f>IF(טבלה20[[#This Row],[CycleNumber]]&gt;2,IF(AND(טבלה20[[#This Row],[LengthofCycle]]-F124=F124-F123,טבלה20[[#This Row],[LengthofCycle]]-F124&lt;&gt;0),1,""),"")</f>
        <v/>
      </c>
      <c r="I125" t="str">
        <f>IF(טבלה20[[#This Row],[דילוג]]=1,SUM(H125:H126),"")</f>
        <v/>
      </c>
      <c r="J125">
        <f>IF(AND(טבלה20[[#This Row],[CycleNumber]]&gt;B124,טבלה20[[#This Row],[CycleNumber]]&gt;2),IF(טבלה20[[#This Row],[דילוג]]=1,טבלה20[[#This Row],[LengthofCycle]]-F124,J124),"")</f>
        <v>-2</v>
      </c>
      <c r="K125">
        <f>IF(AND(טבלה20[[#This Row],[CycleNumber]]&gt;B124,טבלה20[[#This Row],[CycleNumber]]&gt;2),IF(טבלה20[[#This Row],[דילוג]]=1,1,IF(MAX(K123:K124)=1,1,IF(טבלה20[[#This Row],[LengthofCycle]]-F124&lt;&gt;טבלה20[[#This Row],[הפרש קבוע אחרון]],0,""))),"")</f>
        <v>1</v>
      </c>
      <c r="L125">
        <f>IF(טבלה20[[#This Row],[CycleNumber]]&lt;3,"",IF(טבלה20[[#This Row],[דילוג]]=1,1,IF(L124="","",IF(טבלה20[[#This Row],[LengthofCycle]]-F124=טבלה20[[#This Row],[הפרש קבוע אחרון]],1,IF(L124+1&gt;3,"",L124+1)))))</f>
        <v>2</v>
      </c>
      <c r="M125" t="str">
        <f>IF(AND(טבלה20[[#This Row],[פעילות]]=1,L126=2,L127=1,B127&gt;טבלה20[[#This Row],[CycleNumber]]),1,"")</f>
        <v/>
      </c>
      <c r="N125" t="str">
        <f>IF(AND(טבלה20[[#This Row],[האם יש לאישה וסת דילוג?]]=1,טבלה20[[#This Row],[CycleNumber]]&gt;5),IF(AND(טבלה20[[#This Row],[LengthofCycle]]=F122,F124=F121,F123=F120),1,""),"")</f>
        <v/>
      </c>
      <c r="O125">
        <f>IF(OR(טבלה20[[#This Row],[פעילות]]="",L124=""),"",IF(טבלה20[[#This Row],[פעילות]]=1,1,0))</f>
        <v>0</v>
      </c>
      <c r="P125">
        <f>IF(AND(טבלה20[[#This Row],[הפרש קבוע אחרון]]&lt;&gt;"",טבלה20[[#This Row],[CycleNumber]]&lt;B126,B126&lt;&gt;"",טבלה20[[#This Row],[פעילות]]&lt;4),IF(F126-טבלה20[[#This Row],[LengthofCycle]]=טבלה20[[#This Row],[הפרש קבוע אחרון]],1,0),"")</f>
        <v>0</v>
      </c>
      <c r="Q125" s="14">
        <f>IF(טבלה20[[#This Row],[פעילות]]="","",IF(OR(Q124="",AND(טבלה20[[#This Row],[דילוג]]=1,L124=3)),1,Q124+1))</f>
        <v>2</v>
      </c>
      <c r="R125" s="14" t="str">
        <f>IF(AND(טבלה20[[#This Row],[מחזורי פעילות]]=3,H126=1,טבלה20[[#This Row],[הפרש קבוע אחרון]]&lt;&gt;J126),1,"")</f>
        <v/>
      </c>
      <c r="S125" s="14" t="str">
        <f>IF(AND(טבלה20[[#This Row],[מחזורי פעילות]]=3,H126=1,טבלה20[[#This Row],[הפרש קבוע אחרון]]=J126),1,"")</f>
        <v/>
      </c>
      <c r="T125" s="14" t="str">
        <f>IF(AND(טבלה20[[#This Row],[דילוג]]=1,טבלה20[[#This Row],[הפרש קבוע אחרון]]=J124,טבלה20[[#This Row],[מחזורי פעילות]]&gt;1),1,"")</f>
        <v/>
      </c>
      <c r="U125" s="14" t="str">
        <f>IF(OR(AND(טבלה20[[#This Row],[מחזורי פעילות]]&lt;&gt;"",Q126=""),AND(טבלה20[[#This Row],[פעילות]]=3,Q126=1)),טבלה20[[#This Row],[מחזורי פעילות]],"")</f>
        <v/>
      </c>
      <c r="V125" s="14" t="str">
        <f>IF(טבלה20[[#This Row],[באיזה מחזור נעקר אחרי קביעה?]]&lt;&gt;"",1,"")</f>
        <v/>
      </c>
      <c r="W125" s="14" t="str">
        <f>IF(AND(טבלה20[[#This Row],[באיזה מחזור נעקר אחרי קביעה?]]&lt;&gt;"",טבלה20[[#This Row],[CycleNumber]]&gt;B126),טבלה20[[#This Row],[באיזה מחזור נעקר אחרי קביעה?]],"")</f>
        <v/>
      </c>
      <c r="X125" s="14" t="str">
        <f>IF(AND(טבלה20[[#This Row],[הפרש קבוע אחרון]]&lt;&gt;"",J124=""),טבלה20[[#This Row],[CycleNumber]],"")</f>
        <v/>
      </c>
      <c r="Y125" s="14" t="str">
        <f>IF(OR(טבלה20[[#This Row],[CycleNumber]]&gt;B126,B126=""),טבלה20[[#This Row],[CycleNumber]],"")</f>
        <v/>
      </c>
      <c r="Z1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" t="s">
        <v>33</v>
      </c>
      <c r="AS125">
        <v>9</v>
      </c>
      <c r="AT125">
        <v>32</v>
      </c>
      <c r="AU125">
        <f t="shared" si="5"/>
        <v>0</v>
      </c>
      <c r="AV125" t="str">
        <f t="shared" si="6"/>
        <v/>
      </c>
    </row>
    <row r="126" spans="1:49" x14ac:dyDescent="0.25">
      <c r="A126" t="s">
        <v>33</v>
      </c>
      <c r="B126">
        <v>10</v>
      </c>
      <c r="C126">
        <v>1</v>
      </c>
      <c r="D126">
        <v>1</v>
      </c>
      <c r="E126">
        <v>0</v>
      </c>
      <c r="F126">
        <v>41</v>
      </c>
      <c r="G126">
        <f>טבלה20[[#This Row],[LengthofCycle]]+1</f>
        <v>42</v>
      </c>
      <c r="H126" t="str">
        <f>IF(טבלה20[[#This Row],[CycleNumber]]&gt;2,IF(AND(טבלה20[[#This Row],[LengthofCycle]]-F125=F125-F124,טבלה20[[#This Row],[LengthofCycle]]-F125&lt;&gt;0),1,""),"")</f>
        <v/>
      </c>
      <c r="I126" t="str">
        <f>IF(טבלה20[[#This Row],[דילוג]]=1,SUM(H126:H127),"")</f>
        <v/>
      </c>
      <c r="J126">
        <f>IF(AND(טבלה20[[#This Row],[CycleNumber]]&gt;B125,טבלה20[[#This Row],[CycleNumber]]&gt;2),IF(טבלה20[[#This Row],[דילוג]]=1,טבלה20[[#This Row],[LengthofCycle]]-F125,J125),"")</f>
        <v>-2</v>
      </c>
      <c r="K126">
        <f>IF(AND(טבלה20[[#This Row],[CycleNumber]]&gt;B125,טבלה20[[#This Row],[CycleNumber]]&gt;2),IF(טבלה20[[#This Row],[דילוג]]=1,1,IF(MAX(K124:K125)=1,1,IF(טבלה20[[#This Row],[LengthofCycle]]-F125&lt;&gt;טבלה20[[#This Row],[הפרש קבוע אחרון]],0,""))),"")</f>
        <v>1</v>
      </c>
      <c r="L126">
        <f>IF(טבלה20[[#This Row],[CycleNumber]]&lt;3,"",IF(טבלה20[[#This Row],[דילוג]]=1,1,IF(L125="","",IF(טבלה20[[#This Row],[LengthofCycle]]-F125=טבלה20[[#This Row],[הפרש קבוע אחרון]],1,IF(L125+1&gt;3,"",L125+1)))))</f>
        <v>3</v>
      </c>
      <c r="M126" t="str">
        <f>IF(AND(טבלה20[[#This Row],[פעילות]]=1,L127=2,L128=1,B128&gt;טבלה20[[#This Row],[CycleNumber]]),1,"")</f>
        <v/>
      </c>
      <c r="N126" t="str">
        <f>IF(AND(טבלה20[[#This Row],[האם יש לאישה וסת דילוג?]]=1,טבלה20[[#This Row],[CycleNumber]]&gt;5),IF(AND(טבלה20[[#This Row],[LengthofCycle]]=F123,F125=F122,F124=F121),1,""),"")</f>
        <v/>
      </c>
      <c r="O126">
        <f>IF(OR(טבלה20[[#This Row],[פעילות]]="",L125=""),"",IF(טבלה20[[#This Row],[פעילות]]=1,1,0))</f>
        <v>0</v>
      </c>
      <c r="P126">
        <f>IF(AND(טבלה20[[#This Row],[הפרש קבוע אחרון]]&lt;&gt;"",טבלה20[[#This Row],[CycleNumber]]&lt;B127,B127&lt;&gt;"",טבלה20[[#This Row],[פעילות]]&lt;4),IF(F127-טבלה20[[#This Row],[LengthofCycle]]=טבלה20[[#This Row],[הפרש קבוע אחרון]],1,0),"")</f>
        <v>0</v>
      </c>
      <c r="Q126" s="14">
        <f>IF(טבלה20[[#This Row],[פעילות]]="","",IF(OR(Q125="",AND(טבלה20[[#This Row],[דילוג]]=1,L125=3)),1,Q125+1))</f>
        <v>3</v>
      </c>
      <c r="R126" s="14" t="str">
        <f>IF(AND(טבלה20[[#This Row],[מחזורי פעילות]]=3,H127=1,טבלה20[[#This Row],[הפרש קבוע אחרון]]&lt;&gt;J127),1,"")</f>
        <v/>
      </c>
      <c r="S126" s="14" t="str">
        <f>IF(AND(טבלה20[[#This Row],[מחזורי פעילות]]=3,H127=1,טבלה20[[#This Row],[הפרש קבוע אחרון]]=J127),1,"")</f>
        <v/>
      </c>
      <c r="T126" s="14" t="str">
        <f>IF(AND(טבלה20[[#This Row],[דילוג]]=1,טבלה20[[#This Row],[הפרש קבוע אחרון]]=J125,טבלה20[[#This Row],[מחזורי פעילות]]&gt;1),1,"")</f>
        <v/>
      </c>
      <c r="U126" s="14">
        <f>IF(OR(AND(טבלה20[[#This Row],[מחזורי פעילות]]&lt;&gt;"",Q127=""),AND(טבלה20[[#This Row],[פעילות]]=3,Q127=1)),טבלה20[[#This Row],[מחזורי פעילות]],"")</f>
        <v>3</v>
      </c>
      <c r="V126" s="14">
        <f>IF(טבלה20[[#This Row],[באיזה מחזור נעקר אחרי קביעה?]]&lt;&gt;"",1,"")</f>
        <v>1</v>
      </c>
      <c r="W126" s="14" t="str">
        <f>IF(AND(טבלה20[[#This Row],[באיזה מחזור נעקר אחרי קביעה?]]&lt;&gt;"",טבלה20[[#This Row],[CycleNumber]]&gt;B127),טבלה20[[#This Row],[באיזה מחזור נעקר אחרי קביעה?]],"")</f>
        <v/>
      </c>
      <c r="X126" s="14" t="str">
        <f>IF(AND(טבלה20[[#This Row],[הפרש קבוע אחרון]]&lt;&gt;"",J125=""),טבלה20[[#This Row],[CycleNumber]],"")</f>
        <v/>
      </c>
      <c r="Y126" s="14" t="str">
        <f>IF(OR(טבלה20[[#This Row],[CycleNumber]]&gt;B127,B127=""),טבלה20[[#This Row],[CycleNumber]],"")</f>
        <v/>
      </c>
      <c r="Z1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" t="s">
        <v>33</v>
      </c>
      <c r="AS126">
        <v>10</v>
      </c>
      <c r="AT126">
        <v>41</v>
      </c>
      <c r="AU126">
        <f t="shared" si="5"/>
        <v>0</v>
      </c>
      <c r="AV126" t="str">
        <f t="shared" si="6"/>
        <v/>
      </c>
    </row>
    <row r="127" spans="1:49" x14ac:dyDescent="0.25">
      <c r="A127" t="s">
        <v>33</v>
      </c>
      <c r="B127">
        <v>11</v>
      </c>
      <c r="C127">
        <v>1</v>
      </c>
      <c r="D127">
        <v>1</v>
      </c>
      <c r="E127">
        <v>0</v>
      </c>
      <c r="F127">
        <v>38</v>
      </c>
      <c r="G127">
        <f>טבלה20[[#This Row],[LengthofCycle]]+1</f>
        <v>39</v>
      </c>
      <c r="H127" t="str">
        <f>IF(טבלה20[[#This Row],[CycleNumber]]&gt;2,IF(AND(טבלה20[[#This Row],[LengthofCycle]]-F126=F126-F125,טבלה20[[#This Row],[LengthofCycle]]-F126&lt;&gt;0),1,""),"")</f>
        <v/>
      </c>
      <c r="I127" t="str">
        <f>IF(טבלה20[[#This Row],[דילוג]]=1,SUM(H127:H128),"")</f>
        <v/>
      </c>
      <c r="J127">
        <f>IF(AND(טבלה20[[#This Row],[CycleNumber]]&gt;B126,טבלה20[[#This Row],[CycleNumber]]&gt;2),IF(טבלה20[[#This Row],[דילוג]]=1,טבלה20[[#This Row],[LengthofCycle]]-F126,J126),"")</f>
        <v>-2</v>
      </c>
      <c r="K127">
        <f>IF(AND(טבלה20[[#This Row],[CycleNumber]]&gt;B126,טבלה20[[#This Row],[CycleNumber]]&gt;2),IF(טבלה20[[#This Row],[דילוג]]=1,1,IF(MAX(K125:K126)=1,1,IF(טבלה20[[#This Row],[LengthofCycle]]-F126&lt;&gt;טבלה20[[#This Row],[הפרש קבוע אחרון]],0,""))),"")</f>
        <v>1</v>
      </c>
      <c r="L127" t="str">
        <f>IF(טבלה20[[#This Row],[CycleNumber]]&lt;3,"",IF(טבלה20[[#This Row],[דילוג]]=1,1,IF(L126="","",IF(טבלה20[[#This Row],[LengthofCycle]]-F126=טבלה20[[#This Row],[הפרש קבוע אחרון]],1,IF(L126+1&gt;3,"",L126+1)))))</f>
        <v/>
      </c>
      <c r="M127" t="str">
        <f>IF(AND(טבלה20[[#This Row],[פעילות]]=1,L128=2,L129=1,B129&gt;טבלה20[[#This Row],[CycleNumber]]),1,"")</f>
        <v/>
      </c>
      <c r="N127" t="str">
        <f>IF(AND(טבלה20[[#This Row],[האם יש לאישה וסת דילוג?]]=1,טבלה20[[#This Row],[CycleNumber]]&gt;5),IF(AND(טבלה20[[#This Row],[LengthofCycle]]=F124,F126=F123,F125=F122),1,""),"")</f>
        <v/>
      </c>
      <c r="O127" t="str">
        <f>IF(OR(טבלה20[[#This Row],[פעילות]]="",L126=""),"",IF(טבלה20[[#This Row],[פעילות]]=1,1,0))</f>
        <v/>
      </c>
      <c r="P127" t="str">
        <f>IF(AND(טבלה20[[#This Row],[הפרש קבוע אחרון]]&lt;&gt;"",טבלה20[[#This Row],[CycleNumber]]&lt;B128,B128&lt;&gt;"",טבלה20[[#This Row],[פעילות]]&lt;4),IF(F128-טבלה20[[#This Row],[LengthofCycle]]=טבלה20[[#This Row],[הפרש קבוע אחרון]],1,0),"")</f>
        <v/>
      </c>
      <c r="Q127" s="14" t="str">
        <f>IF(טבלה20[[#This Row],[פעילות]]="","",IF(OR(Q126="",AND(טבלה20[[#This Row],[דילוג]]=1,L126=3)),1,Q126+1))</f>
        <v/>
      </c>
      <c r="R127" s="14" t="str">
        <f>IF(AND(טבלה20[[#This Row],[מחזורי פעילות]]=3,H128=1,טבלה20[[#This Row],[הפרש קבוע אחרון]]&lt;&gt;J128),1,"")</f>
        <v/>
      </c>
      <c r="S127" s="14" t="str">
        <f>IF(AND(טבלה20[[#This Row],[מחזורי פעילות]]=3,H128=1,טבלה20[[#This Row],[הפרש קבוע אחרון]]=J128),1,"")</f>
        <v/>
      </c>
      <c r="T127" s="14" t="str">
        <f>IF(AND(טבלה20[[#This Row],[דילוג]]=1,טבלה20[[#This Row],[הפרש קבוע אחרון]]=J126,טבלה20[[#This Row],[מחזורי פעילות]]&gt;1),1,"")</f>
        <v/>
      </c>
      <c r="U127" s="14" t="str">
        <f>IF(OR(AND(טבלה20[[#This Row],[מחזורי פעילות]]&lt;&gt;"",Q128=""),AND(טבלה20[[#This Row],[פעילות]]=3,Q128=1)),טבלה20[[#This Row],[מחזורי פעילות]],"")</f>
        <v/>
      </c>
      <c r="V127" s="14" t="str">
        <f>IF(טבלה20[[#This Row],[באיזה מחזור נעקר אחרי קביעה?]]&lt;&gt;"",1,"")</f>
        <v/>
      </c>
      <c r="W127" s="14" t="str">
        <f>IF(AND(טבלה20[[#This Row],[באיזה מחזור נעקר אחרי קביעה?]]&lt;&gt;"",טבלה20[[#This Row],[CycleNumber]]&gt;B128),טבלה20[[#This Row],[באיזה מחזור נעקר אחרי קביעה?]],"")</f>
        <v/>
      </c>
      <c r="X127" s="14" t="str">
        <f>IF(AND(טבלה20[[#This Row],[הפרש קבוע אחרון]]&lt;&gt;"",J126=""),טבלה20[[#This Row],[CycleNumber]],"")</f>
        <v/>
      </c>
      <c r="Y127" s="14" t="str">
        <f>IF(OR(טבלה20[[#This Row],[CycleNumber]]&gt;B128,B128=""),טבלה20[[#This Row],[CycleNumber]],"")</f>
        <v/>
      </c>
      <c r="Z1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" t="s">
        <v>33</v>
      </c>
      <c r="AS127">
        <v>11</v>
      </c>
      <c r="AT127">
        <v>38</v>
      </c>
      <c r="AU127">
        <f t="shared" si="5"/>
        <v>0</v>
      </c>
      <c r="AV127" t="str">
        <f t="shared" si="6"/>
        <v/>
      </c>
    </row>
    <row r="128" spans="1:49" x14ac:dyDescent="0.25">
      <c r="A128" t="s">
        <v>33</v>
      </c>
      <c r="B128">
        <v>12</v>
      </c>
      <c r="C128">
        <v>1</v>
      </c>
      <c r="D128">
        <v>1</v>
      </c>
      <c r="E128">
        <v>0</v>
      </c>
      <c r="F128">
        <v>29</v>
      </c>
      <c r="G128">
        <f>טבלה20[[#This Row],[LengthofCycle]]+1</f>
        <v>30</v>
      </c>
      <c r="H128" t="str">
        <f>IF(טבלה20[[#This Row],[CycleNumber]]&gt;2,IF(AND(טבלה20[[#This Row],[LengthofCycle]]-F127=F127-F126,טבלה20[[#This Row],[LengthofCycle]]-F127&lt;&gt;0),1,""),"")</f>
        <v/>
      </c>
      <c r="I128" t="str">
        <f>IF(טבלה20[[#This Row],[דילוג]]=1,SUM(H128:H129),"")</f>
        <v/>
      </c>
      <c r="J128">
        <f>IF(AND(טבלה20[[#This Row],[CycleNumber]]&gt;B127,טבלה20[[#This Row],[CycleNumber]]&gt;2),IF(טבלה20[[#This Row],[דילוג]]=1,טבלה20[[#This Row],[LengthofCycle]]-F127,J127),"")</f>
        <v>-2</v>
      </c>
      <c r="K128">
        <f>IF(AND(טבלה20[[#This Row],[CycleNumber]]&gt;B127,טבלה20[[#This Row],[CycleNumber]]&gt;2),IF(טבלה20[[#This Row],[דילוג]]=1,1,IF(MAX(K126:K127)=1,1,IF(טבלה20[[#This Row],[LengthofCycle]]-F127&lt;&gt;טבלה20[[#This Row],[הפרש קבוע אחרון]],0,""))),"")</f>
        <v>1</v>
      </c>
      <c r="L128" t="str">
        <f>IF(טבלה20[[#This Row],[CycleNumber]]&lt;3,"",IF(טבלה20[[#This Row],[דילוג]]=1,1,IF(L127="","",IF(טבלה20[[#This Row],[LengthofCycle]]-F127=טבלה20[[#This Row],[הפרש קבוע אחרון]],1,IF(L127+1&gt;3,"",L127+1)))))</f>
        <v/>
      </c>
      <c r="M128" t="str">
        <f>IF(AND(טבלה20[[#This Row],[פעילות]]=1,L129=2,L130=1,B130&gt;טבלה20[[#This Row],[CycleNumber]]),1,"")</f>
        <v/>
      </c>
      <c r="N128" t="str">
        <f>IF(AND(טבלה20[[#This Row],[האם יש לאישה וסת דילוג?]]=1,טבלה20[[#This Row],[CycleNumber]]&gt;5),IF(AND(טבלה20[[#This Row],[LengthofCycle]]=F125,F127=F124,F126=F123),1,""),"")</f>
        <v/>
      </c>
      <c r="O128" t="str">
        <f>IF(OR(טבלה20[[#This Row],[פעילות]]="",L127=""),"",IF(טבלה20[[#This Row],[פעילות]]=1,1,0))</f>
        <v/>
      </c>
      <c r="P128" t="str">
        <f>IF(AND(טבלה20[[#This Row],[הפרש קבוע אחרון]]&lt;&gt;"",טבלה20[[#This Row],[CycleNumber]]&lt;B129,B129&lt;&gt;"",טבלה20[[#This Row],[פעילות]]&lt;4),IF(F129-טבלה20[[#This Row],[LengthofCycle]]=טבלה20[[#This Row],[הפרש קבוע אחרון]],1,0),"")</f>
        <v/>
      </c>
      <c r="Q128" s="14" t="str">
        <f>IF(טבלה20[[#This Row],[פעילות]]="","",IF(OR(Q127="",AND(טבלה20[[#This Row],[דילוג]]=1,L127=3)),1,Q127+1))</f>
        <v/>
      </c>
      <c r="R128" s="14" t="str">
        <f>IF(AND(טבלה20[[#This Row],[מחזורי פעילות]]=3,H129=1,טבלה20[[#This Row],[הפרש קבוע אחרון]]&lt;&gt;J129),1,"")</f>
        <v/>
      </c>
      <c r="S128" s="14" t="str">
        <f>IF(AND(טבלה20[[#This Row],[מחזורי פעילות]]=3,H129=1,טבלה20[[#This Row],[הפרש קבוע אחרון]]=J129),1,"")</f>
        <v/>
      </c>
      <c r="T128" s="14" t="str">
        <f>IF(AND(טבלה20[[#This Row],[דילוג]]=1,טבלה20[[#This Row],[הפרש קבוע אחרון]]=J127,טבלה20[[#This Row],[מחזורי פעילות]]&gt;1),1,"")</f>
        <v/>
      </c>
      <c r="U128" s="14" t="str">
        <f>IF(OR(AND(טבלה20[[#This Row],[מחזורי פעילות]]&lt;&gt;"",Q129=""),AND(טבלה20[[#This Row],[פעילות]]=3,Q129=1)),טבלה20[[#This Row],[מחזורי פעילות]],"")</f>
        <v/>
      </c>
      <c r="V128" s="14" t="str">
        <f>IF(טבלה20[[#This Row],[באיזה מחזור נעקר אחרי קביעה?]]&lt;&gt;"",1,"")</f>
        <v/>
      </c>
      <c r="W128" s="14" t="str">
        <f>IF(AND(טבלה20[[#This Row],[באיזה מחזור נעקר אחרי קביעה?]]&lt;&gt;"",טבלה20[[#This Row],[CycleNumber]]&gt;B129),טבלה20[[#This Row],[באיזה מחזור נעקר אחרי קביעה?]],"")</f>
        <v/>
      </c>
      <c r="X128" s="14" t="str">
        <f>IF(AND(טבלה20[[#This Row],[הפרש קבוע אחרון]]&lt;&gt;"",J127=""),טבלה20[[#This Row],[CycleNumber]],"")</f>
        <v/>
      </c>
      <c r="Y128" s="14">
        <f>IF(OR(טבלה20[[#This Row],[CycleNumber]]&gt;B129,B129=""),טבלה20[[#This Row],[CycleNumber]],"")</f>
        <v>12</v>
      </c>
      <c r="Z1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" t="s">
        <v>33</v>
      </c>
      <c r="AS128">
        <v>12</v>
      </c>
      <c r="AT128">
        <v>29</v>
      </c>
      <c r="AU128">
        <f t="shared" si="5"/>
        <v>0</v>
      </c>
      <c r="AV128" t="str">
        <f t="shared" si="6"/>
        <v/>
      </c>
    </row>
    <row r="129" spans="1:48" x14ac:dyDescent="0.25">
      <c r="A129" t="s">
        <v>1</v>
      </c>
      <c r="B129">
        <v>1</v>
      </c>
      <c r="C129">
        <v>0</v>
      </c>
      <c r="D129">
        <v>1</v>
      </c>
      <c r="E129">
        <v>1</v>
      </c>
      <c r="F129">
        <v>33</v>
      </c>
      <c r="G129">
        <f>טבלה20[[#This Row],[LengthofCycle]]+1</f>
        <v>34</v>
      </c>
      <c r="H129" t="str">
        <f>IF(טבלה20[[#This Row],[CycleNumber]]&gt;2,IF(AND(טבלה20[[#This Row],[LengthofCycle]]-F128=F128-F127,טבלה20[[#This Row],[LengthofCycle]]-F128&lt;&gt;0),1,""),"")</f>
        <v/>
      </c>
      <c r="I129" t="str">
        <f>IF(טבלה20[[#This Row],[דילוג]]=1,SUM(H129:H130),"")</f>
        <v/>
      </c>
      <c r="J129" t="str">
        <f>IF(AND(טבלה20[[#This Row],[CycleNumber]]&gt;B128,טבלה20[[#This Row],[CycleNumber]]&gt;2),IF(טבלה20[[#This Row],[דילוג]]=1,טבלה20[[#This Row],[LengthofCycle]]-F128,J128),"")</f>
        <v/>
      </c>
      <c r="K129" t="str">
        <f>IF(AND(טבלה20[[#This Row],[CycleNumber]]&gt;B128,טבלה20[[#This Row],[CycleNumber]]&gt;2),IF(טבלה20[[#This Row],[דילוג]]=1,1,IF(MAX(K127:K128)=1,1,IF(טבלה20[[#This Row],[LengthofCycle]]-F128&lt;&gt;טבלה20[[#This Row],[הפרש קבוע אחרון]],0,""))),"")</f>
        <v/>
      </c>
      <c r="L129" t="str">
        <f>IF(טבלה20[[#This Row],[CycleNumber]]&lt;3,"",IF(טבלה20[[#This Row],[דילוג]]=1,1,IF(L128="","",IF(טבלה20[[#This Row],[LengthofCycle]]-F128=טבלה20[[#This Row],[הפרש קבוע אחרון]],1,IF(L128+1&gt;3,"",L128+1)))))</f>
        <v/>
      </c>
      <c r="M129" t="str">
        <f>IF(AND(טבלה20[[#This Row],[פעילות]]=1,L130=2,L131=1,B131&gt;טבלה20[[#This Row],[CycleNumber]]),1,"")</f>
        <v/>
      </c>
      <c r="N129" t="str">
        <f>IF(AND(טבלה20[[#This Row],[האם יש לאישה וסת דילוג?]]=1,טבלה20[[#This Row],[CycleNumber]]&gt;5),IF(AND(טבלה20[[#This Row],[LengthofCycle]]=F126,F128=F125,F127=F124),1,""),"")</f>
        <v/>
      </c>
      <c r="O129" t="str">
        <f>IF(OR(טבלה20[[#This Row],[פעילות]]="",L128=""),"",IF(טבלה20[[#This Row],[פעילות]]=1,1,0))</f>
        <v/>
      </c>
      <c r="P129" t="str">
        <f>IF(AND(טבלה20[[#This Row],[הפרש קבוע אחרון]]&lt;&gt;"",טבלה20[[#This Row],[CycleNumber]]&lt;B130,B130&lt;&gt;"",טבלה20[[#This Row],[פעילות]]&lt;4),IF(F130-טבלה20[[#This Row],[LengthofCycle]]=טבלה20[[#This Row],[הפרש קבוע אחרון]],1,0),"")</f>
        <v/>
      </c>
      <c r="Q129" s="14" t="str">
        <f>IF(טבלה20[[#This Row],[פעילות]]="","",IF(OR(Q128="",AND(טבלה20[[#This Row],[דילוג]]=1,L128=3)),1,Q128+1))</f>
        <v/>
      </c>
      <c r="R129" s="14" t="str">
        <f>IF(AND(טבלה20[[#This Row],[מחזורי פעילות]]=3,H130=1,טבלה20[[#This Row],[הפרש קבוע אחרון]]&lt;&gt;J130),1,"")</f>
        <v/>
      </c>
      <c r="S129" s="14" t="str">
        <f>IF(AND(טבלה20[[#This Row],[מחזורי פעילות]]=3,H130=1,טבלה20[[#This Row],[הפרש קבוע אחרון]]=J130),1,"")</f>
        <v/>
      </c>
      <c r="T129" s="14" t="str">
        <f>IF(AND(טבלה20[[#This Row],[דילוג]]=1,טבלה20[[#This Row],[הפרש קבוע אחרון]]=J128,טבלה20[[#This Row],[מחזורי פעילות]]&gt;1),1,"")</f>
        <v/>
      </c>
      <c r="U129" s="14" t="str">
        <f>IF(OR(AND(טבלה20[[#This Row],[מחזורי פעילות]]&lt;&gt;"",Q130=""),AND(טבלה20[[#This Row],[פעילות]]=3,Q130=1)),טבלה20[[#This Row],[מחזורי פעילות]],"")</f>
        <v/>
      </c>
      <c r="V129" s="14" t="str">
        <f>IF(טבלה20[[#This Row],[באיזה מחזור נעקר אחרי קביעה?]]&lt;&gt;"",1,"")</f>
        <v/>
      </c>
      <c r="W129" s="14" t="str">
        <f>IF(AND(טבלה20[[#This Row],[באיזה מחזור נעקר אחרי קביעה?]]&lt;&gt;"",טבלה20[[#This Row],[CycleNumber]]&gt;B130),טבלה20[[#This Row],[באיזה מחזור נעקר אחרי קביעה?]],"")</f>
        <v/>
      </c>
      <c r="X129" s="14" t="str">
        <f>IF(AND(טבלה20[[#This Row],[הפרש קבוע אחרון]]&lt;&gt;"",J128=""),טבלה20[[#This Row],[CycleNumber]],"")</f>
        <v/>
      </c>
      <c r="Y129" s="14" t="str">
        <f>IF(OR(טבלה20[[#This Row],[CycleNumber]]&gt;B130,B130=""),טבלה20[[#This Row],[CycleNumber]],"")</f>
        <v/>
      </c>
      <c r="Z1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" t="s">
        <v>1</v>
      </c>
      <c r="AS129">
        <v>1</v>
      </c>
      <c r="AT129">
        <v>33</v>
      </c>
      <c r="AU129" t="str">
        <f t="shared" si="5"/>
        <v/>
      </c>
      <c r="AV129" t="str">
        <f t="shared" si="6"/>
        <v/>
      </c>
    </row>
    <row r="130" spans="1:48" x14ac:dyDescent="0.25">
      <c r="A130" t="s">
        <v>1</v>
      </c>
      <c r="B130">
        <v>2</v>
      </c>
      <c r="C130">
        <v>0</v>
      </c>
      <c r="D130">
        <v>0</v>
      </c>
      <c r="E130">
        <v>1</v>
      </c>
      <c r="F130">
        <v>33</v>
      </c>
      <c r="G130">
        <f>טבלה20[[#This Row],[LengthofCycle]]+1</f>
        <v>34</v>
      </c>
      <c r="H130" t="str">
        <f>IF(טבלה20[[#This Row],[CycleNumber]]&gt;2,IF(AND(טבלה20[[#This Row],[LengthofCycle]]-F129=F129-F128,טבלה20[[#This Row],[LengthofCycle]]-F129&lt;&gt;0),1,""),"")</f>
        <v/>
      </c>
      <c r="I130" t="str">
        <f>IF(טבלה20[[#This Row],[דילוג]]=1,SUM(H130:H131),"")</f>
        <v/>
      </c>
      <c r="J130" t="str">
        <f>IF(AND(טבלה20[[#This Row],[CycleNumber]]&gt;B129,טבלה20[[#This Row],[CycleNumber]]&gt;2),IF(טבלה20[[#This Row],[דילוג]]=1,טבלה20[[#This Row],[LengthofCycle]]-F129,J129),"")</f>
        <v/>
      </c>
      <c r="K130" t="str">
        <f>IF(AND(טבלה20[[#This Row],[CycleNumber]]&gt;B129,טבלה20[[#This Row],[CycleNumber]]&gt;2),IF(טבלה20[[#This Row],[דילוג]]=1,1,IF(MAX(K128:K129)=1,1,IF(טבלה20[[#This Row],[LengthofCycle]]-F129&lt;&gt;טבלה20[[#This Row],[הפרש קבוע אחרון]],0,""))),"")</f>
        <v/>
      </c>
      <c r="L130" t="str">
        <f>IF(טבלה20[[#This Row],[CycleNumber]]&lt;3,"",IF(טבלה20[[#This Row],[דילוג]]=1,1,IF(L129="","",IF(טבלה20[[#This Row],[LengthofCycle]]-F129=טבלה20[[#This Row],[הפרש קבוע אחרון]],1,IF(L129+1&gt;3,"",L129+1)))))</f>
        <v/>
      </c>
      <c r="M130" t="str">
        <f>IF(AND(טבלה20[[#This Row],[פעילות]]=1,L131=2,L132=1,B132&gt;טבלה20[[#This Row],[CycleNumber]]),1,"")</f>
        <v/>
      </c>
      <c r="N130" t="str">
        <f>IF(AND(טבלה20[[#This Row],[האם יש לאישה וסת דילוג?]]=1,טבלה20[[#This Row],[CycleNumber]]&gt;5),IF(AND(טבלה20[[#This Row],[LengthofCycle]]=F127,F129=F126,F128=F125),1,""),"")</f>
        <v/>
      </c>
      <c r="O130" t="str">
        <f>IF(OR(טבלה20[[#This Row],[פעילות]]="",L129=""),"",IF(טבלה20[[#This Row],[פעילות]]=1,1,0))</f>
        <v/>
      </c>
      <c r="P130" t="str">
        <f>IF(AND(טבלה20[[#This Row],[הפרש קבוע אחרון]]&lt;&gt;"",טבלה20[[#This Row],[CycleNumber]]&lt;B131,B131&lt;&gt;"",טבלה20[[#This Row],[פעילות]]&lt;4),IF(F131-טבלה20[[#This Row],[LengthofCycle]]=טבלה20[[#This Row],[הפרש קבוע אחרון]],1,0),"")</f>
        <v/>
      </c>
      <c r="Q130" s="14" t="str">
        <f>IF(טבלה20[[#This Row],[פעילות]]="","",IF(OR(Q129="",AND(טבלה20[[#This Row],[דילוג]]=1,L129=3)),1,Q129+1))</f>
        <v/>
      </c>
      <c r="R130" s="14" t="str">
        <f>IF(AND(טבלה20[[#This Row],[מחזורי פעילות]]=3,H131=1,טבלה20[[#This Row],[הפרש קבוע אחרון]]&lt;&gt;J131),1,"")</f>
        <v/>
      </c>
      <c r="S130" s="14" t="str">
        <f>IF(AND(טבלה20[[#This Row],[מחזורי פעילות]]=3,H131=1,טבלה20[[#This Row],[הפרש קבוע אחרון]]=J131),1,"")</f>
        <v/>
      </c>
      <c r="T130" s="14" t="str">
        <f>IF(AND(טבלה20[[#This Row],[דילוג]]=1,טבלה20[[#This Row],[הפרש קבוע אחרון]]=J129,טבלה20[[#This Row],[מחזורי פעילות]]&gt;1),1,"")</f>
        <v/>
      </c>
      <c r="U130" s="14" t="str">
        <f>IF(OR(AND(טבלה20[[#This Row],[מחזורי פעילות]]&lt;&gt;"",Q131=""),AND(טבלה20[[#This Row],[פעילות]]=3,Q131=1)),טבלה20[[#This Row],[מחזורי פעילות]],"")</f>
        <v/>
      </c>
      <c r="V130" s="14" t="str">
        <f>IF(טבלה20[[#This Row],[באיזה מחזור נעקר אחרי קביעה?]]&lt;&gt;"",1,"")</f>
        <v/>
      </c>
      <c r="W130" s="14" t="str">
        <f>IF(AND(טבלה20[[#This Row],[באיזה מחזור נעקר אחרי קביעה?]]&lt;&gt;"",טבלה20[[#This Row],[CycleNumber]]&gt;B131),טבלה20[[#This Row],[באיזה מחזור נעקר אחרי קביעה?]],"")</f>
        <v/>
      </c>
      <c r="X130" s="14" t="str">
        <f>IF(AND(טבלה20[[#This Row],[הפרש קבוע אחרון]]&lt;&gt;"",J129=""),טבלה20[[#This Row],[CycleNumber]],"")</f>
        <v/>
      </c>
      <c r="Y130" s="14" t="str">
        <f>IF(OR(טבלה20[[#This Row],[CycleNumber]]&gt;B131,B131=""),טבלה20[[#This Row],[CycleNumber]],"")</f>
        <v/>
      </c>
      <c r="Z1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" t="s">
        <v>1</v>
      </c>
      <c r="AS130">
        <v>2</v>
      </c>
      <c r="AT130">
        <v>33</v>
      </c>
      <c r="AU130" t="str">
        <f t="shared" si="5"/>
        <v/>
      </c>
      <c r="AV130" t="str">
        <f t="shared" si="6"/>
        <v/>
      </c>
    </row>
    <row r="131" spans="1:48" x14ac:dyDescent="0.25">
      <c r="A131" t="s">
        <v>1</v>
      </c>
      <c r="B131">
        <v>3</v>
      </c>
      <c r="C131">
        <v>0</v>
      </c>
      <c r="D131">
        <v>1</v>
      </c>
      <c r="E131">
        <v>1</v>
      </c>
      <c r="F131">
        <v>34</v>
      </c>
      <c r="G131">
        <f>טבלה20[[#This Row],[LengthofCycle]]+1</f>
        <v>35</v>
      </c>
      <c r="H131" t="str">
        <f>IF(טבלה20[[#This Row],[CycleNumber]]&gt;2,IF(AND(טבלה20[[#This Row],[LengthofCycle]]-F130=F130-F129,טבלה20[[#This Row],[LengthofCycle]]-F130&lt;&gt;0),1,""),"")</f>
        <v/>
      </c>
      <c r="I131" t="str">
        <f>IF(טבלה20[[#This Row],[דילוג]]=1,SUM(H131:H132),"")</f>
        <v/>
      </c>
      <c r="J131" t="str">
        <f>IF(AND(טבלה20[[#This Row],[CycleNumber]]&gt;B130,טבלה20[[#This Row],[CycleNumber]]&gt;2),IF(טבלה20[[#This Row],[דילוג]]=1,טבלה20[[#This Row],[LengthofCycle]]-F130,J130),"")</f>
        <v/>
      </c>
      <c r="K131">
        <f>IF(AND(טבלה20[[#This Row],[CycleNumber]]&gt;B130,טבלה20[[#This Row],[CycleNumber]]&gt;2),IF(טבלה20[[#This Row],[דילוג]]=1,1,IF(MAX(K129:K130)=1,1,IF(טבלה20[[#This Row],[LengthofCycle]]-F130&lt;&gt;טבלה20[[#This Row],[הפרש קבוע אחרון]],0,""))),"")</f>
        <v>0</v>
      </c>
      <c r="L131" t="str">
        <f>IF(טבלה20[[#This Row],[CycleNumber]]&lt;3,"",IF(טבלה20[[#This Row],[דילוג]]=1,1,IF(L130="","",IF(טבלה20[[#This Row],[LengthofCycle]]-F130=טבלה20[[#This Row],[הפרש קבוע אחרון]],1,IF(L130+1&gt;3,"",L130+1)))))</f>
        <v/>
      </c>
      <c r="M131" t="str">
        <f>IF(AND(טבלה20[[#This Row],[פעילות]]=1,L132=2,L133=1,B133&gt;טבלה20[[#This Row],[CycleNumber]]),1,"")</f>
        <v/>
      </c>
      <c r="N131" t="str">
        <f>IF(AND(טבלה20[[#This Row],[האם יש לאישה וסת דילוג?]]=1,טבלה20[[#This Row],[CycleNumber]]&gt;5),IF(AND(טבלה20[[#This Row],[LengthofCycle]]=F128,F130=F127,F129=F126),1,""),"")</f>
        <v/>
      </c>
      <c r="O131" t="str">
        <f>IF(OR(טבלה20[[#This Row],[פעילות]]="",L130=""),"",IF(טבלה20[[#This Row],[פעילות]]=1,1,0))</f>
        <v/>
      </c>
      <c r="P131" t="str">
        <f>IF(AND(טבלה20[[#This Row],[הפרש קבוע אחרון]]&lt;&gt;"",טבלה20[[#This Row],[CycleNumber]]&lt;B132,B132&lt;&gt;"",טבלה20[[#This Row],[פעילות]]&lt;4),IF(F132-טבלה20[[#This Row],[LengthofCycle]]=טבלה20[[#This Row],[הפרש קבוע אחרון]],1,0),"")</f>
        <v/>
      </c>
      <c r="Q131" s="14" t="str">
        <f>IF(טבלה20[[#This Row],[פעילות]]="","",IF(OR(Q130="",AND(טבלה20[[#This Row],[דילוג]]=1,L130=3)),1,Q130+1))</f>
        <v/>
      </c>
      <c r="R131" s="14" t="str">
        <f>IF(AND(טבלה20[[#This Row],[מחזורי פעילות]]=3,H132=1,טבלה20[[#This Row],[הפרש קבוע אחרון]]&lt;&gt;J132),1,"")</f>
        <v/>
      </c>
      <c r="S131" s="14" t="str">
        <f>IF(AND(טבלה20[[#This Row],[מחזורי פעילות]]=3,H132=1,טבלה20[[#This Row],[הפרש קבוע אחרון]]=J132),1,"")</f>
        <v/>
      </c>
      <c r="T131" s="14" t="str">
        <f>IF(AND(טבלה20[[#This Row],[דילוג]]=1,טבלה20[[#This Row],[הפרש קבוע אחרון]]=J130,טבלה20[[#This Row],[מחזורי פעילות]]&gt;1),1,"")</f>
        <v/>
      </c>
      <c r="U131" s="14" t="str">
        <f>IF(OR(AND(טבלה20[[#This Row],[מחזורי פעילות]]&lt;&gt;"",Q132=""),AND(טבלה20[[#This Row],[פעילות]]=3,Q132=1)),טבלה20[[#This Row],[מחזורי פעילות]],"")</f>
        <v/>
      </c>
      <c r="V131" s="14" t="str">
        <f>IF(טבלה20[[#This Row],[באיזה מחזור נעקר אחרי קביעה?]]&lt;&gt;"",1,"")</f>
        <v/>
      </c>
      <c r="W131" s="14" t="str">
        <f>IF(AND(טבלה20[[#This Row],[באיזה מחזור נעקר אחרי קביעה?]]&lt;&gt;"",טבלה20[[#This Row],[CycleNumber]]&gt;B132),טבלה20[[#This Row],[באיזה מחזור נעקר אחרי קביעה?]],"")</f>
        <v/>
      </c>
      <c r="X131" s="14" t="str">
        <f>IF(AND(טבלה20[[#This Row],[הפרש קבוע אחרון]]&lt;&gt;"",J130=""),טבלה20[[#This Row],[CycleNumber]],"")</f>
        <v/>
      </c>
      <c r="Y131" s="14" t="str">
        <f>IF(OR(טבלה20[[#This Row],[CycleNumber]]&gt;B132,B132=""),טבלה20[[#This Row],[CycleNumber]],"")</f>
        <v/>
      </c>
      <c r="Z1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" t="s">
        <v>1</v>
      </c>
      <c r="AS131">
        <v>3</v>
      </c>
      <c r="AT131">
        <v>34</v>
      </c>
      <c r="AU131">
        <f t="shared" si="5"/>
        <v>0</v>
      </c>
      <c r="AV131" t="str">
        <f t="shared" si="6"/>
        <v/>
      </c>
    </row>
    <row r="132" spans="1:48" x14ac:dyDescent="0.25">
      <c r="A132" t="s">
        <v>1</v>
      </c>
      <c r="B132">
        <v>4</v>
      </c>
      <c r="C132">
        <v>0</v>
      </c>
      <c r="D132">
        <v>1</v>
      </c>
      <c r="E132">
        <v>1</v>
      </c>
      <c r="F132">
        <v>33</v>
      </c>
      <c r="G132">
        <f>טבלה20[[#This Row],[LengthofCycle]]+1</f>
        <v>34</v>
      </c>
      <c r="H132" t="str">
        <f>IF(טבלה20[[#This Row],[CycleNumber]]&gt;2,IF(AND(טבלה20[[#This Row],[LengthofCycle]]-F131=F131-F130,טבלה20[[#This Row],[LengthofCycle]]-F131&lt;&gt;0),1,""),"")</f>
        <v/>
      </c>
      <c r="I132" t="str">
        <f>IF(טבלה20[[#This Row],[דילוג]]=1,SUM(H132:H133),"")</f>
        <v/>
      </c>
      <c r="J132" t="str">
        <f>IF(AND(טבלה20[[#This Row],[CycleNumber]]&gt;B131,טבלה20[[#This Row],[CycleNumber]]&gt;2),IF(טבלה20[[#This Row],[דילוג]]=1,טבלה20[[#This Row],[LengthofCycle]]-F131,J131),"")</f>
        <v/>
      </c>
      <c r="K132">
        <f>IF(AND(טבלה20[[#This Row],[CycleNumber]]&gt;B131,טבלה20[[#This Row],[CycleNumber]]&gt;2),IF(טבלה20[[#This Row],[דילוג]]=1,1,IF(MAX(K130:K131)=1,1,IF(טבלה20[[#This Row],[LengthofCycle]]-F131&lt;&gt;טבלה20[[#This Row],[הפרש קבוע אחרון]],0,""))),"")</f>
        <v>0</v>
      </c>
      <c r="L132" t="str">
        <f>IF(טבלה20[[#This Row],[CycleNumber]]&lt;3,"",IF(טבלה20[[#This Row],[דילוג]]=1,1,IF(L131="","",IF(טבלה20[[#This Row],[LengthofCycle]]-F131=טבלה20[[#This Row],[הפרש קבוע אחרון]],1,IF(L131+1&gt;3,"",L131+1)))))</f>
        <v/>
      </c>
      <c r="M132" t="str">
        <f>IF(AND(טבלה20[[#This Row],[פעילות]]=1,L133=2,L134=1,B134&gt;טבלה20[[#This Row],[CycleNumber]]),1,"")</f>
        <v/>
      </c>
      <c r="N132" t="str">
        <f>IF(AND(טבלה20[[#This Row],[האם יש לאישה וסת דילוג?]]=1,טבלה20[[#This Row],[CycleNumber]]&gt;5),IF(AND(טבלה20[[#This Row],[LengthofCycle]]=F129,F131=F128,F130=F127),1,""),"")</f>
        <v/>
      </c>
      <c r="O132" t="str">
        <f>IF(OR(טבלה20[[#This Row],[פעילות]]="",L131=""),"",IF(טבלה20[[#This Row],[פעילות]]=1,1,0))</f>
        <v/>
      </c>
      <c r="P132" t="str">
        <f>IF(AND(טבלה20[[#This Row],[הפרש קבוע אחרון]]&lt;&gt;"",טבלה20[[#This Row],[CycleNumber]]&lt;B133,B133&lt;&gt;"",טבלה20[[#This Row],[פעילות]]&lt;4),IF(F133-טבלה20[[#This Row],[LengthofCycle]]=טבלה20[[#This Row],[הפרש קבוע אחרון]],1,0),"")</f>
        <v/>
      </c>
      <c r="Q132" s="14" t="str">
        <f>IF(טבלה20[[#This Row],[פעילות]]="","",IF(OR(Q131="",AND(טבלה20[[#This Row],[דילוג]]=1,L131=3)),1,Q131+1))</f>
        <v/>
      </c>
      <c r="R132" s="14" t="str">
        <f>IF(AND(טבלה20[[#This Row],[מחזורי פעילות]]=3,H133=1,טבלה20[[#This Row],[הפרש קבוע אחרון]]&lt;&gt;J133),1,"")</f>
        <v/>
      </c>
      <c r="S132" s="14" t="str">
        <f>IF(AND(טבלה20[[#This Row],[מחזורי פעילות]]=3,H133=1,טבלה20[[#This Row],[הפרש קבוע אחרון]]=J133),1,"")</f>
        <v/>
      </c>
      <c r="T132" s="14" t="str">
        <f>IF(AND(טבלה20[[#This Row],[דילוג]]=1,טבלה20[[#This Row],[הפרש קבוע אחרון]]=J131,טבלה20[[#This Row],[מחזורי פעילות]]&gt;1),1,"")</f>
        <v/>
      </c>
      <c r="U132" s="14" t="str">
        <f>IF(OR(AND(טבלה20[[#This Row],[מחזורי פעילות]]&lt;&gt;"",Q133=""),AND(טבלה20[[#This Row],[פעילות]]=3,Q133=1)),טבלה20[[#This Row],[מחזורי פעילות]],"")</f>
        <v/>
      </c>
      <c r="V132" s="14" t="str">
        <f>IF(טבלה20[[#This Row],[באיזה מחזור נעקר אחרי קביעה?]]&lt;&gt;"",1,"")</f>
        <v/>
      </c>
      <c r="W132" s="14" t="str">
        <f>IF(AND(טבלה20[[#This Row],[באיזה מחזור נעקר אחרי קביעה?]]&lt;&gt;"",טבלה20[[#This Row],[CycleNumber]]&gt;B133),טבלה20[[#This Row],[באיזה מחזור נעקר אחרי קביעה?]],"")</f>
        <v/>
      </c>
      <c r="X132" s="14" t="str">
        <f>IF(AND(טבלה20[[#This Row],[הפרש קבוע אחרון]]&lt;&gt;"",J131=""),טבלה20[[#This Row],[CycleNumber]],"")</f>
        <v/>
      </c>
      <c r="Y132" s="14" t="str">
        <f>IF(OR(טבלה20[[#This Row],[CycleNumber]]&gt;B133,B133=""),טבלה20[[#This Row],[CycleNumber]],"")</f>
        <v/>
      </c>
      <c r="Z1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" t="s">
        <v>1</v>
      </c>
      <c r="AS132">
        <v>4</v>
      </c>
      <c r="AT132">
        <v>33</v>
      </c>
      <c r="AU132">
        <f t="shared" si="5"/>
        <v>0</v>
      </c>
      <c r="AV132" t="str">
        <f t="shared" si="6"/>
        <v/>
      </c>
    </row>
    <row r="133" spans="1:48" x14ac:dyDescent="0.25">
      <c r="A133" t="s">
        <v>1</v>
      </c>
      <c r="B133">
        <v>5</v>
      </c>
      <c r="C133">
        <v>0</v>
      </c>
      <c r="D133">
        <v>1</v>
      </c>
      <c r="E133">
        <v>1</v>
      </c>
      <c r="F133">
        <v>30</v>
      </c>
      <c r="G133">
        <f>טבלה20[[#This Row],[LengthofCycle]]+1</f>
        <v>31</v>
      </c>
      <c r="H133" t="str">
        <f>IF(טבלה20[[#This Row],[CycleNumber]]&gt;2,IF(AND(טבלה20[[#This Row],[LengthofCycle]]-F132=F132-F131,טבלה20[[#This Row],[LengthofCycle]]-F132&lt;&gt;0),1,""),"")</f>
        <v/>
      </c>
      <c r="I133" t="str">
        <f>IF(טבלה20[[#This Row],[דילוג]]=1,SUM(H133:H134),"")</f>
        <v/>
      </c>
      <c r="J133" t="str">
        <f>IF(AND(טבלה20[[#This Row],[CycleNumber]]&gt;B132,טבלה20[[#This Row],[CycleNumber]]&gt;2),IF(טבלה20[[#This Row],[דילוג]]=1,טבלה20[[#This Row],[LengthofCycle]]-F132,J132),"")</f>
        <v/>
      </c>
      <c r="K133">
        <f>IF(AND(טבלה20[[#This Row],[CycleNumber]]&gt;B132,טבלה20[[#This Row],[CycleNumber]]&gt;2),IF(טבלה20[[#This Row],[דילוג]]=1,1,IF(MAX(K131:K132)=1,1,IF(טבלה20[[#This Row],[LengthofCycle]]-F132&lt;&gt;טבלה20[[#This Row],[הפרש קבוע אחרון]],0,""))),"")</f>
        <v>0</v>
      </c>
      <c r="L133" t="str">
        <f>IF(טבלה20[[#This Row],[CycleNumber]]&lt;3,"",IF(טבלה20[[#This Row],[דילוג]]=1,1,IF(L132="","",IF(טבלה20[[#This Row],[LengthofCycle]]-F132=טבלה20[[#This Row],[הפרש קבוע אחרון]],1,IF(L132+1&gt;3,"",L132+1)))))</f>
        <v/>
      </c>
      <c r="M133" t="str">
        <f>IF(AND(טבלה20[[#This Row],[פעילות]]=1,L134=2,L135=1,B135&gt;טבלה20[[#This Row],[CycleNumber]]),1,"")</f>
        <v/>
      </c>
      <c r="N133" t="str">
        <f>IF(AND(טבלה20[[#This Row],[האם יש לאישה וסת דילוג?]]=1,טבלה20[[#This Row],[CycleNumber]]&gt;5),IF(AND(טבלה20[[#This Row],[LengthofCycle]]=F130,F132=F129,F131=F128),1,""),"")</f>
        <v/>
      </c>
      <c r="O133" t="str">
        <f>IF(OR(טבלה20[[#This Row],[פעילות]]="",L132=""),"",IF(טבלה20[[#This Row],[פעילות]]=1,1,0))</f>
        <v/>
      </c>
      <c r="P133" t="str">
        <f>IF(AND(טבלה20[[#This Row],[הפרש קבוע אחרון]]&lt;&gt;"",טבלה20[[#This Row],[CycleNumber]]&lt;B134,B134&lt;&gt;"",טבלה20[[#This Row],[פעילות]]&lt;4),IF(F134-טבלה20[[#This Row],[LengthofCycle]]=טבלה20[[#This Row],[הפרש קבוע אחרון]],1,0),"")</f>
        <v/>
      </c>
      <c r="Q133" s="14" t="str">
        <f>IF(טבלה20[[#This Row],[פעילות]]="","",IF(OR(Q132="",AND(טבלה20[[#This Row],[דילוג]]=1,L132=3)),1,Q132+1))</f>
        <v/>
      </c>
      <c r="R133" s="14" t="str">
        <f>IF(AND(טבלה20[[#This Row],[מחזורי פעילות]]=3,H134=1,טבלה20[[#This Row],[הפרש קבוע אחרון]]&lt;&gt;J134),1,"")</f>
        <v/>
      </c>
      <c r="S133" s="14" t="str">
        <f>IF(AND(טבלה20[[#This Row],[מחזורי פעילות]]=3,H134=1,טבלה20[[#This Row],[הפרש קבוע אחרון]]=J134),1,"")</f>
        <v/>
      </c>
      <c r="T133" s="14" t="str">
        <f>IF(AND(טבלה20[[#This Row],[דילוג]]=1,טבלה20[[#This Row],[הפרש קבוע אחרון]]=J132,טבלה20[[#This Row],[מחזורי פעילות]]&gt;1),1,"")</f>
        <v/>
      </c>
      <c r="U133" s="14" t="str">
        <f>IF(OR(AND(טבלה20[[#This Row],[מחזורי פעילות]]&lt;&gt;"",Q134=""),AND(טבלה20[[#This Row],[פעילות]]=3,Q134=1)),טבלה20[[#This Row],[מחזורי פעילות]],"")</f>
        <v/>
      </c>
      <c r="V133" s="14" t="str">
        <f>IF(טבלה20[[#This Row],[באיזה מחזור נעקר אחרי קביעה?]]&lt;&gt;"",1,"")</f>
        <v/>
      </c>
      <c r="W133" s="14" t="str">
        <f>IF(AND(טבלה20[[#This Row],[באיזה מחזור נעקר אחרי קביעה?]]&lt;&gt;"",טבלה20[[#This Row],[CycleNumber]]&gt;B134),טבלה20[[#This Row],[באיזה מחזור נעקר אחרי קביעה?]],"")</f>
        <v/>
      </c>
      <c r="X133" s="14" t="str">
        <f>IF(AND(טבלה20[[#This Row],[הפרש קבוע אחרון]]&lt;&gt;"",J132=""),טבלה20[[#This Row],[CycleNumber]],"")</f>
        <v/>
      </c>
      <c r="Y133" s="14">
        <f>IF(OR(טבלה20[[#This Row],[CycleNumber]]&gt;B134,B134=""),טבלה20[[#This Row],[CycleNumber]],"")</f>
        <v>5</v>
      </c>
      <c r="Z1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" t="s">
        <v>1</v>
      </c>
      <c r="AS133">
        <v>5</v>
      </c>
      <c r="AT133">
        <v>30</v>
      </c>
      <c r="AU133">
        <f t="shared" ref="AU133:AU196" si="7">IF(AS133=AS131+2,IF(AND(AT131-AT132=AT132-AT133,AT131-AT132&lt;&gt;0),1,0),"")</f>
        <v>0</v>
      </c>
      <c r="AV133" t="str">
        <f t="shared" si="6"/>
        <v/>
      </c>
    </row>
    <row r="134" spans="1:48" x14ac:dyDescent="0.25">
      <c r="A134" t="s">
        <v>34</v>
      </c>
      <c r="B134">
        <v>1</v>
      </c>
      <c r="C134">
        <v>1</v>
      </c>
      <c r="D134">
        <v>1</v>
      </c>
      <c r="E134">
        <v>0</v>
      </c>
      <c r="F134">
        <v>29</v>
      </c>
      <c r="G134">
        <f>טבלה20[[#This Row],[LengthofCycle]]+1</f>
        <v>30</v>
      </c>
      <c r="H134" t="str">
        <f>IF(טבלה20[[#This Row],[CycleNumber]]&gt;2,IF(AND(טבלה20[[#This Row],[LengthofCycle]]-F133=F133-F132,טבלה20[[#This Row],[LengthofCycle]]-F133&lt;&gt;0),1,""),"")</f>
        <v/>
      </c>
      <c r="I134" t="str">
        <f>IF(טבלה20[[#This Row],[דילוג]]=1,SUM(H134:H135),"")</f>
        <v/>
      </c>
      <c r="J134" t="str">
        <f>IF(AND(טבלה20[[#This Row],[CycleNumber]]&gt;B133,טבלה20[[#This Row],[CycleNumber]]&gt;2),IF(טבלה20[[#This Row],[דילוג]]=1,טבלה20[[#This Row],[LengthofCycle]]-F133,J133),"")</f>
        <v/>
      </c>
      <c r="K134" t="str">
        <f>IF(AND(טבלה20[[#This Row],[CycleNumber]]&gt;B133,טבלה20[[#This Row],[CycleNumber]]&gt;2),IF(טבלה20[[#This Row],[דילוג]]=1,1,IF(MAX(K132:K133)=1,1,IF(טבלה20[[#This Row],[LengthofCycle]]-F133&lt;&gt;טבלה20[[#This Row],[הפרש קבוע אחרון]],0,""))),"")</f>
        <v/>
      </c>
      <c r="L134" t="str">
        <f>IF(טבלה20[[#This Row],[CycleNumber]]&lt;3,"",IF(טבלה20[[#This Row],[דילוג]]=1,1,IF(L133="","",IF(טבלה20[[#This Row],[LengthofCycle]]-F133=טבלה20[[#This Row],[הפרש קבוע אחרון]],1,IF(L133+1&gt;3,"",L133+1)))))</f>
        <v/>
      </c>
      <c r="M134" t="str">
        <f>IF(AND(טבלה20[[#This Row],[פעילות]]=1,L135=2,L136=1,B136&gt;טבלה20[[#This Row],[CycleNumber]]),1,"")</f>
        <v/>
      </c>
      <c r="N134" t="str">
        <f>IF(AND(טבלה20[[#This Row],[האם יש לאישה וסת דילוג?]]=1,טבלה20[[#This Row],[CycleNumber]]&gt;5),IF(AND(טבלה20[[#This Row],[LengthofCycle]]=F131,F133=F130,F132=F129),1,""),"")</f>
        <v/>
      </c>
      <c r="O134" t="str">
        <f>IF(OR(טבלה20[[#This Row],[פעילות]]="",L133=""),"",IF(טבלה20[[#This Row],[פעילות]]=1,1,0))</f>
        <v/>
      </c>
      <c r="P134" t="str">
        <f>IF(AND(טבלה20[[#This Row],[הפרש קבוע אחרון]]&lt;&gt;"",טבלה20[[#This Row],[CycleNumber]]&lt;B135,B135&lt;&gt;"",טבלה20[[#This Row],[פעילות]]&lt;4),IF(F135-טבלה20[[#This Row],[LengthofCycle]]=טבלה20[[#This Row],[הפרש קבוע אחרון]],1,0),"")</f>
        <v/>
      </c>
      <c r="Q134" s="14" t="str">
        <f>IF(טבלה20[[#This Row],[פעילות]]="","",IF(OR(Q133="",AND(טבלה20[[#This Row],[דילוג]]=1,L133=3)),1,Q133+1))</f>
        <v/>
      </c>
      <c r="R134" s="14" t="str">
        <f>IF(AND(טבלה20[[#This Row],[מחזורי פעילות]]=3,H135=1,טבלה20[[#This Row],[הפרש קבוע אחרון]]&lt;&gt;J135),1,"")</f>
        <v/>
      </c>
      <c r="S134" s="14" t="str">
        <f>IF(AND(טבלה20[[#This Row],[מחזורי פעילות]]=3,H135=1,טבלה20[[#This Row],[הפרש קבוע אחרון]]=J135),1,"")</f>
        <v/>
      </c>
      <c r="T134" s="14" t="str">
        <f>IF(AND(טבלה20[[#This Row],[דילוג]]=1,טבלה20[[#This Row],[הפרש קבוע אחרון]]=J133,טבלה20[[#This Row],[מחזורי פעילות]]&gt;1),1,"")</f>
        <v/>
      </c>
      <c r="U134" s="14" t="str">
        <f>IF(OR(AND(טבלה20[[#This Row],[מחזורי פעילות]]&lt;&gt;"",Q135=""),AND(טבלה20[[#This Row],[פעילות]]=3,Q135=1)),טבלה20[[#This Row],[מחזורי פעילות]],"")</f>
        <v/>
      </c>
      <c r="V134" s="14" t="str">
        <f>IF(טבלה20[[#This Row],[באיזה מחזור נעקר אחרי קביעה?]]&lt;&gt;"",1,"")</f>
        <v/>
      </c>
      <c r="W134" s="14" t="str">
        <f>IF(AND(טבלה20[[#This Row],[באיזה מחזור נעקר אחרי קביעה?]]&lt;&gt;"",טבלה20[[#This Row],[CycleNumber]]&gt;B135),טבלה20[[#This Row],[באיזה מחזור נעקר אחרי קביעה?]],"")</f>
        <v/>
      </c>
      <c r="X134" s="14" t="str">
        <f>IF(AND(טבלה20[[#This Row],[הפרש קבוע אחרון]]&lt;&gt;"",J133=""),טבלה20[[#This Row],[CycleNumber]],"")</f>
        <v/>
      </c>
      <c r="Y134" s="14" t="str">
        <f>IF(OR(טבלה20[[#This Row],[CycleNumber]]&gt;B135,B135=""),טבלה20[[#This Row],[CycleNumber]],"")</f>
        <v/>
      </c>
      <c r="Z1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" t="s">
        <v>34</v>
      </c>
      <c r="AS134">
        <v>1</v>
      </c>
      <c r="AT134">
        <v>29</v>
      </c>
      <c r="AU134" t="str">
        <f t="shared" si="7"/>
        <v/>
      </c>
      <c r="AV134" t="str">
        <f t="shared" ref="AV134:AV197" si="8">IF(AND(AU134=1,AU133=1),1,"")</f>
        <v/>
      </c>
    </row>
    <row r="135" spans="1:48" x14ac:dyDescent="0.25">
      <c r="A135" t="s">
        <v>34</v>
      </c>
      <c r="B135">
        <v>2</v>
      </c>
      <c r="C135">
        <v>1</v>
      </c>
      <c r="D135">
        <v>1</v>
      </c>
      <c r="E135">
        <v>0</v>
      </c>
      <c r="F135">
        <v>28</v>
      </c>
      <c r="G135">
        <f>טבלה20[[#This Row],[LengthofCycle]]+1</f>
        <v>29</v>
      </c>
      <c r="H135" t="str">
        <f>IF(טבלה20[[#This Row],[CycleNumber]]&gt;2,IF(AND(טבלה20[[#This Row],[LengthofCycle]]-F134=F134-F133,טבלה20[[#This Row],[LengthofCycle]]-F134&lt;&gt;0),1,""),"")</f>
        <v/>
      </c>
      <c r="I135" t="str">
        <f>IF(טבלה20[[#This Row],[דילוג]]=1,SUM(H135:H136),"")</f>
        <v/>
      </c>
      <c r="J135" t="str">
        <f>IF(AND(טבלה20[[#This Row],[CycleNumber]]&gt;B134,טבלה20[[#This Row],[CycleNumber]]&gt;2),IF(טבלה20[[#This Row],[דילוג]]=1,טבלה20[[#This Row],[LengthofCycle]]-F134,J134),"")</f>
        <v/>
      </c>
      <c r="K135" t="str">
        <f>IF(AND(טבלה20[[#This Row],[CycleNumber]]&gt;B134,טבלה20[[#This Row],[CycleNumber]]&gt;2),IF(טבלה20[[#This Row],[דילוג]]=1,1,IF(MAX(K133:K134)=1,1,IF(טבלה20[[#This Row],[LengthofCycle]]-F134&lt;&gt;טבלה20[[#This Row],[הפרש קבוע אחרון]],0,""))),"")</f>
        <v/>
      </c>
      <c r="L135" t="str">
        <f>IF(טבלה20[[#This Row],[CycleNumber]]&lt;3,"",IF(טבלה20[[#This Row],[דילוג]]=1,1,IF(L134="","",IF(טבלה20[[#This Row],[LengthofCycle]]-F134=טבלה20[[#This Row],[הפרש קבוע אחרון]],1,IF(L134+1&gt;3,"",L134+1)))))</f>
        <v/>
      </c>
      <c r="M135" t="str">
        <f>IF(AND(טבלה20[[#This Row],[פעילות]]=1,L136=2,L137=1,B137&gt;טבלה20[[#This Row],[CycleNumber]]),1,"")</f>
        <v/>
      </c>
      <c r="N135" t="str">
        <f>IF(AND(טבלה20[[#This Row],[האם יש לאישה וסת דילוג?]]=1,טבלה20[[#This Row],[CycleNumber]]&gt;5),IF(AND(טבלה20[[#This Row],[LengthofCycle]]=F132,F134=F131,F133=F130),1,""),"")</f>
        <v/>
      </c>
      <c r="O135" t="str">
        <f>IF(OR(טבלה20[[#This Row],[פעילות]]="",L134=""),"",IF(טבלה20[[#This Row],[פעילות]]=1,1,0))</f>
        <v/>
      </c>
      <c r="P135" t="str">
        <f>IF(AND(טבלה20[[#This Row],[הפרש קבוע אחרון]]&lt;&gt;"",טבלה20[[#This Row],[CycleNumber]]&lt;B136,B136&lt;&gt;"",טבלה20[[#This Row],[פעילות]]&lt;4),IF(F136-טבלה20[[#This Row],[LengthofCycle]]=טבלה20[[#This Row],[הפרש קבוע אחרון]],1,0),"")</f>
        <v/>
      </c>
      <c r="Q135" s="14" t="str">
        <f>IF(טבלה20[[#This Row],[פעילות]]="","",IF(OR(Q134="",AND(טבלה20[[#This Row],[דילוג]]=1,L134=3)),1,Q134+1))</f>
        <v/>
      </c>
      <c r="R135" s="14" t="str">
        <f>IF(AND(טבלה20[[#This Row],[מחזורי פעילות]]=3,H136=1,טבלה20[[#This Row],[הפרש קבוע אחרון]]&lt;&gt;J136),1,"")</f>
        <v/>
      </c>
      <c r="S135" s="14" t="str">
        <f>IF(AND(טבלה20[[#This Row],[מחזורי פעילות]]=3,H136=1,טבלה20[[#This Row],[הפרש קבוע אחרון]]=J136),1,"")</f>
        <v/>
      </c>
      <c r="T135" s="14" t="str">
        <f>IF(AND(טבלה20[[#This Row],[דילוג]]=1,טבלה20[[#This Row],[הפרש קבוע אחרון]]=J134,טבלה20[[#This Row],[מחזורי פעילות]]&gt;1),1,"")</f>
        <v/>
      </c>
      <c r="U135" s="14" t="str">
        <f>IF(OR(AND(טבלה20[[#This Row],[מחזורי פעילות]]&lt;&gt;"",Q136=""),AND(טבלה20[[#This Row],[פעילות]]=3,Q136=1)),טבלה20[[#This Row],[מחזורי פעילות]],"")</f>
        <v/>
      </c>
      <c r="V135" s="14" t="str">
        <f>IF(טבלה20[[#This Row],[באיזה מחזור נעקר אחרי קביעה?]]&lt;&gt;"",1,"")</f>
        <v/>
      </c>
      <c r="W135" s="14" t="str">
        <f>IF(AND(טבלה20[[#This Row],[באיזה מחזור נעקר אחרי קביעה?]]&lt;&gt;"",טבלה20[[#This Row],[CycleNumber]]&gt;B136),טבלה20[[#This Row],[באיזה מחזור נעקר אחרי קביעה?]],"")</f>
        <v/>
      </c>
      <c r="X135" s="14" t="str">
        <f>IF(AND(טבלה20[[#This Row],[הפרש קבוע אחרון]]&lt;&gt;"",J134=""),טבלה20[[#This Row],[CycleNumber]],"")</f>
        <v/>
      </c>
      <c r="Y135" s="14" t="str">
        <f>IF(OR(טבלה20[[#This Row],[CycleNumber]]&gt;B136,B136=""),טבלה20[[#This Row],[CycleNumber]],"")</f>
        <v/>
      </c>
      <c r="Z1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" t="s">
        <v>34</v>
      </c>
      <c r="AS135">
        <v>2</v>
      </c>
      <c r="AT135">
        <v>28</v>
      </c>
      <c r="AU135" t="str">
        <f t="shared" si="7"/>
        <v/>
      </c>
      <c r="AV135" t="str">
        <f t="shared" si="8"/>
        <v/>
      </c>
    </row>
    <row r="136" spans="1:48" x14ac:dyDescent="0.25">
      <c r="A136" t="s">
        <v>34</v>
      </c>
      <c r="B136">
        <v>3</v>
      </c>
      <c r="C136">
        <v>1</v>
      </c>
      <c r="D136">
        <v>1</v>
      </c>
      <c r="E136">
        <v>0</v>
      </c>
      <c r="F136">
        <v>29</v>
      </c>
      <c r="G136">
        <f>טבלה20[[#This Row],[LengthofCycle]]+1</f>
        <v>30</v>
      </c>
      <c r="H136" t="str">
        <f>IF(טבלה20[[#This Row],[CycleNumber]]&gt;2,IF(AND(טבלה20[[#This Row],[LengthofCycle]]-F135=F135-F134,טבלה20[[#This Row],[LengthofCycle]]-F135&lt;&gt;0),1,""),"")</f>
        <v/>
      </c>
      <c r="I136" t="str">
        <f>IF(טבלה20[[#This Row],[דילוג]]=1,SUM(H136:H137),"")</f>
        <v/>
      </c>
      <c r="J136" t="str">
        <f>IF(AND(טבלה20[[#This Row],[CycleNumber]]&gt;B135,טבלה20[[#This Row],[CycleNumber]]&gt;2),IF(טבלה20[[#This Row],[דילוג]]=1,טבלה20[[#This Row],[LengthofCycle]]-F135,J135),"")</f>
        <v/>
      </c>
      <c r="K136">
        <f>IF(AND(טבלה20[[#This Row],[CycleNumber]]&gt;B135,טבלה20[[#This Row],[CycleNumber]]&gt;2),IF(טבלה20[[#This Row],[דילוג]]=1,1,IF(MAX(K134:K135)=1,1,IF(טבלה20[[#This Row],[LengthofCycle]]-F135&lt;&gt;טבלה20[[#This Row],[הפרש קבוע אחרון]],0,""))),"")</f>
        <v>0</v>
      </c>
      <c r="L136" t="str">
        <f>IF(טבלה20[[#This Row],[CycleNumber]]&lt;3,"",IF(טבלה20[[#This Row],[דילוג]]=1,1,IF(L135="","",IF(טבלה20[[#This Row],[LengthofCycle]]-F135=טבלה20[[#This Row],[הפרש קבוע אחרון]],1,IF(L135+1&gt;3,"",L135+1)))))</f>
        <v/>
      </c>
      <c r="M136" t="str">
        <f>IF(AND(טבלה20[[#This Row],[פעילות]]=1,L137=2,L138=1,B138&gt;טבלה20[[#This Row],[CycleNumber]]),1,"")</f>
        <v/>
      </c>
      <c r="N136" t="str">
        <f>IF(AND(טבלה20[[#This Row],[האם יש לאישה וסת דילוג?]]=1,טבלה20[[#This Row],[CycleNumber]]&gt;5),IF(AND(טבלה20[[#This Row],[LengthofCycle]]=F133,F135=F132,F134=F131),1,""),"")</f>
        <v/>
      </c>
      <c r="O136" t="str">
        <f>IF(OR(טבלה20[[#This Row],[פעילות]]="",L135=""),"",IF(טבלה20[[#This Row],[פעילות]]=1,1,0))</f>
        <v/>
      </c>
      <c r="P136" t="str">
        <f>IF(AND(טבלה20[[#This Row],[הפרש קבוע אחרון]]&lt;&gt;"",טבלה20[[#This Row],[CycleNumber]]&lt;B137,B137&lt;&gt;"",טבלה20[[#This Row],[פעילות]]&lt;4),IF(F137-טבלה20[[#This Row],[LengthofCycle]]=טבלה20[[#This Row],[הפרש קבוע אחרון]],1,0),"")</f>
        <v/>
      </c>
      <c r="Q136" s="14" t="str">
        <f>IF(טבלה20[[#This Row],[פעילות]]="","",IF(OR(Q135="",AND(טבלה20[[#This Row],[דילוג]]=1,L135=3)),1,Q135+1))</f>
        <v/>
      </c>
      <c r="R136" s="14" t="str">
        <f>IF(AND(טבלה20[[#This Row],[מחזורי פעילות]]=3,H137=1,טבלה20[[#This Row],[הפרש קבוע אחרון]]&lt;&gt;J137),1,"")</f>
        <v/>
      </c>
      <c r="S136" s="14" t="str">
        <f>IF(AND(טבלה20[[#This Row],[מחזורי פעילות]]=3,H137=1,טבלה20[[#This Row],[הפרש קבוע אחרון]]=J137),1,"")</f>
        <v/>
      </c>
      <c r="T136" s="14" t="str">
        <f>IF(AND(טבלה20[[#This Row],[דילוג]]=1,טבלה20[[#This Row],[הפרש קבוע אחרון]]=J135,טבלה20[[#This Row],[מחזורי פעילות]]&gt;1),1,"")</f>
        <v/>
      </c>
      <c r="U136" s="14" t="str">
        <f>IF(OR(AND(טבלה20[[#This Row],[מחזורי פעילות]]&lt;&gt;"",Q137=""),AND(טבלה20[[#This Row],[פעילות]]=3,Q137=1)),טבלה20[[#This Row],[מחזורי פעילות]],"")</f>
        <v/>
      </c>
      <c r="V136" s="14" t="str">
        <f>IF(טבלה20[[#This Row],[באיזה מחזור נעקר אחרי קביעה?]]&lt;&gt;"",1,"")</f>
        <v/>
      </c>
      <c r="W136" s="14" t="str">
        <f>IF(AND(טבלה20[[#This Row],[באיזה מחזור נעקר אחרי קביעה?]]&lt;&gt;"",טבלה20[[#This Row],[CycleNumber]]&gt;B137),טבלה20[[#This Row],[באיזה מחזור נעקר אחרי קביעה?]],"")</f>
        <v/>
      </c>
      <c r="X136" s="14" t="str">
        <f>IF(AND(טבלה20[[#This Row],[הפרש קבוע אחרון]]&lt;&gt;"",J135=""),טבלה20[[#This Row],[CycleNumber]],"")</f>
        <v/>
      </c>
      <c r="Y136" s="14" t="str">
        <f>IF(OR(טבלה20[[#This Row],[CycleNumber]]&gt;B137,B137=""),טבלה20[[#This Row],[CycleNumber]],"")</f>
        <v/>
      </c>
      <c r="Z1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" t="s">
        <v>34</v>
      </c>
      <c r="AS136">
        <v>3</v>
      </c>
      <c r="AT136">
        <v>29</v>
      </c>
      <c r="AU136">
        <f t="shared" si="7"/>
        <v>0</v>
      </c>
      <c r="AV136" t="str">
        <f t="shared" si="8"/>
        <v/>
      </c>
    </row>
    <row r="137" spans="1:48" x14ac:dyDescent="0.25">
      <c r="A137" t="s">
        <v>34</v>
      </c>
      <c r="B137">
        <v>4</v>
      </c>
      <c r="C137">
        <v>1</v>
      </c>
      <c r="D137">
        <v>1</v>
      </c>
      <c r="E137">
        <v>0</v>
      </c>
      <c r="F137">
        <v>30</v>
      </c>
      <c r="G137">
        <f>טבלה20[[#This Row],[LengthofCycle]]+1</f>
        <v>31</v>
      </c>
      <c r="H137">
        <f>IF(טבלה20[[#This Row],[CycleNumber]]&gt;2,IF(AND(טבלה20[[#This Row],[LengthofCycle]]-F136=F136-F135,טבלה20[[#This Row],[LengthofCycle]]-F136&lt;&gt;0),1,""),"")</f>
        <v>1</v>
      </c>
      <c r="I137">
        <f>IF(טבלה20[[#This Row],[דילוג]]=1,SUM(H137:H138),"")</f>
        <v>1</v>
      </c>
      <c r="J137">
        <f>IF(AND(טבלה20[[#This Row],[CycleNumber]]&gt;B136,טבלה20[[#This Row],[CycleNumber]]&gt;2),IF(טבלה20[[#This Row],[דילוג]]=1,טבלה20[[#This Row],[LengthofCycle]]-F136,J136),"")</f>
        <v>1</v>
      </c>
      <c r="K137">
        <f>IF(AND(טבלה20[[#This Row],[CycleNumber]]&gt;B136,טבלה20[[#This Row],[CycleNumber]]&gt;2),IF(טבלה20[[#This Row],[דילוג]]=1,1,IF(MAX(K135:K136)=1,1,IF(טבלה20[[#This Row],[LengthofCycle]]-F136&lt;&gt;טבלה20[[#This Row],[הפרש קבוע אחרון]],0,""))),"")</f>
        <v>1</v>
      </c>
      <c r="L137">
        <f>IF(טבלה20[[#This Row],[CycleNumber]]&lt;3,"",IF(טבלה20[[#This Row],[דילוג]]=1,1,IF(L136="","",IF(טבלה20[[#This Row],[LengthofCycle]]-F136=טבלה20[[#This Row],[הפרש קבוע אחרון]],1,IF(L136+1&gt;3,"",L136+1)))))</f>
        <v>1</v>
      </c>
      <c r="M137">
        <f>IF(AND(טבלה20[[#This Row],[פעילות]]=1,L138=2,L139=1,B139&gt;טבלה20[[#This Row],[CycleNumber]]),1,"")</f>
        <v>1</v>
      </c>
      <c r="N137" t="str">
        <f>IF(AND(טבלה20[[#This Row],[האם יש לאישה וסת דילוג?]]=1,טבלה20[[#This Row],[CycleNumber]]&gt;5),IF(AND(טבלה20[[#This Row],[LengthofCycle]]=F134,F136=F133,F135=F132),1,""),"")</f>
        <v/>
      </c>
      <c r="O137" t="str">
        <f>IF(OR(טבלה20[[#This Row],[פעילות]]="",L136=""),"",IF(טבלה20[[#This Row],[פעילות]]=1,1,0))</f>
        <v/>
      </c>
      <c r="P137">
        <f>IF(AND(טבלה20[[#This Row],[הפרש קבוע אחרון]]&lt;&gt;"",טבלה20[[#This Row],[CycleNumber]]&lt;B138,B138&lt;&gt;"",טבלה20[[#This Row],[פעילות]]&lt;4),IF(F138-טבלה20[[#This Row],[LengthofCycle]]=טבלה20[[#This Row],[הפרש קבוע אחרון]],1,0),"")</f>
        <v>0</v>
      </c>
      <c r="Q137" s="14">
        <f>IF(טבלה20[[#This Row],[פעילות]]="","",IF(OR(Q136="",AND(טבלה20[[#This Row],[דילוג]]=1,L136=3)),1,Q136+1))</f>
        <v>1</v>
      </c>
      <c r="R137" s="14" t="str">
        <f>IF(AND(טבלה20[[#This Row],[מחזורי פעילות]]=3,H138=1,טבלה20[[#This Row],[הפרש קבוע אחרון]]&lt;&gt;J138),1,"")</f>
        <v/>
      </c>
      <c r="S137" s="14" t="str">
        <f>IF(AND(טבלה20[[#This Row],[מחזורי פעילות]]=3,H138=1,טבלה20[[#This Row],[הפרש קבוע אחרון]]=J138),1,"")</f>
        <v/>
      </c>
      <c r="T137" s="14" t="str">
        <f>IF(AND(טבלה20[[#This Row],[דילוג]]=1,טבלה20[[#This Row],[הפרש קבוע אחרון]]=J136,טבלה20[[#This Row],[מחזורי פעילות]]&gt;1),1,"")</f>
        <v/>
      </c>
      <c r="U137" s="14" t="str">
        <f>IF(OR(AND(טבלה20[[#This Row],[מחזורי פעילות]]&lt;&gt;"",Q138=""),AND(טבלה20[[#This Row],[פעילות]]=3,Q138=1)),טבלה20[[#This Row],[מחזורי פעילות]],"")</f>
        <v/>
      </c>
      <c r="V137" s="14" t="str">
        <f>IF(טבלה20[[#This Row],[באיזה מחזור נעקר אחרי קביעה?]]&lt;&gt;"",1,"")</f>
        <v/>
      </c>
      <c r="W137" s="14" t="str">
        <f>IF(AND(טבלה20[[#This Row],[באיזה מחזור נעקר אחרי קביעה?]]&lt;&gt;"",טבלה20[[#This Row],[CycleNumber]]&gt;B138),טבלה20[[#This Row],[באיזה מחזור נעקר אחרי קביעה?]],"")</f>
        <v/>
      </c>
      <c r="X137" s="14">
        <f>IF(AND(טבלה20[[#This Row],[הפרש קבוע אחרון]]&lt;&gt;"",J136=""),טבלה20[[#This Row],[CycleNumber]],"")</f>
        <v>4</v>
      </c>
      <c r="Y137" s="14" t="str">
        <f>IF(OR(טבלה20[[#This Row],[CycleNumber]]&gt;B138,B138=""),טבלה20[[#This Row],[CycleNumber]],"")</f>
        <v/>
      </c>
      <c r="Z1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" t="s">
        <v>34</v>
      </c>
      <c r="AS137">
        <v>4</v>
      </c>
      <c r="AT137">
        <v>30</v>
      </c>
      <c r="AU137">
        <f t="shared" si="7"/>
        <v>1</v>
      </c>
      <c r="AV137" t="str">
        <f t="shared" si="8"/>
        <v/>
      </c>
    </row>
    <row r="138" spans="1:48" x14ac:dyDescent="0.25">
      <c r="A138" t="s">
        <v>34</v>
      </c>
      <c r="B138">
        <v>5</v>
      </c>
      <c r="C138">
        <v>1</v>
      </c>
      <c r="D138">
        <v>1</v>
      </c>
      <c r="E138">
        <v>0</v>
      </c>
      <c r="F138">
        <v>28</v>
      </c>
      <c r="G138">
        <f>טבלה20[[#This Row],[LengthofCycle]]+1</f>
        <v>29</v>
      </c>
      <c r="H138" t="str">
        <f>IF(טבלה20[[#This Row],[CycleNumber]]&gt;2,IF(AND(טבלה20[[#This Row],[LengthofCycle]]-F137=F137-F136,טבלה20[[#This Row],[LengthofCycle]]-F137&lt;&gt;0),1,""),"")</f>
        <v/>
      </c>
      <c r="I138" t="str">
        <f>IF(טבלה20[[#This Row],[דילוג]]=1,SUM(H138:H139),"")</f>
        <v/>
      </c>
      <c r="J138">
        <f>IF(AND(טבלה20[[#This Row],[CycleNumber]]&gt;B137,טבלה20[[#This Row],[CycleNumber]]&gt;2),IF(טבלה20[[#This Row],[דילוג]]=1,טבלה20[[#This Row],[LengthofCycle]]-F137,J137),"")</f>
        <v>1</v>
      </c>
      <c r="K138">
        <f>IF(AND(טבלה20[[#This Row],[CycleNumber]]&gt;B137,טבלה20[[#This Row],[CycleNumber]]&gt;2),IF(טבלה20[[#This Row],[דילוג]]=1,1,IF(MAX(K136:K137)=1,1,IF(טבלה20[[#This Row],[LengthofCycle]]-F137&lt;&gt;טבלה20[[#This Row],[הפרש קבוע אחרון]],0,""))),"")</f>
        <v>1</v>
      </c>
      <c r="L138">
        <f>IF(טבלה20[[#This Row],[CycleNumber]]&lt;3,"",IF(טבלה20[[#This Row],[דילוג]]=1,1,IF(L137="","",IF(טבלה20[[#This Row],[LengthofCycle]]-F137=טבלה20[[#This Row],[הפרש קבוע אחרון]],1,IF(L137+1&gt;3,"",L137+1)))))</f>
        <v>2</v>
      </c>
      <c r="M138" t="str">
        <f>IF(AND(טבלה20[[#This Row],[פעילות]]=1,L139=2,L140=1,B140&gt;טבלה20[[#This Row],[CycleNumber]]),1,"")</f>
        <v/>
      </c>
      <c r="N138" t="str">
        <f>IF(AND(טבלה20[[#This Row],[האם יש לאישה וסת דילוג?]]=1,טבלה20[[#This Row],[CycleNumber]]&gt;5),IF(AND(טבלה20[[#This Row],[LengthofCycle]]=F135,F137=F134,F136=F133),1,""),"")</f>
        <v/>
      </c>
      <c r="O138">
        <f>IF(OR(טבלה20[[#This Row],[פעילות]]="",L137=""),"",IF(טבלה20[[#This Row],[פעילות]]=1,1,0))</f>
        <v>0</v>
      </c>
      <c r="P138">
        <f>IF(AND(טבלה20[[#This Row],[הפרש קבוע אחרון]]&lt;&gt;"",טבלה20[[#This Row],[CycleNumber]]&lt;B139,B139&lt;&gt;"",טבלה20[[#This Row],[פעילות]]&lt;4),IF(F139-טבלה20[[#This Row],[LengthofCycle]]=טבלה20[[#This Row],[הפרש קבוע אחרון]],1,0),"")</f>
        <v>1</v>
      </c>
      <c r="Q138" s="14">
        <f>IF(טבלה20[[#This Row],[פעילות]]="","",IF(OR(Q137="",AND(טבלה20[[#This Row],[דילוג]]=1,L137=3)),1,Q137+1))</f>
        <v>2</v>
      </c>
      <c r="R138" s="14" t="str">
        <f>IF(AND(טבלה20[[#This Row],[מחזורי פעילות]]=3,H139=1,טבלה20[[#This Row],[הפרש קבוע אחרון]]&lt;&gt;J139),1,"")</f>
        <v/>
      </c>
      <c r="S138" s="14" t="str">
        <f>IF(AND(טבלה20[[#This Row],[מחזורי פעילות]]=3,H139=1,טבלה20[[#This Row],[הפרש קבוע אחרון]]=J139),1,"")</f>
        <v/>
      </c>
      <c r="T138" s="14" t="str">
        <f>IF(AND(טבלה20[[#This Row],[דילוג]]=1,טבלה20[[#This Row],[הפרש קבוע אחרון]]=J137,טבלה20[[#This Row],[מחזורי פעילות]]&gt;1),1,"")</f>
        <v/>
      </c>
      <c r="U138" s="14" t="str">
        <f>IF(OR(AND(טבלה20[[#This Row],[מחזורי פעילות]]&lt;&gt;"",Q139=""),AND(טבלה20[[#This Row],[פעילות]]=3,Q139=1)),טבלה20[[#This Row],[מחזורי פעילות]],"")</f>
        <v/>
      </c>
      <c r="V138" s="14" t="str">
        <f>IF(טבלה20[[#This Row],[באיזה מחזור נעקר אחרי קביעה?]]&lt;&gt;"",1,"")</f>
        <v/>
      </c>
      <c r="W138" s="14" t="str">
        <f>IF(AND(טבלה20[[#This Row],[באיזה מחזור נעקר אחרי קביעה?]]&lt;&gt;"",טבלה20[[#This Row],[CycleNumber]]&gt;B139),טבלה20[[#This Row],[באיזה מחזור נעקר אחרי קביעה?]],"")</f>
        <v/>
      </c>
      <c r="X138" s="14" t="str">
        <f>IF(AND(טבלה20[[#This Row],[הפרש קבוע אחרון]]&lt;&gt;"",J137=""),טבלה20[[#This Row],[CycleNumber]],"")</f>
        <v/>
      </c>
      <c r="Y138" s="14" t="str">
        <f>IF(OR(טבלה20[[#This Row],[CycleNumber]]&gt;B139,B139=""),טבלה20[[#This Row],[CycleNumber]],"")</f>
        <v/>
      </c>
      <c r="Z1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" t="s">
        <v>34</v>
      </c>
      <c r="AS138">
        <v>5</v>
      </c>
      <c r="AT138">
        <v>28</v>
      </c>
      <c r="AU138">
        <f t="shared" si="7"/>
        <v>0</v>
      </c>
      <c r="AV138" t="str">
        <f t="shared" si="8"/>
        <v/>
      </c>
    </row>
    <row r="139" spans="1:48" x14ac:dyDescent="0.25">
      <c r="A139" t="s">
        <v>34</v>
      </c>
      <c r="B139">
        <v>6</v>
      </c>
      <c r="C139">
        <v>1</v>
      </c>
      <c r="D139">
        <v>1</v>
      </c>
      <c r="E139">
        <v>0</v>
      </c>
      <c r="F139">
        <v>29</v>
      </c>
      <c r="G139">
        <f>טבלה20[[#This Row],[LengthofCycle]]+1</f>
        <v>30</v>
      </c>
      <c r="H139" t="str">
        <f>IF(טבלה20[[#This Row],[CycleNumber]]&gt;2,IF(AND(טבלה20[[#This Row],[LengthofCycle]]-F138=F138-F137,טבלה20[[#This Row],[LengthofCycle]]-F138&lt;&gt;0),1,""),"")</f>
        <v/>
      </c>
      <c r="I139" t="str">
        <f>IF(טבלה20[[#This Row],[דילוג]]=1,SUM(H139:H140),"")</f>
        <v/>
      </c>
      <c r="J139">
        <f>IF(AND(טבלה20[[#This Row],[CycleNumber]]&gt;B138,טבלה20[[#This Row],[CycleNumber]]&gt;2),IF(טבלה20[[#This Row],[דילוג]]=1,טבלה20[[#This Row],[LengthofCycle]]-F138,J138),"")</f>
        <v>1</v>
      </c>
      <c r="K139">
        <f>IF(AND(טבלה20[[#This Row],[CycleNumber]]&gt;B138,טבלה20[[#This Row],[CycleNumber]]&gt;2),IF(טבלה20[[#This Row],[דילוג]]=1,1,IF(MAX(K137:K138)=1,1,IF(טבלה20[[#This Row],[LengthofCycle]]-F138&lt;&gt;טבלה20[[#This Row],[הפרש קבוע אחרון]],0,""))),"")</f>
        <v>1</v>
      </c>
      <c r="L139">
        <f>IF(טבלה20[[#This Row],[CycleNumber]]&lt;3,"",IF(טבלה20[[#This Row],[דילוג]]=1,1,IF(L138="","",IF(טבלה20[[#This Row],[LengthofCycle]]-F138=טבלה20[[#This Row],[הפרש קבוע אחרון]],1,IF(L138+1&gt;3,"",L138+1)))))</f>
        <v>1</v>
      </c>
      <c r="M139" t="str">
        <f>IF(AND(טבלה20[[#This Row],[פעילות]]=1,L140=2,L141=1,B141&gt;טבלה20[[#This Row],[CycleNumber]]),1,"")</f>
        <v/>
      </c>
      <c r="N139" t="str">
        <f>IF(AND(טבלה20[[#This Row],[האם יש לאישה וסת דילוג?]]=1,טבלה20[[#This Row],[CycleNumber]]&gt;5),IF(AND(טבלה20[[#This Row],[LengthofCycle]]=F136,F138=F135,F137=F134),1,""),"")</f>
        <v/>
      </c>
      <c r="O139">
        <f>IF(OR(טבלה20[[#This Row],[פעילות]]="",L138=""),"",IF(טבלה20[[#This Row],[פעילות]]=1,1,0))</f>
        <v>1</v>
      </c>
      <c r="P139">
        <f>IF(AND(טבלה20[[#This Row],[הפרש קבוע אחרון]]&lt;&gt;"",טבלה20[[#This Row],[CycleNumber]]&lt;B140,B140&lt;&gt;"",טבלה20[[#This Row],[פעילות]]&lt;4),IF(F140-טבלה20[[#This Row],[LengthofCycle]]=טבלה20[[#This Row],[הפרש קבוע אחרון]],1,0),"")</f>
        <v>1</v>
      </c>
      <c r="Q139" s="14">
        <f>IF(טבלה20[[#This Row],[פעילות]]="","",IF(OR(Q138="",AND(טבלה20[[#This Row],[דילוג]]=1,L138=3)),1,Q138+1))</f>
        <v>3</v>
      </c>
      <c r="R139" s="14" t="str">
        <f>IF(AND(טבלה20[[#This Row],[מחזורי פעילות]]=3,H140=1,טבלה20[[#This Row],[הפרש קבוע אחרון]]&lt;&gt;J140),1,"")</f>
        <v/>
      </c>
      <c r="S139" s="14">
        <f>IF(AND(טבלה20[[#This Row],[מחזורי פעילות]]=3,H140=1,טבלה20[[#This Row],[הפרש קבוע אחרון]]=J140),1,"")</f>
        <v>1</v>
      </c>
      <c r="T139" s="14" t="str">
        <f>IF(AND(טבלה20[[#This Row],[דילוג]]=1,טבלה20[[#This Row],[הפרש קבוע אחרון]]=J138,טבלה20[[#This Row],[מחזורי פעילות]]&gt;1),1,"")</f>
        <v/>
      </c>
      <c r="U139" s="14" t="str">
        <f>IF(OR(AND(טבלה20[[#This Row],[מחזורי פעילות]]&lt;&gt;"",Q140=""),AND(טבלה20[[#This Row],[פעילות]]=3,Q140=1)),טבלה20[[#This Row],[מחזורי פעילות]],"")</f>
        <v/>
      </c>
      <c r="V139" s="14" t="str">
        <f>IF(טבלה20[[#This Row],[באיזה מחזור נעקר אחרי קביעה?]]&lt;&gt;"",1,"")</f>
        <v/>
      </c>
      <c r="W139" s="14" t="str">
        <f>IF(AND(טבלה20[[#This Row],[באיזה מחזור נעקר אחרי קביעה?]]&lt;&gt;"",טבלה20[[#This Row],[CycleNumber]]&gt;B140),טבלה20[[#This Row],[באיזה מחזור נעקר אחרי קביעה?]],"")</f>
        <v/>
      </c>
      <c r="X139" s="14" t="str">
        <f>IF(AND(טבלה20[[#This Row],[הפרש קבוע אחרון]]&lt;&gt;"",J138=""),טבלה20[[#This Row],[CycleNumber]],"")</f>
        <v/>
      </c>
      <c r="Y139" s="14" t="str">
        <f>IF(OR(טבלה20[[#This Row],[CycleNumber]]&gt;B140,B140=""),טבלה20[[#This Row],[CycleNumber]],"")</f>
        <v/>
      </c>
      <c r="Z1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" t="s">
        <v>34</v>
      </c>
      <c r="AS139">
        <v>6</v>
      </c>
      <c r="AT139">
        <v>29</v>
      </c>
      <c r="AU139">
        <f t="shared" si="7"/>
        <v>0</v>
      </c>
      <c r="AV139" t="str">
        <f t="shared" si="8"/>
        <v/>
      </c>
    </row>
    <row r="140" spans="1:48" x14ac:dyDescent="0.25">
      <c r="A140" t="s">
        <v>34</v>
      </c>
      <c r="B140">
        <v>7</v>
      </c>
      <c r="C140">
        <v>1</v>
      </c>
      <c r="D140">
        <v>1</v>
      </c>
      <c r="E140">
        <v>0</v>
      </c>
      <c r="F140">
        <v>30</v>
      </c>
      <c r="G140">
        <f>טבלה20[[#This Row],[LengthofCycle]]+1</f>
        <v>31</v>
      </c>
      <c r="H140">
        <f>IF(טבלה20[[#This Row],[CycleNumber]]&gt;2,IF(AND(טבלה20[[#This Row],[LengthofCycle]]-F139=F139-F138,טבלה20[[#This Row],[LengthofCycle]]-F139&lt;&gt;0),1,""),"")</f>
        <v>1</v>
      </c>
      <c r="I140">
        <f>IF(טבלה20[[#This Row],[דילוג]]=1,SUM(H140:H141),"")</f>
        <v>1</v>
      </c>
      <c r="J140">
        <f>IF(AND(טבלה20[[#This Row],[CycleNumber]]&gt;B139,טבלה20[[#This Row],[CycleNumber]]&gt;2),IF(טבלה20[[#This Row],[דילוג]]=1,טבלה20[[#This Row],[LengthofCycle]]-F139,J139),"")</f>
        <v>1</v>
      </c>
      <c r="K140">
        <f>IF(AND(טבלה20[[#This Row],[CycleNumber]]&gt;B139,טבלה20[[#This Row],[CycleNumber]]&gt;2),IF(טבלה20[[#This Row],[דילוג]]=1,1,IF(MAX(K138:K139)=1,1,IF(טבלה20[[#This Row],[LengthofCycle]]-F139&lt;&gt;טבלה20[[#This Row],[הפרש קבוע אחרון]],0,""))),"")</f>
        <v>1</v>
      </c>
      <c r="L140">
        <f>IF(טבלה20[[#This Row],[CycleNumber]]&lt;3,"",IF(טבלה20[[#This Row],[דילוג]]=1,1,IF(L139="","",IF(טבלה20[[#This Row],[LengthofCycle]]-F139=טבלה20[[#This Row],[הפרש קבוע אחרון]],1,IF(L139+1&gt;3,"",L139+1)))))</f>
        <v>1</v>
      </c>
      <c r="M140" t="str">
        <f>IF(AND(טבלה20[[#This Row],[פעילות]]=1,L141=2,L142=1,B142&gt;טבלה20[[#This Row],[CycleNumber]]),1,"")</f>
        <v/>
      </c>
      <c r="N140" t="str">
        <f>IF(AND(טבלה20[[#This Row],[האם יש לאישה וסת דילוג?]]=1,טבלה20[[#This Row],[CycleNumber]]&gt;5),IF(AND(טבלה20[[#This Row],[LengthofCycle]]=F137,F139=F136,F138=F135),1,""),"")</f>
        <v/>
      </c>
      <c r="O140">
        <f>IF(OR(טבלה20[[#This Row],[פעילות]]="",L139=""),"",IF(טבלה20[[#This Row],[פעילות]]=1,1,0))</f>
        <v>1</v>
      </c>
      <c r="P140">
        <f>IF(AND(טבלה20[[#This Row],[הפרש קבוע אחרון]]&lt;&gt;"",טבלה20[[#This Row],[CycleNumber]]&lt;B141,B141&lt;&gt;"",טבלה20[[#This Row],[פעילות]]&lt;4),IF(F141-טבלה20[[#This Row],[LengthofCycle]]=טבלה20[[#This Row],[הפרש קבוע אחרון]],1,0),"")</f>
        <v>0</v>
      </c>
      <c r="Q140" s="14">
        <f>IF(טבלה20[[#This Row],[פעילות]]="","",IF(OR(Q139="",AND(טבלה20[[#This Row],[דילוג]]=1,L139=3)),1,Q139+1))</f>
        <v>4</v>
      </c>
      <c r="R140" s="14" t="str">
        <f>IF(AND(טבלה20[[#This Row],[מחזורי פעילות]]=3,H141=1,טבלה20[[#This Row],[הפרש קבוע אחרון]]&lt;&gt;J141),1,"")</f>
        <v/>
      </c>
      <c r="S140" s="14" t="str">
        <f>IF(AND(טבלה20[[#This Row],[מחזורי פעילות]]=3,H141=1,טבלה20[[#This Row],[הפרש קבוע אחרון]]=J141),1,"")</f>
        <v/>
      </c>
      <c r="T140" s="14">
        <f>IF(AND(טבלה20[[#This Row],[דילוג]]=1,טבלה20[[#This Row],[הפרש קבוע אחרון]]=J139,טבלה20[[#This Row],[מחזורי פעילות]]&gt;1),1,"")</f>
        <v>1</v>
      </c>
      <c r="U140" s="14" t="str">
        <f>IF(OR(AND(טבלה20[[#This Row],[מחזורי פעילות]]&lt;&gt;"",Q141=""),AND(טבלה20[[#This Row],[פעילות]]=3,Q141=1)),טבלה20[[#This Row],[מחזורי פעילות]],"")</f>
        <v/>
      </c>
      <c r="V140" s="14" t="str">
        <f>IF(טבלה20[[#This Row],[באיזה מחזור נעקר אחרי קביעה?]]&lt;&gt;"",1,"")</f>
        <v/>
      </c>
      <c r="W140" s="14" t="str">
        <f>IF(AND(טבלה20[[#This Row],[באיזה מחזור נעקר אחרי קביעה?]]&lt;&gt;"",טבלה20[[#This Row],[CycleNumber]]&gt;B141),טבלה20[[#This Row],[באיזה מחזור נעקר אחרי קביעה?]],"")</f>
        <v/>
      </c>
      <c r="X140" s="14" t="str">
        <f>IF(AND(טבלה20[[#This Row],[הפרש קבוע אחרון]]&lt;&gt;"",J139=""),טבלה20[[#This Row],[CycleNumber]],"")</f>
        <v/>
      </c>
      <c r="Y140" s="14" t="str">
        <f>IF(OR(טבלה20[[#This Row],[CycleNumber]]&gt;B141,B141=""),טבלה20[[#This Row],[CycleNumber]],"")</f>
        <v/>
      </c>
      <c r="Z1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" t="s">
        <v>34</v>
      </c>
      <c r="AS140">
        <v>7</v>
      </c>
      <c r="AT140">
        <v>30</v>
      </c>
      <c r="AU140">
        <f t="shared" si="7"/>
        <v>1</v>
      </c>
      <c r="AV140" t="str">
        <f t="shared" si="8"/>
        <v/>
      </c>
    </row>
    <row r="141" spans="1:48" x14ac:dyDescent="0.25">
      <c r="A141" t="s">
        <v>34</v>
      </c>
      <c r="B141">
        <v>8</v>
      </c>
      <c r="C141">
        <v>1</v>
      </c>
      <c r="D141">
        <v>1</v>
      </c>
      <c r="E141">
        <v>0</v>
      </c>
      <c r="F141">
        <v>29</v>
      </c>
      <c r="G141">
        <f>טבלה20[[#This Row],[LengthofCycle]]+1</f>
        <v>30</v>
      </c>
      <c r="H141" t="str">
        <f>IF(טבלה20[[#This Row],[CycleNumber]]&gt;2,IF(AND(טבלה20[[#This Row],[LengthofCycle]]-F140=F140-F139,טבלה20[[#This Row],[LengthofCycle]]-F140&lt;&gt;0),1,""),"")</f>
        <v/>
      </c>
      <c r="I141" t="str">
        <f>IF(טבלה20[[#This Row],[דילוג]]=1,SUM(H141:H142),"")</f>
        <v/>
      </c>
      <c r="J141">
        <f>IF(AND(טבלה20[[#This Row],[CycleNumber]]&gt;B140,טבלה20[[#This Row],[CycleNumber]]&gt;2),IF(טבלה20[[#This Row],[דילוג]]=1,טבלה20[[#This Row],[LengthofCycle]]-F140,J140),"")</f>
        <v>1</v>
      </c>
      <c r="K141">
        <f>IF(AND(טבלה20[[#This Row],[CycleNumber]]&gt;B140,טבלה20[[#This Row],[CycleNumber]]&gt;2),IF(טבלה20[[#This Row],[דילוג]]=1,1,IF(MAX(K139:K140)=1,1,IF(טבלה20[[#This Row],[LengthofCycle]]-F140&lt;&gt;טבלה20[[#This Row],[הפרש קבוע אחרון]],0,""))),"")</f>
        <v>1</v>
      </c>
      <c r="L141">
        <f>IF(טבלה20[[#This Row],[CycleNumber]]&lt;3,"",IF(טבלה20[[#This Row],[דילוג]]=1,1,IF(L140="","",IF(טבלה20[[#This Row],[LengthofCycle]]-F140=טבלה20[[#This Row],[הפרש קבוע אחרון]],1,IF(L140+1&gt;3,"",L140+1)))))</f>
        <v>2</v>
      </c>
      <c r="M141" t="str">
        <f>IF(AND(טבלה20[[#This Row],[פעילות]]=1,L142=2,L143=1,B143&gt;טבלה20[[#This Row],[CycleNumber]]),1,"")</f>
        <v/>
      </c>
      <c r="N141" t="str">
        <f>IF(AND(טבלה20[[#This Row],[האם יש לאישה וסת דילוג?]]=1,טבלה20[[#This Row],[CycleNumber]]&gt;5),IF(AND(טבלה20[[#This Row],[LengthofCycle]]=F138,F140=F137,F139=F136),1,""),"")</f>
        <v/>
      </c>
      <c r="O141">
        <f>IF(OR(טבלה20[[#This Row],[פעילות]]="",L140=""),"",IF(טבלה20[[#This Row],[פעילות]]=1,1,0))</f>
        <v>0</v>
      </c>
      <c r="P141" t="str">
        <f>IF(AND(טבלה20[[#This Row],[הפרש קבוע אחרון]]&lt;&gt;"",טבלה20[[#This Row],[CycleNumber]]&lt;B142,B142&lt;&gt;"",טבלה20[[#This Row],[פעילות]]&lt;4),IF(F142-טבלה20[[#This Row],[LengthofCycle]]=טבלה20[[#This Row],[הפרש קבוע אחרון]],1,0),"")</f>
        <v/>
      </c>
      <c r="Q141" s="14">
        <f>IF(טבלה20[[#This Row],[פעילות]]="","",IF(OR(Q140="",AND(טבלה20[[#This Row],[דילוג]]=1,L140=3)),1,Q140+1))</f>
        <v>5</v>
      </c>
      <c r="R141" s="14" t="str">
        <f>IF(AND(טבלה20[[#This Row],[מחזורי פעילות]]=3,H142=1,טבלה20[[#This Row],[הפרש קבוע אחרון]]&lt;&gt;J142),1,"")</f>
        <v/>
      </c>
      <c r="S141" s="14" t="str">
        <f>IF(AND(טבלה20[[#This Row],[מחזורי פעילות]]=3,H142=1,טבלה20[[#This Row],[הפרש קבוע אחרון]]=J142),1,"")</f>
        <v/>
      </c>
      <c r="T141" s="14" t="str">
        <f>IF(AND(טבלה20[[#This Row],[דילוג]]=1,טבלה20[[#This Row],[הפרש קבוע אחרון]]=J140,טבלה20[[#This Row],[מחזורי פעילות]]&gt;1),1,"")</f>
        <v/>
      </c>
      <c r="U141" s="14">
        <f>IF(OR(AND(טבלה20[[#This Row],[מחזורי פעילות]]&lt;&gt;"",Q142=""),AND(טבלה20[[#This Row],[פעילות]]=3,Q142=1)),טבלה20[[#This Row],[מחזורי פעילות]],"")</f>
        <v>5</v>
      </c>
      <c r="V141" s="14">
        <f>IF(טבלה20[[#This Row],[באיזה מחזור נעקר אחרי קביעה?]]&lt;&gt;"",1,"")</f>
        <v>1</v>
      </c>
      <c r="W141" s="14">
        <f>IF(AND(טבלה20[[#This Row],[באיזה מחזור נעקר אחרי קביעה?]]&lt;&gt;"",טבלה20[[#This Row],[CycleNumber]]&gt;B142),טבלה20[[#This Row],[באיזה מחזור נעקר אחרי קביעה?]],"")</f>
        <v>5</v>
      </c>
      <c r="X141" s="14" t="str">
        <f>IF(AND(טבלה20[[#This Row],[הפרש קבוע אחרון]]&lt;&gt;"",J140=""),טבלה20[[#This Row],[CycleNumber]],"")</f>
        <v/>
      </c>
      <c r="Y141" s="14">
        <f>IF(OR(טבלה20[[#This Row],[CycleNumber]]&gt;B142,B142=""),טבלה20[[#This Row],[CycleNumber]],"")</f>
        <v>8</v>
      </c>
      <c r="Z1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" t="s">
        <v>34</v>
      </c>
      <c r="AS141">
        <v>8</v>
      </c>
      <c r="AT141">
        <v>29</v>
      </c>
      <c r="AU141">
        <f t="shared" si="7"/>
        <v>0</v>
      </c>
      <c r="AV141" t="str">
        <f t="shared" si="8"/>
        <v/>
      </c>
    </row>
    <row r="142" spans="1:48" x14ac:dyDescent="0.25">
      <c r="A142" t="s">
        <v>35</v>
      </c>
      <c r="B142">
        <v>1</v>
      </c>
      <c r="C142">
        <v>0</v>
      </c>
      <c r="D142">
        <v>1</v>
      </c>
      <c r="E142">
        <v>0</v>
      </c>
      <c r="F142">
        <v>30</v>
      </c>
      <c r="G142">
        <f>טבלה20[[#This Row],[LengthofCycle]]+1</f>
        <v>31</v>
      </c>
      <c r="H142" t="str">
        <f>IF(טבלה20[[#This Row],[CycleNumber]]&gt;2,IF(AND(טבלה20[[#This Row],[LengthofCycle]]-F141=F141-F140,טבלה20[[#This Row],[LengthofCycle]]-F141&lt;&gt;0),1,""),"")</f>
        <v/>
      </c>
      <c r="I142" t="str">
        <f>IF(טבלה20[[#This Row],[דילוג]]=1,SUM(H142:H143),"")</f>
        <v/>
      </c>
      <c r="J142" t="str">
        <f>IF(AND(טבלה20[[#This Row],[CycleNumber]]&gt;B141,טבלה20[[#This Row],[CycleNumber]]&gt;2),IF(טבלה20[[#This Row],[דילוג]]=1,טבלה20[[#This Row],[LengthofCycle]]-F141,J141),"")</f>
        <v/>
      </c>
      <c r="K142" t="str">
        <f>IF(AND(טבלה20[[#This Row],[CycleNumber]]&gt;B141,טבלה20[[#This Row],[CycleNumber]]&gt;2),IF(טבלה20[[#This Row],[דילוג]]=1,1,IF(MAX(K140:K141)=1,1,IF(טבלה20[[#This Row],[LengthofCycle]]-F141&lt;&gt;טבלה20[[#This Row],[הפרש קבוע אחרון]],0,""))),"")</f>
        <v/>
      </c>
      <c r="L142" t="str">
        <f>IF(טבלה20[[#This Row],[CycleNumber]]&lt;3,"",IF(טבלה20[[#This Row],[דילוג]]=1,1,IF(L141="","",IF(טבלה20[[#This Row],[LengthofCycle]]-F141=טבלה20[[#This Row],[הפרש קבוע אחרון]],1,IF(L141+1&gt;3,"",L141+1)))))</f>
        <v/>
      </c>
      <c r="M142" t="str">
        <f>IF(AND(טבלה20[[#This Row],[פעילות]]=1,L143=2,L144=1,B144&gt;טבלה20[[#This Row],[CycleNumber]]),1,"")</f>
        <v/>
      </c>
      <c r="N142" t="str">
        <f>IF(AND(טבלה20[[#This Row],[האם יש לאישה וסת דילוג?]]=1,טבלה20[[#This Row],[CycleNumber]]&gt;5),IF(AND(טבלה20[[#This Row],[LengthofCycle]]=F139,F141=F138,F140=F137),1,""),"")</f>
        <v/>
      </c>
      <c r="O142" t="str">
        <f>IF(OR(טבלה20[[#This Row],[פעילות]]="",L141=""),"",IF(טבלה20[[#This Row],[פעילות]]=1,1,0))</f>
        <v/>
      </c>
      <c r="P142" t="str">
        <f>IF(AND(טבלה20[[#This Row],[הפרש קבוע אחרון]]&lt;&gt;"",טבלה20[[#This Row],[CycleNumber]]&lt;B143,B143&lt;&gt;"",טבלה20[[#This Row],[פעילות]]&lt;4),IF(F143-טבלה20[[#This Row],[LengthofCycle]]=טבלה20[[#This Row],[הפרש קבוע אחרון]],1,0),"")</f>
        <v/>
      </c>
      <c r="Q142" s="14" t="str">
        <f>IF(טבלה20[[#This Row],[פעילות]]="","",IF(OR(Q141="",AND(טבלה20[[#This Row],[דילוג]]=1,L141=3)),1,Q141+1))</f>
        <v/>
      </c>
      <c r="R142" s="14" t="str">
        <f>IF(AND(טבלה20[[#This Row],[מחזורי פעילות]]=3,H143=1,טבלה20[[#This Row],[הפרש קבוע אחרון]]&lt;&gt;J143),1,"")</f>
        <v/>
      </c>
      <c r="S142" s="14" t="str">
        <f>IF(AND(טבלה20[[#This Row],[מחזורי פעילות]]=3,H143=1,טבלה20[[#This Row],[הפרש קבוע אחרון]]=J143),1,"")</f>
        <v/>
      </c>
      <c r="T142" s="14" t="str">
        <f>IF(AND(טבלה20[[#This Row],[דילוג]]=1,טבלה20[[#This Row],[הפרש קבוע אחרון]]=J141,טבלה20[[#This Row],[מחזורי פעילות]]&gt;1),1,"")</f>
        <v/>
      </c>
      <c r="U142" s="14" t="str">
        <f>IF(OR(AND(טבלה20[[#This Row],[מחזורי פעילות]]&lt;&gt;"",Q143=""),AND(טבלה20[[#This Row],[פעילות]]=3,Q143=1)),טבלה20[[#This Row],[מחזורי פעילות]],"")</f>
        <v/>
      </c>
      <c r="V142" s="14" t="str">
        <f>IF(טבלה20[[#This Row],[באיזה מחזור נעקר אחרי קביעה?]]&lt;&gt;"",1,"")</f>
        <v/>
      </c>
      <c r="W142" s="14" t="str">
        <f>IF(AND(טבלה20[[#This Row],[באיזה מחזור נעקר אחרי קביעה?]]&lt;&gt;"",טבלה20[[#This Row],[CycleNumber]]&gt;B143),טבלה20[[#This Row],[באיזה מחזור נעקר אחרי קביעה?]],"")</f>
        <v/>
      </c>
      <c r="X142" s="14" t="str">
        <f>IF(AND(טבלה20[[#This Row],[הפרש קבוע אחרון]]&lt;&gt;"",J141=""),טבלה20[[#This Row],[CycleNumber]],"")</f>
        <v/>
      </c>
      <c r="Y142" s="14" t="str">
        <f>IF(OR(טבלה20[[#This Row],[CycleNumber]]&gt;B143,B143=""),טבלה20[[#This Row],[CycleNumber]],"")</f>
        <v/>
      </c>
      <c r="Z1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" t="s">
        <v>35</v>
      </c>
      <c r="AS142">
        <v>1</v>
      </c>
      <c r="AT142">
        <v>30</v>
      </c>
      <c r="AU142" t="str">
        <f t="shared" si="7"/>
        <v/>
      </c>
      <c r="AV142" t="str">
        <f t="shared" si="8"/>
        <v/>
      </c>
    </row>
    <row r="143" spans="1:48" x14ac:dyDescent="0.25">
      <c r="A143" t="s">
        <v>35</v>
      </c>
      <c r="B143">
        <v>2</v>
      </c>
      <c r="C143">
        <v>0</v>
      </c>
      <c r="D143">
        <v>1</v>
      </c>
      <c r="E143">
        <v>0</v>
      </c>
      <c r="F143">
        <v>32</v>
      </c>
      <c r="G143">
        <f>טבלה20[[#This Row],[LengthofCycle]]+1</f>
        <v>33</v>
      </c>
      <c r="H143" t="str">
        <f>IF(טבלה20[[#This Row],[CycleNumber]]&gt;2,IF(AND(טבלה20[[#This Row],[LengthofCycle]]-F142=F142-F141,טבלה20[[#This Row],[LengthofCycle]]-F142&lt;&gt;0),1,""),"")</f>
        <v/>
      </c>
      <c r="I143" t="str">
        <f>IF(טבלה20[[#This Row],[דילוג]]=1,SUM(H143:H144),"")</f>
        <v/>
      </c>
      <c r="J143" t="str">
        <f>IF(AND(טבלה20[[#This Row],[CycleNumber]]&gt;B142,טבלה20[[#This Row],[CycleNumber]]&gt;2),IF(טבלה20[[#This Row],[דילוג]]=1,טבלה20[[#This Row],[LengthofCycle]]-F142,J142),"")</f>
        <v/>
      </c>
      <c r="K143" t="str">
        <f>IF(AND(טבלה20[[#This Row],[CycleNumber]]&gt;B142,טבלה20[[#This Row],[CycleNumber]]&gt;2),IF(טבלה20[[#This Row],[דילוג]]=1,1,IF(MAX(K141:K142)=1,1,IF(טבלה20[[#This Row],[LengthofCycle]]-F142&lt;&gt;טבלה20[[#This Row],[הפרש קבוע אחרון]],0,""))),"")</f>
        <v/>
      </c>
      <c r="L143" t="str">
        <f>IF(טבלה20[[#This Row],[CycleNumber]]&lt;3,"",IF(טבלה20[[#This Row],[דילוג]]=1,1,IF(L142="","",IF(טבלה20[[#This Row],[LengthofCycle]]-F142=טבלה20[[#This Row],[הפרש קבוע אחרון]],1,IF(L142+1&gt;3,"",L142+1)))))</f>
        <v/>
      </c>
      <c r="M143" t="str">
        <f>IF(AND(טבלה20[[#This Row],[פעילות]]=1,L144=2,L145=1,B145&gt;טבלה20[[#This Row],[CycleNumber]]),1,"")</f>
        <v/>
      </c>
      <c r="N143" t="str">
        <f>IF(AND(טבלה20[[#This Row],[האם יש לאישה וסת דילוג?]]=1,טבלה20[[#This Row],[CycleNumber]]&gt;5),IF(AND(טבלה20[[#This Row],[LengthofCycle]]=F140,F142=F139,F141=F138),1,""),"")</f>
        <v/>
      </c>
      <c r="O143" t="str">
        <f>IF(OR(טבלה20[[#This Row],[פעילות]]="",L142=""),"",IF(טבלה20[[#This Row],[פעילות]]=1,1,0))</f>
        <v/>
      </c>
      <c r="P143" t="str">
        <f>IF(AND(טבלה20[[#This Row],[הפרש קבוע אחרון]]&lt;&gt;"",טבלה20[[#This Row],[CycleNumber]]&lt;B144,B144&lt;&gt;"",טבלה20[[#This Row],[פעילות]]&lt;4),IF(F144-טבלה20[[#This Row],[LengthofCycle]]=טבלה20[[#This Row],[הפרש קבוע אחרון]],1,0),"")</f>
        <v/>
      </c>
      <c r="Q143" s="14" t="str">
        <f>IF(טבלה20[[#This Row],[פעילות]]="","",IF(OR(Q142="",AND(טבלה20[[#This Row],[דילוג]]=1,L142=3)),1,Q142+1))</f>
        <v/>
      </c>
      <c r="R143" s="14" t="str">
        <f>IF(AND(טבלה20[[#This Row],[מחזורי פעילות]]=3,H144=1,טבלה20[[#This Row],[הפרש קבוע אחרון]]&lt;&gt;J144),1,"")</f>
        <v/>
      </c>
      <c r="S143" s="14" t="str">
        <f>IF(AND(טבלה20[[#This Row],[מחזורי פעילות]]=3,H144=1,טבלה20[[#This Row],[הפרש קבוע אחרון]]=J144),1,"")</f>
        <v/>
      </c>
      <c r="T143" s="14" t="str">
        <f>IF(AND(טבלה20[[#This Row],[דילוג]]=1,טבלה20[[#This Row],[הפרש קבוע אחרון]]=J142,טבלה20[[#This Row],[מחזורי פעילות]]&gt;1),1,"")</f>
        <v/>
      </c>
      <c r="U143" s="14" t="str">
        <f>IF(OR(AND(טבלה20[[#This Row],[מחזורי פעילות]]&lt;&gt;"",Q144=""),AND(טבלה20[[#This Row],[פעילות]]=3,Q144=1)),טבלה20[[#This Row],[מחזורי פעילות]],"")</f>
        <v/>
      </c>
      <c r="V143" s="14" t="str">
        <f>IF(טבלה20[[#This Row],[באיזה מחזור נעקר אחרי קביעה?]]&lt;&gt;"",1,"")</f>
        <v/>
      </c>
      <c r="W143" s="14" t="str">
        <f>IF(AND(טבלה20[[#This Row],[באיזה מחזור נעקר אחרי קביעה?]]&lt;&gt;"",טבלה20[[#This Row],[CycleNumber]]&gt;B144),טבלה20[[#This Row],[באיזה מחזור נעקר אחרי קביעה?]],"")</f>
        <v/>
      </c>
      <c r="X143" s="14" t="str">
        <f>IF(AND(טבלה20[[#This Row],[הפרש קבוע אחרון]]&lt;&gt;"",J142=""),טבלה20[[#This Row],[CycleNumber]],"")</f>
        <v/>
      </c>
      <c r="Y143" s="14" t="str">
        <f>IF(OR(טבלה20[[#This Row],[CycleNumber]]&gt;B144,B144=""),טבלה20[[#This Row],[CycleNumber]],"")</f>
        <v/>
      </c>
      <c r="Z1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" t="s">
        <v>35</v>
      </c>
      <c r="AS143">
        <v>2</v>
      </c>
      <c r="AT143">
        <v>32</v>
      </c>
      <c r="AU143" t="str">
        <f t="shared" si="7"/>
        <v/>
      </c>
      <c r="AV143" t="str">
        <f t="shared" si="8"/>
        <v/>
      </c>
    </row>
    <row r="144" spans="1:48" x14ac:dyDescent="0.25">
      <c r="A144" t="s">
        <v>35</v>
      </c>
      <c r="B144">
        <v>3</v>
      </c>
      <c r="C144">
        <v>0</v>
      </c>
      <c r="D144">
        <v>1</v>
      </c>
      <c r="E144">
        <v>0</v>
      </c>
      <c r="F144">
        <v>31</v>
      </c>
      <c r="G144">
        <f>טבלה20[[#This Row],[LengthofCycle]]+1</f>
        <v>32</v>
      </c>
      <c r="H144" t="str">
        <f>IF(טבלה20[[#This Row],[CycleNumber]]&gt;2,IF(AND(טבלה20[[#This Row],[LengthofCycle]]-F143=F143-F142,טבלה20[[#This Row],[LengthofCycle]]-F143&lt;&gt;0),1,""),"")</f>
        <v/>
      </c>
      <c r="I144" t="str">
        <f>IF(טבלה20[[#This Row],[דילוג]]=1,SUM(H144:H145),"")</f>
        <v/>
      </c>
      <c r="J144" t="str">
        <f>IF(AND(טבלה20[[#This Row],[CycleNumber]]&gt;B143,טבלה20[[#This Row],[CycleNumber]]&gt;2),IF(טבלה20[[#This Row],[דילוג]]=1,טבלה20[[#This Row],[LengthofCycle]]-F143,J143),"")</f>
        <v/>
      </c>
      <c r="K144">
        <f>IF(AND(טבלה20[[#This Row],[CycleNumber]]&gt;B143,טבלה20[[#This Row],[CycleNumber]]&gt;2),IF(טבלה20[[#This Row],[דילוג]]=1,1,IF(MAX(K142:K143)=1,1,IF(טבלה20[[#This Row],[LengthofCycle]]-F143&lt;&gt;טבלה20[[#This Row],[הפרש קבוע אחרון]],0,""))),"")</f>
        <v>0</v>
      </c>
      <c r="L144" t="str">
        <f>IF(טבלה20[[#This Row],[CycleNumber]]&lt;3,"",IF(טבלה20[[#This Row],[דילוג]]=1,1,IF(L143="","",IF(טבלה20[[#This Row],[LengthofCycle]]-F143=טבלה20[[#This Row],[הפרש קבוע אחרון]],1,IF(L143+1&gt;3,"",L143+1)))))</f>
        <v/>
      </c>
      <c r="M144" t="str">
        <f>IF(AND(טבלה20[[#This Row],[פעילות]]=1,L145=2,L146=1,B146&gt;טבלה20[[#This Row],[CycleNumber]]),1,"")</f>
        <v/>
      </c>
      <c r="N144" t="str">
        <f>IF(AND(טבלה20[[#This Row],[האם יש לאישה וסת דילוג?]]=1,טבלה20[[#This Row],[CycleNumber]]&gt;5),IF(AND(טבלה20[[#This Row],[LengthofCycle]]=F141,F143=F140,F142=F139),1,""),"")</f>
        <v/>
      </c>
      <c r="O144" t="str">
        <f>IF(OR(טבלה20[[#This Row],[פעילות]]="",L143=""),"",IF(טבלה20[[#This Row],[פעילות]]=1,1,0))</f>
        <v/>
      </c>
      <c r="P144" t="str">
        <f>IF(AND(טבלה20[[#This Row],[הפרש קבוע אחרון]]&lt;&gt;"",טבלה20[[#This Row],[CycleNumber]]&lt;B145,B145&lt;&gt;"",טבלה20[[#This Row],[פעילות]]&lt;4),IF(F145-טבלה20[[#This Row],[LengthofCycle]]=טבלה20[[#This Row],[הפרש קבוע אחרון]],1,0),"")</f>
        <v/>
      </c>
      <c r="Q144" s="14" t="str">
        <f>IF(טבלה20[[#This Row],[פעילות]]="","",IF(OR(Q143="",AND(טבלה20[[#This Row],[דילוג]]=1,L143=3)),1,Q143+1))</f>
        <v/>
      </c>
      <c r="R144" s="14" t="str">
        <f>IF(AND(טבלה20[[#This Row],[מחזורי פעילות]]=3,H145=1,טבלה20[[#This Row],[הפרש קבוע אחרון]]&lt;&gt;J145),1,"")</f>
        <v/>
      </c>
      <c r="S144" s="14" t="str">
        <f>IF(AND(טבלה20[[#This Row],[מחזורי פעילות]]=3,H145=1,טבלה20[[#This Row],[הפרש קבוע אחרון]]=J145),1,"")</f>
        <v/>
      </c>
      <c r="T144" s="14" t="str">
        <f>IF(AND(טבלה20[[#This Row],[דילוג]]=1,טבלה20[[#This Row],[הפרש קבוע אחרון]]=J143,טבלה20[[#This Row],[מחזורי פעילות]]&gt;1),1,"")</f>
        <v/>
      </c>
      <c r="U144" s="14" t="str">
        <f>IF(OR(AND(טבלה20[[#This Row],[מחזורי פעילות]]&lt;&gt;"",Q145=""),AND(טבלה20[[#This Row],[פעילות]]=3,Q145=1)),טבלה20[[#This Row],[מחזורי פעילות]],"")</f>
        <v/>
      </c>
      <c r="V144" s="14" t="str">
        <f>IF(טבלה20[[#This Row],[באיזה מחזור נעקר אחרי קביעה?]]&lt;&gt;"",1,"")</f>
        <v/>
      </c>
      <c r="W144" s="14" t="str">
        <f>IF(AND(טבלה20[[#This Row],[באיזה מחזור נעקר אחרי קביעה?]]&lt;&gt;"",טבלה20[[#This Row],[CycleNumber]]&gt;B145),טבלה20[[#This Row],[באיזה מחזור נעקר אחרי קביעה?]],"")</f>
        <v/>
      </c>
      <c r="X144" s="14" t="str">
        <f>IF(AND(טבלה20[[#This Row],[הפרש קבוע אחרון]]&lt;&gt;"",J143=""),טבלה20[[#This Row],[CycleNumber]],"")</f>
        <v/>
      </c>
      <c r="Y144" s="14" t="str">
        <f>IF(OR(טבלה20[[#This Row],[CycleNumber]]&gt;B145,B145=""),טבלה20[[#This Row],[CycleNumber]],"")</f>
        <v/>
      </c>
      <c r="Z1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" t="s">
        <v>35</v>
      </c>
      <c r="AS144">
        <v>3</v>
      </c>
      <c r="AT144">
        <v>31</v>
      </c>
      <c r="AU144">
        <f t="shared" si="7"/>
        <v>0</v>
      </c>
      <c r="AV144" t="str">
        <f t="shared" si="8"/>
        <v/>
      </c>
    </row>
    <row r="145" spans="1:48" x14ac:dyDescent="0.25">
      <c r="A145" t="s">
        <v>35</v>
      </c>
      <c r="B145">
        <v>4</v>
      </c>
      <c r="C145">
        <v>0</v>
      </c>
      <c r="D145">
        <v>1</v>
      </c>
      <c r="E145">
        <v>0</v>
      </c>
      <c r="F145">
        <v>30</v>
      </c>
      <c r="G145">
        <f>טבלה20[[#This Row],[LengthofCycle]]+1</f>
        <v>31</v>
      </c>
      <c r="H145">
        <f>IF(טבלה20[[#This Row],[CycleNumber]]&gt;2,IF(AND(טבלה20[[#This Row],[LengthofCycle]]-F144=F144-F143,טבלה20[[#This Row],[LengthofCycle]]-F144&lt;&gt;0),1,""),"")</f>
        <v>1</v>
      </c>
      <c r="I145">
        <f>IF(טבלה20[[#This Row],[דילוג]]=1,SUM(H145:H146),"")</f>
        <v>1</v>
      </c>
      <c r="J145">
        <f>IF(AND(טבלה20[[#This Row],[CycleNumber]]&gt;B144,טבלה20[[#This Row],[CycleNumber]]&gt;2),IF(טבלה20[[#This Row],[דילוג]]=1,טבלה20[[#This Row],[LengthofCycle]]-F144,J144),"")</f>
        <v>-1</v>
      </c>
      <c r="K145">
        <f>IF(AND(טבלה20[[#This Row],[CycleNumber]]&gt;B144,טבלה20[[#This Row],[CycleNumber]]&gt;2),IF(טבלה20[[#This Row],[דילוג]]=1,1,IF(MAX(K143:K144)=1,1,IF(טבלה20[[#This Row],[LengthofCycle]]-F144&lt;&gt;טבלה20[[#This Row],[הפרש קבוע אחרון]],0,""))),"")</f>
        <v>1</v>
      </c>
      <c r="L145">
        <f>IF(טבלה20[[#This Row],[CycleNumber]]&lt;3,"",IF(טבלה20[[#This Row],[דילוג]]=1,1,IF(L144="","",IF(טבלה20[[#This Row],[LengthofCycle]]-F144=טבלה20[[#This Row],[הפרש קבוע אחרון]],1,IF(L144+1&gt;3,"",L144+1)))))</f>
        <v>1</v>
      </c>
      <c r="M145">
        <f>IF(AND(טבלה20[[#This Row],[פעילות]]=1,L146=2,L147=1,B147&gt;טבלה20[[#This Row],[CycleNumber]]),1,"")</f>
        <v>1</v>
      </c>
      <c r="N145" t="str">
        <f>IF(AND(טבלה20[[#This Row],[האם יש לאישה וסת דילוג?]]=1,טבלה20[[#This Row],[CycleNumber]]&gt;5),IF(AND(טבלה20[[#This Row],[LengthofCycle]]=F142,F144=F141,F143=F140),1,""),"")</f>
        <v/>
      </c>
      <c r="O145" t="str">
        <f>IF(OR(טבלה20[[#This Row],[פעילות]]="",L144=""),"",IF(טבלה20[[#This Row],[פעילות]]=1,1,0))</f>
        <v/>
      </c>
      <c r="P145">
        <f>IF(AND(טבלה20[[#This Row],[הפרש קבוע אחרון]]&lt;&gt;"",טבלה20[[#This Row],[CycleNumber]]&lt;B146,B146&lt;&gt;"",טבלה20[[#This Row],[פעילות]]&lt;4),IF(F146-טבלה20[[#This Row],[LengthofCycle]]=טבלה20[[#This Row],[הפרש קבוע אחרון]],1,0),"")</f>
        <v>0</v>
      </c>
      <c r="Q145" s="14">
        <f>IF(טבלה20[[#This Row],[פעילות]]="","",IF(OR(Q144="",AND(טבלה20[[#This Row],[דילוג]]=1,L144=3)),1,Q144+1))</f>
        <v>1</v>
      </c>
      <c r="R145" s="14" t="str">
        <f>IF(AND(טבלה20[[#This Row],[מחזורי פעילות]]=3,H146=1,טבלה20[[#This Row],[הפרש קבוע אחרון]]&lt;&gt;J146),1,"")</f>
        <v/>
      </c>
      <c r="S145" s="14" t="str">
        <f>IF(AND(טבלה20[[#This Row],[מחזורי פעילות]]=3,H146=1,טבלה20[[#This Row],[הפרש קבוע אחרון]]=J146),1,"")</f>
        <v/>
      </c>
      <c r="T145" s="14" t="str">
        <f>IF(AND(טבלה20[[#This Row],[דילוג]]=1,טבלה20[[#This Row],[הפרש קבוע אחרון]]=J144,טבלה20[[#This Row],[מחזורי פעילות]]&gt;1),1,"")</f>
        <v/>
      </c>
      <c r="U145" s="14" t="str">
        <f>IF(OR(AND(טבלה20[[#This Row],[מחזורי פעילות]]&lt;&gt;"",Q146=""),AND(טבלה20[[#This Row],[פעילות]]=3,Q146=1)),טבלה20[[#This Row],[מחזורי פעילות]],"")</f>
        <v/>
      </c>
      <c r="V145" s="14" t="str">
        <f>IF(טבלה20[[#This Row],[באיזה מחזור נעקר אחרי קביעה?]]&lt;&gt;"",1,"")</f>
        <v/>
      </c>
      <c r="W145" s="14" t="str">
        <f>IF(AND(טבלה20[[#This Row],[באיזה מחזור נעקר אחרי קביעה?]]&lt;&gt;"",טבלה20[[#This Row],[CycleNumber]]&gt;B146),טבלה20[[#This Row],[באיזה מחזור נעקר אחרי קביעה?]],"")</f>
        <v/>
      </c>
      <c r="X145" s="14">
        <f>IF(AND(טבלה20[[#This Row],[הפרש קבוע אחרון]]&lt;&gt;"",J144=""),טבלה20[[#This Row],[CycleNumber]],"")</f>
        <v>4</v>
      </c>
      <c r="Y145" s="14" t="str">
        <f>IF(OR(טבלה20[[#This Row],[CycleNumber]]&gt;B146,B146=""),טבלה20[[#This Row],[CycleNumber]],"")</f>
        <v/>
      </c>
      <c r="Z1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" t="s">
        <v>35</v>
      </c>
      <c r="AS145">
        <v>4</v>
      </c>
      <c r="AT145">
        <v>30</v>
      </c>
      <c r="AU145">
        <f t="shared" si="7"/>
        <v>1</v>
      </c>
      <c r="AV145" t="str">
        <f t="shared" si="8"/>
        <v/>
      </c>
    </row>
    <row r="146" spans="1:48" x14ac:dyDescent="0.25">
      <c r="A146" t="s">
        <v>35</v>
      </c>
      <c r="B146">
        <v>5</v>
      </c>
      <c r="C146">
        <v>0</v>
      </c>
      <c r="D146">
        <v>1</v>
      </c>
      <c r="E146">
        <v>0</v>
      </c>
      <c r="F146">
        <v>32</v>
      </c>
      <c r="G146">
        <f>טבלה20[[#This Row],[LengthofCycle]]+1</f>
        <v>33</v>
      </c>
      <c r="H146" t="str">
        <f>IF(טבלה20[[#This Row],[CycleNumber]]&gt;2,IF(AND(טבלה20[[#This Row],[LengthofCycle]]-F145=F145-F144,טבלה20[[#This Row],[LengthofCycle]]-F145&lt;&gt;0),1,""),"")</f>
        <v/>
      </c>
      <c r="I146" t="str">
        <f>IF(טבלה20[[#This Row],[דילוג]]=1,SUM(H146:H147),"")</f>
        <v/>
      </c>
      <c r="J146">
        <f>IF(AND(טבלה20[[#This Row],[CycleNumber]]&gt;B145,טבלה20[[#This Row],[CycleNumber]]&gt;2),IF(טבלה20[[#This Row],[דילוג]]=1,טבלה20[[#This Row],[LengthofCycle]]-F145,J145),"")</f>
        <v>-1</v>
      </c>
      <c r="K146">
        <f>IF(AND(טבלה20[[#This Row],[CycleNumber]]&gt;B145,טבלה20[[#This Row],[CycleNumber]]&gt;2),IF(טבלה20[[#This Row],[דילוג]]=1,1,IF(MAX(K144:K145)=1,1,IF(טבלה20[[#This Row],[LengthofCycle]]-F145&lt;&gt;טבלה20[[#This Row],[הפרש קבוע אחרון]],0,""))),"")</f>
        <v>1</v>
      </c>
      <c r="L146">
        <f>IF(טבלה20[[#This Row],[CycleNumber]]&lt;3,"",IF(טבלה20[[#This Row],[דילוג]]=1,1,IF(L145="","",IF(טבלה20[[#This Row],[LengthofCycle]]-F145=טבלה20[[#This Row],[הפרש קבוע אחרון]],1,IF(L145+1&gt;3,"",L145+1)))))</f>
        <v>2</v>
      </c>
      <c r="M146" t="str">
        <f>IF(AND(טבלה20[[#This Row],[פעילות]]=1,L147=2,L148=1,B148&gt;טבלה20[[#This Row],[CycleNumber]]),1,"")</f>
        <v/>
      </c>
      <c r="N146" t="str">
        <f>IF(AND(טבלה20[[#This Row],[האם יש לאישה וסת דילוג?]]=1,טבלה20[[#This Row],[CycleNumber]]&gt;5),IF(AND(טבלה20[[#This Row],[LengthofCycle]]=F143,F145=F142,F144=F141),1,""),"")</f>
        <v/>
      </c>
      <c r="O146">
        <f>IF(OR(טבלה20[[#This Row],[פעילות]]="",L145=""),"",IF(טבלה20[[#This Row],[פעילות]]=1,1,0))</f>
        <v>0</v>
      </c>
      <c r="P146">
        <f>IF(AND(טבלה20[[#This Row],[הפרש קבוע אחרון]]&lt;&gt;"",טבלה20[[#This Row],[CycleNumber]]&lt;B147,B147&lt;&gt;"",טבלה20[[#This Row],[פעילות]]&lt;4),IF(F147-טבלה20[[#This Row],[LengthofCycle]]=טבלה20[[#This Row],[הפרש קבוע אחרון]],1,0),"")</f>
        <v>1</v>
      </c>
      <c r="Q146" s="14">
        <f>IF(טבלה20[[#This Row],[פעילות]]="","",IF(OR(Q145="",AND(טבלה20[[#This Row],[דילוג]]=1,L145=3)),1,Q145+1))</f>
        <v>2</v>
      </c>
      <c r="R146" s="14" t="str">
        <f>IF(AND(טבלה20[[#This Row],[מחזורי פעילות]]=3,H147=1,טבלה20[[#This Row],[הפרש קבוע אחרון]]&lt;&gt;J147),1,"")</f>
        <v/>
      </c>
      <c r="S146" s="14" t="str">
        <f>IF(AND(טבלה20[[#This Row],[מחזורי פעילות]]=3,H147=1,טבלה20[[#This Row],[הפרש קבוע אחרון]]=J147),1,"")</f>
        <v/>
      </c>
      <c r="T146" s="14" t="str">
        <f>IF(AND(טבלה20[[#This Row],[דילוג]]=1,טבלה20[[#This Row],[הפרש קבוע אחרון]]=J145,טבלה20[[#This Row],[מחזורי פעילות]]&gt;1),1,"")</f>
        <v/>
      </c>
      <c r="U146" s="14" t="str">
        <f>IF(OR(AND(טבלה20[[#This Row],[מחזורי פעילות]]&lt;&gt;"",Q147=""),AND(טבלה20[[#This Row],[פעילות]]=3,Q147=1)),טבלה20[[#This Row],[מחזורי פעילות]],"")</f>
        <v/>
      </c>
      <c r="V146" s="14" t="str">
        <f>IF(טבלה20[[#This Row],[באיזה מחזור נעקר אחרי קביעה?]]&lt;&gt;"",1,"")</f>
        <v/>
      </c>
      <c r="W146" s="14" t="str">
        <f>IF(AND(טבלה20[[#This Row],[באיזה מחזור נעקר אחרי קביעה?]]&lt;&gt;"",טבלה20[[#This Row],[CycleNumber]]&gt;B147),טבלה20[[#This Row],[באיזה מחזור נעקר אחרי קביעה?]],"")</f>
        <v/>
      </c>
      <c r="X146" s="14" t="str">
        <f>IF(AND(טבלה20[[#This Row],[הפרש קבוע אחרון]]&lt;&gt;"",J145=""),טבלה20[[#This Row],[CycleNumber]],"")</f>
        <v/>
      </c>
      <c r="Y146" s="14" t="str">
        <f>IF(OR(טבלה20[[#This Row],[CycleNumber]]&gt;B147,B147=""),טבלה20[[#This Row],[CycleNumber]],"")</f>
        <v/>
      </c>
      <c r="Z1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" t="s">
        <v>35</v>
      </c>
      <c r="AS146">
        <v>5</v>
      </c>
      <c r="AT146">
        <v>32</v>
      </c>
      <c r="AU146">
        <f t="shared" si="7"/>
        <v>0</v>
      </c>
      <c r="AV146" t="str">
        <f t="shared" si="8"/>
        <v/>
      </c>
    </row>
    <row r="147" spans="1:48" x14ac:dyDescent="0.25">
      <c r="A147" t="s">
        <v>35</v>
      </c>
      <c r="B147">
        <v>6</v>
      </c>
      <c r="C147">
        <v>0</v>
      </c>
      <c r="D147">
        <v>1</v>
      </c>
      <c r="E147">
        <v>0</v>
      </c>
      <c r="F147">
        <v>31</v>
      </c>
      <c r="G147">
        <f>טבלה20[[#This Row],[LengthofCycle]]+1</f>
        <v>32</v>
      </c>
      <c r="H147" t="str">
        <f>IF(טבלה20[[#This Row],[CycleNumber]]&gt;2,IF(AND(טבלה20[[#This Row],[LengthofCycle]]-F146=F146-F145,טבלה20[[#This Row],[LengthofCycle]]-F146&lt;&gt;0),1,""),"")</f>
        <v/>
      </c>
      <c r="I147" t="str">
        <f>IF(טבלה20[[#This Row],[דילוג]]=1,SUM(H147:H148),"")</f>
        <v/>
      </c>
      <c r="J147">
        <f>IF(AND(טבלה20[[#This Row],[CycleNumber]]&gt;B146,טבלה20[[#This Row],[CycleNumber]]&gt;2),IF(טבלה20[[#This Row],[דילוג]]=1,טבלה20[[#This Row],[LengthofCycle]]-F146,J146),"")</f>
        <v>-1</v>
      </c>
      <c r="K147">
        <f>IF(AND(טבלה20[[#This Row],[CycleNumber]]&gt;B146,טבלה20[[#This Row],[CycleNumber]]&gt;2),IF(טבלה20[[#This Row],[דילוג]]=1,1,IF(MAX(K145:K146)=1,1,IF(טבלה20[[#This Row],[LengthofCycle]]-F146&lt;&gt;טבלה20[[#This Row],[הפרש קבוע אחרון]],0,""))),"")</f>
        <v>1</v>
      </c>
      <c r="L147">
        <f>IF(טבלה20[[#This Row],[CycleNumber]]&lt;3,"",IF(טבלה20[[#This Row],[דילוג]]=1,1,IF(L146="","",IF(טבלה20[[#This Row],[LengthofCycle]]-F146=טבלה20[[#This Row],[הפרש קבוע אחרון]],1,IF(L146+1&gt;3,"",L146+1)))))</f>
        <v>1</v>
      </c>
      <c r="M147" t="str">
        <f>IF(AND(טבלה20[[#This Row],[פעילות]]=1,L148=2,L149=1,B149&gt;טבלה20[[#This Row],[CycleNumber]]),1,"")</f>
        <v/>
      </c>
      <c r="N147" t="str">
        <f>IF(AND(טבלה20[[#This Row],[האם יש לאישה וסת דילוג?]]=1,טבלה20[[#This Row],[CycleNumber]]&gt;5),IF(AND(טבלה20[[#This Row],[LengthofCycle]]=F144,F146=F143,F145=F142),1,""),"")</f>
        <v/>
      </c>
      <c r="O147">
        <f>IF(OR(טבלה20[[#This Row],[פעילות]]="",L146=""),"",IF(טבלה20[[#This Row],[פעילות]]=1,1,0))</f>
        <v>1</v>
      </c>
      <c r="P147">
        <f>IF(AND(טבלה20[[#This Row],[הפרש קבוע אחרון]]&lt;&gt;"",טבלה20[[#This Row],[CycleNumber]]&lt;B148,B148&lt;&gt;"",טבלה20[[#This Row],[פעילות]]&lt;4),IF(F148-טבלה20[[#This Row],[LengthofCycle]]=טבלה20[[#This Row],[הפרש קבוע אחרון]],1,0),"")</f>
        <v>1</v>
      </c>
      <c r="Q147" s="14">
        <f>IF(טבלה20[[#This Row],[פעילות]]="","",IF(OR(Q146="",AND(טבלה20[[#This Row],[דילוג]]=1,L146=3)),1,Q146+1))</f>
        <v>3</v>
      </c>
      <c r="R147" s="14" t="str">
        <f>IF(AND(טבלה20[[#This Row],[מחזורי פעילות]]=3,H148=1,טבלה20[[#This Row],[הפרש קבוע אחרון]]&lt;&gt;J148),1,"")</f>
        <v/>
      </c>
      <c r="S147" s="14">
        <f>IF(AND(טבלה20[[#This Row],[מחזורי פעילות]]=3,H148=1,טבלה20[[#This Row],[הפרש קבוע אחרון]]=J148),1,"")</f>
        <v>1</v>
      </c>
      <c r="T147" s="14" t="str">
        <f>IF(AND(טבלה20[[#This Row],[דילוג]]=1,טבלה20[[#This Row],[הפרש קבוע אחרון]]=J146,טבלה20[[#This Row],[מחזורי פעילות]]&gt;1),1,"")</f>
        <v/>
      </c>
      <c r="U147" s="14" t="str">
        <f>IF(OR(AND(טבלה20[[#This Row],[מחזורי פעילות]]&lt;&gt;"",Q148=""),AND(טבלה20[[#This Row],[פעילות]]=3,Q148=1)),טבלה20[[#This Row],[מחזורי פעילות]],"")</f>
        <v/>
      </c>
      <c r="V147" s="14" t="str">
        <f>IF(טבלה20[[#This Row],[באיזה מחזור נעקר אחרי קביעה?]]&lt;&gt;"",1,"")</f>
        <v/>
      </c>
      <c r="W147" s="14" t="str">
        <f>IF(AND(טבלה20[[#This Row],[באיזה מחזור נעקר אחרי קביעה?]]&lt;&gt;"",טבלה20[[#This Row],[CycleNumber]]&gt;B148),טבלה20[[#This Row],[באיזה מחזור נעקר אחרי קביעה?]],"")</f>
        <v/>
      </c>
      <c r="X147" s="14" t="str">
        <f>IF(AND(טבלה20[[#This Row],[הפרש קבוע אחרון]]&lt;&gt;"",J146=""),טבלה20[[#This Row],[CycleNumber]],"")</f>
        <v/>
      </c>
      <c r="Y147" s="14" t="str">
        <f>IF(OR(טבלה20[[#This Row],[CycleNumber]]&gt;B148,B148=""),טבלה20[[#This Row],[CycleNumber]],"")</f>
        <v/>
      </c>
      <c r="Z1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" t="s">
        <v>35</v>
      </c>
      <c r="AS147">
        <v>6</v>
      </c>
      <c r="AT147">
        <v>31</v>
      </c>
      <c r="AU147">
        <f t="shared" si="7"/>
        <v>0</v>
      </c>
      <c r="AV147" t="str">
        <f t="shared" si="8"/>
        <v/>
      </c>
    </row>
    <row r="148" spans="1:48" x14ac:dyDescent="0.25">
      <c r="A148" t="s">
        <v>35</v>
      </c>
      <c r="B148">
        <v>7</v>
      </c>
      <c r="C148">
        <v>0</v>
      </c>
      <c r="D148">
        <v>1</v>
      </c>
      <c r="E148">
        <v>0</v>
      </c>
      <c r="F148">
        <v>30</v>
      </c>
      <c r="G148">
        <f>טבלה20[[#This Row],[LengthofCycle]]+1</f>
        <v>31</v>
      </c>
      <c r="H148">
        <f>IF(טבלה20[[#This Row],[CycleNumber]]&gt;2,IF(AND(טבלה20[[#This Row],[LengthofCycle]]-F147=F147-F146,טבלה20[[#This Row],[LengthofCycle]]-F147&lt;&gt;0),1,""),"")</f>
        <v>1</v>
      </c>
      <c r="I148">
        <f>IF(טבלה20[[#This Row],[דילוג]]=1,SUM(H148:H149),"")</f>
        <v>1</v>
      </c>
      <c r="J148">
        <f>IF(AND(טבלה20[[#This Row],[CycleNumber]]&gt;B147,טבלה20[[#This Row],[CycleNumber]]&gt;2),IF(טבלה20[[#This Row],[דילוג]]=1,טבלה20[[#This Row],[LengthofCycle]]-F147,J147),"")</f>
        <v>-1</v>
      </c>
      <c r="K148">
        <f>IF(AND(טבלה20[[#This Row],[CycleNumber]]&gt;B147,טבלה20[[#This Row],[CycleNumber]]&gt;2),IF(טבלה20[[#This Row],[דילוג]]=1,1,IF(MAX(K146:K147)=1,1,IF(טבלה20[[#This Row],[LengthofCycle]]-F147&lt;&gt;טבלה20[[#This Row],[הפרש קבוע אחרון]],0,""))),"")</f>
        <v>1</v>
      </c>
      <c r="L148">
        <f>IF(טבלה20[[#This Row],[CycleNumber]]&lt;3,"",IF(טבלה20[[#This Row],[דילוג]]=1,1,IF(L147="","",IF(טבלה20[[#This Row],[LengthofCycle]]-F147=טבלה20[[#This Row],[הפרש קבוע אחרון]],1,IF(L147+1&gt;3,"",L147+1)))))</f>
        <v>1</v>
      </c>
      <c r="M148" t="str">
        <f>IF(AND(טבלה20[[#This Row],[פעילות]]=1,L149=2,L150=1,B150&gt;טבלה20[[#This Row],[CycleNumber]]),1,"")</f>
        <v/>
      </c>
      <c r="N148" t="str">
        <f>IF(AND(טבלה20[[#This Row],[האם יש לאישה וסת דילוג?]]=1,טבלה20[[#This Row],[CycleNumber]]&gt;5),IF(AND(טבלה20[[#This Row],[LengthofCycle]]=F145,F147=F144,F146=F143),1,""),"")</f>
        <v/>
      </c>
      <c r="O148">
        <f>IF(OR(טבלה20[[#This Row],[פעילות]]="",L147=""),"",IF(טבלה20[[#This Row],[פעילות]]=1,1,0))</f>
        <v>1</v>
      </c>
      <c r="P148">
        <f>IF(AND(טבלה20[[#This Row],[הפרש קבוע אחרון]]&lt;&gt;"",טבלה20[[#This Row],[CycleNumber]]&lt;B149,B149&lt;&gt;"",טבלה20[[#This Row],[פעילות]]&lt;4),IF(F149-טבלה20[[#This Row],[LengthofCycle]]=טבלה20[[#This Row],[הפרש קבוע אחרון]],1,0),"")</f>
        <v>0</v>
      </c>
      <c r="Q148" s="14">
        <f>IF(טבלה20[[#This Row],[פעילות]]="","",IF(OR(Q147="",AND(טבלה20[[#This Row],[דילוג]]=1,L147=3)),1,Q147+1))</f>
        <v>4</v>
      </c>
      <c r="R148" s="14" t="str">
        <f>IF(AND(טבלה20[[#This Row],[מחזורי פעילות]]=3,H149=1,טבלה20[[#This Row],[הפרש קבוע אחרון]]&lt;&gt;J149),1,"")</f>
        <v/>
      </c>
      <c r="S148" s="14" t="str">
        <f>IF(AND(טבלה20[[#This Row],[מחזורי פעילות]]=3,H149=1,טבלה20[[#This Row],[הפרש קבוע אחרון]]=J149),1,"")</f>
        <v/>
      </c>
      <c r="T148" s="14">
        <f>IF(AND(טבלה20[[#This Row],[דילוג]]=1,טבלה20[[#This Row],[הפרש קבוע אחרון]]=J147,טבלה20[[#This Row],[מחזורי פעילות]]&gt;1),1,"")</f>
        <v>1</v>
      </c>
      <c r="U148" s="14" t="str">
        <f>IF(OR(AND(טבלה20[[#This Row],[מחזורי פעילות]]&lt;&gt;"",Q149=""),AND(טבלה20[[#This Row],[פעילות]]=3,Q149=1)),טבלה20[[#This Row],[מחזורי פעילות]],"")</f>
        <v/>
      </c>
      <c r="V148" s="14" t="str">
        <f>IF(טבלה20[[#This Row],[באיזה מחזור נעקר אחרי קביעה?]]&lt;&gt;"",1,"")</f>
        <v/>
      </c>
      <c r="W148" s="14" t="str">
        <f>IF(AND(טבלה20[[#This Row],[באיזה מחזור נעקר אחרי קביעה?]]&lt;&gt;"",טבלה20[[#This Row],[CycleNumber]]&gt;B149),טבלה20[[#This Row],[באיזה מחזור נעקר אחרי קביעה?]],"")</f>
        <v/>
      </c>
      <c r="X148" s="14" t="str">
        <f>IF(AND(טבלה20[[#This Row],[הפרש קבוע אחרון]]&lt;&gt;"",J147=""),טבלה20[[#This Row],[CycleNumber]],"")</f>
        <v/>
      </c>
      <c r="Y148" s="14" t="str">
        <f>IF(OR(טבלה20[[#This Row],[CycleNumber]]&gt;B149,B149=""),טבלה20[[#This Row],[CycleNumber]],"")</f>
        <v/>
      </c>
      <c r="Z1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" t="s">
        <v>35</v>
      </c>
      <c r="AS148">
        <v>7</v>
      </c>
      <c r="AT148">
        <v>30</v>
      </c>
      <c r="AU148">
        <f t="shared" si="7"/>
        <v>1</v>
      </c>
      <c r="AV148" t="str">
        <f t="shared" si="8"/>
        <v/>
      </c>
    </row>
    <row r="149" spans="1:48" x14ac:dyDescent="0.25">
      <c r="A149" t="s">
        <v>35</v>
      </c>
      <c r="B149">
        <v>8</v>
      </c>
      <c r="C149">
        <v>0</v>
      </c>
      <c r="D149">
        <v>1</v>
      </c>
      <c r="E149">
        <v>0</v>
      </c>
      <c r="F149">
        <v>33</v>
      </c>
      <c r="G149">
        <f>טבלה20[[#This Row],[LengthofCycle]]+1</f>
        <v>34</v>
      </c>
      <c r="H149" t="str">
        <f>IF(טבלה20[[#This Row],[CycleNumber]]&gt;2,IF(AND(טבלה20[[#This Row],[LengthofCycle]]-F148=F148-F147,טבלה20[[#This Row],[LengthofCycle]]-F148&lt;&gt;0),1,""),"")</f>
        <v/>
      </c>
      <c r="I149" t="str">
        <f>IF(טבלה20[[#This Row],[דילוג]]=1,SUM(H149:H150),"")</f>
        <v/>
      </c>
      <c r="J149">
        <f>IF(AND(טבלה20[[#This Row],[CycleNumber]]&gt;B148,טבלה20[[#This Row],[CycleNumber]]&gt;2),IF(טבלה20[[#This Row],[דילוג]]=1,טבלה20[[#This Row],[LengthofCycle]]-F148,J148),"")</f>
        <v>-1</v>
      </c>
      <c r="K149">
        <f>IF(AND(טבלה20[[#This Row],[CycleNumber]]&gt;B148,טבלה20[[#This Row],[CycleNumber]]&gt;2),IF(טבלה20[[#This Row],[דילוג]]=1,1,IF(MAX(K147:K148)=1,1,IF(טבלה20[[#This Row],[LengthofCycle]]-F148&lt;&gt;טבלה20[[#This Row],[הפרש קבוע אחרון]],0,""))),"")</f>
        <v>1</v>
      </c>
      <c r="L149">
        <f>IF(טבלה20[[#This Row],[CycleNumber]]&lt;3,"",IF(טבלה20[[#This Row],[דילוג]]=1,1,IF(L148="","",IF(טבלה20[[#This Row],[LengthofCycle]]-F148=טבלה20[[#This Row],[הפרש קבוע אחרון]],1,IF(L148+1&gt;3,"",L148+1)))))</f>
        <v>2</v>
      </c>
      <c r="M149" t="str">
        <f>IF(AND(טבלה20[[#This Row],[פעילות]]=1,L150=2,L151=1,B151&gt;טבלה20[[#This Row],[CycleNumber]]),1,"")</f>
        <v/>
      </c>
      <c r="N149" t="str">
        <f>IF(AND(טבלה20[[#This Row],[האם יש לאישה וסת דילוג?]]=1,טבלה20[[#This Row],[CycleNumber]]&gt;5),IF(AND(טבלה20[[#This Row],[LengthofCycle]]=F146,F148=F145,F147=F144),1,""),"")</f>
        <v/>
      </c>
      <c r="O149">
        <f>IF(OR(טבלה20[[#This Row],[פעילות]]="",L148=""),"",IF(טבלה20[[#This Row],[פעילות]]=1,1,0))</f>
        <v>0</v>
      </c>
      <c r="P149">
        <f>IF(AND(טבלה20[[#This Row],[הפרש קבוע אחרון]]&lt;&gt;"",טבלה20[[#This Row],[CycleNumber]]&lt;B150,B150&lt;&gt;"",טבלה20[[#This Row],[פעילות]]&lt;4),IF(F150-טבלה20[[#This Row],[LengthofCycle]]=טבלה20[[#This Row],[הפרש קבוע אחרון]],1,0),"")</f>
        <v>0</v>
      </c>
      <c r="Q149" s="14">
        <f>IF(טבלה20[[#This Row],[פעילות]]="","",IF(OR(Q148="",AND(טבלה20[[#This Row],[דילוג]]=1,L148=3)),1,Q148+1))</f>
        <v>5</v>
      </c>
      <c r="R149" s="14" t="str">
        <f>IF(AND(טבלה20[[#This Row],[מחזורי פעילות]]=3,H150=1,טבלה20[[#This Row],[הפרש קבוע אחרון]]&lt;&gt;J150),1,"")</f>
        <v/>
      </c>
      <c r="S149" s="14" t="str">
        <f>IF(AND(טבלה20[[#This Row],[מחזורי פעילות]]=3,H150=1,טבלה20[[#This Row],[הפרש קבוע אחרון]]=J150),1,"")</f>
        <v/>
      </c>
      <c r="T149" s="14" t="str">
        <f>IF(AND(טבלה20[[#This Row],[דילוג]]=1,טבלה20[[#This Row],[הפרש קבוע אחרון]]=J148,טבלה20[[#This Row],[מחזורי פעילות]]&gt;1),1,"")</f>
        <v/>
      </c>
      <c r="U149" s="14" t="str">
        <f>IF(OR(AND(טבלה20[[#This Row],[מחזורי פעילות]]&lt;&gt;"",Q150=""),AND(טבלה20[[#This Row],[פעילות]]=3,Q150=1)),טבלה20[[#This Row],[מחזורי פעילות]],"")</f>
        <v/>
      </c>
      <c r="V149" s="14" t="str">
        <f>IF(טבלה20[[#This Row],[באיזה מחזור נעקר אחרי קביעה?]]&lt;&gt;"",1,"")</f>
        <v/>
      </c>
      <c r="W149" s="14" t="str">
        <f>IF(AND(טבלה20[[#This Row],[באיזה מחזור נעקר אחרי קביעה?]]&lt;&gt;"",טבלה20[[#This Row],[CycleNumber]]&gt;B150),טבלה20[[#This Row],[באיזה מחזור נעקר אחרי קביעה?]],"")</f>
        <v/>
      </c>
      <c r="X149" s="14" t="str">
        <f>IF(AND(טבלה20[[#This Row],[הפרש קבוע אחרון]]&lt;&gt;"",J148=""),טבלה20[[#This Row],[CycleNumber]],"")</f>
        <v/>
      </c>
      <c r="Y149" s="14" t="str">
        <f>IF(OR(טבלה20[[#This Row],[CycleNumber]]&gt;B150,B150=""),טבלה20[[#This Row],[CycleNumber]],"")</f>
        <v/>
      </c>
      <c r="Z1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" t="s">
        <v>35</v>
      </c>
      <c r="AS149">
        <v>8</v>
      </c>
      <c r="AT149">
        <v>33</v>
      </c>
      <c r="AU149">
        <f t="shared" si="7"/>
        <v>0</v>
      </c>
      <c r="AV149" t="str">
        <f t="shared" si="8"/>
        <v/>
      </c>
    </row>
    <row r="150" spans="1:48" x14ac:dyDescent="0.25">
      <c r="A150" t="s">
        <v>35</v>
      </c>
      <c r="B150">
        <v>9</v>
      </c>
      <c r="C150">
        <v>0</v>
      </c>
      <c r="D150">
        <v>1</v>
      </c>
      <c r="E150">
        <v>0</v>
      </c>
      <c r="F150">
        <v>30</v>
      </c>
      <c r="G150">
        <f>טבלה20[[#This Row],[LengthofCycle]]+1</f>
        <v>31</v>
      </c>
      <c r="H150" t="str">
        <f>IF(טבלה20[[#This Row],[CycleNumber]]&gt;2,IF(AND(טבלה20[[#This Row],[LengthofCycle]]-F149=F149-F148,טבלה20[[#This Row],[LengthofCycle]]-F149&lt;&gt;0),1,""),"")</f>
        <v/>
      </c>
      <c r="I150" t="str">
        <f>IF(טבלה20[[#This Row],[דילוג]]=1,SUM(H150:H151),"")</f>
        <v/>
      </c>
      <c r="J150">
        <f>IF(AND(טבלה20[[#This Row],[CycleNumber]]&gt;B149,טבלה20[[#This Row],[CycleNumber]]&gt;2),IF(טבלה20[[#This Row],[דילוג]]=1,טבלה20[[#This Row],[LengthofCycle]]-F149,J149),"")</f>
        <v>-1</v>
      </c>
      <c r="K150">
        <f>IF(AND(טבלה20[[#This Row],[CycleNumber]]&gt;B149,טבלה20[[#This Row],[CycleNumber]]&gt;2),IF(טבלה20[[#This Row],[דילוג]]=1,1,IF(MAX(K148:K149)=1,1,IF(טבלה20[[#This Row],[LengthofCycle]]-F149&lt;&gt;טבלה20[[#This Row],[הפרש קבוע אחרון]],0,""))),"")</f>
        <v>1</v>
      </c>
      <c r="L150">
        <f>IF(טבלה20[[#This Row],[CycleNumber]]&lt;3,"",IF(טבלה20[[#This Row],[דילוג]]=1,1,IF(L149="","",IF(טבלה20[[#This Row],[LengthofCycle]]-F149=טבלה20[[#This Row],[הפרש קבוע אחרון]],1,IF(L149+1&gt;3,"",L149+1)))))</f>
        <v>3</v>
      </c>
      <c r="M150" t="str">
        <f>IF(AND(טבלה20[[#This Row],[פעילות]]=1,L151=2,L152=1,B152&gt;טבלה20[[#This Row],[CycleNumber]]),1,"")</f>
        <v/>
      </c>
      <c r="N150" t="str">
        <f>IF(AND(טבלה20[[#This Row],[האם יש לאישה וסת דילוג?]]=1,טבלה20[[#This Row],[CycleNumber]]&gt;5),IF(AND(טבלה20[[#This Row],[LengthofCycle]]=F147,F149=F146,F148=F145),1,""),"")</f>
        <v/>
      </c>
      <c r="O150">
        <f>IF(OR(טבלה20[[#This Row],[פעילות]]="",L149=""),"",IF(טבלה20[[#This Row],[פעילות]]=1,1,0))</f>
        <v>0</v>
      </c>
      <c r="P150">
        <f>IF(AND(טבלה20[[#This Row],[הפרש קבוע אחרון]]&lt;&gt;"",טבלה20[[#This Row],[CycleNumber]]&lt;B151,B151&lt;&gt;"",טבלה20[[#This Row],[פעילות]]&lt;4),IF(F151-טבלה20[[#This Row],[LengthofCycle]]=טבלה20[[#This Row],[הפרש קבוע אחרון]],1,0),"")</f>
        <v>0</v>
      </c>
      <c r="Q150" s="14">
        <f>IF(טבלה20[[#This Row],[פעילות]]="","",IF(OR(Q149="",AND(טבלה20[[#This Row],[דילוג]]=1,L149=3)),1,Q149+1))</f>
        <v>6</v>
      </c>
      <c r="R150" s="14" t="str">
        <f>IF(AND(טבלה20[[#This Row],[מחזורי פעילות]]=3,H151=1,טבלה20[[#This Row],[הפרש קבוע אחרון]]&lt;&gt;J151),1,"")</f>
        <v/>
      </c>
      <c r="S150" s="14" t="str">
        <f>IF(AND(טבלה20[[#This Row],[מחזורי פעילות]]=3,H151=1,טבלה20[[#This Row],[הפרש קבוע אחרון]]=J151),1,"")</f>
        <v/>
      </c>
      <c r="T150" s="14" t="str">
        <f>IF(AND(טבלה20[[#This Row],[דילוג]]=1,טבלה20[[#This Row],[הפרש קבוע אחרון]]=J149,טבלה20[[#This Row],[מחזורי פעילות]]&gt;1),1,"")</f>
        <v/>
      </c>
      <c r="U150" s="14">
        <f>IF(OR(AND(טבלה20[[#This Row],[מחזורי פעילות]]&lt;&gt;"",Q151=""),AND(טבלה20[[#This Row],[פעילות]]=3,Q151=1)),טבלה20[[#This Row],[מחזורי פעילות]],"")</f>
        <v>6</v>
      </c>
      <c r="V150" s="14">
        <f>IF(טבלה20[[#This Row],[באיזה מחזור נעקר אחרי קביעה?]]&lt;&gt;"",1,"")</f>
        <v>1</v>
      </c>
      <c r="W150" s="14" t="str">
        <f>IF(AND(טבלה20[[#This Row],[באיזה מחזור נעקר אחרי קביעה?]]&lt;&gt;"",טבלה20[[#This Row],[CycleNumber]]&gt;B151),טבלה20[[#This Row],[באיזה מחזור נעקר אחרי קביעה?]],"")</f>
        <v/>
      </c>
      <c r="X150" s="14" t="str">
        <f>IF(AND(טבלה20[[#This Row],[הפרש קבוע אחרון]]&lt;&gt;"",J149=""),טבלה20[[#This Row],[CycleNumber]],"")</f>
        <v/>
      </c>
      <c r="Y150" s="14" t="str">
        <f>IF(OR(טבלה20[[#This Row],[CycleNumber]]&gt;B151,B151=""),טבלה20[[#This Row],[CycleNumber]],"")</f>
        <v/>
      </c>
      <c r="Z1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" t="s">
        <v>35</v>
      </c>
      <c r="AS150">
        <v>9</v>
      </c>
      <c r="AT150">
        <v>30</v>
      </c>
      <c r="AU150">
        <f t="shared" si="7"/>
        <v>0</v>
      </c>
      <c r="AV150" t="str">
        <f t="shared" si="8"/>
        <v/>
      </c>
    </row>
    <row r="151" spans="1:48" x14ac:dyDescent="0.25">
      <c r="A151" t="s">
        <v>35</v>
      </c>
      <c r="B151">
        <v>10</v>
      </c>
      <c r="C151">
        <v>0</v>
      </c>
      <c r="D151">
        <v>1</v>
      </c>
      <c r="E151">
        <v>0</v>
      </c>
      <c r="F151">
        <v>26</v>
      </c>
      <c r="G151">
        <f>טבלה20[[#This Row],[LengthofCycle]]+1</f>
        <v>27</v>
      </c>
      <c r="H151" t="str">
        <f>IF(טבלה20[[#This Row],[CycleNumber]]&gt;2,IF(AND(טבלה20[[#This Row],[LengthofCycle]]-F150=F150-F149,טבלה20[[#This Row],[LengthofCycle]]-F150&lt;&gt;0),1,""),"")</f>
        <v/>
      </c>
      <c r="I151" t="str">
        <f>IF(טבלה20[[#This Row],[דילוג]]=1,SUM(H151:H152),"")</f>
        <v/>
      </c>
      <c r="J151">
        <f>IF(AND(טבלה20[[#This Row],[CycleNumber]]&gt;B150,טבלה20[[#This Row],[CycleNumber]]&gt;2),IF(טבלה20[[#This Row],[דילוג]]=1,טבלה20[[#This Row],[LengthofCycle]]-F150,J150),"")</f>
        <v>-1</v>
      </c>
      <c r="K151">
        <f>IF(AND(טבלה20[[#This Row],[CycleNumber]]&gt;B150,טבלה20[[#This Row],[CycleNumber]]&gt;2),IF(טבלה20[[#This Row],[דילוג]]=1,1,IF(MAX(K149:K150)=1,1,IF(טבלה20[[#This Row],[LengthofCycle]]-F150&lt;&gt;טבלה20[[#This Row],[הפרש קבוע אחרון]],0,""))),"")</f>
        <v>1</v>
      </c>
      <c r="L151" t="str">
        <f>IF(טבלה20[[#This Row],[CycleNumber]]&lt;3,"",IF(טבלה20[[#This Row],[דילוג]]=1,1,IF(L150="","",IF(טבלה20[[#This Row],[LengthofCycle]]-F150=טבלה20[[#This Row],[הפרש קבוע אחרון]],1,IF(L150+1&gt;3,"",L150+1)))))</f>
        <v/>
      </c>
      <c r="M151" t="str">
        <f>IF(AND(טבלה20[[#This Row],[פעילות]]=1,L152=2,L153=1,B153&gt;טבלה20[[#This Row],[CycleNumber]]),1,"")</f>
        <v/>
      </c>
      <c r="N151" t="str">
        <f>IF(AND(טבלה20[[#This Row],[האם יש לאישה וסת דילוג?]]=1,טבלה20[[#This Row],[CycleNumber]]&gt;5),IF(AND(טבלה20[[#This Row],[LengthofCycle]]=F148,F150=F147,F149=F146),1,""),"")</f>
        <v/>
      </c>
      <c r="O151" t="str">
        <f>IF(OR(טבלה20[[#This Row],[פעילות]]="",L150=""),"",IF(טבלה20[[#This Row],[פעילות]]=1,1,0))</f>
        <v/>
      </c>
      <c r="P151" t="str">
        <f>IF(AND(טבלה20[[#This Row],[הפרש קבוע אחרון]]&lt;&gt;"",טבלה20[[#This Row],[CycleNumber]]&lt;B152,B152&lt;&gt;"",טבלה20[[#This Row],[פעילות]]&lt;4),IF(F152-טבלה20[[#This Row],[LengthofCycle]]=טבלה20[[#This Row],[הפרש קבוע אחרון]],1,0),"")</f>
        <v/>
      </c>
      <c r="Q151" s="14" t="str">
        <f>IF(טבלה20[[#This Row],[פעילות]]="","",IF(OR(Q150="",AND(טבלה20[[#This Row],[דילוג]]=1,L150=3)),1,Q150+1))</f>
        <v/>
      </c>
      <c r="R151" s="14" t="str">
        <f>IF(AND(טבלה20[[#This Row],[מחזורי פעילות]]=3,H152=1,טבלה20[[#This Row],[הפרש קבוע אחרון]]&lt;&gt;J152),1,"")</f>
        <v/>
      </c>
      <c r="S151" s="14" t="str">
        <f>IF(AND(טבלה20[[#This Row],[מחזורי פעילות]]=3,H152=1,טבלה20[[#This Row],[הפרש קבוע אחרון]]=J152),1,"")</f>
        <v/>
      </c>
      <c r="T151" s="14" t="str">
        <f>IF(AND(טבלה20[[#This Row],[דילוג]]=1,טבלה20[[#This Row],[הפרש קבוע אחרון]]=J150,טבלה20[[#This Row],[מחזורי פעילות]]&gt;1),1,"")</f>
        <v/>
      </c>
      <c r="U151" s="14" t="str">
        <f>IF(OR(AND(טבלה20[[#This Row],[מחזורי פעילות]]&lt;&gt;"",Q152=""),AND(טבלה20[[#This Row],[פעילות]]=3,Q152=1)),טבלה20[[#This Row],[מחזורי פעילות]],"")</f>
        <v/>
      </c>
      <c r="V151" s="14" t="str">
        <f>IF(טבלה20[[#This Row],[באיזה מחזור נעקר אחרי קביעה?]]&lt;&gt;"",1,"")</f>
        <v/>
      </c>
      <c r="W151" s="14" t="str">
        <f>IF(AND(טבלה20[[#This Row],[באיזה מחזור נעקר אחרי קביעה?]]&lt;&gt;"",טבלה20[[#This Row],[CycleNumber]]&gt;B152),טבלה20[[#This Row],[באיזה מחזור נעקר אחרי קביעה?]],"")</f>
        <v/>
      </c>
      <c r="X151" s="14" t="str">
        <f>IF(AND(טבלה20[[#This Row],[הפרש קבוע אחרון]]&lt;&gt;"",J150=""),טבלה20[[#This Row],[CycleNumber]],"")</f>
        <v/>
      </c>
      <c r="Y151" s="14" t="str">
        <f>IF(OR(טבלה20[[#This Row],[CycleNumber]]&gt;B152,B152=""),טבלה20[[#This Row],[CycleNumber]],"")</f>
        <v/>
      </c>
      <c r="Z1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" t="s">
        <v>35</v>
      </c>
      <c r="AS151">
        <v>10</v>
      </c>
      <c r="AT151">
        <v>26</v>
      </c>
      <c r="AU151">
        <f t="shared" si="7"/>
        <v>0</v>
      </c>
      <c r="AV151" t="str">
        <f t="shared" si="8"/>
        <v/>
      </c>
    </row>
    <row r="152" spans="1:48" x14ac:dyDescent="0.25">
      <c r="A152" t="s">
        <v>35</v>
      </c>
      <c r="B152">
        <v>11</v>
      </c>
      <c r="C152">
        <v>0</v>
      </c>
      <c r="D152">
        <v>1</v>
      </c>
      <c r="E152">
        <v>0</v>
      </c>
      <c r="F152">
        <v>29</v>
      </c>
      <c r="G152">
        <f>טבלה20[[#This Row],[LengthofCycle]]+1</f>
        <v>30</v>
      </c>
      <c r="H152" t="str">
        <f>IF(טבלה20[[#This Row],[CycleNumber]]&gt;2,IF(AND(טבלה20[[#This Row],[LengthofCycle]]-F151=F151-F150,טבלה20[[#This Row],[LengthofCycle]]-F151&lt;&gt;0),1,""),"")</f>
        <v/>
      </c>
      <c r="I152" t="str">
        <f>IF(טבלה20[[#This Row],[דילוג]]=1,SUM(H152:H153),"")</f>
        <v/>
      </c>
      <c r="J152">
        <f>IF(AND(טבלה20[[#This Row],[CycleNumber]]&gt;B151,טבלה20[[#This Row],[CycleNumber]]&gt;2),IF(טבלה20[[#This Row],[דילוג]]=1,טבלה20[[#This Row],[LengthofCycle]]-F151,J151),"")</f>
        <v>-1</v>
      </c>
      <c r="K152">
        <f>IF(AND(טבלה20[[#This Row],[CycleNumber]]&gt;B151,טבלה20[[#This Row],[CycleNumber]]&gt;2),IF(טבלה20[[#This Row],[דילוג]]=1,1,IF(MAX(K150:K151)=1,1,IF(טבלה20[[#This Row],[LengthofCycle]]-F151&lt;&gt;טבלה20[[#This Row],[הפרש קבוע אחרון]],0,""))),"")</f>
        <v>1</v>
      </c>
      <c r="L152" t="str">
        <f>IF(טבלה20[[#This Row],[CycleNumber]]&lt;3,"",IF(טבלה20[[#This Row],[דילוג]]=1,1,IF(L151="","",IF(טבלה20[[#This Row],[LengthofCycle]]-F151=טבלה20[[#This Row],[הפרש קבוע אחרון]],1,IF(L151+1&gt;3,"",L151+1)))))</f>
        <v/>
      </c>
      <c r="M152" t="str">
        <f>IF(AND(טבלה20[[#This Row],[פעילות]]=1,L153=2,L154=1,B154&gt;טבלה20[[#This Row],[CycleNumber]]),1,"")</f>
        <v/>
      </c>
      <c r="N152" t="str">
        <f>IF(AND(טבלה20[[#This Row],[האם יש לאישה וסת דילוג?]]=1,טבלה20[[#This Row],[CycleNumber]]&gt;5),IF(AND(טבלה20[[#This Row],[LengthofCycle]]=F149,F151=F148,F150=F147),1,""),"")</f>
        <v/>
      </c>
      <c r="O152" t="str">
        <f>IF(OR(טבלה20[[#This Row],[פעילות]]="",L151=""),"",IF(טבלה20[[#This Row],[פעילות]]=1,1,0))</f>
        <v/>
      </c>
      <c r="P152" t="str">
        <f>IF(AND(טבלה20[[#This Row],[הפרש קבוע אחרון]]&lt;&gt;"",טבלה20[[#This Row],[CycleNumber]]&lt;B153,B153&lt;&gt;"",טבלה20[[#This Row],[פעילות]]&lt;4),IF(F153-טבלה20[[#This Row],[LengthofCycle]]=טבלה20[[#This Row],[הפרש קבוע אחרון]],1,0),"")</f>
        <v/>
      </c>
      <c r="Q152" s="14" t="str">
        <f>IF(טבלה20[[#This Row],[פעילות]]="","",IF(OR(Q151="",AND(טבלה20[[#This Row],[דילוג]]=1,L151=3)),1,Q151+1))</f>
        <v/>
      </c>
      <c r="R152" s="14" t="str">
        <f>IF(AND(טבלה20[[#This Row],[מחזורי פעילות]]=3,H153=1,טבלה20[[#This Row],[הפרש קבוע אחרון]]&lt;&gt;J153),1,"")</f>
        <v/>
      </c>
      <c r="S152" s="14" t="str">
        <f>IF(AND(טבלה20[[#This Row],[מחזורי פעילות]]=3,H153=1,טבלה20[[#This Row],[הפרש קבוע אחרון]]=J153),1,"")</f>
        <v/>
      </c>
      <c r="T152" s="14" t="str">
        <f>IF(AND(טבלה20[[#This Row],[דילוג]]=1,טבלה20[[#This Row],[הפרש קבוע אחרון]]=J151,טבלה20[[#This Row],[מחזורי פעילות]]&gt;1),1,"")</f>
        <v/>
      </c>
      <c r="U152" s="14" t="str">
        <f>IF(OR(AND(טבלה20[[#This Row],[מחזורי פעילות]]&lt;&gt;"",Q153=""),AND(טבלה20[[#This Row],[פעילות]]=3,Q153=1)),טבלה20[[#This Row],[מחזורי פעילות]],"")</f>
        <v/>
      </c>
      <c r="V152" s="14" t="str">
        <f>IF(טבלה20[[#This Row],[באיזה מחזור נעקר אחרי קביעה?]]&lt;&gt;"",1,"")</f>
        <v/>
      </c>
      <c r="W152" s="14" t="str">
        <f>IF(AND(טבלה20[[#This Row],[באיזה מחזור נעקר אחרי קביעה?]]&lt;&gt;"",טבלה20[[#This Row],[CycleNumber]]&gt;B153),טבלה20[[#This Row],[באיזה מחזור נעקר אחרי קביעה?]],"")</f>
        <v/>
      </c>
      <c r="X152" s="14" t="str">
        <f>IF(AND(טבלה20[[#This Row],[הפרש קבוע אחרון]]&lt;&gt;"",J151=""),טבלה20[[#This Row],[CycleNumber]],"")</f>
        <v/>
      </c>
      <c r="Y152" s="14">
        <f>IF(OR(טבלה20[[#This Row],[CycleNumber]]&gt;B153,B153=""),טבלה20[[#This Row],[CycleNumber]],"")</f>
        <v>11</v>
      </c>
      <c r="Z1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" t="s">
        <v>35</v>
      </c>
      <c r="AS152">
        <v>11</v>
      </c>
      <c r="AT152">
        <v>29</v>
      </c>
      <c r="AU152">
        <f t="shared" si="7"/>
        <v>0</v>
      </c>
      <c r="AV152" t="str">
        <f t="shared" si="8"/>
        <v/>
      </c>
    </row>
    <row r="153" spans="1:48" x14ac:dyDescent="0.25">
      <c r="A153" t="s">
        <v>36</v>
      </c>
      <c r="B153">
        <v>1</v>
      </c>
      <c r="C153">
        <v>1</v>
      </c>
      <c r="D153">
        <v>1</v>
      </c>
      <c r="E153">
        <v>0</v>
      </c>
      <c r="F153">
        <v>28</v>
      </c>
      <c r="G153">
        <f>טבלה20[[#This Row],[LengthofCycle]]+1</f>
        <v>29</v>
      </c>
      <c r="H153" t="str">
        <f>IF(טבלה20[[#This Row],[CycleNumber]]&gt;2,IF(AND(טבלה20[[#This Row],[LengthofCycle]]-F152=F152-F151,טבלה20[[#This Row],[LengthofCycle]]-F152&lt;&gt;0),1,""),"")</f>
        <v/>
      </c>
      <c r="I153" t="str">
        <f>IF(טבלה20[[#This Row],[דילוג]]=1,SUM(H153:H154),"")</f>
        <v/>
      </c>
      <c r="J153" t="str">
        <f>IF(AND(טבלה20[[#This Row],[CycleNumber]]&gt;B152,טבלה20[[#This Row],[CycleNumber]]&gt;2),IF(טבלה20[[#This Row],[דילוג]]=1,טבלה20[[#This Row],[LengthofCycle]]-F152,J152),"")</f>
        <v/>
      </c>
      <c r="K153" t="str">
        <f>IF(AND(טבלה20[[#This Row],[CycleNumber]]&gt;B152,טבלה20[[#This Row],[CycleNumber]]&gt;2),IF(טבלה20[[#This Row],[דילוג]]=1,1,IF(MAX(K151:K152)=1,1,IF(טבלה20[[#This Row],[LengthofCycle]]-F152&lt;&gt;טבלה20[[#This Row],[הפרש קבוע אחרון]],0,""))),"")</f>
        <v/>
      </c>
      <c r="L153" t="str">
        <f>IF(טבלה20[[#This Row],[CycleNumber]]&lt;3,"",IF(טבלה20[[#This Row],[דילוג]]=1,1,IF(L152="","",IF(טבלה20[[#This Row],[LengthofCycle]]-F152=טבלה20[[#This Row],[הפרש קבוע אחרון]],1,IF(L152+1&gt;3,"",L152+1)))))</f>
        <v/>
      </c>
      <c r="M153" t="str">
        <f>IF(AND(טבלה20[[#This Row],[פעילות]]=1,L154=2,L155=1,B155&gt;טבלה20[[#This Row],[CycleNumber]]),1,"")</f>
        <v/>
      </c>
      <c r="N153" t="str">
        <f>IF(AND(טבלה20[[#This Row],[האם יש לאישה וסת דילוג?]]=1,טבלה20[[#This Row],[CycleNumber]]&gt;5),IF(AND(טבלה20[[#This Row],[LengthofCycle]]=F150,F152=F149,F151=F148),1,""),"")</f>
        <v/>
      </c>
      <c r="O153" t="str">
        <f>IF(OR(טבלה20[[#This Row],[פעילות]]="",L152=""),"",IF(טבלה20[[#This Row],[פעילות]]=1,1,0))</f>
        <v/>
      </c>
      <c r="P153" t="str">
        <f>IF(AND(טבלה20[[#This Row],[הפרש קבוע אחרון]]&lt;&gt;"",טבלה20[[#This Row],[CycleNumber]]&lt;B154,B154&lt;&gt;"",טבלה20[[#This Row],[פעילות]]&lt;4),IF(F154-טבלה20[[#This Row],[LengthofCycle]]=טבלה20[[#This Row],[הפרש קבוע אחרון]],1,0),"")</f>
        <v/>
      </c>
      <c r="Q153" s="14" t="str">
        <f>IF(טבלה20[[#This Row],[פעילות]]="","",IF(OR(Q152="",AND(טבלה20[[#This Row],[דילוג]]=1,L152=3)),1,Q152+1))</f>
        <v/>
      </c>
      <c r="R153" s="14" t="str">
        <f>IF(AND(טבלה20[[#This Row],[מחזורי פעילות]]=3,H154=1,טבלה20[[#This Row],[הפרש קבוע אחרון]]&lt;&gt;J154),1,"")</f>
        <v/>
      </c>
      <c r="S153" s="14" t="str">
        <f>IF(AND(טבלה20[[#This Row],[מחזורי פעילות]]=3,H154=1,טבלה20[[#This Row],[הפרש קבוע אחרון]]=J154),1,"")</f>
        <v/>
      </c>
      <c r="T153" s="14" t="str">
        <f>IF(AND(טבלה20[[#This Row],[דילוג]]=1,טבלה20[[#This Row],[הפרש קבוע אחרון]]=J152,טבלה20[[#This Row],[מחזורי פעילות]]&gt;1),1,"")</f>
        <v/>
      </c>
      <c r="U153" s="14" t="str">
        <f>IF(OR(AND(טבלה20[[#This Row],[מחזורי פעילות]]&lt;&gt;"",Q154=""),AND(טבלה20[[#This Row],[פעילות]]=3,Q154=1)),טבלה20[[#This Row],[מחזורי פעילות]],"")</f>
        <v/>
      </c>
      <c r="V153" s="14" t="str">
        <f>IF(טבלה20[[#This Row],[באיזה מחזור נעקר אחרי קביעה?]]&lt;&gt;"",1,"")</f>
        <v/>
      </c>
      <c r="W153" s="14" t="str">
        <f>IF(AND(טבלה20[[#This Row],[באיזה מחזור נעקר אחרי קביעה?]]&lt;&gt;"",טבלה20[[#This Row],[CycleNumber]]&gt;B154),טבלה20[[#This Row],[באיזה מחזור נעקר אחרי קביעה?]],"")</f>
        <v/>
      </c>
      <c r="X153" s="14" t="str">
        <f>IF(AND(טבלה20[[#This Row],[הפרש קבוע אחרון]]&lt;&gt;"",J152=""),טבלה20[[#This Row],[CycleNumber]],"")</f>
        <v/>
      </c>
      <c r="Y153" s="14" t="str">
        <f>IF(OR(טבלה20[[#This Row],[CycleNumber]]&gt;B154,B154=""),טבלה20[[#This Row],[CycleNumber]],"")</f>
        <v/>
      </c>
      <c r="Z1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" t="s">
        <v>36</v>
      </c>
      <c r="AS153">
        <v>1</v>
      </c>
      <c r="AT153">
        <v>28</v>
      </c>
      <c r="AU153" t="str">
        <f t="shared" si="7"/>
        <v/>
      </c>
      <c r="AV153" t="str">
        <f t="shared" si="8"/>
        <v/>
      </c>
    </row>
    <row r="154" spans="1:48" x14ac:dyDescent="0.25">
      <c r="A154" t="s">
        <v>36</v>
      </c>
      <c r="B154">
        <v>2</v>
      </c>
      <c r="C154">
        <v>1</v>
      </c>
      <c r="D154">
        <v>1</v>
      </c>
      <c r="E154">
        <v>0</v>
      </c>
      <c r="F154">
        <v>27</v>
      </c>
      <c r="G154">
        <f>טבלה20[[#This Row],[LengthofCycle]]+1</f>
        <v>28</v>
      </c>
      <c r="H154" t="str">
        <f>IF(טבלה20[[#This Row],[CycleNumber]]&gt;2,IF(AND(טבלה20[[#This Row],[LengthofCycle]]-F153=F153-F152,טבלה20[[#This Row],[LengthofCycle]]-F153&lt;&gt;0),1,""),"")</f>
        <v/>
      </c>
      <c r="I154" t="str">
        <f>IF(טבלה20[[#This Row],[דילוג]]=1,SUM(H154:H155),"")</f>
        <v/>
      </c>
      <c r="J154" t="str">
        <f>IF(AND(טבלה20[[#This Row],[CycleNumber]]&gt;B153,טבלה20[[#This Row],[CycleNumber]]&gt;2),IF(טבלה20[[#This Row],[דילוג]]=1,טבלה20[[#This Row],[LengthofCycle]]-F153,J153),"")</f>
        <v/>
      </c>
      <c r="K154" t="str">
        <f>IF(AND(טבלה20[[#This Row],[CycleNumber]]&gt;B153,טבלה20[[#This Row],[CycleNumber]]&gt;2),IF(טבלה20[[#This Row],[דילוג]]=1,1,IF(MAX(K152:K153)=1,1,IF(טבלה20[[#This Row],[LengthofCycle]]-F153&lt;&gt;טבלה20[[#This Row],[הפרש קבוע אחרון]],0,""))),"")</f>
        <v/>
      </c>
      <c r="L154" t="str">
        <f>IF(טבלה20[[#This Row],[CycleNumber]]&lt;3,"",IF(טבלה20[[#This Row],[דילוג]]=1,1,IF(L153="","",IF(טבלה20[[#This Row],[LengthofCycle]]-F153=טבלה20[[#This Row],[הפרש קבוע אחרון]],1,IF(L153+1&gt;3,"",L153+1)))))</f>
        <v/>
      </c>
      <c r="M154" t="str">
        <f>IF(AND(טבלה20[[#This Row],[פעילות]]=1,L155=2,L156=1,B156&gt;טבלה20[[#This Row],[CycleNumber]]),1,"")</f>
        <v/>
      </c>
      <c r="N154" t="str">
        <f>IF(AND(טבלה20[[#This Row],[האם יש לאישה וסת דילוג?]]=1,טבלה20[[#This Row],[CycleNumber]]&gt;5),IF(AND(טבלה20[[#This Row],[LengthofCycle]]=F151,F153=F150,F152=F149),1,""),"")</f>
        <v/>
      </c>
      <c r="O154" t="str">
        <f>IF(OR(טבלה20[[#This Row],[פעילות]]="",L153=""),"",IF(טבלה20[[#This Row],[פעילות]]=1,1,0))</f>
        <v/>
      </c>
      <c r="P154" t="str">
        <f>IF(AND(טבלה20[[#This Row],[הפרש קבוע אחרון]]&lt;&gt;"",טבלה20[[#This Row],[CycleNumber]]&lt;B155,B155&lt;&gt;"",טבלה20[[#This Row],[פעילות]]&lt;4),IF(F155-טבלה20[[#This Row],[LengthofCycle]]=טבלה20[[#This Row],[הפרש קבוע אחרון]],1,0),"")</f>
        <v/>
      </c>
      <c r="Q154" s="14" t="str">
        <f>IF(טבלה20[[#This Row],[פעילות]]="","",IF(OR(Q153="",AND(טבלה20[[#This Row],[דילוג]]=1,L153=3)),1,Q153+1))</f>
        <v/>
      </c>
      <c r="R154" s="14" t="str">
        <f>IF(AND(טבלה20[[#This Row],[מחזורי פעילות]]=3,H155=1,טבלה20[[#This Row],[הפרש קבוע אחרון]]&lt;&gt;J155),1,"")</f>
        <v/>
      </c>
      <c r="S154" s="14" t="str">
        <f>IF(AND(טבלה20[[#This Row],[מחזורי פעילות]]=3,H155=1,טבלה20[[#This Row],[הפרש קבוע אחרון]]=J155),1,"")</f>
        <v/>
      </c>
      <c r="T154" s="14" t="str">
        <f>IF(AND(טבלה20[[#This Row],[דילוג]]=1,טבלה20[[#This Row],[הפרש קבוע אחרון]]=J153,טבלה20[[#This Row],[מחזורי פעילות]]&gt;1),1,"")</f>
        <v/>
      </c>
      <c r="U154" s="14" t="str">
        <f>IF(OR(AND(טבלה20[[#This Row],[מחזורי פעילות]]&lt;&gt;"",Q155=""),AND(טבלה20[[#This Row],[פעילות]]=3,Q155=1)),טבלה20[[#This Row],[מחזורי פעילות]],"")</f>
        <v/>
      </c>
      <c r="V154" s="14" t="str">
        <f>IF(טבלה20[[#This Row],[באיזה מחזור נעקר אחרי קביעה?]]&lt;&gt;"",1,"")</f>
        <v/>
      </c>
      <c r="W154" s="14" t="str">
        <f>IF(AND(טבלה20[[#This Row],[באיזה מחזור נעקר אחרי קביעה?]]&lt;&gt;"",טבלה20[[#This Row],[CycleNumber]]&gt;B155),טבלה20[[#This Row],[באיזה מחזור נעקר אחרי קביעה?]],"")</f>
        <v/>
      </c>
      <c r="X154" s="14" t="str">
        <f>IF(AND(טבלה20[[#This Row],[הפרש קבוע אחרון]]&lt;&gt;"",J153=""),טבלה20[[#This Row],[CycleNumber]],"")</f>
        <v/>
      </c>
      <c r="Y154" s="14" t="str">
        <f>IF(OR(טבלה20[[#This Row],[CycleNumber]]&gt;B155,B155=""),טבלה20[[#This Row],[CycleNumber]],"")</f>
        <v/>
      </c>
      <c r="Z1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" t="s">
        <v>36</v>
      </c>
      <c r="AS154">
        <v>2</v>
      </c>
      <c r="AT154">
        <v>27</v>
      </c>
      <c r="AU154" t="str">
        <f t="shared" si="7"/>
        <v/>
      </c>
      <c r="AV154" t="str">
        <f t="shared" si="8"/>
        <v/>
      </c>
    </row>
    <row r="155" spans="1:48" x14ac:dyDescent="0.25">
      <c r="A155" t="s">
        <v>36</v>
      </c>
      <c r="B155">
        <v>3</v>
      </c>
      <c r="C155">
        <v>1</v>
      </c>
      <c r="D155">
        <v>1</v>
      </c>
      <c r="E155">
        <v>0</v>
      </c>
      <c r="F155">
        <v>36</v>
      </c>
      <c r="G155">
        <f>טבלה20[[#This Row],[LengthofCycle]]+1</f>
        <v>37</v>
      </c>
      <c r="H155" t="str">
        <f>IF(טבלה20[[#This Row],[CycleNumber]]&gt;2,IF(AND(טבלה20[[#This Row],[LengthofCycle]]-F154=F154-F153,טבלה20[[#This Row],[LengthofCycle]]-F154&lt;&gt;0),1,""),"")</f>
        <v/>
      </c>
      <c r="I155" t="str">
        <f>IF(טבלה20[[#This Row],[דילוג]]=1,SUM(H155:H156),"")</f>
        <v/>
      </c>
      <c r="J155" t="str">
        <f>IF(AND(טבלה20[[#This Row],[CycleNumber]]&gt;B154,טבלה20[[#This Row],[CycleNumber]]&gt;2),IF(טבלה20[[#This Row],[דילוג]]=1,טבלה20[[#This Row],[LengthofCycle]]-F154,J154),"")</f>
        <v/>
      </c>
      <c r="K155">
        <f>IF(AND(טבלה20[[#This Row],[CycleNumber]]&gt;B154,טבלה20[[#This Row],[CycleNumber]]&gt;2),IF(טבלה20[[#This Row],[דילוג]]=1,1,IF(MAX(K153:K154)=1,1,IF(טבלה20[[#This Row],[LengthofCycle]]-F154&lt;&gt;טבלה20[[#This Row],[הפרש קבוע אחרון]],0,""))),"")</f>
        <v>0</v>
      </c>
      <c r="L155" t="str">
        <f>IF(טבלה20[[#This Row],[CycleNumber]]&lt;3,"",IF(טבלה20[[#This Row],[דילוג]]=1,1,IF(L154="","",IF(טבלה20[[#This Row],[LengthofCycle]]-F154=טבלה20[[#This Row],[הפרש קבוע אחרון]],1,IF(L154+1&gt;3,"",L154+1)))))</f>
        <v/>
      </c>
      <c r="M155" t="str">
        <f>IF(AND(טבלה20[[#This Row],[פעילות]]=1,L156=2,L157=1,B157&gt;טבלה20[[#This Row],[CycleNumber]]),1,"")</f>
        <v/>
      </c>
      <c r="N155" t="str">
        <f>IF(AND(טבלה20[[#This Row],[האם יש לאישה וסת דילוג?]]=1,טבלה20[[#This Row],[CycleNumber]]&gt;5),IF(AND(טבלה20[[#This Row],[LengthofCycle]]=F152,F154=F151,F153=F150),1,""),"")</f>
        <v/>
      </c>
      <c r="O155" t="str">
        <f>IF(OR(טבלה20[[#This Row],[פעילות]]="",L154=""),"",IF(טבלה20[[#This Row],[פעילות]]=1,1,0))</f>
        <v/>
      </c>
      <c r="P155" t="str">
        <f>IF(AND(טבלה20[[#This Row],[הפרש קבוע אחרון]]&lt;&gt;"",טבלה20[[#This Row],[CycleNumber]]&lt;B156,B156&lt;&gt;"",טבלה20[[#This Row],[פעילות]]&lt;4),IF(F156-טבלה20[[#This Row],[LengthofCycle]]=טבלה20[[#This Row],[הפרש קבוע אחרון]],1,0),"")</f>
        <v/>
      </c>
      <c r="Q155" s="14" t="str">
        <f>IF(טבלה20[[#This Row],[פעילות]]="","",IF(OR(Q154="",AND(טבלה20[[#This Row],[דילוג]]=1,L154=3)),1,Q154+1))</f>
        <v/>
      </c>
      <c r="R155" s="14" t="str">
        <f>IF(AND(טבלה20[[#This Row],[מחזורי פעילות]]=3,H156=1,טבלה20[[#This Row],[הפרש קבוע אחרון]]&lt;&gt;J156),1,"")</f>
        <v/>
      </c>
      <c r="S155" s="14" t="str">
        <f>IF(AND(טבלה20[[#This Row],[מחזורי פעילות]]=3,H156=1,טבלה20[[#This Row],[הפרש קבוע אחרון]]=J156),1,"")</f>
        <v/>
      </c>
      <c r="T155" s="14" t="str">
        <f>IF(AND(טבלה20[[#This Row],[דילוג]]=1,טבלה20[[#This Row],[הפרש קבוע אחרון]]=J154,טבלה20[[#This Row],[מחזורי פעילות]]&gt;1),1,"")</f>
        <v/>
      </c>
      <c r="U155" s="14" t="str">
        <f>IF(OR(AND(טבלה20[[#This Row],[מחזורי פעילות]]&lt;&gt;"",Q156=""),AND(טבלה20[[#This Row],[פעילות]]=3,Q156=1)),טבלה20[[#This Row],[מחזורי פעילות]],"")</f>
        <v/>
      </c>
      <c r="V155" s="14" t="str">
        <f>IF(טבלה20[[#This Row],[באיזה מחזור נעקר אחרי קביעה?]]&lt;&gt;"",1,"")</f>
        <v/>
      </c>
      <c r="W155" s="14" t="str">
        <f>IF(AND(טבלה20[[#This Row],[באיזה מחזור נעקר אחרי קביעה?]]&lt;&gt;"",טבלה20[[#This Row],[CycleNumber]]&gt;B156),טבלה20[[#This Row],[באיזה מחזור נעקר אחרי קביעה?]],"")</f>
        <v/>
      </c>
      <c r="X155" s="14" t="str">
        <f>IF(AND(טבלה20[[#This Row],[הפרש קבוע אחרון]]&lt;&gt;"",J154=""),טבלה20[[#This Row],[CycleNumber]],"")</f>
        <v/>
      </c>
      <c r="Y155" s="14" t="str">
        <f>IF(OR(טבלה20[[#This Row],[CycleNumber]]&gt;B156,B156=""),טבלה20[[#This Row],[CycleNumber]],"")</f>
        <v/>
      </c>
      <c r="Z1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" t="s">
        <v>36</v>
      </c>
      <c r="AS155">
        <v>3</v>
      </c>
      <c r="AT155">
        <v>36</v>
      </c>
      <c r="AU155">
        <f t="shared" si="7"/>
        <v>0</v>
      </c>
      <c r="AV155" t="str">
        <f t="shared" si="8"/>
        <v/>
      </c>
    </row>
    <row r="156" spans="1:48" x14ac:dyDescent="0.25">
      <c r="A156" t="s">
        <v>36</v>
      </c>
      <c r="B156">
        <v>4</v>
      </c>
      <c r="C156">
        <v>1</v>
      </c>
      <c r="D156">
        <v>1</v>
      </c>
      <c r="E156">
        <v>0</v>
      </c>
      <c r="F156">
        <v>38</v>
      </c>
      <c r="G156">
        <f>טבלה20[[#This Row],[LengthofCycle]]+1</f>
        <v>39</v>
      </c>
      <c r="H156" t="str">
        <f>IF(טבלה20[[#This Row],[CycleNumber]]&gt;2,IF(AND(טבלה20[[#This Row],[LengthofCycle]]-F155=F155-F154,טבלה20[[#This Row],[LengthofCycle]]-F155&lt;&gt;0),1,""),"")</f>
        <v/>
      </c>
      <c r="I156" t="str">
        <f>IF(טבלה20[[#This Row],[דילוג]]=1,SUM(H156:H157),"")</f>
        <v/>
      </c>
      <c r="J156" t="str">
        <f>IF(AND(טבלה20[[#This Row],[CycleNumber]]&gt;B155,טבלה20[[#This Row],[CycleNumber]]&gt;2),IF(טבלה20[[#This Row],[דילוג]]=1,טבלה20[[#This Row],[LengthofCycle]]-F155,J155),"")</f>
        <v/>
      </c>
      <c r="K156">
        <f>IF(AND(טבלה20[[#This Row],[CycleNumber]]&gt;B155,טבלה20[[#This Row],[CycleNumber]]&gt;2),IF(טבלה20[[#This Row],[דילוג]]=1,1,IF(MAX(K154:K155)=1,1,IF(טבלה20[[#This Row],[LengthofCycle]]-F155&lt;&gt;טבלה20[[#This Row],[הפרש קבוע אחרון]],0,""))),"")</f>
        <v>0</v>
      </c>
      <c r="L156" t="str">
        <f>IF(טבלה20[[#This Row],[CycleNumber]]&lt;3,"",IF(טבלה20[[#This Row],[דילוג]]=1,1,IF(L155="","",IF(טבלה20[[#This Row],[LengthofCycle]]-F155=טבלה20[[#This Row],[הפרש קבוע אחרון]],1,IF(L155+1&gt;3,"",L155+1)))))</f>
        <v/>
      </c>
      <c r="M156" t="str">
        <f>IF(AND(טבלה20[[#This Row],[פעילות]]=1,L157=2,L158=1,B158&gt;טבלה20[[#This Row],[CycleNumber]]),1,"")</f>
        <v/>
      </c>
      <c r="N156" t="str">
        <f>IF(AND(טבלה20[[#This Row],[האם יש לאישה וסת דילוג?]]=1,טבלה20[[#This Row],[CycleNumber]]&gt;5),IF(AND(טבלה20[[#This Row],[LengthofCycle]]=F153,F155=F152,F154=F151),1,""),"")</f>
        <v/>
      </c>
      <c r="O156" t="str">
        <f>IF(OR(טבלה20[[#This Row],[פעילות]]="",L155=""),"",IF(טבלה20[[#This Row],[פעילות]]=1,1,0))</f>
        <v/>
      </c>
      <c r="P156" t="str">
        <f>IF(AND(טבלה20[[#This Row],[הפרש קבוע אחרון]]&lt;&gt;"",טבלה20[[#This Row],[CycleNumber]]&lt;B157,B157&lt;&gt;"",טבלה20[[#This Row],[פעילות]]&lt;4),IF(F157-טבלה20[[#This Row],[LengthofCycle]]=טבלה20[[#This Row],[הפרש קבוע אחרון]],1,0),"")</f>
        <v/>
      </c>
      <c r="Q156" s="14" t="str">
        <f>IF(טבלה20[[#This Row],[פעילות]]="","",IF(OR(Q155="",AND(טבלה20[[#This Row],[דילוג]]=1,L155=3)),1,Q155+1))</f>
        <v/>
      </c>
      <c r="R156" s="14" t="str">
        <f>IF(AND(טבלה20[[#This Row],[מחזורי פעילות]]=3,H157=1,טבלה20[[#This Row],[הפרש קבוע אחרון]]&lt;&gt;J157),1,"")</f>
        <v/>
      </c>
      <c r="S156" s="14" t="str">
        <f>IF(AND(טבלה20[[#This Row],[מחזורי פעילות]]=3,H157=1,טבלה20[[#This Row],[הפרש קבוע אחרון]]=J157),1,"")</f>
        <v/>
      </c>
      <c r="T156" s="14" t="str">
        <f>IF(AND(טבלה20[[#This Row],[דילוג]]=1,טבלה20[[#This Row],[הפרש קבוע אחרון]]=J155,טבלה20[[#This Row],[מחזורי פעילות]]&gt;1),1,"")</f>
        <v/>
      </c>
      <c r="U156" s="14" t="str">
        <f>IF(OR(AND(טבלה20[[#This Row],[מחזורי פעילות]]&lt;&gt;"",Q157=""),AND(טבלה20[[#This Row],[פעילות]]=3,Q157=1)),טבלה20[[#This Row],[מחזורי פעילות]],"")</f>
        <v/>
      </c>
      <c r="V156" s="14" t="str">
        <f>IF(טבלה20[[#This Row],[באיזה מחזור נעקר אחרי קביעה?]]&lt;&gt;"",1,"")</f>
        <v/>
      </c>
      <c r="W156" s="14" t="str">
        <f>IF(AND(טבלה20[[#This Row],[באיזה מחזור נעקר אחרי קביעה?]]&lt;&gt;"",טבלה20[[#This Row],[CycleNumber]]&gt;B157),טבלה20[[#This Row],[באיזה מחזור נעקר אחרי קביעה?]],"")</f>
        <v/>
      </c>
      <c r="X156" s="14" t="str">
        <f>IF(AND(טבלה20[[#This Row],[הפרש קבוע אחרון]]&lt;&gt;"",J155=""),טבלה20[[#This Row],[CycleNumber]],"")</f>
        <v/>
      </c>
      <c r="Y156" s="14" t="str">
        <f>IF(OR(טבלה20[[#This Row],[CycleNumber]]&gt;B157,B157=""),טבלה20[[#This Row],[CycleNumber]],"")</f>
        <v/>
      </c>
      <c r="Z1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6" t="s">
        <v>36</v>
      </c>
      <c r="AS156">
        <v>4</v>
      </c>
      <c r="AT156">
        <v>38</v>
      </c>
      <c r="AU156">
        <f t="shared" si="7"/>
        <v>0</v>
      </c>
      <c r="AV156" t="str">
        <f t="shared" si="8"/>
        <v/>
      </c>
    </row>
    <row r="157" spans="1:48" x14ac:dyDescent="0.25">
      <c r="A157" t="s">
        <v>36</v>
      </c>
      <c r="B157">
        <v>5</v>
      </c>
      <c r="C157">
        <v>1</v>
      </c>
      <c r="D157">
        <v>1</v>
      </c>
      <c r="E157">
        <v>0</v>
      </c>
      <c r="F157">
        <v>35</v>
      </c>
      <c r="G157">
        <f>טבלה20[[#This Row],[LengthofCycle]]+1</f>
        <v>36</v>
      </c>
      <c r="H157" t="str">
        <f>IF(טבלה20[[#This Row],[CycleNumber]]&gt;2,IF(AND(טבלה20[[#This Row],[LengthofCycle]]-F156=F156-F155,טבלה20[[#This Row],[LengthofCycle]]-F156&lt;&gt;0),1,""),"")</f>
        <v/>
      </c>
      <c r="I157" t="str">
        <f>IF(טבלה20[[#This Row],[דילוג]]=1,SUM(H157:H158),"")</f>
        <v/>
      </c>
      <c r="J157" t="str">
        <f>IF(AND(טבלה20[[#This Row],[CycleNumber]]&gt;B156,טבלה20[[#This Row],[CycleNumber]]&gt;2),IF(טבלה20[[#This Row],[דילוג]]=1,טבלה20[[#This Row],[LengthofCycle]]-F156,J156),"")</f>
        <v/>
      </c>
      <c r="K157">
        <f>IF(AND(טבלה20[[#This Row],[CycleNumber]]&gt;B156,טבלה20[[#This Row],[CycleNumber]]&gt;2),IF(טבלה20[[#This Row],[דילוג]]=1,1,IF(MAX(K155:K156)=1,1,IF(טבלה20[[#This Row],[LengthofCycle]]-F156&lt;&gt;טבלה20[[#This Row],[הפרש קבוע אחרון]],0,""))),"")</f>
        <v>0</v>
      </c>
      <c r="L157" t="str">
        <f>IF(טבלה20[[#This Row],[CycleNumber]]&lt;3,"",IF(טבלה20[[#This Row],[דילוג]]=1,1,IF(L156="","",IF(טבלה20[[#This Row],[LengthofCycle]]-F156=טבלה20[[#This Row],[הפרש קבוע אחרון]],1,IF(L156+1&gt;3,"",L156+1)))))</f>
        <v/>
      </c>
      <c r="M157" t="str">
        <f>IF(AND(טבלה20[[#This Row],[פעילות]]=1,L158=2,L159=1,B159&gt;טבלה20[[#This Row],[CycleNumber]]),1,"")</f>
        <v/>
      </c>
      <c r="N157" t="str">
        <f>IF(AND(טבלה20[[#This Row],[האם יש לאישה וסת דילוג?]]=1,טבלה20[[#This Row],[CycleNumber]]&gt;5),IF(AND(טבלה20[[#This Row],[LengthofCycle]]=F154,F156=F153,F155=F152),1,""),"")</f>
        <v/>
      </c>
      <c r="O157" t="str">
        <f>IF(OR(טבלה20[[#This Row],[פעילות]]="",L156=""),"",IF(טבלה20[[#This Row],[פעילות]]=1,1,0))</f>
        <v/>
      </c>
      <c r="P157" t="str">
        <f>IF(AND(טבלה20[[#This Row],[הפרש קבוע אחרון]]&lt;&gt;"",טבלה20[[#This Row],[CycleNumber]]&lt;B158,B158&lt;&gt;"",טבלה20[[#This Row],[פעילות]]&lt;4),IF(F158-טבלה20[[#This Row],[LengthofCycle]]=טבלה20[[#This Row],[הפרש קבוע אחרון]],1,0),"")</f>
        <v/>
      </c>
      <c r="Q157" s="14" t="str">
        <f>IF(טבלה20[[#This Row],[פעילות]]="","",IF(OR(Q156="",AND(טבלה20[[#This Row],[דילוג]]=1,L156=3)),1,Q156+1))</f>
        <v/>
      </c>
      <c r="R157" s="14" t="str">
        <f>IF(AND(טבלה20[[#This Row],[מחזורי פעילות]]=3,H158=1,טבלה20[[#This Row],[הפרש קבוע אחרון]]&lt;&gt;J158),1,"")</f>
        <v/>
      </c>
      <c r="S157" s="14" t="str">
        <f>IF(AND(טבלה20[[#This Row],[מחזורי פעילות]]=3,H158=1,טבלה20[[#This Row],[הפרש קבוע אחרון]]=J158),1,"")</f>
        <v/>
      </c>
      <c r="T157" s="14" t="str">
        <f>IF(AND(טבלה20[[#This Row],[דילוג]]=1,טבלה20[[#This Row],[הפרש קבוע אחרון]]=J156,טבלה20[[#This Row],[מחזורי פעילות]]&gt;1),1,"")</f>
        <v/>
      </c>
      <c r="U157" s="14" t="str">
        <f>IF(OR(AND(טבלה20[[#This Row],[מחזורי פעילות]]&lt;&gt;"",Q158=""),AND(טבלה20[[#This Row],[פעילות]]=3,Q158=1)),טבלה20[[#This Row],[מחזורי פעילות]],"")</f>
        <v/>
      </c>
      <c r="V157" s="14" t="str">
        <f>IF(טבלה20[[#This Row],[באיזה מחזור נעקר אחרי קביעה?]]&lt;&gt;"",1,"")</f>
        <v/>
      </c>
      <c r="W157" s="14" t="str">
        <f>IF(AND(טבלה20[[#This Row],[באיזה מחזור נעקר אחרי קביעה?]]&lt;&gt;"",טבלה20[[#This Row],[CycleNumber]]&gt;B158),טבלה20[[#This Row],[באיזה מחזור נעקר אחרי קביעה?]],"")</f>
        <v/>
      </c>
      <c r="X157" s="14" t="str">
        <f>IF(AND(טבלה20[[#This Row],[הפרש קבוע אחרון]]&lt;&gt;"",J156=""),טבלה20[[#This Row],[CycleNumber]],"")</f>
        <v/>
      </c>
      <c r="Y157" s="14" t="str">
        <f>IF(OR(טבלה20[[#This Row],[CycleNumber]]&gt;B158,B158=""),טבלה20[[#This Row],[CycleNumber]],"")</f>
        <v/>
      </c>
      <c r="Z1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7" t="s">
        <v>36</v>
      </c>
      <c r="AS157">
        <v>5</v>
      </c>
      <c r="AT157">
        <v>35</v>
      </c>
      <c r="AU157">
        <f t="shared" si="7"/>
        <v>0</v>
      </c>
      <c r="AV157" t="str">
        <f t="shared" si="8"/>
        <v/>
      </c>
    </row>
    <row r="158" spans="1:48" x14ac:dyDescent="0.25">
      <c r="A158" t="s">
        <v>36</v>
      </c>
      <c r="B158">
        <v>6</v>
      </c>
      <c r="C158">
        <v>1</v>
      </c>
      <c r="D158">
        <v>1</v>
      </c>
      <c r="E158">
        <v>0</v>
      </c>
      <c r="F158">
        <v>28</v>
      </c>
      <c r="G158">
        <f>טבלה20[[#This Row],[LengthofCycle]]+1</f>
        <v>29</v>
      </c>
      <c r="H158" t="str">
        <f>IF(טבלה20[[#This Row],[CycleNumber]]&gt;2,IF(AND(טבלה20[[#This Row],[LengthofCycle]]-F157=F157-F156,טבלה20[[#This Row],[LengthofCycle]]-F157&lt;&gt;0),1,""),"")</f>
        <v/>
      </c>
      <c r="I158" t="str">
        <f>IF(טבלה20[[#This Row],[דילוג]]=1,SUM(H158:H159),"")</f>
        <v/>
      </c>
      <c r="J158" t="str">
        <f>IF(AND(טבלה20[[#This Row],[CycleNumber]]&gt;B157,טבלה20[[#This Row],[CycleNumber]]&gt;2),IF(טבלה20[[#This Row],[דילוג]]=1,טבלה20[[#This Row],[LengthofCycle]]-F157,J157),"")</f>
        <v/>
      </c>
      <c r="K158">
        <f>IF(AND(טבלה20[[#This Row],[CycleNumber]]&gt;B157,טבלה20[[#This Row],[CycleNumber]]&gt;2),IF(טבלה20[[#This Row],[דילוג]]=1,1,IF(MAX(K156:K157)=1,1,IF(טבלה20[[#This Row],[LengthofCycle]]-F157&lt;&gt;טבלה20[[#This Row],[הפרש קבוע אחרון]],0,""))),"")</f>
        <v>0</v>
      </c>
      <c r="L158" t="str">
        <f>IF(טבלה20[[#This Row],[CycleNumber]]&lt;3,"",IF(טבלה20[[#This Row],[דילוג]]=1,1,IF(L157="","",IF(טבלה20[[#This Row],[LengthofCycle]]-F157=טבלה20[[#This Row],[הפרש קבוע אחרון]],1,IF(L157+1&gt;3,"",L157+1)))))</f>
        <v/>
      </c>
      <c r="M158" t="str">
        <f>IF(AND(טבלה20[[#This Row],[פעילות]]=1,L159=2,L160=1,B160&gt;טבלה20[[#This Row],[CycleNumber]]),1,"")</f>
        <v/>
      </c>
      <c r="N158" t="str">
        <f>IF(AND(טבלה20[[#This Row],[האם יש לאישה וסת דילוג?]]=1,טבלה20[[#This Row],[CycleNumber]]&gt;5),IF(AND(טבלה20[[#This Row],[LengthofCycle]]=F155,F157=F154,F156=F153),1,""),"")</f>
        <v/>
      </c>
      <c r="O158" t="str">
        <f>IF(OR(טבלה20[[#This Row],[פעילות]]="",L157=""),"",IF(טבלה20[[#This Row],[פעילות]]=1,1,0))</f>
        <v/>
      </c>
      <c r="P158" t="str">
        <f>IF(AND(טבלה20[[#This Row],[הפרש קבוע אחרון]]&lt;&gt;"",טבלה20[[#This Row],[CycleNumber]]&lt;B159,B159&lt;&gt;"",טבלה20[[#This Row],[פעילות]]&lt;4),IF(F159-טבלה20[[#This Row],[LengthofCycle]]=טבלה20[[#This Row],[הפרש קבוע אחרון]],1,0),"")</f>
        <v/>
      </c>
      <c r="Q158" s="14" t="str">
        <f>IF(טבלה20[[#This Row],[פעילות]]="","",IF(OR(Q157="",AND(טבלה20[[#This Row],[דילוג]]=1,L157=3)),1,Q157+1))</f>
        <v/>
      </c>
      <c r="R158" s="14" t="str">
        <f>IF(AND(טבלה20[[#This Row],[מחזורי פעילות]]=3,H159=1,טבלה20[[#This Row],[הפרש קבוע אחרון]]&lt;&gt;J159),1,"")</f>
        <v/>
      </c>
      <c r="S158" s="14" t="str">
        <f>IF(AND(טבלה20[[#This Row],[מחזורי פעילות]]=3,H159=1,טבלה20[[#This Row],[הפרש קבוע אחרון]]=J159),1,"")</f>
        <v/>
      </c>
      <c r="T158" s="14" t="str">
        <f>IF(AND(טבלה20[[#This Row],[דילוג]]=1,טבלה20[[#This Row],[הפרש קבוע אחרון]]=J157,טבלה20[[#This Row],[מחזורי פעילות]]&gt;1),1,"")</f>
        <v/>
      </c>
      <c r="U158" s="14" t="str">
        <f>IF(OR(AND(טבלה20[[#This Row],[מחזורי פעילות]]&lt;&gt;"",Q159=""),AND(טבלה20[[#This Row],[פעילות]]=3,Q159=1)),טבלה20[[#This Row],[מחזורי פעילות]],"")</f>
        <v/>
      </c>
      <c r="V158" s="14" t="str">
        <f>IF(טבלה20[[#This Row],[באיזה מחזור נעקר אחרי קביעה?]]&lt;&gt;"",1,"")</f>
        <v/>
      </c>
      <c r="W158" s="14" t="str">
        <f>IF(AND(טבלה20[[#This Row],[באיזה מחזור נעקר אחרי קביעה?]]&lt;&gt;"",טבלה20[[#This Row],[CycleNumber]]&gt;B159),טבלה20[[#This Row],[באיזה מחזור נעקר אחרי קביעה?]],"")</f>
        <v/>
      </c>
      <c r="X158" s="14" t="str">
        <f>IF(AND(טבלה20[[#This Row],[הפרש קבוע אחרון]]&lt;&gt;"",J157=""),טבלה20[[#This Row],[CycleNumber]],"")</f>
        <v/>
      </c>
      <c r="Y158" s="14" t="str">
        <f>IF(OR(טבלה20[[#This Row],[CycleNumber]]&gt;B159,B159=""),טבלה20[[#This Row],[CycleNumber]],"")</f>
        <v/>
      </c>
      <c r="Z1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8" t="s">
        <v>36</v>
      </c>
      <c r="AS158">
        <v>6</v>
      </c>
      <c r="AT158">
        <v>28</v>
      </c>
      <c r="AU158">
        <f t="shared" si="7"/>
        <v>0</v>
      </c>
      <c r="AV158" t="str">
        <f t="shared" si="8"/>
        <v/>
      </c>
    </row>
    <row r="159" spans="1:48" x14ac:dyDescent="0.25">
      <c r="A159" t="s">
        <v>36</v>
      </c>
      <c r="B159">
        <v>7</v>
      </c>
      <c r="C159">
        <v>1</v>
      </c>
      <c r="D159">
        <v>1</v>
      </c>
      <c r="E159">
        <v>0</v>
      </c>
      <c r="F159">
        <v>31</v>
      </c>
      <c r="G159">
        <f>טבלה20[[#This Row],[LengthofCycle]]+1</f>
        <v>32</v>
      </c>
      <c r="H159" t="str">
        <f>IF(טבלה20[[#This Row],[CycleNumber]]&gt;2,IF(AND(טבלה20[[#This Row],[LengthofCycle]]-F158=F158-F157,טבלה20[[#This Row],[LengthofCycle]]-F158&lt;&gt;0),1,""),"")</f>
        <v/>
      </c>
      <c r="I159" t="str">
        <f>IF(טבלה20[[#This Row],[דילוג]]=1,SUM(H159:H160),"")</f>
        <v/>
      </c>
      <c r="J159" t="str">
        <f>IF(AND(טבלה20[[#This Row],[CycleNumber]]&gt;B158,טבלה20[[#This Row],[CycleNumber]]&gt;2),IF(טבלה20[[#This Row],[דילוג]]=1,טבלה20[[#This Row],[LengthofCycle]]-F158,J158),"")</f>
        <v/>
      </c>
      <c r="K159">
        <f>IF(AND(טבלה20[[#This Row],[CycleNumber]]&gt;B158,טבלה20[[#This Row],[CycleNumber]]&gt;2),IF(טבלה20[[#This Row],[דילוג]]=1,1,IF(MAX(K157:K158)=1,1,IF(טבלה20[[#This Row],[LengthofCycle]]-F158&lt;&gt;טבלה20[[#This Row],[הפרש קבוע אחרון]],0,""))),"")</f>
        <v>0</v>
      </c>
      <c r="L159" t="str">
        <f>IF(טבלה20[[#This Row],[CycleNumber]]&lt;3,"",IF(טבלה20[[#This Row],[דילוג]]=1,1,IF(L158="","",IF(טבלה20[[#This Row],[LengthofCycle]]-F158=טבלה20[[#This Row],[הפרש קבוע אחרון]],1,IF(L158+1&gt;3,"",L158+1)))))</f>
        <v/>
      </c>
      <c r="M159" t="str">
        <f>IF(AND(טבלה20[[#This Row],[פעילות]]=1,L160=2,L161=1,B161&gt;טבלה20[[#This Row],[CycleNumber]]),1,"")</f>
        <v/>
      </c>
      <c r="N159" t="str">
        <f>IF(AND(טבלה20[[#This Row],[האם יש לאישה וסת דילוג?]]=1,טבלה20[[#This Row],[CycleNumber]]&gt;5),IF(AND(טבלה20[[#This Row],[LengthofCycle]]=F156,F158=F155,F157=F154),1,""),"")</f>
        <v/>
      </c>
      <c r="O159" t="str">
        <f>IF(OR(טבלה20[[#This Row],[פעילות]]="",L158=""),"",IF(טבלה20[[#This Row],[פעילות]]=1,1,0))</f>
        <v/>
      </c>
      <c r="P159" t="str">
        <f>IF(AND(טבלה20[[#This Row],[הפרש קבוע אחרון]]&lt;&gt;"",טבלה20[[#This Row],[CycleNumber]]&lt;B160,B160&lt;&gt;"",טבלה20[[#This Row],[פעילות]]&lt;4),IF(F160-טבלה20[[#This Row],[LengthofCycle]]=טבלה20[[#This Row],[הפרש קבוע אחרון]],1,0),"")</f>
        <v/>
      </c>
      <c r="Q159" s="14" t="str">
        <f>IF(טבלה20[[#This Row],[פעילות]]="","",IF(OR(Q158="",AND(טבלה20[[#This Row],[דילוג]]=1,L158=3)),1,Q158+1))</f>
        <v/>
      </c>
      <c r="R159" s="14" t="str">
        <f>IF(AND(טבלה20[[#This Row],[מחזורי פעילות]]=3,H160=1,טבלה20[[#This Row],[הפרש קבוע אחרון]]&lt;&gt;J160),1,"")</f>
        <v/>
      </c>
      <c r="S159" s="14" t="str">
        <f>IF(AND(טבלה20[[#This Row],[מחזורי פעילות]]=3,H160=1,טבלה20[[#This Row],[הפרש קבוע אחרון]]=J160),1,"")</f>
        <v/>
      </c>
      <c r="T159" s="14" t="str">
        <f>IF(AND(טבלה20[[#This Row],[דילוג]]=1,טבלה20[[#This Row],[הפרש קבוע אחרון]]=J158,טבלה20[[#This Row],[מחזורי פעילות]]&gt;1),1,"")</f>
        <v/>
      </c>
      <c r="U159" s="14" t="str">
        <f>IF(OR(AND(טבלה20[[#This Row],[מחזורי פעילות]]&lt;&gt;"",Q160=""),AND(טבלה20[[#This Row],[פעילות]]=3,Q160=1)),טבלה20[[#This Row],[מחזורי פעילות]],"")</f>
        <v/>
      </c>
      <c r="V159" s="14" t="str">
        <f>IF(טבלה20[[#This Row],[באיזה מחזור נעקר אחרי קביעה?]]&lt;&gt;"",1,"")</f>
        <v/>
      </c>
      <c r="W159" s="14" t="str">
        <f>IF(AND(טבלה20[[#This Row],[באיזה מחזור נעקר אחרי קביעה?]]&lt;&gt;"",טבלה20[[#This Row],[CycleNumber]]&gt;B160),טבלה20[[#This Row],[באיזה מחזור נעקר אחרי קביעה?]],"")</f>
        <v/>
      </c>
      <c r="X159" s="14" t="str">
        <f>IF(AND(טבלה20[[#This Row],[הפרש קבוע אחרון]]&lt;&gt;"",J158=""),טבלה20[[#This Row],[CycleNumber]],"")</f>
        <v/>
      </c>
      <c r="Y159" s="14" t="str">
        <f>IF(OR(טבלה20[[#This Row],[CycleNumber]]&gt;B160,B160=""),טבלה20[[#This Row],[CycleNumber]],"")</f>
        <v/>
      </c>
      <c r="Z1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9" t="s">
        <v>36</v>
      </c>
      <c r="AS159">
        <v>7</v>
      </c>
      <c r="AT159">
        <v>31</v>
      </c>
      <c r="AU159">
        <f t="shared" si="7"/>
        <v>0</v>
      </c>
      <c r="AV159" t="str">
        <f t="shared" si="8"/>
        <v/>
      </c>
    </row>
    <row r="160" spans="1:48" x14ac:dyDescent="0.25">
      <c r="A160" t="s">
        <v>36</v>
      </c>
      <c r="B160">
        <v>8</v>
      </c>
      <c r="C160">
        <v>1</v>
      </c>
      <c r="D160">
        <v>1</v>
      </c>
      <c r="E160">
        <v>0</v>
      </c>
      <c r="F160">
        <v>33</v>
      </c>
      <c r="G160">
        <f>טבלה20[[#This Row],[LengthofCycle]]+1</f>
        <v>34</v>
      </c>
      <c r="H160" t="str">
        <f>IF(טבלה20[[#This Row],[CycleNumber]]&gt;2,IF(AND(טבלה20[[#This Row],[LengthofCycle]]-F159=F159-F158,טבלה20[[#This Row],[LengthofCycle]]-F159&lt;&gt;0),1,""),"")</f>
        <v/>
      </c>
      <c r="I160" t="str">
        <f>IF(טבלה20[[#This Row],[דילוג]]=1,SUM(H160:H161),"")</f>
        <v/>
      </c>
      <c r="J160" t="str">
        <f>IF(AND(טבלה20[[#This Row],[CycleNumber]]&gt;B159,טבלה20[[#This Row],[CycleNumber]]&gt;2),IF(טבלה20[[#This Row],[דילוג]]=1,טבלה20[[#This Row],[LengthofCycle]]-F159,J159),"")</f>
        <v/>
      </c>
      <c r="K160">
        <f>IF(AND(טבלה20[[#This Row],[CycleNumber]]&gt;B159,טבלה20[[#This Row],[CycleNumber]]&gt;2),IF(טבלה20[[#This Row],[דילוג]]=1,1,IF(MAX(K158:K159)=1,1,IF(טבלה20[[#This Row],[LengthofCycle]]-F159&lt;&gt;טבלה20[[#This Row],[הפרש קבוע אחרון]],0,""))),"")</f>
        <v>0</v>
      </c>
      <c r="L160" t="str">
        <f>IF(טבלה20[[#This Row],[CycleNumber]]&lt;3,"",IF(טבלה20[[#This Row],[דילוג]]=1,1,IF(L159="","",IF(טבלה20[[#This Row],[LengthofCycle]]-F159=טבלה20[[#This Row],[הפרש קבוע אחרון]],1,IF(L159+1&gt;3,"",L159+1)))))</f>
        <v/>
      </c>
      <c r="M160" t="str">
        <f>IF(AND(טבלה20[[#This Row],[פעילות]]=1,L161=2,L162=1,B162&gt;טבלה20[[#This Row],[CycleNumber]]),1,"")</f>
        <v/>
      </c>
      <c r="N160" t="str">
        <f>IF(AND(טבלה20[[#This Row],[האם יש לאישה וסת דילוג?]]=1,טבלה20[[#This Row],[CycleNumber]]&gt;5),IF(AND(טבלה20[[#This Row],[LengthofCycle]]=F157,F159=F156,F158=F155),1,""),"")</f>
        <v/>
      </c>
      <c r="O160" t="str">
        <f>IF(OR(טבלה20[[#This Row],[פעילות]]="",L159=""),"",IF(טבלה20[[#This Row],[פעילות]]=1,1,0))</f>
        <v/>
      </c>
      <c r="P160" t="str">
        <f>IF(AND(טבלה20[[#This Row],[הפרש קבוע אחרון]]&lt;&gt;"",טבלה20[[#This Row],[CycleNumber]]&lt;B161,B161&lt;&gt;"",טבלה20[[#This Row],[פעילות]]&lt;4),IF(F161-טבלה20[[#This Row],[LengthofCycle]]=טבלה20[[#This Row],[הפרש קבוע אחרון]],1,0),"")</f>
        <v/>
      </c>
      <c r="Q160" s="14" t="str">
        <f>IF(טבלה20[[#This Row],[פעילות]]="","",IF(OR(Q159="",AND(טבלה20[[#This Row],[דילוג]]=1,L159=3)),1,Q159+1))</f>
        <v/>
      </c>
      <c r="R160" s="14" t="str">
        <f>IF(AND(טבלה20[[#This Row],[מחזורי פעילות]]=3,H161=1,טבלה20[[#This Row],[הפרש קבוע אחרון]]&lt;&gt;J161),1,"")</f>
        <v/>
      </c>
      <c r="S160" s="14" t="str">
        <f>IF(AND(טבלה20[[#This Row],[מחזורי פעילות]]=3,H161=1,טבלה20[[#This Row],[הפרש קבוע אחרון]]=J161),1,"")</f>
        <v/>
      </c>
      <c r="T160" s="14" t="str">
        <f>IF(AND(טבלה20[[#This Row],[דילוג]]=1,טבלה20[[#This Row],[הפרש קבוע אחרון]]=J159,טבלה20[[#This Row],[מחזורי פעילות]]&gt;1),1,"")</f>
        <v/>
      </c>
      <c r="U160" s="14" t="str">
        <f>IF(OR(AND(טבלה20[[#This Row],[מחזורי פעילות]]&lt;&gt;"",Q161=""),AND(טבלה20[[#This Row],[פעילות]]=3,Q161=1)),טבלה20[[#This Row],[מחזורי פעילות]],"")</f>
        <v/>
      </c>
      <c r="V160" s="14" t="str">
        <f>IF(טבלה20[[#This Row],[באיזה מחזור נעקר אחרי קביעה?]]&lt;&gt;"",1,"")</f>
        <v/>
      </c>
      <c r="W160" s="14" t="str">
        <f>IF(AND(טבלה20[[#This Row],[באיזה מחזור נעקר אחרי קביעה?]]&lt;&gt;"",טבלה20[[#This Row],[CycleNumber]]&gt;B161),טבלה20[[#This Row],[באיזה מחזור נעקר אחרי קביעה?]],"")</f>
        <v/>
      </c>
      <c r="X160" s="14" t="str">
        <f>IF(AND(טבלה20[[#This Row],[הפרש קבוע אחרון]]&lt;&gt;"",J159=""),טבלה20[[#This Row],[CycleNumber]],"")</f>
        <v/>
      </c>
      <c r="Y160" s="14" t="str">
        <f>IF(OR(טבלה20[[#This Row],[CycleNumber]]&gt;B161,B161=""),טבלה20[[#This Row],[CycleNumber]],"")</f>
        <v/>
      </c>
      <c r="Z1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0" t="s">
        <v>36</v>
      </c>
      <c r="AS160">
        <v>8</v>
      </c>
      <c r="AT160">
        <v>33</v>
      </c>
      <c r="AU160">
        <f t="shared" si="7"/>
        <v>0</v>
      </c>
      <c r="AV160" t="str">
        <f t="shared" si="8"/>
        <v/>
      </c>
    </row>
    <row r="161" spans="1:48" x14ac:dyDescent="0.25">
      <c r="A161" t="s">
        <v>36</v>
      </c>
      <c r="B161">
        <v>9</v>
      </c>
      <c r="C161">
        <v>1</v>
      </c>
      <c r="D161">
        <v>1</v>
      </c>
      <c r="E161">
        <v>0</v>
      </c>
      <c r="F161">
        <v>29</v>
      </c>
      <c r="G161">
        <f>טבלה20[[#This Row],[LengthofCycle]]+1</f>
        <v>30</v>
      </c>
      <c r="H161" t="str">
        <f>IF(טבלה20[[#This Row],[CycleNumber]]&gt;2,IF(AND(טבלה20[[#This Row],[LengthofCycle]]-F160=F160-F159,טבלה20[[#This Row],[LengthofCycle]]-F160&lt;&gt;0),1,""),"")</f>
        <v/>
      </c>
      <c r="I161" t="str">
        <f>IF(טבלה20[[#This Row],[דילוג]]=1,SUM(H161:H162),"")</f>
        <v/>
      </c>
      <c r="J161" t="str">
        <f>IF(AND(טבלה20[[#This Row],[CycleNumber]]&gt;B160,טבלה20[[#This Row],[CycleNumber]]&gt;2),IF(טבלה20[[#This Row],[דילוג]]=1,טבלה20[[#This Row],[LengthofCycle]]-F160,J160),"")</f>
        <v/>
      </c>
      <c r="K161">
        <f>IF(AND(טבלה20[[#This Row],[CycleNumber]]&gt;B160,טבלה20[[#This Row],[CycleNumber]]&gt;2),IF(טבלה20[[#This Row],[דילוג]]=1,1,IF(MAX(K159:K160)=1,1,IF(טבלה20[[#This Row],[LengthofCycle]]-F160&lt;&gt;טבלה20[[#This Row],[הפרש קבוע אחרון]],0,""))),"")</f>
        <v>0</v>
      </c>
      <c r="L161" t="str">
        <f>IF(טבלה20[[#This Row],[CycleNumber]]&lt;3,"",IF(טבלה20[[#This Row],[דילוג]]=1,1,IF(L160="","",IF(טבלה20[[#This Row],[LengthofCycle]]-F160=טבלה20[[#This Row],[הפרש קבוע אחרון]],1,IF(L160+1&gt;3,"",L160+1)))))</f>
        <v/>
      </c>
      <c r="M161" t="str">
        <f>IF(AND(טבלה20[[#This Row],[פעילות]]=1,L162=2,L163=1,B163&gt;טבלה20[[#This Row],[CycleNumber]]),1,"")</f>
        <v/>
      </c>
      <c r="N161" t="str">
        <f>IF(AND(טבלה20[[#This Row],[האם יש לאישה וסת דילוג?]]=1,טבלה20[[#This Row],[CycleNumber]]&gt;5),IF(AND(טבלה20[[#This Row],[LengthofCycle]]=F158,F160=F157,F159=F156),1,""),"")</f>
        <v/>
      </c>
      <c r="O161" t="str">
        <f>IF(OR(טבלה20[[#This Row],[פעילות]]="",L160=""),"",IF(טבלה20[[#This Row],[פעילות]]=1,1,0))</f>
        <v/>
      </c>
      <c r="P161" t="str">
        <f>IF(AND(טבלה20[[#This Row],[הפרש קבוע אחרון]]&lt;&gt;"",טבלה20[[#This Row],[CycleNumber]]&lt;B162,B162&lt;&gt;"",טבלה20[[#This Row],[פעילות]]&lt;4),IF(F162-טבלה20[[#This Row],[LengthofCycle]]=טבלה20[[#This Row],[הפרש קבוע אחרון]],1,0),"")</f>
        <v/>
      </c>
      <c r="Q161" s="14" t="str">
        <f>IF(טבלה20[[#This Row],[פעילות]]="","",IF(OR(Q160="",AND(טבלה20[[#This Row],[דילוג]]=1,L160=3)),1,Q160+1))</f>
        <v/>
      </c>
      <c r="R161" s="14" t="str">
        <f>IF(AND(טבלה20[[#This Row],[מחזורי פעילות]]=3,H162=1,טבלה20[[#This Row],[הפרש קבוע אחרון]]&lt;&gt;J162),1,"")</f>
        <v/>
      </c>
      <c r="S161" s="14" t="str">
        <f>IF(AND(טבלה20[[#This Row],[מחזורי פעילות]]=3,H162=1,טבלה20[[#This Row],[הפרש קבוע אחרון]]=J162),1,"")</f>
        <v/>
      </c>
      <c r="T161" s="14" t="str">
        <f>IF(AND(טבלה20[[#This Row],[דילוג]]=1,טבלה20[[#This Row],[הפרש קבוע אחרון]]=J160,טבלה20[[#This Row],[מחזורי פעילות]]&gt;1),1,"")</f>
        <v/>
      </c>
      <c r="U161" s="14" t="str">
        <f>IF(OR(AND(טבלה20[[#This Row],[מחזורי פעילות]]&lt;&gt;"",Q162=""),AND(טבלה20[[#This Row],[פעילות]]=3,Q162=1)),טבלה20[[#This Row],[מחזורי פעילות]],"")</f>
        <v/>
      </c>
      <c r="V161" s="14" t="str">
        <f>IF(טבלה20[[#This Row],[באיזה מחזור נעקר אחרי קביעה?]]&lt;&gt;"",1,"")</f>
        <v/>
      </c>
      <c r="W161" s="14" t="str">
        <f>IF(AND(טבלה20[[#This Row],[באיזה מחזור נעקר אחרי קביעה?]]&lt;&gt;"",טבלה20[[#This Row],[CycleNumber]]&gt;B162),טבלה20[[#This Row],[באיזה מחזור נעקר אחרי קביעה?]],"")</f>
        <v/>
      </c>
      <c r="X161" s="14" t="str">
        <f>IF(AND(טבלה20[[#This Row],[הפרש קבוע אחרון]]&lt;&gt;"",J160=""),טבלה20[[#This Row],[CycleNumber]],"")</f>
        <v/>
      </c>
      <c r="Y161" s="14" t="str">
        <f>IF(OR(טבלה20[[#This Row],[CycleNumber]]&gt;B162,B162=""),טבלה20[[#This Row],[CycleNumber]],"")</f>
        <v/>
      </c>
      <c r="Z1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1" t="s">
        <v>36</v>
      </c>
      <c r="AS161">
        <v>9</v>
      </c>
      <c r="AT161">
        <v>29</v>
      </c>
      <c r="AU161">
        <f t="shared" si="7"/>
        <v>0</v>
      </c>
      <c r="AV161" t="str">
        <f t="shared" si="8"/>
        <v/>
      </c>
    </row>
    <row r="162" spans="1:48" x14ac:dyDescent="0.25">
      <c r="A162" t="s">
        <v>36</v>
      </c>
      <c r="B162">
        <v>10</v>
      </c>
      <c r="C162">
        <v>1</v>
      </c>
      <c r="D162">
        <v>1</v>
      </c>
      <c r="E162">
        <v>0</v>
      </c>
      <c r="F162">
        <v>30</v>
      </c>
      <c r="G162">
        <f>טבלה20[[#This Row],[LengthofCycle]]+1</f>
        <v>31</v>
      </c>
      <c r="H162" t="str">
        <f>IF(טבלה20[[#This Row],[CycleNumber]]&gt;2,IF(AND(טבלה20[[#This Row],[LengthofCycle]]-F161=F161-F160,טבלה20[[#This Row],[LengthofCycle]]-F161&lt;&gt;0),1,""),"")</f>
        <v/>
      </c>
      <c r="I162" t="str">
        <f>IF(טבלה20[[#This Row],[דילוג]]=1,SUM(H162:H163),"")</f>
        <v/>
      </c>
      <c r="J162" t="str">
        <f>IF(AND(טבלה20[[#This Row],[CycleNumber]]&gt;B161,טבלה20[[#This Row],[CycleNumber]]&gt;2),IF(טבלה20[[#This Row],[דילוג]]=1,טבלה20[[#This Row],[LengthofCycle]]-F161,J161),"")</f>
        <v/>
      </c>
      <c r="K162">
        <f>IF(AND(טבלה20[[#This Row],[CycleNumber]]&gt;B161,טבלה20[[#This Row],[CycleNumber]]&gt;2),IF(טבלה20[[#This Row],[דילוג]]=1,1,IF(MAX(K160:K161)=1,1,IF(טבלה20[[#This Row],[LengthofCycle]]-F161&lt;&gt;טבלה20[[#This Row],[הפרש קבוע אחרון]],0,""))),"")</f>
        <v>0</v>
      </c>
      <c r="L162" t="str">
        <f>IF(טבלה20[[#This Row],[CycleNumber]]&lt;3,"",IF(טבלה20[[#This Row],[דילוג]]=1,1,IF(L161="","",IF(טבלה20[[#This Row],[LengthofCycle]]-F161=טבלה20[[#This Row],[הפרש קבוע אחרון]],1,IF(L161+1&gt;3,"",L161+1)))))</f>
        <v/>
      </c>
      <c r="M162" t="str">
        <f>IF(AND(טבלה20[[#This Row],[פעילות]]=1,L163=2,L164=1,B164&gt;טבלה20[[#This Row],[CycleNumber]]),1,"")</f>
        <v/>
      </c>
      <c r="N162" t="str">
        <f>IF(AND(טבלה20[[#This Row],[האם יש לאישה וסת דילוג?]]=1,טבלה20[[#This Row],[CycleNumber]]&gt;5),IF(AND(טבלה20[[#This Row],[LengthofCycle]]=F159,F161=F158,F160=F157),1,""),"")</f>
        <v/>
      </c>
      <c r="O162" t="str">
        <f>IF(OR(טבלה20[[#This Row],[פעילות]]="",L161=""),"",IF(טבלה20[[#This Row],[פעילות]]=1,1,0))</f>
        <v/>
      </c>
      <c r="P162" t="str">
        <f>IF(AND(טבלה20[[#This Row],[הפרש קבוע אחרון]]&lt;&gt;"",טבלה20[[#This Row],[CycleNumber]]&lt;B163,B163&lt;&gt;"",טבלה20[[#This Row],[פעילות]]&lt;4),IF(F163-טבלה20[[#This Row],[LengthofCycle]]=טבלה20[[#This Row],[הפרש קבוע אחרון]],1,0),"")</f>
        <v/>
      </c>
      <c r="Q162" s="14" t="str">
        <f>IF(טבלה20[[#This Row],[פעילות]]="","",IF(OR(Q161="",AND(טבלה20[[#This Row],[דילוג]]=1,L161=3)),1,Q161+1))</f>
        <v/>
      </c>
      <c r="R162" s="14" t="str">
        <f>IF(AND(טבלה20[[#This Row],[מחזורי פעילות]]=3,H163=1,טבלה20[[#This Row],[הפרש קבוע אחרון]]&lt;&gt;J163),1,"")</f>
        <v/>
      </c>
      <c r="S162" s="14" t="str">
        <f>IF(AND(טבלה20[[#This Row],[מחזורי פעילות]]=3,H163=1,טבלה20[[#This Row],[הפרש קבוע אחרון]]=J163),1,"")</f>
        <v/>
      </c>
      <c r="T162" s="14" t="str">
        <f>IF(AND(טבלה20[[#This Row],[דילוג]]=1,טבלה20[[#This Row],[הפרש קבוע אחרון]]=J161,טבלה20[[#This Row],[מחזורי פעילות]]&gt;1),1,"")</f>
        <v/>
      </c>
      <c r="U162" s="14" t="str">
        <f>IF(OR(AND(טבלה20[[#This Row],[מחזורי פעילות]]&lt;&gt;"",Q163=""),AND(טבלה20[[#This Row],[פעילות]]=3,Q163=1)),טבלה20[[#This Row],[מחזורי פעילות]],"")</f>
        <v/>
      </c>
      <c r="V162" s="14" t="str">
        <f>IF(טבלה20[[#This Row],[באיזה מחזור נעקר אחרי קביעה?]]&lt;&gt;"",1,"")</f>
        <v/>
      </c>
      <c r="W162" s="14" t="str">
        <f>IF(AND(טבלה20[[#This Row],[באיזה מחזור נעקר אחרי קביעה?]]&lt;&gt;"",טבלה20[[#This Row],[CycleNumber]]&gt;B163),טבלה20[[#This Row],[באיזה מחזור נעקר אחרי קביעה?]],"")</f>
        <v/>
      </c>
      <c r="X162" s="14" t="str">
        <f>IF(AND(טבלה20[[#This Row],[הפרש קבוע אחרון]]&lt;&gt;"",J161=""),טבלה20[[#This Row],[CycleNumber]],"")</f>
        <v/>
      </c>
      <c r="Y162" s="14" t="str">
        <f>IF(OR(טבלה20[[#This Row],[CycleNumber]]&gt;B163,B163=""),טבלה20[[#This Row],[CycleNumber]],"")</f>
        <v/>
      </c>
      <c r="Z1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2" t="s">
        <v>36</v>
      </c>
      <c r="AS162">
        <v>10</v>
      </c>
      <c r="AT162">
        <v>30</v>
      </c>
      <c r="AU162">
        <f t="shared" si="7"/>
        <v>0</v>
      </c>
      <c r="AV162" t="str">
        <f t="shared" si="8"/>
        <v/>
      </c>
    </row>
    <row r="163" spans="1:48" x14ac:dyDescent="0.25">
      <c r="A163" t="s">
        <v>36</v>
      </c>
      <c r="B163">
        <v>11</v>
      </c>
      <c r="C163">
        <v>1</v>
      </c>
      <c r="D163">
        <v>1</v>
      </c>
      <c r="E163">
        <v>0</v>
      </c>
      <c r="F163">
        <v>31</v>
      </c>
      <c r="G163">
        <f>טבלה20[[#This Row],[LengthofCycle]]+1</f>
        <v>32</v>
      </c>
      <c r="H163">
        <f>IF(טבלה20[[#This Row],[CycleNumber]]&gt;2,IF(AND(טבלה20[[#This Row],[LengthofCycle]]-F162=F162-F161,טבלה20[[#This Row],[LengthofCycle]]-F162&lt;&gt;0),1,""),"")</f>
        <v>1</v>
      </c>
      <c r="I163">
        <f>IF(טבלה20[[#This Row],[דילוג]]=1,SUM(H163:H164),"")</f>
        <v>1</v>
      </c>
      <c r="J163">
        <f>IF(AND(טבלה20[[#This Row],[CycleNumber]]&gt;B162,טבלה20[[#This Row],[CycleNumber]]&gt;2),IF(טבלה20[[#This Row],[דילוג]]=1,טבלה20[[#This Row],[LengthofCycle]]-F162,J162),"")</f>
        <v>1</v>
      </c>
      <c r="K163">
        <f>IF(AND(טבלה20[[#This Row],[CycleNumber]]&gt;B162,טבלה20[[#This Row],[CycleNumber]]&gt;2),IF(טבלה20[[#This Row],[דילוג]]=1,1,IF(MAX(K161:K162)=1,1,IF(טבלה20[[#This Row],[LengthofCycle]]-F162&lt;&gt;טבלה20[[#This Row],[הפרש קבוע אחרון]],0,""))),"")</f>
        <v>1</v>
      </c>
      <c r="L163">
        <f>IF(טבלה20[[#This Row],[CycleNumber]]&lt;3,"",IF(טבלה20[[#This Row],[דילוג]]=1,1,IF(L162="","",IF(טבלה20[[#This Row],[LengthofCycle]]-F162=טבלה20[[#This Row],[הפרש קבוע אחרון]],1,IF(L162+1&gt;3,"",L162+1)))))</f>
        <v>1</v>
      </c>
      <c r="M163" t="str">
        <f>IF(AND(טבלה20[[#This Row],[פעילות]]=1,L164=2,L165=1,B165&gt;טבלה20[[#This Row],[CycleNumber]]),1,"")</f>
        <v/>
      </c>
      <c r="N163" t="str">
        <f>IF(AND(טבלה20[[#This Row],[האם יש לאישה וסת דילוג?]]=1,טבלה20[[#This Row],[CycleNumber]]&gt;5),IF(AND(טבלה20[[#This Row],[LengthofCycle]]=F160,F162=F159,F161=F158),1,""),"")</f>
        <v/>
      </c>
      <c r="O163" t="str">
        <f>IF(OR(טבלה20[[#This Row],[פעילות]]="",L162=""),"",IF(טבלה20[[#This Row],[פעילות]]=1,1,0))</f>
        <v/>
      </c>
      <c r="P163">
        <f>IF(AND(טבלה20[[#This Row],[הפרש קבוע אחרון]]&lt;&gt;"",טבלה20[[#This Row],[CycleNumber]]&lt;B164,B164&lt;&gt;"",טבלה20[[#This Row],[פעילות]]&lt;4),IF(F164-טבלה20[[#This Row],[LengthofCycle]]=טבלה20[[#This Row],[הפרש קבוע אחרון]],1,0),"")</f>
        <v>0</v>
      </c>
      <c r="Q163" s="14">
        <f>IF(טבלה20[[#This Row],[פעילות]]="","",IF(OR(Q162="",AND(טבלה20[[#This Row],[דילוג]]=1,L162=3)),1,Q162+1))</f>
        <v>1</v>
      </c>
      <c r="R163" s="14" t="str">
        <f>IF(AND(טבלה20[[#This Row],[מחזורי פעילות]]=3,H164=1,טבלה20[[#This Row],[הפרש קבוע אחרון]]&lt;&gt;J164),1,"")</f>
        <v/>
      </c>
      <c r="S163" s="14" t="str">
        <f>IF(AND(טבלה20[[#This Row],[מחזורי פעילות]]=3,H164=1,טבלה20[[#This Row],[הפרש קבוע אחרון]]=J164),1,"")</f>
        <v/>
      </c>
      <c r="T163" s="14" t="str">
        <f>IF(AND(טבלה20[[#This Row],[דילוג]]=1,טבלה20[[#This Row],[הפרש קבוע אחרון]]=J162,טבלה20[[#This Row],[מחזורי פעילות]]&gt;1),1,"")</f>
        <v/>
      </c>
      <c r="U163" s="14" t="str">
        <f>IF(OR(AND(טבלה20[[#This Row],[מחזורי פעילות]]&lt;&gt;"",Q164=""),AND(טבלה20[[#This Row],[פעילות]]=3,Q164=1)),טבלה20[[#This Row],[מחזורי פעילות]],"")</f>
        <v/>
      </c>
      <c r="V163" s="14" t="str">
        <f>IF(טבלה20[[#This Row],[באיזה מחזור נעקר אחרי קביעה?]]&lt;&gt;"",1,"")</f>
        <v/>
      </c>
      <c r="W163" s="14" t="str">
        <f>IF(AND(טבלה20[[#This Row],[באיזה מחזור נעקר אחרי קביעה?]]&lt;&gt;"",טבלה20[[#This Row],[CycleNumber]]&gt;B164),טבלה20[[#This Row],[באיזה מחזור נעקר אחרי קביעה?]],"")</f>
        <v/>
      </c>
      <c r="X163" s="14">
        <f>IF(AND(טבלה20[[#This Row],[הפרש קבוע אחרון]]&lt;&gt;"",J162=""),טבלה20[[#This Row],[CycleNumber]],"")</f>
        <v>11</v>
      </c>
      <c r="Y163" s="14" t="str">
        <f>IF(OR(טבלה20[[#This Row],[CycleNumber]]&gt;B164,B164=""),טבלה20[[#This Row],[CycleNumber]],"")</f>
        <v/>
      </c>
      <c r="Z1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3" t="s">
        <v>36</v>
      </c>
      <c r="AS163">
        <v>11</v>
      </c>
      <c r="AT163">
        <v>31</v>
      </c>
      <c r="AU163">
        <f t="shared" si="7"/>
        <v>1</v>
      </c>
      <c r="AV163" t="str">
        <f t="shared" si="8"/>
        <v/>
      </c>
    </row>
    <row r="164" spans="1:48" x14ac:dyDescent="0.25">
      <c r="A164" t="s">
        <v>36</v>
      </c>
      <c r="B164">
        <v>12</v>
      </c>
      <c r="C164">
        <v>1</v>
      </c>
      <c r="D164">
        <v>1</v>
      </c>
      <c r="E164">
        <v>0</v>
      </c>
      <c r="F164">
        <v>30</v>
      </c>
      <c r="G164">
        <f>טבלה20[[#This Row],[LengthofCycle]]+1</f>
        <v>31</v>
      </c>
      <c r="H164" t="str">
        <f>IF(טבלה20[[#This Row],[CycleNumber]]&gt;2,IF(AND(טבלה20[[#This Row],[LengthofCycle]]-F163=F163-F162,טבלה20[[#This Row],[LengthofCycle]]-F163&lt;&gt;0),1,""),"")</f>
        <v/>
      </c>
      <c r="I164" t="str">
        <f>IF(טבלה20[[#This Row],[דילוג]]=1,SUM(H164:H165),"")</f>
        <v/>
      </c>
      <c r="J164">
        <f>IF(AND(טבלה20[[#This Row],[CycleNumber]]&gt;B163,טבלה20[[#This Row],[CycleNumber]]&gt;2),IF(טבלה20[[#This Row],[דילוג]]=1,טבלה20[[#This Row],[LengthofCycle]]-F163,J163),"")</f>
        <v>1</v>
      </c>
      <c r="K164">
        <f>IF(AND(טבלה20[[#This Row],[CycleNumber]]&gt;B163,טבלה20[[#This Row],[CycleNumber]]&gt;2),IF(טבלה20[[#This Row],[דילוג]]=1,1,IF(MAX(K162:K163)=1,1,IF(טבלה20[[#This Row],[LengthofCycle]]-F163&lt;&gt;טבלה20[[#This Row],[הפרש קבוע אחרון]],0,""))),"")</f>
        <v>1</v>
      </c>
      <c r="L164">
        <f>IF(טבלה20[[#This Row],[CycleNumber]]&lt;3,"",IF(טבלה20[[#This Row],[דילוג]]=1,1,IF(L163="","",IF(טבלה20[[#This Row],[LengthofCycle]]-F163=טבלה20[[#This Row],[הפרש קבוע אחרון]],1,IF(L163+1&gt;3,"",L163+1)))))</f>
        <v>2</v>
      </c>
      <c r="M164" t="str">
        <f>IF(AND(טבלה20[[#This Row],[פעילות]]=1,L165=2,L166=1,B166&gt;טבלה20[[#This Row],[CycleNumber]]),1,"")</f>
        <v/>
      </c>
      <c r="N164" t="str">
        <f>IF(AND(טבלה20[[#This Row],[האם יש לאישה וסת דילוג?]]=1,טבלה20[[#This Row],[CycleNumber]]&gt;5),IF(AND(טבלה20[[#This Row],[LengthofCycle]]=F161,F163=F160,F162=F159),1,""),"")</f>
        <v/>
      </c>
      <c r="O164">
        <f>IF(OR(טבלה20[[#This Row],[פעילות]]="",L163=""),"",IF(טבלה20[[#This Row],[פעילות]]=1,1,0))</f>
        <v>0</v>
      </c>
      <c r="P164" t="str">
        <f>IF(AND(טבלה20[[#This Row],[הפרש קבוע אחרון]]&lt;&gt;"",טבלה20[[#This Row],[CycleNumber]]&lt;B165,B165&lt;&gt;"",טבלה20[[#This Row],[פעילות]]&lt;4),IF(F165-טבלה20[[#This Row],[LengthofCycle]]=טבלה20[[#This Row],[הפרש קבוע אחרון]],1,0),"")</f>
        <v/>
      </c>
      <c r="Q164" s="14">
        <f>IF(טבלה20[[#This Row],[פעילות]]="","",IF(OR(Q163="",AND(טבלה20[[#This Row],[דילוג]]=1,L163=3)),1,Q163+1))</f>
        <v>2</v>
      </c>
      <c r="R164" s="14" t="str">
        <f>IF(AND(טבלה20[[#This Row],[מחזורי פעילות]]=3,H165=1,טבלה20[[#This Row],[הפרש קבוע אחרון]]&lt;&gt;J165),1,"")</f>
        <v/>
      </c>
      <c r="S164" s="14" t="str">
        <f>IF(AND(טבלה20[[#This Row],[מחזורי פעילות]]=3,H165=1,טבלה20[[#This Row],[הפרש קבוע אחרון]]=J165),1,"")</f>
        <v/>
      </c>
      <c r="T164" s="14" t="str">
        <f>IF(AND(טבלה20[[#This Row],[דילוג]]=1,טבלה20[[#This Row],[הפרש קבוע אחרון]]=J163,טבלה20[[#This Row],[מחזורי פעילות]]&gt;1),1,"")</f>
        <v/>
      </c>
      <c r="U164" s="14">
        <f>IF(OR(AND(טבלה20[[#This Row],[מחזורי פעילות]]&lt;&gt;"",Q165=""),AND(טבלה20[[#This Row],[פעילות]]=3,Q165=1)),טבלה20[[#This Row],[מחזורי פעילות]],"")</f>
        <v>2</v>
      </c>
      <c r="V164" s="14">
        <f>IF(טבלה20[[#This Row],[באיזה מחזור נעקר אחרי קביעה?]]&lt;&gt;"",1,"")</f>
        <v>1</v>
      </c>
      <c r="W164" s="14">
        <f>IF(AND(טבלה20[[#This Row],[באיזה מחזור נעקר אחרי קביעה?]]&lt;&gt;"",טבלה20[[#This Row],[CycleNumber]]&gt;B165),טבלה20[[#This Row],[באיזה מחזור נעקר אחרי קביעה?]],"")</f>
        <v>2</v>
      </c>
      <c r="X164" s="14" t="str">
        <f>IF(AND(טבלה20[[#This Row],[הפרש קבוע אחרון]]&lt;&gt;"",J163=""),טבלה20[[#This Row],[CycleNumber]],"")</f>
        <v/>
      </c>
      <c r="Y164" s="14">
        <f>IF(OR(טבלה20[[#This Row],[CycleNumber]]&gt;B165,B165=""),טבלה20[[#This Row],[CycleNumber]],"")</f>
        <v>12</v>
      </c>
      <c r="Z1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4" t="s">
        <v>36</v>
      </c>
      <c r="AS164">
        <v>12</v>
      </c>
      <c r="AT164">
        <v>30</v>
      </c>
      <c r="AU164">
        <f t="shared" si="7"/>
        <v>0</v>
      </c>
      <c r="AV164" t="str">
        <f t="shared" si="8"/>
        <v/>
      </c>
    </row>
    <row r="165" spans="1:48" x14ac:dyDescent="0.25">
      <c r="A165" t="s">
        <v>37</v>
      </c>
      <c r="B165">
        <v>1</v>
      </c>
      <c r="C165">
        <v>0</v>
      </c>
      <c r="D165">
        <v>1</v>
      </c>
      <c r="E165">
        <v>0</v>
      </c>
      <c r="F165">
        <v>31</v>
      </c>
      <c r="G165">
        <f>טבלה20[[#This Row],[LengthofCycle]]+1</f>
        <v>32</v>
      </c>
      <c r="H165" t="str">
        <f>IF(טבלה20[[#This Row],[CycleNumber]]&gt;2,IF(AND(טבלה20[[#This Row],[LengthofCycle]]-F164=F164-F163,טבלה20[[#This Row],[LengthofCycle]]-F164&lt;&gt;0),1,""),"")</f>
        <v/>
      </c>
      <c r="I165" t="str">
        <f>IF(טבלה20[[#This Row],[דילוג]]=1,SUM(H165:H166),"")</f>
        <v/>
      </c>
      <c r="J165" t="str">
        <f>IF(AND(טבלה20[[#This Row],[CycleNumber]]&gt;B164,טבלה20[[#This Row],[CycleNumber]]&gt;2),IF(טבלה20[[#This Row],[דילוג]]=1,טבלה20[[#This Row],[LengthofCycle]]-F164,J164),"")</f>
        <v/>
      </c>
      <c r="K165" t="str">
        <f>IF(AND(טבלה20[[#This Row],[CycleNumber]]&gt;B164,טבלה20[[#This Row],[CycleNumber]]&gt;2),IF(טבלה20[[#This Row],[דילוג]]=1,1,IF(MAX(K163:K164)=1,1,IF(טבלה20[[#This Row],[LengthofCycle]]-F164&lt;&gt;טבלה20[[#This Row],[הפרש קבוע אחרון]],0,""))),"")</f>
        <v/>
      </c>
      <c r="L165" t="str">
        <f>IF(טבלה20[[#This Row],[CycleNumber]]&lt;3,"",IF(טבלה20[[#This Row],[דילוג]]=1,1,IF(L164="","",IF(טבלה20[[#This Row],[LengthofCycle]]-F164=טבלה20[[#This Row],[הפרש קבוע אחרון]],1,IF(L164+1&gt;3,"",L164+1)))))</f>
        <v/>
      </c>
      <c r="M165" t="str">
        <f>IF(AND(טבלה20[[#This Row],[פעילות]]=1,L166=2,L167=1,B167&gt;טבלה20[[#This Row],[CycleNumber]]),1,"")</f>
        <v/>
      </c>
      <c r="N165" t="str">
        <f>IF(AND(טבלה20[[#This Row],[האם יש לאישה וסת דילוג?]]=1,טבלה20[[#This Row],[CycleNumber]]&gt;5),IF(AND(טבלה20[[#This Row],[LengthofCycle]]=F162,F164=F161,F163=F160),1,""),"")</f>
        <v/>
      </c>
      <c r="O165" t="str">
        <f>IF(OR(טבלה20[[#This Row],[פעילות]]="",L164=""),"",IF(טבלה20[[#This Row],[פעילות]]=1,1,0))</f>
        <v/>
      </c>
      <c r="P165" t="str">
        <f>IF(AND(טבלה20[[#This Row],[הפרש קבוע אחרון]]&lt;&gt;"",טבלה20[[#This Row],[CycleNumber]]&lt;B166,B166&lt;&gt;"",טבלה20[[#This Row],[פעילות]]&lt;4),IF(F166-טבלה20[[#This Row],[LengthofCycle]]=טבלה20[[#This Row],[הפרש קבוע אחרון]],1,0),"")</f>
        <v/>
      </c>
      <c r="Q165" s="14" t="str">
        <f>IF(טבלה20[[#This Row],[פעילות]]="","",IF(OR(Q164="",AND(טבלה20[[#This Row],[דילוג]]=1,L164=3)),1,Q164+1))</f>
        <v/>
      </c>
      <c r="R165" s="14" t="str">
        <f>IF(AND(טבלה20[[#This Row],[מחזורי פעילות]]=3,H166=1,טבלה20[[#This Row],[הפרש קבוע אחרון]]&lt;&gt;J166),1,"")</f>
        <v/>
      </c>
      <c r="S165" s="14" t="str">
        <f>IF(AND(טבלה20[[#This Row],[מחזורי פעילות]]=3,H166=1,טבלה20[[#This Row],[הפרש קבוע אחרון]]=J166),1,"")</f>
        <v/>
      </c>
      <c r="T165" s="14" t="str">
        <f>IF(AND(טבלה20[[#This Row],[דילוג]]=1,טבלה20[[#This Row],[הפרש קבוע אחרון]]=J164,טבלה20[[#This Row],[מחזורי פעילות]]&gt;1),1,"")</f>
        <v/>
      </c>
      <c r="U165" s="14" t="str">
        <f>IF(OR(AND(טבלה20[[#This Row],[מחזורי פעילות]]&lt;&gt;"",Q166=""),AND(טבלה20[[#This Row],[פעילות]]=3,Q166=1)),טבלה20[[#This Row],[מחזורי פעילות]],"")</f>
        <v/>
      </c>
      <c r="V165" s="14" t="str">
        <f>IF(טבלה20[[#This Row],[באיזה מחזור נעקר אחרי קביעה?]]&lt;&gt;"",1,"")</f>
        <v/>
      </c>
      <c r="W165" s="14" t="str">
        <f>IF(AND(טבלה20[[#This Row],[באיזה מחזור נעקר אחרי קביעה?]]&lt;&gt;"",טבלה20[[#This Row],[CycleNumber]]&gt;B166),טבלה20[[#This Row],[באיזה מחזור נעקר אחרי קביעה?]],"")</f>
        <v/>
      </c>
      <c r="X165" s="14" t="str">
        <f>IF(AND(טבלה20[[#This Row],[הפרש קבוע אחרון]]&lt;&gt;"",J164=""),טבלה20[[#This Row],[CycleNumber]],"")</f>
        <v/>
      </c>
      <c r="Y165" s="14" t="str">
        <f>IF(OR(טבלה20[[#This Row],[CycleNumber]]&gt;B166,B166=""),טבלה20[[#This Row],[CycleNumber]],"")</f>
        <v/>
      </c>
      <c r="Z1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5" t="s">
        <v>37</v>
      </c>
      <c r="AS165">
        <v>1</v>
      </c>
      <c r="AT165">
        <v>31</v>
      </c>
      <c r="AU165" t="str">
        <f t="shared" si="7"/>
        <v/>
      </c>
      <c r="AV165" t="str">
        <f t="shared" si="8"/>
        <v/>
      </c>
    </row>
    <row r="166" spans="1:48" x14ac:dyDescent="0.25">
      <c r="A166" t="s">
        <v>37</v>
      </c>
      <c r="B166">
        <v>2</v>
      </c>
      <c r="C166">
        <v>0</v>
      </c>
      <c r="D166">
        <v>1</v>
      </c>
      <c r="E166">
        <v>0</v>
      </c>
      <c r="F166">
        <v>27</v>
      </c>
      <c r="G166">
        <f>טבלה20[[#This Row],[LengthofCycle]]+1</f>
        <v>28</v>
      </c>
      <c r="H166" t="str">
        <f>IF(טבלה20[[#This Row],[CycleNumber]]&gt;2,IF(AND(טבלה20[[#This Row],[LengthofCycle]]-F165=F165-F164,טבלה20[[#This Row],[LengthofCycle]]-F165&lt;&gt;0),1,""),"")</f>
        <v/>
      </c>
      <c r="I166" t="str">
        <f>IF(טבלה20[[#This Row],[דילוג]]=1,SUM(H166:H167),"")</f>
        <v/>
      </c>
      <c r="J166" t="str">
        <f>IF(AND(טבלה20[[#This Row],[CycleNumber]]&gt;B165,טבלה20[[#This Row],[CycleNumber]]&gt;2),IF(טבלה20[[#This Row],[דילוג]]=1,טבלה20[[#This Row],[LengthofCycle]]-F165,J165),"")</f>
        <v/>
      </c>
      <c r="K166" t="str">
        <f>IF(AND(טבלה20[[#This Row],[CycleNumber]]&gt;B165,טבלה20[[#This Row],[CycleNumber]]&gt;2),IF(טבלה20[[#This Row],[דילוג]]=1,1,IF(MAX(K164:K165)=1,1,IF(טבלה20[[#This Row],[LengthofCycle]]-F165&lt;&gt;טבלה20[[#This Row],[הפרש קבוע אחרון]],0,""))),"")</f>
        <v/>
      </c>
      <c r="L166" t="str">
        <f>IF(טבלה20[[#This Row],[CycleNumber]]&lt;3,"",IF(טבלה20[[#This Row],[דילוג]]=1,1,IF(L165="","",IF(טבלה20[[#This Row],[LengthofCycle]]-F165=טבלה20[[#This Row],[הפרש קבוע אחרון]],1,IF(L165+1&gt;3,"",L165+1)))))</f>
        <v/>
      </c>
      <c r="M166" t="str">
        <f>IF(AND(טבלה20[[#This Row],[פעילות]]=1,L167=2,L168=1,B168&gt;טבלה20[[#This Row],[CycleNumber]]),1,"")</f>
        <v/>
      </c>
      <c r="N166" t="str">
        <f>IF(AND(טבלה20[[#This Row],[האם יש לאישה וסת דילוג?]]=1,טבלה20[[#This Row],[CycleNumber]]&gt;5),IF(AND(טבלה20[[#This Row],[LengthofCycle]]=F163,F165=F162,F164=F161),1,""),"")</f>
        <v/>
      </c>
      <c r="O166" t="str">
        <f>IF(OR(טבלה20[[#This Row],[פעילות]]="",L165=""),"",IF(טבלה20[[#This Row],[פעילות]]=1,1,0))</f>
        <v/>
      </c>
      <c r="P166" t="str">
        <f>IF(AND(טבלה20[[#This Row],[הפרש קבוע אחרון]]&lt;&gt;"",טבלה20[[#This Row],[CycleNumber]]&lt;B167,B167&lt;&gt;"",טבלה20[[#This Row],[פעילות]]&lt;4),IF(F167-טבלה20[[#This Row],[LengthofCycle]]=טבלה20[[#This Row],[הפרש קבוע אחרון]],1,0),"")</f>
        <v/>
      </c>
      <c r="Q166" s="14" t="str">
        <f>IF(טבלה20[[#This Row],[פעילות]]="","",IF(OR(Q165="",AND(טבלה20[[#This Row],[דילוג]]=1,L165=3)),1,Q165+1))</f>
        <v/>
      </c>
      <c r="R166" s="14" t="str">
        <f>IF(AND(טבלה20[[#This Row],[מחזורי פעילות]]=3,H167=1,טבלה20[[#This Row],[הפרש קבוע אחרון]]&lt;&gt;J167),1,"")</f>
        <v/>
      </c>
      <c r="S166" s="14" t="str">
        <f>IF(AND(טבלה20[[#This Row],[מחזורי פעילות]]=3,H167=1,טבלה20[[#This Row],[הפרש קבוע אחרון]]=J167),1,"")</f>
        <v/>
      </c>
      <c r="T166" s="14" t="str">
        <f>IF(AND(טבלה20[[#This Row],[דילוג]]=1,טבלה20[[#This Row],[הפרש קבוע אחרון]]=J165,טבלה20[[#This Row],[מחזורי פעילות]]&gt;1),1,"")</f>
        <v/>
      </c>
      <c r="U166" s="14" t="str">
        <f>IF(OR(AND(טבלה20[[#This Row],[מחזורי פעילות]]&lt;&gt;"",Q167=""),AND(טבלה20[[#This Row],[פעילות]]=3,Q167=1)),טבלה20[[#This Row],[מחזורי פעילות]],"")</f>
        <v/>
      </c>
      <c r="V166" s="14" t="str">
        <f>IF(טבלה20[[#This Row],[באיזה מחזור נעקר אחרי קביעה?]]&lt;&gt;"",1,"")</f>
        <v/>
      </c>
      <c r="W166" s="14" t="str">
        <f>IF(AND(טבלה20[[#This Row],[באיזה מחזור נעקר אחרי קביעה?]]&lt;&gt;"",טבלה20[[#This Row],[CycleNumber]]&gt;B167),טבלה20[[#This Row],[באיזה מחזור נעקר אחרי קביעה?]],"")</f>
        <v/>
      </c>
      <c r="X166" s="14" t="str">
        <f>IF(AND(טבלה20[[#This Row],[הפרש קבוע אחרון]]&lt;&gt;"",J165=""),טבלה20[[#This Row],[CycleNumber]],"")</f>
        <v/>
      </c>
      <c r="Y166" s="14" t="str">
        <f>IF(OR(טבלה20[[#This Row],[CycleNumber]]&gt;B167,B167=""),טבלה20[[#This Row],[CycleNumber]],"")</f>
        <v/>
      </c>
      <c r="Z1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6" t="s">
        <v>37</v>
      </c>
      <c r="AS166">
        <v>2</v>
      </c>
      <c r="AT166">
        <v>27</v>
      </c>
      <c r="AU166" t="str">
        <f t="shared" si="7"/>
        <v/>
      </c>
      <c r="AV166" t="str">
        <f t="shared" si="8"/>
        <v/>
      </c>
    </row>
    <row r="167" spans="1:48" x14ac:dyDescent="0.25">
      <c r="A167" t="s">
        <v>37</v>
      </c>
      <c r="B167">
        <v>3</v>
      </c>
      <c r="C167">
        <v>0</v>
      </c>
      <c r="D167">
        <v>1</v>
      </c>
      <c r="E167">
        <v>0</v>
      </c>
      <c r="F167">
        <v>29</v>
      </c>
      <c r="G167">
        <f>טבלה20[[#This Row],[LengthofCycle]]+1</f>
        <v>30</v>
      </c>
      <c r="H167" t="str">
        <f>IF(טבלה20[[#This Row],[CycleNumber]]&gt;2,IF(AND(טבלה20[[#This Row],[LengthofCycle]]-F166=F166-F165,טבלה20[[#This Row],[LengthofCycle]]-F166&lt;&gt;0),1,""),"")</f>
        <v/>
      </c>
      <c r="I167" t="str">
        <f>IF(טבלה20[[#This Row],[דילוג]]=1,SUM(H167:H168),"")</f>
        <v/>
      </c>
      <c r="J167" t="str">
        <f>IF(AND(טבלה20[[#This Row],[CycleNumber]]&gt;B166,טבלה20[[#This Row],[CycleNumber]]&gt;2),IF(טבלה20[[#This Row],[דילוג]]=1,טבלה20[[#This Row],[LengthofCycle]]-F166,J166),"")</f>
        <v/>
      </c>
      <c r="K167">
        <f>IF(AND(טבלה20[[#This Row],[CycleNumber]]&gt;B166,טבלה20[[#This Row],[CycleNumber]]&gt;2),IF(טבלה20[[#This Row],[דילוג]]=1,1,IF(MAX(K165:K166)=1,1,IF(טבלה20[[#This Row],[LengthofCycle]]-F166&lt;&gt;טבלה20[[#This Row],[הפרש קבוע אחרון]],0,""))),"")</f>
        <v>0</v>
      </c>
      <c r="L167" t="str">
        <f>IF(טבלה20[[#This Row],[CycleNumber]]&lt;3,"",IF(טבלה20[[#This Row],[דילוג]]=1,1,IF(L166="","",IF(טבלה20[[#This Row],[LengthofCycle]]-F166=טבלה20[[#This Row],[הפרש קבוע אחרון]],1,IF(L166+1&gt;3,"",L166+1)))))</f>
        <v/>
      </c>
      <c r="M167" t="str">
        <f>IF(AND(טבלה20[[#This Row],[פעילות]]=1,L168=2,L169=1,B169&gt;טבלה20[[#This Row],[CycleNumber]]),1,"")</f>
        <v/>
      </c>
      <c r="N167" t="str">
        <f>IF(AND(טבלה20[[#This Row],[האם יש לאישה וסת דילוג?]]=1,טבלה20[[#This Row],[CycleNumber]]&gt;5),IF(AND(טבלה20[[#This Row],[LengthofCycle]]=F164,F166=F163,F165=F162),1,""),"")</f>
        <v/>
      </c>
      <c r="O167" t="str">
        <f>IF(OR(טבלה20[[#This Row],[פעילות]]="",L166=""),"",IF(טבלה20[[#This Row],[פעילות]]=1,1,0))</f>
        <v/>
      </c>
      <c r="P167" t="str">
        <f>IF(AND(טבלה20[[#This Row],[הפרש קבוע אחרון]]&lt;&gt;"",טבלה20[[#This Row],[CycleNumber]]&lt;B168,B168&lt;&gt;"",טבלה20[[#This Row],[פעילות]]&lt;4),IF(F168-טבלה20[[#This Row],[LengthofCycle]]=טבלה20[[#This Row],[הפרש קבוע אחרון]],1,0),"")</f>
        <v/>
      </c>
      <c r="Q167" s="14" t="str">
        <f>IF(טבלה20[[#This Row],[פעילות]]="","",IF(OR(Q166="",AND(טבלה20[[#This Row],[דילוג]]=1,L166=3)),1,Q166+1))</f>
        <v/>
      </c>
      <c r="R167" s="14" t="str">
        <f>IF(AND(טבלה20[[#This Row],[מחזורי פעילות]]=3,H168=1,טבלה20[[#This Row],[הפרש קבוע אחרון]]&lt;&gt;J168),1,"")</f>
        <v/>
      </c>
      <c r="S167" s="14" t="str">
        <f>IF(AND(טבלה20[[#This Row],[מחזורי פעילות]]=3,H168=1,טבלה20[[#This Row],[הפרש קבוע אחרון]]=J168),1,"")</f>
        <v/>
      </c>
      <c r="T167" s="14" t="str">
        <f>IF(AND(טבלה20[[#This Row],[דילוג]]=1,טבלה20[[#This Row],[הפרש קבוע אחרון]]=J166,טבלה20[[#This Row],[מחזורי פעילות]]&gt;1),1,"")</f>
        <v/>
      </c>
      <c r="U167" s="14" t="str">
        <f>IF(OR(AND(טבלה20[[#This Row],[מחזורי פעילות]]&lt;&gt;"",Q168=""),AND(טבלה20[[#This Row],[פעילות]]=3,Q168=1)),טבלה20[[#This Row],[מחזורי פעילות]],"")</f>
        <v/>
      </c>
      <c r="V167" s="14" t="str">
        <f>IF(טבלה20[[#This Row],[באיזה מחזור נעקר אחרי קביעה?]]&lt;&gt;"",1,"")</f>
        <v/>
      </c>
      <c r="W167" s="14" t="str">
        <f>IF(AND(טבלה20[[#This Row],[באיזה מחזור נעקר אחרי קביעה?]]&lt;&gt;"",טבלה20[[#This Row],[CycleNumber]]&gt;B168),טבלה20[[#This Row],[באיזה מחזור נעקר אחרי קביעה?]],"")</f>
        <v/>
      </c>
      <c r="X167" s="14" t="str">
        <f>IF(AND(טבלה20[[#This Row],[הפרש קבוע אחרון]]&lt;&gt;"",J166=""),טבלה20[[#This Row],[CycleNumber]],"")</f>
        <v/>
      </c>
      <c r="Y167" s="14" t="str">
        <f>IF(OR(טבלה20[[#This Row],[CycleNumber]]&gt;B168,B168=""),טבלה20[[#This Row],[CycleNumber]],"")</f>
        <v/>
      </c>
      <c r="Z1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7" t="s">
        <v>37</v>
      </c>
      <c r="AS167">
        <v>3</v>
      </c>
      <c r="AT167">
        <v>29</v>
      </c>
      <c r="AU167">
        <f t="shared" si="7"/>
        <v>0</v>
      </c>
      <c r="AV167" t="str">
        <f t="shared" si="8"/>
        <v/>
      </c>
    </row>
    <row r="168" spans="1:48" x14ac:dyDescent="0.25">
      <c r="A168" t="s">
        <v>37</v>
      </c>
      <c r="B168">
        <v>4</v>
      </c>
      <c r="C168">
        <v>0</v>
      </c>
      <c r="D168">
        <v>1</v>
      </c>
      <c r="E168">
        <v>0</v>
      </c>
      <c r="F168">
        <v>25</v>
      </c>
      <c r="G168">
        <f>טבלה20[[#This Row],[LengthofCycle]]+1</f>
        <v>26</v>
      </c>
      <c r="H168" t="str">
        <f>IF(טבלה20[[#This Row],[CycleNumber]]&gt;2,IF(AND(טבלה20[[#This Row],[LengthofCycle]]-F167=F167-F166,טבלה20[[#This Row],[LengthofCycle]]-F167&lt;&gt;0),1,""),"")</f>
        <v/>
      </c>
      <c r="I168" t="str">
        <f>IF(טבלה20[[#This Row],[דילוג]]=1,SUM(H168:H169),"")</f>
        <v/>
      </c>
      <c r="J168" t="str">
        <f>IF(AND(טבלה20[[#This Row],[CycleNumber]]&gt;B167,טבלה20[[#This Row],[CycleNumber]]&gt;2),IF(טבלה20[[#This Row],[דילוג]]=1,טבלה20[[#This Row],[LengthofCycle]]-F167,J167),"")</f>
        <v/>
      </c>
      <c r="K168">
        <f>IF(AND(טבלה20[[#This Row],[CycleNumber]]&gt;B167,טבלה20[[#This Row],[CycleNumber]]&gt;2),IF(טבלה20[[#This Row],[דילוג]]=1,1,IF(MAX(K166:K167)=1,1,IF(טבלה20[[#This Row],[LengthofCycle]]-F167&lt;&gt;טבלה20[[#This Row],[הפרש קבוע אחרון]],0,""))),"")</f>
        <v>0</v>
      </c>
      <c r="L168" t="str">
        <f>IF(טבלה20[[#This Row],[CycleNumber]]&lt;3,"",IF(טבלה20[[#This Row],[דילוג]]=1,1,IF(L167="","",IF(טבלה20[[#This Row],[LengthofCycle]]-F167=טבלה20[[#This Row],[הפרש קבוע אחרון]],1,IF(L167+1&gt;3,"",L167+1)))))</f>
        <v/>
      </c>
      <c r="M168" t="str">
        <f>IF(AND(טבלה20[[#This Row],[פעילות]]=1,L169=2,L170=1,B170&gt;טבלה20[[#This Row],[CycleNumber]]),1,"")</f>
        <v/>
      </c>
      <c r="N168" t="str">
        <f>IF(AND(טבלה20[[#This Row],[האם יש לאישה וסת דילוג?]]=1,טבלה20[[#This Row],[CycleNumber]]&gt;5),IF(AND(טבלה20[[#This Row],[LengthofCycle]]=F165,F167=F164,F166=F163),1,""),"")</f>
        <v/>
      </c>
      <c r="O168" t="str">
        <f>IF(OR(טבלה20[[#This Row],[פעילות]]="",L167=""),"",IF(טבלה20[[#This Row],[פעילות]]=1,1,0))</f>
        <v/>
      </c>
      <c r="P168" t="str">
        <f>IF(AND(טבלה20[[#This Row],[הפרש קבוע אחרון]]&lt;&gt;"",טבלה20[[#This Row],[CycleNumber]]&lt;B169,B169&lt;&gt;"",טבלה20[[#This Row],[פעילות]]&lt;4),IF(F169-טבלה20[[#This Row],[LengthofCycle]]=טבלה20[[#This Row],[הפרש קבוע אחרון]],1,0),"")</f>
        <v/>
      </c>
      <c r="Q168" s="14" t="str">
        <f>IF(טבלה20[[#This Row],[פעילות]]="","",IF(OR(Q167="",AND(טבלה20[[#This Row],[דילוג]]=1,L167=3)),1,Q167+1))</f>
        <v/>
      </c>
      <c r="R168" s="14" t="str">
        <f>IF(AND(טבלה20[[#This Row],[מחזורי פעילות]]=3,H169=1,טבלה20[[#This Row],[הפרש קבוע אחרון]]&lt;&gt;J169),1,"")</f>
        <v/>
      </c>
      <c r="S168" s="14" t="str">
        <f>IF(AND(טבלה20[[#This Row],[מחזורי פעילות]]=3,H169=1,טבלה20[[#This Row],[הפרש קבוע אחרון]]=J169),1,"")</f>
        <v/>
      </c>
      <c r="T168" s="14" t="str">
        <f>IF(AND(טבלה20[[#This Row],[דילוג]]=1,טבלה20[[#This Row],[הפרש קבוע אחרון]]=J167,טבלה20[[#This Row],[מחזורי פעילות]]&gt;1),1,"")</f>
        <v/>
      </c>
      <c r="U168" s="14" t="str">
        <f>IF(OR(AND(טבלה20[[#This Row],[מחזורי פעילות]]&lt;&gt;"",Q169=""),AND(טבלה20[[#This Row],[פעילות]]=3,Q169=1)),טבלה20[[#This Row],[מחזורי פעילות]],"")</f>
        <v/>
      </c>
      <c r="V168" s="14" t="str">
        <f>IF(טבלה20[[#This Row],[באיזה מחזור נעקר אחרי קביעה?]]&lt;&gt;"",1,"")</f>
        <v/>
      </c>
      <c r="W168" s="14" t="str">
        <f>IF(AND(טבלה20[[#This Row],[באיזה מחזור נעקר אחרי קביעה?]]&lt;&gt;"",טבלה20[[#This Row],[CycleNumber]]&gt;B169),טבלה20[[#This Row],[באיזה מחזור נעקר אחרי קביעה?]],"")</f>
        <v/>
      </c>
      <c r="X168" s="14" t="str">
        <f>IF(AND(טבלה20[[#This Row],[הפרש קבוע אחרון]]&lt;&gt;"",J167=""),טבלה20[[#This Row],[CycleNumber]],"")</f>
        <v/>
      </c>
      <c r="Y168" s="14" t="str">
        <f>IF(OR(טבלה20[[#This Row],[CycleNumber]]&gt;B169,B169=""),טבלה20[[#This Row],[CycleNumber]],"")</f>
        <v/>
      </c>
      <c r="Z1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8" t="s">
        <v>37</v>
      </c>
      <c r="AS168">
        <v>4</v>
      </c>
      <c r="AT168">
        <v>25</v>
      </c>
      <c r="AU168">
        <f t="shared" si="7"/>
        <v>0</v>
      </c>
      <c r="AV168" t="str">
        <f t="shared" si="8"/>
        <v/>
      </c>
    </row>
    <row r="169" spans="1:48" x14ac:dyDescent="0.25">
      <c r="A169" t="s">
        <v>37</v>
      </c>
      <c r="B169">
        <v>5</v>
      </c>
      <c r="C169">
        <v>0</v>
      </c>
      <c r="D169">
        <v>1</v>
      </c>
      <c r="E169">
        <v>0</v>
      </c>
      <c r="F169">
        <v>28</v>
      </c>
      <c r="G169">
        <f>טבלה20[[#This Row],[LengthofCycle]]+1</f>
        <v>29</v>
      </c>
      <c r="H169" t="str">
        <f>IF(טבלה20[[#This Row],[CycleNumber]]&gt;2,IF(AND(טבלה20[[#This Row],[LengthofCycle]]-F168=F168-F167,טבלה20[[#This Row],[LengthofCycle]]-F168&lt;&gt;0),1,""),"")</f>
        <v/>
      </c>
      <c r="I169" t="str">
        <f>IF(טבלה20[[#This Row],[דילוג]]=1,SUM(H169:H170),"")</f>
        <v/>
      </c>
      <c r="J169" t="str">
        <f>IF(AND(טבלה20[[#This Row],[CycleNumber]]&gt;B168,טבלה20[[#This Row],[CycleNumber]]&gt;2),IF(טבלה20[[#This Row],[דילוג]]=1,טבלה20[[#This Row],[LengthofCycle]]-F168,J168),"")</f>
        <v/>
      </c>
      <c r="K169">
        <f>IF(AND(טבלה20[[#This Row],[CycleNumber]]&gt;B168,טבלה20[[#This Row],[CycleNumber]]&gt;2),IF(טבלה20[[#This Row],[דילוג]]=1,1,IF(MAX(K167:K168)=1,1,IF(טבלה20[[#This Row],[LengthofCycle]]-F168&lt;&gt;טבלה20[[#This Row],[הפרש קבוע אחרון]],0,""))),"")</f>
        <v>0</v>
      </c>
      <c r="L169" t="str">
        <f>IF(טבלה20[[#This Row],[CycleNumber]]&lt;3,"",IF(טבלה20[[#This Row],[דילוג]]=1,1,IF(L168="","",IF(טבלה20[[#This Row],[LengthofCycle]]-F168=טבלה20[[#This Row],[הפרש קבוע אחרון]],1,IF(L168+1&gt;3,"",L168+1)))))</f>
        <v/>
      </c>
      <c r="M169" t="str">
        <f>IF(AND(טבלה20[[#This Row],[פעילות]]=1,L170=2,L171=1,B171&gt;טבלה20[[#This Row],[CycleNumber]]),1,"")</f>
        <v/>
      </c>
      <c r="N169" t="str">
        <f>IF(AND(טבלה20[[#This Row],[האם יש לאישה וסת דילוג?]]=1,טבלה20[[#This Row],[CycleNumber]]&gt;5),IF(AND(טבלה20[[#This Row],[LengthofCycle]]=F166,F168=F165,F167=F164),1,""),"")</f>
        <v/>
      </c>
      <c r="O169" t="str">
        <f>IF(OR(טבלה20[[#This Row],[פעילות]]="",L168=""),"",IF(טבלה20[[#This Row],[פעילות]]=1,1,0))</f>
        <v/>
      </c>
      <c r="P169" t="str">
        <f>IF(AND(טבלה20[[#This Row],[הפרש קבוע אחרון]]&lt;&gt;"",טבלה20[[#This Row],[CycleNumber]]&lt;B170,B170&lt;&gt;"",טבלה20[[#This Row],[פעילות]]&lt;4),IF(F170-טבלה20[[#This Row],[LengthofCycle]]=טבלה20[[#This Row],[הפרש קבוע אחרון]],1,0),"")</f>
        <v/>
      </c>
      <c r="Q169" s="14" t="str">
        <f>IF(טבלה20[[#This Row],[פעילות]]="","",IF(OR(Q168="",AND(טבלה20[[#This Row],[דילוג]]=1,L168=3)),1,Q168+1))</f>
        <v/>
      </c>
      <c r="R169" s="14" t="str">
        <f>IF(AND(טבלה20[[#This Row],[מחזורי פעילות]]=3,H170=1,טבלה20[[#This Row],[הפרש קבוע אחרון]]&lt;&gt;J170),1,"")</f>
        <v/>
      </c>
      <c r="S169" s="14" t="str">
        <f>IF(AND(טבלה20[[#This Row],[מחזורי פעילות]]=3,H170=1,טבלה20[[#This Row],[הפרש קבוע אחרון]]=J170),1,"")</f>
        <v/>
      </c>
      <c r="T169" s="14" t="str">
        <f>IF(AND(טבלה20[[#This Row],[דילוג]]=1,טבלה20[[#This Row],[הפרש קבוע אחרון]]=J168,טבלה20[[#This Row],[מחזורי פעילות]]&gt;1),1,"")</f>
        <v/>
      </c>
      <c r="U169" s="14" t="str">
        <f>IF(OR(AND(טבלה20[[#This Row],[מחזורי פעילות]]&lt;&gt;"",Q170=""),AND(טבלה20[[#This Row],[פעילות]]=3,Q170=1)),טבלה20[[#This Row],[מחזורי פעילות]],"")</f>
        <v/>
      </c>
      <c r="V169" s="14" t="str">
        <f>IF(טבלה20[[#This Row],[באיזה מחזור נעקר אחרי קביעה?]]&lt;&gt;"",1,"")</f>
        <v/>
      </c>
      <c r="W169" s="14" t="str">
        <f>IF(AND(טבלה20[[#This Row],[באיזה מחזור נעקר אחרי קביעה?]]&lt;&gt;"",טבלה20[[#This Row],[CycleNumber]]&gt;B170),טבלה20[[#This Row],[באיזה מחזור נעקר אחרי קביעה?]],"")</f>
        <v/>
      </c>
      <c r="X169" s="14" t="str">
        <f>IF(AND(טבלה20[[#This Row],[הפרש קבוע אחרון]]&lt;&gt;"",J168=""),טבלה20[[#This Row],[CycleNumber]],"")</f>
        <v/>
      </c>
      <c r="Y169" s="14" t="str">
        <f>IF(OR(טבלה20[[#This Row],[CycleNumber]]&gt;B170,B170=""),טבלה20[[#This Row],[CycleNumber]],"")</f>
        <v/>
      </c>
      <c r="Z1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69" t="s">
        <v>37</v>
      </c>
      <c r="AS169">
        <v>5</v>
      </c>
      <c r="AT169">
        <v>28</v>
      </c>
      <c r="AU169">
        <f t="shared" si="7"/>
        <v>0</v>
      </c>
      <c r="AV169" t="str">
        <f t="shared" si="8"/>
        <v/>
      </c>
    </row>
    <row r="170" spans="1:48" x14ac:dyDescent="0.25">
      <c r="A170" t="s">
        <v>37</v>
      </c>
      <c r="B170">
        <v>6</v>
      </c>
      <c r="C170">
        <v>0</v>
      </c>
      <c r="D170">
        <v>1</v>
      </c>
      <c r="E170">
        <v>0</v>
      </c>
      <c r="F170">
        <v>33</v>
      </c>
      <c r="G170">
        <f>טבלה20[[#This Row],[LengthofCycle]]+1</f>
        <v>34</v>
      </c>
      <c r="H170" t="str">
        <f>IF(טבלה20[[#This Row],[CycleNumber]]&gt;2,IF(AND(טבלה20[[#This Row],[LengthofCycle]]-F169=F169-F168,טבלה20[[#This Row],[LengthofCycle]]-F169&lt;&gt;0),1,""),"")</f>
        <v/>
      </c>
      <c r="I170" t="str">
        <f>IF(טבלה20[[#This Row],[דילוג]]=1,SUM(H170:H171),"")</f>
        <v/>
      </c>
      <c r="J170" t="str">
        <f>IF(AND(טבלה20[[#This Row],[CycleNumber]]&gt;B169,טבלה20[[#This Row],[CycleNumber]]&gt;2),IF(טבלה20[[#This Row],[דילוג]]=1,טבלה20[[#This Row],[LengthofCycle]]-F169,J169),"")</f>
        <v/>
      </c>
      <c r="K170">
        <f>IF(AND(טבלה20[[#This Row],[CycleNumber]]&gt;B169,טבלה20[[#This Row],[CycleNumber]]&gt;2),IF(טבלה20[[#This Row],[דילוג]]=1,1,IF(MAX(K168:K169)=1,1,IF(טבלה20[[#This Row],[LengthofCycle]]-F169&lt;&gt;טבלה20[[#This Row],[הפרש קבוע אחרון]],0,""))),"")</f>
        <v>0</v>
      </c>
      <c r="L170" t="str">
        <f>IF(טבלה20[[#This Row],[CycleNumber]]&lt;3,"",IF(טבלה20[[#This Row],[דילוג]]=1,1,IF(L169="","",IF(טבלה20[[#This Row],[LengthofCycle]]-F169=טבלה20[[#This Row],[הפרש קבוע אחרון]],1,IF(L169+1&gt;3,"",L169+1)))))</f>
        <v/>
      </c>
      <c r="M170" t="str">
        <f>IF(AND(טבלה20[[#This Row],[פעילות]]=1,L171=2,L172=1,B172&gt;טבלה20[[#This Row],[CycleNumber]]),1,"")</f>
        <v/>
      </c>
      <c r="N170" t="str">
        <f>IF(AND(טבלה20[[#This Row],[האם יש לאישה וסת דילוג?]]=1,טבלה20[[#This Row],[CycleNumber]]&gt;5),IF(AND(טבלה20[[#This Row],[LengthofCycle]]=F167,F169=F166,F168=F165),1,""),"")</f>
        <v/>
      </c>
      <c r="O170" t="str">
        <f>IF(OR(טבלה20[[#This Row],[פעילות]]="",L169=""),"",IF(טבלה20[[#This Row],[פעילות]]=1,1,0))</f>
        <v/>
      </c>
      <c r="P170" t="str">
        <f>IF(AND(טבלה20[[#This Row],[הפרש קבוע אחרון]]&lt;&gt;"",טבלה20[[#This Row],[CycleNumber]]&lt;B171,B171&lt;&gt;"",טבלה20[[#This Row],[פעילות]]&lt;4),IF(F171-טבלה20[[#This Row],[LengthofCycle]]=טבלה20[[#This Row],[הפרש קבוע אחרון]],1,0),"")</f>
        <v/>
      </c>
      <c r="Q170" s="14" t="str">
        <f>IF(טבלה20[[#This Row],[פעילות]]="","",IF(OR(Q169="",AND(טבלה20[[#This Row],[דילוג]]=1,L169=3)),1,Q169+1))</f>
        <v/>
      </c>
      <c r="R170" s="14" t="str">
        <f>IF(AND(טבלה20[[#This Row],[מחזורי פעילות]]=3,H171=1,טבלה20[[#This Row],[הפרש קבוע אחרון]]&lt;&gt;J171),1,"")</f>
        <v/>
      </c>
      <c r="S170" s="14" t="str">
        <f>IF(AND(טבלה20[[#This Row],[מחזורי פעילות]]=3,H171=1,טבלה20[[#This Row],[הפרש קבוע אחרון]]=J171),1,"")</f>
        <v/>
      </c>
      <c r="T170" s="14" t="str">
        <f>IF(AND(טבלה20[[#This Row],[דילוג]]=1,טבלה20[[#This Row],[הפרש קבוע אחרון]]=J169,טבלה20[[#This Row],[מחזורי פעילות]]&gt;1),1,"")</f>
        <v/>
      </c>
      <c r="U170" s="14" t="str">
        <f>IF(OR(AND(טבלה20[[#This Row],[מחזורי פעילות]]&lt;&gt;"",Q171=""),AND(טבלה20[[#This Row],[פעילות]]=3,Q171=1)),טבלה20[[#This Row],[מחזורי פעילות]],"")</f>
        <v/>
      </c>
      <c r="V170" s="14" t="str">
        <f>IF(טבלה20[[#This Row],[באיזה מחזור נעקר אחרי קביעה?]]&lt;&gt;"",1,"")</f>
        <v/>
      </c>
      <c r="W170" s="14" t="str">
        <f>IF(AND(טבלה20[[#This Row],[באיזה מחזור נעקר אחרי קביעה?]]&lt;&gt;"",טבלה20[[#This Row],[CycleNumber]]&gt;B171),טבלה20[[#This Row],[באיזה מחזור נעקר אחרי קביעה?]],"")</f>
        <v/>
      </c>
      <c r="X170" s="14" t="str">
        <f>IF(AND(טבלה20[[#This Row],[הפרש קבוע אחרון]]&lt;&gt;"",J169=""),טבלה20[[#This Row],[CycleNumber]],"")</f>
        <v/>
      </c>
      <c r="Y170" s="14" t="str">
        <f>IF(OR(טבלה20[[#This Row],[CycleNumber]]&gt;B171,B171=""),טבלה20[[#This Row],[CycleNumber]],"")</f>
        <v/>
      </c>
      <c r="Z1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0" t="s">
        <v>37</v>
      </c>
      <c r="AS170">
        <v>6</v>
      </c>
      <c r="AT170">
        <v>33</v>
      </c>
      <c r="AU170">
        <f t="shared" si="7"/>
        <v>0</v>
      </c>
      <c r="AV170" t="str">
        <f t="shared" si="8"/>
        <v/>
      </c>
    </row>
    <row r="171" spans="1:48" x14ac:dyDescent="0.25">
      <c r="A171" t="s">
        <v>37</v>
      </c>
      <c r="B171">
        <v>7</v>
      </c>
      <c r="C171">
        <v>0</v>
      </c>
      <c r="D171">
        <v>1</v>
      </c>
      <c r="E171">
        <v>0</v>
      </c>
      <c r="F171">
        <v>29</v>
      </c>
      <c r="G171">
        <f>טבלה20[[#This Row],[LengthofCycle]]+1</f>
        <v>30</v>
      </c>
      <c r="H171" t="str">
        <f>IF(טבלה20[[#This Row],[CycleNumber]]&gt;2,IF(AND(טבלה20[[#This Row],[LengthofCycle]]-F170=F170-F169,טבלה20[[#This Row],[LengthofCycle]]-F170&lt;&gt;0),1,""),"")</f>
        <v/>
      </c>
      <c r="I171" t="str">
        <f>IF(טבלה20[[#This Row],[דילוג]]=1,SUM(H171:H172),"")</f>
        <v/>
      </c>
      <c r="J171" t="str">
        <f>IF(AND(טבלה20[[#This Row],[CycleNumber]]&gt;B170,טבלה20[[#This Row],[CycleNumber]]&gt;2),IF(טבלה20[[#This Row],[דילוג]]=1,טבלה20[[#This Row],[LengthofCycle]]-F170,J170),"")</f>
        <v/>
      </c>
      <c r="K171">
        <f>IF(AND(טבלה20[[#This Row],[CycleNumber]]&gt;B170,טבלה20[[#This Row],[CycleNumber]]&gt;2),IF(טבלה20[[#This Row],[דילוג]]=1,1,IF(MAX(K169:K170)=1,1,IF(טבלה20[[#This Row],[LengthofCycle]]-F170&lt;&gt;טבלה20[[#This Row],[הפרש קבוע אחרון]],0,""))),"")</f>
        <v>0</v>
      </c>
      <c r="L171" t="str">
        <f>IF(טבלה20[[#This Row],[CycleNumber]]&lt;3,"",IF(טבלה20[[#This Row],[דילוג]]=1,1,IF(L170="","",IF(טבלה20[[#This Row],[LengthofCycle]]-F170=טבלה20[[#This Row],[הפרש קבוע אחרון]],1,IF(L170+1&gt;3,"",L170+1)))))</f>
        <v/>
      </c>
      <c r="M171" t="str">
        <f>IF(AND(טבלה20[[#This Row],[פעילות]]=1,L172=2,L173=1,B173&gt;טבלה20[[#This Row],[CycleNumber]]),1,"")</f>
        <v/>
      </c>
      <c r="N171" t="str">
        <f>IF(AND(טבלה20[[#This Row],[האם יש לאישה וסת דילוג?]]=1,טבלה20[[#This Row],[CycleNumber]]&gt;5),IF(AND(טבלה20[[#This Row],[LengthofCycle]]=F168,F170=F167,F169=F166),1,""),"")</f>
        <v/>
      </c>
      <c r="O171" t="str">
        <f>IF(OR(טבלה20[[#This Row],[פעילות]]="",L170=""),"",IF(טבלה20[[#This Row],[פעילות]]=1,1,0))</f>
        <v/>
      </c>
      <c r="P171" t="str">
        <f>IF(AND(טבלה20[[#This Row],[הפרש קבוע אחרון]]&lt;&gt;"",טבלה20[[#This Row],[CycleNumber]]&lt;B172,B172&lt;&gt;"",טבלה20[[#This Row],[פעילות]]&lt;4),IF(F172-טבלה20[[#This Row],[LengthofCycle]]=טבלה20[[#This Row],[הפרש קבוע אחרון]],1,0),"")</f>
        <v/>
      </c>
      <c r="Q171" s="14" t="str">
        <f>IF(טבלה20[[#This Row],[פעילות]]="","",IF(OR(Q170="",AND(טבלה20[[#This Row],[דילוג]]=1,L170=3)),1,Q170+1))</f>
        <v/>
      </c>
      <c r="R171" s="14" t="str">
        <f>IF(AND(טבלה20[[#This Row],[מחזורי פעילות]]=3,H172=1,טבלה20[[#This Row],[הפרש קבוע אחרון]]&lt;&gt;J172),1,"")</f>
        <v/>
      </c>
      <c r="S171" s="14" t="str">
        <f>IF(AND(טבלה20[[#This Row],[מחזורי פעילות]]=3,H172=1,טבלה20[[#This Row],[הפרש קבוע אחרון]]=J172),1,"")</f>
        <v/>
      </c>
      <c r="T171" s="14" t="str">
        <f>IF(AND(טבלה20[[#This Row],[דילוג]]=1,טבלה20[[#This Row],[הפרש קבוע אחרון]]=J170,טבלה20[[#This Row],[מחזורי פעילות]]&gt;1),1,"")</f>
        <v/>
      </c>
      <c r="U171" s="14" t="str">
        <f>IF(OR(AND(טבלה20[[#This Row],[מחזורי פעילות]]&lt;&gt;"",Q172=""),AND(טבלה20[[#This Row],[פעילות]]=3,Q172=1)),טבלה20[[#This Row],[מחזורי פעילות]],"")</f>
        <v/>
      </c>
      <c r="V171" s="14" t="str">
        <f>IF(טבלה20[[#This Row],[באיזה מחזור נעקר אחרי קביעה?]]&lt;&gt;"",1,"")</f>
        <v/>
      </c>
      <c r="W171" s="14" t="str">
        <f>IF(AND(טבלה20[[#This Row],[באיזה מחזור נעקר אחרי קביעה?]]&lt;&gt;"",טבלה20[[#This Row],[CycleNumber]]&gt;B172),טבלה20[[#This Row],[באיזה מחזור נעקר אחרי קביעה?]],"")</f>
        <v/>
      </c>
      <c r="X171" s="14" t="str">
        <f>IF(AND(טבלה20[[#This Row],[הפרש קבוע אחרון]]&lt;&gt;"",J170=""),טבלה20[[#This Row],[CycleNumber]],"")</f>
        <v/>
      </c>
      <c r="Y171" s="14" t="str">
        <f>IF(OR(טבלה20[[#This Row],[CycleNumber]]&gt;B172,B172=""),טבלה20[[#This Row],[CycleNumber]],"")</f>
        <v/>
      </c>
      <c r="Z1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1" t="s">
        <v>37</v>
      </c>
      <c r="AS171">
        <v>7</v>
      </c>
      <c r="AT171">
        <v>29</v>
      </c>
      <c r="AU171">
        <f t="shared" si="7"/>
        <v>0</v>
      </c>
      <c r="AV171" t="str">
        <f t="shared" si="8"/>
        <v/>
      </c>
    </row>
    <row r="172" spans="1:48" x14ac:dyDescent="0.25">
      <c r="A172" t="s">
        <v>37</v>
      </c>
      <c r="B172">
        <v>8</v>
      </c>
      <c r="C172">
        <v>0</v>
      </c>
      <c r="D172">
        <v>1</v>
      </c>
      <c r="E172">
        <v>0</v>
      </c>
      <c r="F172">
        <v>24</v>
      </c>
      <c r="G172">
        <f>טבלה20[[#This Row],[LengthofCycle]]+1</f>
        <v>25</v>
      </c>
      <c r="H172" t="str">
        <f>IF(טבלה20[[#This Row],[CycleNumber]]&gt;2,IF(AND(טבלה20[[#This Row],[LengthofCycle]]-F171=F171-F170,טבלה20[[#This Row],[LengthofCycle]]-F171&lt;&gt;0),1,""),"")</f>
        <v/>
      </c>
      <c r="I172" t="str">
        <f>IF(טבלה20[[#This Row],[דילוג]]=1,SUM(H172:H173),"")</f>
        <v/>
      </c>
      <c r="J172" t="str">
        <f>IF(AND(טבלה20[[#This Row],[CycleNumber]]&gt;B171,טבלה20[[#This Row],[CycleNumber]]&gt;2),IF(טבלה20[[#This Row],[דילוג]]=1,טבלה20[[#This Row],[LengthofCycle]]-F171,J171),"")</f>
        <v/>
      </c>
      <c r="K172">
        <f>IF(AND(טבלה20[[#This Row],[CycleNumber]]&gt;B171,טבלה20[[#This Row],[CycleNumber]]&gt;2),IF(טבלה20[[#This Row],[דילוג]]=1,1,IF(MAX(K170:K171)=1,1,IF(טבלה20[[#This Row],[LengthofCycle]]-F171&lt;&gt;טבלה20[[#This Row],[הפרש קבוע אחרון]],0,""))),"")</f>
        <v>0</v>
      </c>
      <c r="L172" t="str">
        <f>IF(טבלה20[[#This Row],[CycleNumber]]&lt;3,"",IF(טבלה20[[#This Row],[דילוג]]=1,1,IF(L171="","",IF(טבלה20[[#This Row],[LengthofCycle]]-F171=טבלה20[[#This Row],[הפרש קבוע אחרון]],1,IF(L171+1&gt;3,"",L171+1)))))</f>
        <v/>
      </c>
      <c r="M172" t="str">
        <f>IF(AND(טבלה20[[#This Row],[פעילות]]=1,L173=2,L174=1,B174&gt;טבלה20[[#This Row],[CycleNumber]]),1,"")</f>
        <v/>
      </c>
      <c r="N172" t="str">
        <f>IF(AND(טבלה20[[#This Row],[האם יש לאישה וסת דילוג?]]=1,טבלה20[[#This Row],[CycleNumber]]&gt;5),IF(AND(טבלה20[[#This Row],[LengthofCycle]]=F169,F171=F168,F170=F167),1,""),"")</f>
        <v/>
      </c>
      <c r="O172" t="str">
        <f>IF(OR(טבלה20[[#This Row],[פעילות]]="",L171=""),"",IF(טבלה20[[#This Row],[פעילות]]=1,1,0))</f>
        <v/>
      </c>
      <c r="P172" t="str">
        <f>IF(AND(טבלה20[[#This Row],[הפרש קבוע אחרון]]&lt;&gt;"",טבלה20[[#This Row],[CycleNumber]]&lt;B173,B173&lt;&gt;"",טבלה20[[#This Row],[פעילות]]&lt;4),IF(F173-טבלה20[[#This Row],[LengthofCycle]]=טבלה20[[#This Row],[הפרש קבוע אחרון]],1,0),"")</f>
        <v/>
      </c>
      <c r="Q172" s="14" t="str">
        <f>IF(טבלה20[[#This Row],[פעילות]]="","",IF(OR(Q171="",AND(טבלה20[[#This Row],[דילוג]]=1,L171=3)),1,Q171+1))</f>
        <v/>
      </c>
      <c r="R172" s="14" t="str">
        <f>IF(AND(טבלה20[[#This Row],[מחזורי פעילות]]=3,H173=1,טבלה20[[#This Row],[הפרש קבוע אחרון]]&lt;&gt;J173),1,"")</f>
        <v/>
      </c>
      <c r="S172" s="14" t="str">
        <f>IF(AND(טבלה20[[#This Row],[מחזורי פעילות]]=3,H173=1,טבלה20[[#This Row],[הפרש קבוע אחרון]]=J173),1,"")</f>
        <v/>
      </c>
      <c r="T172" s="14" t="str">
        <f>IF(AND(טבלה20[[#This Row],[דילוג]]=1,טבלה20[[#This Row],[הפרש קבוע אחרון]]=J171,טבלה20[[#This Row],[מחזורי פעילות]]&gt;1),1,"")</f>
        <v/>
      </c>
      <c r="U172" s="14" t="str">
        <f>IF(OR(AND(טבלה20[[#This Row],[מחזורי פעילות]]&lt;&gt;"",Q173=""),AND(טבלה20[[#This Row],[פעילות]]=3,Q173=1)),טבלה20[[#This Row],[מחזורי פעילות]],"")</f>
        <v/>
      </c>
      <c r="V172" s="14" t="str">
        <f>IF(טבלה20[[#This Row],[באיזה מחזור נעקר אחרי קביעה?]]&lt;&gt;"",1,"")</f>
        <v/>
      </c>
      <c r="W172" s="14" t="str">
        <f>IF(AND(טבלה20[[#This Row],[באיזה מחזור נעקר אחרי קביעה?]]&lt;&gt;"",טבלה20[[#This Row],[CycleNumber]]&gt;B173),טבלה20[[#This Row],[באיזה מחזור נעקר אחרי קביעה?]],"")</f>
        <v/>
      </c>
      <c r="X172" s="14" t="str">
        <f>IF(AND(טבלה20[[#This Row],[הפרש קבוע אחרון]]&lt;&gt;"",J171=""),טבלה20[[#This Row],[CycleNumber]],"")</f>
        <v/>
      </c>
      <c r="Y172" s="14" t="str">
        <f>IF(OR(טבלה20[[#This Row],[CycleNumber]]&gt;B173,B173=""),טבלה20[[#This Row],[CycleNumber]],"")</f>
        <v/>
      </c>
      <c r="Z1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2" t="s">
        <v>37</v>
      </c>
      <c r="AS172">
        <v>8</v>
      </c>
      <c r="AT172">
        <v>24</v>
      </c>
      <c r="AU172">
        <f t="shared" si="7"/>
        <v>0</v>
      </c>
      <c r="AV172" t="str">
        <f t="shared" si="8"/>
        <v/>
      </c>
    </row>
    <row r="173" spans="1:48" x14ac:dyDescent="0.25">
      <c r="A173" t="s">
        <v>37</v>
      </c>
      <c r="B173">
        <v>9</v>
      </c>
      <c r="C173">
        <v>0</v>
      </c>
      <c r="D173">
        <v>1</v>
      </c>
      <c r="E173">
        <v>0</v>
      </c>
      <c r="F173">
        <v>27</v>
      </c>
      <c r="G173">
        <f>טבלה20[[#This Row],[LengthofCycle]]+1</f>
        <v>28</v>
      </c>
      <c r="H173" t="str">
        <f>IF(טבלה20[[#This Row],[CycleNumber]]&gt;2,IF(AND(טבלה20[[#This Row],[LengthofCycle]]-F172=F172-F171,טבלה20[[#This Row],[LengthofCycle]]-F172&lt;&gt;0),1,""),"")</f>
        <v/>
      </c>
      <c r="I173" t="str">
        <f>IF(טבלה20[[#This Row],[דילוג]]=1,SUM(H173:H174),"")</f>
        <v/>
      </c>
      <c r="J173" t="str">
        <f>IF(AND(טבלה20[[#This Row],[CycleNumber]]&gt;B172,טבלה20[[#This Row],[CycleNumber]]&gt;2),IF(טבלה20[[#This Row],[דילוג]]=1,טבלה20[[#This Row],[LengthofCycle]]-F172,J172),"")</f>
        <v/>
      </c>
      <c r="K173">
        <f>IF(AND(טבלה20[[#This Row],[CycleNumber]]&gt;B172,טבלה20[[#This Row],[CycleNumber]]&gt;2),IF(טבלה20[[#This Row],[דילוג]]=1,1,IF(MAX(K171:K172)=1,1,IF(טבלה20[[#This Row],[LengthofCycle]]-F172&lt;&gt;טבלה20[[#This Row],[הפרש קבוע אחרון]],0,""))),"")</f>
        <v>0</v>
      </c>
      <c r="L173" t="str">
        <f>IF(טבלה20[[#This Row],[CycleNumber]]&lt;3,"",IF(טבלה20[[#This Row],[דילוג]]=1,1,IF(L172="","",IF(טבלה20[[#This Row],[LengthofCycle]]-F172=טבלה20[[#This Row],[הפרש קבוע אחרון]],1,IF(L172+1&gt;3,"",L172+1)))))</f>
        <v/>
      </c>
      <c r="M173" t="str">
        <f>IF(AND(טבלה20[[#This Row],[פעילות]]=1,L174=2,L175=1,B175&gt;טבלה20[[#This Row],[CycleNumber]]),1,"")</f>
        <v/>
      </c>
      <c r="N173" t="str">
        <f>IF(AND(טבלה20[[#This Row],[האם יש לאישה וסת דילוג?]]=1,טבלה20[[#This Row],[CycleNumber]]&gt;5),IF(AND(טבלה20[[#This Row],[LengthofCycle]]=F170,F172=F169,F171=F168),1,""),"")</f>
        <v/>
      </c>
      <c r="O173" t="str">
        <f>IF(OR(טבלה20[[#This Row],[פעילות]]="",L172=""),"",IF(טבלה20[[#This Row],[פעילות]]=1,1,0))</f>
        <v/>
      </c>
      <c r="P173" t="str">
        <f>IF(AND(טבלה20[[#This Row],[הפרש קבוע אחרון]]&lt;&gt;"",טבלה20[[#This Row],[CycleNumber]]&lt;B174,B174&lt;&gt;"",טבלה20[[#This Row],[פעילות]]&lt;4),IF(F174-טבלה20[[#This Row],[LengthofCycle]]=טבלה20[[#This Row],[הפרש קבוע אחרון]],1,0),"")</f>
        <v/>
      </c>
      <c r="Q173" s="14" t="str">
        <f>IF(טבלה20[[#This Row],[פעילות]]="","",IF(OR(Q172="",AND(טבלה20[[#This Row],[דילוג]]=1,L172=3)),1,Q172+1))</f>
        <v/>
      </c>
      <c r="R173" s="14" t="str">
        <f>IF(AND(טבלה20[[#This Row],[מחזורי פעילות]]=3,H174=1,טבלה20[[#This Row],[הפרש קבוע אחרון]]&lt;&gt;J174),1,"")</f>
        <v/>
      </c>
      <c r="S173" s="14" t="str">
        <f>IF(AND(טבלה20[[#This Row],[מחזורי פעילות]]=3,H174=1,טבלה20[[#This Row],[הפרש קבוע אחרון]]=J174),1,"")</f>
        <v/>
      </c>
      <c r="T173" s="14" t="str">
        <f>IF(AND(טבלה20[[#This Row],[דילוג]]=1,טבלה20[[#This Row],[הפרש קבוע אחרון]]=J172,טבלה20[[#This Row],[מחזורי פעילות]]&gt;1),1,"")</f>
        <v/>
      </c>
      <c r="U173" s="14" t="str">
        <f>IF(OR(AND(טבלה20[[#This Row],[מחזורי פעילות]]&lt;&gt;"",Q174=""),AND(טבלה20[[#This Row],[פעילות]]=3,Q174=1)),טבלה20[[#This Row],[מחזורי פעילות]],"")</f>
        <v/>
      </c>
      <c r="V173" s="14" t="str">
        <f>IF(טבלה20[[#This Row],[באיזה מחזור נעקר אחרי קביעה?]]&lt;&gt;"",1,"")</f>
        <v/>
      </c>
      <c r="W173" s="14" t="str">
        <f>IF(AND(טבלה20[[#This Row],[באיזה מחזור נעקר אחרי קביעה?]]&lt;&gt;"",טבלה20[[#This Row],[CycleNumber]]&gt;B174),טבלה20[[#This Row],[באיזה מחזור נעקר אחרי קביעה?]],"")</f>
        <v/>
      </c>
      <c r="X173" s="14" t="str">
        <f>IF(AND(טבלה20[[#This Row],[הפרש קבוע אחרון]]&lt;&gt;"",J172=""),טבלה20[[#This Row],[CycleNumber]],"")</f>
        <v/>
      </c>
      <c r="Y173" s="14" t="str">
        <f>IF(OR(טבלה20[[#This Row],[CycleNumber]]&gt;B174,B174=""),טבלה20[[#This Row],[CycleNumber]],"")</f>
        <v/>
      </c>
      <c r="Z1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3" t="s">
        <v>37</v>
      </c>
      <c r="AS173">
        <v>9</v>
      </c>
      <c r="AT173">
        <v>27</v>
      </c>
      <c r="AU173">
        <f t="shared" si="7"/>
        <v>0</v>
      </c>
      <c r="AV173" t="str">
        <f t="shared" si="8"/>
        <v/>
      </c>
    </row>
    <row r="174" spans="1:48" x14ac:dyDescent="0.25">
      <c r="A174" t="s">
        <v>37</v>
      </c>
      <c r="B174">
        <v>10</v>
      </c>
      <c r="C174">
        <v>0</v>
      </c>
      <c r="D174">
        <v>1</v>
      </c>
      <c r="E174">
        <v>0</v>
      </c>
      <c r="F174">
        <v>25</v>
      </c>
      <c r="G174">
        <f>טבלה20[[#This Row],[LengthofCycle]]+1</f>
        <v>26</v>
      </c>
      <c r="H174" t="str">
        <f>IF(טבלה20[[#This Row],[CycleNumber]]&gt;2,IF(AND(טבלה20[[#This Row],[LengthofCycle]]-F173=F173-F172,טבלה20[[#This Row],[LengthofCycle]]-F173&lt;&gt;0),1,""),"")</f>
        <v/>
      </c>
      <c r="I174" t="str">
        <f>IF(טבלה20[[#This Row],[דילוג]]=1,SUM(H174:H175),"")</f>
        <v/>
      </c>
      <c r="J174" t="str">
        <f>IF(AND(טבלה20[[#This Row],[CycleNumber]]&gt;B173,טבלה20[[#This Row],[CycleNumber]]&gt;2),IF(טבלה20[[#This Row],[דילוג]]=1,טבלה20[[#This Row],[LengthofCycle]]-F173,J173),"")</f>
        <v/>
      </c>
      <c r="K174">
        <f>IF(AND(טבלה20[[#This Row],[CycleNumber]]&gt;B173,טבלה20[[#This Row],[CycleNumber]]&gt;2),IF(טבלה20[[#This Row],[דילוג]]=1,1,IF(MAX(K172:K173)=1,1,IF(טבלה20[[#This Row],[LengthofCycle]]-F173&lt;&gt;טבלה20[[#This Row],[הפרש קבוע אחרון]],0,""))),"")</f>
        <v>0</v>
      </c>
      <c r="L174" t="str">
        <f>IF(טבלה20[[#This Row],[CycleNumber]]&lt;3,"",IF(טבלה20[[#This Row],[דילוג]]=1,1,IF(L173="","",IF(טבלה20[[#This Row],[LengthofCycle]]-F173=טבלה20[[#This Row],[הפרש קבוע אחרון]],1,IF(L173+1&gt;3,"",L173+1)))))</f>
        <v/>
      </c>
      <c r="M174" t="str">
        <f>IF(AND(טבלה20[[#This Row],[פעילות]]=1,L175=2,L176=1,B176&gt;טבלה20[[#This Row],[CycleNumber]]),1,"")</f>
        <v/>
      </c>
      <c r="N174" t="str">
        <f>IF(AND(טבלה20[[#This Row],[האם יש לאישה וסת דילוג?]]=1,טבלה20[[#This Row],[CycleNumber]]&gt;5),IF(AND(טבלה20[[#This Row],[LengthofCycle]]=F171,F173=F170,F172=F169),1,""),"")</f>
        <v/>
      </c>
      <c r="O174" t="str">
        <f>IF(OR(טבלה20[[#This Row],[פעילות]]="",L173=""),"",IF(טבלה20[[#This Row],[פעילות]]=1,1,0))</f>
        <v/>
      </c>
      <c r="P174" t="str">
        <f>IF(AND(טבלה20[[#This Row],[הפרש קבוע אחרון]]&lt;&gt;"",טבלה20[[#This Row],[CycleNumber]]&lt;B175,B175&lt;&gt;"",טבלה20[[#This Row],[פעילות]]&lt;4),IF(F175-טבלה20[[#This Row],[LengthofCycle]]=טבלה20[[#This Row],[הפרש קבוע אחרון]],1,0),"")</f>
        <v/>
      </c>
      <c r="Q174" s="14" t="str">
        <f>IF(טבלה20[[#This Row],[פעילות]]="","",IF(OR(Q173="",AND(טבלה20[[#This Row],[דילוג]]=1,L173=3)),1,Q173+1))</f>
        <v/>
      </c>
      <c r="R174" s="14" t="str">
        <f>IF(AND(טבלה20[[#This Row],[מחזורי פעילות]]=3,H175=1,טבלה20[[#This Row],[הפרש קבוע אחרון]]&lt;&gt;J175),1,"")</f>
        <v/>
      </c>
      <c r="S174" s="14" t="str">
        <f>IF(AND(טבלה20[[#This Row],[מחזורי פעילות]]=3,H175=1,טבלה20[[#This Row],[הפרש קבוע אחרון]]=J175),1,"")</f>
        <v/>
      </c>
      <c r="T174" s="14" t="str">
        <f>IF(AND(טבלה20[[#This Row],[דילוג]]=1,טבלה20[[#This Row],[הפרש קבוע אחרון]]=J173,טבלה20[[#This Row],[מחזורי פעילות]]&gt;1),1,"")</f>
        <v/>
      </c>
      <c r="U174" s="14" t="str">
        <f>IF(OR(AND(טבלה20[[#This Row],[מחזורי פעילות]]&lt;&gt;"",Q175=""),AND(טבלה20[[#This Row],[פעילות]]=3,Q175=1)),טבלה20[[#This Row],[מחזורי פעילות]],"")</f>
        <v/>
      </c>
      <c r="V174" s="14" t="str">
        <f>IF(טבלה20[[#This Row],[באיזה מחזור נעקר אחרי קביעה?]]&lt;&gt;"",1,"")</f>
        <v/>
      </c>
      <c r="W174" s="14" t="str">
        <f>IF(AND(טבלה20[[#This Row],[באיזה מחזור נעקר אחרי קביעה?]]&lt;&gt;"",טבלה20[[#This Row],[CycleNumber]]&gt;B175),טבלה20[[#This Row],[באיזה מחזור נעקר אחרי קביעה?]],"")</f>
        <v/>
      </c>
      <c r="X174" s="14" t="str">
        <f>IF(AND(טבלה20[[#This Row],[הפרש קבוע אחרון]]&lt;&gt;"",J173=""),טבלה20[[#This Row],[CycleNumber]],"")</f>
        <v/>
      </c>
      <c r="Y174" s="14" t="str">
        <f>IF(OR(טבלה20[[#This Row],[CycleNumber]]&gt;B175,B175=""),טבלה20[[#This Row],[CycleNumber]],"")</f>
        <v/>
      </c>
      <c r="Z1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4" t="s">
        <v>37</v>
      </c>
      <c r="AS174">
        <v>10</v>
      </c>
      <c r="AT174">
        <v>25</v>
      </c>
      <c r="AU174">
        <f t="shared" si="7"/>
        <v>0</v>
      </c>
      <c r="AV174" t="str">
        <f t="shared" si="8"/>
        <v/>
      </c>
    </row>
    <row r="175" spans="1:48" x14ac:dyDescent="0.25">
      <c r="A175" t="s">
        <v>37</v>
      </c>
      <c r="B175">
        <v>11</v>
      </c>
      <c r="C175">
        <v>0</v>
      </c>
      <c r="D175">
        <v>1</v>
      </c>
      <c r="E175">
        <v>0</v>
      </c>
      <c r="F175">
        <v>27</v>
      </c>
      <c r="G175">
        <f>טבלה20[[#This Row],[LengthofCycle]]+1</f>
        <v>28</v>
      </c>
      <c r="H175" t="str">
        <f>IF(טבלה20[[#This Row],[CycleNumber]]&gt;2,IF(AND(טבלה20[[#This Row],[LengthofCycle]]-F174=F174-F173,טבלה20[[#This Row],[LengthofCycle]]-F174&lt;&gt;0),1,""),"")</f>
        <v/>
      </c>
      <c r="I175" t="str">
        <f>IF(טבלה20[[#This Row],[דילוג]]=1,SUM(H175:H176),"")</f>
        <v/>
      </c>
      <c r="J175" t="str">
        <f>IF(AND(טבלה20[[#This Row],[CycleNumber]]&gt;B174,טבלה20[[#This Row],[CycleNumber]]&gt;2),IF(טבלה20[[#This Row],[דילוג]]=1,טבלה20[[#This Row],[LengthofCycle]]-F174,J174),"")</f>
        <v/>
      </c>
      <c r="K175">
        <f>IF(AND(טבלה20[[#This Row],[CycleNumber]]&gt;B174,טבלה20[[#This Row],[CycleNumber]]&gt;2),IF(טבלה20[[#This Row],[דילוג]]=1,1,IF(MAX(K173:K174)=1,1,IF(טבלה20[[#This Row],[LengthofCycle]]-F174&lt;&gt;טבלה20[[#This Row],[הפרש קבוע אחרון]],0,""))),"")</f>
        <v>0</v>
      </c>
      <c r="L175" t="str">
        <f>IF(טבלה20[[#This Row],[CycleNumber]]&lt;3,"",IF(טבלה20[[#This Row],[דילוג]]=1,1,IF(L174="","",IF(טבלה20[[#This Row],[LengthofCycle]]-F174=טבלה20[[#This Row],[הפרש קבוע אחרון]],1,IF(L174+1&gt;3,"",L174+1)))))</f>
        <v/>
      </c>
      <c r="M175" t="str">
        <f>IF(AND(טבלה20[[#This Row],[פעילות]]=1,L176=2,L177=1,B177&gt;טבלה20[[#This Row],[CycleNumber]]),1,"")</f>
        <v/>
      </c>
      <c r="N175" t="str">
        <f>IF(AND(טבלה20[[#This Row],[האם יש לאישה וסת דילוג?]]=1,טבלה20[[#This Row],[CycleNumber]]&gt;5),IF(AND(טבלה20[[#This Row],[LengthofCycle]]=F172,F174=F171,F173=F170),1,""),"")</f>
        <v/>
      </c>
      <c r="O175" t="str">
        <f>IF(OR(טבלה20[[#This Row],[פעילות]]="",L174=""),"",IF(טבלה20[[#This Row],[פעילות]]=1,1,0))</f>
        <v/>
      </c>
      <c r="P175" t="str">
        <f>IF(AND(טבלה20[[#This Row],[הפרש קבוע אחרון]]&lt;&gt;"",טבלה20[[#This Row],[CycleNumber]]&lt;B176,B176&lt;&gt;"",טבלה20[[#This Row],[פעילות]]&lt;4),IF(F176-טבלה20[[#This Row],[LengthofCycle]]=טבלה20[[#This Row],[הפרש קבוע אחרון]],1,0),"")</f>
        <v/>
      </c>
      <c r="Q175" s="14" t="str">
        <f>IF(טבלה20[[#This Row],[פעילות]]="","",IF(OR(Q174="",AND(טבלה20[[#This Row],[דילוג]]=1,L174=3)),1,Q174+1))</f>
        <v/>
      </c>
      <c r="R175" s="14" t="str">
        <f>IF(AND(טבלה20[[#This Row],[מחזורי פעילות]]=3,H176=1,טבלה20[[#This Row],[הפרש קבוע אחרון]]&lt;&gt;J176),1,"")</f>
        <v/>
      </c>
      <c r="S175" s="14" t="str">
        <f>IF(AND(טבלה20[[#This Row],[מחזורי פעילות]]=3,H176=1,טבלה20[[#This Row],[הפרש קבוע אחרון]]=J176),1,"")</f>
        <v/>
      </c>
      <c r="T175" s="14" t="str">
        <f>IF(AND(טבלה20[[#This Row],[דילוג]]=1,טבלה20[[#This Row],[הפרש קבוע אחרון]]=J174,טבלה20[[#This Row],[מחזורי פעילות]]&gt;1),1,"")</f>
        <v/>
      </c>
      <c r="U175" s="14" t="str">
        <f>IF(OR(AND(טבלה20[[#This Row],[מחזורי פעילות]]&lt;&gt;"",Q176=""),AND(טבלה20[[#This Row],[פעילות]]=3,Q176=1)),טבלה20[[#This Row],[מחזורי פעילות]],"")</f>
        <v/>
      </c>
      <c r="V175" s="14" t="str">
        <f>IF(טבלה20[[#This Row],[באיזה מחזור נעקר אחרי קביעה?]]&lt;&gt;"",1,"")</f>
        <v/>
      </c>
      <c r="W175" s="14" t="str">
        <f>IF(AND(טבלה20[[#This Row],[באיזה מחזור נעקר אחרי קביעה?]]&lt;&gt;"",טבלה20[[#This Row],[CycleNumber]]&gt;B176),טבלה20[[#This Row],[באיזה מחזור נעקר אחרי קביעה?]],"")</f>
        <v/>
      </c>
      <c r="X175" s="14" t="str">
        <f>IF(AND(טבלה20[[#This Row],[הפרש קבוע אחרון]]&lt;&gt;"",J174=""),טבלה20[[#This Row],[CycleNumber]],"")</f>
        <v/>
      </c>
      <c r="Y175" s="14" t="str">
        <f>IF(OR(טבלה20[[#This Row],[CycleNumber]]&gt;B176,B176=""),טבלה20[[#This Row],[CycleNumber]],"")</f>
        <v/>
      </c>
      <c r="Z1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5" t="s">
        <v>37</v>
      </c>
      <c r="AS175">
        <v>11</v>
      </c>
      <c r="AT175">
        <v>27</v>
      </c>
      <c r="AU175">
        <f t="shared" si="7"/>
        <v>0</v>
      </c>
      <c r="AV175" t="str">
        <f t="shared" si="8"/>
        <v/>
      </c>
    </row>
    <row r="176" spans="1:48" x14ac:dyDescent="0.25">
      <c r="A176" t="s">
        <v>37</v>
      </c>
      <c r="B176">
        <v>12</v>
      </c>
      <c r="C176">
        <v>0</v>
      </c>
      <c r="D176">
        <v>1</v>
      </c>
      <c r="E176">
        <v>0</v>
      </c>
      <c r="F176">
        <v>26</v>
      </c>
      <c r="G176">
        <f>טבלה20[[#This Row],[LengthofCycle]]+1</f>
        <v>27</v>
      </c>
      <c r="H176" t="str">
        <f>IF(טבלה20[[#This Row],[CycleNumber]]&gt;2,IF(AND(טבלה20[[#This Row],[LengthofCycle]]-F175=F175-F174,טבלה20[[#This Row],[LengthofCycle]]-F175&lt;&gt;0),1,""),"")</f>
        <v/>
      </c>
      <c r="I176" t="str">
        <f>IF(טבלה20[[#This Row],[דילוג]]=1,SUM(H176:H177),"")</f>
        <v/>
      </c>
      <c r="J176" t="str">
        <f>IF(AND(טבלה20[[#This Row],[CycleNumber]]&gt;B175,טבלה20[[#This Row],[CycleNumber]]&gt;2),IF(טבלה20[[#This Row],[דילוג]]=1,טבלה20[[#This Row],[LengthofCycle]]-F175,J175),"")</f>
        <v/>
      </c>
      <c r="K176">
        <f>IF(AND(טבלה20[[#This Row],[CycleNumber]]&gt;B175,טבלה20[[#This Row],[CycleNumber]]&gt;2),IF(טבלה20[[#This Row],[דילוג]]=1,1,IF(MAX(K174:K175)=1,1,IF(טבלה20[[#This Row],[LengthofCycle]]-F175&lt;&gt;טבלה20[[#This Row],[הפרש קבוע אחרון]],0,""))),"")</f>
        <v>0</v>
      </c>
      <c r="L176" t="str">
        <f>IF(טבלה20[[#This Row],[CycleNumber]]&lt;3,"",IF(טבלה20[[#This Row],[דילוג]]=1,1,IF(L175="","",IF(טבלה20[[#This Row],[LengthofCycle]]-F175=טבלה20[[#This Row],[הפרש קבוע אחרון]],1,IF(L175+1&gt;3,"",L175+1)))))</f>
        <v/>
      </c>
      <c r="M176" t="str">
        <f>IF(AND(טבלה20[[#This Row],[פעילות]]=1,L177=2,L178=1,B178&gt;טבלה20[[#This Row],[CycleNumber]]),1,"")</f>
        <v/>
      </c>
      <c r="N176" t="str">
        <f>IF(AND(טבלה20[[#This Row],[האם יש לאישה וסת דילוג?]]=1,טבלה20[[#This Row],[CycleNumber]]&gt;5),IF(AND(טבלה20[[#This Row],[LengthofCycle]]=F173,F175=F172,F174=F171),1,""),"")</f>
        <v/>
      </c>
      <c r="O176" t="str">
        <f>IF(OR(טבלה20[[#This Row],[פעילות]]="",L175=""),"",IF(טבלה20[[#This Row],[פעילות]]=1,1,0))</f>
        <v/>
      </c>
      <c r="P176" t="str">
        <f>IF(AND(טבלה20[[#This Row],[הפרש קבוע אחרון]]&lt;&gt;"",טבלה20[[#This Row],[CycleNumber]]&lt;B177,B177&lt;&gt;"",טבלה20[[#This Row],[פעילות]]&lt;4),IF(F177-טבלה20[[#This Row],[LengthofCycle]]=טבלה20[[#This Row],[הפרש קבוע אחרון]],1,0),"")</f>
        <v/>
      </c>
      <c r="Q176" s="14" t="str">
        <f>IF(טבלה20[[#This Row],[פעילות]]="","",IF(OR(Q175="",AND(טבלה20[[#This Row],[דילוג]]=1,L175=3)),1,Q175+1))</f>
        <v/>
      </c>
      <c r="R176" s="14" t="str">
        <f>IF(AND(טבלה20[[#This Row],[מחזורי פעילות]]=3,H177=1,טבלה20[[#This Row],[הפרש קבוע אחרון]]&lt;&gt;J177),1,"")</f>
        <v/>
      </c>
      <c r="S176" s="14" t="str">
        <f>IF(AND(טבלה20[[#This Row],[מחזורי פעילות]]=3,H177=1,טבלה20[[#This Row],[הפרש קבוע אחרון]]=J177),1,"")</f>
        <v/>
      </c>
      <c r="T176" s="14" t="str">
        <f>IF(AND(טבלה20[[#This Row],[דילוג]]=1,טבלה20[[#This Row],[הפרש קבוע אחרון]]=J175,טבלה20[[#This Row],[מחזורי פעילות]]&gt;1),1,"")</f>
        <v/>
      </c>
      <c r="U176" s="14" t="str">
        <f>IF(OR(AND(טבלה20[[#This Row],[מחזורי פעילות]]&lt;&gt;"",Q177=""),AND(טבלה20[[#This Row],[פעילות]]=3,Q177=1)),טבלה20[[#This Row],[מחזורי פעילות]],"")</f>
        <v/>
      </c>
      <c r="V176" s="14" t="str">
        <f>IF(טבלה20[[#This Row],[באיזה מחזור נעקר אחרי קביעה?]]&lt;&gt;"",1,"")</f>
        <v/>
      </c>
      <c r="W176" s="14" t="str">
        <f>IF(AND(טבלה20[[#This Row],[באיזה מחזור נעקר אחרי קביעה?]]&lt;&gt;"",טבלה20[[#This Row],[CycleNumber]]&gt;B177),טבלה20[[#This Row],[באיזה מחזור נעקר אחרי קביעה?]],"")</f>
        <v/>
      </c>
      <c r="X176" s="14" t="str">
        <f>IF(AND(טבלה20[[#This Row],[הפרש קבוע אחרון]]&lt;&gt;"",J175=""),טבלה20[[#This Row],[CycleNumber]],"")</f>
        <v/>
      </c>
      <c r="Y176" s="14">
        <f>IF(OR(טבלה20[[#This Row],[CycleNumber]]&gt;B177,B177=""),טבלה20[[#This Row],[CycleNumber]],"")</f>
        <v>12</v>
      </c>
      <c r="Z1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6" t="s">
        <v>37</v>
      </c>
      <c r="AS176">
        <v>12</v>
      </c>
      <c r="AT176">
        <v>26</v>
      </c>
      <c r="AU176">
        <f t="shared" si="7"/>
        <v>0</v>
      </c>
      <c r="AV176" t="str">
        <f t="shared" si="8"/>
        <v/>
      </c>
    </row>
    <row r="177" spans="1:48" x14ac:dyDescent="0.25">
      <c r="A177" t="s">
        <v>38</v>
      </c>
      <c r="B177">
        <v>1</v>
      </c>
      <c r="C177">
        <v>1</v>
      </c>
      <c r="D177">
        <v>1</v>
      </c>
      <c r="E177">
        <v>0</v>
      </c>
      <c r="F177">
        <v>30</v>
      </c>
      <c r="G177">
        <f>טבלה20[[#This Row],[LengthofCycle]]+1</f>
        <v>31</v>
      </c>
      <c r="H177" t="str">
        <f>IF(טבלה20[[#This Row],[CycleNumber]]&gt;2,IF(AND(טבלה20[[#This Row],[LengthofCycle]]-F176=F176-F175,טבלה20[[#This Row],[LengthofCycle]]-F176&lt;&gt;0),1,""),"")</f>
        <v/>
      </c>
      <c r="I177" t="str">
        <f>IF(טבלה20[[#This Row],[דילוג]]=1,SUM(H177:H178),"")</f>
        <v/>
      </c>
      <c r="J177" t="str">
        <f>IF(AND(טבלה20[[#This Row],[CycleNumber]]&gt;B176,טבלה20[[#This Row],[CycleNumber]]&gt;2),IF(טבלה20[[#This Row],[דילוג]]=1,טבלה20[[#This Row],[LengthofCycle]]-F176,J176),"")</f>
        <v/>
      </c>
      <c r="K177" t="str">
        <f>IF(AND(טבלה20[[#This Row],[CycleNumber]]&gt;B176,טבלה20[[#This Row],[CycleNumber]]&gt;2),IF(טבלה20[[#This Row],[דילוג]]=1,1,IF(MAX(K175:K176)=1,1,IF(טבלה20[[#This Row],[LengthofCycle]]-F176&lt;&gt;טבלה20[[#This Row],[הפרש קבוע אחרון]],0,""))),"")</f>
        <v/>
      </c>
      <c r="L177" t="str">
        <f>IF(טבלה20[[#This Row],[CycleNumber]]&lt;3,"",IF(טבלה20[[#This Row],[דילוג]]=1,1,IF(L176="","",IF(טבלה20[[#This Row],[LengthofCycle]]-F176=טבלה20[[#This Row],[הפרש קבוע אחרון]],1,IF(L176+1&gt;3,"",L176+1)))))</f>
        <v/>
      </c>
      <c r="M177" t="str">
        <f>IF(AND(טבלה20[[#This Row],[פעילות]]=1,L178=2,L179=1,B179&gt;טבלה20[[#This Row],[CycleNumber]]),1,"")</f>
        <v/>
      </c>
      <c r="N177" t="str">
        <f>IF(AND(טבלה20[[#This Row],[האם יש לאישה וסת דילוג?]]=1,טבלה20[[#This Row],[CycleNumber]]&gt;5),IF(AND(טבלה20[[#This Row],[LengthofCycle]]=F174,F176=F173,F175=F172),1,""),"")</f>
        <v/>
      </c>
      <c r="O177" t="str">
        <f>IF(OR(טבלה20[[#This Row],[פעילות]]="",L176=""),"",IF(טבלה20[[#This Row],[פעילות]]=1,1,0))</f>
        <v/>
      </c>
      <c r="P177" t="str">
        <f>IF(AND(טבלה20[[#This Row],[הפרש קבוע אחרון]]&lt;&gt;"",טבלה20[[#This Row],[CycleNumber]]&lt;B178,B178&lt;&gt;"",טבלה20[[#This Row],[פעילות]]&lt;4),IF(F178-טבלה20[[#This Row],[LengthofCycle]]=טבלה20[[#This Row],[הפרש קבוע אחרון]],1,0),"")</f>
        <v/>
      </c>
      <c r="Q177" s="14" t="str">
        <f>IF(טבלה20[[#This Row],[פעילות]]="","",IF(OR(Q176="",AND(טבלה20[[#This Row],[דילוג]]=1,L176=3)),1,Q176+1))</f>
        <v/>
      </c>
      <c r="R177" s="14" t="str">
        <f>IF(AND(טבלה20[[#This Row],[מחזורי פעילות]]=3,H178=1,טבלה20[[#This Row],[הפרש קבוע אחרון]]&lt;&gt;J178),1,"")</f>
        <v/>
      </c>
      <c r="S177" s="14" t="str">
        <f>IF(AND(טבלה20[[#This Row],[מחזורי פעילות]]=3,H178=1,טבלה20[[#This Row],[הפרש קבוע אחרון]]=J178),1,"")</f>
        <v/>
      </c>
      <c r="T177" s="14" t="str">
        <f>IF(AND(טבלה20[[#This Row],[דילוג]]=1,טבלה20[[#This Row],[הפרש קבוע אחרון]]=J176,טבלה20[[#This Row],[מחזורי פעילות]]&gt;1),1,"")</f>
        <v/>
      </c>
      <c r="U177" s="14" t="str">
        <f>IF(OR(AND(טבלה20[[#This Row],[מחזורי פעילות]]&lt;&gt;"",Q178=""),AND(טבלה20[[#This Row],[פעילות]]=3,Q178=1)),טבלה20[[#This Row],[מחזורי פעילות]],"")</f>
        <v/>
      </c>
      <c r="V177" s="14" t="str">
        <f>IF(טבלה20[[#This Row],[באיזה מחזור נעקר אחרי קביעה?]]&lt;&gt;"",1,"")</f>
        <v/>
      </c>
      <c r="W177" s="14" t="str">
        <f>IF(AND(טבלה20[[#This Row],[באיזה מחזור נעקר אחרי קביעה?]]&lt;&gt;"",טבלה20[[#This Row],[CycleNumber]]&gt;B178),טבלה20[[#This Row],[באיזה מחזור נעקר אחרי קביעה?]],"")</f>
        <v/>
      </c>
      <c r="X177" s="14" t="str">
        <f>IF(AND(טבלה20[[#This Row],[הפרש קבוע אחרון]]&lt;&gt;"",J176=""),טבלה20[[#This Row],[CycleNumber]],"")</f>
        <v/>
      </c>
      <c r="Y177" s="14" t="str">
        <f>IF(OR(טבלה20[[#This Row],[CycleNumber]]&gt;B178,B178=""),טבלה20[[#This Row],[CycleNumber]],"")</f>
        <v/>
      </c>
      <c r="Z1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7" t="s">
        <v>38</v>
      </c>
      <c r="AS177">
        <v>1</v>
      </c>
      <c r="AT177">
        <v>30</v>
      </c>
      <c r="AU177" t="str">
        <f t="shared" si="7"/>
        <v/>
      </c>
      <c r="AV177" t="str">
        <f t="shared" si="8"/>
        <v/>
      </c>
    </row>
    <row r="178" spans="1:48" x14ac:dyDescent="0.25">
      <c r="A178" t="s">
        <v>38</v>
      </c>
      <c r="B178">
        <v>2</v>
      </c>
      <c r="C178">
        <v>1</v>
      </c>
      <c r="D178">
        <v>1</v>
      </c>
      <c r="E178">
        <v>0</v>
      </c>
      <c r="F178">
        <v>27</v>
      </c>
      <c r="G178">
        <f>טבלה20[[#This Row],[LengthofCycle]]+1</f>
        <v>28</v>
      </c>
      <c r="H178" t="str">
        <f>IF(טבלה20[[#This Row],[CycleNumber]]&gt;2,IF(AND(טבלה20[[#This Row],[LengthofCycle]]-F177=F177-F176,טבלה20[[#This Row],[LengthofCycle]]-F177&lt;&gt;0),1,""),"")</f>
        <v/>
      </c>
      <c r="I178" t="str">
        <f>IF(טבלה20[[#This Row],[דילוג]]=1,SUM(H178:H179),"")</f>
        <v/>
      </c>
      <c r="J178" t="str">
        <f>IF(AND(טבלה20[[#This Row],[CycleNumber]]&gt;B177,טבלה20[[#This Row],[CycleNumber]]&gt;2),IF(טבלה20[[#This Row],[דילוג]]=1,טבלה20[[#This Row],[LengthofCycle]]-F177,J177),"")</f>
        <v/>
      </c>
      <c r="K178" t="str">
        <f>IF(AND(טבלה20[[#This Row],[CycleNumber]]&gt;B177,טבלה20[[#This Row],[CycleNumber]]&gt;2),IF(טבלה20[[#This Row],[דילוג]]=1,1,IF(MAX(K176:K177)=1,1,IF(טבלה20[[#This Row],[LengthofCycle]]-F177&lt;&gt;טבלה20[[#This Row],[הפרש קבוע אחרון]],0,""))),"")</f>
        <v/>
      </c>
      <c r="L178" t="str">
        <f>IF(טבלה20[[#This Row],[CycleNumber]]&lt;3,"",IF(טבלה20[[#This Row],[דילוג]]=1,1,IF(L177="","",IF(טבלה20[[#This Row],[LengthofCycle]]-F177=טבלה20[[#This Row],[הפרש קבוע אחרון]],1,IF(L177+1&gt;3,"",L177+1)))))</f>
        <v/>
      </c>
      <c r="M178" t="str">
        <f>IF(AND(טבלה20[[#This Row],[פעילות]]=1,L179=2,L180=1,B180&gt;טבלה20[[#This Row],[CycleNumber]]),1,"")</f>
        <v/>
      </c>
      <c r="N178" t="str">
        <f>IF(AND(טבלה20[[#This Row],[האם יש לאישה וסת דילוג?]]=1,טבלה20[[#This Row],[CycleNumber]]&gt;5),IF(AND(טבלה20[[#This Row],[LengthofCycle]]=F175,F177=F174,F176=F173),1,""),"")</f>
        <v/>
      </c>
      <c r="O178" t="str">
        <f>IF(OR(טבלה20[[#This Row],[פעילות]]="",L177=""),"",IF(טבלה20[[#This Row],[פעילות]]=1,1,0))</f>
        <v/>
      </c>
      <c r="P178" t="str">
        <f>IF(AND(טבלה20[[#This Row],[הפרש קבוע אחרון]]&lt;&gt;"",טבלה20[[#This Row],[CycleNumber]]&lt;B179,B179&lt;&gt;"",טבלה20[[#This Row],[פעילות]]&lt;4),IF(F179-טבלה20[[#This Row],[LengthofCycle]]=טבלה20[[#This Row],[הפרש קבוע אחרון]],1,0),"")</f>
        <v/>
      </c>
      <c r="Q178" s="14" t="str">
        <f>IF(טבלה20[[#This Row],[פעילות]]="","",IF(OR(Q177="",AND(טבלה20[[#This Row],[דילוג]]=1,L177=3)),1,Q177+1))</f>
        <v/>
      </c>
      <c r="R178" s="14" t="str">
        <f>IF(AND(טבלה20[[#This Row],[מחזורי פעילות]]=3,H179=1,טבלה20[[#This Row],[הפרש קבוע אחרון]]&lt;&gt;J179),1,"")</f>
        <v/>
      </c>
      <c r="S178" s="14" t="str">
        <f>IF(AND(טבלה20[[#This Row],[מחזורי פעילות]]=3,H179=1,טבלה20[[#This Row],[הפרש קבוע אחרון]]=J179),1,"")</f>
        <v/>
      </c>
      <c r="T178" s="14" t="str">
        <f>IF(AND(טבלה20[[#This Row],[דילוג]]=1,טבלה20[[#This Row],[הפרש קבוע אחרון]]=J177,טבלה20[[#This Row],[מחזורי פעילות]]&gt;1),1,"")</f>
        <v/>
      </c>
      <c r="U178" s="14" t="str">
        <f>IF(OR(AND(טבלה20[[#This Row],[מחזורי פעילות]]&lt;&gt;"",Q179=""),AND(טבלה20[[#This Row],[פעילות]]=3,Q179=1)),טבלה20[[#This Row],[מחזורי פעילות]],"")</f>
        <v/>
      </c>
      <c r="V178" s="14" t="str">
        <f>IF(טבלה20[[#This Row],[באיזה מחזור נעקר אחרי קביעה?]]&lt;&gt;"",1,"")</f>
        <v/>
      </c>
      <c r="W178" s="14" t="str">
        <f>IF(AND(טבלה20[[#This Row],[באיזה מחזור נעקר אחרי קביעה?]]&lt;&gt;"",טבלה20[[#This Row],[CycleNumber]]&gt;B179),טבלה20[[#This Row],[באיזה מחזור נעקר אחרי קביעה?]],"")</f>
        <v/>
      </c>
      <c r="X178" s="14" t="str">
        <f>IF(AND(טבלה20[[#This Row],[הפרש קבוע אחרון]]&lt;&gt;"",J177=""),טבלה20[[#This Row],[CycleNumber]],"")</f>
        <v/>
      </c>
      <c r="Y178" s="14" t="str">
        <f>IF(OR(טבלה20[[#This Row],[CycleNumber]]&gt;B179,B179=""),טבלה20[[#This Row],[CycleNumber]],"")</f>
        <v/>
      </c>
      <c r="Z1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8" t="s">
        <v>38</v>
      </c>
      <c r="AS178">
        <v>2</v>
      </c>
      <c r="AT178">
        <v>27</v>
      </c>
      <c r="AU178" t="str">
        <f t="shared" si="7"/>
        <v/>
      </c>
      <c r="AV178" t="str">
        <f t="shared" si="8"/>
        <v/>
      </c>
    </row>
    <row r="179" spans="1:48" x14ac:dyDescent="0.25">
      <c r="A179" t="s">
        <v>38</v>
      </c>
      <c r="B179">
        <v>3</v>
      </c>
      <c r="C179">
        <v>1</v>
      </c>
      <c r="D179">
        <v>1</v>
      </c>
      <c r="E179">
        <v>0</v>
      </c>
      <c r="F179">
        <v>31</v>
      </c>
      <c r="G179">
        <f>טבלה20[[#This Row],[LengthofCycle]]+1</f>
        <v>32</v>
      </c>
      <c r="H179" t="str">
        <f>IF(טבלה20[[#This Row],[CycleNumber]]&gt;2,IF(AND(טבלה20[[#This Row],[LengthofCycle]]-F178=F178-F177,טבלה20[[#This Row],[LengthofCycle]]-F178&lt;&gt;0),1,""),"")</f>
        <v/>
      </c>
      <c r="I179" t="str">
        <f>IF(טבלה20[[#This Row],[דילוג]]=1,SUM(H179:H180),"")</f>
        <v/>
      </c>
      <c r="J179" t="str">
        <f>IF(AND(טבלה20[[#This Row],[CycleNumber]]&gt;B178,טבלה20[[#This Row],[CycleNumber]]&gt;2),IF(טבלה20[[#This Row],[דילוג]]=1,טבלה20[[#This Row],[LengthofCycle]]-F178,J178),"")</f>
        <v/>
      </c>
      <c r="K179">
        <f>IF(AND(טבלה20[[#This Row],[CycleNumber]]&gt;B178,טבלה20[[#This Row],[CycleNumber]]&gt;2),IF(טבלה20[[#This Row],[דילוג]]=1,1,IF(MAX(K177:K178)=1,1,IF(טבלה20[[#This Row],[LengthofCycle]]-F178&lt;&gt;טבלה20[[#This Row],[הפרש קבוע אחרון]],0,""))),"")</f>
        <v>0</v>
      </c>
      <c r="L179" t="str">
        <f>IF(טבלה20[[#This Row],[CycleNumber]]&lt;3,"",IF(טבלה20[[#This Row],[דילוג]]=1,1,IF(L178="","",IF(טבלה20[[#This Row],[LengthofCycle]]-F178=טבלה20[[#This Row],[הפרש קבוע אחרון]],1,IF(L178+1&gt;3,"",L178+1)))))</f>
        <v/>
      </c>
      <c r="M179" t="str">
        <f>IF(AND(טבלה20[[#This Row],[פעילות]]=1,L180=2,L181=1,B181&gt;טבלה20[[#This Row],[CycleNumber]]),1,"")</f>
        <v/>
      </c>
      <c r="N179" t="str">
        <f>IF(AND(טבלה20[[#This Row],[האם יש לאישה וסת דילוג?]]=1,טבלה20[[#This Row],[CycleNumber]]&gt;5),IF(AND(טבלה20[[#This Row],[LengthofCycle]]=F176,F178=F175,F177=F174),1,""),"")</f>
        <v/>
      </c>
      <c r="O179" t="str">
        <f>IF(OR(טבלה20[[#This Row],[פעילות]]="",L178=""),"",IF(טבלה20[[#This Row],[פעילות]]=1,1,0))</f>
        <v/>
      </c>
      <c r="P179" t="str">
        <f>IF(AND(טבלה20[[#This Row],[הפרש קבוע אחרון]]&lt;&gt;"",טבלה20[[#This Row],[CycleNumber]]&lt;B180,B180&lt;&gt;"",טבלה20[[#This Row],[פעילות]]&lt;4),IF(F180-טבלה20[[#This Row],[LengthofCycle]]=טבלה20[[#This Row],[הפרש קבוע אחרון]],1,0),"")</f>
        <v/>
      </c>
      <c r="Q179" s="14" t="str">
        <f>IF(טבלה20[[#This Row],[פעילות]]="","",IF(OR(Q178="",AND(טבלה20[[#This Row],[דילוג]]=1,L178=3)),1,Q178+1))</f>
        <v/>
      </c>
      <c r="R179" s="14" t="str">
        <f>IF(AND(טבלה20[[#This Row],[מחזורי פעילות]]=3,H180=1,טבלה20[[#This Row],[הפרש קבוע אחרון]]&lt;&gt;J180),1,"")</f>
        <v/>
      </c>
      <c r="S179" s="14" t="str">
        <f>IF(AND(טבלה20[[#This Row],[מחזורי פעילות]]=3,H180=1,טבלה20[[#This Row],[הפרש קבוע אחרון]]=J180),1,"")</f>
        <v/>
      </c>
      <c r="T179" s="14" t="str">
        <f>IF(AND(טבלה20[[#This Row],[דילוג]]=1,טבלה20[[#This Row],[הפרש קבוע אחרון]]=J178,טבלה20[[#This Row],[מחזורי פעילות]]&gt;1),1,"")</f>
        <v/>
      </c>
      <c r="U179" s="14" t="str">
        <f>IF(OR(AND(טבלה20[[#This Row],[מחזורי פעילות]]&lt;&gt;"",Q180=""),AND(טבלה20[[#This Row],[פעילות]]=3,Q180=1)),טבלה20[[#This Row],[מחזורי פעילות]],"")</f>
        <v/>
      </c>
      <c r="V179" s="14" t="str">
        <f>IF(טבלה20[[#This Row],[באיזה מחזור נעקר אחרי קביעה?]]&lt;&gt;"",1,"")</f>
        <v/>
      </c>
      <c r="W179" s="14" t="str">
        <f>IF(AND(טבלה20[[#This Row],[באיזה מחזור נעקר אחרי קביעה?]]&lt;&gt;"",טבלה20[[#This Row],[CycleNumber]]&gt;B180),טבלה20[[#This Row],[באיזה מחזור נעקר אחרי קביעה?]],"")</f>
        <v/>
      </c>
      <c r="X179" s="14" t="str">
        <f>IF(AND(טבלה20[[#This Row],[הפרש קבוע אחרון]]&lt;&gt;"",J178=""),טבלה20[[#This Row],[CycleNumber]],"")</f>
        <v/>
      </c>
      <c r="Y179" s="14" t="str">
        <f>IF(OR(טבלה20[[#This Row],[CycleNumber]]&gt;B180,B180=""),טבלה20[[#This Row],[CycleNumber]],"")</f>
        <v/>
      </c>
      <c r="Z1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79" t="s">
        <v>38</v>
      </c>
      <c r="AS179">
        <v>3</v>
      </c>
      <c r="AT179">
        <v>31</v>
      </c>
      <c r="AU179">
        <f t="shared" si="7"/>
        <v>0</v>
      </c>
      <c r="AV179" t="str">
        <f t="shared" si="8"/>
        <v/>
      </c>
    </row>
    <row r="180" spans="1:48" x14ac:dyDescent="0.25">
      <c r="A180" t="s">
        <v>38</v>
      </c>
      <c r="B180">
        <v>4</v>
      </c>
      <c r="C180">
        <v>1</v>
      </c>
      <c r="D180">
        <v>1</v>
      </c>
      <c r="E180">
        <v>0</v>
      </c>
      <c r="F180">
        <v>29</v>
      </c>
      <c r="G180">
        <f>טבלה20[[#This Row],[LengthofCycle]]+1</f>
        <v>30</v>
      </c>
      <c r="H180" t="str">
        <f>IF(טבלה20[[#This Row],[CycleNumber]]&gt;2,IF(AND(טבלה20[[#This Row],[LengthofCycle]]-F179=F179-F178,טבלה20[[#This Row],[LengthofCycle]]-F179&lt;&gt;0),1,""),"")</f>
        <v/>
      </c>
      <c r="I180" t="str">
        <f>IF(טבלה20[[#This Row],[דילוג]]=1,SUM(H180:H181),"")</f>
        <v/>
      </c>
      <c r="J180" t="str">
        <f>IF(AND(טבלה20[[#This Row],[CycleNumber]]&gt;B179,טבלה20[[#This Row],[CycleNumber]]&gt;2),IF(טבלה20[[#This Row],[דילוג]]=1,טבלה20[[#This Row],[LengthofCycle]]-F179,J179),"")</f>
        <v/>
      </c>
      <c r="K180">
        <f>IF(AND(טבלה20[[#This Row],[CycleNumber]]&gt;B179,טבלה20[[#This Row],[CycleNumber]]&gt;2),IF(טבלה20[[#This Row],[דילוג]]=1,1,IF(MAX(K178:K179)=1,1,IF(טבלה20[[#This Row],[LengthofCycle]]-F179&lt;&gt;טבלה20[[#This Row],[הפרש קבוע אחרון]],0,""))),"")</f>
        <v>0</v>
      </c>
      <c r="L180" t="str">
        <f>IF(טבלה20[[#This Row],[CycleNumber]]&lt;3,"",IF(טבלה20[[#This Row],[דילוג]]=1,1,IF(L179="","",IF(טבלה20[[#This Row],[LengthofCycle]]-F179=טבלה20[[#This Row],[הפרש קבוע אחרון]],1,IF(L179+1&gt;3,"",L179+1)))))</f>
        <v/>
      </c>
      <c r="M180" t="str">
        <f>IF(AND(טבלה20[[#This Row],[פעילות]]=1,L181=2,L182=1,B182&gt;טבלה20[[#This Row],[CycleNumber]]),1,"")</f>
        <v/>
      </c>
      <c r="N180" t="str">
        <f>IF(AND(טבלה20[[#This Row],[האם יש לאישה וסת דילוג?]]=1,טבלה20[[#This Row],[CycleNumber]]&gt;5),IF(AND(טבלה20[[#This Row],[LengthofCycle]]=F177,F179=F176,F178=F175),1,""),"")</f>
        <v/>
      </c>
      <c r="O180" t="str">
        <f>IF(OR(טבלה20[[#This Row],[פעילות]]="",L179=""),"",IF(טבלה20[[#This Row],[פעילות]]=1,1,0))</f>
        <v/>
      </c>
      <c r="P180" t="str">
        <f>IF(AND(טבלה20[[#This Row],[הפרש קבוע אחרון]]&lt;&gt;"",טבלה20[[#This Row],[CycleNumber]]&lt;B181,B181&lt;&gt;"",טבלה20[[#This Row],[פעילות]]&lt;4),IF(F181-טבלה20[[#This Row],[LengthofCycle]]=טבלה20[[#This Row],[הפרש קבוע אחרון]],1,0),"")</f>
        <v/>
      </c>
      <c r="Q180" s="14" t="str">
        <f>IF(טבלה20[[#This Row],[פעילות]]="","",IF(OR(Q179="",AND(טבלה20[[#This Row],[דילוג]]=1,L179=3)),1,Q179+1))</f>
        <v/>
      </c>
      <c r="R180" s="14" t="str">
        <f>IF(AND(טבלה20[[#This Row],[מחזורי פעילות]]=3,H181=1,טבלה20[[#This Row],[הפרש קבוע אחרון]]&lt;&gt;J181),1,"")</f>
        <v/>
      </c>
      <c r="S180" s="14" t="str">
        <f>IF(AND(טבלה20[[#This Row],[מחזורי פעילות]]=3,H181=1,טבלה20[[#This Row],[הפרש קבוע אחרון]]=J181),1,"")</f>
        <v/>
      </c>
      <c r="T180" s="14" t="str">
        <f>IF(AND(טבלה20[[#This Row],[דילוג]]=1,טבלה20[[#This Row],[הפרש קבוע אחרון]]=J179,טבלה20[[#This Row],[מחזורי פעילות]]&gt;1),1,"")</f>
        <v/>
      </c>
      <c r="U180" s="14" t="str">
        <f>IF(OR(AND(טבלה20[[#This Row],[מחזורי פעילות]]&lt;&gt;"",Q181=""),AND(טבלה20[[#This Row],[פעילות]]=3,Q181=1)),טבלה20[[#This Row],[מחזורי פעילות]],"")</f>
        <v/>
      </c>
      <c r="V180" s="14" t="str">
        <f>IF(טבלה20[[#This Row],[באיזה מחזור נעקר אחרי קביעה?]]&lt;&gt;"",1,"")</f>
        <v/>
      </c>
      <c r="W180" s="14" t="str">
        <f>IF(AND(טבלה20[[#This Row],[באיזה מחזור נעקר אחרי קביעה?]]&lt;&gt;"",טבלה20[[#This Row],[CycleNumber]]&gt;B181),טבלה20[[#This Row],[באיזה מחזור נעקר אחרי קביעה?]],"")</f>
        <v/>
      </c>
      <c r="X180" s="14" t="str">
        <f>IF(AND(טבלה20[[#This Row],[הפרש קבוע אחרון]]&lt;&gt;"",J179=""),טבלה20[[#This Row],[CycleNumber]],"")</f>
        <v/>
      </c>
      <c r="Y180" s="14" t="str">
        <f>IF(OR(טבלה20[[#This Row],[CycleNumber]]&gt;B181,B181=""),טבלה20[[#This Row],[CycleNumber]],"")</f>
        <v/>
      </c>
      <c r="Z1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0" t="s">
        <v>38</v>
      </c>
      <c r="AS180">
        <v>4</v>
      </c>
      <c r="AT180">
        <v>29</v>
      </c>
      <c r="AU180">
        <f t="shared" si="7"/>
        <v>0</v>
      </c>
      <c r="AV180" t="str">
        <f t="shared" si="8"/>
        <v/>
      </c>
    </row>
    <row r="181" spans="1:48" x14ac:dyDescent="0.25">
      <c r="A181" t="s">
        <v>38</v>
      </c>
      <c r="B181">
        <v>5</v>
      </c>
      <c r="C181">
        <v>1</v>
      </c>
      <c r="D181">
        <v>1</v>
      </c>
      <c r="E181">
        <v>0</v>
      </c>
      <c r="F181">
        <v>29</v>
      </c>
      <c r="G181">
        <f>טבלה20[[#This Row],[LengthofCycle]]+1</f>
        <v>30</v>
      </c>
      <c r="H181" t="str">
        <f>IF(טבלה20[[#This Row],[CycleNumber]]&gt;2,IF(AND(טבלה20[[#This Row],[LengthofCycle]]-F180=F180-F179,טבלה20[[#This Row],[LengthofCycle]]-F180&lt;&gt;0),1,""),"")</f>
        <v/>
      </c>
      <c r="I181" t="str">
        <f>IF(טבלה20[[#This Row],[דילוג]]=1,SUM(H181:H182),"")</f>
        <v/>
      </c>
      <c r="J181" t="str">
        <f>IF(AND(טבלה20[[#This Row],[CycleNumber]]&gt;B180,טבלה20[[#This Row],[CycleNumber]]&gt;2),IF(טבלה20[[#This Row],[דילוג]]=1,טבלה20[[#This Row],[LengthofCycle]]-F180,J180),"")</f>
        <v/>
      </c>
      <c r="K181">
        <f>IF(AND(טבלה20[[#This Row],[CycleNumber]]&gt;B180,טבלה20[[#This Row],[CycleNumber]]&gt;2),IF(טבלה20[[#This Row],[דילוג]]=1,1,IF(MAX(K179:K180)=1,1,IF(טבלה20[[#This Row],[LengthofCycle]]-F180&lt;&gt;טבלה20[[#This Row],[הפרש קבוע אחרון]],0,""))),"")</f>
        <v>0</v>
      </c>
      <c r="L181" t="str">
        <f>IF(טבלה20[[#This Row],[CycleNumber]]&lt;3,"",IF(טבלה20[[#This Row],[דילוג]]=1,1,IF(L180="","",IF(טבלה20[[#This Row],[LengthofCycle]]-F180=טבלה20[[#This Row],[הפרש קבוע אחרון]],1,IF(L180+1&gt;3,"",L180+1)))))</f>
        <v/>
      </c>
      <c r="M181" t="str">
        <f>IF(AND(טבלה20[[#This Row],[פעילות]]=1,L182=2,L183=1,B183&gt;טבלה20[[#This Row],[CycleNumber]]),1,"")</f>
        <v/>
      </c>
      <c r="N181" t="str">
        <f>IF(AND(טבלה20[[#This Row],[האם יש לאישה וסת דילוג?]]=1,טבלה20[[#This Row],[CycleNumber]]&gt;5),IF(AND(טבלה20[[#This Row],[LengthofCycle]]=F178,F180=F177,F179=F176),1,""),"")</f>
        <v/>
      </c>
      <c r="O181" t="str">
        <f>IF(OR(טבלה20[[#This Row],[פעילות]]="",L180=""),"",IF(טבלה20[[#This Row],[פעילות]]=1,1,0))</f>
        <v/>
      </c>
      <c r="P181" t="str">
        <f>IF(AND(טבלה20[[#This Row],[הפרש קבוע אחרון]]&lt;&gt;"",טבלה20[[#This Row],[CycleNumber]]&lt;B182,B182&lt;&gt;"",טבלה20[[#This Row],[פעילות]]&lt;4),IF(F182-טבלה20[[#This Row],[LengthofCycle]]=טבלה20[[#This Row],[הפרש קבוע אחרון]],1,0),"")</f>
        <v/>
      </c>
      <c r="Q181" s="14" t="str">
        <f>IF(טבלה20[[#This Row],[פעילות]]="","",IF(OR(Q180="",AND(טבלה20[[#This Row],[דילוג]]=1,L180=3)),1,Q180+1))</f>
        <v/>
      </c>
      <c r="R181" s="14" t="str">
        <f>IF(AND(טבלה20[[#This Row],[מחזורי פעילות]]=3,H182=1,טבלה20[[#This Row],[הפרש קבוע אחרון]]&lt;&gt;J182),1,"")</f>
        <v/>
      </c>
      <c r="S181" s="14" t="str">
        <f>IF(AND(טבלה20[[#This Row],[מחזורי פעילות]]=3,H182=1,טבלה20[[#This Row],[הפרש קבוע אחרון]]=J182),1,"")</f>
        <v/>
      </c>
      <c r="T181" s="14" t="str">
        <f>IF(AND(טבלה20[[#This Row],[דילוג]]=1,טבלה20[[#This Row],[הפרש קבוע אחרון]]=J180,טבלה20[[#This Row],[מחזורי פעילות]]&gt;1),1,"")</f>
        <v/>
      </c>
      <c r="U181" s="14" t="str">
        <f>IF(OR(AND(טבלה20[[#This Row],[מחזורי פעילות]]&lt;&gt;"",Q182=""),AND(טבלה20[[#This Row],[פעילות]]=3,Q182=1)),טבלה20[[#This Row],[מחזורי פעילות]],"")</f>
        <v/>
      </c>
      <c r="V181" s="14" t="str">
        <f>IF(טבלה20[[#This Row],[באיזה מחזור נעקר אחרי קביעה?]]&lt;&gt;"",1,"")</f>
        <v/>
      </c>
      <c r="W181" s="14" t="str">
        <f>IF(AND(טבלה20[[#This Row],[באיזה מחזור נעקר אחרי קביעה?]]&lt;&gt;"",טבלה20[[#This Row],[CycleNumber]]&gt;B182),טבלה20[[#This Row],[באיזה מחזור נעקר אחרי קביעה?]],"")</f>
        <v/>
      </c>
      <c r="X181" s="14" t="str">
        <f>IF(AND(טבלה20[[#This Row],[הפרש קבוע אחרון]]&lt;&gt;"",J180=""),טבלה20[[#This Row],[CycleNumber]],"")</f>
        <v/>
      </c>
      <c r="Y181" s="14" t="str">
        <f>IF(OR(טבלה20[[#This Row],[CycleNumber]]&gt;B182,B182=""),טבלה20[[#This Row],[CycleNumber]],"")</f>
        <v/>
      </c>
      <c r="Z1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1" t="s">
        <v>38</v>
      </c>
      <c r="AS181">
        <v>5</v>
      </c>
      <c r="AT181">
        <v>29</v>
      </c>
      <c r="AU181">
        <f t="shared" si="7"/>
        <v>0</v>
      </c>
      <c r="AV181" t="str">
        <f t="shared" si="8"/>
        <v/>
      </c>
    </row>
    <row r="182" spans="1:48" x14ac:dyDescent="0.25">
      <c r="A182" t="s">
        <v>38</v>
      </c>
      <c r="B182">
        <v>6</v>
      </c>
      <c r="C182">
        <v>1</v>
      </c>
      <c r="D182">
        <v>1</v>
      </c>
      <c r="E182">
        <v>0</v>
      </c>
      <c r="F182">
        <v>29</v>
      </c>
      <c r="G182">
        <f>טבלה20[[#This Row],[LengthofCycle]]+1</f>
        <v>30</v>
      </c>
      <c r="H182" t="str">
        <f>IF(טבלה20[[#This Row],[CycleNumber]]&gt;2,IF(AND(טבלה20[[#This Row],[LengthofCycle]]-F181=F181-F180,טבלה20[[#This Row],[LengthofCycle]]-F181&lt;&gt;0),1,""),"")</f>
        <v/>
      </c>
      <c r="I182" t="str">
        <f>IF(טבלה20[[#This Row],[דילוג]]=1,SUM(H182:H183),"")</f>
        <v/>
      </c>
      <c r="J182" t="str">
        <f>IF(AND(טבלה20[[#This Row],[CycleNumber]]&gt;B181,טבלה20[[#This Row],[CycleNumber]]&gt;2),IF(טבלה20[[#This Row],[דילוג]]=1,טבלה20[[#This Row],[LengthofCycle]]-F181,J181),"")</f>
        <v/>
      </c>
      <c r="K182">
        <f>IF(AND(טבלה20[[#This Row],[CycleNumber]]&gt;B181,טבלה20[[#This Row],[CycleNumber]]&gt;2),IF(טבלה20[[#This Row],[דילוג]]=1,1,IF(MAX(K180:K181)=1,1,IF(טבלה20[[#This Row],[LengthofCycle]]-F181&lt;&gt;טבלה20[[#This Row],[הפרש קבוע אחרון]],0,""))),"")</f>
        <v>0</v>
      </c>
      <c r="L182" t="str">
        <f>IF(טבלה20[[#This Row],[CycleNumber]]&lt;3,"",IF(טבלה20[[#This Row],[דילוג]]=1,1,IF(L181="","",IF(טבלה20[[#This Row],[LengthofCycle]]-F181=טבלה20[[#This Row],[הפרש קבוע אחרון]],1,IF(L181+1&gt;3,"",L181+1)))))</f>
        <v/>
      </c>
      <c r="M182" t="str">
        <f>IF(AND(טבלה20[[#This Row],[פעילות]]=1,L183=2,L184=1,B184&gt;טבלה20[[#This Row],[CycleNumber]]),1,"")</f>
        <v/>
      </c>
      <c r="N182" t="str">
        <f>IF(AND(טבלה20[[#This Row],[האם יש לאישה וסת דילוג?]]=1,טבלה20[[#This Row],[CycleNumber]]&gt;5),IF(AND(טבלה20[[#This Row],[LengthofCycle]]=F179,F181=F178,F180=F177),1,""),"")</f>
        <v/>
      </c>
      <c r="O182" t="str">
        <f>IF(OR(טבלה20[[#This Row],[פעילות]]="",L181=""),"",IF(טבלה20[[#This Row],[פעילות]]=1,1,0))</f>
        <v/>
      </c>
      <c r="P182" t="str">
        <f>IF(AND(טבלה20[[#This Row],[הפרש קבוע אחרון]]&lt;&gt;"",טבלה20[[#This Row],[CycleNumber]]&lt;B183,B183&lt;&gt;"",טבלה20[[#This Row],[פעילות]]&lt;4),IF(F183-טבלה20[[#This Row],[LengthofCycle]]=טבלה20[[#This Row],[הפרש קבוע אחרון]],1,0),"")</f>
        <v/>
      </c>
      <c r="Q182" s="14" t="str">
        <f>IF(טבלה20[[#This Row],[פעילות]]="","",IF(OR(Q181="",AND(טבלה20[[#This Row],[דילוג]]=1,L181=3)),1,Q181+1))</f>
        <v/>
      </c>
      <c r="R182" s="14" t="str">
        <f>IF(AND(טבלה20[[#This Row],[מחזורי פעילות]]=3,H183=1,טבלה20[[#This Row],[הפרש קבוע אחרון]]&lt;&gt;J183),1,"")</f>
        <v/>
      </c>
      <c r="S182" s="14" t="str">
        <f>IF(AND(טבלה20[[#This Row],[מחזורי פעילות]]=3,H183=1,טבלה20[[#This Row],[הפרש קבוע אחרון]]=J183),1,"")</f>
        <v/>
      </c>
      <c r="T182" s="14" t="str">
        <f>IF(AND(טבלה20[[#This Row],[דילוג]]=1,טבלה20[[#This Row],[הפרש קבוע אחרון]]=J181,טבלה20[[#This Row],[מחזורי פעילות]]&gt;1),1,"")</f>
        <v/>
      </c>
      <c r="U182" s="14" t="str">
        <f>IF(OR(AND(טבלה20[[#This Row],[מחזורי פעילות]]&lt;&gt;"",Q183=""),AND(טבלה20[[#This Row],[פעילות]]=3,Q183=1)),טבלה20[[#This Row],[מחזורי פעילות]],"")</f>
        <v/>
      </c>
      <c r="V182" s="14" t="str">
        <f>IF(טבלה20[[#This Row],[באיזה מחזור נעקר אחרי קביעה?]]&lt;&gt;"",1,"")</f>
        <v/>
      </c>
      <c r="W182" s="14" t="str">
        <f>IF(AND(טבלה20[[#This Row],[באיזה מחזור נעקר אחרי קביעה?]]&lt;&gt;"",טבלה20[[#This Row],[CycleNumber]]&gt;B183),טבלה20[[#This Row],[באיזה מחזור נעקר אחרי קביעה?]],"")</f>
        <v/>
      </c>
      <c r="X182" s="14" t="str">
        <f>IF(AND(טבלה20[[#This Row],[הפרש קבוע אחרון]]&lt;&gt;"",J181=""),טבלה20[[#This Row],[CycleNumber]],"")</f>
        <v/>
      </c>
      <c r="Y182" s="14" t="str">
        <f>IF(OR(טבלה20[[#This Row],[CycleNumber]]&gt;B183,B183=""),טבלה20[[#This Row],[CycleNumber]],"")</f>
        <v/>
      </c>
      <c r="Z1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2" t="s">
        <v>38</v>
      </c>
      <c r="AS182">
        <v>6</v>
      </c>
      <c r="AT182">
        <v>29</v>
      </c>
      <c r="AU182">
        <f t="shared" si="7"/>
        <v>0</v>
      </c>
      <c r="AV182" t="str">
        <f t="shared" si="8"/>
        <v/>
      </c>
    </row>
    <row r="183" spans="1:48" x14ac:dyDescent="0.25">
      <c r="A183" t="s">
        <v>38</v>
      </c>
      <c r="B183">
        <v>7</v>
      </c>
      <c r="C183">
        <v>1</v>
      </c>
      <c r="D183">
        <v>1</v>
      </c>
      <c r="E183">
        <v>0</v>
      </c>
      <c r="F183">
        <v>29</v>
      </c>
      <c r="G183">
        <f>טבלה20[[#This Row],[LengthofCycle]]+1</f>
        <v>30</v>
      </c>
      <c r="H183" t="str">
        <f>IF(טבלה20[[#This Row],[CycleNumber]]&gt;2,IF(AND(טבלה20[[#This Row],[LengthofCycle]]-F182=F182-F181,טבלה20[[#This Row],[LengthofCycle]]-F182&lt;&gt;0),1,""),"")</f>
        <v/>
      </c>
      <c r="I183" t="str">
        <f>IF(טבלה20[[#This Row],[דילוג]]=1,SUM(H183:H184),"")</f>
        <v/>
      </c>
      <c r="J183" t="str">
        <f>IF(AND(טבלה20[[#This Row],[CycleNumber]]&gt;B182,טבלה20[[#This Row],[CycleNumber]]&gt;2),IF(טבלה20[[#This Row],[דילוג]]=1,טבלה20[[#This Row],[LengthofCycle]]-F182,J182),"")</f>
        <v/>
      </c>
      <c r="K183">
        <f>IF(AND(טבלה20[[#This Row],[CycleNumber]]&gt;B182,טבלה20[[#This Row],[CycleNumber]]&gt;2),IF(טבלה20[[#This Row],[דילוג]]=1,1,IF(MAX(K181:K182)=1,1,IF(טבלה20[[#This Row],[LengthofCycle]]-F182&lt;&gt;טבלה20[[#This Row],[הפרש קבוע אחרון]],0,""))),"")</f>
        <v>0</v>
      </c>
      <c r="L183" t="str">
        <f>IF(טבלה20[[#This Row],[CycleNumber]]&lt;3,"",IF(טבלה20[[#This Row],[דילוג]]=1,1,IF(L182="","",IF(טבלה20[[#This Row],[LengthofCycle]]-F182=טבלה20[[#This Row],[הפרש קבוע אחרון]],1,IF(L182+1&gt;3,"",L182+1)))))</f>
        <v/>
      </c>
      <c r="M183" t="str">
        <f>IF(AND(טבלה20[[#This Row],[פעילות]]=1,L184=2,L185=1,B185&gt;טבלה20[[#This Row],[CycleNumber]]),1,"")</f>
        <v/>
      </c>
      <c r="N183" t="str">
        <f>IF(AND(טבלה20[[#This Row],[האם יש לאישה וסת דילוג?]]=1,טבלה20[[#This Row],[CycleNumber]]&gt;5),IF(AND(טבלה20[[#This Row],[LengthofCycle]]=F180,F182=F179,F181=F178),1,""),"")</f>
        <v/>
      </c>
      <c r="O183" t="str">
        <f>IF(OR(טבלה20[[#This Row],[פעילות]]="",L182=""),"",IF(טבלה20[[#This Row],[פעילות]]=1,1,0))</f>
        <v/>
      </c>
      <c r="P183" t="str">
        <f>IF(AND(טבלה20[[#This Row],[הפרש קבוע אחרון]]&lt;&gt;"",טבלה20[[#This Row],[CycleNumber]]&lt;B184,B184&lt;&gt;"",טבלה20[[#This Row],[פעילות]]&lt;4),IF(F184-טבלה20[[#This Row],[LengthofCycle]]=טבלה20[[#This Row],[הפרש קבוע אחרון]],1,0),"")</f>
        <v/>
      </c>
      <c r="Q183" s="14" t="str">
        <f>IF(טבלה20[[#This Row],[פעילות]]="","",IF(OR(Q182="",AND(טבלה20[[#This Row],[דילוג]]=1,L182=3)),1,Q182+1))</f>
        <v/>
      </c>
      <c r="R183" s="14" t="str">
        <f>IF(AND(טבלה20[[#This Row],[מחזורי פעילות]]=3,H184=1,טבלה20[[#This Row],[הפרש קבוע אחרון]]&lt;&gt;J184),1,"")</f>
        <v/>
      </c>
      <c r="S183" s="14" t="str">
        <f>IF(AND(טבלה20[[#This Row],[מחזורי פעילות]]=3,H184=1,טבלה20[[#This Row],[הפרש קבוע אחרון]]=J184),1,"")</f>
        <v/>
      </c>
      <c r="T183" s="14" t="str">
        <f>IF(AND(טבלה20[[#This Row],[דילוג]]=1,טבלה20[[#This Row],[הפרש קבוע אחרון]]=J182,טבלה20[[#This Row],[מחזורי פעילות]]&gt;1),1,"")</f>
        <v/>
      </c>
      <c r="U183" s="14" t="str">
        <f>IF(OR(AND(טבלה20[[#This Row],[מחזורי פעילות]]&lt;&gt;"",Q184=""),AND(טבלה20[[#This Row],[פעילות]]=3,Q184=1)),טבלה20[[#This Row],[מחזורי פעילות]],"")</f>
        <v/>
      </c>
      <c r="V183" s="14" t="str">
        <f>IF(טבלה20[[#This Row],[באיזה מחזור נעקר אחרי קביעה?]]&lt;&gt;"",1,"")</f>
        <v/>
      </c>
      <c r="W183" s="14" t="str">
        <f>IF(AND(טבלה20[[#This Row],[באיזה מחזור נעקר אחרי קביעה?]]&lt;&gt;"",טבלה20[[#This Row],[CycleNumber]]&gt;B184),טבלה20[[#This Row],[באיזה מחזור נעקר אחרי קביעה?]],"")</f>
        <v/>
      </c>
      <c r="X183" s="14" t="str">
        <f>IF(AND(טבלה20[[#This Row],[הפרש קבוע אחרון]]&lt;&gt;"",J182=""),טבלה20[[#This Row],[CycleNumber]],"")</f>
        <v/>
      </c>
      <c r="Y183" s="14" t="str">
        <f>IF(OR(טבלה20[[#This Row],[CycleNumber]]&gt;B184,B184=""),טבלה20[[#This Row],[CycleNumber]],"")</f>
        <v/>
      </c>
      <c r="Z1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3" t="s">
        <v>38</v>
      </c>
      <c r="AS183">
        <v>7</v>
      </c>
      <c r="AT183">
        <v>29</v>
      </c>
      <c r="AU183">
        <f t="shared" si="7"/>
        <v>0</v>
      </c>
      <c r="AV183" t="str">
        <f t="shared" si="8"/>
        <v/>
      </c>
    </row>
    <row r="184" spans="1:48" x14ac:dyDescent="0.25">
      <c r="A184" t="s">
        <v>38</v>
      </c>
      <c r="B184">
        <v>8</v>
      </c>
      <c r="C184">
        <v>1</v>
      </c>
      <c r="D184">
        <v>1</v>
      </c>
      <c r="E184">
        <v>0</v>
      </c>
      <c r="F184">
        <v>31</v>
      </c>
      <c r="G184">
        <f>טבלה20[[#This Row],[LengthofCycle]]+1</f>
        <v>32</v>
      </c>
      <c r="H184" t="str">
        <f>IF(טבלה20[[#This Row],[CycleNumber]]&gt;2,IF(AND(טבלה20[[#This Row],[LengthofCycle]]-F183=F183-F182,טבלה20[[#This Row],[LengthofCycle]]-F183&lt;&gt;0),1,""),"")</f>
        <v/>
      </c>
      <c r="I184" t="str">
        <f>IF(טבלה20[[#This Row],[דילוג]]=1,SUM(H184:H185),"")</f>
        <v/>
      </c>
      <c r="J184" t="str">
        <f>IF(AND(טבלה20[[#This Row],[CycleNumber]]&gt;B183,טבלה20[[#This Row],[CycleNumber]]&gt;2),IF(טבלה20[[#This Row],[דילוג]]=1,טבלה20[[#This Row],[LengthofCycle]]-F183,J183),"")</f>
        <v/>
      </c>
      <c r="K184">
        <f>IF(AND(טבלה20[[#This Row],[CycleNumber]]&gt;B183,טבלה20[[#This Row],[CycleNumber]]&gt;2),IF(טבלה20[[#This Row],[דילוג]]=1,1,IF(MAX(K182:K183)=1,1,IF(טבלה20[[#This Row],[LengthofCycle]]-F183&lt;&gt;טבלה20[[#This Row],[הפרש קבוע אחרון]],0,""))),"")</f>
        <v>0</v>
      </c>
      <c r="L184" t="str">
        <f>IF(טבלה20[[#This Row],[CycleNumber]]&lt;3,"",IF(טבלה20[[#This Row],[דילוג]]=1,1,IF(L183="","",IF(טבלה20[[#This Row],[LengthofCycle]]-F183=טבלה20[[#This Row],[הפרש קבוע אחרון]],1,IF(L183+1&gt;3,"",L183+1)))))</f>
        <v/>
      </c>
      <c r="M184" t="str">
        <f>IF(AND(טבלה20[[#This Row],[פעילות]]=1,L185=2,L186=1,B186&gt;טבלה20[[#This Row],[CycleNumber]]),1,"")</f>
        <v/>
      </c>
      <c r="N184" t="str">
        <f>IF(AND(טבלה20[[#This Row],[האם יש לאישה וסת דילוג?]]=1,טבלה20[[#This Row],[CycleNumber]]&gt;5),IF(AND(טבלה20[[#This Row],[LengthofCycle]]=F181,F183=F180,F182=F179),1,""),"")</f>
        <v/>
      </c>
      <c r="O184" t="str">
        <f>IF(OR(טבלה20[[#This Row],[פעילות]]="",L183=""),"",IF(טבלה20[[#This Row],[פעילות]]=1,1,0))</f>
        <v/>
      </c>
      <c r="P184" t="str">
        <f>IF(AND(טבלה20[[#This Row],[הפרש קבוע אחרון]]&lt;&gt;"",טבלה20[[#This Row],[CycleNumber]]&lt;B185,B185&lt;&gt;"",טבלה20[[#This Row],[פעילות]]&lt;4),IF(F185-טבלה20[[#This Row],[LengthofCycle]]=טבלה20[[#This Row],[הפרש קבוע אחרון]],1,0),"")</f>
        <v/>
      </c>
      <c r="Q184" s="14" t="str">
        <f>IF(טבלה20[[#This Row],[פעילות]]="","",IF(OR(Q183="",AND(טבלה20[[#This Row],[דילוג]]=1,L183=3)),1,Q183+1))</f>
        <v/>
      </c>
      <c r="R184" s="14" t="str">
        <f>IF(AND(טבלה20[[#This Row],[מחזורי פעילות]]=3,H185=1,טבלה20[[#This Row],[הפרש קבוע אחרון]]&lt;&gt;J185),1,"")</f>
        <v/>
      </c>
      <c r="S184" s="14" t="str">
        <f>IF(AND(טבלה20[[#This Row],[מחזורי פעילות]]=3,H185=1,טבלה20[[#This Row],[הפרש קבוע אחרון]]=J185),1,"")</f>
        <v/>
      </c>
      <c r="T184" s="14" t="str">
        <f>IF(AND(טבלה20[[#This Row],[דילוג]]=1,טבלה20[[#This Row],[הפרש קבוע אחרון]]=J183,טבלה20[[#This Row],[מחזורי פעילות]]&gt;1),1,"")</f>
        <v/>
      </c>
      <c r="U184" s="14" t="str">
        <f>IF(OR(AND(טבלה20[[#This Row],[מחזורי פעילות]]&lt;&gt;"",Q185=""),AND(טבלה20[[#This Row],[פעילות]]=3,Q185=1)),טבלה20[[#This Row],[מחזורי פעילות]],"")</f>
        <v/>
      </c>
      <c r="V184" s="14" t="str">
        <f>IF(טבלה20[[#This Row],[באיזה מחזור נעקר אחרי קביעה?]]&lt;&gt;"",1,"")</f>
        <v/>
      </c>
      <c r="W184" s="14" t="str">
        <f>IF(AND(טבלה20[[#This Row],[באיזה מחזור נעקר אחרי קביעה?]]&lt;&gt;"",טבלה20[[#This Row],[CycleNumber]]&gt;B185),טבלה20[[#This Row],[באיזה מחזור נעקר אחרי קביעה?]],"")</f>
        <v/>
      </c>
      <c r="X184" s="14" t="str">
        <f>IF(AND(טבלה20[[#This Row],[הפרש קבוע אחרון]]&lt;&gt;"",J183=""),טבלה20[[#This Row],[CycleNumber]],"")</f>
        <v/>
      </c>
      <c r="Y184" s="14" t="str">
        <f>IF(OR(טבלה20[[#This Row],[CycleNumber]]&gt;B185,B185=""),טבלה20[[#This Row],[CycleNumber]],"")</f>
        <v/>
      </c>
      <c r="Z1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4" t="s">
        <v>38</v>
      </c>
      <c r="AS184">
        <v>8</v>
      </c>
      <c r="AT184">
        <v>31</v>
      </c>
      <c r="AU184">
        <f t="shared" si="7"/>
        <v>0</v>
      </c>
      <c r="AV184" t="str">
        <f t="shared" si="8"/>
        <v/>
      </c>
    </row>
    <row r="185" spans="1:48" x14ac:dyDescent="0.25">
      <c r="A185" t="s">
        <v>38</v>
      </c>
      <c r="B185">
        <v>9</v>
      </c>
      <c r="C185">
        <v>1</v>
      </c>
      <c r="D185">
        <v>1</v>
      </c>
      <c r="E185">
        <v>0</v>
      </c>
      <c r="F185">
        <v>33</v>
      </c>
      <c r="G185">
        <f>טבלה20[[#This Row],[LengthofCycle]]+1</f>
        <v>34</v>
      </c>
      <c r="H185">
        <f>IF(טבלה20[[#This Row],[CycleNumber]]&gt;2,IF(AND(טבלה20[[#This Row],[LengthofCycle]]-F184=F184-F183,טבלה20[[#This Row],[LengthofCycle]]-F184&lt;&gt;0),1,""),"")</f>
        <v>1</v>
      </c>
      <c r="I185">
        <f>IF(טבלה20[[#This Row],[דילוג]]=1,SUM(H185:H186),"")</f>
        <v>1</v>
      </c>
      <c r="J185">
        <f>IF(AND(טבלה20[[#This Row],[CycleNumber]]&gt;B184,טבלה20[[#This Row],[CycleNumber]]&gt;2),IF(טבלה20[[#This Row],[דילוג]]=1,טבלה20[[#This Row],[LengthofCycle]]-F184,J184),"")</f>
        <v>2</v>
      </c>
      <c r="K185">
        <f>IF(AND(טבלה20[[#This Row],[CycleNumber]]&gt;B184,טבלה20[[#This Row],[CycleNumber]]&gt;2),IF(טבלה20[[#This Row],[דילוג]]=1,1,IF(MAX(K183:K184)=1,1,IF(טבלה20[[#This Row],[LengthofCycle]]-F184&lt;&gt;טבלה20[[#This Row],[הפרש קבוע אחרון]],0,""))),"")</f>
        <v>1</v>
      </c>
      <c r="L185">
        <f>IF(טבלה20[[#This Row],[CycleNumber]]&lt;3,"",IF(טבלה20[[#This Row],[דילוג]]=1,1,IF(L184="","",IF(טבלה20[[#This Row],[LengthofCycle]]-F184=טבלה20[[#This Row],[הפרש קבוע אחרון]],1,IF(L184+1&gt;3,"",L184+1)))))</f>
        <v>1</v>
      </c>
      <c r="M185" t="str">
        <f>IF(AND(טבלה20[[#This Row],[פעילות]]=1,L186=2,L187=1,B187&gt;טבלה20[[#This Row],[CycleNumber]]),1,"")</f>
        <v/>
      </c>
      <c r="N185" t="str">
        <f>IF(AND(טבלה20[[#This Row],[האם יש לאישה וסת דילוג?]]=1,טבלה20[[#This Row],[CycleNumber]]&gt;5),IF(AND(טבלה20[[#This Row],[LengthofCycle]]=F182,F184=F181,F183=F180),1,""),"")</f>
        <v/>
      </c>
      <c r="O185" t="str">
        <f>IF(OR(טבלה20[[#This Row],[פעילות]]="",L184=""),"",IF(טבלה20[[#This Row],[פעילות]]=1,1,0))</f>
        <v/>
      </c>
      <c r="P185">
        <f>IF(AND(טבלה20[[#This Row],[הפרש קבוע אחרון]]&lt;&gt;"",טבלה20[[#This Row],[CycleNumber]]&lt;B186,B186&lt;&gt;"",טבלה20[[#This Row],[פעילות]]&lt;4),IF(F186-טבלה20[[#This Row],[LengthofCycle]]=טבלה20[[#This Row],[הפרש קבוע אחרון]],1,0),"")</f>
        <v>0</v>
      </c>
      <c r="Q185" s="14">
        <f>IF(טבלה20[[#This Row],[פעילות]]="","",IF(OR(Q184="",AND(טבלה20[[#This Row],[דילוג]]=1,L184=3)),1,Q184+1))</f>
        <v>1</v>
      </c>
      <c r="R185" s="14" t="str">
        <f>IF(AND(טבלה20[[#This Row],[מחזורי פעילות]]=3,H186=1,טבלה20[[#This Row],[הפרש קבוע אחרון]]&lt;&gt;J186),1,"")</f>
        <v/>
      </c>
      <c r="S185" s="14" t="str">
        <f>IF(AND(טבלה20[[#This Row],[מחזורי פעילות]]=3,H186=1,טבלה20[[#This Row],[הפרש קבוע אחרון]]=J186),1,"")</f>
        <v/>
      </c>
      <c r="T185" s="14" t="str">
        <f>IF(AND(טבלה20[[#This Row],[דילוג]]=1,טבלה20[[#This Row],[הפרש קבוע אחרון]]=J184,טבלה20[[#This Row],[מחזורי פעילות]]&gt;1),1,"")</f>
        <v/>
      </c>
      <c r="U185" s="14" t="str">
        <f>IF(OR(AND(טבלה20[[#This Row],[מחזורי פעילות]]&lt;&gt;"",Q186=""),AND(טבלה20[[#This Row],[פעילות]]=3,Q186=1)),טבלה20[[#This Row],[מחזורי פעילות]],"")</f>
        <v/>
      </c>
      <c r="V185" s="14" t="str">
        <f>IF(טבלה20[[#This Row],[באיזה מחזור נעקר אחרי קביעה?]]&lt;&gt;"",1,"")</f>
        <v/>
      </c>
      <c r="W185" s="14" t="str">
        <f>IF(AND(טבלה20[[#This Row],[באיזה מחזור נעקר אחרי קביעה?]]&lt;&gt;"",טבלה20[[#This Row],[CycleNumber]]&gt;B186),טבלה20[[#This Row],[באיזה מחזור נעקר אחרי קביעה?]],"")</f>
        <v/>
      </c>
      <c r="X185" s="14">
        <f>IF(AND(טבלה20[[#This Row],[הפרש קבוע אחרון]]&lt;&gt;"",J184=""),טבלה20[[#This Row],[CycleNumber]],"")</f>
        <v>9</v>
      </c>
      <c r="Y185" s="14" t="str">
        <f>IF(OR(טבלה20[[#This Row],[CycleNumber]]&gt;B186,B186=""),טבלה20[[#This Row],[CycleNumber]],"")</f>
        <v/>
      </c>
      <c r="Z1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5" t="s">
        <v>38</v>
      </c>
      <c r="AS185">
        <v>9</v>
      </c>
      <c r="AT185">
        <v>33</v>
      </c>
      <c r="AU185">
        <f t="shared" si="7"/>
        <v>1</v>
      </c>
      <c r="AV185" t="str">
        <f t="shared" si="8"/>
        <v/>
      </c>
    </row>
    <row r="186" spans="1:48" x14ac:dyDescent="0.25">
      <c r="A186" t="s">
        <v>38</v>
      </c>
      <c r="B186">
        <v>10</v>
      </c>
      <c r="C186">
        <v>1</v>
      </c>
      <c r="D186">
        <v>1</v>
      </c>
      <c r="E186">
        <v>0</v>
      </c>
      <c r="F186">
        <v>31</v>
      </c>
      <c r="G186">
        <f>טבלה20[[#This Row],[LengthofCycle]]+1</f>
        <v>32</v>
      </c>
      <c r="H186" t="str">
        <f>IF(טבלה20[[#This Row],[CycleNumber]]&gt;2,IF(AND(טבלה20[[#This Row],[LengthofCycle]]-F185=F185-F184,טבלה20[[#This Row],[LengthofCycle]]-F185&lt;&gt;0),1,""),"")</f>
        <v/>
      </c>
      <c r="I186" t="str">
        <f>IF(טבלה20[[#This Row],[דילוג]]=1,SUM(H186:H187),"")</f>
        <v/>
      </c>
      <c r="J186">
        <f>IF(AND(טבלה20[[#This Row],[CycleNumber]]&gt;B185,טבלה20[[#This Row],[CycleNumber]]&gt;2),IF(טבלה20[[#This Row],[דילוג]]=1,טבלה20[[#This Row],[LengthofCycle]]-F185,J185),"")</f>
        <v>2</v>
      </c>
      <c r="K186">
        <f>IF(AND(טבלה20[[#This Row],[CycleNumber]]&gt;B185,טבלה20[[#This Row],[CycleNumber]]&gt;2),IF(טבלה20[[#This Row],[דילוג]]=1,1,IF(MAX(K184:K185)=1,1,IF(טבלה20[[#This Row],[LengthofCycle]]-F185&lt;&gt;טבלה20[[#This Row],[הפרש קבוע אחרון]],0,""))),"")</f>
        <v>1</v>
      </c>
      <c r="L186">
        <f>IF(טבלה20[[#This Row],[CycleNumber]]&lt;3,"",IF(טבלה20[[#This Row],[דילוג]]=1,1,IF(L185="","",IF(טבלה20[[#This Row],[LengthofCycle]]-F185=טבלה20[[#This Row],[הפרש קבוע אחרון]],1,IF(L185+1&gt;3,"",L185+1)))))</f>
        <v>2</v>
      </c>
      <c r="M186" t="str">
        <f>IF(AND(טבלה20[[#This Row],[פעילות]]=1,L187=2,L188=1,B188&gt;טבלה20[[#This Row],[CycleNumber]]),1,"")</f>
        <v/>
      </c>
      <c r="N186" t="str">
        <f>IF(AND(טבלה20[[#This Row],[האם יש לאישה וסת דילוג?]]=1,טבלה20[[#This Row],[CycleNumber]]&gt;5),IF(AND(טבלה20[[#This Row],[LengthofCycle]]=F183,F185=F182,F184=F181),1,""),"")</f>
        <v/>
      </c>
      <c r="O186">
        <f>IF(OR(טבלה20[[#This Row],[פעילות]]="",L185=""),"",IF(טבלה20[[#This Row],[פעילות]]=1,1,0))</f>
        <v>0</v>
      </c>
      <c r="P186" t="str">
        <f>IF(AND(טבלה20[[#This Row],[הפרש קבוע אחרון]]&lt;&gt;"",טבלה20[[#This Row],[CycleNumber]]&lt;B187,B187&lt;&gt;"",טבלה20[[#This Row],[פעילות]]&lt;4),IF(F187-טבלה20[[#This Row],[LengthofCycle]]=טבלה20[[#This Row],[הפרש קבוע אחרון]],1,0),"")</f>
        <v/>
      </c>
      <c r="Q186" s="14">
        <f>IF(טבלה20[[#This Row],[פעילות]]="","",IF(OR(Q185="",AND(טבלה20[[#This Row],[דילוג]]=1,L185=3)),1,Q185+1))</f>
        <v>2</v>
      </c>
      <c r="R186" s="14" t="str">
        <f>IF(AND(טבלה20[[#This Row],[מחזורי פעילות]]=3,H187=1,טבלה20[[#This Row],[הפרש קבוע אחרון]]&lt;&gt;J187),1,"")</f>
        <v/>
      </c>
      <c r="S186" s="14" t="str">
        <f>IF(AND(טבלה20[[#This Row],[מחזורי פעילות]]=3,H187=1,טבלה20[[#This Row],[הפרש קבוע אחרון]]=J187),1,"")</f>
        <v/>
      </c>
      <c r="T186" s="14" t="str">
        <f>IF(AND(טבלה20[[#This Row],[דילוג]]=1,טבלה20[[#This Row],[הפרש קבוע אחרון]]=J185,טבלה20[[#This Row],[מחזורי פעילות]]&gt;1),1,"")</f>
        <v/>
      </c>
      <c r="U186" s="14">
        <f>IF(OR(AND(טבלה20[[#This Row],[מחזורי פעילות]]&lt;&gt;"",Q187=""),AND(טבלה20[[#This Row],[פעילות]]=3,Q187=1)),טבלה20[[#This Row],[מחזורי פעילות]],"")</f>
        <v>2</v>
      </c>
      <c r="V186" s="14">
        <f>IF(טבלה20[[#This Row],[באיזה מחזור נעקר אחרי קביעה?]]&lt;&gt;"",1,"")</f>
        <v>1</v>
      </c>
      <c r="W186" s="14">
        <f>IF(AND(טבלה20[[#This Row],[באיזה מחזור נעקר אחרי קביעה?]]&lt;&gt;"",טבלה20[[#This Row],[CycleNumber]]&gt;B187),טבלה20[[#This Row],[באיזה מחזור נעקר אחרי קביעה?]],"")</f>
        <v>2</v>
      </c>
      <c r="X186" s="14" t="str">
        <f>IF(AND(טבלה20[[#This Row],[הפרש קבוע אחרון]]&lt;&gt;"",J185=""),טבלה20[[#This Row],[CycleNumber]],"")</f>
        <v/>
      </c>
      <c r="Y186" s="14">
        <f>IF(OR(טבלה20[[#This Row],[CycleNumber]]&gt;B187,B187=""),טבלה20[[#This Row],[CycleNumber]],"")</f>
        <v>10</v>
      </c>
      <c r="Z1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6" t="s">
        <v>38</v>
      </c>
      <c r="AS186">
        <v>10</v>
      </c>
      <c r="AT186">
        <v>31</v>
      </c>
      <c r="AU186">
        <f t="shared" si="7"/>
        <v>0</v>
      </c>
      <c r="AV186" t="str">
        <f t="shared" si="8"/>
        <v/>
      </c>
    </row>
    <row r="187" spans="1:48" x14ac:dyDescent="0.25">
      <c r="A187" t="s">
        <v>39</v>
      </c>
      <c r="B187">
        <v>1</v>
      </c>
      <c r="C187">
        <v>0</v>
      </c>
      <c r="D187">
        <v>1</v>
      </c>
      <c r="E187">
        <v>0</v>
      </c>
      <c r="F187">
        <v>25</v>
      </c>
      <c r="G187">
        <f>טבלה20[[#This Row],[LengthofCycle]]+1</f>
        <v>26</v>
      </c>
      <c r="H187" t="str">
        <f>IF(טבלה20[[#This Row],[CycleNumber]]&gt;2,IF(AND(טבלה20[[#This Row],[LengthofCycle]]-F186=F186-F185,טבלה20[[#This Row],[LengthofCycle]]-F186&lt;&gt;0),1,""),"")</f>
        <v/>
      </c>
      <c r="I187" t="str">
        <f>IF(טבלה20[[#This Row],[דילוג]]=1,SUM(H187:H188),"")</f>
        <v/>
      </c>
      <c r="J187" t="str">
        <f>IF(AND(טבלה20[[#This Row],[CycleNumber]]&gt;B186,טבלה20[[#This Row],[CycleNumber]]&gt;2),IF(טבלה20[[#This Row],[דילוג]]=1,טבלה20[[#This Row],[LengthofCycle]]-F186,J186),"")</f>
        <v/>
      </c>
      <c r="K187" t="str">
        <f>IF(AND(טבלה20[[#This Row],[CycleNumber]]&gt;B186,טבלה20[[#This Row],[CycleNumber]]&gt;2),IF(טבלה20[[#This Row],[דילוג]]=1,1,IF(MAX(K185:K186)=1,1,IF(טבלה20[[#This Row],[LengthofCycle]]-F186&lt;&gt;טבלה20[[#This Row],[הפרש קבוע אחרון]],0,""))),"")</f>
        <v/>
      </c>
      <c r="L187" t="str">
        <f>IF(טבלה20[[#This Row],[CycleNumber]]&lt;3,"",IF(טבלה20[[#This Row],[דילוג]]=1,1,IF(L186="","",IF(טבלה20[[#This Row],[LengthofCycle]]-F186=טבלה20[[#This Row],[הפרש קבוע אחרון]],1,IF(L186+1&gt;3,"",L186+1)))))</f>
        <v/>
      </c>
      <c r="M187" t="str">
        <f>IF(AND(טבלה20[[#This Row],[פעילות]]=1,L188=2,L189=1,B189&gt;טבלה20[[#This Row],[CycleNumber]]),1,"")</f>
        <v/>
      </c>
      <c r="N187" t="str">
        <f>IF(AND(טבלה20[[#This Row],[האם יש לאישה וסת דילוג?]]=1,טבלה20[[#This Row],[CycleNumber]]&gt;5),IF(AND(טבלה20[[#This Row],[LengthofCycle]]=F184,F186=F183,F185=F182),1,""),"")</f>
        <v/>
      </c>
      <c r="O187" t="str">
        <f>IF(OR(טבלה20[[#This Row],[פעילות]]="",L186=""),"",IF(טבלה20[[#This Row],[פעילות]]=1,1,0))</f>
        <v/>
      </c>
      <c r="P187" t="str">
        <f>IF(AND(טבלה20[[#This Row],[הפרש קבוע אחרון]]&lt;&gt;"",טבלה20[[#This Row],[CycleNumber]]&lt;B188,B188&lt;&gt;"",טבלה20[[#This Row],[פעילות]]&lt;4),IF(F188-טבלה20[[#This Row],[LengthofCycle]]=טבלה20[[#This Row],[הפרש קבוע אחרון]],1,0),"")</f>
        <v/>
      </c>
      <c r="Q187" s="14" t="str">
        <f>IF(טבלה20[[#This Row],[פעילות]]="","",IF(OR(Q186="",AND(טבלה20[[#This Row],[דילוג]]=1,L186=3)),1,Q186+1))</f>
        <v/>
      </c>
      <c r="R187" s="14" t="str">
        <f>IF(AND(טבלה20[[#This Row],[מחזורי פעילות]]=3,H188=1,טבלה20[[#This Row],[הפרש קבוע אחרון]]&lt;&gt;J188),1,"")</f>
        <v/>
      </c>
      <c r="S187" s="14" t="str">
        <f>IF(AND(טבלה20[[#This Row],[מחזורי פעילות]]=3,H188=1,טבלה20[[#This Row],[הפרש קבוע אחרון]]=J188),1,"")</f>
        <v/>
      </c>
      <c r="T187" s="14" t="str">
        <f>IF(AND(טבלה20[[#This Row],[דילוג]]=1,טבלה20[[#This Row],[הפרש קבוע אחרון]]=J186,טבלה20[[#This Row],[מחזורי פעילות]]&gt;1),1,"")</f>
        <v/>
      </c>
      <c r="U187" s="14" t="str">
        <f>IF(OR(AND(טבלה20[[#This Row],[מחזורי פעילות]]&lt;&gt;"",Q188=""),AND(טבלה20[[#This Row],[פעילות]]=3,Q188=1)),טבלה20[[#This Row],[מחזורי פעילות]],"")</f>
        <v/>
      </c>
      <c r="V187" s="14" t="str">
        <f>IF(טבלה20[[#This Row],[באיזה מחזור נעקר אחרי קביעה?]]&lt;&gt;"",1,"")</f>
        <v/>
      </c>
      <c r="W187" s="14" t="str">
        <f>IF(AND(טבלה20[[#This Row],[באיזה מחזור נעקר אחרי קביעה?]]&lt;&gt;"",טבלה20[[#This Row],[CycleNumber]]&gt;B188),טבלה20[[#This Row],[באיזה מחזור נעקר אחרי קביעה?]],"")</f>
        <v/>
      </c>
      <c r="X187" s="14" t="str">
        <f>IF(AND(טבלה20[[#This Row],[הפרש קבוע אחרון]]&lt;&gt;"",J186=""),טבלה20[[#This Row],[CycleNumber]],"")</f>
        <v/>
      </c>
      <c r="Y187" s="14" t="str">
        <f>IF(OR(טבלה20[[#This Row],[CycleNumber]]&gt;B188,B188=""),טבלה20[[#This Row],[CycleNumber]],"")</f>
        <v/>
      </c>
      <c r="Z1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7" t="s">
        <v>39</v>
      </c>
      <c r="AS187">
        <v>1</v>
      </c>
      <c r="AT187">
        <v>25</v>
      </c>
      <c r="AU187" t="str">
        <f t="shared" si="7"/>
        <v/>
      </c>
      <c r="AV187" t="str">
        <f t="shared" si="8"/>
        <v/>
      </c>
    </row>
    <row r="188" spans="1:48" x14ac:dyDescent="0.25">
      <c r="A188" t="s">
        <v>39</v>
      </c>
      <c r="B188">
        <v>2</v>
      </c>
      <c r="C188">
        <v>0</v>
      </c>
      <c r="D188">
        <v>1</v>
      </c>
      <c r="E188">
        <v>0</v>
      </c>
      <c r="F188">
        <v>24</v>
      </c>
      <c r="G188">
        <f>טבלה20[[#This Row],[LengthofCycle]]+1</f>
        <v>25</v>
      </c>
      <c r="H188" t="str">
        <f>IF(טבלה20[[#This Row],[CycleNumber]]&gt;2,IF(AND(טבלה20[[#This Row],[LengthofCycle]]-F187=F187-F186,טבלה20[[#This Row],[LengthofCycle]]-F187&lt;&gt;0),1,""),"")</f>
        <v/>
      </c>
      <c r="I188" t="str">
        <f>IF(טבלה20[[#This Row],[דילוג]]=1,SUM(H188:H189),"")</f>
        <v/>
      </c>
      <c r="J188" t="str">
        <f>IF(AND(טבלה20[[#This Row],[CycleNumber]]&gt;B187,טבלה20[[#This Row],[CycleNumber]]&gt;2),IF(טבלה20[[#This Row],[דילוג]]=1,טבלה20[[#This Row],[LengthofCycle]]-F187,J187),"")</f>
        <v/>
      </c>
      <c r="K188" t="str">
        <f>IF(AND(טבלה20[[#This Row],[CycleNumber]]&gt;B187,טבלה20[[#This Row],[CycleNumber]]&gt;2),IF(טבלה20[[#This Row],[דילוג]]=1,1,IF(MAX(K186:K187)=1,1,IF(טבלה20[[#This Row],[LengthofCycle]]-F187&lt;&gt;טבלה20[[#This Row],[הפרש קבוע אחרון]],0,""))),"")</f>
        <v/>
      </c>
      <c r="L188" t="str">
        <f>IF(טבלה20[[#This Row],[CycleNumber]]&lt;3,"",IF(טבלה20[[#This Row],[דילוג]]=1,1,IF(L187="","",IF(טבלה20[[#This Row],[LengthofCycle]]-F187=טבלה20[[#This Row],[הפרש קבוע אחרון]],1,IF(L187+1&gt;3,"",L187+1)))))</f>
        <v/>
      </c>
      <c r="M188" t="str">
        <f>IF(AND(טבלה20[[#This Row],[פעילות]]=1,L189=2,L190=1,B190&gt;טבלה20[[#This Row],[CycleNumber]]),1,"")</f>
        <v/>
      </c>
      <c r="N188" t="str">
        <f>IF(AND(טבלה20[[#This Row],[האם יש לאישה וסת דילוג?]]=1,טבלה20[[#This Row],[CycleNumber]]&gt;5),IF(AND(טבלה20[[#This Row],[LengthofCycle]]=F185,F187=F184,F186=F183),1,""),"")</f>
        <v/>
      </c>
      <c r="O188" t="str">
        <f>IF(OR(טבלה20[[#This Row],[פעילות]]="",L187=""),"",IF(טבלה20[[#This Row],[פעילות]]=1,1,0))</f>
        <v/>
      </c>
      <c r="P188" t="str">
        <f>IF(AND(טבלה20[[#This Row],[הפרש קבוע אחרון]]&lt;&gt;"",טבלה20[[#This Row],[CycleNumber]]&lt;B189,B189&lt;&gt;"",טבלה20[[#This Row],[פעילות]]&lt;4),IF(F189-טבלה20[[#This Row],[LengthofCycle]]=טבלה20[[#This Row],[הפרש קבוע אחרון]],1,0),"")</f>
        <v/>
      </c>
      <c r="Q188" s="14" t="str">
        <f>IF(טבלה20[[#This Row],[פעילות]]="","",IF(OR(Q187="",AND(טבלה20[[#This Row],[דילוג]]=1,L187=3)),1,Q187+1))</f>
        <v/>
      </c>
      <c r="R188" s="14" t="str">
        <f>IF(AND(טבלה20[[#This Row],[מחזורי פעילות]]=3,H189=1,טבלה20[[#This Row],[הפרש קבוע אחרון]]&lt;&gt;J189),1,"")</f>
        <v/>
      </c>
      <c r="S188" s="14" t="str">
        <f>IF(AND(טבלה20[[#This Row],[מחזורי פעילות]]=3,H189=1,טבלה20[[#This Row],[הפרש קבוע אחרון]]=J189),1,"")</f>
        <v/>
      </c>
      <c r="T188" s="14" t="str">
        <f>IF(AND(טבלה20[[#This Row],[דילוג]]=1,טבלה20[[#This Row],[הפרש קבוע אחרון]]=J187,טבלה20[[#This Row],[מחזורי פעילות]]&gt;1),1,"")</f>
        <v/>
      </c>
      <c r="U188" s="14" t="str">
        <f>IF(OR(AND(טבלה20[[#This Row],[מחזורי פעילות]]&lt;&gt;"",Q189=""),AND(טבלה20[[#This Row],[פעילות]]=3,Q189=1)),טבלה20[[#This Row],[מחזורי פעילות]],"")</f>
        <v/>
      </c>
      <c r="V188" s="14" t="str">
        <f>IF(טבלה20[[#This Row],[באיזה מחזור נעקר אחרי קביעה?]]&lt;&gt;"",1,"")</f>
        <v/>
      </c>
      <c r="W188" s="14" t="str">
        <f>IF(AND(טבלה20[[#This Row],[באיזה מחזור נעקר אחרי קביעה?]]&lt;&gt;"",טבלה20[[#This Row],[CycleNumber]]&gt;B189),טבלה20[[#This Row],[באיזה מחזור נעקר אחרי קביעה?]],"")</f>
        <v/>
      </c>
      <c r="X188" s="14" t="str">
        <f>IF(AND(טבלה20[[#This Row],[הפרש קבוע אחרון]]&lt;&gt;"",J187=""),טבלה20[[#This Row],[CycleNumber]],"")</f>
        <v/>
      </c>
      <c r="Y188" s="14" t="str">
        <f>IF(OR(טבלה20[[#This Row],[CycleNumber]]&gt;B189,B189=""),טבלה20[[#This Row],[CycleNumber]],"")</f>
        <v/>
      </c>
      <c r="Z1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8" t="s">
        <v>39</v>
      </c>
      <c r="AS188">
        <v>2</v>
      </c>
      <c r="AT188">
        <v>24</v>
      </c>
      <c r="AU188" t="str">
        <f t="shared" si="7"/>
        <v/>
      </c>
      <c r="AV188" t="str">
        <f t="shared" si="8"/>
        <v/>
      </c>
    </row>
    <row r="189" spans="1:48" x14ac:dyDescent="0.25">
      <c r="A189" t="s">
        <v>39</v>
      </c>
      <c r="B189">
        <v>3</v>
      </c>
      <c r="C189">
        <v>0</v>
      </c>
      <c r="D189">
        <v>1</v>
      </c>
      <c r="E189">
        <v>0</v>
      </c>
      <c r="F189">
        <v>24</v>
      </c>
      <c r="G189">
        <f>טבלה20[[#This Row],[LengthofCycle]]+1</f>
        <v>25</v>
      </c>
      <c r="H189" t="str">
        <f>IF(טבלה20[[#This Row],[CycleNumber]]&gt;2,IF(AND(טבלה20[[#This Row],[LengthofCycle]]-F188=F188-F187,טבלה20[[#This Row],[LengthofCycle]]-F188&lt;&gt;0),1,""),"")</f>
        <v/>
      </c>
      <c r="I189" t="str">
        <f>IF(טבלה20[[#This Row],[דילוג]]=1,SUM(H189:H190),"")</f>
        <v/>
      </c>
      <c r="J189" t="str">
        <f>IF(AND(טבלה20[[#This Row],[CycleNumber]]&gt;B188,טבלה20[[#This Row],[CycleNumber]]&gt;2),IF(טבלה20[[#This Row],[דילוג]]=1,טבלה20[[#This Row],[LengthofCycle]]-F188,J188),"")</f>
        <v/>
      </c>
      <c r="K189">
        <f>IF(AND(טבלה20[[#This Row],[CycleNumber]]&gt;B188,טבלה20[[#This Row],[CycleNumber]]&gt;2),IF(טבלה20[[#This Row],[דילוג]]=1,1,IF(MAX(K187:K188)=1,1,IF(טבלה20[[#This Row],[LengthofCycle]]-F188&lt;&gt;טבלה20[[#This Row],[הפרש קבוע אחרון]],0,""))),"")</f>
        <v>0</v>
      </c>
      <c r="L189" t="str">
        <f>IF(טבלה20[[#This Row],[CycleNumber]]&lt;3,"",IF(טבלה20[[#This Row],[דילוג]]=1,1,IF(L188="","",IF(טבלה20[[#This Row],[LengthofCycle]]-F188=טבלה20[[#This Row],[הפרש קבוע אחרון]],1,IF(L188+1&gt;3,"",L188+1)))))</f>
        <v/>
      </c>
      <c r="M189" t="str">
        <f>IF(AND(טבלה20[[#This Row],[פעילות]]=1,L190=2,L191=1,B191&gt;טבלה20[[#This Row],[CycleNumber]]),1,"")</f>
        <v/>
      </c>
      <c r="N189" t="str">
        <f>IF(AND(טבלה20[[#This Row],[האם יש לאישה וסת דילוג?]]=1,טבלה20[[#This Row],[CycleNumber]]&gt;5),IF(AND(טבלה20[[#This Row],[LengthofCycle]]=F186,F188=F185,F187=F184),1,""),"")</f>
        <v/>
      </c>
      <c r="O189" t="str">
        <f>IF(OR(טבלה20[[#This Row],[פעילות]]="",L188=""),"",IF(טבלה20[[#This Row],[פעילות]]=1,1,0))</f>
        <v/>
      </c>
      <c r="P189" t="str">
        <f>IF(AND(טבלה20[[#This Row],[הפרש קבוע אחרון]]&lt;&gt;"",טבלה20[[#This Row],[CycleNumber]]&lt;B190,B190&lt;&gt;"",טבלה20[[#This Row],[פעילות]]&lt;4),IF(F190-טבלה20[[#This Row],[LengthofCycle]]=טבלה20[[#This Row],[הפרש קבוע אחרון]],1,0),"")</f>
        <v/>
      </c>
      <c r="Q189" s="14" t="str">
        <f>IF(טבלה20[[#This Row],[פעילות]]="","",IF(OR(Q188="",AND(טבלה20[[#This Row],[דילוג]]=1,L188=3)),1,Q188+1))</f>
        <v/>
      </c>
      <c r="R189" s="14" t="str">
        <f>IF(AND(טבלה20[[#This Row],[מחזורי פעילות]]=3,H190=1,טבלה20[[#This Row],[הפרש קבוע אחרון]]&lt;&gt;J190),1,"")</f>
        <v/>
      </c>
      <c r="S189" s="14" t="str">
        <f>IF(AND(טבלה20[[#This Row],[מחזורי פעילות]]=3,H190=1,טבלה20[[#This Row],[הפרש קבוע אחרון]]=J190),1,"")</f>
        <v/>
      </c>
      <c r="T189" s="14" t="str">
        <f>IF(AND(טבלה20[[#This Row],[דילוג]]=1,טבלה20[[#This Row],[הפרש קבוע אחרון]]=J188,טבלה20[[#This Row],[מחזורי פעילות]]&gt;1),1,"")</f>
        <v/>
      </c>
      <c r="U189" s="14" t="str">
        <f>IF(OR(AND(טבלה20[[#This Row],[מחזורי פעילות]]&lt;&gt;"",Q190=""),AND(טבלה20[[#This Row],[פעילות]]=3,Q190=1)),טבלה20[[#This Row],[מחזורי פעילות]],"")</f>
        <v/>
      </c>
      <c r="V189" s="14" t="str">
        <f>IF(טבלה20[[#This Row],[באיזה מחזור נעקר אחרי קביעה?]]&lt;&gt;"",1,"")</f>
        <v/>
      </c>
      <c r="W189" s="14" t="str">
        <f>IF(AND(טבלה20[[#This Row],[באיזה מחזור נעקר אחרי קביעה?]]&lt;&gt;"",טבלה20[[#This Row],[CycleNumber]]&gt;B190),טבלה20[[#This Row],[באיזה מחזור נעקר אחרי קביעה?]],"")</f>
        <v/>
      </c>
      <c r="X189" s="14" t="str">
        <f>IF(AND(טבלה20[[#This Row],[הפרש קבוע אחרון]]&lt;&gt;"",J188=""),טבלה20[[#This Row],[CycleNumber]],"")</f>
        <v/>
      </c>
      <c r="Y189" s="14" t="str">
        <f>IF(OR(טבלה20[[#This Row],[CycleNumber]]&gt;B190,B190=""),טבלה20[[#This Row],[CycleNumber]],"")</f>
        <v/>
      </c>
      <c r="Z1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89" t="s">
        <v>39</v>
      </c>
      <c r="AS189">
        <v>3</v>
      </c>
      <c r="AT189">
        <v>24</v>
      </c>
      <c r="AU189">
        <f t="shared" si="7"/>
        <v>0</v>
      </c>
      <c r="AV189" t="str">
        <f t="shared" si="8"/>
        <v/>
      </c>
    </row>
    <row r="190" spans="1:48" x14ac:dyDescent="0.25">
      <c r="A190" t="s">
        <v>39</v>
      </c>
      <c r="B190">
        <v>4</v>
      </c>
      <c r="C190">
        <v>0</v>
      </c>
      <c r="D190">
        <v>1</v>
      </c>
      <c r="E190">
        <v>0</v>
      </c>
      <c r="F190">
        <v>27</v>
      </c>
      <c r="G190">
        <f>טבלה20[[#This Row],[LengthofCycle]]+1</f>
        <v>28</v>
      </c>
      <c r="H190" t="str">
        <f>IF(טבלה20[[#This Row],[CycleNumber]]&gt;2,IF(AND(טבלה20[[#This Row],[LengthofCycle]]-F189=F189-F188,טבלה20[[#This Row],[LengthofCycle]]-F189&lt;&gt;0),1,""),"")</f>
        <v/>
      </c>
      <c r="I190" t="str">
        <f>IF(טבלה20[[#This Row],[דילוג]]=1,SUM(H190:H191),"")</f>
        <v/>
      </c>
      <c r="J190" t="str">
        <f>IF(AND(טבלה20[[#This Row],[CycleNumber]]&gt;B189,טבלה20[[#This Row],[CycleNumber]]&gt;2),IF(טבלה20[[#This Row],[דילוג]]=1,טבלה20[[#This Row],[LengthofCycle]]-F189,J189),"")</f>
        <v/>
      </c>
      <c r="K190">
        <f>IF(AND(טבלה20[[#This Row],[CycleNumber]]&gt;B189,טבלה20[[#This Row],[CycleNumber]]&gt;2),IF(טבלה20[[#This Row],[דילוג]]=1,1,IF(MAX(K188:K189)=1,1,IF(טבלה20[[#This Row],[LengthofCycle]]-F189&lt;&gt;טבלה20[[#This Row],[הפרש קבוע אחרון]],0,""))),"")</f>
        <v>0</v>
      </c>
      <c r="L190" t="str">
        <f>IF(טבלה20[[#This Row],[CycleNumber]]&lt;3,"",IF(טבלה20[[#This Row],[דילוג]]=1,1,IF(L189="","",IF(טבלה20[[#This Row],[LengthofCycle]]-F189=טבלה20[[#This Row],[הפרש קבוע אחרון]],1,IF(L189+1&gt;3,"",L189+1)))))</f>
        <v/>
      </c>
      <c r="M190" t="str">
        <f>IF(AND(טבלה20[[#This Row],[פעילות]]=1,L191=2,L192=1,B192&gt;טבלה20[[#This Row],[CycleNumber]]),1,"")</f>
        <v/>
      </c>
      <c r="N190" t="str">
        <f>IF(AND(טבלה20[[#This Row],[האם יש לאישה וסת דילוג?]]=1,טבלה20[[#This Row],[CycleNumber]]&gt;5),IF(AND(טבלה20[[#This Row],[LengthofCycle]]=F187,F189=F186,F188=F185),1,""),"")</f>
        <v/>
      </c>
      <c r="O190" t="str">
        <f>IF(OR(טבלה20[[#This Row],[פעילות]]="",L189=""),"",IF(טבלה20[[#This Row],[פעילות]]=1,1,0))</f>
        <v/>
      </c>
      <c r="P190" t="str">
        <f>IF(AND(טבלה20[[#This Row],[הפרש קבוע אחרון]]&lt;&gt;"",טבלה20[[#This Row],[CycleNumber]]&lt;B191,B191&lt;&gt;"",טבלה20[[#This Row],[פעילות]]&lt;4),IF(F191-טבלה20[[#This Row],[LengthofCycle]]=טבלה20[[#This Row],[הפרש קבוע אחרון]],1,0),"")</f>
        <v/>
      </c>
      <c r="Q190" s="14" t="str">
        <f>IF(טבלה20[[#This Row],[פעילות]]="","",IF(OR(Q189="",AND(טבלה20[[#This Row],[דילוג]]=1,L189=3)),1,Q189+1))</f>
        <v/>
      </c>
      <c r="R190" s="14" t="str">
        <f>IF(AND(טבלה20[[#This Row],[מחזורי פעילות]]=3,H191=1,טבלה20[[#This Row],[הפרש קבוע אחרון]]&lt;&gt;J191),1,"")</f>
        <v/>
      </c>
      <c r="S190" s="14" t="str">
        <f>IF(AND(טבלה20[[#This Row],[מחזורי פעילות]]=3,H191=1,טבלה20[[#This Row],[הפרש קבוע אחרון]]=J191),1,"")</f>
        <v/>
      </c>
      <c r="T190" s="14" t="str">
        <f>IF(AND(טבלה20[[#This Row],[דילוג]]=1,טבלה20[[#This Row],[הפרש קבוע אחרון]]=J189,טבלה20[[#This Row],[מחזורי פעילות]]&gt;1),1,"")</f>
        <v/>
      </c>
      <c r="U190" s="14" t="str">
        <f>IF(OR(AND(טבלה20[[#This Row],[מחזורי פעילות]]&lt;&gt;"",Q191=""),AND(טבלה20[[#This Row],[פעילות]]=3,Q191=1)),טבלה20[[#This Row],[מחזורי פעילות]],"")</f>
        <v/>
      </c>
      <c r="V190" s="14" t="str">
        <f>IF(טבלה20[[#This Row],[באיזה מחזור נעקר אחרי קביעה?]]&lt;&gt;"",1,"")</f>
        <v/>
      </c>
      <c r="W190" s="14" t="str">
        <f>IF(AND(טבלה20[[#This Row],[באיזה מחזור נעקר אחרי קביעה?]]&lt;&gt;"",טבלה20[[#This Row],[CycleNumber]]&gt;B191),טבלה20[[#This Row],[באיזה מחזור נעקר אחרי קביעה?]],"")</f>
        <v/>
      </c>
      <c r="X190" s="14" t="str">
        <f>IF(AND(טבלה20[[#This Row],[הפרש קבוע אחרון]]&lt;&gt;"",J189=""),טבלה20[[#This Row],[CycleNumber]],"")</f>
        <v/>
      </c>
      <c r="Y190" s="14" t="str">
        <f>IF(OR(טבלה20[[#This Row],[CycleNumber]]&gt;B191,B191=""),טבלה20[[#This Row],[CycleNumber]],"")</f>
        <v/>
      </c>
      <c r="Z1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0" t="s">
        <v>39</v>
      </c>
      <c r="AS190">
        <v>4</v>
      </c>
      <c r="AT190">
        <v>27</v>
      </c>
      <c r="AU190">
        <f t="shared" si="7"/>
        <v>0</v>
      </c>
      <c r="AV190" t="str">
        <f t="shared" si="8"/>
        <v/>
      </c>
    </row>
    <row r="191" spans="1:48" x14ac:dyDescent="0.25">
      <c r="A191" t="s">
        <v>39</v>
      </c>
      <c r="B191">
        <v>5</v>
      </c>
      <c r="C191">
        <v>0</v>
      </c>
      <c r="D191">
        <v>1</v>
      </c>
      <c r="E191">
        <v>0</v>
      </c>
      <c r="F191">
        <v>26</v>
      </c>
      <c r="G191">
        <f>טבלה20[[#This Row],[LengthofCycle]]+1</f>
        <v>27</v>
      </c>
      <c r="H191" t="str">
        <f>IF(טבלה20[[#This Row],[CycleNumber]]&gt;2,IF(AND(טבלה20[[#This Row],[LengthofCycle]]-F190=F190-F189,טבלה20[[#This Row],[LengthofCycle]]-F190&lt;&gt;0),1,""),"")</f>
        <v/>
      </c>
      <c r="I191" t="str">
        <f>IF(טבלה20[[#This Row],[דילוג]]=1,SUM(H191:H192),"")</f>
        <v/>
      </c>
      <c r="J191" t="str">
        <f>IF(AND(טבלה20[[#This Row],[CycleNumber]]&gt;B190,טבלה20[[#This Row],[CycleNumber]]&gt;2),IF(טבלה20[[#This Row],[דילוג]]=1,טבלה20[[#This Row],[LengthofCycle]]-F190,J190),"")</f>
        <v/>
      </c>
      <c r="K191">
        <f>IF(AND(טבלה20[[#This Row],[CycleNumber]]&gt;B190,טבלה20[[#This Row],[CycleNumber]]&gt;2),IF(טבלה20[[#This Row],[דילוג]]=1,1,IF(MAX(K189:K190)=1,1,IF(טבלה20[[#This Row],[LengthofCycle]]-F190&lt;&gt;טבלה20[[#This Row],[הפרש קבוע אחרון]],0,""))),"")</f>
        <v>0</v>
      </c>
      <c r="L191" t="str">
        <f>IF(טבלה20[[#This Row],[CycleNumber]]&lt;3,"",IF(טבלה20[[#This Row],[דילוג]]=1,1,IF(L190="","",IF(טבלה20[[#This Row],[LengthofCycle]]-F190=טבלה20[[#This Row],[הפרש קבוע אחרון]],1,IF(L190+1&gt;3,"",L190+1)))))</f>
        <v/>
      </c>
      <c r="M191" t="str">
        <f>IF(AND(טבלה20[[#This Row],[פעילות]]=1,L192=2,L193=1,B193&gt;טבלה20[[#This Row],[CycleNumber]]),1,"")</f>
        <v/>
      </c>
      <c r="N191" t="str">
        <f>IF(AND(טבלה20[[#This Row],[האם יש לאישה וסת דילוג?]]=1,טבלה20[[#This Row],[CycleNumber]]&gt;5),IF(AND(טבלה20[[#This Row],[LengthofCycle]]=F188,F190=F187,F189=F186),1,""),"")</f>
        <v/>
      </c>
      <c r="O191" t="str">
        <f>IF(OR(טבלה20[[#This Row],[פעילות]]="",L190=""),"",IF(טבלה20[[#This Row],[פעילות]]=1,1,0))</f>
        <v/>
      </c>
      <c r="P191" t="str">
        <f>IF(AND(טבלה20[[#This Row],[הפרש קבוע אחרון]]&lt;&gt;"",טבלה20[[#This Row],[CycleNumber]]&lt;B192,B192&lt;&gt;"",טבלה20[[#This Row],[פעילות]]&lt;4),IF(F192-טבלה20[[#This Row],[LengthofCycle]]=טבלה20[[#This Row],[הפרש קבוע אחרון]],1,0),"")</f>
        <v/>
      </c>
      <c r="Q191" s="14" t="str">
        <f>IF(טבלה20[[#This Row],[פעילות]]="","",IF(OR(Q190="",AND(טבלה20[[#This Row],[דילוג]]=1,L190=3)),1,Q190+1))</f>
        <v/>
      </c>
      <c r="R191" s="14" t="str">
        <f>IF(AND(טבלה20[[#This Row],[מחזורי פעילות]]=3,H192=1,טבלה20[[#This Row],[הפרש קבוע אחרון]]&lt;&gt;J192),1,"")</f>
        <v/>
      </c>
      <c r="S191" s="14" t="str">
        <f>IF(AND(טבלה20[[#This Row],[מחזורי פעילות]]=3,H192=1,טבלה20[[#This Row],[הפרש קבוע אחרון]]=J192),1,"")</f>
        <v/>
      </c>
      <c r="T191" s="14" t="str">
        <f>IF(AND(טבלה20[[#This Row],[דילוג]]=1,טבלה20[[#This Row],[הפרש קבוע אחרון]]=J190,טבלה20[[#This Row],[מחזורי פעילות]]&gt;1),1,"")</f>
        <v/>
      </c>
      <c r="U191" s="14" t="str">
        <f>IF(OR(AND(טבלה20[[#This Row],[מחזורי פעילות]]&lt;&gt;"",Q192=""),AND(טבלה20[[#This Row],[פעילות]]=3,Q192=1)),טבלה20[[#This Row],[מחזורי פעילות]],"")</f>
        <v/>
      </c>
      <c r="V191" s="14" t="str">
        <f>IF(טבלה20[[#This Row],[באיזה מחזור נעקר אחרי קביעה?]]&lt;&gt;"",1,"")</f>
        <v/>
      </c>
      <c r="W191" s="14" t="str">
        <f>IF(AND(טבלה20[[#This Row],[באיזה מחזור נעקר אחרי קביעה?]]&lt;&gt;"",טבלה20[[#This Row],[CycleNumber]]&gt;B192),טבלה20[[#This Row],[באיזה מחזור נעקר אחרי קביעה?]],"")</f>
        <v/>
      </c>
      <c r="X191" s="14" t="str">
        <f>IF(AND(טבלה20[[#This Row],[הפרש קבוע אחרון]]&lt;&gt;"",J190=""),טבלה20[[#This Row],[CycleNumber]],"")</f>
        <v/>
      </c>
      <c r="Y191" s="14" t="str">
        <f>IF(OR(טבלה20[[#This Row],[CycleNumber]]&gt;B192,B192=""),טבלה20[[#This Row],[CycleNumber]],"")</f>
        <v/>
      </c>
      <c r="Z1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1" t="s">
        <v>39</v>
      </c>
      <c r="AS191">
        <v>5</v>
      </c>
      <c r="AT191">
        <v>26</v>
      </c>
      <c r="AU191">
        <f t="shared" si="7"/>
        <v>0</v>
      </c>
      <c r="AV191" t="str">
        <f t="shared" si="8"/>
        <v/>
      </c>
    </row>
    <row r="192" spans="1:48" x14ac:dyDescent="0.25">
      <c r="A192" t="s">
        <v>39</v>
      </c>
      <c r="B192">
        <v>6</v>
      </c>
      <c r="C192">
        <v>0</v>
      </c>
      <c r="D192">
        <v>1</v>
      </c>
      <c r="E192">
        <v>0</v>
      </c>
      <c r="F192">
        <v>28</v>
      </c>
      <c r="G192">
        <f>טבלה20[[#This Row],[LengthofCycle]]+1</f>
        <v>29</v>
      </c>
      <c r="H192" t="str">
        <f>IF(טבלה20[[#This Row],[CycleNumber]]&gt;2,IF(AND(טבלה20[[#This Row],[LengthofCycle]]-F191=F191-F190,טבלה20[[#This Row],[LengthofCycle]]-F191&lt;&gt;0),1,""),"")</f>
        <v/>
      </c>
      <c r="I192" t="str">
        <f>IF(טבלה20[[#This Row],[דילוג]]=1,SUM(H192:H193),"")</f>
        <v/>
      </c>
      <c r="J192" t="str">
        <f>IF(AND(טבלה20[[#This Row],[CycleNumber]]&gt;B191,טבלה20[[#This Row],[CycleNumber]]&gt;2),IF(טבלה20[[#This Row],[דילוג]]=1,טבלה20[[#This Row],[LengthofCycle]]-F191,J191),"")</f>
        <v/>
      </c>
      <c r="K192">
        <f>IF(AND(טבלה20[[#This Row],[CycleNumber]]&gt;B191,טבלה20[[#This Row],[CycleNumber]]&gt;2),IF(טבלה20[[#This Row],[דילוג]]=1,1,IF(MAX(K190:K191)=1,1,IF(טבלה20[[#This Row],[LengthofCycle]]-F191&lt;&gt;טבלה20[[#This Row],[הפרש קבוע אחרון]],0,""))),"")</f>
        <v>0</v>
      </c>
      <c r="L192" t="str">
        <f>IF(טבלה20[[#This Row],[CycleNumber]]&lt;3,"",IF(טבלה20[[#This Row],[דילוג]]=1,1,IF(L191="","",IF(טבלה20[[#This Row],[LengthofCycle]]-F191=טבלה20[[#This Row],[הפרש קבוע אחרון]],1,IF(L191+1&gt;3,"",L191+1)))))</f>
        <v/>
      </c>
      <c r="M192" t="str">
        <f>IF(AND(טבלה20[[#This Row],[פעילות]]=1,L193=2,L194=1,B194&gt;טבלה20[[#This Row],[CycleNumber]]),1,"")</f>
        <v/>
      </c>
      <c r="N192" t="str">
        <f>IF(AND(טבלה20[[#This Row],[האם יש לאישה וסת דילוג?]]=1,טבלה20[[#This Row],[CycleNumber]]&gt;5),IF(AND(טבלה20[[#This Row],[LengthofCycle]]=F189,F191=F188,F190=F187),1,""),"")</f>
        <v/>
      </c>
      <c r="O192" t="str">
        <f>IF(OR(טבלה20[[#This Row],[פעילות]]="",L191=""),"",IF(טבלה20[[#This Row],[פעילות]]=1,1,0))</f>
        <v/>
      </c>
      <c r="P192" t="str">
        <f>IF(AND(טבלה20[[#This Row],[הפרש קבוע אחרון]]&lt;&gt;"",טבלה20[[#This Row],[CycleNumber]]&lt;B193,B193&lt;&gt;"",טבלה20[[#This Row],[פעילות]]&lt;4),IF(F193-טבלה20[[#This Row],[LengthofCycle]]=טבלה20[[#This Row],[הפרש קבוע אחרון]],1,0),"")</f>
        <v/>
      </c>
      <c r="Q192" s="14" t="str">
        <f>IF(טבלה20[[#This Row],[פעילות]]="","",IF(OR(Q191="",AND(טבלה20[[#This Row],[דילוג]]=1,L191=3)),1,Q191+1))</f>
        <v/>
      </c>
      <c r="R192" s="14" t="str">
        <f>IF(AND(טבלה20[[#This Row],[מחזורי פעילות]]=3,H193=1,טבלה20[[#This Row],[הפרש קבוע אחרון]]&lt;&gt;J193),1,"")</f>
        <v/>
      </c>
      <c r="S192" s="14" t="str">
        <f>IF(AND(טבלה20[[#This Row],[מחזורי פעילות]]=3,H193=1,טבלה20[[#This Row],[הפרש קבוע אחרון]]=J193),1,"")</f>
        <v/>
      </c>
      <c r="T192" s="14" t="str">
        <f>IF(AND(טבלה20[[#This Row],[דילוג]]=1,טבלה20[[#This Row],[הפרש קבוע אחרון]]=J191,טבלה20[[#This Row],[מחזורי פעילות]]&gt;1),1,"")</f>
        <v/>
      </c>
      <c r="U192" s="14" t="str">
        <f>IF(OR(AND(טבלה20[[#This Row],[מחזורי פעילות]]&lt;&gt;"",Q193=""),AND(טבלה20[[#This Row],[פעילות]]=3,Q193=1)),טבלה20[[#This Row],[מחזורי פעילות]],"")</f>
        <v/>
      </c>
      <c r="V192" s="14" t="str">
        <f>IF(טבלה20[[#This Row],[באיזה מחזור נעקר אחרי קביעה?]]&lt;&gt;"",1,"")</f>
        <v/>
      </c>
      <c r="W192" s="14" t="str">
        <f>IF(AND(טבלה20[[#This Row],[באיזה מחזור נעקר אחרי קביעה?]]&lt;&gt;"",טבלה20[[#This Row],[CycleNumber]]&gt;B193),טבלה20[[#This Row],[באיזה מחזור נעקר אחרי קביעה?]],"")</f>
        <v/>
      </c>
      <c r="X192" s="14" t="str">
        <f>IF(AND(טבלה20[[#This Row],[הפרש קבוע אחרון]]&lt;&gt;"",J191=""),טבלה20[[#This Row],[CycleNumber]],"")</f>
        <v/>
      </c>
      <c r="Y192" s="14" t="str">
        <f>IF(OR(טבלה20[[#This Row],[CycleNumber]]&gt;B193,B193=""),טבלה20[[#This Row],[CycleNumber]],"")</f>
        <v/>
      </c>
      <c r="Z1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2" t="s">
        <v>39</v>
      </c>
      <c r="AS192">
        <v>6</v>
      </c>
      <c r="AT192">
        <v>28</v>
      </c>
      <c r="AU192">
        <f t="shared" si="7"/>
        <v>0</v>
      </c>
      <c r="AV192" t="str">
        <f t="shared" si="8"/>
        <v/>
      </c>
    </row>
    <row r="193" spans="1:48" x14ac:dyDescent="0.25">
      <c r="A193" t="s">
        <v>39</v>
      </c>
      <c r="B193">
        <v>7</v>
      </c>
      <c r="C193">
        <v>0</v>
      </c>
      <c r="D193">
        <v>1</v>
      </c>
      <c r="E193">
        <v>0</v>
      </c>
      <c r="F193">
        <v>24</v>
      </c>
      <c r="G193">
        <f>טבלה20[[#This Row],[LengthofCycle]]+1</f>
        <v>25</v>
      </c>
      <c r="H193" t="str">
        <f>IF(טבלה20[[#This Row],[CycleNumber]]&gt;2,IF(AND(טבלה20[[#This Row],[LengthofCycle]]-F192=F192-F191,טבלה20[[#This Row],[LengthofCycle]]-F192&lt;&gt;0),1,""),"")</f>
        <v/>
      </c>
      <c r="I193" t="str">
        <f>IF(טבלה20[[#This Row],[דילוג]]=1,SUM(H193:H194),"")</f>
        <v/>
      </c>
      <c r="J193" t="str">
        <f>IF(AND(טבלה20[[#This Row],[CycleNumber]]&gt;B192,טבלה20[[#This Row],[CycleNumber]]&gt;2),IF(טבלה20[[#This Row],[דילוג]]=1,טבלה20[[#This Row],[LengthofCycle]]-F192,J192),"")</f>
        <v/>
      </c>
      <c r="K193">
        <f>IF(AND(טבלה20[[#This Row],[CycleNumber]]&gt;B192,טבלה20[[#This Row],[CycleNumber]]&gt;2),IF(טבלה20[[#This Row],[דילוג]]=1,1,IF(MAX(K191:K192)=1,1,IF(טבלה20[[#This Row],[LengthofCycle]]-F192&lt;&gt;טבלה20[[#This Row],[הפרש קבוע אחרון]],0,""))),"")</f>
        <v>0</v>
      </c>
      <c r="L193" t="str">
        <f>IF(טבלה20[[#This Row],[CycleNumber]]&lt;3,"",IF(טבלה20[[#This Row],[דילוג]]=1,1,IF(L192="","",IF(טבלה20[[#This Row],[LengthofCycle]]-F192=טבלה20[[#This Row],[הפרש קבוע אחרון]],1,IF(L192+1&gt;3,"",L192+1)))))</f>
        <v/>
      </c>
      <c r="M193" t="str">
        <f>IF(AND(טבלה20[[#This Row],[פעילות]]=1,L194=2,L195=1,B195&gt;טבלה20[[#This Row],[CycleNumber]]),1,"")</f>
        <v/>
      </c>
      <c r="N193" t="str">
        <f>IF(AND(טבלה20[[#This Row],[האם יש לאישה וסת דילוג?]]=1,טבלה20[[#This Row],[CycleNumber]]&gt;5),IF(AND(טבלה20[[#This Row],[LengthofCycle]]=F190,F192=F189,F191=F188),1,""),"")</f>
        <v/>
      </c>
      <c r="O193" t="str">
        <f>IF(OR(טבלה20[[#This Row],[פעילות]]="",L192=""),"",IF(טבלה20[[#This Row],[פעילות]]=1,1,0))</f>
        <v/>
      </c>
      <c r="P193" t="str">
        <f>IF(AND(טבלה20[[#This Row],[הפרש קבוע אחרון]]&lt;&gt;"",טבלה20[[#This Row],[CycleNumber]]&lt;B194,B194&lt;&gt;"",טבלה20[[#This Row],[פעילות]]&lt;4),IF(F194-טבלה20[[#This Row],[LengthofCycle]]=טבלה20[[#This Row],[הפרש קבוע אחרון]],1,0),"")</f>
        <v/>
      </c>
      <c r="Q193" s="14" t="str">
        <f>IF(טבלה20[[#This Row],[פעילות]]="","",IF(OR(Q192="",AND(טבלה20[[#This Row],[דילוג]]=1,L192=3)),1,Q192+1))</f>
        <v/>
      </c>
      <c r="R193" s="14" t="str">
        <f>IF(AND(טבלה20[[#This Row],[מחזורי פעילות]]=3,H194=1,טבלה20[[#This Row],[הפרש קבוע אחרון]]&lt;&gt;J194),1,"")</f>
        <v/>
      </c>
      <c r="S193" s="14" t="str">
        <f>IF(AND(טבלה20[[#This Row],[מחזורי פעילות]]=3,H194=1,טבלה20[[#This Row],[הפרש קבוע אחרון]]=J194),1,"")</f>
        <v/>
      </c>
      <c r="T193" s="14" t="str">
        <f>IF(AND(טבלה20[[#This Row],[דילוג]]=1,טבלה20[[#This Row],[הפרש קבוע אחרון]]=J192,טבלה20[[#This Row],[מחזורי פעילות]]&gt;1),1,"")</f>
        <v/>
      </c>
      <c r="U193" s="14" t="str">
        <f>IF(OR(AND(טבלה20[[#This Row],[מחזורי פעילות]]&lt;&gt;"",Q194=""),AND(טבלה20[[#This Row],[פעילות]]=3,Q194=1)),טבלה20[[#This Row],[מחזורי פעילות]],"")</f>
        <v/>
      </c>
      <c r="V193" s="14" t="str">
        <f>IF(טבלה20[[#This Row],[באיזה מחזור נעקר אחרי קביעה?]]&lt;&gt;"",1,"")</f>
        <v/>
      </c>
      <c r="W193" s="14" t="str">
        <f>IF(AND(טבלה20[[#This Row],[באיזה מחזור נעקר אחרי קביעה?]]&lt;&gt;"",טבלה20[[#This Row],[CycleNumber]]&gt;B194),טבלה20[[#This Row],[באיזה מחזור נעקר אחרי קביעה?]],"")</f>
        <v/>
      </c>
      <c r="X193" s="14" t="str">
        <f>IF(AND(טבלה20[[#This Row],[הפרש קבוע אחרון]]&lt;&gt;"",J192=""),טבלה20[[#This Row],[CycleNumber]],"")</f>
        <v/>
      </c>
      <c r="Y193" s="14" t="str">
        <f>IF(OR(טבלה20[[#This Row],[CycleNumber]]&gt;B194,B194=""),טבלה20[[#This Row],[CycleNumber]],"")</f>
        <v/>
      </c>
      <c r="Z1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3" t="s">
        <v>39</v>
      </c>
      <c r="AS193">
        <v>7</v>
      </c>
      <c r="AT193">
        <v>24</v>
      </c>
      <c r="AU193">
        <f t="shared" si="7"/>
        <v>0</v>
      </c>
      <c r="AV193" t="str">
        <f t="shared" si="8"/>
        <v/>
      </c>
    </row>
    <row r="194" spans="1:48" x14ac:dyDescent="0.25">
      <c r="A194" t="s">
        <v>39</v>
      </c>
      <c r="B194">
        <v>8</v>
      </c>
      <c r="C194">
        <v>0</v>
      </c>
      <c r="D194">
        <v>1</v>
      </c>
      <c r="E194">
        <v>0</v>
      </c>
      <c r="F194">
        <v>27</v>
      </c>
      <c r="G194">
        <f>טבלה20[[#This Row],[LengthofCycle]]+1</f>
        <v>28</v>
      </c>
      <c r="H194" t="str">
        <f>IF(טבלה20[[#This Row],[CycleNumber]]&gt;2,IF(AND(טבלה20[[#This Row],[LengthofCycle]]-F193=F193-F192,טבלה20[[#This Row],[LengthofCycle]]-F193&lt;&gt;0),1,""),"")</f>
        <v/>
      </c>
      <c r="I194" t="str">
        <f>IF(טבלה20[[#This Row],[דילוג]]=1,SUM(H194:H195),"")</f>
        <v/>
      </c>
      <c r="J194" t="str">
        <f>IF(AND(טבלה20[[#This Row],[CycleNumber]]&gt;B193,טבלה20[[#This Row],[CycleNumber]]&gt;2),IF(טבלה20[[#This Row],[דילוג]]=1,טבלה20[[#This Row],[LengthofCycle]]-F193,J193),"")</f>
        <v/>
      </c>
      <c r="K194">
        <f>IF(AND(טבלה20[[#This Row],[CycleNumber]]&gt;B193,טבלה20[[#This Row],[CycleNumber]]&gt;2),IF(טבלה20[[#This Row],[דילוג]]=1,1,IF(MAX(K192:K193)=1,1,IF(טבלה20[[#This Row],[LengthofCycle]]-F193&lt;&gt;טבלה20[[#This Row],[הפרש קבוע אחרון]],0,""))),"")</f>
        <v>0</v>
      </c>
      <c r="L194" t="str">
        <f>IF(טבלה20[[#This Row],[CycleNumber]]&lt;3,"",IF(טבלה20[[#This Row],[דילוג]]=1,1,IF(L193="","",IF(טבלה20[[#This Row],[LengthofCycle]]-F193=טבלה20[[#This Row],[הפרש קבוע אחרון]],1,IF(L193+1&gt;3,"",L193+1)))))</f>
        <v/>
      </c>
      <c r="M194" t="str">
        <f>IF(AND(טבלה20[[#This Row],[פעילות]]=1,L195=2,L196=1,B196&gt;טבלה20[[#This Row],[CycleNumber]]),1,"")</f>
        <v/>
      </c>
      <c r="N194" t="str">
        <f>IF(AND(טבלה20[[#This Row],[האם יש לאישה וסת דילוג?]]=1,טבלה20[[#This Row],[CycleNumber]]&gt;5),IF(AND(טבלה20[[#This Row],[LengthofCycle]]=F191,F193=F190,F192=F189),1,""),"")</f>
        <v/>
      </c>
      <c r="O194" t="str">
        <f>IF(OR(טבלה20[[#This Row],[פעילות]]="",L193=""),"",IF(טבלה20[[#This Row],[פעילות]]=1,1,0))</f>
        <v/>
      </c>
      <c r="P194" t="str">
        <f>IF(AND(טבלה20[[#This Row],[הפרש קבוע אחרון]]&lt;&gt;"",טבלה20[[#This Row],[CycleNumber]]&lt;B195,B195&lt;&gt;"",טבלה20[[#This Row],[פעילות]]&lt;4),IF(F195-טבלה20[[#This Row],[LengthofCycle]]=טבלה20[[#This Row],[הפרש קבוע אחרון]],1,0),"")</f>
        <v/>
      </c>
      <c r="Q194" s="14" t="str">
        <f>IF(טבלה20[[#This Row],[פעילות]]="","",IF(OR(Q193="",AND(טבלה20[[#This Row],[דילוג]]=1,L193=3)),1,Q193+1))</f>
        <v/>
      </c>
      <c r="R194" s="14" t="str">
        <f>IF(AND(טבלה20[[#This Row],[מחזורי פעילות]]=3,H195=1,טבלה20[[#This Row],[הפרש קבוע אחרון]]&lt;&gt;J195),1,"")</f>
        <v/>
      </c>
      <c r="S194" s="14" t="str">
        <f>IF(AND(טבלה20[[#This Row],[מחזורי פעילות]]=3,H195=1,טבלה20[[#This Row],[הפרש קבוע אחרון]]=J195),1,"")</f>
        <v/>
      </c>
      <c r="T194" s="14" t="str">
        <f>IF(AND(טבלה20[[#This Row],[דילוג]]=1,טבלה20[[#This Row],[הפרש קבוע אחרון]]=J193,טבלה20[[#This Row],[מחזורי פעילות]]&gt;1),1,"")</f>
        <v/>
      </c>
      <c r="U194" s="14" t="str">
        <f>IF(OR(AND(טבלה20[[#This Row],[מחזורי פעילות]]&lt;&gt;"",Q195=""),AND(טבלה20[[#This Row],[פעילות]]=3,Q195=1)),טבלה20[[#This Row],[מחזורי פעילות]],"")</f>
        <v/>
      </c>
      <c r="V194" s="14" t="str">
        <f>IF(טבלה20[[#This Row],[באיזה מחזור נעקר אחרי קביעה?]]&lt;&gt;"",1,"")</f>
        <v/>
      </c>
      <c r="W194" s="14" t="str">
        <f>IF(AND(טבלה20[[#This Row],[באיזה מחזור נעקר אחרי קביעה?]]&lt;&gt;"",טבלה20[[#This Row],[CycleNumber]]&gt;B195),טבלה20[[#This Row],[באיזה מחזור נעקר אחרי קביעה?]],"")</f>
        <v/>
      </c>
      <c r="X194" s="14" t="str">
        <f>IF(AND(טבלה20[[#This Row],[הפרש קבוע אחרון]]&lt;&gt;"",J193=""),טבלה20[[#This Row],[CycleNumber]],"")</f>
        <v/>
      </c>
      <c r="Y194" s="14" t="str">
        <f>IF(OR(טבלה20[[#This Row],[CycleNumber]]&gt;B195,B195=""),טבלה20[[#This Row],[CycleNumber]],"")</f>
        <v/>
      </c>
      <c r="Z1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4" t="s">
        <v>39</v>
      </c>
      <c r="AS194">
        <v>8</v>
      </c>
      <c r="AT194">
        <v>27</v>
      </c>
      <c r="AU194">
        <f t="shared" si="7"/>
        <v>0</v>
      </c>
      <c r="AV194" t="str">
        <f t="shared" si="8"/>
        <v/>
      </c>
    </row>
    <row r="195" spans="1:48" x14ac:dyDescent="0.25">
      <c r="A195" t="s">
        <v>39</v>
      </c>
      <c r="B195">
        <v>9</v>
      </c>
      <c r="C195">
        <v>0</v>
      </c>
      <c r="D195">
        <v>1</v>
      </c>
      <c r="E195">
        <v>0</v>
      </c>
      <c r="F195">
        <v>25</v>
      </c>
      <c r="G195">
        <f>טבלה20[[#This Row],[LengthofCycle]]+1</f>
        <v>26</v>
      </c>
      <c r="H195" t="str">
        <f>IF(טבלה20[[#This Row],[CycleNumber]]&gt;2,IF(AND(טבלה20[[#This Row],[LengthofCycle]]-F194=F194-F193,טבלה20[[#This Row],[LengthofCycle]]-F194&lt;&gt;0),1,""),"")</f>
        <v/>
      </c>
      <c r="I195" t="str">
        <f>IF(טבלה20[[#This Row],[דילוג]]=1,SUM(H195:H196),"")</f>
        <v/>
      </c>
      <c r="J195" t="str">
        <f>IF(AND(טבלה20[[#This Row],[CycleNumber]]&gt;B194,טבלה20[[#This Row],[CycleNumber]]&gt;2),IF(טבלה20[[#This Row],[דילוג]]=1,טבלה20[[#This Row],[LengthofCycle]]-F194,J194),"")</f>
        <v/>
      </c>
      <c r="K195">
        <f>IF(AND(טבלה20[[#This Row],[CycleNumber]]&gt;B194,טבלה20[[#This Row],[CycleNumber]]&gt;2),IF(טבלה20[[#This Row],[דילוג]]=1,1,IF(MAX(K193:K194)=1,1,IF(טבלה20[[#This Row],[LengthofCycle]]-F194&lt;&gt;טבלה20[[#This Row],[הפרש קבוע אחרון]],0,""))),"")</f>
        <v>0</v>
      </c>
      <c r="L195" t="str">
        <f>IF(טבלה20[[#This Row],[CycleNumber]]&lt;3,"",IF(טבלה20[[#This Row],[דילוג]]=1,1,IF(L194="","",IF(טבלה20[[#This Row],[LengthofCycle]]-F194=טבלה20[[#This Row],[הפרש קבוע אחרון]],1,IF(L194+1&gt;3,"",L194+1)))))</f>
        <v/>
      </c>
      <c r="M195" t="str">
        <f>IF(AND(טבלה20[[#This Row],[פעילות]]=1,L196=2,L197=1,B197&gt;טבלה20[[#This Row],[CycleNumber]]),1,"")</f>
        <v/>
      </c>
      <c r="N195" t="str">
        <f>IF(AND(טבלה20[[#This Row],[האם יש לאישה וסת דילוג?]]=1,טבלה20[[#This Row],[CycleNumber]]&gt;5),IF(AND(טבלה20[[#This Row],[LengthofCycle]]=F192,F194=F191,F193=F190),1,""),"")</f>
        <v/>
      </c>
      <c r="O195" t="str">
        <f>IF(OR(טבלה20[[#This Row],[פעילות]]="",L194=""),"",IF(טבלה20[[#This Row],[פעילות]]=1,1,0))</f>
        <v/>
      </c>
      <c r="P195" t="str">
        <f>IF(AND(טבלה20[[#This Row],[הפרש קבוע אחרון]]&lt;&gt;"",טבלה20[[#This Row],[CycleNumber]]&lt;B196,B196&lt;&gt;"",טבלה20[[#This Row],[פעילות]]&lt;4),IF(F196-טבלה20[[#This Row],[LengthofCycle]]=טבלה20[[#This Row],[הפרש קבוע אחרון]],1,0),"")</f>
        <v/>
      </c>
      <c r="Q195" s="14" t="str">
        <f>IF(טבלה20[[#This Row],[פעילות]]="","",IF(OR(Q194="",AND(טבלה20[[#This Row],[דילוג]]=1,L194=3)),1,Q194+1))</f>
        <v/>
      </c>
      <c r="R195" s="14" t="str">
        <f>IF(AND(טבלה20[[#This Row],[מחזורי פעילות]]=3,H196=1,טבלה20[[#This Row],[הפרש קבוע אחרון]]&lt;&gt;J196),1,"")</f>
        <v/>
      </c>
      <c r="S195" s="14" t="str">
        <f>IF(AND(טבלה20[[#This Row],[מחזורי פעילות]]=3,H196=1,טבלה20[[#This Row],[הפרש קבוע אחרון]]=J196),1,"")</f>
        <v/>
      </c>
      <c r="T195" s="14" t="str">
        <f>IF(AND(טבלה20[[#This Row],[דילוג]]=1,טבלה20[[#This Row],[הפרש קבוע אחרון]]=J194,טבלה20[[#This Row],[מחזורי פעילות]]&gt;1),1,"")</f>
        <v/>
      </c>
      <c r="U195" s="14" t="str">
        <f>IF(OR(AND(טבלה20[[#This Row],[מחזורי פעילות]]&lt;&gt;"",Q196=""),AND(טבלה20[[#This Row],[פעילות]]=3,Q196=1)),טבלה20[[#This Row],[מחזורי פעילות]],"")</f>
        <v/>
      </c>
      <c r="V195" s="14" t="str">
        <f>IF(טבלה20[[#This Row],[באיזה מחזור נעקר אחרי קביעה?]]&lt;&gt;"",1,"")</f>
        <v/>
      </c>
      <c r="W195" s="14" t="str">
        <f>IF(AND(טבלה20[[#This Row],[באיזה מחזור נעקר אחרי קביעה?]]&lt;&gt;"",טבלה20[[#This Row],[CycleNumber]]&gt;B196),טבלה20[[#This Row],[באיזה מחזור נעקר אחרי קביעה?]],"")</f>
        <v/>
      </c>
      <c r="X195" s="14" t="str">
        <f>IF(AND(טבלה20[[#This Row],[הפרש קבוע אחרון]]&lt;&gt;"",J194=""),טבלה20[[#This Row],[CycleNumber]],"")</f>
        <v/>
      </c>
      <c r="Y195" s="14" t="str">
        <f>IF(OR(טבלה20[[#This Row],[CycleNumber]]&gt;B196,B196=""),טבלה20[[#This Row],[CycleNumber]],"")</f>
        <v/>
      </c>
      <c r="Z1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5" t="s">
        <v>39</v>
      </c>
      <c r="AS195">
        <v>9</v>
      </c>
      <c r="AT195">
        <v>25</v>
      </c>
      <c r="AU195">
        <f t="shared" si="7"/>
        <v>0</v>
      </c>
      <c r="AV195" t="str">
        <f t="shared" si="8"/>
        <v/>
      </c>
    </row>
    <row r="196" spans="1:48" x14ac:dyDescent="0.25">
      <c r="A196" t="s">
        <v>39</v>
      </c>
      <c r="B196">
        <v>10</v>
      </c>
      <c r="C196">
        <v>0</v>
      </c>
      <c r="D196">
        <v>1</v>
      </c>
      <c r="E196">
        <v>0</v>
      </c>
      <c r="F196">
        <v>23</v>
      </c>
      <c r="G196">
        <f>טבלה20[[#This Row],[LengthofCycle]]+1</f>
        <v>24</v>
      </c>
      <c r="H196">
        <f>IF(טבלה20[[#This Row],[CycleNumber]]&gt;2,IF(AND(טבלה20[[#This Row],[LengthofCycle]]-F195=F195-F194,טבלה20[[#This Row],[LengthofCycle]]-F195&lt;&gt;0),1,""),"")</f>
        <v>1</v>
      </c>
      <c r="I196">
        <f>IF(טבלה20[[#This Row],[דילוג]]=1,SUM(H196:H197),"")</f>
        <v>1</v>
      </c>
      <c r="J196">
        <f>IF(AND(טבלה20[[#This Row],[CycleNumber]]&gt;B195,טבלה20[[#This Row],[CycleNumber]]&gt;2),IF(טבלה20[[#This Row],[דילוג]]=1,טבלה20[[#This Row],[LengthofCycle]]-F195,J195),"")</f>
        <v>-2</v>
      </c>
      <c r="K196">
        <f>IF(AND(טבלה20[[#This Row],[CycleNumber]]&gt;B195,טבלה20[[#This Row],[CycleNumber]]&gt;2),IF(טבלה20[[#This Row],[דילוג]]=1,1,IF(MAX(K194:K195)=1,1,IF(טבלה20[[#This Row],[LengthofCycle]]-F195&lt;&gt;טבלה20[[#This Row],[הפרש קבוע אחרון]],0,""))),"")</f>
        <v>1</v>
      </c>
      <c r="L196">
        <f>IF(טבלה20[[#This Row],[CycleNumber]]&lt;3,"",IF(טבלה20[[#This Row],[דילוג]]=1,1,IF(L195="","",IF(טבלה20[[#This Row],[LengthofCycle]]-F195=טבלה20[[#This Row],[הפרש קבוע אחרון]],1,IF(L195+1&gt;3,"",L195+1)))))</f>
        <v>1</v>
      </c>
      <c r="M196">
        <f>IF(AND(טבלה20[[#This Row],[פעילות]]=1,L197=2,L198=1,B198&gt;טבלה20[[#This Row],[CycleNumber]]),1,"")</f>
        <v>1</v>
      </c>
      <c r="N196" t="str">
        <f>IF(AND(טבלה20[[#This Row],[האם יש לאישה וסת דילוג?]]=1,טבלה20[[#This Row],[CycleNumber]]&gt;5),IF(AND(טבלה20[[#This Row],[LengthofCycle]]=F193,F195=F192,F194=F191),1,""),"")</f>
        <v/>
      </c>
      <c r="O196" t="str">
        <f>IF(OR(טבלה20[[#This Row],[פעילות]]="",L195=""),"",IF(טבלה20[[#This Row],[פעילות]]=1,1,0))</f>
        <v/>
      </c>
      <c r="P196">
        <f>IF(AND(טבלה20[[#This Row],[הפרש קבוע אחרון]]&lt;&gt;"",טבלה20[[#This Row],[CycleNumber]]&lt;B197,B197&lt;&gt;"",טבלה20[[#This Row],[פעילות]]&lt;4),IF(F197-טבלה20[[#This Row],[LengthofCycle]]=טבלה20[[#This Row],[הפרש קבוע אחרון]],1,0),"")</f>
        <v>0</v>
      </c>
      <c r="Q196" s="14">
        <f>IF(טבלה20[[#This Row],[פעילות]]="","",IF(OR(Q195="",AND(טבלה20[[#This Row],[דילוג]]=1,L195=3)),1,Q195+1))</f>
        <v>1</v>
      </c>
      <c r="R196" s="14" t="str">
        <f>IF(AND(טבלה20[[#This Row],[מחזורי פעילות]]=3,H197=1,טבלה20[[#This Row],[הפרש קבוע אחרון]]&lt;&gt;J197),1,"")</f>
        <v/>
      </c>
      <c r="S196" s="14" t="str">
        <f>IF(AND(טבלה20[[#This Row],[מחזורי פעילות]]=3,H197=1,טבלה20[[#This Row],[הפרש קבוע אחרון]]=J197),1,"")</f>
        <v/>
      </c>
      <c r="T196" s="14" t="str">
        <f>IF(AND(טבלה20[[#This Row],[דילוג]]=1,טבלה20[[#This Row],[הפרש קבוע אחרון]]=J195,טבלה20[[#This Row],[מחזורי פעילות]]&gt;1),1,"")</f>
        <v/>
      </c>
      <c r="U196" s="14" t="str">
        <f>IF(OR(AND(טבלה20[[#This Row],[מחזורי פעילות]]&lt;&gt;"",Q197=""),AND(טבלה20[[#This Row],[פעילות]]=3,Q197=1)),טבלה20[[#This Row],[מחזורי פעילות]],"")</f>
        <v/>
      </c>
      <c r="V196" s="14" t="str">
        <f>IF(טבלה20[[#This Row],[באיזה מחזור נעקר אחרי קביעה?]]&lt;&gt;"",1,"")</f>
        <v/>
      </c>
      <c r="W196" s="14" t="str">
        <f>IF(AND(טבלה20[[#This Row],[באיזה מחזור נעקר אחרי קביעה?]]&lt;&gt;"",טבלה20[[#This Row],[CycleNumber]]&gt;B197),טבלה20[[#This Row],[באיזה מחזור נעקר אחרי קביעה?]],"")</f>
        <v/>
      </c>
      <c r="X196" s="14">
        <f>IF(AND(טבלה20[[#This Row],[הפרש קבוע אחרון]]&lt;&gt;"",J195=""),טבלה20[[#This Row],[CycleNumber]],"")</f>
        <v>10</v>
      </c>
      <c r="Y196" s="14" t="str">
        <f>IF(OR(טבלה20[[#This Row],[CycleNumber]]&gt;B197,B197=""),טבלה20[[#This Row],[CycleNumber]],"")</f>
        <v/>
      </c>
      <c r="Z1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6" t="s">
        <v>39</v>
      </c>
      <c r="AS196">
        <v>10</v>
      </c>
      <c r="AT196">
        <v>23</v>
      </c>
      <c r="AU196">
        <f t="shared" si="7"/>
        <v>1</v>
      </c>
      <c r="AV196" t="str">
        <f t="shared" si="8"/>
        <v/>
      </c>
    </row>
    <row r="197" spans="1:48" x14ac:dyDescent="0.25">
      <c r="A197" t="s">
        <v>39</v>
      </c>
      <c r="B197">
        <v>11</v>
      </c>
      <c r="C197">
        <v>0</v>
      </c>
      <c r="D197">
        <v>1</v>
      </c>
      <c r="E197">
        <v>0</v>
      </c>
      <c r="F197">
        <v>25</v>
      </c>
      <c r="G197">
        <f>טבלה20[[#This Row],[LengthofCycle]]+1</f>
        <v>26</v>
      </c>
      <c r="H197" t="str">
        <f>IF(טבלה20[[#This Row],[CycleNumber]]&gt;2,IF(AND(טבלה20[[#This Row],[LengthofCycle]]-F196=F196-F195,טבלה20[[#This Row],[LengthofCycle]]-F196&lt;&gt;0),1,""),"")</f>
        <v/>
      </c>
      <c r="I197" t="str">
        <f>IF(טבלה20[[#This Row],[דילוג]]=1,SUM(H197:H198),"")</f>
        <v/>
      </c>
      <c r="J197">
        <f>IF(AND(טבלה20[[#This Row],[CycleNumber]]&gt;B196,טבלה20[[#This Row],[CycleNumber]]&gt;2),IF(טבלה20[[#This Row],[דילוג]]=1,טבלה20[[#This Row],[LengthofCycle]]-F196,J196),"")</f>
        <v>-2</v>
      </c>
      <c r="K197">
        <f>IF(AND(טבלה20[[#This Row],[CycleNumber]]&gt;B196,טבלה20[[#This Row],[CycleNumber]]&gt;2),IF(טבלה20[[#This Row],[דילוג]]=1,1,IF(MAX(K195:K196)=1,1,IF(טבלה20[[#This Row],[LengthofCycle]]-F196&lt;&gt;טבלה20[[#This Row],[הפרש קבוע אחרון]],0,""))),"")</f>
        <v>1</v>
      </c>
      <c r="L197">
        <f>IF(טבלה20[[#This Row],[CycleNumber]]&lt;3,"",IF(טבלה20[[#This Row],[דילוג]]=1,1,IF(L196="","",IF(טבלה20[[#This Row],[LengthofCycle]]-F196=טבלה20[[#This Row],[הפרש קבוע אחרון]],1,IF(L196+1&gt;3,"",L196+1)))))</f>
        <v>2</v>
      </c>
      <c r="M197" t="str">
        <f>IF(AND(טבלה20[[#This Row],[פעילות]]=1,L198=2,L199=1,B199&gt;טבלה20[[#This Row],[CycleNumber]]),1,"")</f>
        <v/>
      </c>
      <c r="N197" t="str">
        <f>IF(AND(טבלה20[[#This Row],[האם יש לאישה וסת דילוג?]]=1,טבלה20[[#This Row],[CycleNumber]]&gt;5),IF(AND(טבלה20[[#This Row],[LengthofCycle]]=F194,F196=F193,F195=F192),1,""),"")</f>
        <v/>
      </c>
      <c r="O197">
        <f>IF(OR(טבלה20[[#This Row],[פעילות]]="",L196=""),"",IF(טבלה20[[#This Row],[פעילות]]=1,1,0))</f>
        <v>0</v>
      </c>
      <c r="P197">
        <f>IF(AND(טבלה20[[#This Row],[הפרש קבוע אחרון]]&lt;&gt;"",טבלה20[[#This Row],[CycleNumber]]&lt;B198,B198&lt;&gt;"",טבלה20[[#This Row],[פעילות]]&lt;4),IF(F198-טבלה20[[#This Row],[LengthofCycle]]=טבלה20[[#This Row],[הפרש קבוע אחרון]],1,0),"")</f>
        <v>1</v>
      </c>
      <c r="Q197" s="14">
        <f>IF(טבלה20[[#This Row],[פעילות]]="","",IF(OR(Q196="",AND(טבלה20[[#This Row],[דילוג]]=1,L196=3)),1,Q196+1))</f>
        <v>2</v>
      </c>
      <c r="R197" s="14" t="str">
        <f>IF(AND(טבלה20[[#This Row],[מחזורי פעילות]]=3,H198=1,טבלה20[[#This Row],[הפרש קבוע אחרון]]&lt;&gt;J198),1,"")</f>
        <v/>
      </c>
      <c r="S197" s="14" t="str">
        <f>IF(AND(טבלה20[[#This Row],[מחזורי פעילות]]=3,H198=1,טבלה20[[#This Row],[הפרש קבוע אחרון]]=J198),1,"")</f>
        <v/>
      </c>
      <c r="T197" s="14" t="str">
        <f>IF(AND(טבלה20[[#This Row],[דילוג]]=1,טבלה20[[#This Row],[הפרש קבוע אחרון]]=J196,טבלה20[[#This Row],[מחזורי פעילות]]&gt;1),1,"")</f>
        <v/>
      </c>
      <c r="U197" s="14" t="str">
        <f>IF(OR(AND(טבלה20[[#This Row],[מחזורי פעילות]]&lt;&gt;"",Q198=""),AND(טבלה20[[#This Row],[פעילות]]=3,Q198=1)),טבלה20[[#This Row],[מחזורי פעילות]],"")</f>
        <v/>
      </c>
      <c r="V197" s="14" t="str">
        <f>IF(טבלה20[[#This Row],[באיזה מחזור נעקר אחרי קביעה?]]&lt;&gt;"",1,"")</f>
        <v/>
      </c>
      <c r="W197" s="14" t="str">
        <f>IF(AND(טבלה20[[#This Row],[באיזה מחזור נעקר אחרי קביעה?]]&lt;&gt;"",טבלה20[[#This Row],[CycleNumber]]&gt;B198),טבלה20[[#This Row],[באיזה מחזור נעקר אחרי קביעה?]],"")</f>
        <v/>
      </c>
      <c r="X197" s="14" t="str">
        <f>IF(AND(טבלה20[[#This Row],[הפרש קבוע אחרון]]&lt;&gt;"",J196=""),טבלה20[[#This Row],[CycleNumber]],"")</f>
        <v/>
      </c>
      <c r="Y197" s="14" t="str">
        <f>IF(OR(טבלה20[[#This Row],[CycleNumber]]&gt;B198,B198=""),טבלה20[[#This Row],[CycleNumber]],"")</f>
        <v/>
      </c>
      <c r="Z1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7" t="s">
        <v>39</v>
      </c>
      <c r="AS197">
        <v>11</v>
      </c>
      <c r="AT197">
        <v>25</v>
      </c>
      <c r="AU197">
        <f t="shared" ref="AU197:AU260" si="9">IF(AS197=AS195+2,IF(AND(AT195-AT196=AT196-AT197,AT195-AT196&lt;&gt;0),1,0),"")</f>
        <v>0</v>
      </c>
      <c r="AV197" t="str">
        <f t="shared" si="8"/>
        <v/>
      </c>
    </row>
    <row r="198" spans="1:48" x14ac:dyDescent="0.25">
      <c r="A198" t="s">
        <v>39</v>
      </c>
      <c r="B198">
        <v>12</v>
      </c>
      <c r="C198">
        <v>0</v>
      </c>
      <c r="D198">
        <v>1</v>
      </c>
      <c r="E198">
        <v>0</v>
      </c>
      <c r="F198">
        <v>23</v>
      </c>
      <c r="G198">
        <f>טבלה20[[#This Row],[LengthofCycle]]+1</f>
        <v>24</v>
      </c>
      <c r="H198" t="str">
        <f>IF(טבלה20[[#This Row],[CycleNumber]]&gt;2,IF(AND(טבלה20[[#This Row],[LengthofCycle]]-F197=F197-F196,טבלה20[[#This Row],[LengthofCycle]]-F197&lt;&gt;0),1,""),"")</f>
        <v/>
      </c>
      <c r="I198" t="str">
        <f>IF(טבלה20[[#This Row],[דילוג]]=1,SUM(H198:H199),"")</f>
        <v/>
      </c>
      <c r="J198">
        <f>IF(AND(טבלה20[[#This Row],[CycleNumber]]&gt;B197,טבלה20[[#This Row],[CycleNumber]]&gt;2),IF(טבלה20[[#This Row],[דילוג]]=1,טבלה20[[#This Row],[LengthofCycle]]-F197,J197),"")</f>
        <v>-2</v>
      </c>
      <c r="K198">
        <f>IF(AND(טבלה20[[#This Row],[CycleNumber]]&gt;B197,טבלה20[[#This Row],[CycleNumber]]&gt;2),IF(טבלה20[[#This Row],[דילוג]]=1,1,IF(MAX(K196:K197)=1,1,IF(טבלה20[[#This Row],[LengthofCycle]]-F197&lt;&gt;טבלה20[[#This Row],[הפרש קבוע אחרון]],0,""))),"")</f>
        <v>1</v>
      </c>
      <c r="L198">
        <f>IF(טבלה20[[#This Row],[CycleNumber]]&lt;3,"",IF(טבלה20[[#This Row],[דילוג]]=1,1,IF(L197="","",IF(טבלה20[[#This Row],[LengthofCycle]]-F197=טבלה20[[#This Row],[הפרש קבוע אחרון]],1,IF(L197+1&gt;3,"",L197+1)))))</f>
        <v>1</v>
      </c>
      <c r="M198" t="str">
        <f>IF(AND(טבלה20[[#This Row],[פעילות]]=1,L199=2,L200=1,B200&gt;טבלה20[[#This Row],[CycleNumber]]),1,"")</f>
        <v/>
      </c>
      <c r="N198" t="str">
        <f>IF(AND(טבלה20[[#This Row],[האם יש לאישה וסת דילוג?]]=1,טבלה20[[#This Row],[CycleNumber]]&gt;5),IF(AND(טבלה20[[#This Row],[LengthofCycle]]=F195,F197=F194,F196=F193),1,""),"")</f>
        <v/>
      </c>
      <c r="O198">
        <f>IF(OR(טבלה20[[#This Row],[פעילות]]="",L197=""),"",IF(טבלה20[[#This Row],[פעילות]]=1,1,0))</f>
        <v>1</v>
      </c>
      <c r="P198">
        <f>IF(AND(טבלה20[[#This Row],[הפרש קבוע אחרון]]&lt;&gt;"",טבלה20[[#This Row],[CycleNumber]]&lt;B199,B199&lt;&gt;"",טבלה20[[#This Row],[פעילות]]&lt;4),IF(F199-טבלה20[[#This Row],[LengthofCycle]]=טבלה20[[#This Row],[הפרש קבוע אחרון]],1,0),"")</f>
        <v>0</v>
      </c>
      <c r="Q198" s="14">
        <f>IF(טבלה20[[#This Row],[פעילות]]="","",IF(OR(Q197="",AND(טבלה20[[#This Row],[דילוג]]=1,L197=3)),1,Q197+1))</f>
        <v>3</v>
      </c>
      <c r="R198" s="14" t="str">
        <f>IF(AND(טבלה20[[#This Row],[מחזורי פעילות]]=3,H199=1,טבלה20[[#This Row],[הפרש קבוע אחרון]]&lt;&gt;J199),1,"")</f>
        <v/>
      </c>
      <c r="S198" s="14" t="str">
        <f>IF(AND(טבלה20[[#This Row],[מחזורי פעילות]]=3,H199=1,טבלה20[[#This Row],[הפרש קבוע אחרון]]=J199),1,"")</f>
        <v/>
      </c>
      <c r="T198" s="14" t="str">
        <f>IF(AND(טבלה20[[#This Row],[דילוג]]=1,טבלה20[[#This Row],[הפרש קבוע אחרון]]=J197,טבלה20[[#This Row],[מחזורי פעילות]]&gt;1),1,"")</f>
        <v/>
      </c>
      <c r="U198" s="14" t="str">
        <f>IF(OR(AND(טבלה20[[#This Row],[מחזורי פעילות]]&lt;&gt;"",Q199=""),AND(טבלה20[[#This Row],[פעילות]]=3,Q199=1)),טבלה20[[#This Row],[מחזורי פעילות]],"")</f>
        <v/>
      </c>
      <c r="V198" s="14" t="str">
        <f>IF(טבלה20[[#This Row],[באיזה מחזור נעקר אחרי קביעה?]]&lt;&gt;"",1,"")</f>
        <v/>
      </c>
      <c r="W198" s="14" t="str">
        <f>IF(AND(טבלה20[[#This Row],[באיזה מחזור נעקר אחרי קביעה?]]&lt;&gt;"",טבלה20[[#This Row],[CycleNumber]]&gt;B199),טבלה20[[#This Row],[באיזה מחזור נעקר אחרי קביעה?]],"")</f>
        <v/>
      </c>
      <c r="X198" s="14" t="str">
        <f>IF(AND(טבלה20[[#This Row],[הפרש קבוע אחרון]]&lt;&gt;"",J197=""),טבלה20[[#This Row],[CycleNumber]],"")</f>
        <v/>
      </c>
      <c r="Y198" s="14" t="str">
        <f>IF(OR(טבלה20[[#This Row],[CycleNumber]]&gt;B199,B199=""),טבלה20[[#This Row],[CycleNumber]],"")</f>
        <v/>
      </c>
      <c r="Z1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8" t="s">
        <v>39</v>
      </c>
      <c r="AS198">
        <v>12</v>
      </c>
      <c r="AT198">
        <v>23</v>
      </c>
      <c r="AU198">
        <f t="shared" si="9"/>
        <v>0</v>
      </c>
      <c r="AV198" t="str">
        <f t="shared" ref="AV198:AV261" si="10">IF(AND(AU198=1,AU197=1),1,"")</f>
        <v/>
      </c>
    </row>
    <row r="199" spans="1:48" x14ac:dyDescent="0.25">
      <c r="A199" t="s">
        <v>39</v>
      </c>
      <c r="B199">
        <v>13</v>
      </c>
      <c r="C199">
        <v>0</v>
      </c>
      <c r="D199">
        <v>1</v>
      </c>
      <c r="E199">
        <v>0</v>
      </c>
      <c r="F199">
        <v>26</v>
      </c>
      <c r="G199">
        <f>טבלה20[[#This Row],[LengthofCycle]]+1</f>
        <v>27</v>
      </c>
      <c r="H199" t="str">
        <f>IF(טבלה20[[#This Row],[CycleNumber]]&gt;2,IF(AND(טבלה20[[#This Row],[LengthofCycle]]-F198=F198-F197,טבלה20[[#This Row],[LengthofCycle]]-F198&lt;&gt;0),1,""),"")</f>
        <v/>
      </c>
      <c r="I199" t="str">
        <f>IF(טבלה20[[#This Row],[דילוג]]=1,SUM(H199:H200),"")</f>
        <v/>
      </c>
      <c r="J199">
        <f>IF(AND(טבלה20[[#This Row],[CycleNumber]]&gt;B198,טבלה20[[#This Row],[CycleNumber]]&gt;2),IF(טבלה20[[#This Row],[דילוג]]=1,טבלה20[[#This Row],[LengthofCycle]]-F198,J198),"")</f>
        <v>-2</v>
      </c>
      <c r="K199">
        <f>IF(AND(טבלה20[[#This Row],[CycleNumber]]&gt;B198,טבלה20[[#This Row],[CycleNumber]]&gt;2),IF(טבלה20[[#This Row],[דילוג]]=1,1,IF(MAX(K197:K198)=1,1,IF(טבלה20[[#This Row],[LengthofCycle]]-F198&lt;&gt;טבלה20[[#This Row],[הפרש קבוע אחרון]],0,""))),"")</f>
        <v>1</v>
      </c>
      <c r="L199">
        <f>IF(טבלה20[[#This Row],[CycleNumber]]&lt;3,"",IF(טבלה20[[#This Row],[דילוג]]=1,1,IF(L198="","",IF(טבלה20[[#This Row],[LengthofCycle]]-F198=טבלה20[[#This Row],[הפרש קבוע אחרון]],1,IF(L198+1&gt;3,"",L198+1)))))</f>
        <v>2</v>
      </c>
      <c r="M199" t="str">
        <f>IF(AND(טבלה20[[#This Row],[פעילות]]=1,L200=2,L201=1,B201&gt;טבלה20[[#This Row],[CycleNumber]]),1,"")</f>
        <v/>
      </c>
      <c r="N199" t="str">
        <f>IF(AND(טבלה20[[#This Row],[האם יש לאישה וסת דילוג?]]=1,טבלה20[[#This Row],[CycleNumber]]&gt;5),IF(AND(טבלה20[[#This Row],[LengthofCycle]]=F196,F198=F195,F197=F194),1,""),"")</f>
        <v/>
      </c>
      <c r="O199">
        <f>IF(OR(טבלה20[[#This Row],[פעילות]]="",L198=""),"",IF(טבלה20[[#This Row],[פעילות]]=1,1,0))</f>
        <v>0</v>
      </c>
      <c r="P199" t="str">
        <f>IF(AND(טבלה20[[#This Row],[הפרש קבוע אחרון]]&lt;&gt;"",טבלה20[[#This Row],[CycleNumber]]&lt;B200,B200&lt;&gt;"",טבלה20[[#This Row],[פעילות]]&lt;4),IF(F200-טבלה20[[#This Row],[LengthofCycle]]=טבלה20[[#This Row],[הפרש קבוע אחרון]],1,0),"")</f>
        <v/>
      </c>
      <c r="Q199" s="14">
        <f>IF(טבלה20[[#This Row],[פעילות]]="","",IF(OR(Q198="",AND(טבלה20[[#This Row],[דילוג]]=1,L198=3)),1,Q198+1))</f>
        <v>4</v>
      </c>
      <c r="R199" s="14" t="str">
        <f>IF(AND(טבלה20[[#This Row],[מחזורי פעילות]]=3,H200=1,טבלה20[[#This Row],[הפרש קבוע אחרון]]&lt;&gt;J200),1,"")</f>
        <v/>
      </c>
      <c r="S199" s="14" t="str">
        <f>IF(AND(טבלה20[[#This Row],[מחזורי פעילות]]=3,H200=1,טבלה20[[#This Row],[הפרש קבוע אחרון]]=J200),1,"")</f>
        <v/>
      </c>
      <c r="T199" s="14" t="str">
        <f>IF(AND(טבלה20[[#This Row],[דילוג]]=1,טבלה20[[#This Row],[הפרש קבוע אחרון]]=J198,טבלה20[[#This Row],[מחזורי פעילות]]&gt;1),1,"")</f>
        <v/>
      </c>
      <c r="U199" s="14">
        <f>IF(OR(AND(טבלה20[[#This Row],[מחזורי פעילות]]&lt;&gt;"",Q200=""),AND(טבלה20[[#This Row],[פעילות]]=3,Q200=1)),טבלה20[[#This Row],[מחזורי פעילות]],"")</f>
        <v>4</v>
      </c>
      <c r="V199" s="14">
        <f>IF(טבלה20[[#This Row],[באיזה מחזור נעקר אחרי קביעה?]]&lt;&gt;"",1,"")</f>
        <v>1</v>
      </c>
      <c r="W199" s="14">
        <f>IF(AND(טבלה20[[#This Row],[באיזה מחזור נעקר אחרי קביעה?]]&lt;&gt;"",טבלה20[[#This Row],[CycleNumber]]&gt;B200),טבלה20[[#This Row],[באיזה מחזור נעקר אחרי קביעה?]],"")</f>
        <v>4</v>
      </c>
      <c r="X199" s="14" t="str">
        <f>IF(AND(טבלה20[[#This Row],[הפרש קבוע אחרון]]&lt;&gt;"",J198=""),טבלה20[[#This Row],[CycleNumber]],"")</f>
        <v/>
      </c>
      <c r="Y199" s="14">
        <f>IF(OR(טבלה20[[#This Row],[CycleNumber]]&gt;B200,B200=""),טבלה20[[#This Row],[CycleNumber]],"")</f>
        <v>13</v>
      </c>
      <c r="Z1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99" t="s">
        <v>39</v>
      </c>
      <c r="AS199">
        <v>13</v>
      </c>
      <c r="AT199">
        <v>26</v>
      </c>
      <c r="AU199">
        <f t="shared" si="9"/>
        <v>0</v>
      </c>
      <c r="AV199" t="str">
        <f t="shared" si="10"/>
        <v/>
      </c>
    </row>
    <row r="200" spans="1:48" x14ac:dyDescent="0.25">
      <c r="A200" t="s">
        <v>40</v>
      </c>
      <c r="B200">
        <v>1</v>
      </c>
      <c r="C200">
        <v>0</v>
      </c>
      <c r="D200">
        <v>1</v>
      </c>
      <c r="E200">
        <v>0</v>
      </c>
      <c r="F200">
        <v>27</v>
      </c>
      <c r="G200">
        <f>טבלה20[[#This Row],[LengthofCycle]]+1</f>
        <v>28</v>
      </c>
      <c r="H200" t="str">
        <f>IF(טבלה20[[#This Row],[CycleNumber]]&gt;2,IF(AND(טבלה20[[#This Row],[LengthofCycle]]-F199=F199-F198,טבלה20[[#This Row],[LengthofCycle]]-F199&lt;&gt;0),1,""),"")</f>
        <v/>
      </c>
      <c r="I200" t="str">
        <f>IF(טבלה20[[#This Row],[דילוג]]=1,SUM(H200:H201),"")</f>
        <v/>
      </c>
      <c r="J200" t="str">
        <f>IF(AND(טבלה20[[#This Row],[CycleNumber]]&gt;B199,טבלה20[[#This Row],[CycleNumber]]&gt;2),IF(טבלה20[[#This Row],[דילוג]]=1,טבלה20[[#This Row],[LengthofCycle]]-F199,J199),"")</f>
        <v/>
      </c>
      <c r="K200" t="str">
        <f>IF(AND(טבלה20[[#This Row],[CycleNumber]]&gt;B199,טבלה20[[#This Row],[CycleNumber]]&gt;2),IF(טבלה20[[#This Row],[דילוג]]=1,1,IF(MAX(K198:K199)=1,1,IF(טבלה20[[#This Row],[LengthofCycle]]-F199&lt;&gt;טבלה20[[#This Row],[הפרש קבוע אחרון]],0,""))),"")</f>
        <v/>
      </c>
      <c r="L200" t="str">
        <f>IF(טבלה20[[#This Row],[CycleNumber]]&lt;3,"",IF(טבלה20[[#This Row],[דילוג]]=1,1,IF(L199="","",IF(טבלה20[[#This Row],[LengthofCycle]]-F199=טבלה20[[#This Row],[הפרש קבוע אחרון]],1,IF(L199+1&gt;3,"",L199+1)))))</f>
        <v/>
      </c>
      <c r="M200" t="str">
        <f>IF(AND(טבלה20[[#This Row],[פעילות]]=1,L201=2,L202=1,B202&gt;טבלה20[[#This Row],[CycleNumber]]),1,"")</f>
        <v/>
      </c>
      <c r="N200" t="str">
        <f>IF(AND(טבלה20[[#This Row],[האם יש לאישה וסת דילוג?]]=1,טבלה20[[#This Row],[CycleNumber]]&gt;5),IF(AND(טבלה20[[#This Row],[LengthofCycle]]=F197,F199=F196,F198=F195),1,""),"")</f>
        <v/>
      </c>
      <c r="O200" t="str">
        <f>IF(OR(טבלה20[[#This Row],[פעילות]]="",L199=""),"",IF(טבלה20[[#This Row],[פעילות]]=1,1,0))</f>
        <v/>
      </c>
      <c r="P200" t="str">
        <f>IF(AND(טבלה20[[#This Row],[הפרש קבוע אחרון]]&lt;&gt;"",טבלה20[[#This Row],[CycleNumber]]&lt;B201,B201&lt;&gt;"",טבלה20[[#This Row],[פעילות]]&lt;4),IF(F201-טבלה20[[#This Row],[LengthofCycle]]=טבלה20[[#This Row],[הפרש קבוע אחרון]],1,0),"")</f>
        <v/>
      </c>
      <c r="Q200" s="14" t="str">
        <f>IF(טבלה20[[#This Row],[פעילות]]="","",IF(OR(Q199="",AND(טבלה20[[#This Row],[דילוג]]=1,L199=3)),1,Q199+1))</f>
        <v/>
      </c>
      <c r="R200" s="14" t="str">
        <f>IF(AND(טבלה20[[#This Row],[מחזורי פעילות]]=3,H201=1,טבלה20[[#This Row],[הפרש קבוע אחרון]]&lt;&gt;J201),1,"")</f>
        <v/>
      </c>
      <c r="S200" s="14" t="str">
        <f>IF(AND(טבלה20[[#This Row],[מחזורי פעילות]]=3,H201=1,טבלה20[[#This Row],[הפרש קבוע אחרון]]=J201),1,"")</f>
        <v/>
      </c>
      <c r="T200" s="14" t="str">
        <f>IF(AND(טבלה20[[#This Row],[דילוג]]=1,טבלה20[[#This Row],[הפרש קבוע אחרון]]=J199,טבלה20[[#This Row],[מחזורי פעילות]]&gt;1),1,"")</f>
        <v/>
      </c>
      <c r="U200" s="14" t="str">
        <f>IF(OR(AND(טבלה20[[#This Row],[מחזורי פעילות]]&lt;&gt;"",Q201=""),AND(טבלה20[[#This Row],[פעילות]]=3,Q201=1)),טבלה20[[#This Row],[מחזורי פעילות]],"")</f>
        <v/>
      </c>
      <c r="V200" s="14" t="str">
        <f>IF(טבלה20[[#This Row],[באיזה מחזור נעקר אחרי קביעה?]]&lt;&gt;"",1,"")</f>
        <v/>
      </c>
      <c r="W200" s="14" t="str">
        <f>IF(AND(טבלה20[[#This Row],[באיזה מחזור נעקר אחרי קביעה?]]&lt;&gt;"",טבלה20[[#This Row],[CycleNumber]]&gt;B201),טבלה20[[#This Row],[באיזה מחזור נעקר אחרי קביעה?]],"")</f>
        <v/>
      </c>
      <c r="X200" s="14" t="str">
        <f>IF(AND(טבלה20[[#This Row],[הפרש קבוע אחרון]]&lt;&gt;"",J199=""),טבלה20[[#This Row],[CycleNumber]],"")</f>
        <v/>
      </c>
      <c r="Y200" s="14" t="str">
        <f>IF(OR(טבלה20[[#This Row],[CycleNumber]]&gt;B201,B201=""),טבלה20[[#This Row],[CycleNumber]],"")</f>
        <v/>
      </c>
      <c r="Z2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0" t="s">
        <v>40</v>
      </c>
      <c r="AS200">
        <v>1</v>
      </c>
      <c r="AT200">
        <v>27</v>
      </c>
      <c r="AU200" t="str">
        <f t="shared" si="9"/>
        <v/>
      </c>
      <c r="AV200" t="str">
        <f t="shared" si="10"/>
        <v/>
      </c>
    </row>
    <row r="201" spans="1:48" x14ac:dyDescent="0.25">
      <c r="A201" t="s">
        <v>40</v>
      </c>
      <c r="B201">
        <v>2</v>
      </c>
      <c r="C201">
        <v>0</v>
      </c>
      <c r="D201">
        <v>1</v>
      </c>
      <c r="E201">
        <v>0</v>
      </c>
      <c r="F201">
        <v>30</v>
      </c>
      <c r="G201">
        <f>טבלה20[[#This Row],[LengthofCycle]]+1</f>
        <v>31</v>
      </c>
      <c r="H201" t="str">
        <f>IF(טבלה20[[#This Row],[CycleNumber]]&gt;2,IF(AND(טבלה20[[#This Row],[LengthofCycle]]-F200=F200-F199,טבלה20[[#This Row],[LengthofCycle]]-F200&lt;&gt;0),1,""),"")</f>
        <v/>
      </c>
      <c r="I201" t="str">
        <f>IF(טבלה20[[#This Row],[דילוג]]=1,SUM(H201:H202),"")</f>
        <v/>
      </c>
      <c r="J201" t="str">
        <f>IF(AND(טבלה20[[#This Row],[CycleNumber]]&gt;B200,טבלה20[[#This Row],[CycleNumber]]&gt;2),IF(טבלה20[[#This Row],[דילוג]]=1,טבלה20[[#This Row],[LengthofCycle]]-F200,J200),"")</f>
        <v/>
      </c>
      <c r="K201" t="str">
        <f>IF(AND(טבלה20[[#This Row],[CycleNumber]]&gt;B200,טבלה20[[#This Row],[CycleNumber]]&gt;2),IF(טבלה20[[#This Row],[דילוג]]=1,1,IF(MAX(K199:K200)=1,1,IF(טבלה20[[#This Row],[LengthofCycle]]-F200&lt;&gt;טבלה20[[#This Row],[הפרש קבוע אחרון]],0,""))),"")</f>
        <v/>
      </c>
      <c r="L201" t="str">
        <f>IF(טבלה20[[#This Row],[CycleNumber]]&lt;3,"",IF(טבלה20[[#This Row],[דילוג]]=1,1,IF(L200="","",IF(טבלה20[[#This Row],[LengthofCycle]]-F200=טבלה20[[#This Row],[הפרש קבוע אחרון]],1,IF(L200+1&gt;3,"",L200+1)))))</f>
        <v/>
      </c>
      <c r="M201" t="str">
        <f>IF(AND(טבלה20[[#This Row],[פעילות]]=1,L202=2,L203=1,B203&gt;טבלה20[[#This Row],[CycleNumber]]),1,"")</f>
        <v/>
      </c>
      <c r="N201" t="str">
        <f>IF(AND(טבלה20[[#This Row],[האם יש לאישה וסת דילוג?]]=1,טבלה20[[#This Row],[CycleNumber]]&gt;5),IF(AND(טבלה20[[#This Row],[LengthofCycle]]=F198,F200=F197,F199=F196),1,""),"")</f>
        <v/>
      </c>
      <c r="O201" t="str">
        <f>IF(OR(טבלה20[[#This Row],[פעילות]]="",L200=""),"",IF(טבלה20[[#This Row],[פעילות]]=1,1,0))</f>
        <v/>
      </c>
      <c r="P201" t="str">
        <f>IF(AND(טבלה20[[#This Row],[הפרש קבוע אחרון]]&lt;&gt;"",טבלה20[[#This Row],[CycleNumber]]&lt;B202,B202&lt;&gt;"",טבלה20[[#This Row],[פעילות]]&lt;4),IF(F202-טבלה20[[#This Row],[LengthofCycle]]=טבלה20[[#This Row],[הפרש קבוע אחרון]],1,0),"")</f>
        <v/>
      </c>
      <c r="Q201" s="14" t="str">
        <f>IF(טבלה20[[#This Row],[פעילות]]="","",IF(OR(Q200="",AND(טבלה20[[#This Row],[דילוג]]=1,L200=3)),1,Q200+1))</f>
        <v/>
      </c>
      <c r="R201" s="14" t="str">
        <f>IF(AND(טבלה20[[#This Row],[מחזורי פעילות]]=3,H202=1,טבלה20[[#This Row],[הפרש קבוע אחרון]]&lt;&gt;J202),1,"")</f>
        <v/>
      </c>
      <c r="S201" s="14" t="str">
        <f>IF(AND(טבלה20[[#This Row],[מחזורי פעילות]]=3,H202=1,טבלה20[[#This Row],[הפרש קבוע אחרון]]=J202),1,"")</f>
        <v/>
      </c>
      <c r="T201" s="14" t="str">
        <f>IF(AND(טבלה20[[#This Row],[דילוג]]=1,טבלה20[[#This Row],[הפרש קבוע אחרון]]=J200,טבלה20[[#This Row],[מחזורי פעילות]]&gt;1),1,"")</f>
        <v/>
      </c>
      <c r="U201" s="14" t="str">
        <f>IF(OR(AND(טבלה20[[#This Row],[מחזורי פעילות]]&lt;&gt;"",Q202=""),AND(טבלה20[[#This Row],[פעילות]]=3,Q202=1)),טבלה20[[#This Row],[מחזורי פעילות]],"")</f>
        <v/>
      </c>
      <c r="V201" s="14" t="str">
        <f>IF(טבלה20[[#This Row],[באיזה מחזור נעקר אחרי קביעה?]]&lt;&gt;"",1,"")</f>
        <v/>
      </c>
      <c r="W201" s="14" t="str">
        <f>IF(AND(טבלה20[[#This Row],[באיזה מחזור נעקר אחרי קביעה?]]&lt;&gt;"",טבלה20[[#This Row],[CycleNumber]]&gt;B202),טבלה20[[#This Row],[באיזה מחזור נעקר אחרי קביעה?]],"")</f>
        <v/>
      </c>
      <c r="X201" s="14" t="str">
        <f>IF(AND(טבלה20[[#This Row],[הפרש קבוע אחרון]]&lt;&gt;"",J200=""),טבלה20[[#This Row],[CycleNumber]],"")</f>
        <v/>
      </c>
      <c r="Y201" s="14" t="str">
        <f>IF(OR(טבלה20[[#This Row],[CycleNumber]]&gt;B202,B202=""),טבלה20[[#This Row],[CycleNumber]],"")</f>
        <v/>
      </c>
      <c r="Z2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1" t="s">
        <v>40</v>
      </c>
      <c r="AS201">
        <v>2</v>
      </c>
      <c r="AT201">
        <v>30</v>
      </c>
      <c r="AU201" t="str">
        <f t="shared" si="9"/>
        <v/>
      </c>
      <c r="AV201" t="str">
        <f t="shared" si="10"/>
        <v/>
      </c>
    </row>
    <row r="202" spans="1:48" x14ac:dyDescent="0.25">
      <c r="A202" t="s">
        <v>40</v>
      </c>
      <c r="B202">
        <v>3</v>
      </c>
      <c r="C202">
        <v>0</v>
      </c>
      <c r="D202">
        <v>1</v>
      </c>
      <c r="E202">
        <v>0</v>
      </c>
      <c r="F202">
        <v>32</v>
      </c>
      <c r="G202">
        <f>טבלה20[[#This Row],[LengthofCycle]]+1</f>
        <v>33</v>
      </c>
      <c r="H202" t="str">
        <f>IF(טבלה20[[#This Row],[CycleNumber]]&gt;2,IF(AND(טבלה20[[#This Row],[LengthofCycle]]-F201=F201-F200,טבלה20[[#This Row],[LengthofCycle]]-F201&lt;&gt;0),1,""),"")</f>
        <v/>
      </c>
      <c r="I202" t="str">
        <f>IF(טבלה20[[#This Row],[דילוג]]=1,SUM(H202:H203),"")</f>
        <v/>
      </c>
      <c r="J202" t="str">
        <f>IF(AND(טבלה20[[#This Row],[CycleNumber]]&gt;B201,טבלה20[[#This Row],[CycleNumber]]&gt;2),IF(טבלה20[[#This Row],[דילוג]]=1,טבלה20[[#This Row],[LengthofCycle]]-F201,J201),"")</f>
        <v/>
      </c>
      <c r="K202">
        <f>IF(AND(טבלה20[[#This Row],[CycleNumber]]&gt;B201,טבלה20[[#This Row],[CycleNumber]]&gt;2),IF(טבלה20[[#This Row],[דילוג]]=1,1,IF(MAX(K200:K201)=1,1,IF(טבלה20[[#This Row],[LengthofCycle]]-F201&lt;&gt;טבלה20[[#This Row],[הפרש קבוע אחרון]],0,""))),"")</f>
        <v>0</v>
      </c>
      <c r="L202" t="str">
        <f>IF(טבלה20[[#This Row],[CycleNumber]]&lt;3,"",IF(טבלה20[[#This Row],[דילוג]]=1,1,IF(L201="","",IF(טבלה20[[#This Row],[LengthofCycle]]-F201=טבלה20[[#This Row],[הפרש קבוע אחרון]],1,IF(L201+1&gt;3,"",L201+1)))))</f>
        <v/>
      </c>
      <c r="M202" t="str">
        <f>IF(AND(טבלה20[[#This Row],[פעילות]]=1,L203=2,L204=1,B204&gt;טבלה20[[#This Row],[CycleNumber]]),1,"")</f>
        <v/>
      </c>
      <c r="N202" t="str">
        <f>IF(AND(טבלה20[[#This Row],[האם יש לאישה וסת דילוג?]]=1,טבלה20[[#This Row],[CycleNumber]]&gt;5),IF(AND(טבלה20[[#This Row],[LengthofCycle]]=F199,F201=F198,F200=F197),1,""),"")</f>
        <v/>
      </c>
      <c r="O202" t="str">
        <f>IF(OR(טבלה20[[#This Row],[פעילות]]="",L201=""),"",IF(טבלה20[[#This Row],[פעילות]]=1,1,0))</f>
        <v/>
      </c>
      <c r="P202" t="str">
        <f>IF(AND(טבלה20[[#This Row],[הפרש קבוע אחרון]]&lt;&gt;"",טבלה20[[#This Row],[CycleNumber]]&lt;B203,B203&lt;&gt;"",טבלה20[[#This Row],[פעילות]]&lt;4),IF(F203-טבלה20[[#This Row],[LengthofCycle]]=טבלה20[[#This Row],[הפרש קבוע אחרון]],1,0),"")</f>
        <v/>
      </c>
      <c r="Q202" s="14" t="str">
        <f>IF(טבלה20[[#This Row],[פעילות]]="","",IF(OR(Q201="",AND(טבלה20[[#This Row],[דילוג]]=1,L201=3)),1,Q201+1))</f>
        <v/>
      </c>
      <c r="R202" s="14" t="str">
        <f>IF(AND(טבלה20[[#This Row],[מחזורי פעילות]]=3,H203=1,טבלה20[[#This Row],[הפרש קבוע אחרון]]&lt;&gt;J203),1,"")</f>
        <v/>
      </c>
      <c r="S202" s="14" t="str">
        <f>IF(AND(טבלה20[[#This Row],[מחזורי פעילות]]=3,H203=1,טבלה20[[#This Row],[הפרש קבוע אחרון]]=J203),1,"")</f>
        <v/>
      </c>
      <c r="T202" s="14" t="str">
        <f>IF(AND(טבלה20[[#This Row],[דילוג]]=1,טבלה20[[#This Row],[הפרש קבוע אחרון]]=J201,טבלה20[[#This Row],[מחזורי פעילות]]&gt;1),1,"")</f>
        <v/>
      </c>
      <c r="U202" s="14" t="str">
        <f>IF(OR(AND(טבלה20[[#This Row],[מחזורי פעילות]]&lt;&gt;"",Q203=""),AND(טבלה20[[#This Row],[פעילות]]=3,Q203=1)),טבלה20[[#This Row],[מחזורי פעילות]],"")</f>
        <v/>
      </c>
      <c r="V202" s="14" t="str">
        <f>IF(טבלה20[[#This Row],[באיזה מחזור נעקר אחרי קביעה?]]&lt;&gt;"",1,"")</f>
        <v/>
      </c>
      <c r="W202" s="14" t="str">
        <f>IF(AND(טבלה20[[#This Row],[באיזה מחזור נעקר אחרי קביעה?]]&lt;&gt;"",טבלה20[[#This Row],[CycleNumber]]&gt;B203),טבלה20[[#This Row],[באיזה מחזור נעקר אחרי קביעה?]],"")</f>
        <v/>
      </c>
      <c r="X202" s="14" t="str">
        <f>IF(AND(טבלה20[[#This Row],[הפרש קבוע אחרון]]&lt;&gt;"",J201=""),טבלה20[[#This Row],[CycleNumber]],"")</f>
        <v/>
      </c>
      <c r="Y202" s="14" t="str">
        <f>IF(OR(טבלה20[[#This Row],[CycleNumber]]&gt;B203,B203=""),טבלה20[[#This Row],[CycleNumber]],"")</f>
        <v/>
      </c>
      <c r="Z2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2" t="s">
        <v>40</v>
      </c>
      <c r="AS202">
        <v>3</v>
      </c>
      <c r="AT202">
        <v>32</v>
      </c>
      <c r="AU202">
        <f t="shared" si="9"/>
        <v>0</v>
      </c>
      <c r="AV202" t="str">
        <f t="shared" si="10"/>
        <v/>
      </c>
    </row>
    <row r="203" spans="1:48" x14ac:dyDescent="0.25">
      <c r="A203" t="s">
        <v>40</v>
      </c>
      <c r="B203">
        <v>4</v>
      </c>
      <c r="C203">
        <v>0</v>
      </c>
      <c r="D203">
        <v>1</v>
      </c>
      <c r="E203">
        <v>0</v>
      </c>
      <c r="F203">
        <v>28</v>
      </c>
      <c r="G203">
        <f>טבלה20[[#This Row],[LengthofCycle]]+1</f>
        <v>29</v>
      </c>
      <c r="H203" t="str">
        <f>IF(טבלה20[[#This Row],[CycleNumber]]&gt;2,IF(AND(טבלה20[[#This Row],[LengthofCycle]]-F202=F202-F201,טבלה20[[#This Row],[LengthofCycle]]-F202&lt;&gt;0),1,""),"")</f>
        <v/>
      </c>
      <c r="I203" t="str">
        <f>IF(טבלה20[[#This Row],[דילוג]]=1,SUM(H203:H204),"")</f>
        <v/>
      </c>
      <c r="J203" t="str">
        <f>IF(AND(טבלה20[[#This Row],[CycleNumber]]&gt;B202,טבלה20[[#This Row],[CycleNumber]]&gt;2),IF(טבלה20[[#This Row],[דילוג]]=1,טבלה20[[#This Row],[LengthofCycle]]-F202,J202),"")</f>
        <v/>
      </c>
      <c r="K203">
        <f>IF(AND(טבלה20[[#This Row],[CycleNumber]]&gt;B202,טבלה20[[#This Row],[CycleNumber]]&gt;2),IF(טבלה20[[#This Row],[דילוג]]=1,1,IF(MAX(K201:K202)=1,1,IF(טבלה20[[#This Row],[LengthofCycle]]-F202&lt;&gt;טבלה20[[#This Row],[הפרש קבוע אחרון]],0,""))),"")</f>
        <v>0</v>
      </c>
      <c r="L203" t="str">
        <f>IF(טבלה20[[#This Row],[CycleNumber]]&lt;3,"",IF(טבלה20[[#This Row],[דילוג]]=1,1,IF(L202="","",IF(טבלה20[[#This Row],[LengthofCycle]]-F202=טבלה20[[#This Row],[הפרש קבוע אחרון]],1,IF(L202+1&gt;3,"",L202+1)))))</f>
        <v/>
      </c>
      <c r="M203" t="str">
        <f>IF(AND(טבלה20[[#This Row],[פעילות]]=1,L204=2,L205=1,B205&gt;טבלה20[[#This Row],[CycleNumber]]),1,"")</f>
        <v/>
      </c>
      <c r="N203" t="str">
        <f>IF(AND(טבלה20[[#This Row],[האם יש לאישה וסת דילוג?]]=1,טבלה20[[#This Row],[CycleNumber]]&gt;5),IF(AND(טבלה20[[#This Row],[LengthofCycle]]=F200,F202=F199,F201=F198),1,""),"")</f>
        <v/>
      </c>
      <c r="O203" t="str">
        <f>IF(OR(טבלה20[[#This Row],[פעילות]]="",L202=""),"",IF(טבלה20[[#This Row],[פעילות]]=1,1,0))</f>
        <v/>
      </c>
      <c r="P203" t="str">
        <f>IF(AND(טבלה20[[#This Row],[הפרש קבוע אחרון]]&lt;&gt;"",טבלה20[[#This Row],[CycleNumber]]&lt;B204,B204&lt;&gt;"",טבלה20[[#This Row],[פעילות]]&lt;4),IF(F204-טבלה20[[#This Row],[LengthofCycle]]=טבלה20[[#This Row],[הפרש קבוע אחרון]],1,0),"")</f>
        <v/>
      </c>
      <c r="Q203" s="14" t="str">
        <f>IF(טבלה20[[#This Row],[פעילות]]="","",IF(OR(Q202="",AND(טבלה20[[#This Row],[דילוג]]=1,L202=3)),1,Q202+1))</f>
        <v/>
      </c>
      <c r="R203" s="14" t="str">
        <f>IF(AND(טבלה20[[#This Row],[מחזורי פעילות]]=3,H204=1,טבלה20[[#This Row],[הפרש קבוע אחרון]]&lt;&gt;J204),1,"")</f>
        <v/>
      </c>
      <c r="S203" s="14" t="str">
        <f>IF(AND(טבלה20[[#This Row],[מחזורי פעילות]]=3,H204=1,טבלה20[[#This Row],[הפרש קבוע אחרון]]=J204),1,"")</f>
        <v/>
      </c>
      <c r="T203" s="14" t="str">
        <f>IF(AND(טבלה20[[#This Row],[דילוג]]=1,טבלה20[[#This Row],[הפרש קבוע אחרון]]=J202,טבלה20[[#This Row],[מחזורי פעילות]]&gt;1),1,"")</f>
        <v/>
      </c>
      <c r="U203" s="14" t="str">
        <f>IF(OR(AND(טבלה20[[#This Row],[מחזורי פעילות]]&lt;&gt;"",Q204=""),AND(טבלה20[[#This Row],[פעילות]]=3,Q204=1)),טבלה20[[#This Row],[מחזורי פעילות]],"")</f>
        <v/>
      </c>
      <c r="V203" s="14" t="str">
        <f>IF(טבלה20[[#This Row],[באיזה מחזור נעקר אחרי קביעה?]]&lt;&gt;"",1,"")</f>
        <v/>
      </c>
      <c r="W203" s="14" t="str">
        <f>IF(AND(טבלה20[[#This Row],[באיזה מחזור נעקר אחרי קביעה?]]&lt;&gt;"",טבלה20[[#This Row],[CycleNumber]]&gt;B204),טבלה20[[#This Row],[באיזה מחזור נעקר אחרי קביעה?]],"")</f>
        <v/>
      </c>
      <c r="X203" s="14" t="str">
        <f>IF(AND(טבלה20[[#This Row],[הפרש קבוע אחרון]]&lt;&gt;"",J202=""),טבלה20[[#This Row],[CycleNumber]],"")</f>
        <v/>
      </c>
      <c r="Y203" s="14" t="str">
        <f>IF(OR(טבלה20[[#This Row],[CycleNumber]]&gt;B204,B204=""),טבלה20[[#This Row],[CycleNumber]],"")</f>
        <v/>
      </c>
      <c r="Z2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3" t="s">
        <v>40</v>
      </c>
      <c r="AS203">
        <v>4</v>
      </c>
      <c r="AT203">
        <v>28</v>
      </c>
      <c r="AU203">
        <f t="shared" si="9"/>
        <v>0</v>
      </c>
      <c r="AV203" t="str">
        <f t="shared" si="10"/>
        <v/>
      </c>
    </row>
    <row r="204" spans="1:48" x14ac:dyDescent="0.25">
      <c r="A204" t="s">
        <v>40</v>
      </c>
      <c r="B204">
        <v>5</v>
      </c>
      <c r="C204">
        <v>0</v>
      </c>
      <c r="D204">
        <v>1</v>
      </c>
      <c r="E204">
        <v>0</v>
      </c>
      <c r="F204">
        <v>29</v>
      </c>
      <c r="G204">
        <f>טבלה20[[#This Row],[LengthofCycle]]+1</f>
        <v>30</v>
      </c>
      <c r="H204" t="str">
        <f>IF(טבלה20[[#This Row],[CycleNumber]]&gt;2,IF(AND(טבלה20[[#This Row],[LengthofCycle]]-F203=F203-F202,טבלה20[[#This Row],[LengthofCycle]]-F203&lt;&gt;0),1,""),"")</f>
        <v/>
      </c>
      <c r="I204" t="str">
        <f>IF(טבלה20[[#This Row],[דילוג]]=1,SUM(H204:H205),"")</f>
        <v/>
      </c>
      <c r="J204" t="str">
        <f>IF(AND(טבלה20[[#This Row],[CycleNumber]]&gt;B203,טבלה20[[#This Row],[CycleNumber]]&gt;2),IF(טבלה20[[#This Row],[דילוג]]=1,טבלה20[[#This Row],[LengthofCycle]]-F203,J203),"")</f>
        <v/>
      </c>
      <c r="K204">
        <f>IF(AND(טבלה20[[#This Row],[CycleNumber]]&gt;B203,טבלה20[[#This Row],[CycleNumber]]&gt;2),IF(טבלה20[[#This Row],[דילוג]]=1,1,IF(MAX(K202:K203)=1,1,IF(טבלה20[[#This Row],[LengthofCycle]]-F203&lt;&gt;טבלה20[[#This Row],[הפרש קבוע אחרון]],0,""))),"")</f>
        <v>0</v>
      </c>
      <c r="L204" t="str">
        <f>IF(טבלה20[[#This Row],[CycleNumber]]&lt;3,"",IF(טבלה20[[#This Row],[דילוג]]=1,1,IF(L203="","",IF(טבלה20[[#This Row],[LengthofCycle]]-F203=טבלה20[[#This Row],[הפרש קבוע אחרון]],1,IF(L203+1&gt;3,"",L203+1)))))</f>
        <v/>
      </c>
      <c r="M204" t="str">
        <f>IF(AND(טבלה20[[#This Row],[פעילות]]=1,L205=2,L206=1,B206&gt;טבלה20[[#This Row],[CycleNumber]]),1,"")</f>
        <v/>
      </c>
      <c r="N204" t="str">
        <f>IF(AND(טבלה20[[#This Row],[האם יש לאישה וסת דילוג?]]=1,טבלה20[[#This Row],[CycleNumber]]&gt;5),IF(AND(טבלה20[[#This Row],[LengthofCycle]]=F201,F203=F200,F202=F199),1,""),"")</f>
        <v/>
      </c>
      <c r="O204" t="str">
        <f>IF(OR(טבלה20[[#This Row],[פעילות]]="",L203=""),"",IF(טבלה20[[#This Row],[פעילות]]=1,1,0))</f>
        <v/>
      </c>
      <c r="P204" t="str">
        <f>IF(AND(טבלה20[[#This Row],[הפרש קבוע אחרון]]&lt;&gt;"",טבלה20[[#This Row],[CycleNumber]]&lt;B205,B205&lt;&gt;"",טבלה20[[#This Row],[פעילות]]&lt;4),IF(F205-טבלה20[[#This Row],[LengthofCycle]]=טבלה20[[#This Row],[הפרש קבוע אחרון]],1,0),"")</f>
        <v/>
      </c>
      <c r="Q204" s="14" t="str">
        <f>IF(טבלה20[[#This Row],[פעילות]]="","",IF(OR(Q203="",AND(טבלה20[[#This Row],[דילוג]]=1,L203=3)),1,Q203+1))</f>
        <v/>
      </c>
      <c r="R204" s="14" t="str">
        <f>IF(AND(טבלה20[[#This Row],[מחזורי פעילות]]=3,H205=1,טבלה20[[#This Row],[הפרש קבוע אחרון]]&lt;&gt;J205),1,"")</f>
        <v/>
      </c>
      <c r="S204" s="14" t="str">
        <f>IF(AND(טבלה20[[#This Row],[מחזורי פעילות]]=3,H205=1,טבלה20[[#This Row],[הפרש קבוע אחרון]]=J205),1,"")</f>
        <v/>
      </c>
      <c r="T204" s="14" t="str">
        <f>IF(AND(טבלה20[[#This Row],[דילוג]]=1,טבלה20[[#This Row],[הפרש קבוע אחרון]]=J203,טבלה20[[#This Row],[מחזורי פעילות]]&gt;1),1,"")</f>
        <v/>
      </c>
      <c r="U204" s="14" t="str">
        <f>IF(OR(AND(טבלה20[[#This Row],[מחזורי פעילות]]&lt;&gt;"",Q205=""),AND(טבלה20[[#This Row],[פעילות]]=3,Q205=1)),טבלה20[[#This Row],[מחזורי פעילות]],"")</f>
        <v/>
      </c>
      <c r="V204" s="14" t="str">
        <f>IF(טבלה20[[#This Row],[באיזה מחזור נעקר אחרי קביעה?]]&lt;&gt;"",1,"")</f>
        <v/>
      </c>
      <c r="W204" s="14" t="str">
        <f>IF(AND(טבלה20[[#This Row],[באיזה מחזור נעקר אחרי קביעה?]]&lt;&gt;"",טבלה20[[#This Row],[CycleNumber]]&gt;B205),טבלה20[[#This Row],[באיזה מחזור נעקר אחרי קביעה?]],"")</f>
        <v/>
      </c>
      <c r="X204" s="14" t="str">
        <f>IF(AND(טבלה20[[#This Row],[הפרש קבוע אחרון]]&lt;&gt;"",J203=""),טבלה20[[#This Row],[CycleNumber]],"")</f>
        <v/>
      </c>
      <c r="Y204" s="14" t="str">
        <f>IF(OR(טבלה20[[#This Row],[CycleNumber]]&gt;B205,B205=""),טבלה20[[#This Row],[CycleNumber]],"")</f>
        <v/>
      </c>
      <c r="Z2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4" t="s">
        <v>40</v>
      </c>
      <c r="AS204">
        <v>5</v>
      </c>
      <c r="AT204">
        <v>29</v>
      </c>
      <c r="AU204">
        <f t="shared" si="9"/>
        <v>0</v>
      </c>
      <c r="AV204" t="str">
        <f t="shared" si="10"/>
        <v/>
      </c>
    </row>
    <row r="205" spans="1:48" x14ac:dyDescent="0.25">
      <c r="A205" t="s">
        <v>40</v>
      </c>
      <c r="B205">
        <v>6</v>
      </c>
      <c r="C205">
        <v>0</v>
      </c>
      <c r="D205">
        <v>1</v>
      </c>
      <c r="E205">
        <v>0</v>
      </c>
      <c r="F205">
        <v>30</v>
      </c>
      <c r="G205">
        <f>טבלה20[[#This Row],[LengthofCycle]]+1</f>
        <v>31</v>
      </c>
      <c r="H205">
        <f>IF(טבלה20[[#This Row],[CycleNumber]]&gt;2,IF(AND(טבלה20[[#This Row],[LengthofCycle]]-F204=F204-F203,טבלה20[[#This Row],[LengthofCycle]]-F204&lt;&gt;0),1,""),"")</f>
        <v>1</v>
      </c>
      <c r="I205">
        <f>IF(טבלה20[[#This Row],[דילוג]]=1,SUM(H205:H206),"")</f>
        <v>1</v>
      </c>
      <c r="J205">
        <f>IF(AND(טבלה20[[#This Row],[CycleNumber]]&gt;B204,טבלה20[[#This Row],[CycleNumber]]&gt;2),IF(טבלה20[[#This Row],[דילוג]]=1,טבלה20[[#This Row],[LengthofCycle]]-F204,J204),"")</f>
        <v>1</v>
      </c>
      <c r="K205">
        <f>IF(AND(טבלה20[[#This Row],[CycleNumber]]&gt;B204,טבלה20[[#This Row],[CycleNumber]]&gt;2),IF(טבלה20[[#This Row],[דילוג]]=1,1,IF(MAX(K203:K204)=1,1,IF(טבלה20[[#This Row],[LengthofCycle]]-F204&lt;&gt;טבלה20[[#This Row],[הפרש קבוע אחרון]],0,""))),"")</f>
        <v>1</v>
      </c>
      <c r="L205">
        <f>IF(טבלה20[[#This Row],[CycleNumber]]&lt;3,"",IF(טבלה20[[#This Row],[דילוג]]=1,1,IF(L204="","",IF(טבלה20[[#This Row],[LengthofCycle]]-F204=טבלה20[[#This Row],[הפרש קבוע אחרון]],1,IF(L204+1&gt;3,"",L204+1)))))</f>
        <v>1</v>
      </c>
      <c r="M205" t="str">
        <f>IF(AND(טבלה20[[#This Row],[פעילות]]=1,L206=2,L207=1,B207&gt;טבלה20[[#This Row],[CycleNumber]]),1,"")</f>
        <v/>
      </c>
      <c r="N205" t="str">
        <f>IF(AND(טבלה20[[#This Row],[האם יש לאישה וסת דילוג?]]=1,טבלה20[[#This Row],[CycleNumber]]&gt;5),IF(AND(טבלה20[[#This Row],[LengthofCycle]]=F202,F204=F201,F203=F200),1,""),"")</f>
        <v/>
      </c>
      <c r="O205" t="str">
        <f>IF(OR(טבלה20[[#This Row],[פעילות]]="",L204=""),"",IF(טבלה20[[#This Row],[פעילות]]=1,1,0))</f>
        <v/>
      </c>
      <c r="P205">
        <f>IF(AND(טבלה20[[#This Row],[הפרש קבוע אחרון]]&lt;&gt;"",טבלה20[[#This Row],[CycleNumber]]&lt;B206,B206&lt;&gt;"",טבלה20[[#This Row],[פעילות]]&lt;4),IF(F206-טבלה20[[#This Row],[LengthofCycle]]=טבלה20[[#This Row],[הפרש קבוע אחרון]],1,0),"")</f>
        <v>0</v>
      </c>
      <c r="Q205" s="14">
        <f>IF(טבלה20[[#This Row],[פעילות]]="","",IF(OR(Q204="",AND(טבלה20[[#This Row],[דילוג]]=1,L204=3)),1,Q204+1))</f>
        <v>1</v>
      </c>
      <c r="R205" s="14" t="str">
        <f>IF(AND(טבלה20[[#This Row],[מחזורי פעילות]]=3,H206=1,טבלה20[[#This Row],[הפרש קבוע אחרון]]&lt;&gt;J206),1,"")</f>
        <v/>
      </c>
      <c r="S205" s="14" t="str">
        <f>IF(AND(טבלה20[[#This Row],[מחזורי פעילות]]=3,H206=1,טבלה20[[#This Row],[הפרש קבוע אחרון]]=J206),1,"")</f>
        <v/>
      </c>
      <c r="T205" s="14" t="str">
        <f>IF(AND(טבלה20[[#This Row],[דילוג]]=1,טבלה20[[#This Row],[הפרש קבוע אחרון]]=J204,טבלה20[[#This Row],[מחזורי פעילות]]&gt;1),1,"")</f>
        <v/>
      </c>
      <c r="U205" s="14" t="str">
        <f>IF(OR(AND(טבלה20[[#This Row],[מחזורי פעילות]]&lt;&gt;"",Q206=""),AND(טבלה20[[#This Row],[פעילות]]=3,Q206=1)),טבלה20[[#This Row],[מחזורי פעילות]],"")</f>
        <v/>
      </c>
      <c r="V205" s="14" t="str">
        <f>IF(טבלה20[[#This Row],[באיזה מחזור נעקר אחרי קביעה?]]&lt;&gt;"",1,"")</f>
        <v/>
      </c>
      <c r="W205" s="14" t="str">
        <f>IF(AND(טבלה20[[#This Row],[באיזה מחזור נעקר אחרי קביעה?]]&lt;&gt;"",טבלה20[[#This Row],[CycleNumber]]&gt;B206),טבלה20[[#This Row],[באיזה מחזור נעקר אחרי קביעה?]],"")</f>
        <v/>
      </c>
      <c r="X205" s="14">
        <f>IF(AND(טבלה20[[#This Row],[הפרש קבוע אחרון]]&lt;&gt;"",J204=""),טבלה20[[#This Row],[CycleNumber]],"")</f>
        <v>6</v>
      </c>
      <c r="Y205" s="14" t="str">
        <f>IF(OR(טבלה20[[#This Row],[CycleNumber]]&gt;B206,B206=""),טבלה20[[#This Row],[CycleNumber]],"")</f>
        <v/>
      </c>
      <c r="Z2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5" t="s">
        <v>40</v>
      </c>
      <c r="AS205">
        <v>6</v>
      </c>
      <c r="AT205">
        <v>30</v>
      </c>
      <c r="AU205">
        <f t="shared" si="9"/>
        <v>1</v>
      </c>
      <c r="AV205" t="str">
        <f t="shared" si="10"/>
        <v/>
      </c>
    </row>
    <row r="206" spans="1:48" x14ac:dyDescent="0.25">
      <c r="A206" t="s">
        <v>40</v>
      </c>
      <c r="B206">
        <v>7</v>
      </c>
      <c r="C206">
        <v>0</v>
      </c>
      <c r="D206">
        <v>1</v>
      </c>
      <c r="E206">
        <v>0</v>
      </c>
      <c r="F206">
        <v>32</v>
      </c>
      <c r="G206">
        <f>טבלה20[[#This Row],[LengthofCycle]]+1</f>
        <v>33</v>
      </c>
      <c r="H206" t="str">
        <f>IF(טבלה20[[#This Row],[CycleNumber]]&gt;2,IF(AND(טבלה20[[#This Row],[LengthofCycle]]-F205=F205-F204,טבלה20[[#This Row],[LengthofCycle]]-F205&lt;&gt;0),1,""),"")</f>
        <v/>
      </c>
      <c r="I206" t="str">
        <f>IF(טבלה20[[#This Row],[דילוג]]=1,SUM(H206:H207),"")</f>
        <v/>
      </c>
      <c r="J206">
        <f>IF(AND(טבלה20[[#This Row],[CycleNumber]]&gt;B205,טבלה20[[#This Row],[CycleNumber]]&gt;2),IF(טבלה20[[#This Row],[דילוג]]=1,טבלה20[[#This Row],[LengthofCycle]]-F205,J205),"")</f>
        <v>1</v>
      </c>
      <c r="K206">
        <f>IF(AND(טבלה20[[#This Row],[CycleNumber]]&gt;B205,טבלה20[[#This Row],[CycleNumber]]&gt;2),IF(טבלה20[[#This Row],[דילוג]]=1,1,IF(MAX(K204:K205)=1,1,IF(טבלה20[[#This Row],[LengthofCycle]]-F205&lt;&gt;טבלה20[[#This Row],[הפרש קבוע אחרון]],0,""))),"")</f>
        <v>1</v>
      </c>
      <c r="L206">
        <f>IF(טבלה20[[#This Row],[CycleNumber]]&lt;3,"",IF(טבלה20[[#This Row],[דילוג]]=1,1,IF(L205="","",IF(טבלה20[[#This Row],[LengthofCycle]]-F205=טבלה20[[#This Row],[הפרש קבוע אחרון]],1,IF(L205+1&gt;3,"",L205+1)))))</f>
        <v>2</v>
      </c>
      <c r="M206" t="str">
        <f>IF(AND(טבלה20[[#This Row],[פעילות]]=1,L207=2,L208=1,B208&gt;טבלה20[[#This Row],[CycleNumber]]),1,"")</f>
        <v/>
      </c>
      <c r="N206" t="str">
        <f>IF(AND(טבלה20[[#This Row],[האם יש לאישה וסת דילוג?]]=1,טבלה20[[#This Row],[CycleNumber]]&gt;5),IF(AND(טבלה20[[#This Row],[LengthofCycle]]=F203,F205=F202,F204=F201),1,""),"")</f>
        <v/>
      </c>
      <c r="O206">
        <f>IF(OR(טבלה20[[#This Row],[פעילות]]="",L205=""),"",IF(טבלה20[[#This Row],[פעילות]]=1,1,0))</f>
        <v>0</v>
      </c>
      <c r="P206">
        <f>IF(AND(טבלה20[[#This Row],[הפרש קבוע אחרון]]&lt;&gt;"",טבלה20[[#This Row],[CycleNumber]]&lt;B207,B207&lt;&gt;"",טבלה20[[#This Row],[פעילות]]&lt;4),IF(F207-טבלה20[[#This Row],[LengthofCycle]]=טבלה20[[#This Row],[הפרש קבוע אחרון]],1,0),"")</f>
        <v>0</v>
      </c>
      <c r="Q206" s="14">
        <f>IF(טבלה20[[#This Row],[פעילות]]="","",IF(OR(Q205="",AND(טבלה20[[#This Row],[דילוג]]=1,L205=3)),1,Q205+1))</f>
        <v>2</v>
      </c>
      <c r="R206" s="14" t="str">
        <f>IF(AND(טבלה20[[#This Row],[מחזורי פעילות]]=3,H207=1,טבלה20[[#This Row],[הפרש קבוע אחרון]]&lt;&gt;J207),1,"")</f>
        <v/>
      </c>
      <c r="S206" s="14" t="str">
        <f>IF(AND(טבלה20[[#This Row],[מחזורי פעילות]]=3,H207=1,טבלה20[[#This Row],[הפרש קבוע אחרון]]=J207),1,"")</f>
        <v/>
      </c>
      <c r="T206" s="14" t="str">
        <f>IF(AND(טבלה20[[#This Row],[דילוג]]=1,טבלה20[[#This Row],[הפרש קבוע אחרון]]=J205,טבלה20[[#This Row],[מחזורי פעילות]]&gt;1),1,"")</f>
        <v/>
      </c>
      <c r="U206" s="14" t="str">
        <f>IF(OR(AND(טבלה20[[#This Row],[מחזורי פעילות]]&lt;&gt;"",Q207=""),AND(טבלה20[[#This Row],[פעילות]]=3,Q207=1)),טבלה20[[#This Row],[מחזורי פעילות]],"")</f>
        <v/>
      </c>
      <c r="V206" s="14" t="str">
        <f>IF(טבלה20[[#This Row],[באיזה מחזור נעקר אחרי קביעה?]]&lt;&gt;"",1,"")</f>
        <v/>
      </c>
      <c r="W206" s="14" t="str">
        <f>IF(AND(טבלה20[[#This Row],[באיזה מחזור נעקר אחרי קביעה?]]&lt;&gt;"",טבלה20[[#This Row],[CycleNumber]]&gt;B207),טבלה20[[#This Row],[באיזה מחזור נעקר אחרי קביעה?]],"")</f>
        <v/>
      </c>
      <c r="X206" s="14" t="str">
        <f>IF(AND(טבלה20[[#This Row],[הפרש קבוע אחרון]]&lt;&gt;"",J205=""),טבלה20[[#This Row],[CycleNumber]],"")</f>
        <v/>
      </c>
      <c r="Y206" s="14" t="str">
        <f>IF(OR(טבלה20[[#This Row],[CycleNumber]]&gt;B207,B207=""),טבלה20[[#This Row],[CycleNumber]],"")</f>
        <v/>
      </c>
      <c r="Z2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6" t="s">
        <v>40</v>
      </c>
      <c r="AS206">
        <v>7</v>
      </c>
      <c r="AT206">
        <v>32</v>
      </c>
      <c r="AU206">
        <f t="shared" si="9"/>
        <v>0</v>
      </c>
      <c r="AV206" t="str">
        <f t="shared" si="10"/>
        <v/>
      </c>
    </row>
    <row r="207" spans="1:48" x14ac:dyDescent="0.25">
      <c r="A207" t="s">
        <v>40</v>
      </c>
      <c r="B207">
        <v>8</v>
      </c>
      <c r="C207">
        <v>0</v>
      </c>
      <c r="D207">
        <v>1</v>
      </c>
      <c r="E207">
        <v>0</v>
      </c>
      <c r="F207">
        <v>29</v>
      </c>
      <c r="G207">
        <f>טבלה20[[#This Row],[LengthofCycle]]+1</f>
        <v>30</v>
      </c>
      <c r="H207" t="str">
        <f>IF(טבלה20[[#This Row],[CycleNumber]]&gt;2,IF(AND(טבלה20[[#This Row],[LengthofCycle]]-F206=F206-F205,טבלה20[[#This Row],[LengthofCycle]]-F206&lt;&gt;0),1,""),"")</f>
        <v/>
      </c>
      <c r="I207" t="str">
        <f>IF(טבלה20[[#This Row],[דילוג]]=1,SUM(H207:H208),"")</f>
        <v/>
      </c>
      <c r="J207">
        <f>IF(AND(טבלה20[[#This Row],[CycleNumber]]&gt;B206,טבלה20[[#This Row],[CycleNumber]]&gt;2),IF(טבלה20[[#This Row],[דילוג]]=1,טבלה20[[#This Row],[LengthofCycle]]-F206,J206),"")</f>
        <v>1</v>
      </c>
      <c r="K207">
        <f>IF(AND(טבלה20[[#This Row],[CycleNumber]]&gt;B206,טבלה20[[#This Row],[CycleNumber]]&gt;2),IF(טבלה20[[#This Row],[דילוג]]=1,1,IF(MAX(K205:K206)=1,1,IF(טבלה20[[#This Row],[LengthofCycle]]-F206&lt;&gt;טבלה20[[#This Row],[הפרש קבוע אחרון]],0,""))),"")</f>
        <v>1</v>
      </c>
      <c r="L207">
        <f>IF(טבלה20[[#This Row],[CycleNumber]]&lt;3,"",IF(טבלה20[[#This Row],[דילוג]]=1,1,IF(L206="","",IF(טבלה20[[#This Row],[LengthofCycle]]-F206=טבלה20[[#This Row],[הפרש קבוע אחרון]],1,IF(L206+1&gt;3,"",L206+1)))))</f>
        <v>3</v>
      </c>
      <c r="M207" t="str">
        <f>IF(AND(טבלה20[[#This Row],[פעילות]]=1,L208=2,L209=1,B209&gt;טבלה20[[#This Row],[CycleNumber]]),1,"")</f>
        <v/>
      </c>
      <c r="N207" t="str">
        <f>IF(AND(טבלה20[[#This Row],[האם יש לאישה וסת דילוג?]]=1,טבלה20[[#This Row],[CycleNumber]]&gt;5),IF(AND(טבלה20[[#This Row],[LengthofCycle]]=F204,F206=F203,F205=F202),1,""),"")</f>
        <v/>
      </c>
      <c r="O207">
        <f>IF(OR(טבלה20[[#This Row],[פעילות]]="",L206=""),"",IF(טבלה20[[#This Row],[פעילות]]=1,1,0))</f>
        <v>0</v>
      </c>
      <c r="P207">
        <f>IF(AND(טבלה20[[#This Row],[הפרש קבוע אחרון]]&lt;&gt;"",טבלה20[[#This Row],[CycleNumber]]&lt;B208,B208&lt;&gt;"",טבלה20[[#This Row],[פעילות]]&lt;4),IF(F208-טבלה20[[#This Row],[LengthofCycle]]=טבלה20[[#This Row],[הפרש קבוע אחרון]],1,0),"")</f>
        <v>0</v>
      </c>
      <c r="Q207" s="14">
        <f>IF(טבלה20[[#This Row],[פעילות]]="","",IF(OR(Q206="",AND(טבלה20[[#This Row],[דילוג]]=1,L206=3)),1,Q206+1))</f>
        <v>3</v>
      </c>
      <c r="R207" s="14">
        <f>IF(AND(טבלה20[[#This Row],[מחזורי פעילות]]=3,H208=1,טבלה20[[#This Row],[הפרש קבוע אחרון]]&lt;&gt;J208),1,"")</f>
        <v>1</v>
      </c>
      <c r="S207" s="14" t="str">
        <f>IF(AND(טבלה20[[#This Row],[מחזורי פעילות]]=3,H208=1,טבלה20[[#This Row],[הפרש קבוע אחרון]]=J208),1,"")</f>
        <v/>
      </c>
      <c r="T207" s="14" t="str">
        <f>IF(AND(טבלה20[[#This Row],[דילוג]]=1,טבלה20[[#This Row],[הפרש קבוע אחרון]]=J206,טבלה20[[#This Row],[מחזורי פעילות]]&gt;1),1,"")</f>
        <v/>
      </c>
      <c r="U207" s="14">
        <f>IF(OR(AND(טבלה20[[#This Row],[מחזורי פעילות]]&lt;&gt;"",Q208=""),AND(טבלה20[[#This Row],[פעילות]]=3,Q208=1)),טבלה20[[#This Row],[מחזורי פעילות]],"")</f>
        <v>3</v>
      </c>
      <c r="V207" s="14">
        <f>IF(טבלה20[[#This Row],[באיזה מחזור נעקר אחרי קביעה?]]&lt;&gt;"",1,"")</f>
        <v>1</v>
      </c>
      <c r="W207" s="14" t="str">
        <f>IF(AND(טבלה20[[#This Row],[באיזה מחזור נעקר אחרי קביעה?]]&lt;&gt;"",טבלה20[[#This Row],[CycleNumber]]&gt;B208),טבלה20[[#This Row],[באיזה מחזור נעקר אחרי קביעה?]],"")</f>
        <v/>
      </c>
      <c r="X207" s="14" t="str">
        <f>IF(AND(טבלה20[[#This Row],[הפרש קבוע אחרון]]&lt;&gt;"",J206=""),טבלה20[[#This Row],[CycleNumber]],"")</f>
        <v/>
      </c>
      <c r="Y207" s="14" t="str">
        <f>IF(OR(טבלה20[[#This Row],[CycleNumber]]&gt;B208,B208=""),טבלה20[[#This Row],[CycleNumber]],"")</f>
        <v/>
      </c>
      <c r="Z2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7" t="s">
        <v>40</v>
      </c>
      <c r="AS207">
        <v>8</v>
      </c>
      <c r="AT207">
        <v>29</v>
      </c>
      <c r="AU207">
        <f t="shared" si="9"/>
        <v>0</v>
      </c>
      <c r="AV207" t="str">
        <f t="shared" si="10"/>
        <v/>
      </c>
    </row>
    <row r="208" spans="1:48" x14ac:dyDescent="0.25">
      <c r="A208" t="s">
        <v>40</v>
      </c>
      <c r="B208">
        <v>9</v>
      </c>
      <c r="C208">
        <v>0</v>
      </c>
      <c r="D208">
        <v>1</v>
      </c>
      <c r="E208">
        <v>0</v>
      </c>
      <c r="F208">
        <v>26</v>
      </c>
      <c r="G208">
        <f>טבלה20[[#This Row],[LengthofCycle]]+1</f>
        <v>27</v>
      </c>
      <c r="H208">
        <f>IF(טבלה20[[#This Row],[CycleNumber]]&gt;2,IF(AND(טבלה20[[#This Row],[LengthofCycle]]-F207=F207-F206,טבלה20[[#This Row],[LengthofCycle]]-F207&lt;&gt;0),1,""),"")</f>
        <v>1</v>
      </c>
      <c r="I208">
        <f>IF(טבלה20[[#This Row],[דילוג]]=1,SUM(H208:H209),"")</f>
        <v>1</v>
      </c>
      <c r="J208">
        <f>IF(AND(טבלה20[[#This Row],[CycleNumber]]&gt;B207,טבלה20[[#This Row],[CycleNumber]]&gt;2),IF(טבלה20[[#This Row],[דילוג]]=1,טבלה20[[#This Row],[LengthofCycle]]-F207,J207),"")</f>
        <v>-3</v>
      </c>
      <c r="K208">
        <f>IF(AND(טבלה20[[#This Row],[CycleNumber]]&gt;B207,טבלה20[[#This Row],[CycleNumber]]&gt;2),IF(טבלה20[[#This Row],[דילוג]]=1,1,IF(MAX(K206:K207)=1,1,IF(טבלה20[[#This Row],[LengthofCycle]]-F207&lt;&gt;טבלה20[[#This Row],[הפרש קבוע אחרון]],0,""))),"")</f>
        <v>1</v>
      </c>
      <c r="L208">
        <f>IF(טבלה20[[#This Row],[CycleNumber]]&lt;3,"",IF(טבלה20[[#This Row],[דילוג]]=1,1,IF(L207="","",IF(טבלה20[[#This Row],[LengthofCycle]]-F207=טבלה20[[#This Row],[הפרש קבוע אחרון]],1,IF(L207+1&gt;3,"",L207+1)))))</f>
        <v>1</v>
      </c>
      <c r="M208" t="str">
        <f>IF(AND(טבלה20[[#This Row],[פעילות]]=1,L209=2,L210=1,B210&gt;טבלה20[[#This Row],[CycleNumber]]),1,"")</f>
        <v/>
      </c>
      <c r="N208" t="str">
        <f>IF(AND(טבלה20[[#This Row],[האם יש לאישה וסת דילוג?]]=1,טבלה20[[#This Row],[CycleNumber]]&gt;5),IF(AND(טבלה20[[#This Row],[LengthofCycle]]=F205,F207=F204,F206=F203),1,""),"")</f>
        <v/>
      </c>
      <c r="O208">
        <f>IF(OR(טבלה20[[#This Row],[פעילות]]="",L207=""),"",IF(טבלה20[[#This Row],[פעילות]]=1,1,0))</f>
        <v>1</v>
      </c>
      <c r="P208">
        <f>IF(AND(טבלה20[[#This Row],[הפרש קבוע אחרון]]&lt;&gt;"",טבלה20[[#This Row],[CycleNumber]]&lt;B209,B209&lt;&gt;"",טבלה20[[#This Row],[פעילות]]&lt;4),IF(F209-טבלה20[[#This Row],[LengthofCycle]]=טבלה20[[#This Row],[הפרש קבוע אחרון]],1,0),"")</f>
        <v>0</v>
      </c>
      <c r="Q208" s="14">
        <f>IF(טבלה20[[#This Row],[פעילות]]="","",IF(OR(Q207="",AND(טבלה20[[#This Row],[דילוג]]=1,L207=3)),1,Q207+1))</f>
        <v>1</v>
      </c>
      <c r="R208" s="14" t="str">
        <f>IF(AND(טבלה20[[#This Row],[מחזורי פעילות]]=3,H209=1,טבלה20[[#This Row],[הפרש קבוע אחרון]]&lt;&gt;J209),1,"")</f>
        <v/>
      </c>
      <c r="S208" s="14" t="str">
        <f>IF(AND(טבלה20[[#This Row],[מחזורי פעילות]]=3,H209=1,טבלה20[[#This Row],[הפרש קבוע אחרון]]=J209),1,"")</f>
        <v/>
      </c>
      <c r="T208" s="14" t="str">
        <f>IF(AND(טבלה20[[#This Row],[דילוג]]=1,טבלה20[[#This Row],[הפרש קבוע אחרון]]=J207,טבלה20[[#This Row],[מחזורי פעילות]]&gt;1),1,"")</f>
        <v/>
      </c>
      <c r="U208" s="14" t="str">
        <f>IF(OR(AND(טבלה20[[#This Row],[מחזורי פעילות]]&lt;&gt;"",Q209=""),AND(טבלה20[[#This Row],[פעילות]]=3,Q209=1)),טבלה20[[#This Row],[מחזורי פעילות]],"")</f>
        <v/>
      </c>
      <c r="V208" s="14" t="str">
        <f>IF(טבלה20[[#This Row],[באיזה מחזור נעקר אחרי קביעה?]]&lt;&gt;"",1,"")</f>
        <v/>
      </c>
      <c r="W208" s="14" t="str">
        <f>IF(AND(טבלה20[[#This Row],[באיזה מחזור נעקר אחרי קביעה?]]&lt;&gt;"",טבלה20[[#This Row],[CycleNumber]]&gt;B209),טבלה20[[#This Row],[באיזה מחזור נעקר אחרי קביעה?]],"")</f>
        <v/>
      </c>
      <c r="X208" s="14" t="str">
        <f>IF(AND(טבלה20[[#This Row],[הפרש קבוע אחרון]]&lt;&gt;"",J207=""),טבלה20[[#This Row],[CycleNumber]],"")</f>
        <v/>
      </c>
      <c r="Y208" s="14" t="str">
        <f>IF(OR(טבלה20[[#This Row],[CycleNumber]]&gt;B209,B209=""),טבלה20[[#This Row],[CycleNumber]],"")</f>
        <v/>
      </c>
      <c r="Z2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8" t="s">
        <v>40</v>
      </c>
      <c r="AS208">
        <v>9</v>
      </c>
      <c r="AT208">
        <v>26</v>
      </c>
      <c r="AU208">
        <f t="shared" si="9"/>
        <v>1</v>
      </c>
      <c r="AV208" t="str">
        <f t="shared" si="10"/>
        <v/>
      </c>
    </row>
    <row r="209" spans="1:48" x14ac:dyDescent="0.25">
      <c r="A209" t="s">
        <v>40</v>
      </c>
      <c r="B209">
        <v>10</v>
      </c>
      <c r="C209">
        <v>0</v>
      </c>
      <c r="D209">
        <v>0</v>
      </c>
      <c r="E209">
        <v>0</v>
      </c>
      <c r="F209">
        <v>31</v>
      </c>
      <c r="G209">
        <f>טבלה20[[#This Row],[LengthofCycle]]+1</f>
        <v>32</v>
      </c>
      <c r="H209" t="str">
        <f>IF(טבלה20[[#This Row],[CycleNumber]]&gt;2,IF(AND(טבלה20[[#This Row],[LengthofCycle]]-F208=F208-F207,טבלה20[[#This Row],[LengthofCycle]]-F208&lt;&gt;0),1,""),"")</f>
        <v/>
      </c>
      <c r="I209" t="str">
        <f>IF(טבלה20[[#This Row],[דילוג]]=1,SUM(H209:H210),"")</f>
        <v/>
      </c>
      <c r="J209">
        <f>IF(AND(טבלה20[[#This Row],[CycleNumber]]&gt;B208,טבלה20[[#This Row],[CycleNumber]]&gt;2),IF(טבלה20[[#This Row],[דילוג]]=1,טבלה20[[#This Row],[LengthofCycle]]-F208,J208),"")</f>
        <v>-3</v>
      </c>
      <c r="K209">
        <f>IF(AND(טבלה20[[#This Row],[CycleNumber]]&gt;B208,טבלה20[[#This Row],[CycleNumber]]&gt;2),IF(טבלה20[[#This Row],[דילוג]]=1,1,IF(MAX(K207:K208)=1,1,IF(טבלה20[[#This Row],[LengthofCycle]]-F208&lt;&gt;טבלה20[[#This Row],[הפרש קבוע אחרון]],0,""))),"")</f>
        <v>1</v>
      </c>
      <c r="L209">
        <f>IF(טבלה20[[#This Row],[CycleNumber]]&lt;3,"",IF(טבלה20[[#This Row],[דילוג]]=1,1,IF(L208="","",IF(טבלה20[[#This Row],[LengthofCycle]]-F208=טבלה20[[#This Row],[הפרש קבוע אחרון]],1,IF(L208+1&gt;3,"",L208+1)))))</f>
        <v>2</v>
      </c>
      <c r="M209" t="str">
        <f>IF(AND(טבלה20[[#This Row],[פעילות]]=1,L210=2,L211=1,B211&gt;טבלה20[[#This Row],[CycleNumber]]),1,"")</f>
        <v/>
      </c>
      <c r="N209" t="str">
        <f>IF(AND(טבלה20[[#This Row],[האם יש לאישה וסת דילוג?]]=1,טבלה20[[#This Row],[CycleNumber]]&gt;5),IF(AND(טבלה20[[#This Row],[LengthofCycle]]=F206,F208=F205,F207=F204),1,""),"")</f>
        <v/>
      </c>
      <c r="O209">
        <f>IF(OR(טבלה20[[#This Row],[פעילות]]="",L208=""),"",IF(טבלה20[[#This Row],[פעילות]]=1,1,0))</f>
        <v>0</v>
      </c>
      <c r="P209" t="str">
        <f>IF(AND(טבלה20[[#This Row],[הפרש קבוע אחרון]]&lt;&gt;"",טבלה20[[#This Row],[CycleNumber]]&lt;B210,B210&lt;&gt;"",טבלה20[[#This Row],[פעילות]]&lt;4),IF(F210-טבלה20[[#This Row],[LengthofCycle]]=טבלה20[[#This Row],[הפרש קבוע אחרון]],1,0),"")</f>
        <v/>
      </c>
      <c r="Q209" s="14">
        <f>IF(טבלה20[[#This Row],[פעילות]]="","",IF(OR(Q208="",AND(טבלה20[[#This Row],[דילוג]]=1,L208=3)),1,Q208+1))</f>
        <v>2</v>
      </c>
      <c r="R209" s="14" t="str">
        <f>IF(AND(טבלה20[[#This Row],[מחזורי פעילות]]=3,H210=1,טבלה20[[#This Row],[הפרש קבוע אחרון]]&lt;&gt;J210),1,"")</f>
        <v/>
      </c>
      <c r="S209" s="14" t="str">
        <f>IF(AND(טבלה20[[#This Row],[מחזורי פעילות]]=3,H210=1,טבלה20[[#This Row],[הפרש קבוע אחרון]]=J210),1,"")</f>
        <v/>
      </c>
      <c r="T209" s="14" t="str">
        <f>IF(AND(טבלה20[[#This Row],[דילוג]]=1,טבלה20[[#This Row],[הפרש קבוע אחרון]]=J208,טבלה20[[#This Row],[מחזורי פעילות]]&gt;1),1,"")</f>
        <v/>
      </c>
      <c r="U209" s="14">
        <f>IF(OR(AND(טבלה20[[#This Row],[מחזורי פעילות]]&lt;&gt;"",Q210=""),AND(טבלה20[[#This Row],[פעילות]]=3,Q210=1)),טבלה20[[#This Row],[מחזורי פעילות]],"")</f>
        <v>2</v>
      </c>
      <c r="V209" s="14">
        <f>IF(טבלה20[[#This Row],[באיזה מחזור נעקר אחרי קביעה?]]&lt;&gt;"",1,"")</f>
        <v>1</v>
      </c>
      <c r="W209" s="14">
        <f>IF(AND(טבלה20[[#This Row],[באיזה מחזור נעקר אחרי קביעה?]]&lt;&gt;"",טבלה20[[#This Row],[CycleNumber]]&gt;B210),טבלה20[[#This Row],[באיזה מחזור נעקר אחרי קביעה?]],"")</f>
        <v>2</v>
      </c>
      <c r="X209" s="14" t="str">
        <f>IF(AND(טבלה20[[#This Row],[הפרש קבוע אחרון]]&lt;&gt;"",J208=""),טבלה20[[#This Row],[CycleNumber]],"")</f>
        <v/>
      </c>
      <c r="Y209" s="14">
        <f>IF(OR(טבלה20[[#This Row],[CycleNumber]]&gt;B210,B210=""),טבלה20[[#This Row],[CycleNumber]],"")</f>
        <v>10</v>
      </c>
      <c r="Z2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09" t="s">
        <v>40</v>
      </c>
      <c r="AS209">
        <v>10</v>
      </c>
      <c r="AT209">
        <v>31</v>
      </c>
      <c r="AU209">
        <f t="shared" si="9"/>
        <v>0</v>
      </c>
      <c r="AV209" t="str">
        <f t="shared" si="10"/>
        <v/>
      </c>
    </row>
    <row r="210" spans="1:48" x14ac:dyDescent="0.25">
      <c r="A210" t="s">
        <v>41</v>
      </c>
      <c r="B210">
        <v>1</v>
      </c>
      <c r="C210">
        <v>0</v>
      </c>
      <c r="D210">
        <v>1</v>
      </c>
      <c r="E210">
        <v>0</v>
      </c>
      <c r="F210">
        <v>24</v>
      </c>
      <c r="G210">
        <f>טבלה20[[#This Row],[LengthofCycle]]+1</f>
        <v>25</v>
      </c>
      <c r="H210" t="str">
        <f>IF(טבלה20[[#This Row],[CycleNumber]]&gt;2,IF(AND(טבלה20[[#This Row],[LengthofCycle]]-F209=F209-F208,טבלה20[[#This Row],[LengthofCycle]]-F209&lt;&gt;0),1,""),"")</f>
        <v/>
      </c>
      <c r="I210" t="str">
        <f>IF(טבלה20[[#This Row],[דילוג]]=1,SUM(H210:H211),"")</f>
        <v/>
      </c>
      <c r="J210" t="str">
        <f>IF(AND(טבלה20[[#This Row],[CycleNumber]]&gt;B209,טבלה20[[#This Row],[CycleNumber]]&gt;2),IF(טבלה20[[#This Row],[דילוג]]=1,טבלה20[[#This Row],[LengthofCycle]]-F209,J209),"")</f>
        <v/>
      </c>
      <c r="K210" t="str">
        <f>IF(AND(טבלה20[[#This Row],[CycleNumber]]&gt;B209,טבלה20[[#This Row],[CycleNumber]]&gt;2),IF(טבלה20[[#This Row],[דילוג]]=1,1,IF(MAX(K208:K209)=1,1,IF(טבלה20[[#This Row],[LengthofCycle]]-F209&lt;&gt;טבלה20[[#This Row],[הפרש קבוע אחרון]],0,""))),"")</f>
        <v/>
      </c>
      <c r="L210" t="str">
        <f>IF(טבלה20[[#This Row],[CycleNumber]]&lt;3,"",IF(טבלה20[[#This Row],[דילוג]]=1,1,IF(L209="","",IF(טבלה20[[#This Row],[LengthofCycle]]-F209=טבלה20[[#This Row],[הפרש קבוע אחרון]],1,IF(L209+1&gt;3,"",L209+1)))))</f>
        <v/>
      </c>
      <c r="M210" t="str">
        <f>IF(AND(טבלה20[[#This Row],[פעילות]]=1,L211=2,L212=1,B212&gt;טבלה20[[#This Row],[CycleNumber]]),1,"")</f>
        <v/>
      </c>
      <c r="N210" t="str">
        <f>IF(AND(טבלה20[[#This Row],[האם יש לאישה וסת דילוג?]]=1,טבלה20[[#This Row],[CycleNumber]]&gt;5),IF(AND(טבלה20[[#This Row],[LengthofCycle]]=F207,F209=F206,F208=F205),1,""),"")</f>
        <v/>
      </c>
      <c r="O210" t="str">
        <f>IF(OR(טבלה20[[#This Row],[פעילות]]="",L209=""),"",IF(טבלה20[[#This Row],[פעילות]]=1,1,0))</f>
        <v/>
      </c>
      <c r="P210" t="str">
        <f>IF(AND(טבלה20[[#This Row],[הפרש קבוע אחרון]]&lt;&gt;"",טבלה20[[#This Row],[CycleNumber]]&lt;B211,B211&lt;&gt;"",טבלה20[[#This Row],[פעילות]]&lt;4),IF(F211-טבלה20[[#This Row],[LengthofCycle]]=טבלה20[[#This Row],[הפרש קבוע אחרון]],1,0),"")</f>
        <v/>
      </c>
      <c r="Q210" s="14" t="str">
        <f>IF(טבלה20[[#This Row],[פעילות]]="","",IF(OR(Q209="",AND(טבלה20[[#This Row],[דילוג]]=1,L209=3)),1,Q209+1))</f>
        <v/>
      </c>
      <c r="R210" s="14" t="str">
        <f>IF(AND(טבלה20[[#This Row],[מחזורי פעילות]]=3,H211=1,טבלה20[[#This Row],[הפרש קבוע אחרון]]&lt;&gt;J211),1,"")</f>
        <v/>
      </c>
      <c r="S210" s="14" t="str">
        <f>IF(AND(טבלה20[[#This Row],[מחזורי פעילות]]=3,H211=1,טבלה20[[#This Row],[הפרש קבוע אחרון]]=J211),1,"")</f>
        <v/>
      </c>
      <c r="T210" s="14" t="str">
        <f>IF(AND(טבלה20[[#This Row],[דילוג]]=1,טבלה20[[#This Row],[הפרש קבוע אחרון]]=J209,טבלה20[[#This Row],[מחזורי פעילות]]&gt;1),1,"")</f>
        <v/>
      </c>
      <c r="U210" s="14" t="str">
        <f>IF(OR(AND(טבלה20[[#This Row],[מחזורי פעילות]]&lt;&gt;"",Q211=""),AND(טבלה20[[#This Row],[פעילות]]=3,Q211=1)),טבלה20[[#This Row],[מחזורי פעילות]],"")</f>
        <v/>
      </c>
      <c r="V210" s="14" t="str">
        <f>IF(טבלה20[[#This Row],[באיזה מחזור נעקר אחרי קביעה?]]&lt;&gt;"",1,"")</f>
        <v/>
      </c>
      <c r="W210" s="14" t="str">
        <f>IF(AND(טבלה20[[#This Row],[באיזה מחזור נעקר אחרי קביעה?]]&lt;&gt;"",טבלה20[[#This Row],[CycleNumber]]&gt;B211),טבלה20[[#This Row],[באיזה מחזור נעקר אחרי קביעה?]],"")</f>
        <v/>
      </c>
      <c r="X210" s="14" t="str">
        <f>IF(AND(טבלה20[[#This Row],[הפרש קבוע אחרון]]&lt;&gt;"",J209=""),טבלה20[[#This Row],[CycleNumber]],"")</f>
        <v/>
      </c>
      <c r="Y210" s="14" t="str">
        <f>IF(OR(טבלה20[[#This Row],[CycleNumber]]&gt;B211,B211=""),טבלה20[[#This Row],[CycleNumber]],"")</f>
        <v/>
      </c>
      <c r="Z2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0" t="s">
        <v>41</v>
      </c>
      <c r="AS210">
        <v>1</v>
      </c>
      <c r="AT210">
        <v>24</v>
      </c>
      <c r="AU210" t="str">
        <f t="shared" si="9"/>
        <v/>
      </c>
      <c r="AV210" t="str">
        <f t="shared" si="10"/>
        <v/>
      </c>
    </row>
    <row r="211" spans="1:48" x14ac:dyDescent="0.25">
      <c r="A211" t="s">
        <v>41</v>
      </c>
      <c r="B211">
        <v>2</v>
      </c>
      <c r="C211">
        <v>0</v>
      </c>
      <c r="D211">
        <v>1</v>
      </c>
      <c r="E211">
        <v>0</v>
      </c>
      <c r="F211">
        <v>26</v>
      </c>
      <c r="G211">
        <f>טבלה20[[#This Row],[LengthofCycle]]+1</f>
        <v>27</v>
      </c>
      <c r="H211" t="str">
        <f>IF(טבלה20[[#This Row],[CycleNumber]]&gt;2,IF(AND(טבלה20[[#This Row],[LengthofCycle]]-F210=F210-F209,טבלה20[[#This Row],[LengthofCycle]]-F210&lt;&gt;0),1,""),"")</f>
        <v/>
      </c>
      <c r="I211" t="str">
        <f>IF(טבלה20[[#This Row],[דילוג]]=1,SUM(H211:H212),"")</f>
        <v/>
      </c>
      <c r="J211" t="str">
        <f>IF(AND(טבלה20[[#This Row],[CycleNumber]]&gt;B210,טבלה20[[#This Row],[CycleNumber]]&gt;2),IF(טבלה20[[#This Row],[דילוג]]=1,טבלה20[[#This Row],[LengthofCycle]]-F210,J210),"")</f>
        <v/>
      </c>
      <c r="K211" t="str">
        <f>IF(AND(טבלה20[[#This Row],[CycleNumber]]&gt;B210,טבלה20[[#This Row],[CycleNumber]]&gt;2),IF(טבלה20[[#This Row],[דילוג]]=1,1,IF(MAX(K209:K210)=1,1,IF(טבלה20[[#This Row],[LengthofCycle]]-F210&lt;&gt;טבלה20[[#This Row],[הפרש קבוע אחרון]],0,""))),"")</f>
        <v/>
      </c>
      <c r="L211" t="str">
        <f>IF(טבלה20[[#This Row],[CycleNumber]]&lt;3,"",IF(טבלה20[[#This Row],[דילוג]]=1,1,IF(L210="","",IF(טבלה20[[#This Row],[LengthofCycle]]-F210=טבלה20[[#This Row],[הפרש קבוע אחרון]],1,IF(L210+1&gt;3,"",L210+1)))))</f>
        <v/>
      </c>
      <c r="M211" t="str">
        <f>IF(AND(טבלה20[[#This Row],[פעילות]]=1,L212=2,L213=1,B213&gt;טבלה20[[#This Row],[CycleNumber]]),1,"")</f>
        <v/>
      </c>
      <c r="N211" t="str">
        <f>IF(AND(טבלה20[[#This Row],[האם יש לאישה וסת דילוג?]]=1,טבלה20[[#This Row],[CycleNumber]]&gt;5),IF(AND(טבלה20[[#This Row],[LengthofCycle]]=F208,F210=F207,F209=F206),1,""),"")</f>
        <v/>
      </c>
      <c r="O211" t="str">
        <f>IF(OR(טבלה20[[#This Row],[פעילות]]="",L210=""),"",IF(טבלה20[[#This Row],[פעילות]]=1,1,0))</f>
        <v/>
      </c>
      <c r="P211" t="str">
        <f>IF(AND(טבלה20[[#This Row],[הפרש קבוע אחרון]]&lt;&gt;"",טבלה20[[#This Row],[CycleNumber]]&lt;B212,B212&lt;&gt;"",טבלה20[[#This Row],[פעילות]]&lt;4),IF(F212-טבלה20[[#This Row],[LengthofCycle]]=טבלה20[[#This Row],[הפרש קבוע אחרון]],1,0),"")</f>
        <v/>
      </c>
      <c r="Q211" s="14" t="str">
        <f>IF(טבלה20[[#This Row],[פעילות]]="","",IF(OR(Q210="",AND(טבלה20[[#This Row],[דילוג]]=1,L210=3)),1,Q210+1))</f>
        <v/>
      </c>
      <c r="R211" s="14" t="str">
        <f>IF(AND(טבלה20[[#This Row],[מחזורי פעילות]]=3,H212=1,טבלה20[[#This Row],[הפרש קבוע אחרון]]&lt;&gt;J212),1,"")</f>
        <v/>
      </c>
      <c r="S211" s="14" t="str">
        <f>IF(AND(טבלה20[[#This Row],[מחזורי פעילות]]=3,H212=1,טבלה20[[#This Row],[הפרש קבוע אחרון]]=J212),1,"")</f>
        <v/>
      </c>
      <c r="T211" s="14" t="str">
        <f>IF(AND(טבלה20[[#This Row],[דילוג]]=1,טבלה20[[#This Row],[הפרש קבוע אחרון]]=J210,טבלה20[[#This Row],[מחזורי פעילות]]&gt;1),1,"")</f>
        <v/>
      </c>
      <c r="U211" s="14" t="str">
        <f>IF(OR(AND(טבלה20[[#This Row],[מחזורי פעילות]]&lt;&gt;"",Q212=""),AND(טבלה20[[#This Row],[פעילות]]=3,Q212=1)),טבלה20[[#This Row],[מחזורי פעילות]],"")</f>
        <v/>
      </c>
      <c r="V211" s="14" t="str">
        <f>IF(טבלה20[[#This Row],[באיזה מחזור נעקר אחרי קביעה?]]&lt;&gt;"",1,"")</f>
        <v/>
      </c>
      <c r="W211" s="14" t="str">
        <f>IF(AND(טבלה20[[#This Row],[באיזה מחזור נעקר אחרי קביעה?]]&lt;&gt;"",טבלה20[[#This Row],[CycleNumber]]&gt;B212),טבלה20[[#This Row],[באיזה מחזור נעקר אחרי קביעה?]],"")</f>
        <v/>
      </c>
      <c r="X211" s="14" t="str">
        <f>IF(AND(טבלה20[[#This Row],[הפרש קבוע אחרון]]&lt;&gt;"",J210=""),טבלה20[[#This Row],[CycleNumber]],"")</f>
        <v/>
      </c>
      <c r="Y211" s="14" t="str">
        <f>IF(OR(טבלה20[[#This Row],[CycleNumber]]&gt;B212,B212=""),טבלה20[[#This Row],[CycleNumber]],"")</f>
        <v/>
      </c>
      <c r="Z2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1" t="s">
        <v>41</v>
      </c>
      <c r="AS211">
        <v>2</v>
      </c>
      <c r="AT211">
        <v>26</v>
      </c>
      <c r="AU211" t="str">
        <f t="shared" si="9"/>
        <v/>
      </c>
      <c r="AV211" t="str">
        <f t="shared" si="10"/>
        <v/>
      </c>
    </row>
    <row r="212" spans="1:48" x14ac:dyDescent="0.25">
      <c r="A212" t="s">
        <v>41</v>
      </c>
      <c r="B212">
        <v>3</v>
      </c>
      <c r="C212">
        <v>0</v>
      </c>
      <c r="D212">
        <v>1</v>
      </c>
      <c r="E212">
        <v>0</v>
      </c>
      <c r="F212">
        <v>30</v>
      </c>
      <c r="G212">
        <f>טבלה20[[#This Row],[LengthofCycle]]+1</f>
        <v>31</v>
      </c>
      <c r="H212" t="str">
        <f>IF(טבלה20[[#This Row],[CycleNumber]]&gt;2,IF(AND(טבלה20[[#This Row],[LengthofCycle]]-F211=F211-F210,טבלה20[[#This Row],[LengthofCycle]]-F211&lt;&gt;0),1,""),"")</f>
        <v/>
      </c>
      <c r="I212" t="str">
        <f>IF(טבלה20[[#This Row],[דילוג]]=1,SUM(H212:H213),"")</f>
        <v/>
      </c>
      <c r="J212" t="str">
        <f>IF(AND(טבלה20[[#This Row],[CycleNumber]]&gt;B211,טבלה20[[#This Row],[CycleNumber]]&gt;2),IF(טבלה20[[#This Row],[דילוג]]=1,טבלה20[[#This Row],[LengthofCycle]]-F211,J211),"")</f>
        <v/>
      </c>
      <c r="K212">
        <f>IF(AND(טבלה20[[#This Row],[CycleNumber]]&gt;B211,טבלה20[[#This Row],[CycleNumber]]&gt;2),IF(טבלה20[[#This Row],[דילוג]]=1,1,IF(MAX(K210:K211)=1,1,IF(טבלה20[[#This Row],[LengthofCycle]]-F211&lt;&gt;טבלה20[[#This Row],[הפרש קבוע אחרון]],0,""))),"")</f>
        <v>0</v>
      </c>
      <c r="L212" t="str">
        <f>IF(טבלה20[[#This Row],[CycleNumber]]&lt;3,"",IF(טבלה20[[#This Row],[דילוג]]=1,1,IF(L211="","",IF(טבלה20[[#This Row],[LengthofCycle]]-F211=טבלה20[[#This Row],[הפרש קבוע אחרון]],1,IF(L211+1&gt;3,"",L211+1)))))</f>
        <v/>
      </c>
      <c r="M212" t="str">
        <f>IF(AND(טבלה20[[#This Row],[פעילות]]=1,L213=2,L214=1,B214&gt;טבלה20[[#This Row],[CycleNumber]]),1,"")</f>
        <v/>
      </c>
      <c r="N212" t="str">
        <f>IF(AND(טבלה20[[#This Row],[האם יש לאישה וסת דילוג?]]=1,טבלה20[[#This Row],[CycleNumber]]&gt;5),IF(AND(טבלה20[[#This Row],[LengthofCycle]]=F209,F211=F208,F210=F207),1,""),"")</f>
        <v/>
      </c>
      <c r="O212" t="str">
        <f>IF(OR(טבלה20[[#This Row],[פעילות]]="",L211=""),"",IF(טבלה20[[#This Row],[פעילות]]=1,1,0))</f>
        <v/>
      </c>
      <c r="P212" t="str">
        <f>IF(AND(טבלה20[[#This Row],[הפרש קבוע אחרון]]&lt;&gt;"",טבלה20[[#This Row],[CycleNumber]]&lt;B213,B213&lt;&gt;"",טבלה20[[#This Row],[פעילות]]&lt;4),IF(F213-טבלה20[[#This Row],[LengthofCycle]]=טבלה20[[#This Row],[הפרש קבוע אחרון]],1,0),"")</f>
        <v/>
      </c>
      <c r="Q212" s="14" t="str">
        <f>IF(טבלה20[[#This Row],[פעילות]]="","",IF(OR(Q211="",AND(טבלה20[[#This Row],[דילוג]]=1,L211=3)),1,Q211+1))</f>
        <v/>
      </c>
      <c r="R212" s="14" t="str">
        <f>IF(AND(טבלה20[[#This Row],[מחזורי פעילות]]=3,H213=1,טבלה20[[#This Row],[הפרש קבוע אחרון]]&lt;&gt;J213),1,"")</f>
        <v/>
      </c>
      <c r="S212" s="14" t="str">
        <f>IF(AND(טבלה20[[#This Row],[מחזורי פעילות]]=3,H213=1,טבלה20[[#This Row],[הפרש קבוע אחרון]]=J213),1,"")</f>
        <v/>
      </c>
      <c r="T212" s="14" t="str">
        <f>IF(AND(טבלה20[[#This Row],[דילוג]]=1,טבלה20[[#This Row],[הפרש קבוע אחרון]]=J211,טבלה20[[#This Row],[מחזורי פעילות]]&gt;1),1,"")</f>
        <v/>
      </c>
      <c r="U212" s="14" t="str">
        <f>IF(OR(AND(טבלה20[[#This Row],[מחזורי פעילות]]&lt;&gt;"",Q213=""),AND(טבלה20[[#This Row],[פעילות]]=3,Q213=1)),טבלה20[[#This Row],[מחזורי פעילות]],"")</f>
        <v/>
      </c>
      <c r="V212" s="14" t="str">
        <f>IF(טבלה20[[#This Row],[באיזה מחזור נעקר אחרי קביעה?]]&lt;&gt;"",1,"")</f>
        <v/>
      </c>
      <c r="W212" s="14" t="str">
        <f>IF(AND(טבלה20[[#This Row],[באיזה מחזור נעקר אחרי קביעה?]]&lt;&gt;"",טבלה20[[#This Row],[CycleNumber]]&gt;B213),טבלה20[[#This Row],[באיזה מחזור נעקר אחרי קביעה?]],"")</f>
        <v/>
      </c>
      <c r="X212" s="14" t="str">
        <f>IF(AND(טבלה20[[#This Row],[הפרש קבוע אחרון]]&lt;&gt;"",J211=""),טבלה20[[#This Row],[CycleNumber]],"")</f>
        <v/>
      </c>
      <c r="Y212" s="14" t="str">
        <f>IF(OR(טבלה20[[#This Row],[CycleNumber]]&gt;B213,B213=""),טבלה20[[#This Row],[CycleNumber]],"")</f>
        <v/>
      </c>
      <c r="Z2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2" t="s">
        <v>41</v>
      </c>
      <c r="AS212">
        <v>3</v>
      </c>
      <c r="AT212">
        <v>30</v>
      </c>
      <c r="AU212">
        <f t="shared" si="9"/>
        <v>0</v>
      </c>
      <c r="AV212" t="str">
        <f t="shared" si="10"/>
        <v/>
      </c>
    </row>
    <row r="213" spans="1:48" x14ac:dyDescent="0.25">
      <c r="A213" t="s">
        <v>41</v>
      </c>
      <c r="B213">
        <v>4</v>
      </c>
      <c r="C213">
        <v>0</v>
      </c>
      <c r="D213">
        <v>1</v>
      </c>
      <c r="E213">
        <v>0</v>
      </c>
      <c r="F213">
        <v>25</v>
      </c>
      <c r="G213">
        <f>טבלה20[[#This Row],[LengthofCycle]]+1</f>
        <v>26</v>
      </c>
      <c r="H213" t="str">
        <f>IF(טבלה20[[#This Row],[CycleNumber]]&gt;2,IF(AND(טבלה20[[#This Row],[LengthofCycle]]-F212=F212-F211,טבלה20[[#This Row],[LengthofCycle]]-F212&lt;&gt;0),1,""),"")</f>
        <v/>
      </c>
      <c r="I213" t="str">
        <f>IF(טבלה20[[#This Row],[דילוג]]=1,SUM(H213:H214),"")</f>
        <v/>
      </c>
      <c r="J213" t="str">
        <f>IF(AND(טבלה20[[#This Row],[CycleNumber]]&gt;B212,טבלה20[[#This Row],[CycleNumber]]&gt;2),IF(טבלה20[[#This Row],[דילוג]]=1,טבלה20[[#This Row],[LengthofCycle]]-F212,J212),"")</f>
        <v/>
      </c>
      <c r="K213">
        <f>IF(AND(טבלה20[[#This Row],[CycleNumber]]&gt;B212,טבלה20[[#This Row],[CycleNumber]]&gt;2),IF(טבלה20[[#This Row],[דילוג]]=1,1,IF(MAX(K211:K212)=1,1,IF(טבלה20[[#This Row],[LengthofCycle]]-F212&lt;&gt;טבלה20[[#This Row],[הפרש קבוע אחרון]],0,""))),"")</f>
        <v>0</v>
      </c>
      <c r="L213" t="str">
        <f>IF(טבלה20[[#This Row],[CycleNumber]]&lt;3,"",IF(טבלה20[[#This Row],[דילוג]]=1,1,IF(L212="","",IF(טבלה20[[#This Row],[LengthofCycle]]-F212=טבלה20[[#This Row],[הפרש קבוע אחרון]],1,IF(L212+1&gt;3,"",L212+1)))))</f>
        <v/>
      </c>
      <c r="M213" t="str">
        <f>IF(AND(טבלה20[[#This Row],[פעילות]]=1,L214=2,L215=1,B215&gt;טבלה20[[#This Row],[CycleNumber]]),1,"")</f>
        <v/>
      </c>
      <c r="N213" t="str">
        <f>IF(AND(טבלה20[[#This Row],[האם יש לאישה וסת דילוג?]]=1,טבלה20[[#This Row],[CycleNumber]]&gt;5),IF(AND(טבלה20[[#This Row],[LengthofCycle]]=F210,F212=F209,F211=F208),1,""),"")</f>
        <v/>
      </c>
      <c r="O213" t="str">
        <f>IF(OR(טבלה20[[#This Row],[פעילות]]="",L212=""),"",IF(טבלה20[[#This Row],[פעילות]]=1,1,0))</f>
        <v/>
      </c>
      <c r="P213" t="str">
        <f>IF(AND(טבלה20[[#This Row],[הפרש קבוע אחרון]]&lt;&gt;"",טבלה20[[#This Row],[CycleNumber]]&lt;B214,B214&lt;&gt;"",טבלה20[[#This Row],[פעילות]]&lt;4),IF(F214-טבלה20[[#This Row],[LengthofCycle]]=טבלה20[[#This Row],[הפרש קבוע אחרון]],1,0),"")</f>
        <v/>
      </c>
      <c r="Q213" s="14" t="str">
        <f>IF(טבלה20[[#This Row],[פעילות]]="","",IF(OR(Q212="",AND(טבלה20[[#This Row],[דילוג]]=1,L212=3)),1,Q212+1))</f>
        <v/>
      </c>
      <c r="R213" s="14" t="str">
        <f>IF(AND(טבלה20[[#This Row],[מחזורי פעילות]]=3,H214=1,טבלה20[[#This Row],[הפרש קבוע אחרון]]&lt;&gt;J214),1,"")</f>
        <v/>
      </c>
      <c r="S213" s="14" t="str">
        <f>IF(AND(טבלה20[[#This Row],[מחזורי פעילות]]=3,H214=1,טבלה20[[#This Row],[הפרש קבוע אחרון]]=J214),1,"")</f>
        <v/>
      </c>
      <c r="T213" s="14" t="str">
        <f>IF(AND(טבלה20[[#This Row],[דילוג]]=1,טבלה20[[#This Row],[הפרש קבוע אחרון]]=J212,טבלה20[[#This Row],[מחזורי פעילות]]&gt;1),1,"")</f>
        <v/>
      </c>
      <c r="U213" s="14" t="str">
        <f>IF(OR(AND(טבלה20[[#This Row],[מחזורי פעילות]]&lt;&gt;"",Q214=""),AND(טבלה20[[#This Row],[פעילות]]=3,Q214=1)),טבלה20[[#This Row],[מחזורי פעילות]],"")</f>
        <v/>
      </c>
      <c r="V213" s="14" t="str">
        <f>IF(טבלה20[[#This Row],[באיזה מחזור נעקר אחרי קביעה?]]&lt;&gt;"",1,"")</f>
        <v/>
      </c>
      <c r="W213" s="14" t="str">
        <f>IF(AND(טבלה20[[#This Row],[באיזה מחזור נעקר אחרי קביעה?]]&lt;&gt;"",טבלה20[[#This Row],[CycleNumber]]&gt;B214),טבלה20[[#This Row],[באיזה מחזור נעקר אחרי קביעה?]],"")</f>
        <v/>
      </c>
      <c r="X213" s="14" t="str">
        <f>IF(AND(טבלה20[[#This Row],[הפרש קבוע אחרון]]&lt;&gt;"",J212=""),טבלה20[[#This Row],[CycleNumber]],"")</f>
        <v/>
      </c>
      <c r="Y213" s="14" t="str">
        <f>IF(OR(טבלה20[[#This Row],[CycleNumber]]&gt;B214,B214=""),טבלה20[[#This Row],[CycleNumber]],"")</f>
        <v/>
      </c>
      <c r="Z2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3" t="s">
        <v>41</v>
      </c>
      <c r="AS213">
        <v>4</v>
      </c>
      <c r="AT213">
        <v>25</v>
      </c>
      <c r="AU213">
        <f t="shared" si="9"/>
        <v>0</v>
      </c>
      <c r="AV213" t="str">
        <f t="shared" si="10"/>
        <v/>
      </c>
    </row>
    <row r="214" spans="1:48" x14ac:dyDescent="0.25">
      <c r="A214" t="s">
        <v>41</v>
      </c>
      <c r="B214">
        <v>5</v>
      </c>
      <c r="C214">
        <v>0</v>
      </c>
      <c r="D214">
        <v>1</v>
      </c>
      <c r="E214">
        <v>0</v>
      </c>
      <c r="F214">
        <v>26</v>
      </c>
      <c r="G214">
        <f>טבלה20[[#This Row],[LengthofCycle]]+1</f>
        <v>27</v>
      </c>
      <c r="H214" t="str">
        <f>IF(טבלה20[[#This Row],[CycleNumber]]&gt;2,IF(AND(טבלה20[[#This Row],[LengthofCycle]]-F213=F213-F212,טבלה20[[#This Row],[LengthofCycle]]-F213&lt;&gt;0),1,""),"")</f>
        <v/>
      </c>
      <c r="I214" t="str">
        <f>IF(טבלה20[[#This Row],[דילוג]]=1,SUM(H214:H215),"")</f>
        <v/>
      </c>
      <c r="J214" t="str">
        <f>IF(AND(טבלה20[[#This Row],[CycleNumber]]&gt;B213,טבלה20[[#This Row],[CycleNumber]]&gt;2),IF(טבלה20[[#This Row],[דילוג]]=1,טבלה20[[#This Row],[LengthofCycle]]-F213,J213),"")</f>
        <v/>
      </c>
      <c r="K214">
        <f>IF(AND(טבלה20[[#This Row],[CycleNumber]]&gt;B213,טבלה20[[#This Row],[CycleNumber]]&gt;2),IF(טבלה20[[#This Row],[דילוג]]=1,1,IF(MAX(K212:K213)=1,1,IF(טבלה20[[#This Row],[LengthofCycle]]-F213&lt;&gt;טבלה20[[#This Row],[הפרש קבוע אחרון]],0,""))),"")</f>
        <v>0</v>
      </c>
      <c r="L214" t="str">
        <f>IF(טבלה20[[#This Row],[CycleNumber]]&lt;3,"",IF(טבלה20[[#This Row],[דילוג]]=1,1,IF(L213="","",IF(טבלה20[[#This Row],[LengthofCycle]]-F213=טבלה20[[#This Row],[הפרש קבוע אחרון]],1,IF(L213+1&gt;3,"",L213+1)))))</f>
        <v/>
      </c>
      <c r="M214" t="str">
        <f>IF(AND(טבלה20[[#This Row],[פעילות]]=1,L215=2,L216=1,B216&gt;טבלה20[[#This Row],[CycleNumber]]),1,"")</f>
        <v/>
      </c>
      <c r="N214" t="str">
        <f>IF(AND(טבלה20[[#This Row],[האם יש לאישה וסת דילוג?]]=1,טבלה20[[#This Row],[CycleNumber]]&gt;5),IF(AND(טבלה20[[#This Row],[LengthofCycle]]=F211,F213=F210,F212=F209),1,""),"")</f>
        <v/>
      </c>
      <c r="O214" t="str">
        <f>IF(OR(טבלה20[[#This Row],[פעילות]]="",L213=""),"",IF(טבלה20[[#This Row],[פעילות]]=1,1,0))</f>
        <v/>
      </c>
      <c r="P214" t="str">
        <f>IF(AND(טבלה20[[#This Row],[הפרש קבוע אחרון]]&lt;&gt;"",טבלה20[[#This Row],[CycleNumber]]&lt;B215,B215&lt;&gt;"",טבלה20[[#This Row],[פעילות]]&lt;4),IF(F215-טבלה20[[#This Row],[LengthofCycle]]=טבלה20[[#This Row],[הפרש קבוע אחרון]],1,0),"")</f>
        <v/>
      </c>
      <c r="Q214" s="14" t="str">
        <f>IF(טבלה20[[#This Row],[פעילות]]="","",IF(OR(Q213="",AND(טבלה20[[#This Row],[דילוג]]=1,L213=3)),1,Q213+1))</f>
        <v/>
      </c>
      <c r="R214" s="14" t="str">
        <f>IF(AND(טבלה20[[#This Row],[מחזורי פעילות]]=3,H215=1,טבלה20[[#This Row],[הפרש קבוע אחרון]]&lt;&gt;J215),1,"")</f>
        <v/>
      </c>
      <c r="S214" s="14" t="str">
        <f>IF(AND(טבלה20[[#This Row],[מחזורי פעילות]]=3,H215=1,טבלה20[[#This Row],[הפרש קבוע אחרון]]=J215),1,"")</f>
        <v/>
      </c>
      <c r="T214" s="14" t="str">
        <f>IF(AND(טבלה20[[#This Row],[דילוג]]=1,טבלה20[[#This Row],[הפרש קבוע אחרון]]=J213,טבלה20[[#This Row],[מחזורי פעילות]]&gt;1),1,"")</f>
        <v/>
      </c>
      <c r="U214" s="14" t="str">
        <f>IF(OR(AND(טבלה20[[#This Row],[מחזורי פעילות]]&lt;&gt;"",Q215=""),AND(טבלה20[[#This Row],[פעילות]]=3,Q215=1)),טבלה20[[#This Row],[מחזורי פעילות]],"")</f>
        <v/>
      </c>
      <c r="V214" s="14" t="str">
        <f>IF(טבלה20[[#This Row],[באיזה מחזור נעקר אחרי קביעה?]]&lt;&gt;"",1,"")</f>
        <v/>
      </c>
      <c r="W214" s="14" t="str">
        <f>IF(AND(טבלה20[[#This Row],[באיזה מחזור נעקר אחרי קביעה?]]&lt;&gt;"",טבלה20[[#This Row],[CycleNumber]]&gt;B215),טבלה20[[#This Row],[באיזה מחזור נעקר אחרי קביעה?]],"")</f>
        <v/>
      </c>
      <c r="X214" s="14" t="str">
        <f>IF(AND(טבלה20[[#This Row],[הפרש קבוע אחרון]]&lt;&gt;"",J213=""),טבלה20[[#This Row],[CycleNumber]],"")</f>
        <v/>
      </c>
      <c r="Y214" s="14" t="str">
        <f>IF(OR(טבלה20[[#This Row],[CycleNumber]]&gt;B215,B215=""),טבלה20[[#This Row],[CycleNumber]],"")</f>
        <v/>
      </c>
      <c r="Z2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4" t="s">
        <v>41</v>
      </c>
      <c r="AS214">
        <v>5</v>
      </c>
      <c r="AT214">
        <v>26</v>
      </c>
      <c r="AU214">
        <f t="shared" si="9"/>
        <v>0</v>
      </c>
      <c r="AV214" t="str">
        <f t="shared" si="10"/>
        <v/>
      </c>
    </row>
    <row r="215" spans="1:48" x14ac:dyDescent="0.25">
      <c r="A215" t="s">
        <v>41</v>
      </c>
      <c r="B215">
        <v>6</v>
      </c>
      <c r="C215">
        <v>0</v>
      </c>
      <c r="D215">
        <v>1</v>
      </c>
      <c r="E215">
        <v>0</v>
      </c>
      <c r="F215">
        <v>28</v>
      </c>
      <c r="G215">
        <f>טבלה20[[#This Row],[LengthofCycle]]+1</f>
        <v>29</v>
      </c>
      <c r="H215" t="str">
        <f>IF(טבלה20[[#This Row],[CycleNumber]]&gt;2,IF(AND(טבלה20[[#This Row],[LengthofCycle]]-F214=F214-F213,טבלה20[[#This Row],[LengthofCycle]]-F214&lt;&gt;0),1,""),"")</f>
        <v/>
      </c>
      <c r="I215" t="str">
        <f>IF(טבלה20[[#This Row],[דילוג]]=1,SUM(H215:H216),"")</f>
        <v/>
      </c>
      <c r="J215" t="str">
        <f>IF(AND(טבלה20[[#This Row],[CycleNumber]]&gt;B214,טבלה20[[#This Row],[CycleNumber]]&gt;2),IF(טבלה20[[#This Row],[דילוג]]=1,טבלה20[[#This Row],[LengthofCycle]]-F214,J214),"")</f>
        <v/>
      </c>
      <c r="K215">
        <f>IF(AND(טבלה20[[#This Row],[CycleNumber]]&gt;B214,טבלה20[[#This Row],[CycleNumber]]&gt;2),IF(טבלה20[[#This Row],[דילוג]]=1,1,IF(MAX(K213:K214)=1,1,IF(טבלה20[[#This Row],[LengthofCycle]]-F214&lt;&gt;טבלה20[[#This Row],[הפרש קבוע אחרון]],0,""))),"")</f>
        <v>0</v>
      </c>
      <c r="L215" t="str">
        <f>IF(טבלה20[[#This Row],[CycleNumber]]&lt;3,"",IF(טבלה20[[#This Row],[דילוג]]=1,1,IF(L214="","",IF(טבלה20[[#This Row],[LengthofCycle]]-F214=טבלה20[[#This Row],[הפרש קבוע אחרון]],1,IF(L214+1&gt;3,"",L214+1)))))</f>
        <v/>
      </c>
      <c r="M215" t="str">
        <f>IF(AND(טבלה20[[#This Row],[פעילות]]=1,L216=2,L217=1,B217&gt;טבלה20[[#This Row],[CycleNumber]]),1,"")</f>
        <v/>
      </c>
      <c r="N215" t="str">
        <f>IF(AND(טבלה20[[#This Row],[האם יש לאישה וסת דילוג?]]=1,טבלה20[[#This Row],[CycleNumber]]&gt;5),IF(AND(טבלה20[[#This Row],[LengthofCycle]]=F212,F214=F211,F213=F210),1,""),"")</f>
        <v/>
      </c>
      <c r="O215" t="str">
        <f>IF(OR(טבלה20[[#This Row],[פעילות]]="",L214=""),"",IF(טבלה20[[#This Row],[פעילות]]=1,1,0))</f>
        <v/>
      </c>
      <c r="P215" t="str">
        <f>IF(AND(טבלה20[[#This Row],[הפרש קבוע אחרון]]&lt;&gt;"",טבלה20[[#This Row],[CycleNumber]]&lt;B216,B216&lt;&gt;"",טבלה20[[#This Row],[פעילות]]&lt;4),IF(F216-טבלה20[[#This Row],[LengthofCycle]]=טבלה20[[#This Row],[הפרש קבוע אחרון]],1,0),"")</f>
        <v/>
      </c>
      <c r="Q215" s="14" t="str">
        <f>IF(טבלה20[[#This Row],[פעילות]]="","",IF(OR(Q214="",AND(טבלה20[[#This Row],[דילוג]]=1,L214=3)),1,Q214+1))</f>
        <v/>
      </c>
      <c r="R215" s="14" t="str">
        <f>IF(AND(טבלה20[[#This Row],[מחזורי פעילות]]=3,H216=1,טבלה20[[#This Row],[הפרש קבוע אחרון]]&lt;&gt;J216),1,"")</f>
        <v/>
      </c>
      <c r="S215" s="14" t="str">
        <f>IF(AND(טבלה20[[#This Row],[מחזורי פעילות]]=3,H216=1,טבלה20[[#This Row],[הפרש קבוע אחרון]]=J216),1,"")</f>
        <v/>
      </c>
      <c r="T215" s="14" t="str">
        <f>IF(AND(טבלה20[[#This Row],[דילוג]]=1,טבלה20[[#This Row],[הפרש קבוע אחרון]]=J214,טבלה20[[#This Row],[מחזורי פעילות]]&gt;1),1,"")</f>
        <v/>
      </c>
      <c r="U215" s="14" t="str">
        <f>IF(OR(AND(טבלה20[[#This Row],[מחזורי פעילות]]&lt;&gt;"",Q216=""),AND(טבלה20[[#This Row],[פעילות]]=3,Q216=1)),טבלה20[[#This Row],[מחזורי פעילות]],"")</f>
        <v/>
      </c>
      <c r="V215" s="14" t="str">
        <f>IF(טבלה20[[#This Row],[באיזה מחזור נעקר אחרי קביעה?]]&lt;&gt;"",1,"")</f>
        <v/>
      </c>
      <c r="W215" s="14" t="str">
        <f>IF(AND(טבלה20[[#This Row],[באיזה מחזור נעקר אחרי קביעה?]]&lt;&gt;"",טבלה20[[#This Row],[CycleNumber]]&gt;B216),טבלה20[[#This Row],[באיזה מחזור נעקר אחרי קביעה?]],"")</f>
        <v/>
      </c>
      <c r="X215" s="14" t="str">
        <f>IF(AND(טבלה20[[#This Row],[הפרש קבוע אחרון]]&lt;&gt;"",J214=""),טבלה20[[#This Row],[CycleNumber]],"")</f>
        <v/>
      </c>
      <c r="Y215" s="14" t="str">
        <f>IF(OR(טבלה20[[#This Row],[CycleNumber]]&gt;B216,B216=""),טבלה20[[#This Row],[CycleNumber]],"")</f>
        <v/>
      </c>
      <c r="Z2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5" t="s">
        <v>41</v>
      </c>
      <c r="AS215">
        <v>6</v>
      </c>
      <c r="AT215">
        <v>28</v>
      </c>
      <c r="AU215">
        <f t="shared" si="9"/>
        <v>0</v>
      </c>
      <c r="AV215" t="str">
        <f t="shared" si="10"/>
        <v/>
      </c>
    </row>
    <row r="216" spans="1:48" x14ac:dyDescent="0.25">
      <c r="A216" t="s">
        <v>41</v>
      </c>
      <c r="B216">
        <v>7</v>
      </c>
      <c r="C216">
        <v>0</v>
      </c>
      <c r="D216">
        <v>1</v>
      </c>
      <c r="E216">
        <v>0</v>
      </c>
      <c r="F216">
        <v>33</v>
      </c>
      <c r="G216">
        <f>טבלה20[[#This Row],[LengthofCycle]]+1</f>
        <v>34</v>
      </c>
      <c r="H216" t="str">
        <f>IF(טבלה20[[#This Row],[CycleNumber]]&gt;2,IF(AND(טבלה20[[#This Row],[LengthofCycle]]-F215=F215-F214,טבלה20[[#This Row],[LengthofCycle]]-F215&lt;&gt;0),1,""),"")</f>
        <v/>
      </c>
      <c r="I216" t="str">
        <f>IF(טבלה20[[#This Row],[דילוג]]=1,SUM(H216:H217),"")</f>
        <v/>
      </c>
      <c r="J216" t="str">
        <f>IF(AND(טבלה20[[#This Row],[CycleNumber]]&gt;B215,טבלה20[[#This Row],[CycleNumber]]&gt;2),IF(טבלה20[[#This Row],[דילוג]]=1,טבלה20[[#This Row],[LengthofCycle]]-F215,J215),"")</f>
        <v/>
      </c>
      <c r="K216">
        <f>IF(AND(טבלה20[[#This Row],[CycleNumber]]&gt;B215,טבלה20[[#This Row],[CycleNumber]]&gt;2),IF(טבלה20[[#This Row],[דילוג]]=1,1,IF(MAX(K214:K215)=1,1,IF(טבלה20[[#This Row],[LengthofCycle]]-F215&lt;&gt;טבלה20[[#This Row],[הפרש קבוע אחרון]],0,""))),"")</f>
        <v>0</v>
      </c>
      <c r="L216" t="str">
        <f>IF(טבלה20[[#This Row],[CycleNumber]]&lt;3,"",IF(טבלה20[[#This Row],[דילוג]]=1,1,IF(L215="","",IF(טבלה20[[#This Row],[LengthofCycle]]-F215=טבלה20[[#This Row],[הפרש קבוע אחרון]],1,IF(L215+1&gt;3,"",L215+1)))))</f>
        <v/>
      </c>
      <c r="M216" t="str">
        <f>IF(AND(טבלה20[[#This Row],[פעילות]]=1,L217=2,L218=1,B218&gt;טבלה20[[#This Row],[CycleNumber]]),1,"")</f>
        <v/>
      </c>
      <c r="N216" t="str">
        <f>IF(AND(טבלה20[[#This Row],[האם יש לאישה וסת דילוג?]]=1,טבלה20[[#This Row],[CycleNumber]]&gt;5),IF(AND(טבלה20[[#This Row],[LengthofCycle]]=F213,F215=F212,F214=F211),1,""),"")</f>
        <v/>
      </c>
      <c r="O216" t="str">
        <f>IF(OR(טבלה20[[#This Row],[פעילות]]="",L215=""),"",IF(טבלה20[[#This Row],[פעילות]]=1,1,0))</f>
        <v/>
      </c>
      <c r="P216" t="str">
        <f>IF(AND(טבלה20[[#This Row],[הפרש קבוע אחרון]]&lt;&gt;"",טבלה20[[#This Row],[CycleNumber]]&lt;B217,B217&lt;&gt;"",טבלה20[[#This Row],[פעילות]]&lt;4),IF(F217-טבלה20[[#This Row],[LengthofCycle]]=טבלה20[[#This Row],[הפרש קבוע אחרון]],1,0),"")</f>
        <v/>
      </c>
      <c r="Q216" s="14" t="str">
        <f>IF(טבלה20[[#This Row],[פעילות]]="","",IF(OR(Q215="",AND(טבלה20[[#This Row],[דילוג]]=1,L215=3)),1,Q215+1))</f>
        <v/>
      </c>
      <c r="R216" s="14" t="str">
        <f>IF(AND(טבלה20[[#This Row],[מחזורי פעילות]]=3,H217=1,טבלה20[[#This Row],[הפרש קבוע אחרון]]&lt;&gt;J217),1,"")</f>
        <v/>
      </c>
      <c r="S216" s="14" t="str">
        <f>IF(AND(טבלה20[[#This Row],[מחזורי פעילות]]=3,H217=1,טבלה20[[#This Row],[הפרש קבוע אחרון]]=J217),1,"")</f>
        <v/>
      </c>
      <c r="T216" s="14" t="str">
        <f>IF(AND(טבלה20[[#This Row],[דילוג]]=1,טבלה20[[#This Row],[הפרש קבוע אחרון]]=J215,טבלה20[[#This Row],[מחזורי פעילות]]&gt;1),1,"")</f>
        <v/>
      </c>
      <c r="U216" s="14" t="str">
        <f>IF(OR(AND(טבלה20[[#This Row],[מחזורי פעילות]]&lt;&gt;"",Q217=""),AND(טבלה20[[#This Row],[פעילות]]=3,Q217=1)),טבלה20[[#This Row],[מחזורי פעילות]],"")</f>
        <v/>
      </c>
      <c r="V216" s="14" t="str">
        <f>IF(טבלה20[[#This Row],[באיזה מחזור נעקר אחרי קביעה?]]&lt;&gt;"",1,"")</f>
        <v/>
      </c>
      <c r="W216" s="14" t="str">
        <f>IF(AND(טבלה20[[#This Row],[באיזה מחזור נעקר אחרי קביעה?]]&lt;&gt;"",טבלה20[[#This Row],[CycleNumber]]&gt;B217),טבלה20[[#This Row],[באיזה מחזור נעקר אחרי קביעה?]],"")</f>
        <v/>
      </c>
      <c r="X216" s="14" t="str">
        <f>IF(AND(טבלה20[[#This Row],[הפרש קבוע אחרון]]&lt;&gt;"",J215=""),טבלה20[[#This Row],[CycleNumber]],"")</f>
        <v/>
      </c>
      <c r="Y216" s="14">
        <f>IF(OR(טבלה20[[#This Row],[CycleNumber]]&gt;B217,B217=""),טבלה20[[#This Row],[CycleNumber]],"")</f>
        <v>7</v>
      </c>
      <c r="Z2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6" t="s">
        <v>41</v>
      </c>
      <c r="AS216">
        <v>7</v>
      </c>
      <c r="AT216">
        <v>33</v>
      </c>
      <c r="AU216">
        <f t="shared" si="9"/>
        <v>0</v>
      </c>
      <c r="AV216" t="str">
        <f t="shared" si="10"/>
        <v/>
      </c>
    </row>
    <row r="217" spans="1:48" x14ac:dyDescent="0.25">
      <c r="A217" t="s">
        <v>42</v>
      </c>
      <c r="B217">
        <v>1</v>
      </c>
      <c r="C217">
        <v>1</v>
      </c>
      <c r="D217">
        <v>1</v>
      </c>
      <c r="E217">
        <v>0</v>
      </c>
      <c r="F217">
        <v>29</v>
      </c>
      <c r="G217">
        <f>טבלה20[[#This Row],[LengthofCycle]]+1</f>
        <v>30</v>
      </c>
      <c r="H217" t="str">
        <f>IF(טבלה20[[#This Row],[CycleNumber]]&gt;2,IF(AND(טבלה20[[#This Row],[LengthofCycle]]-F216=F216-F215,טבלה20[[#This Row],[LengthofCycle]]-F216&lt;&gt;0),1,""),"")</f>
        <v/>
      </c>
      <c r="I217" t="str">
        <f>IF(טבלה20[[#This Row],[דילוג]]=1,SUM(H217:H218),"")</f>
        <v/>
      </c>
      <c r="J217" t="str">
        <f>IF(AND(טבלה20[[#This Row],[CycleNumber]]&gt;B216,טבלה20[[#This Row],[CycleNumber]]&gt;2),IF(טבלה20[[#This Row],[דילוג]]=1,טבלה20[[#This Row],[LengthofCycle]]-F216,J216),"")</f>
        <v/>
      </c>
      <c r="K217" t="str">
        <f>IF(AND(טבלה20[[#This Row],[CycleNumber]]&gt;B216,טבלה20[[#This Row],[CycleNumber]]&gt;2),IF(טבלה20[[#This Row],[דילוג]]=1,1,IF(MAX(K215:K216)=1,1,IF(טבלה20[[#This Row],[LengthofCycle]]-F216&lt;&gt;טבלה20[[#This Row],[הפרש קבוע אחרון]],0,""))),"")</f>
        <v/>
      </c>
      <c r="L217" t="str">
        <f>IF(טבלה20[[#This Row],[CycleNumber]]&lt;3,"",IF(טבלה20[[#This Row],[דילוג]]=1,1,IF(L216="","",IF(טבלה20[[#This Row],[LengthofCycle]]-F216=טבלה20[[#This Row],[הפרש קבוע אחרון]],1,IF(L216+1&gt;3,"",L216+1)))))</f>
        <v/>
      </c>
      <c r="M217" t="str">
        <f>IF(AND(טבלה20[[#This Row],[פעילות]]=1,L218=2,L219=1,B219&gt;טבלה20[[#This Row],[CycleNumber]]),1,"")</f>
        <v/>
      </c>
      <c r="N217" t="str">
        <f>IF(AND(טבלה20[[#This Row],[האם יש לאישה וסת דילוג?]]=1,טבלה20[[#This Row],[CycleNumber]]&gt;5),IF(AND(טבלה20[[#This Row],[LengthofCycle]]=F214,F216=F213,F215=F212),1,""),"")</f>
        <v/>
      </c>
      <c r="O217" t="str">
        <f>IF(OR(טבלה20[[#This Row],[פעילות]]="",L216=""),"",IF(טבלה20[[#This Row],[פעילות]]=1,1,0))</f>
        <v/>
      </c>
      <c r="P217" t="str">
        <f>IF(AND(טבלה20[[#This Row],[הפרש קבוע אחרון]]&lt;&gt;"",טבלה20[[#This Row],[CycleNumber]]&lt;B218,B218&lt;&gt;"",טבלה20[[#This Row],[פעילות]]&lt;4),IF(F218-טבלה20[[#This Row],[LengthofCycle]]=טבלה20[[#This Row],[הפרש קבוע אחרון]],1,0),"")</f>
        <v/>
      </c>
      <c r="Q217" s="14" t="str">
        <f>IF(טבלה20[[#This Row],[פעילות]]="","",IF(OR(Q216="",AND(טבלה20[[#This Row],[דילוג]]=1,L216=3)),1,Q216+1))</f>
        <v/>
      </c>
      <c r="R217" s="14" t="str">
        <f>IF(AND(טבלה20[[#This Row],[מחזורי פעילות]]=3,H218=1,טבלה20[[#This Row],[הפרש קבוע אחרון]]&lt;&gt;J218),1,"")</f>
        <v/>
      </c>
      <c r="S217" s="14" t="str">
        <f>IF(AND(טבלה20[[#This Row],[מחזורי פעילות]]=3,H218=1,טבלה20[[#This Row],[הפרש קבוע אחרון]]=J218),1,"")</f>
        <v/>
      </c>
      <c r="T217" s="14" t="str">
        <f>IF(AND(טבלה20[[#This Row],[דילוג]]=1,טבלה20[[#This Row],[הפרש קבוע אחרון]]=J216,טבלה20[[#This Row],[מחזורי פעילות]]&gt;1),1,"")</f>
        <v/>
      </c>
      <c r="U217" s="14" t="str">
        <f>IF(OR(AND(טבלה20[[#This Row],[מחזורי פעילות]]&lt;&gt;"",Q218=""),AND(טבלה20[[#This Row],[פעילות]]=3,Q218=1)),טבלה20[[#This Row],[מחזורי פעילות]],"")</f>
        <v/>
      </c>
      <c r="V217" s="14" t="str">
        <f>IF(טבלה20[[#This Row],[באיזה מחזור נעקר אחרי קביעה?]]&lt;&gt;"",1,"")</f>
        <v/>
      </c>
      <c r="W217" s="14" t="str">
        <f>IF(AND(טבלה20[[#This Row],[באיזה מחזור נעקר אחרי קביעה?]]&lt;&gt;"",טבלה20[[#This Row],[CycleNumber]]&gt;B218),טבלה20[[#This Row],[באיזה מחזור נעקר אחרי קביעה?]],"")</f>
        <v/>
      </c>
      <c r="X217" s="14" t="str">
        <f>IF(AND(טבלה20[[#This Row],[הפרש קבוע אחרון]]&lt;&gt;"",J216=""),טבלה20[[#This Row],[CycleNumber]],"")</f>
        <v/>
      </c>
      <c r="Y217" s="14" t="str">
        <f>IF(OR(טבלה20[[#This Row],[CycleNumber]]&gt;B218,B218=""),טבלה20[[#This Row],[CycleNumber]],"")</f>
        <v/>
      </c>
      <c r="Z2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7" t="s">
        <v>42</v>
      </c>
      <c r="AS217">
        <v>1</v>
      </c>
      <c r="AT217">
        <v>29</v>
      </c>
      <c r="AU217" t="str">
        <f t="shared" si="9"/>
        <v/>
      </c>
      <c r="AV217" t="str">
        <f t="shared" si="10"/>
        <v/>
      </c>
    </row>
    <row r="218" spans="1:48" x14ac:dyDescent="0.25">
      <c r="A218" t="s">
        <v>42</v>
      </c>
      <c r="B218">
        <v>2</v>
      </c>
      <c r="C218">
        <v>1</v>
      </c>
      <c r="D218">
        <v>1</v>
      </c>
      <c r="E218">
        <v>0</v>
      </c>
      <c r="F218">
        <v>30</v>
      </c>
      <c r="G218">
        <f>טבלה20[[#This Row],[LengthofCycle]]+1</f>
        <v>31</v>
      </c>
      <c r="H218" t="str">
        <f>IF(טבלה20[[#This Row],[CycleNumber]]&gt;2,IF(AND(טבלה20[[#This Row],[LengthofCycle]]-F217=F217-F216,טבלה20[[#This Row],[LengthofCycle]]-F217&lt;&gt;0),1,""),"")</f>
        <v/>
      </c>
      <c r="I218" t="str">
        <f>IF(טבלה20[[#This Row],[דילוג]]=1,SUM(H218:H219),"")</f>
        <v/>
      </c>
      <c r="J218" t="str">
        <f>IF(AND(טבלה20[[#This Row],[CycleNumber]]&gt;B217,טבלה20[[#This Row],[CycleNumber]]&gt;2),IF(טבלה20[[#This Row],[דילוג]]=1,טבלה20[[#This Row],[LengthofCycle]]-F217,J217),"")</f>
        <v/>
      </c>
      <c r="K218" t="str">
        <f>IF(AND(טבלה20[[#This Row],[CycleNumber]]&gt;B217,טבלה20[[#This Row],[CycleNumber]]&gt;2),IF(טבלה20[[#This Row],[דילוג]]=1,1,IF(MAX(K216:K217)=1,1,IF(טבלה20[[#This Row],[LengthofCycle]]-F217&lt;&gt;טבלה20[[#This Row],[הפרש קבוע אחרון]],0,""))),"")</f>
        <v/>
      </c>
      <c r="L218" t="str">
        <f>IF(טבלה20[[#This Row],[CycleNumber]]&lt;3,"",IF(טבלה20[[#This Row],[דילוג]]=1,1,IF(L217="","",IF(טבלה20[[#This Row],[LengthofCycle]]-F217=טבלה20[[#This Row],[הפרש קבוע אחרון]],1,IF(L217+1&gt;3,"",L217+1)))))</f>
        <v/>
      </c>
      <c r="M218" t="str">
        <f>IF(AND(טבלה20[[#This Row],[פעילות]]=1,L219=2,L220=1,B220&gt;טבלה20[[#This Row],[CycleNumber]]),1,"")</f>
        <v/>
      </c>
      <c r="N218" t="str">
        <f>IF(AND(טבלה20[[#This Row],[האם יש לאישה וסת דילוג?]]=1,טבלה20[[#This Row],[CycleNumber]]&gt;5),IF(AND(טבלה20[[#This Row],[LengthofCycle]]=F215,F217=F214,F216=F213),1,""),"")</f>
        <v/>
      </c>
      <c r="O218" t="str">
        <f>IF(OR(טבלה20[[#This Row],[פעילות]]="",L217=""),"",IF(טבלה20[[#This Row],[פעילות]]=1,1,0))</f>
        <v/>
      </c>
      <c r="P218" t="str">
        <f>IF(AND(טבלה20[[#This Row],[הפרש קבוע אחרון]]&lt;&gt;"",טבלה20[[#This Row],[CycleNumber]]&lt;B219,B219&lt;&gt;"",טבלה20[[#This Row],[פעילות]]&lt;4),IF(F219-טבלה20[[#This Row],[LengthofCycle]]=טבלה20[[#This Row],[הפרש קבוע אחרון]],1,0),"")</f>
        <v/>
      </c>
      <c r="Q218" s="14" t="str">
        <f>IF(טבלה20[[#This Row],[פעילות]]="","",IF(OR(Q217="",AND(טבלה20[[#This Row],[דילוג]]=1,L217=3)),1,Q217+1))</f>
        <v/>
      </c>
      <c r="R218" s="14" t="str">
        <f>IF(AND(טבלה20[[#This Row],[מחזורי פעילות]]=3,H219=1,טבלה20[[#This Row],[הפרש קבוע אחרון]]&lt;&gt;J219),1,"")</f>
        <v/>
      </c>
      <c r="S218" s="14" t="str">
        <f>IF(AND(טבלה20[[#This Row],[מחזורי פעילות]]=3,H219=1,טבלה20[[#This Row],[הפרש קבוע אחרון]]=J219),1,"")</f>
        <v/>
      </c>
      <c r="T218" s="14" t="str">
        <f>IF(AND(טבלה20[[#This Row],[דילוג]]=1,טבלה20[[#This Row],[הפרש קבוע אחרון]]=J217,טבלה20[[#This Row],[מחזורי פעילות]]&gt;1),1,"")</f>
        <v/>
      </c>
      <c r="U218" s="14" t="str">
        <f>IF(OR(AND(טבלה20[[#This Row],[מחזורי פעילות]]&lt;&gt;"",Q219=""),AND(טבלה20[[#This Row],[פעילות]]=3,Q219=1)),טבלה20[[#This Row],[מחזורי פעילות]],"")</f>
        <v/>
      </c>
      <c r="V218" s="14" t="str">
        <f>IF(טבלה20[[#This Row],[באיזה מחזור נעקר אחרי קביעה?]]&lt;&gt;"",1,"")</f>
        <v/>
      </c>
      <c r="W218" s="14" t="str">
        <f>IF(AND(טבלה20[[#This Row],[באיזה מחזור נעקר אחרי קביעה?]]&lt;&gt;"",טבלה20[[#This Row],[CycleNumber]]&gt;B219),טבלה20[[#This Row],[באיזה מחזור נעקר אחרי קביעה?]],"")</f>
        <v/>
      </c>
      <c r="X218" s="14" t="str">
        <f>IF(AND(טבלה20[[#This Row],[הפרש קבוע אחרון]]&lt;&gt;"",J217=""),טבלה20[[#This Row],[CycleNumber]],"")</f>
        <v/>
      </c>
      <c r="Y218" s="14" t="str">
        <f>IF(OR(טבלה20[[#This Row],[CycleNumber]]&gt;B219,B219=""),טבלה20[[#This Row],[CycleNumber]],"")</f>
        <v/>
      </c>
      <c r="Z2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8" t="s">
        <v>42</v>
      </c>
      <c r="AS218">
        <v>2</v>
      </c>
      <c r="AT218">
        <v>30</v>
      </c>
      <c r="AU218" t="str">
        <f t="shared" si="9"/>
        <v/>
      </c>
      <c r="AV218" t="str">
        <f t="shared" si="10"/>
        <v/>
      </c>
    </row>
    <row r="219" spans="1:48" x14ac:dyDescent="0.25">
      <c r="A219" t="s">
        <v>42</v>
      </c>
      <c r="B219">
        <v>3</v>
      </c>
      <c r="C219">
        <v>1</v>
      </c>
      <c r="D219">
        <v>1</v>
      </c>
      <c r="E219">
        <v>0</v>
      </c>
      <c r="F219">
        <v>29</v>
      </c>
      <c r="G219">
        <f>טבלה20[[#This Row],[LengthofCycle]]+1</f>
        <v>30</v>
      </c>
      <c r="H219" t="str">
        <f>IF(טבלה20[[#This Row],[CycleNumber]]&gt;2,IF(AND(טבלה20[[#This Row],[LengthofCycle]]-F218=F218-F217,טבלה20[[#This Row],[LengthofCycle]]-F218&lt;&gt;0),1,""),"")</f>
        <v/>
      </c>
      <c r="I219" t="str">
        <f>IF(טבלה20[[#This Row],[דילוג]]=1,SUM(H219:H220),"")</f>
        <v/>
      </c>
      <c r="J219" t="str">
        <f>IF(AND(טבלה20[[#This Row],[CycleNumber]]&gt;B218,טבלה20[[#This Row],[CycleNumber]]&gt;2),IF(טבלה20[[#This Row],[דילוג]]=1,טבלה20[[#This Row],[LengthofCycle]]-F218,J218),"")</f>
        <v/>
      </c>
      <c r="K219">
        <f>IF(AND(טבלה20[[#This Row],[CycleNumber]]&gt;B218,טבלה20[[#This Row],[CycleNumber]]&gt;2),IF(טבלה20[[#This Row],[דילוג]]=1,1,IF(MAX(K217:K218)=1,1,IF(טבלה20[[#This Row],[LengthofCycle]]-F218&lt;&gt;טבלה20[[#This Row],[הפרש קבוע אחרון]],0,""))),"")</f>
        <v>0</v>
      </c>
      <c r="L219" t="str">
        <f>IF(טבלה20[[#This Row],[CycleNumber]]&lt;3,"",IF(טבלה20[[#This Row],[דילוג]]=1,1,IF(L218="","",IF(טבלה20[[#This Row],[LengthofCycle]]-F218=טבלה20[[#This Row],[הפרש קבוע אחרון]],1,IF(L218+1&gt;3,"",L218+1)))))</f>
        <v/>
      </c>
      <c r="M219" t="str">
        <f>IF(AND(טבלה20[[#This Row],[פעילות]]=1,L220=2,L221=1,B221&gt;טבלה20[[#This Row],[CycleNumber]]),1,"")</f>
        <v/>
      </c>
      <c r="N219" t="str">
        <f>IF(AND(טבלה20[[#This Row],[האם יש לאישה וסת דילוג?]]=1,טבלה20[[#This Row],[CycleNumber]]&gt;5),IF(AND(טבלה20[[#This Row],[LengthofCycle]]=F216,F218=F215,F217=F214),1,""),"")</f>
        <v/>
      </c>
      <c r="O219" t="str">
        <f>IF(OR(טבלה20[[#This Row],[פעילות]]="",L218=""),"",IF(טבלה20[[#This Row],[פעילות]]=1,1,0))</f>
        <v/>
      </c>
      <c r="P219" t="str">
        <f>IF(AND(טבלה20[[#This Row],[הפרש קבוע אחרון]]&lt;&gt;"",טבלה20[[#This Row],[CycleNumber]]&lt;B220,B220&lt;&gt;"",טבלה20[[#This Row],[פעילות]]&lt;4),IF(F220-טבלה20[[#This Row],[LengthofCycle]]=טבלה20[[#This Row],[הפרש קבוע אחרון]],1,0),"")</f>
        <v/>
      </c>
      <c r="Q219" s="14" t="str">
        <f>IF(טבלה20[[#This Row],[פעילות]]="","",IF(OR(Q218="",AND(טבלה20[[#This Row],[דילוג]]=1,L218=3)),1,Q218+1))</f>
        <v/>
      </c>
      <c r="R219" s="14" t="str">
        <f>IF(AND(טבלה20[[#This Row],[מחזורי פעילות]]=3,H220=1,טבלה20[[#This Row],[הפרש קבוע אחרון]]&lt;&gt;J220),1,"")</f>
        <v/>
      </c>
      <c r="S219" s="14" t="str">
        <f>IF(AND(טבלה20[[#This Row],[מחזורי פעילות]]=3,H220=1,טבלה20[[#This Row],[הפרש קבוע אחרון]]=J220),1,"")</f>
        <v/>
      </c>
      <c r="T219" s="14" t="str">
        <f>IF(AND(טבלה20[[#This Row],[דילוג]]=1,טבלה20[[#This Row],[הפרש קבוע אחרון]]=J218,טבלה20[[#This Row],[מחזורי פעילות]]&gt;1),1,"")</f>
        <v/>
      </c>
      <c r="U219" s="14" t="str">
        <f>IF(OR(AND(טבלה20[[#This Row],[מחזורי פעילות]]&lt;&gt;"",Q220=""),AND(טבלה20[[#This Row],[פעילות]]=3,Q220=1)),טבלה20[[#This Row],[מחזורי פעילות]],"")</f>
        <v/>
      </c>
      <c r="V219" s="14" t="str">
        <f>IF(טבלה20[[#This Row],[באיזה מחזור נעקר אחרי קביעה?]]&lt;&gt;"",1,"")</f>
        <v/>
      </c>
      <c r="W219" s="14" t="str">
        <f>IF(AND(טבלה20[[#This Row],[באיזה מחזור נעקר אחרי קביעה?]]&lt;&gt;"",טבלה20[[#This Row],[CycleNumber]]&gt;B220),טבלה20[[#This Row],[באיזה מחזור נעקר אחרי קביעה?]],"")</f>
        <v/>
      </c>
      <c r="X219" s="14" t="str">
        <f>IF(AND(טבלה20[[#This Row],[הפרש קבוע אחרון]]&lt;&gt;"",J218=""),טבלה20[[#This Row],[CycleNumber]],"")</f>
        <v/>
      </c>
      <c r="Y219" s="14" t="str">
        <f>IF(OR(טבלה20[[#This Row],[CycleNumber]]&gt;B220,B220=""),טבלה20[[#This Row],[CycleNumber]],"")</f>
        <v/>
      </c>
      <c r="Z2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19" t="s">
        <v>42</v>
      </c>
      <c r="AS219">
        <v>3</v>
      </c>
      <c r="AT219">
        <v>29</v>
      </c>
      <c r="AU219">
        <f t="shared" si="9"/>
        <v>0</v>
      </c>
      <c r="AV219" t="str">
        <f t="shared" si="10"/>
        <v/>
      </c>
    </row>
    <row r="220" spans="1:48" x14ac:dyDescent="0.25">
      <c r="A220" t="s">
        <v>42</v>
      </c>
      <c r="B220">
        <v>4</v>
      </c>
      <c r="C220">
        <v>1</v>
      </c>
      <c r="D220">
        <v>1</v>
      </c>
      <c r="E220">
        <v>0</v>
      </c>
      <c r="F220">
        <v>29</v>
      </c>
      <c r="G220">
        <f>טבלה20[[#This Row],[LengthofCycle]]+1</f>
        <v>30</v>
      </c>
      <c r="H220" t="str">
        <f>IF(טבלה20[[#This Row],[CycleNumber]]&gt;2,IF(AND(טבלה20[[#This Row],[LengthofCycle]]-F219=F219-F218,טבלה20[[#This Row],[LengthofCycle]]-F219&lt;&gt;0),1,""),"")</f>
        <v/>
      </c>
      <c r="I220" t="str">
        <f>IF(טבלה20[[#This Row],[דילוג]]=1,SUM(H220:H221),"")</f>
        <v/>
      </c>
      <c r="J220" t="str">
        <f>IF(AND(טבלה20[[#This Row],[CycleNumber]]&gt;B219,טבלה20[[#This Row],[CycleNumber]]&gt;2),IF(טבלה20[[#This Row],[דילוג]]=1,טבלה20[[#This Row],[LengthofCycle]]-F219,J219),"")</f>
        <v/>
      </c>
      <c r="K220">
        <f>IF(AND(טבלה20[[#This Row],[CycleNumber]]&gt;B219,טבלה20[[#This Row],[CycleNumber]]&gt;2),IF(טבלה20[[#This Row],[דילוג]]=1,1,IF(MAX(K218:K219)=1,1,IF(טבלה20[[#This Row],[LengthofCycle]]-F219&lt;&gt;טבלה20[[#This Row],[הפרש קבוע אחרון]],0,""))),"")</f>
        <v>0</v>
      </c>
      <c r="L220" t="str">
        <f>IF(טבלה20[[#This Row],[CycleNumber]]&lt;3,"",IF(טבלה20[[#This Row],[דילוג]]=1,1,IF(L219="","",IF(טבלה20[[#This Row],[LengthofCycle]]-F219=טבלה20[[#This Row],[הפרש קבוע אחרון]],1,IF(L219+1&gt;3,"",L219+1)))))</f>
        <v/>
      </c>
      <c r="M220" t="str">
        <f>IF(AND(טבלה20[[#This Row],[פעילות]]=1,L221=2,L222=1,B222&gt;טבלה20[[#This Row],[CycleNumber]]),1,"")</f>
        <v/>
      </c>
      <c r="N220" t="str">
        <f>IF(AND(טבלה20[[#This Row],[האם יש לאישה וסת דילוג?]]=1,טבלה20[[#This Row],[CycleNumber]]&gt;5),IF(AND(טבלה20[[#This Row],[LengthofCycle]]=F217,F219=F216,F218=F215),1,""),"")</f>
        <v/>
      </c>
      <c r="O220" t="str">
        <f>IF(OR(טבלה20[[#This Row],[פעילות]]="",L219=""),"",IF(טבלה20[[#This Row],[פעילות]]=1,1,0))</f>
        <v/>
      </c>
      <c r="P220" t="str">
        <f>IF(AND(טבלה20[[#This Row],[הפרש קבוע אחרון]]&lt;&gt;"",טבלה20[[#This Row],[CycleNumber]]&lt;B221,B221&lt;&gt;"",טבלה20[[#This Row],[פעילות]]&lt;4),IF(F221-טבלה20[[#This Row],[LengthofCycle]]=טבלה20[[#This Row],[הפרש קבוע אחרון]],1,0),"")</f>
        <v/>
      </c>
      <c r="Q220" s="14" t="str">
        <f>IF(טבלה20[[#This Row],[פעילות]]="","",IF(OR(Q219="",AND(טבלה20[[#This Row],[דילוג]]=1,L219=3)),1,Q219+1))</f>
        <v/>
      </c>
      <c r="R220" s="14" t="str">
        <f>IF(AND(טבלה20[[#This Row],[מחזורי פעילות]]=3,H221=1,טבלה20[[#This Row],[הפרש קבוע אחרון]]&lt;&gt;J221),1,"")</f>
        <v/>
      </c>
      <c r="S220" s="14" t="str">
        <f>IF(AND(טבלה20[[#This Row],[מחזורי פעילות]]=3,H221=1,טבלה20[[#This Row],[הפרש קבוע אחרון]]=J221),1,"")</f>
        <v/>
      </c>
      <c r="T220" s="14" t="str">
        <f>IF(AND(טבלה20[[#This Row],[דילוג]]=1,טבלה20[[#This Row],[הפרש קבוע אחרון]]=J219,טבלה20[[#This Row],[מחזורי פעילות]]&gt;1),1,"")</f>
        <v/>
      </c>
      <c r="U220" s="14" t="str">
        <f>IF(OR(AND(טבלה20[[#This Row],[מחזורי פעילות]]&lt;&gt;"",Q221=""),AND(טבלה20[[#This Row],[פעילות]]=3,Q221=1)),טבלה20[[#This Row],[מחזורי פעילות]],"")</f>
        <v/>
      </c>
      <c r="V220" s="14" t="str">
        <f>IF(טבלה20[[#This Row],[באיזה מחזור נעקר אחרי קביעה?]]&lt;&gt;"",1,"")</f>
        <v/>
      </c>
      <c r="W220" s="14" t="str">
        <f>IF(AND(טבלה20[[#This Row],[באיזה מחזור נעקר אחרי קביעה?]]&lt;&gt;"",טבלה20[[#This Row],[CycleNumber]]&gt;B221),טבלה20[[#This Row],[באיזה מחזור נעקר אחרי קביעה?]],"")</f>
        <v/>
      </c>
      <c r="X220" s="14" t="str">
        <f>IF(AND(טבלה20[[#This Row],[הפרש קבוע אחרון]]&lt;&gt;"",J219=""),טבלה20[[#This Row],[CycleNumber]],"")</f>
        <v/>
      </c>
      <c r="Y220" s="14" t="str">
        <f>IF(OR(טבלה20[[#This Row],[CycleNumber]]&gt;B221,B221=""),טבלה20[[#This Row],[CycleNumber]],"")</f>
        <v/>
      </c>
      <c r="Z2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0" t="s">
        <v>42</v>
      </c>
      <c r="AS220">
        <v>4</v>
      </c>
      <c r="AT220">
        <v>29</v>
      </c>
      <c r="AU220">
        <f t="shared" si="9"/>
        <v>0</v>
      </c>
      <c r="AV220" t="str">
        <f t="shared" si="10"/>
        <v/>
      </c>
    </row>
    <row r="221" spans="1:48" x14ac:dyDescent="0.25">
      <c r="A221" t="s">
        <v>42</v>
      </c>
      <c r="B221">
        <v>5</v>
      </c>
      <c r="C221">
        <v>1</v>
      </c>
      <c r="D221">
        <v>1</v>
      </c>
      <c r="E221">
        <v>0</v>
      </c>
      <c r="F221">
        <v>28</v>
      </c>
      <c r="G221">
        <f>טבלה20[[#This Row],[LengthofCycle]]+1</f>
        <v>29</v>
      </c>
      <c r="H221" t="str">
        <f>IF(טבלה20[[#This Row],[CycleNumber]]&gt;2,IF(AND(טבלה20[[#This Row],[LengthofCycle]]-F220=F220-F219,טבלה20[[#This Row],[LengthofCycle]]-F220&lt;&gt;0),1,""),"")</f>
        <v/>
      </c>
      <c r="I221" t="str">
        <f>IF(טבלה20[[#This Row],[דילוג]]=1,SUM(H221:H222),"")</f>
        <v/>
      </c>
      <c r="J221" t="str">
        <f>IF(AND(טבלה20[[#This Row],[CycleNumber]]&gt;B220,טבלה20[[#This Row],[CycleNumber]]&gt;2),IF(טבלה20[[#This Row],[דילוג]]=1,טבלה20[[#This Row],[LengthofCycle]]-F220,J220),"")</f>
        <v/>
      </c>
      <c r="K221">
        <f>IF(AND(טבלה20[[#This Row],[CycleNumber]]&gt;B220,טבלה20[[#This Row],[CycleNumber]]&gt;2),IF(טבלה20[[#This Row],[דילוג]]=1,1,IF(MAX(K219:K220)=1,1,IF(טבלה20[[#This Row],[LengthofCycle]]-F220&lt;&gt;טבלה20[[#This Row],[הפרש קבוע אחרון]],0,""))),"")</f>
        <v>0</v>
      </c>
      <c r="L221" t="str">
        <f>IF(טבלה20[[#This Row],[CycleNumber]]&lt;3,"",IF(טבלה20[[#This Row],[דילוג]]=1,1,IF(L220="","",IF(טבלה20[[#This Row],[LengthofCycle]]-F220=טבלה20[[#This Row],[הפרש קבוע אחרון]],1,IF(L220+1&gt;3,"",L220+1)))))</f>
        <v/>
      </c>
      <c r="M221" t="str">
        <f>IF(AND(טבלה20[[#This Row],[פעילות]]=1,L222=2,L223=1,B223&gt;טבלה20[[#This Row],[CycleNumber]]),1,"")</f>
        <v/>
      </c>
      <c r="N221" t="str">
        <f>IF(AND(טבלה20[[#This Row],[האם יש לאישה וסת דילוג?]]=1,טבלה20[[#This Row],[CycleNumber]]&gt;5),IF(AND(טבלה20[[#This Row],[LengthofCycle]]=F218,F220=F217,F219=F216),1,""),"")</f>
        <v/>
      </c>
      <c r="O221" t="str">
        <f>IF(OR(טבלה20[[#This Row],[פעילות]]="",L220=""),"",IF(טבלה20[[#This Row],[פעילות]]=1,1,0))</f>
        <v/>
      </c>
      <c r="P221" t="str">
        <f>IF(AND(טבלה20[[#This Row],[הפרש קבוע אחרון]]&lt;&gt;"",טבלה20[[#This Row],[CycleNumber]]&lt;B222,B222&lt;&gt;"",טבלה20[[#This Row],[פעילות]]&lt;4),IF(F222-טבלה20[[#This Row],[LengthofCycle]]=טבלה20[[#This Row],[הפרש קבוע אחרון]],1,0),"")</f>
        <v/>
      </c>
      <c r="Q221" s="14" t="str">
        <f>IF(טבלה20[[#This Row],[פעילות]]="","",IF(OR(Q220="",AND(טבלה20[[#This Row],[דילוג]]=1,L220=3)),1,Q220+1))</f>
        <v/>
      </c>
      <c r="R221" s="14" t="str">
        <f>IF(AND(טבלה20[[#This Row],[מחזורי פעילות]]=3,H222=1,טבלה20[[#This Row],[הפרש קבוע אחרון]]&lt;&gt;J222),1,"")</f>
        <v/>
      </c>
      <c r="S221" s="14" t="str">
        <f>IF(AND(טבלה20[[#This Row],[מחזורי פעילות]]=3,H222=1,טבלה20[[#This Row],[הפרש קבוע אחרון]]=J222),1,"")</f>
        <v/>
      </c>
      <c r="T221" s="14" t="str">
        <f>IF(AND(טבלה20[[#This Row],[דילוג]]=1,טבלה20[[#This Row],[הפרש קבוע אחרון]]=J220,טבלה20[[#This Row],[מחזורי פעילות]]&gt;1),1,"")</f>
        <v/>
      </c>
      <c r="U221" s="14" t="str">
        <f>IF(OR(AND(טבלה20[[#This Row],[מחזורי פעילות]]&lt;&gt;"",Q222=""),AND(טבלה20[[#This Row],[פעילות]]=3,Q222=1)),טבלה20[[#This Row],[מחזורי פעילות]],"")</f>
        <v/>
      </c>
      <c r="V221" s="14" t="str">
        <f>IF(טבלה20[[#This Row],[באיזה מחזור נעקר אחרי קביעה?]]&lt;&gt;"",1,"")</f>
        <v/>
      </c>
      <c r="W221" s="14" t="str">
        <f>IF(AND(טבלה20[[#This Row],[באיזה מחזור נעקר אחרי קביעה?]]&lt;&gt;"",טבלה20[[#This Row],[CycleNumber]]&gt;B222),טבלה20[[#This Row],[באיזה מחזור נעקר אחרי קביעה?]],"")</f>
        <v/>
      </c>
      <c r="X221" s="14" t="str">
        <f>IF(AND(טבלה20[[#This Row],[הפרש קבוע אחרון]]&lt;&gt;"",J220=""),טבלה20[[#This Row],[CycleNumber]],"")</f>
        <v/>
      </c>
      <c r="Y221" s="14" t="str">
        <f>IF(OR(טבלה20[[#This Row],[CycleNumber]]&gt;B222,B222=""),טבלה20[[#This Row],[CycleNumber]],"")</f>
        <v/>
      </c>
      <c r="Z2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1" t="s">
        <v>42</v>
      </c>
      <c r="AS221">
        <v>5</v>
      </c>
      <c r="AT221">
        <v>28</v>
      </c>
      <c r="AU221">
        <f t="shared" si="9"/>
        <v>0</v>
      </c>
      <c r="AV221" t="str">
        <f t="shared" si="10"/>
        <v/>
      </c>
    </row>
    <row r="222" spans="1:48" x14ac:dyDescent="0.25">
      <c r="A222" t="s">
        <v>42</v>
      </c>
      <c r="B222">
        <v>6</v>
      </c>
      <c r="C222">
        <v>1</v>
      </c>
      <c r="D222">
        <v>1</v>
      </c>
      <c r="E222">
        <v>0</v>
      </c>
      <c r="F222">
        <v>29</v>
      </c>
      <c r="G222">
        <f>טבלה20[[#This Row],[LengthofCycle]]+1</f>
        <v>30</v>
      </c>
      <c r="H222" t="str">
        <f>IF(טבלה20[[#This Row],[CycleNumber]]&gt;2,IF(AND(טבלה20[[#This Row],[LengthofCycle]]-F221=F221-F220,טבלה20[[#This Row],[LengthofCycle]]-F221&lt;&gt;0),1,""),"")</f>
        <v/>
      </c>
      <c r="I222" t="str">
        <f>IF(טבלה20[[#This Row],[דילוג]]=1,SUM(H222:H223),"")</f>
        <v/>
      </c>
      <c r="J222" t="str">
        <f>IF(AND(טבלה20[[#This Row],[CycleNumber]]&gt;B221,טבלה20[[#This Row],[CycleNumber]]&gt;2),IF(טבלה20[[#This Row],[דילוג]]=1,טבלה20[[#This Row],[LengthofCycle]]-F221,J221),"")</f>
        <v/>
      </c>
      <c r="K222">
        <f>IF(AND(טבלה20[[#This Row],[CycleNumber]]&gt;B221,טבלה20[[#This Row],[CycleNumber]]&gt;2),IF(טבלה20[[#This Row],[דילוג]]=1,1,IF(MAX(K220:K221)=1,1,IF(טבלה20[[#This Row],[LengthofCycle]]-F221&lt;&gt;טבלה20[[#This Row],[הפרש קבוע אחרון]],0,""))),"")</f>
        <v>0</v>
      </c>
      <c r="L222" t="str">
        <f>IF(טבלה20[[#This Row],[CycleNumber]]&lt;3,"",IF(טבלה20[[#This Row],[דילוג]]=1,1,IF(L221="","",IF(טבלה20[[#This Row],[LengthofCycle]]-F221=טבלה20[[#This Row],[הפרש קבוע אחרון]],1,IF(L221+1&gt;3,"",L221+1)))))</f>
        <v/>
      </c>
      <c r="M222" t="str">
        <f>IF(AND(טבלה20[[#This Row],[פעילות]]=1,L223=2,L224=1,B224&gt;טבלה20[[#This Row],[CycleNumber]]),1,"")</f>
        <v/>
      </c>
      <c r="N222" t="str">
        <f>IF(AND(טבלה20[[#This Row],[האם יש לאישה וסת דילוג?]]=1,טבלה20[[#This Row],[CycleNumber]]&gt;5),IF(AND(טבלה20[[#This Row],[LengthofCycle]]=F219,F221=F218,F220=F217),1,""),"")</f>
        <v/>
      </c>
      <c r="O222" t="str">
        <f>IF(OR(טבלה20[[#This Row],[פעילות]]="",L221=""),"",IF(טבלה20[[#This Row],[פעילות]]=1,1,0))</f>
        <v/>
      </c>
      <c r="P222" t="str">
        <f>IF(AND(טבלה20[[#This Row],[הפרש קבוע אחרון]]&lt;&gt;"",טבלה20[[#This Row],[CycleNumber]]&lt;B223,B223&lt;&gt;"",טבלה20[[#This Row],[פעילות]]&lt;4),IF(F223-טבלה20[[#This Row],[LengthofCycle]]=טבלה20[[#This Row],[הפרש קבוע אחרון]],1,0),"")</f>
        <v/>
      </c>
      <c r="Q222" s="14" t="str">
        <f>IF(טבלה20[[#This Row],[פעילות]]="","",IF(OR(Q221="",AND(טבלה20[[#This Row],[דילוג]]=1,L221=3)),1,Q221+1))</f>
        <v/>
      </c>
      <c r="R222" s="14" t="str">
        <f>IF(AND(טבלה20[[#This Row],[מחזורי פעילות]]=3,H223=1,טבלה20[[#This Row],[הפרש קבוע אחרון]]&lt;&gt;J223),1,"")</f>
        <v/>
      </c>
      <c r="S222" s="14" t="str">
        <f>IF(AND(טבלה20[[#This Row],[מחזורי פעילות]]=3,H223=1,טבלה20[[#This Row],[הפרש קבוע אחרון]]=J223),1,"")</f>
        <v/>
      </c>
      <c r="T222" s="14" t="str">
        <f>IF(AND(טבלה20[[#This Row],[דילוג]]=1,טבלה20[[#This Row],[הפרש קבוע אחרון]]=J221,טבלה20[[#This Row],[מחזורי פעילות]]&gt;1),1,"")</f>
        <v/>
      </c>
      <c r="U222" s="14" t="str">
        <f>IF(OR(AND(טבלה20[[#This Row],[מחזורי פעילות]]&lt;&gt;"",Q223=""),AND(טבלה20[[#This Row],[פעילות]]=3,Q223=1)),טבלה20[[#This Row],[מחזורי פעילות]],"")</f>
        <v/>
      </c>
      <c r="V222" s="14" t="str">
        <f>IF(טבלה20[[#This Row],[באיזה מחזור נעקר אחרי קביעה?]]&lt;&gt;"",1,"")</f>
        <v/>
      </c>
      <c r="W222" s="14" t="str">
        <f>IF(AND(טבלה20[[#This Row],[באיזה מחזור נעקר אחרי קביעה?]]&lt;&gt;"",טבלה20[[#This Row],[CycleNumber]]&gt;B223),טבלה20[[#This Row],[באיזה מחזור נעקר אחרי קביעה?]],"")</f>
        <v/>
      </c>
      <c r="X222" s="14" t="str">
        <f>IF(AND(טבלה20[[#This Row],[הפרש קבוע אחרון]]&lt;&gt;"",J221=""),טבלה20[[#This Row],[CycleNumber]],"")</f>
        <v/>
      </c>
      <c r="Y222" s="14" t="str">
        <f>IF(OR(טבלה20[[#This Row],[CycleNumber]]&gt;B223,B223=""),טבלה20[[#This Row],[CycleNumber]],"")</f>
        <v/>
      </c>
      <c r="Z2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2" t="s">
        <v>42</v>
      </c>
      <c r="AS222">
        <v>6</v>
      </c>
      <c r="AT222">
        <v>29</v>
      </c>
      <c r="AU222">
        <f t="shared" si="9"/>
        <v>0</v>
      </c>
      <c r="AV222" t="str">
        <f t="shared" si="10"/>
        <v/>
      </c>
    </row>
    <row r="223" spans="1:48" x14ac:dyDescent="0.25">
      <c r="A223" t="s">
        <v>42</v>
      </c>
      <c r="B223">
        <v>7</v>
      </c>
      <c r="C223">
        <v>1</v>
      </c>
      <c r="D223">
        <v>1</v>
      </c>
      <c r="E223">
        <v>0</v>
      </c>
      <c r="F223">
        <v>27</v>
      </c>
      <c r="G223">
        <f>טבלה20[[#This Row],[LengthofCycle]]+1</f>
        <v>28</v>
      </c>
      <c r="H223" t="str">
        <f>IF(טבלה20[[#This Row],[CycleNumber]]&gt;2,IF(AND(טבלה20[[#This Row],[LengthofCycle]]-F222=F222-F221,טבלה20[[#This Row],[LengthofCycle]]-F222&lt;&gt;0),1,""),"")</f>
        <v/>
      </c>
      <c r="I223" t="str">
        <f>IF(טבלה20[[#This Row],[דילוג]]=1,SUM(H223:H224),"")</f>
        <v/>
      </c>
      <c r="J223" t="str">
        <f>IF(AND(טבלה20[[#This Row],[CycleNumber]]&gt;B222,טבלה20[[#This Row],[CycleNumber]]&gt;2),IF(טבלה20[[#This Row],[דילוג]]=1,טבלה20[[#This Row],[LengthofCycle]]-F222,J222),"")</f>
        <v/>
      </c>
      <c r="K223">
        <f>IF(AND(טבלה20[[#This Row],[CycleNumber]]&gt;B222,טבלה20[[#This Row],[CycleNumber]]&gt;2),IF(טבלה20[[#This Row],[דילוג]]=1,1,IF(MAX(K221:K222)=1,1,IF(טבלה20[[#This Row],[LengthofCycle]]-F222&lt;&gt;טבלה20[[#This Row],[הפרש קבוע אחרון]],0,""))),"")</f>
        <v>0</v>
      </c>
      <c r="L223" t="str">
        <f>IF(טבלה20[[#This Row],[CycleNumber]]&lt;3,"",IF(טבלה20[[#This Row],[דילוג]]=1,1,IF(L222="","",IF(טבלה20[[#This Row],[LengthofCycle]]-F222=טבלה20[[#This Row],[הפרש קבוע אחרון]],1,IF(L222+1&gt;3,"",L222+1)))))</f>
        <v/>
      </c>
      <c r="M223" t="str">
        <f>IF(AND(טבלה20[[#This Row],[פעילות]]=1,L224=2,L225=1,B225&gt;טבלה20[[#This Row],[CycleNumber]]),1,"")</f>
        <v/>
      </c>
      <c r="N223" t="str">
        <f>IF(AND(טבלה20[[#This Row],[האם יש לאישה וסת דילוג?]]=1,טבלה20[[#This Row],[CycleNumber]]&gt;5),IF(AND(טבלה20[[#This Row],[LengthofCycle]]=F220,F222=F219,F221=F218),1,""),"")</f>
        <v/>
      </c>
      <c r="O223" t="str">
        <f>IF(OR(טבלה20[[#This Row],[פעילות]]="",L222=""),"",IF(טבלה20[[#This Row],[פעילות]]=1,1,0))</f>
        <v/>
      </c>
      <c r="P223" t="str">
        <f>IF(AND(טבלה20[[#This Row],[הפרש קבוע אחרון]]&lt;&gt;"",טבלה20[[#This Row],[CycleNumber]]&lt;B224,B224&lt;&gt;"",טבלה20[[#This Row],[פעילות]]&lt;4),IF(F224-טבלה20[[#This Row],[LengthofCycle]]=טבלה20[[#This Row],[הפרש קבוע אחרון]],1,0),"")</f>
        <v/>
      </c>
      <c r="Q223" s="14" t="str">
        <f>IF(טבלה20[[#This Row],[פעילות]]="","",IF(OR(Q222="",AND(טבלה20[[#This Row],[דילוג]]=1,L222=3)),1,Q222+1))</f>
        <v/>
      </c>
      <c r="R223" s="14" t="str">
        <f>IF(AND(טבלה20[[#This Row],[מחזורי פעילות]]=3,H224=1,טבלה20[[#This Row],[הפרש קבוע אחרון]]&lt;&gt;J224),1,"")</f>
        <v/>
      </c>
      <c r="S223" s="14" t="str">
        <f>IF(AND(טבלה20[[#This Row],[מחזורי פעילות]]=3,H224=1,טבלה20[[#This Row],[הפרש קבוע אחרון]]=J224),1,"")</f>
        <v/>
      </c>
      <c r="T223" s="14" t="str">
        <f>IF(AND(טבלה20[[#This Row],[דילוג]]=1,טבלה20[[#This Row],[הפרש קבוע אחרון]]=J222,טבלה20[[#This Row],[מחזורי פעילות]]&gt;1),1,"")</f>
        <v/>
      </c>
      <c r="U223" s="14" t="str">
        <f>IF(OR(AND(טבלה20[[#This Row],[מחזורי פעילות]]&lt;&gt;"",Q224=""),AND(טבלה20[[#This Row],[פעילות]]=3,Q224=1)),טבלה20[[#This Row],[מחזורי פעילות]],"")</f>
        <v/>
      </c>
      <c r="V223" s="14" t="str">
        <f>IF(טבלה20[[#This Row],[באיזה מחזור נעקר אחרי קביעה?]]&lt;&gt;"",1,"")</f>
        <v/>
      </c>
      <c r="W223" s="14" t="str">
        <f>IF(AND(טבלה20[[#This Row],[באיזה מחזור נעקר אחרי קביעה?]]&lt;&gt;"",טבלה20[[#This Row],[CycleNumber]]&gt;B224),טבלה20[[#This Row],[באיזה מחזור נעקר אחרי קביעה?]],"")</f>
        <v/>
      </c>
      <c r="X223" s="14" t="str">
        <f>IF(AND(טבלה20[[#This Row],[הפרש קבוע אחרון]]&lt;&gt;"",J222=""),טבלה20[[#This Row],[CycleNumber]],"")</f>
        <v/>
      </c>
      <c r="Y223" s="14" t="str">
        <f>IF(OR(טבלה20[[#This Row],[CycleNumber]]&gt;B224,B224=""),טבלה20[[#This Row],[CycleNumber]],"")</f>
        <v/>
      </c>
      <c r="Z2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3" t="s">
        <v>42</v>
      </c>
      <c r="AS223">
        <v>7</v>
      </c>
      <c r="AT223">
        <v>27</v>
      </c>
      <c r="AU223">
        <f t="shared" si="9"/>
        <v>0</v>
      </c>
      <c r="AV223" t="str">
        <f t="shared" si="10"/>
        <v/>
      </c>
    </row>
    <row r="224" spans="1:48" x14ac:dyDescent="0.25">
      <c r="A224" t="s">
        <v>42</v>
      </c>
      <c r="B224">
        <v>8</v>
      </c>
      <c r="C224">
        <v>1</v>
      </c>
      <c r="D224">
        <v>1</v>
      </c>
      <c r="E224">
        <v>0</v>
      </c>
      <c r="F224">
        <v>29</v>
      </c>
      <c r="G224">
        <f>טבלה20[[#This Row],[LengthofCycle]]+1</f>
        <v>30</v>
      </c>
      <c r="H224" t="str">
        <f>IF(טבלה20[[#This Row],[CycleNumber]]&gt;2,IF(AND(טבלה20[[#This Row],[LengthofCycle]]-F223=F223-F222,טבלה20[[#This Row],[LengthofCycle]]-F223&lt;&gt;0),1,""),"")</f>
        <v/>
      </c>
      <c r="I224" t="str">
        <f>IF(טבלה20[[#This Row],[דילוג]]=1,SUM(H224:H225),"")</f>
        <v/>
      </c>
      <c r="J224" t="str">
        <f>IF(AND(טבלה20[[#This Row],[CycleNumber]]&gt;B223,טבלה20[[#This Row],[CycleNumber]]&gt;2),IF(טבלה20[[#This Row],[דילוג]]=1,טבלה20[[#This Row],[LengthofCycle]]-F223,J223),"")</f>
        <v/>
      </c>
      <c r="K224">
        <f>IF(AND(טבלה20[[#This Row],[CycleNumber]]&gt;B223,טבלה20[[#This Row],[CycleNumber]]&gt;2),IF(טבלה20[[#This Row],[דילוג]]=1,1,IF(MAX(K222:K223)=1,1,IF(טבלה20[[#This Row],[LengthofCycle]]-F223&lt;&gt;טבלה20[[#This Row],[הפרש קבוע אחרון]],0,""))),"")</f>
        <v>0</v>
      </c>
      <c r="L224" t="str">
        <f>IF(טבלה20[[#This Row],[CycleNumber]]&lt;3,"",IF(טבלה20[[#This Row],[דילוג]]=1,1,IF(L223="","",IF(טבלה20[[#This Row],[LengthofCycle]]-F223=טבלה20[[#This Row],[הפרש קבוע אחרון]],1,IF(L223+1&gt;3,"",L223+1)))))</f>
        <v/>
      </c>
      <c r="M224" t="str">
        <f>IF(AND(טבלה20[[#This Row],[פעילות]]=1,L225=2,L226=1,B226&gt;טבלה20[[#This Row],[CycleNumber]]),1,"")</f>
        <v/>
      </c>
      <c r="N224" t="str">
        <f>IF(AND(טבלה20[[#This Row],[האם יש לאישה וסת דילוג?]]=1,טבלה20[[#This Row],[CycleNumber]]&gt;5),IF(AND(טבלה20[[#This Row],[LengthofCycle]]=F221,F223=F220,F222=F219),1,""),"")</f>
        <v/>
      </c>
      <c r="O224" t="str">
        <f>IF(OR(טבלה20[[#This Row],[פעילות]]="",L223=""),"",IF(טבלה20[[#This Row],[פעילות]]=1,1,0))</f>
        <v/>
      </c>
      <c r="P224" t="str">
        <f>IF(AND(טבלה20[[#This Row],[הפרש קבוע אחרון]]&lt;&gt;"",טבלה20[[#This Row],[CycleNumber]]&lt;B225,B225&lt;&gt;"",טבלה20[[#This Row],[פעילות]]&lt;4),IF(F225-טבלה20[[#This Row],[LengthofCycle]]=טבלה20[[#This Row],[הפרש קבוע אחרון]],1,0),"")</f>
        <v/>
      </c>
      <c r="Q224" s="14" t="str">
        <f>IF(טבלה20[[#This Row],[פעילות]]="","",IF(OR(Q223="",AND(טבלה20[[#This Row],[דילוג]]=1,L223=3)),1,Q223+1))</f>
        <v/>
      </c>
      <c r="R224" s="14" t="str">
        <f>IF(AND(טבלה20[[#This Row],[מחזורי פעילות]]=3,H225=1,טבלה20[[#This Row],[הפרש קבוע אחרון]]&lt;&gt;J225),1,"")</f>
        <v/>
      </c>
      <c r="S224" s="14" t="str">
        <f>IF(AND(טבלה20[[#This Row],[מחזורי פעילות]]=3,H225=1,טבלה20[[#This Row],[הפרש קבוע אחרון]]=J225),1,"")</f>
        <v/>
      </c>
      <c r="T224" s="14" t="str">
        <f>IF(AND(טבלה20[[#This Row],[דילוג]]=1,טבלה20[[#This Row],[הפרש קבוע אחרון]]=J223,טבלה20[[#This Row],[מחזורי פעילות]]&gt;1),1,"")</f>
        <v/>
      </c>
      <c r="U224" s="14" t="str">
        <f>IF(OR(AND(טבלה20[[#This Row],[מחזורי פעילות]]&lt;&gt;"",Q225=""),AND(טבלה20[[#This Row],[פעילות]]=3,Q225=1)),טבלה20[[#This Row],[מחזורי פעילות]],"")</f>
        <v/>
      </c>
      <c r="V224" s="14" t="str">
        <f>IF(טבלה20[[#This Row],[באיזה מחזור נעקר אחרי קביעה?]]&lt;&gt;"",1,"")</f>
        <v/>
      </c>
      <c r="W224" s="14" t="str">
        <f>IF(AND(טבלה20[[#This Row],[באיזה מחזור נעקר אחרי קביעה?]]&lt;&gt;"",טבלה20[[#This Row],[CycleNumber]]&gt;B225),טבלה20[[#This Row],[באיזה מחזור נעקר אחרי קביעה?]],"")</f>
        <v/>
      </c>
      <c r="X224" s="14" t="str">
        <f>IF(AND(טבלה20[[#This Row],[הפרש קבוע אחרון]]&lt;&gt;"",J223=""),טבלה20[[#This Row],[CycleNumber]],"")</f>
        <v/>
      </c>
      <c r="Y224" s="14" t="str">
        <f>IF(OR(טבלה20[[#This Row],[CycleNumber]]&gt;B225,B225=""),טבלה20[[#This Row],[CycleNumber]],"")</f>
        <v/>
      </c>
      <c r="Z2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4" t="s">
        <v>42</v>
      </c>
      <c r="AS224">
        <v>8</v>
      </c>
      <c r="AT224">
        <v>29</v>
      </c>
      <c r="AU224">
        <f t="shared" si="9"/>
        <v>0</v>
      </c>
      <c r="AV224" t="str">
        <f t="shared" si="10"/>
        <v/>
      </c>
    </row>
    <row r="225" spans="1:48" x14ac:dyDescent="0.25">
      <c r="A225" t="s">
        <v>42</v>
      </c>
      <c r="B225">
        <v>9</v>
      </c>
      <c r="C225">
        <v>1</v>
      </c>
      <c r="D225">
        <v>1</v>
      </c>
      <c r="E225">
        <v>0</v>
      </c>
      <c r="F225">
        <v>27</v>
      </c>
      <c r="G225">
        <f>טבלה20[[#This Row],[LengthofCycle]]+1</f>
        <v>28</v>
      </c>
      <c r="H225" t="str">
        <f>IF(טבלה20[[#This Row],[CycleNumber]]&gt;2,IF(AND(טבלה20[[#This Row],[LengthofCycle]]-F224=F224-F223,טבלה20[[#This Row],[LengthofCycle]]-F224&lt;&gt;0),1,""),"")</f>
        <v/>
      </c>
      <c r="I225" t="str">
        <f>IF(טבלה20[[#This Row],[דילוג]]=1,SUM(H225:H226),"")</f>
        <v/>
      </c>
      <c r="J225" t="str">
        <f>IF(AND(טבלה20[[#This Row],[CycleNumber]]&gt;B224,טבלה20[[#This Row],[CycleNumber]]&gt;2),IF(טבלה20[[#This Row],[דילוג]]=1,טבלה20[[#This Row],[LengthofCycle]]-F224,J224),"")</f>
        <v/>
      </c>
      <c r="K225">
        <f>IF(AND(טבלה20[[#This Row],[CycleNumber]]&gt;B224,טבלה20[[#This Row],[CycleNumber]]&gt;2),IF(טבלה20[[#This Row],[דילוג]]=1,1,IF(MAX(K223:K224)=1,1,IF(טבלה20[[#This Row],[LengthofCycle]]-F224&lt;&gt;טבלה20[[#This Row],[הפרש קבוע אחרון]],0,""))),"")</f>
        <v>0</v>
      </c>
      <c r="L225" t="str">
        <f>IF(טבלה20[[#This Row],[CycleNumber]]&lt;3,"",IF(טבלה20[[#This Row],[דילוג]]=1,1,IF(L224="","",IF(טבלה20[[#This Row],[LengthofCycle]]-F224=טבלה20[[#This Row],[הפרש קבוע אחרון]],1,IF(L224+1&gt;3,"",L224+1)))))</f>
        <v/>
      </c>
      <c r="M225" t="str">
        <f>IF(AND(טבלה20[[#This Row],[פעילות]]=1,L226=2,L227=1,B227&gt;טבלה20[[#This Row],[CycleNumber]]),1,"")</f>
        <v/>
      </c>
      <c r="N225" t="str">
        <f>IF(AND(טבלה20[[#This Row],[האם יש לאישה וסת דילוג?]]=1,טבלה20[[#This Row],[CycleNumber]]&gt;5),IF(AND(טבלה20[[#This Row],[LengthofCycle]]=F222,F224=F221,F223=F220),1,""),"")</f>
        <v/>
      </c>
      <c r="O225" t="str">
        <f>IF(OR(טבלה20[[#This Row],[פעילות]]="",L224=""),"",IF(טבלה20[[#This Row],[פעילות]]=1,1,0))</f>
        <v/>
      </c>
      <c r="P225" t="str">
        <f>IF(AND(טבלה20[[#This Row],[הפרש קבוע אחרון]]&lt;&gt;"",טבלה20[[#This Row],[CycleNumber]]&lt;B226,B226&lt;&gt;"",טבלה20[[#This Row],[פעילות]]&lt;4),IF(F226-טבלה20[[#This Row],[LengthofCycle]]=טבלה20[[#This Row],[הפרש קבוע אחרון]],1,0),"")</f>
        <v/>
      </c>
      <c r="Q225" s="14" t="str">
        <f>IF(טבלה20[[#This Row],[פעילות]]="","",IF(OR(Q224="",AND(טבלה20[[#This Row],[דילוג]]=1,L224=3)),1,Q224+1))</f>
        <v/>
      </c>
      <c r="R225" s="14" t="str">
        <f>IF(AND(טבלה20[[#This Row],[מחזורי פעילות]]=3,H226=1,טבלה20[[#This Row],[הפרש קבוע אחרון]]&lt;&gt;J226),1,"")</f>
        <v/>
      </c>
      <c r="S225" s="14" t="str">
        <f>IF(AND(טבלה20[[#This Row],[מחזורי פעילות]]=3,H226=1,טבלה20[[#This Row],[הפרש קבוע אחרון]]=J226),1,"")</f>
        <v/>
      </c>
      <c r="T225" s="14" t="str">
        <f>IF(AND(טבלה20[[#This Row],[דילוג]]=1,טבלה20[[#This Row],[הפרש קבוע אחרון]]=J224,טבלה20[[#This Row],[מחזורי פעילות]]&gt;1),1,"")</f>
        <v/>
      </c>
      <c r="U225" s="14" t="str">
        <f>IF(OR(AND(טבלה20[[#This Row],[מחזורי פעילות]]&lt;&gt;"",Q226=""),AND(טבלה20[[#This Row],[פעילות]]=3,Q226=1)),טבלה20[[#This Row],[מחזורי פעילות]],"")</f>
        <v/>
      </c>
      <c r="V225" s="14" t="str">
        <f>IF(טבלה20[[#This Row],[באיזה מחזור נעקר אחרי קביעה?]]&lt;&gt;"",1,"")</f>
        <v/>
      </c>
      <c r="W225" s="14" t="str">
        <f>IF(AND(טבלה20[[#This Row],[באיזה מחזור נעקר אחרי קביעה?]]&lt;&gt;"",טבלה20[[#This Row],[CycleNumber]]&gt;B226),טבלה20[[#This Row],[באיזה מחזור נעקר אחרי קביעה?]],"")</f>
        <v/>
      </c>
      <c r="X225" s="14" t="str">
        <f>IF(AND(טבלה20[[#This Row],[הפרש קבוע אחרון]]&lt;&gt;"",J224=""),טבלה20[[#This Row],[CycleNumber]],"")</f>
        <v/>
      </c>
      <c r="Y225" s="14" t="str">
        <f>IF(OR(טבלה20[[#This Row],[CycleNumber]]&gt;B226,B226=""),טבלה20[[#This Row],[CycleNumber]],"")</f>
        <v/>
      </c>
      <c r="Z2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5" t="s">
        <v>42</v>
      </c>
      <c r="AS225">
        <v>9</v>
      </c>
      <c r="AT225">
        <v>27</v>
      </c>
      <c r="AU225">
        <f t="shared" si="9"/>
        <v>0</v>
      </c>
      <c r="AV225" t="str">
        <f t="shared" si="10"/>
        <v/>
      </c>
    </row>
    <row r="226" spans="1:48" x14ac:dyDescent="0.25">
      <c r="A226" t="s">
        <v>42</v>
      </c>
      <c r="B226">
        <v>10</v>
      </c>
      <c r="C226">
        <v>1</v>
      </c>
      <c r="D226">
        <v>1</v>
      </c>
      <c r="E226">
        <v>0</v>
      </c>
      <c r="F226">
        <v>30</v>
      </c>
      <c r="G226">
        <f>טבלה20[[#This Row],[LengthofCycle]]+1</f>
        <v>31</v>
      </c>
      <c r="H226" t="str">
        <f>IF(טבלה20[[#This Row],[CycleNumber]]&gt;2,IF(AND(טבלה20[[#This Row],[LengthofCycle]]-F225=F225-F224,טבלה20[[#This Row],[LengthofCycle]]-F225&lt;&gt;0),1,""),"")</f>
        <v/>
      </c>
      <c r="I226" t="str">
        <f>IF(טבלה20[[#This Row],[דילוג]]=1,SUM(H226:H227),"")</f>
        <v/>
      </c>
      <c r="J226" t="str">
        <f>IF(AND(טבלה20[[#This Row],[CycleNumber]]&gt;B225,טבלה20[[#This Row],[CycleNumber]]&gt;2),IF(טבלה20[[#This Row],[דילוג]]=1,טבלה20[[#This Row],[LengthofCycle]]-F225,J225),"")</f>
        <v/>
      </c>
      <c r="K226">
        <f>IF(AND(טבלה20[[#This Row],[CycleNumber]]&gt;B225,טבלה20[[#This Row],[CycleNumber]]&gt;2),IF(טבלה20[[#This Row],[דילוג]]=1,1,IF(MAX(K224:K225)=1,1,IF(טבלה20[[#This Row],[LengthofCycle]]-F225&lt;&gt;טבלה20[[#This Row],[הפרש קבוע אחרון]],0,""))),"")</f>
        <v>0</v>
      </c>
      <c r="L226" t="str">
        <f>IF(טבלה20[[#This Row],[CycleNumber]]&lt;3,"",IF(טבלה20[[#This Row],[דילוג]]=1,1,IF(L225="","",IF(טבלה20[[#This Row],[LengthofCycle]]-F225=טבלה20[[#This Row],[הפרש קבוע אחרון]],1,IF(L225+1&gt;3,"",L225+1)))))</f>
        <v/>
      </c>
      <c r="M226" t="str">
        <f>IF(AND(טבלה20[[#This Row],[פעילות]]=1,L227=2,L228=1,B228&gt;טבלה20[[#This Row],[CycleNumber]]),1,"")</f>
        <v/>
      </c>
      <c r="N226" t="str">
        <f>IF(AND(טבלה20[[#This Row],[האם יש לאישה וסת דילוג?]]=1,טבלה20[[#This Row],[CycleNumber]]&gt;5),IF(AND(טבלה20[[#This Row],[LengthofCycle]]=F223,F225=F222,F224=F221),1,""),"")</f>
        <v/>
      </c>
      <c r="O226" t="str">
        <f>IF(OR(טבלה20[[#This Row],[פעילות]]="",L225=""),"",IF(טבלה20[[#This Row],[פעילות]]=1,1,0))</f>
        <v/>
      </c>
      <c r="P226" t="str">
        <f>IF(AND(טבלה20[[#This Row],[הפרש קבוע אחרון]]&lt;&gt;"",טבלה20[[#This Row],[CycleNumber]]&lt;B227,B227&lt;&gt;"",טבלה20[[#This Row],[פעילות]]&lt;4),IF(F227-טבלה20[[#This Row],[LengthofCycle]]=טבלה20[[#This Row],[הפרש קבוע אחרון]],1,0),"")</f>
        <v/>
      </c>
      <c r="Q226" s="14" t="str">
        <f>IF(טבלה20[[#This Row],[פעילות]]="","",IF(OR(Q225="",AND(טבלה20[[#This Row],[דילוג]]=1,L225=3)),1,Q225+1))</f>
        <v/>
      </c>
      <c r="R226" s="14" t="str">
        <f>IF(AND(טבלה20[[#This Row],[מחזורי פעילות]]=3,H227=1,טבלה20[[#This Row],[הפרש קבוע אחרון]]&lt;&gt;J227),1,"")</f>
        <v/>
      </c>
      <c r="S226" s="14" t="str">
        <f>IF(AND(טבלה20[[#This Row],[מחזורי פעילות]]=3,H227=1,טבלה20[[#This Row],[הפרש קבוע אחרון]]=J227),1,"")</f>
        <v/>
      </c>
      <c r="T226" s="14" t="str">
        <f>IF(AND(טבלה20[[#This Row],[דילוג]]=1,טבלה20[[#This Row],[הפרש קבוע אחרון]]=J225,טבלה20[[#This Row],[מחזורי פעילות]]&gt;1),1,"")</f>
        <v/>
      </c>
      <c r="U226" s="14" t="str">
        <f>IF(OR(AND(טבלה20[[#This Row],[מחזורי פעילות]]&lt;&gt;"",Q227=""),AND(טבלה20[[#This Row],[פעילות]]=3,Q227=1)),טבלה20[[#This Row],[מחזורי פעילות]],"")</f>
        <v/>
      </c>
      <c r="V226" s="14" t="str">
        <f>IF(טבלה20[[#This Row],[באיזה מחזור נעקר אחרי קביעה?]]&lt;&gt;"",1,"")</f>
        <v/>
      </c>
      <c r="W226" s="14" t="str">
        <f>IF(AND(טבלה20[[#This Row],[באיזה מחזור נעקר אחרי קביעה?]]&lt;&gt;"",טבלה20[[#This Row],[CycleNumber]]&gt;B227),טבלה20[[#This Row],[באיזה מחזור נעקר אחרי קביעה?]],"")</f>
        <v/>
      </c>
      <c r="X226" s="14" t="str">
        <f>IF(AND(טבלה20[[#This Row],[הפרש קבוע אחרון]]&lt;&gt;"",J225=""),טבלה20[[#This Row],[CycleNumber]],"")</f>
        <v/>
      </c>
      <c r="Y226" s="14" t="str">
        <f>IF(OR(טבלה20[[#This Row],[CycleNumber]]&gt;B227,B227=""),טבלה20[[#This Row],[CycleNumber]],"")</f>
        <v/>
      </c>
      <c r="Z2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6" t="s">
        <v>42</v>
      </c>
      <c r="AS226">
        <v>10</v>
      </c>
      <c r="AT226">
        <v>30</v>
      </c>
      <c r="AU226">
        <f t="shared" si="9"/>
        <v>0</v>
      </c>
      <c r="AV226" t="str">
        <f t="shared" si="10"/>
        <v/>
      </c>
    </row>
    <row r="227" spans="1:48" x14ac:dyDescent="0.25">
      <c r="A227" t="s">
        <v>42</v>
      </c>
      <c r="B227">
        <v>11</v>
      </c>
      <c r="C227">
        <v>1</v>
      </c>
      <c r="D227">
        <v>1</v>
      </c>
      <c r="E227">
        <v>0</v>
      </c>
      <c r="F227">
        <v>28</v>
      </c>
      <c r="G227">
        <f>טבלה20[[#This Row],[LengthofCycle]]+1</f>
        <v>29</v>
      </c>
      <c r="H227" t="str">
        <f>IF(טבלה20[[#This Row],[CycleNumber]]&gt;2,IF(AND(טבלה20[[#This Row],[LengthofCycle]]-F226=F226-F225,טבלה20[[#This Row],[LengthofCycle]]-F226&lt;&gt;0),1,""),"")</f>
        <v/>
      </c>
      <c r="I227" t="str">
        <f>IF(טבלה20[[#This Row],[דילוג]]=1,SUM(H227:H228),"")</f>
        <v/>
      </c>
      <c r="J227" t="str">
        <f>IF(AND(טבלה20[[#This Row],[CycleNumber]]&gt;B226,טבלה20[[#This Row],[CycleNumber]]&gt;2),IF(טבלה20[[#This Row],[דילוג]]=1,טבלה20[[#This Row],[LengthofCycle]]-F226,J226),"")</f>
        <v/>
      </c>
      <c r="K227">
        <f>IF(AND(טבלה20[[#This Row],[CycleNumber]]&gt;B226,טבלה20[[#This Row],[CycleNumber]]&gt;2),IF(טבלה20[[#This Row],[דילוג]]=1,1,IF(MAX(K225:K226)=1,1,IF(טבלה20[[#This Row],[LengthofCycle]]-F226&lt;&gt;טבלה20[[#This Row],[הפרש קבוע אחרון]],0,""))),"")</f>
        <v>0</v>
      </c>
      <c r="L227" t="str">
        <f>IF(טבלה20[[#This Row],[CycleNumber]]&lt;3,"",IF(טבלה20[[#This Row],[דילוג]]=1,1,IF(L226="","",IF(טבלה20[[#This Row],[LengthofCycle]]-F226=טבלה20[[#This Row],[הפרש קבוע אחרון]],1,IF(L226+1&gt;3,"",L226+1)))))</f>
        <v/>
      </c>
      <c r="M227" t="str">
        <f>IF(AND(טבלה20[[#This Row],[פעילות]]=1,L228=2,L229=1,B229&gt;טבלה20[[#This Row],[CycleNumber]]),1,"")</f>
        <v/>
      </c>
      <c r="N227" t="str">
        <f>IF(AND(טבלה20[[#This Row],[האם יש לאישה וסת דילוג?]]=1,טבלה20[[#This Row],[CycleNumber]]&gt;5),IF(AND(טבלה20[[#This Row],[LengthofCycle]]=F224,F226=F223,F225=F222),1,""),"")</f>
        <v/>
      </c>
      <c r="O227" t="str">
        <f>IF(OR(טבלה20[[#This Row],[פעילות]]="",L226=""),"",IF(טבלה20[[#This Row],[פעילות]]=1,1,0))</f>
        <v/>
      </c>
      <c r="P227" t="str">
        <f>IF(AND(טבלה20[[#This Row],[הפרש קבוע אחרון]]&lt;&gt;"",טבלה20[[#This Row],[CycleNumber]]&lt;B228,B228&lt;&gt;"",טבלה20[[#This Row],[פעילות]]&lt;4),IF(F228-טבלה20[[#This Row],[LengthofCycle]]=טבלה20[[#This Row],[הפרש קבוע אחרון]],1,0),"")</f>
        <v/>
      </c>
      <c r="Q227" s="14" t="str">
        <f>IF(טבלה20[[#This Row],[פעילות]]="","",IF(OR(Q226="",AND(טבלה20[[#This Row],[דילוג]]=1,L226=3)),1,Q226+1))</f>
        <v/>
      </c>
      <c r="R227" s="14" t="str">
        <f>IF(AND(טבלה20[[#This Row],[מחזורי פעילות]]=3,H228=1,טבלה20[[#This Row],[הפרש קבוע אחרון]]&lt;&gt;J228),1,"")</f>
        <v/>
      </c>
      <c r="S227" s="14" t="str">
        <f>IF(AND(טבלה20[[#This Row],[מחזורי פעילות]]=3,H228=1,טבלה20[[#This Row],[הפרש קבוע אחרון]]=J228),1,"")</f>
        <v/>
      </c>
      <c r="T227" s="14" t="str">
        <f>IF(AND(טבלה20[[#This Row],[דילוג]]=1,טבלה20[[#This Row],[הפרש קבוע אחרון]]=J226,טבלה20[[#This Row],[מחזורי פעילות]]&gt;1),1,"")</f>
        <v/>
      </c>
      <c r="U227" s="14" t="str">
        <f>IF(OR(AND(טבלה20[[#This Row],[מחזורי פעילות]]&lt;&gt;"",Q228=""),AND(טבלה20[[#This Row],[פעילות]]=3,Q228=1)),טבלה20[[#This Row],[מחזורי פעילות]],"")</f>
        <v/>
      </c>
      <c r="V227" s="14" t="str">
        <f>IF(טבלה20[[#This Row],[באיזה מחזור נעקר אחרי קביעה?]]&lt;&gt;"",1,"")</f>
        <v/>
      </c>
      <c r="W227" s="14" t="str">
        <f>IF(AND(טבלה20[[#This Row],[באיזה מחזור נעקר אחרי קביעה?]]&lt;&gt;"",טבלה20[[#This Row],[CycleNumber]]&gt;B228),טבלה20[[#This Row],[באיזה מחזור נעקר אחרי קביעה?]],"")</f>
        <v/>
      </c>
      <c r="X227" s="14" t="str">
        <f>IF(AND(טבלה20[[#This Row],[הפרש קבוע אחרון]]&lt;&gt;"",J226=""),טבלה20[[#This Row],[CycleNumber]],"")</f>
        <v/>
      </c>
      <c r="Y227" s="14" t="str">
        <f>IF(OR(טבלה20[[#This Row],[CycleNumber]]&gt;B228,B228=""),טבלה20[[#This Row],[CycleNumber]],"")</f>
        <v/>
      </c>
      <c r="Z2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7" t="s">
        <v>42</v>
      </c>
      <c r="AS227">
        <v>11</v>
      </c>
      <c r="AT227">
        <v>28</v>
      </c>
      <c r="AU227">
        <f t="shared" si="9"/>
        <v>0</v>
      </c>
      <c r="AV227" t="str">
        <f t="shared" si="10"/>
        <v/>
      </c>
    </row>
    <row r="228" spans="1:48" x14ac:dyDescent="0.25">
      <c r="A228" t="s">
        <v>42</v>
      </c>
      <c r="B228">
        <v>12</v>
      </c>
      <c r="C228">
        <v>1</v>
      </c>
      <c r="D228">
        <v>1</v>
      </c>
      <c r="E228">
        <v>0</v>
      </c>
      <c r="F228">
        <v>30</v>
      </c>
      <c r="G228">
        <f>טבלה20[[#This Row],[LengthofCycle]]+1</f>
        <v>31</v>
      </c>
      <c r="H228" t="str">
        <f>IF(טבלה20[[#This Row],[CycleNumber]]&gt;2,IF(AND(טבלה20[[#This Row],[LengthofCycle]]-F227=F227-F226,טבלה20[[#This Row],[LengthofCycle]]-F227&lt;&gt;0),1,""),"")</f>
        <v/>
      </c>
      <c r="I228" t="str">
        <f>IF(טבלה20[[#This Row],[דילוג]]=1,SUM(H228:H229),"")</f>
        <v/>
      </c>
      <c r="J228" t="str">
        <f>IF(AND(טבלה20[[#This Row],[CycleNumber]]&gt;B227,טבלה20[[#This Row],[CycleNumber]]&gt;2),IF(טבלה20[[#This Row],[דילוג]]=1,טבלה20[[#This Row],[LengthofCycle]]-F227,J227),"")</f>
        <v/>
      </c>
      <c r="K228">
        <f>IF(AND(טבלה20[[#This Row],[CycleNumber]]&gt;B227,טבלה20[[#This Row],[CycleNumber]]&gt;2),IF(טבלה20[[#This Row],[דילוג]]=1,1,IF(MAX(K226:K227)=1,1,IF(טבלה20[[#This Row],[LengthofCycle]]-F227&lt;&gt;טבלה20[[#This Row],[הפרש קבוע אחרון]],0,""))),"")</f>
        <v>0</v>
      </c>
      <c r="L228" t="str">
        <f>IF(טבלה20[[#This Row],[CycleNumber]]&lt;3,"",IF(טבלה20[[#This Row],[דילוג]]=1,1,IF(L227="","",IF(טבלה20[[#This Row],[LengthofCycle]]-F227=טבלה20[[#This Row],[הפרש קבוע אחרון]],1,IF(L227+1&gt;3,"",L227+1)))))</f>
        <v/>
      </c>
      <c r="M228" t="str">
        <f>IF(AND(טבלה20[[#This Row],[פעילות]]=1,L229=2,L230=1,B230&gt;טבלה20[[#This Row],[CycleNumber]]),1,"")</f>
        <v/>
      </c>
      <c r="N228" t="str">
        <f>IF(AND(טבלה20[[#This Row],[האם יש לאישה וסת דילוג?]]=1,טבלה20[[#This Row],[CycleNumber]]&gt;5),IF(AND(טבלה20[[#This Row],[LengthofCycle]]=F225,F227=F224,F226=F223),1,""),"")</f>
        <v/>
      </c>
      <c r="O228" t="str">
        <f>IF(OR(טבלה20[[#This Row],[פעילות]]="",L227=""),"",IF(טבלה20[[#This Row],[פעילות]]=1,1,0))</f>
        <v/>
      </c>
      <c r="P228" t="str">
        <f>IF(AND(טבלה20[[#This Row],[הפרש קבוע אחרון]]&lt;&gt;"",טבלה20[[#This Row],[CycleNumber]]&lt;B229,B229&lt;&gt;"",טבלה20[[#This Row],[פעילות]]&lt;4),IF(F229-טבלה20[[#This Row],[LengthofCycle]]=טבלה20[[#This Row],[הפרש קבוע אחרון]],1,0),"")</f>
        <v/>
      </c>
      <c r="Q228" s="14" t="str">
        <f>IF(טבלה20[[#This Row],[פעילות]]="","",IF(OR(Q227="",AND(טבלה20[[#This Row],[דילוג]]=1,L227=3)),1,Q227+1))</f>
        <v/>
      </c>
      <c r="R228" s="14" t="str">
        <f>IF(AND(טבלה20[[#This Row],[מחזורי פעילות]]=3,H229=1,טבלה20[[#This Row],[הפרש קבוע אחרון]]&lt;&gt;J229),1,"")</f>
        <v/>
      </c>
      <c r="S228" s="14" t="str">
        <f>IF(AND(טבלה20[[#This Row],[מחזורי פעילות]]=3,H229=1,טבלה20[[#This Row],[הפרש קבוע אחרון]]=J229),1,"")</f>
        <v/>
      </c>
      <c r="T228" s="14" t="str">
        <f>IF(AND(טבלה20[[#This Row],[דילוג]]=1,טבלה20[[#This Row],[הפרש קבוע אחרון]]=J227,טבלה20[[#This Row],[מחזורי פעילות]]&gt;1),1,"")</f>
        <v/>
      </c>
      <c r="U228" s="14" t="str">
        <f>IF(OR(AND(טבלה20[[#This Row],[מחזורי פעילות]]&lt;&gt;"",Q229=""),AND(טבלה20[[#This Row],[פעילות]]=3,Q229=1)),טבלה20[[#This Row],[מחזורי פעילות]],"")</f>
        <v/>
      </c>
      <c r="V228" s="14" t="str">
        <f>IF(טבלה20[[#This Row],[באיזה מחזור נעקר אחרי קביעה?]]&lt;&gt;"",1,"")</f>
        <v/>
      </c>
      <c r="W228" s="14" t="str">
        <f>IF(AND(טבלה20[[#This Row],[באיזה מחזור נעקר אחרי קביעה?]]&lt;&gt;"",טבלה20[[#This Row],[CycleNumber]]&gt;B229),טבלה20[[#This Row],[באיזה מחזור נעקר אחרי קביעה?]],"")</f>
        <v/>
      </c>
      <c r="X228" s="14" t="str">
        <f>IF(AND(טבלה20[[#This Row],[הפרש קבוע אחרון]]&lt;&gt;"",J227=""),טבלה20[[#This Row],[CycleNumber]],"")</f>
        <v/>
      </c>
      <c r="Y228" s="14" t="str">
        <f>IF(OR(טבלה20[[#This Row],[CycleNumber]]&gt;B229,B229=""),טבלה20[[#This Row],[CycleNumber]],"")</f>
        <v/>
      </c>
      <c r="Z2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8" t="s">
        <v>42</v>
      </c>
      <c r="AS228">
        <v>12</v>
      </c>
      <c r="AT228">
        <v>30</v>
      </c>
      <c r="AU228">
        <f t="shared" si="9"/>
        <v>0</v>
      </c>
      <c r="AV228" t="str">
        <f t="shared" si="10"/>
        <v/>
      </c>
    </row>
    <row r="229" spans="1:48" x14ac:dyDescent="0.25">
      <c r="A229" t="s">
        <v>42</v>
      </c>
      <c r="B229">
        <v>13</v>
      </c>
      <c r="C229">
        <v>1</v>
      </c>
      <c r="D229">
        <v>1</v>
      </c>
      <c r="E229">
        <v>0</v>
      </c>
      <c r="F229">
        <v>29</v>
      </c>
      <c r="G229">
        <f>טבלה20[[#This Row],[LengthofCycle]]+1</f>
        <v>30</v>
      </c>
      <c r="H229" t="str">
        <f>IF(טבלה20[[#This Row],[CycleNumber]]&gt;2,IF(AND(טבלה20[[#This Row],[LengthofCycle]]-F228=F228-F227,טבלה20[[#This Row],[LengthofCycle]]-F228&lt;&gt;0),1,""),"")</f>
        <v/>
      </c>
      <c r="I229" t="str">
        <f>IF(טבלה20[[#This Row],[דילוג]]=1,SUM(H229:H230),"")</f>
        <v/>
      </c>
      <c r="J229" t="str">
        <f>IF(AND(טבלה20[[#This Row],[CycleNumber]]&gt;B228,טבלה20[[#This Row],[CycleNumber]]&gt;2),IF(טבלה20[[#This Row],[דילוג]]=1,טבלה20[[#This Row],[LengthofCycle]]-F228,J228),"")</f>
        <v/>
      </c>
      <c r="K229">
        <f>IF(AND(טבלה20[[#This Row],[CycleNumber]]&gt;B228,טבלה20[[#This Row],[CycleNumber]]&gt;2),IF(טבלה20[[#This Row],[דילוג]]=1,1,IF(MAX(K227:K228)=1,1,IF(טבלה20[[#This Row],[LengthofCycle]]-F228&lt;&gt;טבלה20[[#This Row],[הפרש קבוע אחרון]],0,""))),"")</f>
        <v>0</v>
      </c>
      <c r="L229" t="str">
        <f>IF(טבלה20[[#This Row],[CycleNumber]]&lt;3,"",IF(טבלה20[[#This Row],[דילוג]]=1,1,IF(L228="","",IF(טבלה20[[#This Row],[LengthofCycle]]-F228=טבלה20[[#This Row],[הפרש קבוע אחרון]],1,IF(L228+1&gt;3,"",L228+1)))))</f>
        <v/>
      </c>
      <c r="M229" t="str">
        <f>IF(AND(טבלה20[[#This Row],[פעילות]]=1,L230=2,L231=1,B231&gt;טבלה20[[#This Row],[CycleNumber]]),1,"")</f>
        <v/>
      </c>
      <c r="N229" t="str">
        <f>IF(AND(טבלה20[[#This Row],[האם יש לאישה וסת דילוג?]]=1,טבלה20[[#This Row],[CycleNumber]]&gt;5),IF(AND(טבלה20[[#This Row],[LengthofCycle]]=F226,F228=F225,F227=F224),1,""),"")</f>
        <v/>
      </c>
      <c r="O229" t="str">
        <f>IF(OR(טבלה20[[#This Row],[פעילות]]="",L228=""),"",IF(טבלה20[[#This Row],[פעילות]]=1,1,0))</f>
        <v/>
      </c>
      <c r="P229" t="str">
        <f>IF(AND(טבלה20[[#This Row],[הפרש קבוע אחרון]]&lt;&gt;"",טבלה20[[#This Row],[CycleNumber]]&lt;B230,B230&lt;&gt;"",טבלה20[[#This Row],[פעילות]]&lt;4),IF(F230-טבלה20[[#This Row],[LengthofCycle]]=טבלה20[[#This Row],[הפרש קבוע אחרון]],1,0),"")</f>
        <v/>
      </c>
      <c r="Q229" s="14" t="str">
        <f>IF(טבלה20[[#This Row],[פעילות]]="","",IF(OR(Q228="",AND(טבלה20[[#This Row],[דילוג]]=1,L228=3)),1,Q228+1))</f>
        <v/>
      </c>
      <c r="R229" s="14" t="str">
        <f>IF(AND(טבלה20[[#This Row],[מחזורי פעילות]]=3,H230=1,טבלה20[[#This Row],[הפרש קבוע אחרון]]&lt;&gt;J230),1,"")</f>
        <v/>
      </c>
      <c r="S229" s="14" t="str">
        <f>IF(AND(טבלה20[[#This Row],[מחזורי פעילות]]=3,H230=1,טבלה20[[#This Row],[הפרש קבוע אחרון]]=J230),1,"")</f>
        <v/>
      </c>
      <c r="T229" s="14" t="str">
        <f>IF(AND(טבלה20[[#This Row],[דילוג]]=1,טבלה20[[#This Row],[הפרש קבוע אחרון]]=J228,טבלה20[[#This Row],[מחזורי פעילות]]&gt;1),1,"")</f>
        <v/>
      </c>
      <c r="U229" s="14" t="str">
        <f>IF(OR(AND(טבלה20[[#This Row],[מחזורי פעילות]]&lt;&gt;"",Q230=""),AND(טבלה20[[#This Row],[פעילות]]=3,Q230=1)),טבלה20[[#This Row],[מחזורי פעילות]],"")</f>
        <v/>
      </c>
      <c r="V229" s="14" t="str">
        <f>IF(טבלה20[[#This Row],[באיזה מחזור נעקר אחרי קביעה?]]&lt;&gt;"",1,"")</f>
        <v/>
      </c>
      <c r="W229" s="14" t="str">
        <f>IF(AND(טבלה20[[#This Row],[באיזה מחזור נעקר אחרי קביעה?]]&lt;&gt;"",טבלה20[[#This Row],[CycleNumber]]&gt;B230),טבלה20[[#This Row],[באיזה מחזור נעקר אחרי קביעה?]],"")</f>
        <v/>
      </c>
      <c r="X229" s="14" t="str">
        <f>IF(AND(טבלה20[[#This Row],[הפרש קבוע אחרון]]&lt;&gt;"",J228=""),טבלה20[[#This Row],[CycleNumber]],"")</f>
        <v/>
      </c>
      <c r="Y229" s="14">
        <f>IF(OR(טבלה20[[#This Row],[CycleNumber]]&gt;B230,B230=""),טבלה20[[#This Row],[CycleNumber]],"")</f>
        <v>13</v>
      </c>
      <c r="Z2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29" t="s">
        <v>42</v>
      </c>
      <c r="AS229">
        <v>13</v>
      </c>
      <c r="AT229">
        <v>29</v>
      </c>
      <c r="AU229">
        <f t="shared" si="9"/>
        <v>0</v>
      </c>
      <c r="AV229" t="str">
        <f t="shared" si="10"/>
        <v/>
      </c>
    </row>
    <row r="230" spans="1:48" x14ac:dyDescent="0.25">
      <c r="A230" t="s">
        <v>2</v>
      </c>
      <c r="B230">
        <v>1</v>
      </c>
      <c r="C230">
        <v>1</v>
      </c>
      <c r="D230">
        <v>0</v>
      </c>
      <c r="E230">
        <v>0</v>
      </c>
      <c r="F230">
        <v>32</v>
      </c>
      <c r="G230">
        <f>טבלה20[[#This Row],[LengthofCycle]]+1</f>
        <v>33</v>
      </c>
      <c r="H230" t="str">
        <f>IF(טבלה20[[#This Row],[CycleNumber]]&gt;2,IF(AND(טבלה20[[#This Row],[LengthofCycle]]-F229=F229-F228,טבלה20[[#This Row],[LengthofCycle]]-F229&lt;&gt;0),1,""),"")</f>
        <v/>
      </c>
      <c r="I230" t="str">
        <f>IF(טבלה20[[#This Row],[דילוג]]=1,SUM(H230:H231),"")</f>
        <v/>
      </c>
      <c r="J230" t="str">
        <f>IF(AND(טבלה20[[#This Row],[CycleNumber]]&gt;B229,טבלה20[[#This Row],[CycleNumber]]&gt;2),IF(טבלה20[[#This Row],[דילוג]]=1,טבלה20[[#This Row],[LengthofCycle]]-F229,J229),"")</f>
        <v/>
      </c>
      <c r="K230" t="str">
        <f>IF(AND(טבלה20[[#This Row],[CycleNumber]]&gt;B229,טבלה20[[#This Row],[CycleNumber]]&gt;2),IF(טבלה20[[#This Row],[דילוג]]=1,1,IF(MAX(K228:K229)=1,1,IF(טבלה20[[#This Row],[LengthofCycle]]-F229&lt;&gt;טבלה20[[#This Row],[הפרש קבוע אחרון]],0,""))),"")</f>
        <v/>
      </c>
      <c r="L230" t="str">
        <f>IF(טבלה20[[#This Row],[CycleNumber]]&lt;3,"",IF(טבלה20[[#This Row],[דילוג]]=1,1,IF(L229="","",IF(טבלה20[[#This Row],[LengthofCycle]]-F229=טבלה20[[#This Row],[הפרש קבוע אחרון]],1,IF(L229+1&gt;3,"",L229+1)))))</f>
        <v/>
      </c>
      <c r="M230" t="str">
        <f>IF(AND(טבלה20[[#This Row],[פעילות]]=1,L231=2,L232=1,B232&gt;טבלה20[[#This Row],[CycleNumber]]),1,"")</f>
        <v/>
      </c>
      <c r="N230" t="str">
        <f>IF(AND(טבלה20[[#This Row],[האם יש לאישה וסת דילוג?]]=1,טבלה20[[#This Row],[CycleNumber]]&gt;5),IF(AND(טבלה20[[#This Row],[LengthofCycle]]=F227,F229=F226,F228=F225),1,""),"")</f>
        <v/>
      </c>
      <c r="O230" t="str">
        <f>IF(OR(טבלה20[[#This Row],[פעילות]]="",L229=""),"",IF(טבלה20[[#This Row],[פעילות]]=1,1,0))</f>
        <v/>
      </c>
      <c r="P230" t="str">
        <f>IF(AND(טבלה20[[#This Row],[הפרש קבוע אחרון]]&lt;&gt;"",טבלה20[[#This Row],[CycleNumber]]&lt;B231,B231&lt;&gt;"",טבלה20[[#This Row],[פעילות]]&lt;4),IF(F231-טבלה20[[#This Row],[LengthofCycle]]=טבלה20[[#This Row],[הפרש קבוע אחרון]],1,0),"")</f>
        <v/>
      </c>
      <c r="Q230" s="14" t="str">
        <f>IF(טבלה20[[#This Row],[פעילות]]="","",IF(OR(Q229="",AND(טבלה20[[#This Row],[דילוג]]=1,L229=3)),1,Q229+1))</f>
        <v/>
      </c>
      <c r="R230" s="14" t="str">
        <f>IF(AND(טבלה20[[#This Row],[מחזורי פעילות]]=3,H231=1,טבלה20[[#This Row],[הפרש קבוע אחרון]]&lt;&gt;J231),1,"")</f>
        <v/>
      </c>
      <c r="S230" s="14" t="str">
        <f>IF(AND(טבלה20[[#This Row],[מחזורי פעילות]]=3,H231=1,טבלה20[[#This Row],[הפרש קבוע אחרון]]=J231),1,"")</f>
        <v/>
      </c>
      <c r="T230" s="14" t="str">
        <f>IF(AND(טבלה20[[#This Row],[דילוג]]=1,טבלה20[[#This Row],[הפרש קבוע אחרון]]=J229,טבלה20[[#This Row],[מחזורי פעילות]]&gt;1),1,"")</f>
        <v/>
      </c>
      <c r="U230" s="14" t="str">
        <f>IF(OR(AND(טבלה20[[#This Row],[מחזורי פעילות]]&lt;&gt;"",Q231=""),AND(טבלה20[[#This Row],[פעילות]]=3,Q231=1)),טבלה20[[#This Row],[מחזורי פעילות]],"")</f>
        <v/>
      </c>
      <c r="V230" s="14" t="str">
        <f>IF(טבלה20[[#This Row],[באיזה מחזור נעקר אחרי קביעה?]]&lt;&gt;"",1,"")</f>
        <v/>
      </c>
      <c r="W230" s="14" t="str">
        <f>IF(AND(טבלה20[[#This Row],[באיזה מחזור נעקר אחרי קביעה?]]&lt;&gt;"",טבלה20[[#This Row],[CycleNumber]]&gt;B231),טבלה20[[#This Row],[באיזה מחזור נעקר אחרי קביעה?]],"")</f>
        <v/>
      </c>
      <c r="X230" s="14" t="str">
        <f>IF(AND(טבלה20[[#This Row],[הפרש קבוע אחרון]]&lt;&gt;"",J229=""),טבלה20[[#This Row],[CycleNumber]],"")</f>
        <v/>
      </c>
      <c r="Y230" s="14" t="str">
        <f>IF(OR(טבלה20[[#This Row],[CycleNumber]]&gt;B231,B231=""),טבלה20[[#This Row],[CycleNumber]],"")</f>
        <v/>
      </c>
      <c r="Z2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0" t="s">
        <v>2</v>
      </c>
      <c r="AS230">
        <v>1</v>
      </c>
      <c r="AT230">
        <v>32</v>
      </c>
      <c r="AU230" t="str">
        <f t="shared" si="9"/>
        <v/>
      </c>
      <c r="AV230" t="str">
        <f t="shared" si="10"/>
        <v/>
      </c>
    </row>
    <row r="231" spans="1:48" x14ac:dyDescent="0.25">
      <c r="A231" t="s">
        <v>2</v>
      </c>
      <c r="B231">
        <v>2</v>
      </c>
      <c r="C231">
        <v>1</v>
      </c>
      <c r="D231">
        <v>1</v>
      </c>
      <c r="E231">
        <v>0</v>
      </c>
      <c r="F231">
        <v>27</v>
      </c>
      <c r="G231">
        <f>טבלה20[[#This Row],[LengthofCycle]]+1</f>
        <v>28</v>
      </c>
      <c r="H231" t="str">
        <f>IF(טבלה20[[#This Row],[CycleNumber]]&gt;2,IF(AND(טבלה20[[#This Row],[LengthofCycle]]-F230=F230-F229,טבלה20[[#This Row],[LengthofCycle]]-F230&lt;&gt;0),1,""),"")</f>
        <v/>
      </c>
      <c r="I231" t="str">
        <f>IF(טבלה20[[#This Row],[דילוג]]=1,SUM(H231:H232),"")</f>
        <v/>
      </c>
      <c r="J231" t="str">
        <f>IF(AND(טבלה20[[#This Row],[CycleNumber]]&gt;B230,טבלה20[[#This Row],[CycleNumber]]&gt;2),IF(טבלה20[[#This Row],[דילוג]]=1,טבלה20[[#This Row],[LengthofCycle]]-F230,J230),"")</f>
        <v/>
      </c>
      <c r="K231" t="str">
        <f>IF(AND(טבלה20[[#This Row],[CycleNumber]]&gt;B230,טבלה20[[#This Row],[CycleNumber]]&gt;2),IF(טבלה20[[#This Row],[דילוג]]=1,1,IF(MAX(K229:K230)=1,1,IF(טבלה20[[#This Row],[LengthofCycle]]-F230&lt;&gt;טבלה20[[#This Row],[הפרש קבוע אחרון]],0,""))),"")</f>
        <v/>
      </c>
      <c r="L231" t="str">
        <f>IF(טבלה20[[#This Row],[CycleNumber]]&lt;3,"",IF(טבלה20[[#This Row],[דילוג]]=1,1,IF(L230="","",IF(טבלה20[[#This Row],[LengthofCycle]]-F230=טבלה20[[#This Row],[הפרש קבוע אחרון]],1,IF(L230+1&gt;3,"",L230+1)))))</f>
        <v/>
      </c>
      <c r="M231" t="str">
        <f>IF(AND(טבלה20[[#This Row],[פעילות]]=1,L232=2,L233=1,B233&gt;טבלה20[[#This Row],[CycleNumber]]),1,"")</f>
        <v/>
      </c>
      <c r="N231" t="str">
        <f>IF(AND(טבלה20[[#This Row],[האם יש לאישה וסת דילוג?]]=1,טבלה20[[#This Row],[CycleNumber]]&gt;5),IF(AND(טבלה20[[#This Row],[LengthofCycle]]=F228,F230=F227,F229=F226),1,""),"")</f>
        <v/>
      </c>
      <c r="O231" t="str">
        <f>IF(OR(טבלה20[[#This Row],[פעילות]]="",L230=""),"",IF(טבלה20[[#This Row],[פעילות]]=1,1,0))</f>
        <v/>
      </c>
      <c r="P231" t="str">
        <f>IF(AND(טבלה20[[#This Row],[הפרש קבוע אחרון]]&lt;&gt;"",טבלה20[[#This Row],[CycleNumber]]&lt;B232,B232&lt;&gt;"",טבלה20[[#This Row],[פעילות]]&lt;4),IF(F232-טבלה20[[#This Row],[LengthofCycle]]=טבלה20[[#This Row],[הפרש קבוע אחרון]],1,0),"")</f>
        <v/>
      </c>
      <c r="Q231" s="14" t="str">
        <f>IF(טבלה20[[#This Row],[פעילות]]="","",IF(OR(Q230="",AND(טבלה20[[#This Row],[דילוג]]=1,L230=3)),1,Q230+1))</f>
        <v/>
      </c>
      <c r="R231" s="14" t="str">
        <f>IF(AND(טבלה20[[#This Row],[מחזורי פעילות]]=3,H232=1,טבלה20[[#This Row],[הפרש קבוע אחרון]]&lt;&gt;J232),1,"")</f>
        <v/>
      </c>
      <c r="S231" s="14" t="str">
        <f>IF(AND(טבלה20[[#This Row],[מחזורי פעילות]]=3,H232=1,טבלה20[[#This Row],[הפרש קבוע אחרון]]=J232),1,"")</f>
        <v/>
      </c>
      <c r="T231" s="14" t="str">
        <f>IF(AND(טבלה20[[#This Row],[דילוג]]=1,טבלה20[[#This Row],[הפרש קבוע אחרון]]=J230,טבלה20[[#This Row],[מחזורי פעילות]]&gt;1),1,"")</f>
        <v/>
      </c>
      <c r="U231" s="14" t="str">
        <f>IF(OR(AND(טבלה20[[#This Row],[מחזורי פעילות]]&lt;&gt;"",Q232=""),AND(טבלה20[[#This Row],[פעילות]]=3,Q232=1)),טבלה20[[#This Row],[מחזורי פעילות]],"")</f>
        <v/>
      </c>
      <c r="V231" s="14" t="str">
        <f>IF(טבלה20[[#This Row],[באיזה מחזור נעקר אחרי קביעה?]]&lt;&gt;"",1,"")</f>
        <v/>
      </c>
      <c r="W231" s="14" t="str">
        <f>IF(AND(טבלה20[[#This Row],[באיזה מחזור נעקר אחרי קביעה?]]&lt;&gt;"",טבלה20[[#This Row],[CycleNumber]]&gt;B232),טבלה20[[#This Row],[באיזה מחזור נעקר אחרי קביעה?]],"")</f>
        <v/>
      </c>
      <c r="X231" s="14" t="str">
        <f>IF(AND(טבלה20[[#This Row],[הפרש קבוע אחרון]]&lt;&gt;"",J230=""),טבלה20[[#This Row],[CycleNumber]],"")</f>
        <v/>
      </c>
      <c r="Y231" s="14" t="str">
        <f>IF(OR(טבלה20[[#This Row],[CycleNumber]]&gt;B232,B232=""),טבלה20[[#This Row],[CycleNumber]],"")</f>
        <v/>
      </c>
      <c r="Z2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1" t="s">
        <v>2</v>
      </c>
      <c r="AS231">
        <v>2</v>
      </c>
      <c r="AT231">
        <v>27</v>
      </c>
      <c r="AU231" t="str">
        <f t="shared" si="9"/>
        <v/>
      </c>
      <c r="AV231" t="str">
        <f t="shared" si="10"/>
        <v/>
      </c>
    </row>
    <row r="232" spans="1:48" x14ac:dyDescent="0.25">
      <c r="A232" t="s">
        <v>2</v>
      </c>
      <c r="B232">
        <v>3</v>
      </c>
      <c r="C232">
        <v>1</v>
      </c>
      <c r="D232">
        <v>1</v>
      </c>
      <c r="E232">
        <v>0</v>
      </c>
      <c r="F232">
        <v>28</v>
      </c>
      <c r="G232">
        <f>טבלה20[[#This Row],[LengthofCycle]]+1</f>
        <v>29</v>
      </c>
      <c r="H232" t="str">
        <f>IF(טבלה20[[#This Row],[CycleNumber]]&gt;2,IF(AND(טבלה20[[#This Row],[LengthofCycle]]-F231=F231-F230,טבלה20[[#This Row],[LengthofCycle]]-F231&lt;&gt;0),1,""),"")</f>
        <v/>
      </c>
      <c r="I232" t="str">
        <f>IF(טבלה20[[#This Row],[דילוג]]=1,SUM(H232:H233),"")</f>
        <v/>
      </c>
      <c r="J232" t="str">
        <f>IF(AND(טבלה20[[#This Row],[CycleNumber]]&gt;B231,טבלה20[[#This Row],[CycleNumber]]&gt;2),IF(טבלה20[[#This Row],[דילוג]]=1,טבלה20[[#This Row],[LengthofCycle]]-F231,J231),"")</f>
        <v/>
      </c>
      <c r="K232">
        <f>IF(AND(טבלה20[[#This Row],[CycleNumber]]&gt;B231,טבלה20[[#This Row],[CycleNumber]]&gt;2),IF(טבלה20[[#This Row],[דילוג]]=1,1,IF(MAX(K230:K231)=1,1,IF(טבלה20[[#This Row],[LengthofCycle]]-F231&lt;&gt;טבלה20[[#This Row],[הפרש קבוע אחרון]],0,""))),"")</f>
        <v>0</v>
      </c>
      <c r="L232" t="str">
        <f>IF(טבלה20[[#This Row],[CycleNumber]]&lt;3,"",IF(טבלה20[[#This Row],[דילוג]]=1,1,IF(L231="","",IF(טבלה20[[#This Row],[LengthofCycle]]-F231=טבלה20[[#This Row],[הפרש קבוע אחרון]],1,IF(L231+1&gt;3,"",L231+1)))))</f>
        <v/>
      </c>
      <c r="M232" t="str">
        <f>IF(AND(טבלה20[[#This Row],[פעילות]]=1,L233=2,L234=1,B234&gt;טבלה20[[#This Row],[CycleNumber]]),1,"")</f>
        <v/>
      </c>
      <c r="N232" t="str">
        <f>IF(AND(טבלה20[[#This Row],[האם יש לאישה וסת דילוג?]]=1,טבלה20[[#This Row],[CycleNumber]]&gt;5),IF(AND(טבלה20[[#This Row],[LengthofCycle]]=F229,F231=F228,F230=F227),1,""),"")</f>
        <v/>
      </c>
      <c r="O232" t="str">
        <f>IF(OR(טבלה20[[#This Row],[פעילות]]="",L231=""),"",IF(טבלה20[[#This Row],[פעילות]]=1,1,0))</f>
        <v/>
      </c>
      <c r="P232" t="str">
        <f>IF(AND(טבלה20[[#This Row],[הפרש קבוע אחרון]]&lt;&gt;"",טבלה20[[#This Row],[CycleNumber]]&lt;B233,B233&lt;&gt;"",טבלה20[[#This Row],[פעילות]]&lt;4),IF(F233-טבלה20[[#This Row],[LengthofCycle]]=טבלה20[[#This Row],[הפרש קבוע אחרון]],1,0),"")</f>
        <v/>
      </c>
      <c r="Q232" s="14" t="str">
        <f>IF(טבלה20[[#This Row],[פעילות]]="","",IF(OR(Q231="",AND(טבלה20[[#This Row],[דילוג]]=1,L231=3)),1,Q231+1))</f>
        <v/>
      </c>
      <c r="R232" s="14" t="str">
        <f>IF(AND(טבלה20[[#This Row],[מחזורי פעילות]]=3,H233=1,טבלה20[[#This Row],[הפרש קבוע אחרון]]&lt;&gt;J233),1,"")</f>
        <v/>
      </c>
      <c r="S232" s="14" t="str">
        <f>IF(AND(טבלה20[[#This Row],[מחזורי פעילות]]=3,H233=1,טבלה20[[#This Row],[הפרש קבוע אחרון]]=J233),1,"")</f>
        <v/>
      </c>
      <c r="T232" s="14" t="str">
        <f>IF(AND(טבלה20[[#This Row],[דילוג]]=1,טבלה20[[#This Row],[הפרש קבוע אחרון]]=J231,טבלה20[[#This Row],[מחזורי פעילות]]&gt;1),1,"")</f>
        <v/>
      </c>
      <c r="U232" s="14" t="str">
        <f>IF(OR(AND(טבלה20[[#This Row],[מחזורי פעילות]]&lt;&gt;"",Q233=""),AND(טבלה20[[#This Row],[פעילות]]=3,Q233=1)),טבלה20[[#This Row],[מחזורי פעילות]],"")</f>
        <v/>
      </c>
      <c r="V232" s="14" t="str">
        <f>IF(טבלה20[[#This Row],[באיזה מחזור נעקר אחרי קביעה?]]&lt;&gt;"",1,"")</f>
        <v/>
      </c>
      <c r="W232" s="14" t="str">
        <f>IF(AND(טבלה20[[#This Row],[באיזה מחזור נעקר אחרי קביעה?]]&lt;&gt;"",טבלה20[[#This Row],[CycleNumber]]&gt;B233),טבלה20[[#This Row],[באיזה מחזור נעקר אחרי קביעה?]],"")</f>
        <v/>
      </c>
      <c r="X232" s="14" t="str">
        <f>IF(AND(טבלה20[[#This Row],[הפרש קבוע אחרון]]&lt;&gt;"",J231=""),טבלה20[[#This Row],[CycleNumber]],"")</f>
        <v/>
      </c>
      <c r="Y232" s="14" t="str">
        <f>IF(OR(טבלה20[[#This Row],[CycleNumber]]&gt;B233,B233=""),טבלה20[[#This Row],[CycleNumber]],"")</f>
        <v/>
      </c>
      <c r="Z2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2" t="s">
        <v>2</v>
      </c>
      <c r="AS232">
        <v>3</v>
      </c>
      <c r="AT232">
        <v>28</v>
      </c>
      <c r="AU232">
        <f t="shared" si="9"/>
        <v>0</v>
      </c>
      <c r="AV232" t="str">
        <f t="shared" si="10"/>
        <v/>
      </c>
    </row>
    <row r="233" spans="1:48" x14ac:dyDescent="0.25">
      <c r="A233" t="s">
        <v>2</v>
      </c>
      <c r="B233">
        <v>4</v>
      </c>
      <c r="C233">
        <v>1</v>
      </c>
      <c r="D233">
        <v>1</v>
      </c>
      <c r="E233">
        <v>0</v>
      </c>
      <c r="F233">
        <v>27</v>
      </c>
      <c r="G233">
        <f>טבלה20[[#This Row],[LengthofCycle]]+1</f>
        <v>28</v>
      </c>
      <c r="H233" t="str">
        <f>IF(טבלה20[[#This Row],[CycleNumber]]&gt;2,IF(AND(טבלה20[[#This Row],[LengthofCycle]]-F232=F232-F231,טבלה20[[#This Row],[LengthofCycle]]-F232&lt;&gt;0),1,""),"")</f>
        <v/>
      </c>
      <c r="I233" t="str">
        <f>IF(טבלה20[[#This Row],[דילוג]]=1,SUM(H233:H234),"")</f>
        <v/>
      </c>
      <c r="J233" t="str">
        <f>IF(AND(טבלה20[[#This Row],[CycleNumber]]&gt;B232,טבלה20[[#This Row],[CycleNumber]]&gt;2),IF(טבלה20[[#This Row],[דילוג]]=1,טבלה20[[#This Row],[LengthofCycle]]-F232,J232),"")</f>
        <v/>
      </c>
      <c r="K233">
        <f>IF(AND(טבלה20[[#This Row],[CycleNumber]]&gt;B232,טבלה20[[#This Row],[CycleNumber]]&gt;2),IF(טבלה20[[#This Row],[דילוג]]=1,1,IF(MAX(K231:K232)=1,1,IF(טבלה20[[#This Row],[LengthofCycle]]-F232&lt;&gt;טבלה20[[#This Row],[הפרש קבוע אחרון]],0,""))),"")</f>
        <v>0</v>
      </c>
      <c r="L233" t="str">
        <f>IF(טבלה20[[#This Row],[CycleNumber]]&lt;3,"",IF(טבלה20[[#This Row],[דילוג]]=1,1,IF(L232="","",IF(טבלה20[[#This Row],[LengthofCycle]]-F232=טבלה20[[#This Row],[הפרש קבוע אחרון]],1,IF(L232+1&gt;3,"",L232+1)))))</f>
        <v/>
      </c>
      <c r="M233" t="str">
        <f>IF(AND(טבלה20[[#This Row],[פעילות]]=1,L234=2,L235=1,B235&gt;טבלה20[[#This Row],[CycleNumber]]),1,"")</f>
        <v/>
      </c>
      <c r="N233" t="str">
        <f>IF(AND(טבלה20[[#This Row],[האם יש לאישה וסת דילוג?]]=1,טבלה20[[#This Row],[CycleNumber]]&gt;5),IF(AND(טבלה20[[#This Row],[LengthofCycle]]=F230,F232=F229,F231=F228),1,""),"")</f>
        <v/>
      </c>
      <c r="O233" t="str">
        <f>IF(OR(טבלה20[[#This Row],[פעילות]]="",L232=""),"",IF(טבלה20[[#This Row],[פעילות]]=1,1,0))</f>
        <v/>
      </c>
      <c r="P233" t="str">
        <f>IF(AND(טבלה20[[#This Row],[הפרש קבוע אחרון]]&lt;&gt;"",טבלה20[[#This Row],[CycleNumber]]&lt;B234,B234&lt;&gt;"",טבלה20[[#This Row],[פעילות]]&lt;4),IF(F234-טבלה20[[#This Row],[LengthofCycle]]=טבלה20[[#This Row],[הפרש קבוע אחרון]],1,0),"")</f>
        <v/>
      </c>
      <c r="Q233" s="14" t="str">
        <f>IF(טבלה20[[#This Row],[פעילות]]="","",IF(OR(Q232="",AND(טבלה20[[#This Row],[דילוג]]=1,L232=3)),1,Q232+1))</f>
        <v/>
      </c>
      <c r="R233" s="14" t="str">
        <f>IF(AND(טבלה20[[#This Row],[מחזורי פעילות]]=3,H234=1,טבלה20[[#This Row],[הפרש קבוע אחרון]]&lt;&gt;J234),1,"")</f>
        <v/>
      </c>
      <c r="S233" s="14" t="str">
        <f>IF(AND(טבלה20[[#This Row],[מחזורי פעילות]]=3,H234=1,טבלה20[[#This Row],[הפרש קבוע אחרון]]=J234),1,"")</f>
        <v/>
      </c>
      <c r="T233" s="14" t="str">
        <f>IF(AND(טבלה20[[#This Row],[דילוג]]=1,טבלה20[[#This Row],[הפרש קבוע אחרון]]=J232,טבלה20[[#This Row],[מחזורי פעילות]]&gt;1),1,"")</f>
        <v/>
      </c>
      <c r="U233" s="14" t="str">
        <f>IF(OR(AND(טבלה20[[#This Row],[מחזורי פעילות]]&lt;&gt;"",Q234=""),AND(טבלה20[[#This Row],[פעילות]]=3,Q234=1)),טבלה20[[#This Row],[מחזורי פעילות]],"")</f>
        <v/>
      </c>
      <c r="V233" s="14" t="str">
        <f>IF(טבלה20[[#This Row],[באיזה מחזור נעקר אחרי קביעה?]]&lt;&gt;"",1,"")</f>
        <v/>
      </c>
      <c r="W233" s="14" t="str">
        <f>IF(AND(טבלה20[[#This Row],[באיזה מחזור נעקר אחרי קביעה?]]&lt;&gt;"",טבלה20[[#This Row],[CycleNumber]]&gt;B234),טבלה20[[#This Row],[באיזה מחזור נעקר אחרי קביעה?]],"")</f>
        <v/>
      </c>
      <c r="X233" s="14" t="str">
        <f>IF(AND(טבלה20[[#This Row],[הפרש קבוע אחרון]]&lt;&gt;"",J232=""),טבלה20[[#This Row],[CycleNumber]],"")</f>
        <v/>
      </c>
      <c r="Y233" s="14" t="str">
        <f>IF(OR(טבלה20[[#This Row],[CycleNumber]]&gt;B234,B234=""),טבלה20[[#This Row],[CycleNumber]],"")</f>
        <v/>
      </c>
      <c r="Z2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3" t="s">
        <v>2</v>
      </c>
      <c r="AS233">
        <v>4</v>
      </c>
      <c r="AT233">
        <v>27</v>
      </c>
      <c r="AU233">
        <f t="shared" si="9"/>
        <v>0</v>
      </c>
      <c r="AV233" t="str">
        <f t="shared" si="10"/>
        <v/>
      </c>
    </row>
    <row r="234" spans="1:48" x14ac:dyDescent="0.25">
      <c r="A234" t="s">
        <v>2</v>
      </c>
      <c r="B234">
        <v>5</v>
      </c>
      <c r="C234">
        <v>1</v>
      </c>
      <c r="D234">
        <v>1</v>
      </c>
      <c r="E234">
        <v>0</v>
      </c>
      <c r="F234">
        <v>26</v>
      </c>
      <c r="G234">
        <f>טבלה20[[#This Row],[LengthofCycle]]+1</f>
        <v>27</v>
      </c>
      <c r="H234">
        <f>IF(טבלה20[[#This Row],[CycleNumber]]&gt;2,IF(AND(טבלה20[[#This Row],[LengthofCycle]]-F233=F233-F232,טבלה20[[#This Row],[LengthofCycle]]-F233&lt;&gt;0),1,""),"")</f>
        <v>1</v>
      </c>
      <c r="I234">
        <f>IF(טבלה20[[#This Row],[דילוג]]=1,SUM(H234:H235),"")</f>
        <v>1</v>
      </c>
      <c r="J234">
        <f>IF(AND(טבלה20[[#This Row],[CycleNumber]]&gt;B233,טבלה20[[#This Row],[CycleNumber]]&gt;2),IF(טבלה20[[#This Row],[דילוג]]=1,טבלה20[[#This Row],[LengthofCycle]]-F233,J233),"")</f>
        <v>-1</v>
      </c>
      <c r="K234">
        <f>IF(AND(טבלה20[[#This Row],[CycleNumber]]&gt;B233,טבלה20[[#This Row],[CycleNumber]]&gt;2),IF(טבלה20[[#This Row],[דילוג]]=1,1,IF(MAX(K232:K233)=1,1,IF(טבלה20[[#This Row],[LengthofCycle]]-F233&lt;&gt;טבלה20[[#This Row],[הפרש קבוע אחרון]],0,""))),"")</f>
        <v>1</v>
      </c>
      <c r="L234">
        <f>IF(טבלה20[[#This Row],[CycleNumber]]&lt;3,"",IF(טבלה20[[#This Row],[דילוג]]=1,1,IF(L233="","",IF(טבלה20[[#This Row],[LengthofCycle]]-F233=טבלה20[[#This Row],[הפרש קבוע אחרון]],1,IF(L233+1&gt;3,"",L233+1)))))</f>
        <v>1</v>
      </c>
      <c r="M234" t="str">
        <f>IF(AND(טבלה20[[#This Row],[פעילות]]=1,L235=2,L236=1,B236&gt;טבלה20[[#This Row],[CycleNumber]]),1,"")</f>
        <v/>
      </c>
      <c r="N234" t="str">
        <f>IF(AND(טבלה20[[#This Row],[האם יש לאישה וסת דילוג?]]=1,טבלה20[[#This Row],[CycleNumber]]&gt;5),IF(AND(טבלה20[[#This Row],[LengthofCycle]]=F231,F233=F230,F232=F229),1,""),"")</f>
        <v/>
      </c>
      <c r="O234" t="str">
        <f>IF(OR(טבלה20[[#This Row],[פעילות]]="",L233=""),"",IF(טבלה20[[#This Row],[פעילות]]=1,1,0))</f>
        <v/>
      </c>
      <c r="P234">
        <f>IF(AND(טבלה20[[#This Row],[הפרש קבוע אחרון]]&lt;&gt;"",טבלה20[[#This Row],[CycleNumber]]&lt;B235,B235&lt;&gt;"",טבלה20[[#This Row],[פעילות]]&lt;4),IF(F235-טבלה20[[#This Row],[LengthofCycle]]=טבלה20[[#This Row],[הפרש קבוע אחרון]],1,0),"")</f>
        <v>0</v>
      </c>
      <c r="Q234" s="14">
        <f>IF(טבלה20[[#This Row],[פעילות]]="","",IF(OR(Q233="",AND(טבלה20[[#This Row],[דילוג]]=1,L233=3)),1,Q233+1))</f>
        <v>1</v>
      </c>
      <c r="R234" s="14" t="str">
        <f>IF(AND(טבלה20[[#This Row],[מחזורי פעילות]]=3,H235=1,טבלה20[[#This Row],[הפרש קבוע אחרון]]&lt;&gt;J235),1,"")</f>
        <v/>
      </c>
      <c r="S234" s="14" t="str">
        <f>IF(AND(טבלה20[[#This Row],[מחזורי פעילות]]=3,H235=1,טבלה20[[#This Row],[הפרש קבוע אחרון]]=J235),1,"")</f>
        <v/>
      </c>
      <c r="T234" s="14" t="str">
        <f>IF(AND(טבלה20[[#This Row],[דילוג]]=1,טבלה20[[#This Row],[הפרש קבוע אחרון]]=J233,טבלה20[[#This Row],[מחזורי פעילות]]&gt;1),1,"")</f>
        <v/>
      </c>
      <c r="U234" s="14" t="str">
        <f>IF(OR(AND(טבלה20[[#This Row],[מחזורי פעילות]]&lt;&gt;"",Q235=""),AND(טבלה20[[#This Row],[פעילות]]=3,Q235=1)),טבלה20[[#This Row],[מחזורי פעילות]],"")</f>
        <v/>
      </c>
      <c r="V234" s="14" t="str">
        <f>IF(טבלה20[[#This Row],[באיזה מחזור נעקר אחרי קביעה?]]&lt;&gt;"",1,"")</f>
        <v/>
      </c>
      <c r="W234" s="14" t="str">
        <f>IF(AND(טבלה20[[#This Row],[באיזה מחזור נעקר אחרי קביעה?]]&lt;&gt;"",טבלה20[[#This Row],[CycleNumber]]&gt;B235),טבלה20[[#This Row],[באיזה מחזור נעקר אחרי קביעה?]],"")</f>
        <v/>
      </c>
      <c r="X234" s="14">
        <f>IF(AND(טבלה20[[#This Row],[הפרש קבוע אחרון]]&lt;&gt;"",J233=""),טבלה20[[#This Row],[CycleNumber]],"")</f>
        <v>5</v>
      </c>
      <c r="Y234" s="14" t="str">
        <f>IF(OR(טבלה20[[#This Row],[CycleNumber]]&gt;B235,B235=""),טבלה20[[#This Row],[CycleNumber]],"")</f>
        <v/>
      </c>
      <c r="Z2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4" t="s">
        <v>2</v>
      </c>
      <c r="AS234">
        <v>5</v>
      </c>
      <c r="AT234">
        <v>26</v>
      </c>
      <c r="AU234">
        <f t="shared" si="9"/>
        <v>1</v>
      </c>
      <c r="AV234" t="str">
        <f t="shared" si="10"/>
        <v/>
      </c>
    </row>
    <row r="235" spans="1:48" x14ac:dyDescent="0.25">
      <c r="A235" t="s">
        <v>2</v>
      </c>
      <c r="B235">
        <v>6</v>
      </c>
      <c r="C235">
        <v>1</v>
      </c>
      <c r="D235">
        <v>1</v>
      </c>
      <c r="E235">
        <v>0</v>
      </c>
      <c r="F235">
        <v>27</v>
      </c>
      <c r="G235">
        <f>טבלה20[[#This Row],[LengthofCycle]]+1</f>
        <v>28</v>
      </c>
      <c r="H235" t="str">
        <f>IF(טבלה20[[#This Row],[CycleNumber]]&gt;2,IF(AND(טבלה20[[#This Row],[LengthofCycle]]-F234=F234-F233,טבלה20[[#This Row],[LengthofCycle]]-F234&lt;&gt;0),1,""),"")</f>
        <v/>
      </c>
      <c r="I235" t="str">
        <f>IF(טבלה20[[#This Row],[דילוג]]=1,SUM(H235:H236),"")</f>
        <v/>
      </c>
      <c r="J235">
        <f>IF(AND(טבלה20[[#This Row],[CycleNumber]]&gt;B234,טבלה20[[#This Row],[CycleNumber]]&gt;2),IF(טבלה20[[#This Row],[דילוג]]=1,טבלה20[[#This Row],[LengthofCycle]]-F234,J234),"")</f>
        <v>-1</v>
      </c>
      <c r="K235">
        <f>IF(AND(טבלה20[[#This Row],[CycleNumber]]&gt;B234,טבלה20[[#This Row],[CycleNumber]]&gt;2),IF(טבלה20[[#This Row],[דילוג]]=1,1,IF(MAX(K233:K234)=1,1,IF(טבלה20[[#This Row],[LengthofCycle]]-F234&lt;&gt;טבלה20[[#This Row],[הפרש קבוע אחרון]],0,""))),"")</f>
        <v>1</v>
      </c>
      <c r="L235">
        <f>IF(טבלה20[[#This Row],[CycleNumber]]&lt;3,"",IF(טבלה20[[#This Row],[דילוג]]=1,1,IF(L234="","",IF(טבלה20[[#This Row],[LengthofCycle]]-F234=טבלה20[[#This Row],[הפרש קבוע אחרון]],1,IF(L234+1&gt;3,"",L234+1)))))</f>
        <v>2</v>
      </c>
      <c r="M235" t="str">
        <f>IF(AND(טבלה20[[#This Row],[פעילות]]=1,L236=2,L237=1,B237&gt;טבלה20[[#This Row],[CycleNumber]]),1,"")</f>
        <v/>
      </c>
      <c r="N235" t="str">
        <f>IF(AND(טבלה20[[#This Row],[האם יש לאישה וסת דילוג?]]=1,טבלה20[[#This Row],[CycleNumber]]&gt;5),IF(AND(טבלה20[[#This Row],[LengthofCycle]]=F232,F234=F231,F233=F230),1,""),"")</f>
        <v/>
      </c>
      <c r="O235">
        <f>IF(OR(טבלה20[[#This Row],[פעילות]]="",L234=""),"",IF(טבלה20[[#This Row],[פעילות]]=1,1,0))</f>
        <v>0</v>
      </c>
      <c r="P235">
        <f>IF(AND(טבלה20[[#This Row],[הפרש קבוע אחרון]]&lt;&gt;"",טבלה20[[#This Row],[CycleNumber]]&lt;B236,B236&lt;&gt;"",טבלה20[[#This Row],[פעילות]]&lt;4),IF(F236-טבלה20[[#This Row],[LengthofCycle]]=טבלה20[[#This Row],[הפרש קבוע אחרון]],1,0),"")</f>
        <v>0</v>
      </c>
      <c r="Q235" s="14">
        <f>IF(טבלה20[[#This Row],[פעילות]]="","",IF(OR(Q234="",AND(טבלה20[[#This Row],[דילוג]]=1,L234=3)),1,Q234+1))</f>
        <v>2</v>
      </c>
      <c r="R235" s="14" t="str">
        <f>IF(AND(טבלה20[[#This Row],[מחזורי פעילות]]=3,H236=1,טבלה20[[#This Row],[הפרש קבוע אחרון]]&lt;&gt;J236),1,"")</f>
        <v/>
      </c>
      <c r="S235" s="14" t="str">
        <f>IF(AND(טבלה20[[#This Row],[מחזורי פעילות]]=3,H236=1,טבלה20[[#This Row],[הפרש קבוע אחרון]]=J236),1,"")</f>
        <v/>
      </c>
      <c r="T235" s="14" t="str">
        <f>IF(AND(טבלה20[[#This Row],[דילוג]]=1,טבלה20[[#This Row],[הפרש קבוע אחרון]]=J234,טבלה20[[#This Row],[מחזורי פעילות]]&gt;1),1,"")</f>
        <v/>
      </c>
      <c r="U235" s="14" t="str">
        <f>IF(OR(AND(טבלה20[[#This Row],[מחזורי פעילות]]&lt;&gt;"",Q236=""),AND(טבלה20[[#This Row],[פעילות]]=3,Q236=1)),טבלה20[[#This Row],[מחזורי פעילות]],"")</f>
        <v/>
      </c>
      <c r="V235" s="14" t="str">
        <f>IF(טבלה20[[#This Row],[באיזה מחזור נעקר אחרי קביעה?]]&lt;&gt;"",1,"")</f>
        <v/>
      </c>
      <c r="W235" s="14" t="str">
        <f>IF(AND(טבלה20[[#This Row],[באיזה מחזור נעקר אחרי קביעה?]]&lt;&gt;"",טבלה20[[#This Row],[CycleNumber]]&gt;B236),טבלה20[[#This Row],[באיזה מחזור נעקר אחרי קביעה?]],"")</f>
        <v/>
      </c>
      <c r="X235" s="14" t="str">
        <f>IF(AND(טבלה20[[#This Row],[הפרש קבוע אחרון]]&lt;&gt;"",J234=""),טבלה20[[#This Row],[CycleNumber]],"")</f>
        <v/>
      </c>
      <c r="Y235" s="14" t="str">
        <f>IF(OR(טבלה20[[#This Row],[CycleNumber]]&gt;B236,B236=""),טבלה20[[#This Row],[CycleNumber]],"")</f>
        <v/>
      </c>
      <c r="Z2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5" t="s">
        <v>2</v>
      </c>
      <c r="AS235">
        <v>6</v>
      </c>
      <c r="AT235">
        <v>27</v>
      </c>
      <c r="AU235">
        <f t="shared" si="9"/>
        <v>0</v>
      </c>
      <c r="AV235" t="str">
        <f t="shared" si="10"/>
        <v/>
      </c>
    </row>
    <row r="236" spans="1:48" x14ac:dyDescent="0.25">
      <c r="A236" t="s">
        <v>2</v>
      </c>
      <c r="B236">
        <v>7</v>
      </c>
      <c r="C236">
        <v>1</v>
      </c>
      <c r="D236">
        <v>1</v>
      </c>
      <c r="E236">
        <v>0</v>
      </c>
      <c r="F236">
        <v>29</v>
      </c>
      <c r="G236">
        <f>טבלה20[[#This Row],[LengthofCycle]]+1</f>
        <v>30</v>
      </c>
      <c r="H236" t="str">
        <f>IF(טבלה20[[#This Row],[CycleNumber]]&gt;2,IF(AND(טבלה20[[#This Row],[LengthofCycle]]-F235=F235-F234,טבלה20[[#This Row],[LengthofCycle]]-F235&lt;&gt;0),1,""),"")</f>
        <v/>
      </c>
      <c r="I236" t="str">
        <f>IF(טבלה20[[#This Row],[דילוג]]=1,SUM(H236:H237),"")</f>
        <v/>
      </c>
      <c r="J236">
        <f>IF(AND(טבלה20[[#This Row],[CycleNumber]]&gt;B235,טבלה20[[#This Row],[CycleNumber]]&gt;2),IF(טבלה20[[#This Row],[דילוג]]=1,טבלה20[[#This Row],[LengthofCycle]]-F235,J235),"")</f>
        <v>-1</v>
      </c>
      <c r="K236">
        <f>IF(AND(טבלה20[[#This Row],[CycleNumber]]&gt;B235,טבלה20[[#This Row],[CycleNumber]]&gt;2),IF(טבלה20[[#This Row],[דילוג]]=1,1,IF(MAX(K234:K235)=1,1,IF(טבלה20[[#This Row],[LengthofCycle]]-F235&lt;&gt;טבלה20[[#This Row],[הפרש קבוע אחרון]],0,""))),"")</f>
        <v>1</v>
      </c>
      <c r="L236">
        <f>IF(טבלה20[[#This Row],[CycleNumber]]&lt;3,"",IF(טבלה20[[#This Row],[דילוג]]=1,1,IF(L235="","",IF(טבלה20[[#This Row],[LengthofCycle]]-F235=טבלה20[[#This Row],[הפרש קבוע אחרון]],1,IF(L235+1&gt;3,"",L235+1)))))</f>
        <v>3</v>
      </c>
      <c r="M236" t="str">
        <f>IF(AND(טבלה20[[#This Row],[פעילות]]=1,L237=2,L238=1,B238&gt;טבלה20[[#This Row],[CycleNumber]]),1,"")</f>
        <v/>
      </c>
      <c r="N236" t="str">
        <f>IF(AND(טבלה20[[#This Row],[האם יש לאישה וסת דילוג?]]=1,טבלה20[[#This Row],[CycleNumber]]&gt;5),IF(AND(טבלה20[[#This Row],[LengthofCycle]]=F233,F235=F232,F234=F231),1,""),"")</f>
        <v/>
      </c>
      <c r="O236">
        <f>IF(OR(טבלה20[[#This Row],[פעילות]]="",L235=""),"",IF(טבלה20[[#This Row],[פעילות]]=1,1,0))</f>
        <v>0</v>
      </c>
      <c r="P236">
        <f>IF(AND(טבלה20[[#This Row],[הפרש קבוע אחרון]]&lt;&gt;"",טבלה20[[#This Row],[CycleNumber]]&lt;B237,B237&lt;&gt;"",טבלה20[[#This Row],[פעילות]]&lt;4),IF(F237-טבלה20[[#This Row],[LengthofCycle]]=טבלה20[[#This Row],[הפרש קבוע אחרון]],1,0),"")</f>
        <v>0</v>
      </c>
      <c r="Q236" s="14">
        <f>IF(טבלה20[[#This Row],[פעילות]]="","",IF(OR(Q235="",AND(טבלה20[[#This Row],[דילוג]]=1,L235=3)),1,Q235+1))</f>
        <v>3</v>
      </c>
      <c r="R236" s="14" t="str">
        <f>IF(AND(טבלה20[[#This Row],[מחזורי פעילות]]=3,H237=1,טבלה20[[#This Row],[הפרש קבוע אחרון]]&lt;&gt;J237),1,"")</f>
        <v/>
      </c>
      <c r="S236" s="14" t="str">
        <f>IF(AND(טבלה20[[#This Row],[מחזורי פעילות]]=3,H237=1,טבלה20[[#This Row],[הפרש קבוע אחרון]]=J237),1,"")</f>
        <v/>
      </c>
      <c r="T236" s="14" t="str">
        <f>IF(AND(טבלה20[[#This Row],[דילוג]]=1,טבלה20[[#This Row],[הפרש קבוע אחרון]]=J235,טבלה20[[#This Row],[מחזורי פעילות]]&gt;1),1,"")</f>
        <v/>
      </c>
      <c r="U236" s="14">
        <f>IF(OR(AND(טבלה20[[#This Row],[מחזורי פעילות]]&lt;&gt;"",Q237=""),AND(טבלה20[[#This Row],[פעילות]]=3,Q237=1)),טבלה20[[#This Row],[מחזורי פעילות]],"")</f>
        <v>3</v>
      </c>
      <c r="V236" s="14">
        <f>IF(טבלה20[[#This Row],[באיזה מחזור נעקר אחרי קביעה?]]&lt;&gt;"",1,"")</f>
        <v>1</v>
      </c>
      <c r="W236" s="14" t="str">
        <f>IF(AND(טבלה20[[#This Row],[באיזה מחזור נעקר אחרי קביעה?]]&lt;&gt;"",טבלה20[[#This Row],[CycleNumber]]&gt;B237),טבלה20[[#This Row],[באיזה מחזור נעקר אחרי קביעה?]],"")</f>
        <v/>
      </c>
      <c r="X236" s="14" t="str">
        <f>IF(AND(טבלה20[[#This Row],[הפרש קבוע אחרון]]&lt;&gt;"",J235=""),טבלה20[[#This Row],[CycleNumber]],"")</f>
        <v/>
      </c>
      <c r="Y236" s="14" t="str">
        <f>IF(OR(טבלה20[[#This Row],[CycleNumber]]&gt;B237,B237=""),טבלה20[[#This Row],[CycleNumber]],"")</f>
        <v/>
      </c>
      <c r="Z2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6" t="s">
        <v>2</v>
      </c>
      <c r="AS236">
        <v>7</v>
      </c>
      <c r="AT236">
        <v>29</v>
      </c>
      <c r="AU236">
        <f t="shared" si="9"/>
        <v>0</v>
      </c>
      <c r="AV236" t="str">
        <f t="shared" si="10"/>
        <v/>
      </c>
    </row>
    <row r="237" spans="1:48" x14ac:dyDescent="0.25">
      <c r="A237" t="s">
        <v>2</v>
      </c>
      <c r="B237">
        <v>8</v>
      </c>
      <c r="C237">
        <v>1</v>
      </c>
      <c r="D237">
        <v>1</v>
      </c>
      <c r="E237">
        <v>0</v>
      </c>
      <c r="F237">
        <v>25</v>
      </c>
      <c r="G237">
        <f>טבלה20[[#This Row],[LengthofCycle]]+1</f>
        <v>26</v>
      </c>
      <c r="H237" t="str">
        <f>IF(טבלה20[[#This Row],[CycleNumber]]&gt;2,IF(AND(טבלה20[[#This Row],[LengthofCycle]]-F236=F236-F235,טבלה20[[#This Row],[LengthofCycle]]-F236&lt;&gt;0),1,""),"")</f>
        <v/>
      </c>
      <c r="I237" t="str">
        <f>IF(טבלה20[[#This Row],[דילוג]]=1,SUM(H237:H238),"")</f>
        <v/>
      </c>
      <c r="J237">
        <f>IF(AND(טבלה20[[#This Row],[CycleNumber]]&gt;B236,טבלה20[[#This Row],[CycleNumber]]&gt;2),IF(טבלה20[[#This Row],[דילוג]]=1,טבלה20[[#This Row],[LengthofCycle]]-F236,J236),"")</f>
        <v>-1</v>
      </c>
      <c r="K237">
        <f>IF(AND(טבלה20[[#This Row],[CycleNumber]]&gt;B236,טבלה20[[#This Row],[CycleNumber]]&gt;2),IF(טבלה20[[#This Row],[דילוג]]=1,1,IF(MAX(K235:K236)=1,1,IF(טבלה20[[#This Row],[LengthofCycle]]-F236&lt;&gt;טבלה20[[#This Row],[הפרש קבוע אחרון]],0,""))),"")</f>
        <v>1</v>
      </c>
      <c r="L237" t="str">
        <f>IF(טבלה20[[#This Row],[CycleNumber]]&lt;3,"",IF(טבלה20[[#This Row],[דילוג]]=1,1,IF(L236="","",IF(טבלה20[[#This Row],[LengthofCycle]]-F236=טבלה20[[#This Row],[הפרש קבוע אחרון]],1,IF(L236+1&gt;3,"",L236+1)))))</f>
        <v/>
      </c>
      <c r="M237" t="str">
        <f>IF(AND(טבלה20[[#This Row],[פעילות]]=1,L238=2,L239=1,B239&gt;טבלה20[[#This Row],[CycleNumber]]),1,"")</f>
        <v/>
      </c>
      <c r="N237" t="str">
        <f>IF(AND(טבלה20[[#This Row],[האם יש לאישה וסת דילוג?]]=1,טבלה20[[#This Row],[CycleNumber]]&gt;5),IF(AND(טבלה20[[#This Row],[LengthofCycle]]=F234,F236=F233,F235=F232),1,""),"")</f>
        <v/>
      </c>
      <c r="O237" t="str">
        <f>IF(OR(טבלה20[[#This Row],[פעילות]]="",L236=""),"",IF(טבלה20[[#This Row],[פעילות]]=1,1,0))</f>
        <v/>
      </c>
      <c r="P237" t="str">
        <f>IF(AND(טבלה20[[#This Row],[הפרש קבוע אחרון]]&lt;&gt;"",טבלה20[[#This Row],[CycleNumber]]&lt;B238,B238&lt;&gt;"",טבלה20[[#This Row],[פעילות]]&lt;4),IF(F238-טבלה20[[#This Row],[LengthofCycle]]=טבלה20[[#This Row],[הפרש קבוע אחרון]],1,0),"")</f>
        <v/>
      </c>
      <c r="Q237" s="14" t="str">
        <f>IF(טבלה20[[#This Row],[פעילות]]="","",IF(OR(Q236="",AND(טבלה20[[#This Row],[דילוג]]=1,L236=3)),1,Q236+1))</f>
        <v/>
      </c>
      <c r="R237" s="14" t="str">
        <f>IF(AND(טבלה20[[#This Row],[מחזורי פעילות]]=3,H238=1,טבלה20[[#This Row],[הפרש קבוע אחרון]]&lt;&gt;J238),1,"")</f>
        <v/>
      </c>
      <c r="S237" s="14" t="str">
        <f>IF(AND(טבלה20[[#This Row],[מחזורי פעילות]]=3,H238=1,טבלה20[[#This Row],[הפרש קבוע אחרון]]=J238),1,"")</f>
        <v/>
      </c>
      <c r="T237" s="14" t="str">
        <f>IF(AND(טבלה20[[#This Row],[דילוג]]=1,טבלה20[[#This Row],[הפרש קבוע אחרון]]=J236,טבלה20[[#This Row],[מחזורי פעילות]]&gt;1),1,"")</f>
        <v/>
      </c>
      <c r="U237" s="14" t="str">
        <f>IF(OR(AND(טבלה20[[#This Row],[מחזורי פעילות]]&lt;&gt;"",Q238=""),AND(טבלה20[[#This Row],[פעילות]]=3,Q238=1)),טבלה20[[#This Row],[מחזורי פעילות]],"")</f>
        <v/>
      </c>
      <c r="V237" s="14" t="str">
        <f>IF(טבלה20[[#This Row],[באיזה מחזור נעקר אחרי קביעה?]]&lt;&gt;"",1,"")</f>
        <v/>
      </c>
      <c r="W237" s="14" t="str">
        <f>IF(AND(טבלה20[[#This Row],[באיזה מחזור נעקר אחרי קביעה?]]&lt;&gt;"",טבלה20[[#This Row],[CycleNumber]]&gt;B238),טבלה20[[#This Row],[באיזה מחזור נעקר אחרי קביעה?]],"")</f>
        <v/>
      </c>
      <c r="X237" s="14" t="str">
        <f>IF(AND(טבלה20[[#This Row],[הפרש קבוע אחרון]]&lt;&gt;"",J236=""),טבלה20[[#This Row],[CycleNumber]],"")</f>
        <v/>
      </c>
      <c r="Y237" s="14" t="str">
        <f>IF(OR(טבלה20[[#This Row],[CycleNumber]]&gt;B238,B238=""),טבלה20[[#This Row],[CycleNumber]],"")</f>
        <v/>
      </c>
      <c r="Z2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7" t="s">
        <v>2</v>
      </c>
      <c r="AS237">
        <v>8</v>
      </c>
      <c r="AT237">
        <v>25</v>
      </c>
      <c r="AU237">
        <f t="shared" si="9"/>
        <v>0</v>
      </c>
      <c r="AV237" t="str">
        <f t="shared" si="10"/>
        <v/>
      </c>
    </row>
    <row r="238" spans="1:48" x14ac:dyDescent="0.25">
      <c r="A238" t="s">
        <v>2</v>
      </c>
      <c r="B238">
        <v>9</v>
      </c>
      <c r="C238">
        <v>1</v>
      </c>
      <c r="D238">
        <v>1</v>
      </c>
      <c r="E238">
        <v>0</v>
      </c>
      <c r="F238">
        <v>25</v>
      </c>
      <c r="G238">
        <f>טבלה20[[#This Row],[LengthofCycle]]+1</f>
        <v>26</v>
      </c>
      <c r="H238" t="str">
        <f>IF(טבלה20[[#This Row],[CycleNumber]]&gt;2,IF(AND(טבלה20[[#This Row],[LengthofCycle]]-F237=F237-F236,טבלה20[[#This Row],[LengthofCycle]]-F237&lt;&gt;0),1,""),"")</f>
        <v/>
      </c>
      <c r="I238" t="str">
        <f>IF(טבלה20[[#This Row],[דילוג]]=1,SUM(H238:H239),"")</f>
        <v/>
      </c>
      <c r="J238">
        <f>IF(AND(טבלה20[[#This Row],[CycleNumber]]&gt;B237,טבלה20[[#This Row],[CycleNumber]]&gt;2),IF(טבלה20[[#This Row],[דילוג]]=1,טבלה20[[#This Row],[LengthofCycle]]-F237,J237),"")</f>
        <v>-1</v>
      </c>
      <c r="K238">
        <f>IF(AND(טבלה20[[#This Row],[CycleNumber]]&gt;B237,טבלה20[[#This Row],[CycleNumber]]&gt;2),IF(טבלה20[[#This Row],[דילוג]]=1,1,IF(MAX(K236:K237)=1,1,IF(טבלה20[[#This Row],[LengthofCycle]]-F237&lt;&gt;טבלה20[[#This Row],[הפרש קבוע אחרון]],0,""))),"")</f>
        <v>1</v>
      </c>
      <c r="L238" t="str">
        <f>IF(טבלה20[[#This Row],[CycleNumber]]&lt;3,"",IF(טבלה20[[#This Row],[דילוג]]=1,1,IF(L237="","",IF(טבלה20[[#This Row],[LengthofCycle]]-F237=טבלה20[[#This Row],[הפרש קבוע אחרון]],1,IF(L237+1&gt;3,"",L237+1)))))</f>
        <v/>
      </c>
      <c r="M238" t="str">
        <f>IF(AND(טבלה20[[#This Row],[פעילות]]=1,L239=2,L240=1,B240&gt;טבלה20[[#This Row],[CycleNumber]]),1,"")</f>
        <v/>
      </c>
      <c r="N238" t="str">
        <f>IF(AND(טבלה20[[#This Row],[האם יש לאישה וסת דילוג?]]=1,טבלה20[[#This Row],[CycleNumber]]&gt;5),IF(AND(טבלה20[[#This Row],[LengthofCycle]]=F235,F237=F234,F236=F233),1,""),"")</f>
        <v/>
      </c>
      <c r="O238" t="str">
        <f>IF(OR(טבלה20[[#This Row],[פעילות]]="",L237=""),"",IF(טבלה20[[#This Row],[פעילות]]=1,1,0))</f>
        <v/>
      </c>
      <c r="P238" t="str">
        <f>IF(AND(טבלה20[[#This Row],[הפרש קבוע אחרון]]&lt;&gt;"",טבלה20[[#This Row],[CycleNumber]]&lt;B239,B239&lt;&gt;"",טבלה20[[#This Row],[פעילות]]&lt;4),IF(F239-טבלה20[[#This Row],[LengthofCycle]]=טבלה20[[#This Row],[הפרש קבוע אחרון]],1,0),"")</f>
        <v/>
      </c>
      <c r="Q238" s="14" t="str">
        <f>IF(טבלה20[[#This Row],[פעילות]]="","",IF(OR(Q237="",AND(טבלה20[[#This Row],[דילוג]]=1,L237=3)),1,Q237+1))</f>
        <v/>
      </c>
      <c r="R238" s="14" t="str">
        <f>IF(AND(טבלה20[[#This Row],[מחזורי פעילות]]=3,H239=1,טבלה20[[#This Row],[הפרש קבוע אחרון]]&lt;&gt;J239),1,"")</f>
        <v/>
      </c>
      <c r="S238" s="14" t="str">
        <f>IF(AND(טבלה20[[#This Row],[מחזורי פעילות]]=3,H239=1,טבלה20[[#This Row],[הפרש קבוע אחרון]]=J239),1,"")</f>
        <v/>
      </c>
      <c r="T238" s="14" t="str">
        <f>IF(AND(טבלה20[[#This Row],[דילוג]]=1,טבלה20[[#This Row],[הפרש קבוע אחרון]]=J237,טבלה20[[#This Row],[מחזורי פעילות]]&gt;1),1,"")</f>
        <v/>
      </c>
      <c r="U238" s="14" t="str">
        <f>IF(OR(AND(טבלה20[[#This Row],[מחזורי פעילות]]&lt;&gt;"",Q239=""),AND(טבלה20[[#This Row],[פעילות]]=3,Q239=1)),טבלה20[[#This Row],[מחזורי פעילות]],"")</f>
        <v/>
      </c>
      <c r="V238" s="14" t="str">
        <f>IF(טבלה20[[#This Row],[באיזה מחזור נעקר אחרי קביעה?]]&lt;&gt;"",1,"")</f>
        <v/>
      </c>
      <c r="W238" s="14" t="str">
        <f>IF(AND(טבלה20[[#This Row],[באיזה מחזור נעקר אחרי קביעה?]]&lt;&gt;"",טבלה20[[#This Row],[CycleNumber]]&gt;B239),טבלה20[[#This Row],[באיזה מחזור נעקר אחרי קביעה?]],"")</f>
        <v/>
      </c>
      <c r="X238" s="14" t="str">
        <f>IF(AND(טבלה20[[#This Row],[הפרש קבוע אחרון]]&lt;&gt;"",J237=""),טבלה20[[#This Row],[CycleNumber]],"")</f>
        <v/>
      </c>
      <c r="Y238" s="14" t="str">
        <f>IF(OR(טבלה20[[#This Row],[CycleNumber]]&gt;B239,B239=""),טבלה20[[#This Row],[CycleNumber]],"")</f>
        <v/>
      </c>
      <c r="Z2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8" t="s">
        <v>2</v>
      </c>
      <c r="AS238">
        <v>9</v>
      </c>
      <c r="AT238">
        <v>25</v>
      </c>
      <c r="AU238">
        <f t="shared" si="9"/>
        <v>0</v>
      </c>
      <c r="AV238" t="str">
        <f t="shared" si="10"/>
        <v/>
      </c>
    </row>
    <row r="239" spans="1:48" x14ac:dyDescent="0.25">
      <c r="A239" t="s">
        <v>2</v>
      </c>
      <c r="B239">
        <v>10</v>
      </c>
      <c r="C239">
        <v>1</v>
      </c>
      <c r="D239">
        <v>1</v>
      </c>
      <c r="E239">
        <v>0</v>
      </c>
      <c r="F239">
        <v>29</v>
      </c>
      <c r="G239">
        <f>טבלה20[[#This Row],[LengthofCycle]]+1</f>
        <v>30</v>
      </c>
      <c r="H239" t="str">
        <f>IF(טבלה20[[#This Row],[CycleNumber]]&gt;2,IF(AND(טבלה20[[#This Row],[LengthofCycle]]-F238=F238-F237,טבלה20[[#This Row],[LengthofCycle]]-F238&lt;&gt;0),1,""),"")</f>
        <v/>
      </c>
      <c r="I239" t="str">
        <f>IF(טבלה20[[#This Row],[דילוג]]=1,SUM(H239:H240),"")</f>
        <v/>
      </c>
      <c r="J239">
        <f>IF(AND(טבלה20[[#This Row],[CycleNumber]]&gt;B238,טבלה20[[#This Row],[CycleNumber]]&gt;2),IF(טבלה20[[#This Row],[דילוג]]=1,טבלה20[[#This Row],[LengthofCycle]]-F238,J238),"")</f>
        <v>-1</v>
      </c>
      <c r="K239">
        <f>IF(AND(טבלה20[[#This Row],[CycleNumber]]&gt;B238,טבלה20[[#This Row],[CycleNumber]]&gt;2),IF(טבלה20[[#This Row],[דילוג]]=1,1,IF(MAX(K237:K238)=1,1,IF(טבלה20[[#This Row],[LengthofCycle]]-F238&lt;&gt;טבלה20[[#This Row],[הפרש קבוע אחרון]],0,""))),"")</f>
        <v>1</v>
      </c>
      <c r="L239" t="str">
        <f>IF(טבלה20[[#This Row],[CycleNumber]]&lt;3,"",IF(טבלה20[[#This Row],[דילוג]]=1,1,IF(L238="","",IF(טבלה20[[#This Row],[LengthofCycle]]-F238=טבלה20[[#This Row],[הפרש קבוע אחרון]],1,IF(L238+1&gt;3,"",L238+1)))))</f>
        <v/>
      </c>
      <c r="M239" t="str">
        <f>IF(AND(טבלה20[[#This Row],[פעילות]]=1,L240=2,L241=1,B241&gt;טבלה20[[#This Row],[CycleNumber]]),1,"")</f>
        <v/>
      </c>
      <c r="N239" t="str">
        <f>IF(AND(טבלה20[[#This Row],[האם יש לאישה וסת דילוג?]]=1,טבלה20[[#This Row],[CycleNumber]]&gt;5),IF(AND(טבלה20[[#This Row],[LengthofCycle]]=F236,F238=F235,F237=F234),1,""),"")</f>
        <v/>
      </c>
      <c r="O239" t="str">
        <f>IF(OR(טבלה20[[#This Row],[פעילות]]="",L238=""),"",IF(טבלה20[[#This Row],[פעילות]]=1,1,0))</f>
        <v/>
      </c>
      <c r="P239" t="str">
        <f>IF(AND(טבלה20[[#This Row],[הפרש קבוע אחרון]]&lt;&gt;"",טבלה20[[#This Row],[CycleNumber]]&lt;B240,B240&lt;&gt;"",טבלה20[[#This Row],[פעילות]]&lt;4),IF(F240-טבלה20[[#This Row],[LengthofCycle]]=טבלה20[[#This Row],[הפרש קבוע אחרון]],1,0),"")</f>
        <v/>
      </c>
      <c r="Q239" s="14" t="str">
        <f>IF(טבלה20[[#This Row],[פעילות]]="","",IF(OR(Q238="",AND(טבלה20[[#This Row],[דילוג]]=1,L238=3)),1,Q238+1))</f>
        <v/>
      </c>
      <c r="R239" s="14" t="str">
        <f>IF(AND(טבלה20[[#This Row],[מחזורי פעילות]]=3,H240=1,טבלה20[[#This Row],[הפרש קבוע אחרון]]&lt;&gt;J240),1,"")</f>
        <v/>
      </c>
      <c r="S239" s="14" t="str">
        <f>IF(AND(טבלה20[[#This Row],[מחזורי פעילות]]=3,H240=1,טבלה20[[#This Row],[הפרש קבוע אחרון]]=J240),1,"")</f>
        <v/>
      </c>
      <c r="T239" s="14" t="str">
        <f>IF(AND(טבלה20[[#This Row],[דילוג]]=1,טבלה20[[#This Row],[הפרש קבוע אחרון]]=J238,טבלה20[[#This Row],[מחזורי פעילות]]&gt;1),1,"")</f>
        <v/>
      </c>
      <c r="U239" s="14" t="str">
        <f>IF(OR(AND(טבלה20[[#This Row],[מחזורי פעילות]]&lt;&gt;"",Q240=""),AND(טבלה20[[#This Row],[פעילות]]=3,Q240=1)),טבלה20[[#This Row],[מחזורי פעילות]],"")</f>
        <v/>
      </c>
      <c r="V239" s="14" t="str">
        <f>IF(טבלה20[[#This Row],[באיזה מחזור נעקר אחרי קביעה?]]&lt;&gt;"",1,"")</f>
        <v/>
      </c>
      <c r="W239" s="14" t="str">
        <f>IF(AND(טבלה20[[#This Row],[באיזה מחזור נעקר אחרי קביעה?]]&lt;&gt;"",טבלה20[[#This Row],[CycleNumber]]&gt;B240),טבלה20[[#This Row],[באיזה מחזור נעקר אחרי קביעה?]],"")</f>
        <v/>
      </c>
      <c r="X239" s="14" t="str">
        <f>IF(AND(טבלה20[[#This Row],[הפרש קבוע אחרון]]&lt;&gt;"",J238=""),טבלה20[[#This Row],[CycleNumber]],"")</f>
        <v/>
      </c>
      <c r="Y239" s="14" t="str">
        <f>IF(OR(טבלה20[[#This Row],[CycleNumber]]&gt;B240,B240=""),טבלה20[[#This Row],[CycleNumber]],"")</f>
        <v/>
      </c>
      <c r="Z2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39" t="s">
        <v>2</v>
      </c>
      <c r="AS239">
        <v>10</v>
      </c>
      <c r="AT239">
        <v>29</v>
      </c>
      <c r="AU239">
        <f t="shared" si="9"/>
        <v>0</v>
      </c>
      <c r="AV239" t="str">
        <f t="shared" si="10"/>
        <v/>
      </c>
    </row>
    <row r="240" spans="1:48" x14ac:dyDescent="0.25">
      <c r="A240" t="s">
        <v>2</v>
      </c>
      <c r="B240">
        <v>11</v>
      </c>
      <c r="C240">
        <v>1</v>
      </c>
      <c r="D240">
        <v>0</v>
      </c>
      <c r="E240">
        <v>0</v>
      </c>
      <c r="F240">
        <v>31</v>
      </c>
      <c r="G240">
        <f>טבלה20[[#This Row],[LengthofCycle]]+1</f>
        <v>32</v>
      </c>
      <c r="H240" t="str">
        <f>IF(טבלה20[[#This Row],[CycleNumber]]&gt;2,IF(AND(טבלה20[[#This Row],[LengthofCycle]]-F239=F239-F238,טבלה20[[#This Row],[LengthofCycle]]-F239&lt;&gt;0),1,""),"")</f>
        <v/>
      </c>
      <c r="I240" t="str">
        <f>IF(טבלה20[[#This Row],[דילוג]]=1,SUM(H240:H241),"")</f>
        <v/>
      </c>
      <c r="J240">
        <f>IF(AND(טבלה20[[#This Row],[CycleNumber]]&gt;B239,טבלה20[[#This Row],[CycleNumber]]&gt;2),IF(טבלה20[[#This Row],[דילוג]]=1,טבלה20[[#This Row],[LengthofCycle]]-F239,J239),"")</f>
        <v>-1</v>
      </c>
      <c r="K240">
        <f>IF(AND(טבלה20[[#This Row],[CycleNumber]]&gt;B239,טבלה20[[#This Row],[CycleNumber]]&gt;2),IF(טבלה20[[#This Row],[דילוג]]=1,1,IF(MAX(K238:K239)=1,1,IF(טבלה20[[#This Row],[LengthofCycle]]-F239&lt;&gt;טבלה20[[#This Row],[הפרש קבוע אחרון]],0,""))),"")</f>
        <v>1</v>
      </c>
      <c r="L240" t="str">
        <f>IF(טבלה20[[#This Row],[CycleNumber]]&lt;3,"",IF(טבלה20[[#This Row],[דילוג]]=1,1,IF(L239="","",IF(טבלה20[[#This Row],[LengthofCycle]]-F239=טבלה20[[#This Row],[הפרש קבוע אחרון]],1,IF(L239+1&gt;3,"",L239+1)))))</f>
        <v/>
      </c>
      <c r="M240" t="str">
        <f>IF(AND(טבלה20[[#This Row],[פעילות]]=1,L241=2,L242=1,B242&gt;טבלה20[[#This Row],[CycleNumber]]),1,"")</f>
        <v/>
      </c>
      <c r="N240" t="str">
        <f>IF(AND(טבלה20[[#This Row],[האם יש לאישה וסת דילוג?]]=1,טבלה20[[#This Row],[CycleNumber]]&gt;5),IF(AND(טבלה20[[#This Row],[LengthofCycle]]=F237,F239=F236,F238=F235),1,""),"")</f>
        <v/>
      </c>
      <c r="O240" t="str">
        <f>IF(OR(טבלה20[[#This Row],[פעילות]]="",L239=""),"",IF(טבלה20[[#This Row],[פעילות]]=1,1,0))</f>
        <v/>
      </c>
      <c r="P240" t="str">
        <f>IF(AND(טבלה20[[#This Row],[הפרש קבוע אחרון]]&lt;&gt;"",טבלה20[[#This Row],[CycleNumber]]&lt;B241,B241&lt;&gt;"",טבלה20[[#This Row],[פעילות]]&lt;4),IF(F241-טבלה20[[#This Row],[LengthofCycle]]=טבלה20[[#This Row],[הפרש קבוע אחרון]],1,0),"")</f>
        <v/>
      </c>
      <c r="Q240" s="14" t="str">
        <f>IF(טבלה20[[#This Row],[פעילות]]="","",IF(OR(Q239="",AND(טבלה20[[#This Row],[דילוג]]=1,L239=3)),1,Q239+1))</f>
        <v/>
      </c>
      <c r="R240" s="14" t="str">
        <f>IF(AND(טבלה20[[#This Row],[מחזורי פעילות]]=3,H241=1,טבלה20[[#This Row],[הפרש קבוע אחרון]]&lt;&gt;J241),1,"")</f>
        <v/>
      </c>
      <c r="S240" s="14" t="str">
        <f>IF(AND(טבלה20[[#This Row],[מחזורי פעילות]]=3,H241=1,טבלה20[[#This Row],[הפרש קבוע אחרון]]=J241),1,"")</f>
        <v/>
      </c>
      <c r="T240" s="14" t="str">
        <f>IF(AND(טבלה20[[#This Row],[דילוג]]=1,טבלה20[[#This Row],[הפרש קבוע אחרון]]=J239,טבלה20[[#This Row],[מחזורי פעילות]]&gt;1),1,"")</f>
        <v/>
      </c>
      <c r="U240" s="14" t="str">
        <f>IF(OR(AND(טבלה20[[#This Row],[מחזורי פעילות]]&lt;&gt;"",Q241=""),AND(טבלה20[[#This Row],[פעילות]]=3,Q241=1)),טבלה20[[#This Row],[מחזורי פעילות]],"")</f>
        <v/>
      </c>
      <c r="V240" s="14" t="str">
        <f>IF(טבלה20[[#This Row],[באיזה מחזור נעקר אחרי קביעה?]]&lt;&gt;"",1,"")</f>
        <v/>
      </c>
      <c r="W240" s="14" t="str">
        <f>IF(AND(טבלה20[[#This Row],[באיזה מחזור נעקר אחרי קביעה?]]&lt;&gt;"",טבלה20[[#This Row],[CycleNumber]]&gt;B241),טבלה20[[#This Row],[באיזה מחזור נעקר אחרי קביעה?]],"")</f>
        <v/>
      </c>
      <c r="X240" s="14" t="str">
        <f>IF(AND(טבלה20[[#This Row],[הפרש קבוע אחרון]]&lt;&gt;"",J239=""),טבלה20[[#This Row],[CycleNumber]],"")</f>
        <v/>
      </c>
      <c r="Y240" s="14" t="str">
        <f>IF(OR(טבלה20[[#This Row],[CycleNumber]]&gt;B241,B241=""),טבלה20[[#This Row],[CycleNumber]],"")</f>
        <v/>
      </c>
      <c r="Z2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0" t="s">
        <v>2</v>
      </c>
      <c r="AS240">
        <v>11</v>
      </c>
      <c r="AT240">
        <v>31</v>
      </c>
      <c r="AU240">
        <f t="shared" si="9"/>
        <v>0</v>
      </c>
      <c r="AV240" t="str">
        <f t="shared" si="10"/>
        <v/>
      </c>
    </row>
    <row r="241" spans="1:48" x14ac:dyDescent="0.25">
      <c r="A241" t="s">
        <v>2</v>
      </c>
      <c r="B241">
        <v>12</v>
      </c>
      <c r="C241">
        <v>1</v>
      </c>
      <c r="D241">
        <v>1</v>
      </c>
      <c r="E241">
        <v>0</v>
      </c>
      <c r="F241">
        <v>26</v>
      </c>
      <c r="G241">
        <f>טבלה20[[#This Row],[LengthofCycle]]+1</f>
        <v>27</v>
      </c>
      <c r="H241" t="str">
        <f>IF(טבלה20[[#This Row],[CycleNumber]]&gt;2,IF(AND(טבלה20[[#This Row],[LengthofCycle]]-F240=F240-F239,טבלה20[[#This Row],[LengthofCycle]]-F240&lt;&gt;0),1,""),"")</f>
        <v/>
      </c>
      <c r="I241" t="str">
        <f>IF(טבלה20[[#This Row],[דילוג]]=1,SUM(H241:H242),"")</f>
        <v/>
      </c>
      <c r="J241">
        <f>IF(AND(טבלה20[[#This Row],[CycleNumber]]&gt;B240,טבלה20[[#This Row],[CycleNumber]]&gt;2),IF(טבלה20[[#This Row],[דילוג]]=1,טבלה20[[#This Row],[LengthofCycle]]-F240,J240),"")</f>
        <v>-1</v>
      </c>
      <c r="K241">
        <f>IF(AND(טבלה20[[#This Row],[CycleNumber]]&gt;B240,טבלה20[[#This Row],[CycleNumber]]&gt;2),IF(טבלה20[[#This Row],[דילוג]]=1,1,IF(MAX(K239:K240)=1,1,IF(טבלה20[[#This Row],[LengthofCycle]]-F240&lt;&gt;טבלה20[[#This Row],[הפרש קבוע אחרון]],0,""))),"")</f>
        <v>1</v>
      </c>
      <c r="L241" t="str">
        <f>IF(טבלה20[[#This Row],[CycleNumber]]&lt;3,"",IF(טבלה20[[#This Row],[דילוג]]=1,1,IF(L240="","",IF(טבלה20[[#This Row],[LengthofCycle]]-F240=טבלה20[[#This Row],[הפרש קבוע אחרון]],1,IF(L240+1&gt;3,"",L240+1)))))</f>
        <v/>
      </c>
      <c r="M241" t="str">
        <f>IF(AND(טבלה20[[#This Row],[פעילות]]=1,L242=2,L243=1,B243&gt;טבלה20[[#This Row],[CycleNumber]]),1,"")</f>
        <v/>
      </c>
      <c r="N241" t="str">
        <f>IF(AND(טבלה20[[#This Row],[האם יש לאישה וסת דילוג?]]=1,טבלה20[[#This Row],[CycleNumber]]&gt;5),IF(AND(טבלה20[[#This Row],[LengthofCycle]]=F238,F240=F237,F239=F236),1,""),"")</f>
        <v/>
      </c>
      <c r="O241" t="str">
        <f>IF(OR(טבלה20[[#This Row],[פעילות]]="",L240=""),"",IF(טבלה20[[#This Row],[פעילות]]=1,1,0))</f>
        <v/>
      </c>
      <c r="P241" t="str">
        <f>IF(AND(טבלה20[[#This Row],[הפרש קבוע אחרון]]&lt;&gt;"",טבלה20[[#This Row],[CycleNumber]]&lt;B242,B242&lt;&gt;"",טבלה20[[#This Row],[פעילות]]&lt;4),IF(F242-טבלה20[[#This Row],[LengthofCycle]]=טבלה20[[#This Row],[הפרש קבוע אחרון]],1,0),"")</f>
        <v/>
      </c>
      <c r="Q241" s="14" t="str">
        <f>IF(טבלה20[[#This Row],[פעילות]]="","",IF(OR(Q240="",AND(טבלה20[[#This Row],[דילוג]]=1,L240=3)),1,Q240+1))</f>
        <v/>
      </c>
      <c r="R241" s="14" t="str">
        <f>IF(AND(טבלה20[[#This Row],[מחזורי פעילות]]=3,H242=1,טבלה20[[#This Row],[הפרש קבוע אחרון]]&lt;&gt;J242),1,"")</f>
        <v/>
      </c>
      <c r="S241" s="14" t="str">
        <f>IF(AND(טבלה20[[#This Row],[מחזורי פעילות]]=3,H242=1,טבלה20[[#This Row],[הפרש קבוע אחרון]]=J242),1,"")</f>
        <v/>
      </c>
      <c r="T241" s="14" t="str">
        <f>IF(AND(טבלה20[[#This Row],[דילוג]]=1,טבלה20[[#This Row],[הפרש קבוע אחרון]]=J240,טבלה20[[#This Row],[מחזורי פעילות]]&gt;1),1,"")</f>
        <v/>
      </c>
      <c r="U241" s="14" t="str">
        <f>IF(OR(AND(טבלה20[[#This Row],[מחזורי פעילות]]&lt;&gt;"",Q242=""),AND(טבלה20[[#This Row],[פעילות]]=3,Q242=1)),טבלה20[[#This Row],[מחזורי פעילות]],"")</f>
        <v/>
      </c>
      <c r="V241" s="14" t="str">
        <f>IF(טבלה20[[#This Row],[באיזה מחזור נעקר אחרי קביעה?]]&lt;&gt;"",1,"")</f>
        <v/>
      </c>
      <c r="W241" s="14" t="str">
        <f>IF(AND(טבלה20[[#This Row],[באיזה מחזור נעקר אחרי קביעה?]]&lt;&gt;"",טבלה20[[#This Row],[CycleNumber]]&gt;B242),טבלה20[[#This Row],[באיזה מחזור נעקר אחרי קביעה?]],"")</f>
        <v/>
      </c>
      <c r="X241" s="14" t="str">
        <f>IF(AND(טבלה20[[#This Row],[הפרש קבוע אחרון]]&lt;&gt;"",J240=""),טבלה20[[#This Row],[CycleNumber]],"")</f>
        <v/>
      </c>
      <c r="Y241" s="14" t="str">
        <f>IF(OR(טבלה20[[#This Row],[CycleNumber]]&gt;B242,B242=""),טבלה20[[#This Row],[CycleNumber]],"")</f>
        <v/>
      </c>
      <c r="Z2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1" t="s">
        <v>2</v>
      </c>
      <c r="AS241">
        <v>12</v>
      </c>
      <c r="AT241">
        <v>26</v>
      </c>
      <c r="AU241">
        <f t="shared" si="9"/>
        <v>0</v>
      </c>
      <c r="AV241" t="str">
        <f t="shared" si="10"/>
        <v/>
      </c>
    </row>
    <row r="242" spans="1:48" x14ac:dyDescent="0.25">
      <c r="A242" t="s">
        <v>2</v>
      </c>
      <c r="B242">
        <v>13</v>
      </c>
      <c r="C242">
        <v>1</v>
      </c>
      <c r="D242">
        <v>1</v>
      </c>
      <c r="E242">
        <v>0</v>
      </c>
      <c r="F242">
        <v>27</v>
      </c>
      <c r="G242">
        <f>טבלה20[[#This Row],[LengthofCycle]]+1</f>
        <v>28</v>
      </c>
      <c r="H242" t="str">
        <f>IF(טבלה20[[#This Row],[CycleNumber]]&gt;2,IF(AND(טבלה20[[#This Row],[LengthofCycle]]-F241=F241-F240,טבלה20[[#This Row],[LengthofCycle]]-F241&lt;&gt;0),1,""),"")</f>
        <v/>
      </c>
      <c r="I242" t="str">
        <f>IF(טבלה20[[#This Row],[דילוג]]=1,SUM(H242:H243),"")</f>
        <v/>
      </c>
      <c r="J242">
        <f>IF(AND(טבלה20[[#This Row],[CycleNumber]]&gt;B241,טבלה20[[#This Row],[CycleNumber]]&gt;2),IF(טבלה20[[#This Row],[דילוג]]=1,טבלה20[[#This Row],[LengthofCycle]]-F241,J241),"")</f>
        <v>-1</v>
      </c>
      <c r="K242">
        <f>IF(AND(טבלה20[[#This Row],[CycleNumber]]&gt;B241,טבלה20[[#This Row],[CycleNumber]]&gt;2),IF(טבלה20[[#This Row],[דילוג]]=1,1,IF(MAX(K240:K241)=1,1,IF(טבלה20[[#This Row],[LengthofCycle]]-F241&lt;&gt;טבלה20[[#This Row],[הפרש קבוע אחרון]],0,""))),"")</f>
        <v>1</v>
      </c>
      <c r="L242" t="str">
        <f>IF(טבלה20[[#This Row],[CycleNumber]]&lt;3,"",IF(טבלה20[[#This Row],[דילוג]]=1,1,IF(L241="","",IF(טבלה20[[#This Row],[LengthofCycle]]-F241=טבלה20[[#This Row],[הפרש קבוע אחרון]],1,IF(L241+1&gt;3,"",L241+1)))))</f>
        <v/>
      </c>
      <c r="M242" t="str">
        <f>IF(AND(טבלה20[[#This Row],[פעילות]]=1,L243=2,L244=1,B244&gt;טבלה20[[#This Row],[CycleNumber]]),1,"")</f>
        <v/>
      </c>
      <c r="N242" t="str">
        <f>IF(AND(טבלה20[[#This Row],[האם יש לאישה וסת דילוג?]]=1,טבלה20[[#This Row],[CycleNumber]]&gt;5),IF(AND(טבלה20[[#This Row],[LengthofCycle]]=F239,F241=F238,F240=F237),1,""),"")</f>
        <v/>
      </c>
      <c r="O242" t="str">
        <f>IF(OR(טבלה20[[#This Row],[פעילות]]="",L241=""),"",IF(טבלה20[[#This Row],[פעילות]]=1,1,0))</f>
        <v/>
      </c>
      <c r="P242" t="str">
        <f>IF(AND(טבלה20[[#This Row],[הפרש קבוע אחרון]]&lt;&gt;"",טבלה20[[#This Row],[CycleNumber]]&lt;B243,B243&lt;&gt;"",טבלה20[[#This Row],[פעילות]]&lt;4),IF(F243-טבלה20[[#This Row],[LengthofCycle]]=טבלה20[[#This Row],[הפרש קבוע אחרון]],1,0),"")</f>
        <v/>
      </c>
      <c r="Q242" s="14" t="str">
        <f>IF(טבלה20[[#This Row],[פעילות]]="","",IF(OR(Q241="",AND(טבלה20[[#This Row],[דילוג]]=1,L241=3)),1,Q241+1))</f>
        <v/>
      </c>
      <c r="R242" s="14" t="str">
        <f>IF(AND(טבלה20[[#This Row],[מחזורי פעילות]]=3,H243=1,טבלה20[[#This Row],[הפרש קבוע אחרון]]&lt;&gt;J243),1,"")</f>
        <v/>
      </c>
      <c r="S242" s="14" t="str">
        <f>IF(AND(טבלה20[[#This Row],[מחזורי פעילות]]=3,H243=1,טבלה20[[#This Row],[הפרש קבוע אחרון]]=J243),1,"")</f>
        <v/>
      </c>
      <c r="T242" s="14" t="str">
        <f>IF(AND(טבלה20[[#This Row],[דילוג]]=1,טבלה20[[#This Row],[הפרש קבוע אחרון]]=J241,טבלה20[[#This Row],[מחזורי פעילות]]&gt;1),1,"")</f>
        <v/>
      </c>
      <c r="U242" s="14" t="str">
        <f>IF(OR(AND(טבלה20[[#This Row],[מחזורי פעילות]]&lt;&gt;"",Q243=""),AND(טבלה20[[#This Row],[פעילות]]=3,Q243=1)),טבלה20[[#This Row],[מחזורי פעילות]],"")</f>
        <v/>
      </c>
      <c r="V242" s="14" t="str">
        <f>IF(טבלה20[[#This Row],[באיזה מחזור נעקר אחרי קביעה?]]&lt;&gt;"",1,"")</f>
        <v/>
      </c>
      <c r="W242" s="14" t="str">
        <f>IF(AND(טבלה20[[#This Row],[באיזה מחזור נעקר אחרי קביעה?]]&lt;&gt;"",טבלה20[[#This Row],[CycleNumber]]&gt;B243),טבלה20[[#This Row],[באיזה מחזור נעקר אחרי קביעה?]],"")</f>
        <v/>
      </c>
      <c r="X242" s="14" t="str">
        <f>IF(AND(טבלה20[[#This Row],[הפרש קבוע אחרון]]&lt;&gt;"",J241=""),טבלה20[[#This Row],[CycleNumber]],"")</f>
        <v/>
      </c>
      <c r="Y242" s="14">
        <f>IF(OR(טבלה20[[#This Row],[CycleNumber]]&gt;B243,B243=""),טבלה20[[#This Row],[CycleNumber]],"")</f>
        <v>13</v>
      </c>
      <c r="Z2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2" t="s">
        <v>2</v>
      </c>
      <c r="AS242">
        <v>13</v>
      </c>
      <c r="AT242">
        <v>27</v>
      </c>
      <c r="AU242">
        <f t="shared" si="9"/>
        <v>0</v>
      </c>
      <c r="AV242" t="str">
        <f t="shared" si="10"/>
        <v/>
      </c>
    </row>
    <row r="243" spans="1:48" x14ac:dyDescent="0.25">
      <c r="A243" t="s">
        <v>3</v>
      </c>
      <c r="B243">
        <v>1</v>
      </c>
      <c r="C243">
        <v>1</v>
      </c>
      <c r="D243">
        <v>1</v>
      </c>
      <c r="E243">
        <v>0</v>
      </c>
      <c r="F243">
        <v>35</v>
      </c>
      <c r="G243">
        <f>טבלה20[[#This Row],[LengthofCycle]]+1</f>
        <v>36</v>
      </c>
      <c r="H243" t="str">
        <f>IF(טבלה20[[#This Row],[CycleNumber]]&gt;2,IF(AND(טבלה20[[#This Row],[LengthofCycle]]-F242=F242-F241,טבלה20[[#This Row],[LengthofCycle]]-F242&lt;&gt;0),1,""),"")</f>
        <v/>
      </c>
      <c r="I243" t="str">
        <f>IF(טבלה20[[#This Row],[דילוג]]=1,SUM(H243:H244),"")</f>
        <v/>
      </c>
      <c r="J243" t="str">
        <f>IF(AND(טבלה20[[#This Row],[CycleNumber]]&gt;B242,טבלה20[[#This Row],[CycleNumber]]&gt;2),IF(טבלה20[[#This Row],[דילוג]]=1,טבלה20[[#This Row],[LengthofCycle]]-F242,J242),"")</f>
        <v/>
      </c>
      <c r="K243" t="str">
        <f>IF(AND(טבלה20[[#This Row],[CycleNumber]]&gt;B242,טבלה20[[#This Row],[CycleNumber]]&gt;2),IF(טבלה20[[#This Row],[דילוג]]=1,1,IF(MAX(K241:K242)=1,1,IF(טבלה20[[#This Row],[LengthofCycle]]-F242&lt;&gt;טבלה20[[#This Row],[הפרש קבוע אחרון]],0,""))),"")</f>
        <v/>
      </c>
      <c r="L243" t="str">
        <f>IF(טבלה20[[#This Row],[CycleNumber]]&lt;3,"",IF(טבלה20[[#This Row],[דילוג]]=1,1,IF(L242="","",IF(טבלה20[[#This Row],[LengthofCycle]]-F242=טבלה20[[#This Row],[הפרש קבוע אחרון]],1,IF(L242+1&gt;3,"",L242+1)))))</f>
        <v/>
      </c>
      <c r="M243" t="str">
        <f>IF(AND(טבלה20[[#This Row],[פעילות]]=1,L244=2,L245=1,B245&gt;טבלה20[[#This Row],[CycleNumber]]),1,"")</f>
        <v/>
      </c>
      <c r="N243" t="str">
        <f>IF(AND(טבלה20[[#This Row],[האם יש לאישה וסת דילוג?]]=1,טבלה20[[#This Row],[CycleNumber]]&gt;5),IF(AND(טבלה20[[#This Row],[LengthofCycle]]=F240,F242=F239,F241=F238),1,""),"")</f>
        <v/>
      </c>
      <c r="O243" t="str">
        <f>IF(OR(טבלה20[[#This Row],[פעילות]]="",L242=""),"",IF(טבלה20[[#This Row],[פעילות]]=1,1,0))</f>
        <v/>
      </c>
      <c r="P243" t="str">
        <f>IF(AND(טבלה20[[#This Row],[הפרש קבוע אחרון]]&lt;&gt;"",טבלה20[[#This Row],[CycleNumber]]&lt;B244,B244&lt;&gt;"",טבלה20[[#This Row],[פעילות]]&lt;4),IF(F244-טבלה20[[#This Row],[LengthofCycle]]=טבלה20[[#This Row],[הפרש קבוע אחרון]],1,0),"")</f>
        <v/>
      </c>
      <c r="Q243" s="14" t="str">
        <f>IF(טבלה20[[#This Row],[פעילות]]="","",IF(OR(Q242="",AND(טבלה20[[#This Row],[דילוג]]=1,L242=3)),1,Q242+1))</f>
        <v/>
      </c>
      <c r="R243" s="14" t="str">
        <f>IF(AND(טבלה20[[#This Row],[מחזורי פעילות]]=3,H244=1,טבלה20[[#This Row],[הפרש קבוע אחרון]]&lt;&gt;J244),1,"")</f>
        <v/>
      </c>
      <c r="S243" s="14" t="str">
        <f>IF(AND(טבלה20[[#This Row],[מחזורי פעילות]]=3,H244=1,טבלה20[[#This Row],[הפרש קבוע אחרון]]=J244),1,"")</f>
        <v/>
      </c>
      <c r="T243" s="14" t="str">
        <f>IF(AND(טבלה20[[#This Row],[דילוג]]=1,טבלה20[[#This Row],[הפרש קבוע אחרון]]=J242,טבלה20[[#This Row],[מחזורי פעילות]]&gt;1),1,"")</f>
        <v/>
      </c>
      <c r="U243" s="14" t="str">
        <f>IF(OR(AND(טבלה20[[#This Row],[מחזורי פעילות]]&lt;&gt;"",Q244=""),AND(טבלה20[[#This Row],[פעילות]]=3,Q244=1)),טבלה20[[#This Row],[מחזורי פעילות]],"")</f>
        <v/>
      </c>
      <c r="V243" s="14" t="str">
        <f>IF(טבלה20[[#This Row],[באיזה מחזור נעקר אחרי קביעה?]]&lt;&gt;"",1,"")</f>
        <v/>
      </c>
      <c r="W243" s="14" t="str">
        <f>IF(AND(טבלה20[[#This Row],[באיזה מחזור נעקר אחרי קביעה?]]&lt;&gt;"",טבלה20[[#This Row],[CycleNumber]]&gt;B244),טבלה20[[#This Row],[באיזה מחזור נעקר אחרי קביעה?]],"")</f>
        <v/>
      </c>
      <c r="X243" s="14" t="str">
        <f>IF(AND(טבלה20[[#This Row],[הפרש קבוע אחרון]]&lt;&gt;"",J242=""),טבלה20[[#This Row],[CycleNumber]],"")</f>
        <v/>
      </c>
      <c r="Y243" s="14" t="str">
        <f>IF(OR(טבלה20[[#This Row],[CycleNumber]]&gt;B244,B244=""),טבלה20[[#This Row],[CycleNumber]],"")</f>
        <v/>
      </c>
      <c r="Z2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3" t="s">
        <v>3</v>
      </c>
      <c r="AS243">
        <v>1</v>
      </c>
      <c r="AT243">
        <v>35</v>
      </c>
      <c r="AU243" t="str">
        <f t="shared" si="9"/>
        <v/>
      </c>
      <c r="AV243" t="str">
        <f t="shared" si="10"/>
        <v/>
      </c>
    </row>
    <row r="244" spans="1:48" x14ac:dyDescent="0.25">
      <c r="A244" t="s">
        <v>3</v>
      </c>
      <c r="B244">
        <v>2</v>
      </c>
      <c r="C244">
        <v>1</v>
      </c>
      <c r="D244">
        <v>1</v>
      </c>
      <c r="E244">
        <v>0</v>
      </c>
      <c r="F244">
        <v>27</v>
      </c>
      <c r="G244">
        <f>טבלה20[[#This Row],[LengthofCycle]]+1</f>
        <v>28</v>
      </c>
      <c r="H244" t="str">
        <f>IF(טבלה20[[#This Row],[CycleNumber]]&gt;2,IF(AND(טבלה20[[#This Row],[LengthofCycle]]-F243=F243-F242,טבלה20[[#This Row],[LengthofCycle]]-F243&lt;&gt;0),1,""),"")</f>
        <v/>
      </c>
      <c r="I244" t="str">
        <f>IF(טבלה20[[#This Row],[דילוג]]=1,SUM(H244:H245),"")</f>
        <v/>
      </c>
      <c r="J244" t="str">
        <f>IF(AND(טבלה20[[#This Row],[CycleNumber]]&gt;B243,טבלה20[[#This Row],[CycleNumber]]&gt;2),IF(טבלה20[[#This Row],[דילוג]]=1,טבלה20[[#This Row],[LengthofCycle]]-F243,J243),"")</f>
        <v/>
      </c>
      <c r="K244" t="str">
        <f>IF(AND(טבלה20[[#This Row],[CycleNumber]]&gt;B243,טבלה20[[#This Row],[CycleNumber]]&gt;2),IF(טבלה20[[#This Row],[דילוג]]=1,1,IF(MAX(K242:K243)=1,1,IF(טבלה20[[#This Row],[LengthofCycle]]-F243&lt;&gt;טבלה20[[#This Row],[הפרש קבוע אחרון]],0,""))),"")</f>
        <v/>
      </c>
      <c r="L244" t="str">
        <f>IF(טבלה20[[#This Row],[CycleNumber]]&lt;3,"",IF(טבלה20[[#This Row],[דילוג]]=1,1,IF(L243="","",IF(טבלה20[[#This Row],[LengthofCycle]]-F243=טבלה20[[#This Row],[הפרש קבוע אחרון]],1,IF(L243+1&gt;3,"",L243+1)))))</f>
        <v/>
      </c>
      <c r="M244" t="str">
        <f>IF(AND(טבלה20[[#This Row],[פעילות]]=1,L245=2,L246=1,B246&gt;טבלה20[[#This Row],[CycleNumber]]),1,"")</f>
        <v/>
      </c>
      <c r="N244" t="str">
        <f>IF(AND(טבלה20[[#This Row],[האם יש לאישה וסת דילוג?]]=1,טבלה20[[#This Row],[CycleNumber]]&gt;5),IF(AND(טבלה20[[#This Row],[LengthofCycle]]=F241,F243=F240,F242=F239),1,""),"")</f>
        <v/>
      </c>
      <c r="O244" t="str">
        <f>IF(OR(טבלה20[[#This Row],[פעילות]]="",L243=""),"",IF(טבלה20[[#This Row],[פעילות]]=1,1,0))</f>
        <v/>
      </c>
      <c r="P244" t="str">
        <f>IF(AND(טבלה20[[#This Row],[הפרש קבוע אחרון]]&lt;&gt;"",טבלה20[[#This Row],[CycleNumber]]&lt;B245,B245&lt;&gt;"",טבלה20[[#This Row],[פעילות]]&lt;4),IF(F245-טבלה20[[#This Row],[LengthofCycle]]=טבלה20[[#This Row],[הפרש קבוע אחרון]],1,0),"")</f>
        <v/>
      </c>
      <c r="Q244" s="14" t="str">
        <f>IF(טבלה20[[#This Row],[פעילות]]="","",IF(OR(Q243="",AND(טבלה20[[#This Row],[דילוג]]=1,L243=3)),1,Q243+1))</f>
        <v/>
      </c>
      <c r="R244" s="14" t="str">
        <f>IF(AND(טבלה20[[#This Row],[מחזורי פעילות]]=3,H245=1,טבלה20[[#This Row],[הפרש קבוע אחרון]]&lt;&gt;J245),1,"")</f>
        <v/>
      </c>
      <c r="S244" s="14" t="str">
        <f>IF(AND(טבלה20[[#This Row],[מחזורי פעילות]]=3,H245=1,טבלה20[[#This Row],[הפרש קבוע אחרון]]=J245),1,"")</f>
        <v/>
      </c>
      <c r="T244" s="14" t="str">
        <f>IF(AND(טבלה20[[#This Row],[דילוג]]=1,טבלה20[[#This Row],[הפרש קבוע אחרון]]=J243,טבלה20[[#This Row],[מחזורי פעילות]]&gt;1),1,"")</f>
        <v/>
      </c>
      <c r="U244" s="14" t="str">
        <f>IF(OR(AND(טבלה20[[#This Row],[מחזורי פעילות]]&lt;&gt;"",Q245=""),AND(טבלה20[[#This Row],[פעילות]]=3,Q245=1)),טבלה20[[#This Row],[מחזורי פעילות]],"")</f>
        <v/>
      </c>
      <c r="V244" s="14" t="str">
        <f>IF(טבלה20[[#This Row],[באיזה מחזור נעקר אחרי קביעה?]]&lt;&gt;"",1,"")</f>
        <v/>
      </c>
      <c r="W244" s="14" t="str">
        <f>IF(AND(טבלה20[[#This Row],[באיזה מחזור נעקר אחרי קביעה?]]&lt;&gt;"",טבלה20[[#This Row],[CycleNumber]]&gt;B245),טבלה20[[#This Row],[באיזה מחזור נעקר אחרי קביעה?]],"")</f>
        <v/>
      </c>
      <c r="X244" s="14" t="str">
        <f>IF(AND(טבלה20[[#This Row],[הפרש קבוע אחרון]]&lt;&gt;"",J243=""),טבלה20[[#This Row],[CycleNumber]],"")</f>
        <v/>
      </c>
      <c r="Y244" s="14" t="str">
        <f>IF(OR(טבלה20[[#This Row],[CycleNumber]]&gt;B245,B245=""),טבלה20[[#This Row],[CycleNumber]],"")</f>
        <v/>
      </c>
      <c r="Z2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4" t="s">
        <v>3</v>
      </c>
      <c r="AS244">
        <v>2</v>
      </c>
      <c r="AT244">
        <v>27</v>
      </c>
      <c r="AU244" t="str">
        <f t="shared" si="9"/>
        <v/>
      </c>
      <c r="AV244" t="str">
        <f t="shared" si="10"/>
        <v/>
      </c>
    </row>
    <row r="245" spans="1:48" x14ac:dyDescent="0.25">
      <c r="A245" t="s">
        <v>3</v>
      </c>
      <c r="B245">
        <v>3</v>
      </c>
      <c r="C245">
        <v>1</v>
      </c>
      <c r="D245">
        <v>1</v>
      </c>
      <c r="E245">
        <v>0</v>
      </c>
      <c r="F245">
        <v>29</v>
      </c>
      <c r="G245">
        <f>טבלה20[[#This Row],[LengthofCycle]]+1</f>
        <v>30</v>
      </c>
      <c r="H245" t="str">
        <f>IF(טבלה20[[#This Row],[CycleNumber]]&gt;2,IF(AND(טבלה20[[#This Row],[LengthofCycle]]-F244=F244-F243,טבלה20[[#This Row],[LengthofCycle]]-F244&lt;&gt;0),1,""),"")</f>
        <v/>
      </c>
      <c r="I245" t="str">
        <f>IF(טבלה20[[#This Row],[דילוג]]=1,SUM(H245:H246),"")</f>
        <v/>
      </c>
      <c r="J245" t="str">
        <f>IF(AND(טבלה20[[#This Row],[CycleNumber]]&gt;B244,טבלה20[[#This Row],[CycleNumber]]&gt;2),IF(טבלה20[[#This Row],[דילוג]]=1,טבלה20[[#This Row],[LengthofCycle]]-F244,J244),"")</f>
        <v/>
      </c>
      <c r="K245">
        <f>IF(AND(טבלה20[[#This Row],[CycleNumber]]&gt;B244,טבלה20[[#This Row],[CycleNumber]]&gt;2),IF(טבלה20[[#This Row],[דילוג]]=1,1,IF(MAX(K243:K244)=1,1,IF(טבלה20[[#This Row],[LengthofCycle]]-F244&lt;&gt;טבלה20[[#This Row],[הפרש קבוע אחרון]],0,""))),"")</f>
        <v>0</v>
      </c>
      <c r="L245" t="str">
        <f>IF(טבלה20[[#This Row],[CycleNumber]]&lt;3,"",IF(טבלה20[[#This Row],[דילוג]]=1,1,IF(L244="","",IF(טבלה20[[#This Row],[LengthofCycle]]-F244=טבלה20[[#This Row],[הפרש קבוע אחרון]],1,IF(L244+1&gt;3,"",L244+1)))))</f>
        <v/>
      </c>
      <c r="M245" t="str">
        <f>IF(AND(טבלה20[[#This Row],[פעילות]]=1,L246=2,L247=1,B247&gt;טבלה20[[#This Row],[CycleNumber]]),1,"")</f>
        <v/>
      </c>
      <c r="N245" t="str">
        <f>IF(AND(טבלה20[[#This Row],[האם יש לאישה וסת דילוג?]]=1,טבלה20[[#This Row],[CycleNumber]]&gt;5),IF(AND(טבלה20[[#This Row],[LengthofCycle]]=F242,F244=F241,F243=F240),1,""),"")</f>
        <v/>
      </c>
      <c r="O245" t="str">
        <f>IF(OR(טבלה20[[#This Row],[פעילות]]="",L244=""),"",IF(טבלה20[[#This Row],[פעילות]]=1,1,0))</f>
        <v/>
      </c>
      <c r="P245" t="str">
        <f>IF(AND(טבלה20[[#This Row],[הפרש קבוע אחרון]]&lt;&gt;"",טבלה20[[#This Row],[CycleNumber]]&lt;B246,B246&lt;&gt;"",טבלה20[[#This Row],[פעילות]]&lt;4),IF(F246-טבלה20[[#This Row],[LengthofCycle]]=טבלה20[[#This Row],[הפרש קבוע אחרון]],1,0),"")</f>
        <v/>
      </c>
      <c r="Q245" s="14" t="str">
        <f>IF(טבלה20[[#This Row],[פעילות]]="","",IF(OR(Q244="",AND(טבלה20[[#This Row],[דילוג]]=1,L244=3)),1,Q244+1))</f>
        <v/>
      </c>
      <c r="R245" s="14" t="str">
        <f>IF(AND(טבלה20[[#This Row],[מחזורי פעילות]]=3,H246=1,טבלה20[[#This Row],[הפרש קבוע אחרון]]&lt;&gt;J246),1,"")</f>
        <v/>
      </c>
      <c r="S245" s="14" t="str">
        <f>IF(AND(טבלה20[[#This Row],[מחזורי פעילות]]=3,H246=1,טבלה20[[#This Row],[הפרש קבוע אחרון]]=J246),1,"")</f>
        <v/>
      </c>
      <c r="T245" s="14" t="str">
        <f>IF(AND(טבלה20[[#This Row],[דילוג]]=1,טבלה20[[#This Row],[הפרש קבוע אחרון]]=J244,טבלה20[[#This Row],[מחזורי פעילות]]&gt;1),1,"")</f>
        <v/>
      </c>
      <c r="U245" s="14" t="str">
        <f>IF(OR(AND(טבלה20[[#This Row],[מחזורי פעילות]]&lt;&gt;"",Q246=""),AND(טבלה20[[#This Row],[פעילות]]=3,Q246=1)),טבלה20[[#This Row],[מחזורי פעילות]],"")</f>
        <v/>
      </c>
      <c r="V245" s="14" t="str">
        <f>IF(טבלה20[[#This Row],[באיזה מחזור נעקר אחרי קביעה?]]&lt;&gt;"",1,"")</f>
        <v/>
      </c>
      <c r="W245" s="14" t="str">
        <f>IF(AND(טבלה20[[#This Row],[באיזה מחזור נעקר אחרי קביעה?]]&lt;&gt;"",טבלה20[[#This Row],[CycleNumber]]&gt;B246),טבלה20[[#This Row],[באיזה מחזור נעקר אחרי קביעה?]],"")</f>
        <v/>
      </c>
      <c r="X245" s="14" t="str">
        <f>IF(AND(טבלה20[[#This Row],[הפרש קבוע אחרון]]&lt;&gt;"",J244=""),טבלה20[[#This Row],[CycleNumber]],"")</f>
        <v/>
      </c>
      <c r="Y245" s="14" t="str">
        <f>IF(OR(טבלה20[[#This Row],[CycleNumber]]&gt;B246,B246=""),טבלה20[[#This Row],[CycleNumber]],"")</f>
        <v/>
      </c>
      <c r="Z2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5" t="s">
        <v>3</v>
      </c>
      <c r="AS245">
        <v>3</v>
      </c>
      <c r="AT245">
        <v>29</v>
      </c>
      <c r="AU245">
        <f t="shared" si="9"/>
        <v>0</v>
      </c>
      <c r="AV245" t="str">
        <f t="shared" si="10"/>
        <v/>
      </c>
    </row>
    <row r="246" spans="1:48" x14ac:dyDescent="0.25">
      <c r="A246" t="s">
        <v>3</v>
      </c>
      <c r="B246">
        <v>4</v>
      </c>
      <c r="C246">
        <v>1</v>
      </c>
      <c r="D246">
        <v>1</v>
      </c>
      <c r="E246">
        <v>0</v>
      </c>
      <c r="F246">
        <v>31</v>
      </c>
      <c r="G246">
        <f>טבלה20[[#This Row],[LengthofCycle]]+1</f>
        <v>32</v>
      </c>
      <c r="H246">
        <f>IF(טבלה20[[#This Row],[CycleNumber]]&gt;2,IF(AND(טבלה20[[#This Row],[LengthofCycle]]-F245=F245-F244,טבלה20[[#This Row],[LengthofCycle]]-F245&lt;&gt;0),1,""),"")</f>
        <v>1</v>
      </c>
      <c r="I246">
        <f>IF(טבלה20[[#This Row],[דילוג]]=1,SUM(H246:H247),"")</f>
        <v>1</v>
      </c>
      <c r="J246">
        <f>IF(AND(טבלה20[[#This Row],[CycleNumber]]&gt;B245,טבלה20[[#This Row],[CycleNumber]]&gt;2),IF(טבלה20[[#This Row],[דילוג]]=1,טבלה20[[#This Row],[LengthofCycle]]-F245,J245),"")</f>
        <v>2</v>
      </c>
      <c r="K246">
        <f>IF(AND(טבלה20[[#This Row],[CycleNumber]]&gt;B245,טבלה20[[#This Row],[CycleNumber]]&gt;2),IF(טבלה20[[#This Row],[דילוג]]=1,1,IF(MAX(K244:K245)=1,1,IF(טבלה20[[#This Row],[LengthofCycle]]-F245&lt;&gt;טבלה20[[#This Row],[הפרש קבוע אחרון]],0,""))),"")</f>
        <v>1</v>
      </c>
      <c r="L246">
        <f>IF(טבלה20[[#This Row],[CycleNumber]]&lt;3,"",IF(טבלה20[[#This Row],[דילוג]]=1,1,IF(L245="","",IF(טבלה20[[#This Row],[LengthofCycle]]-F245=טבלה20[[#This Row],[הפרש קבוע אחרון]],1,IF(L245+1&gt;3,"",L245+1)))))</f>
        <v>1</v>
      </c>
      <c r="M246" t="str">
        <f>IF(AND(טבלה20[[#This Row],[פעילות]]=1,L247=2,L248=1,B248&gt;טבלה20[[#This Row],[CycleNumber]]),1,"")</f>
        <v/>
      </c>
      <c r="N246" t="str">
        <f>IF(AND(טבלה20[[#This Row],[האם יש לאישה וסת דילוג?]]=1,טבלה20[[#This Row],[CycleNumber]]&gt;5),IF(AND(טבלה20[[#This Row],[LengthofCycle]]=F243,F245=F242,F244=F241),1,""),"")</f>
        <v/>
      </c>
      <c r="O246" t="str">
        <f>IF(OR(טבלה20[[#This Row],[פעילות]]="",L245=""),"",IF(טבלה20[[#This Row],[פעילות]]=1,1,0))</f>
        <v/>
      </c>
      <c r="P246">
        <f>IF(AND(טבלה20[[#This Row],[הפרש קבוע אחרון]]&lt;&gt;"",טבלה20[[#This Row],[CycleNumber]]&lt;B247,B247&lt;&gt;"",טבלה20[[#This Row],[פעילות]]&lt;4),IF(F247-טבלה20[[#This Row],[LengthofCycle]]=טבלה20[[#This Row],[הפרש קבוע אחרון]],1,0),"")</f>
        <v>0</v>
      </c>
      <c r="Q246" s="14">
        <f>IF(טבלה20[[#This Row],[פעילות]]="","",IF(OR(Q245="",AND(טבלה20[[#This Row],[דילוג]]=1,L245=3)),1,Q245+1))</f>
        <v>1</v>
      </c>
      <c r="R246" s="14" t="str">
        <f>IF(AND(טבלה20[[#This Row],[מחזורי פעילות]]=3,H247=1,טבלה20[[#This Row],[הפרש קבוע אחרון]]&lt;&gt;J247),1,"")</f>
        <v/>
      </c>
      <c r="S246" s="14" t="str">
        <f>IF(AND(טבלה20[[#This Row],[מחזורי פעילות]]=3,H247=1,טבלה20[[#This Row],[הפרש קבוע אחרון]]=J247),1,"")</f>
        <v/>
      </c>
      <c r="T246" s="14" t="str">
        <f>IF(AND(טבלה20[[#This Row],[דילוג]]=1,טבלה20[[#This Row],[הפרש קבוע אחרון]]=J245,טבלה20[[#This Row],[מחזורי פעילות]]&gt;1),1,"")</f>
        <v/>
      </c>
      <c r="U246" s="14" t="str">
        <f>IF(OR(AND(טבלה20[[#This Row],[מחזורי פעילות]]&lt;&gt;"",Q247=""),AND(טבלה20[[#This Row],[פעילות]]=3,Q247=1)),טבלה20[[#This Row],[מחזורי פעילות]],"")</f>
        <v/>
      </c>
      <c r="V246" s="14" t="str">
        <f>IF(טבלה20[[#This Row],[באיזה מחזור נעקר אחרי קביעה?]]&lt;&gt;"",1,"")</f>
        <v/>
      </c>
      <c r="W246" s="14" t="str">
        <f>IF(AND(טבלה20[[#This Row],[באיזה מחזור נעקר אחרי קביעה?]]&lt;&gt;"",טבלה20[[#This Row],[CycleNumber]]&gt;B247),טבלה20[[#This Row],[באיזה מחזור נעקר אחרי קביעה?]],"")</f>
        <v/>
      </c>
      <c r="X246" s="14">
        <f>IF(AND(טבלה20[[#This Row],[הפרש קבוע אחרון]]&lt;&gt;"",J245=""),טבלה20[[#This Row],[CycleNumber]],"")</f>
        <v>4</v>
      </c>
      <c r="Y246" s="14" t="str">
        <f>IF(OR(טבלה20[[#This Row],[CycleNumber]]&gt;B247,B247=""),טבלה20[[#This Row],[CycleNumber]],"")</f>
        <v/>
      </c>
      <c r="Z2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6" t="s">
        <v>3</v>
      </c>
      <c r="AS246">
        <v>4</v>
      </c>
      <c r="AT246">
        <v>31</v>
      </c>
      <c r="AU246">
        <f t="shared" si="9"/>
        <v>1</v>
      </c>
      <c r="AV246" t="str">
        <f t="shared" si="10"/>
        <v/>
      </c>
    </row>
    <row r="247" spans="1:48" x14ac:dyDescent="0.25">
      <c r="A247" t="s">
        <v>3</v>
      </c>
      <c r="B247">
        <v>5</v>
      </c>
      <c r="C247">
        <v>1</v>
      </c>
      <c r="D247">
        <v>1</v>
      </c>
      <c r="E247">
        <v>0</v>
      </c>
      <c r="F247">
        <v>31</v>
      </c>
      <c r="G247">
        <f>טבלה20[[#This Row],[LengthofCycle]]+1</f>
        <v>32</v>
      </c>
      <c r="H247" t="str">
        <f>IF(טבלה20[[#This Row],[CycleNumber]]&gt;2,IF(AND(טבלה20[[#This Row],[LengthofCycle]]-F246=F246-F245,טבלה20[[#This Row],[LengthofCycle]]-F246&lt;&gt;0),1,""),"")</f>
        <v/>
      </c>
      <c r="I247" t="str">
        <f>IF(טבלה20[[#This Row],[דילוג]]=1,SUM(H247:H248),"")</f>
        <v/>
      </c>
      <c r="J247">
        <f>IF(AND(טבלה20[[#This Row],[CycleNumber]]&gt;B246,טבלה20[[#This Row],[CycleNumber]]&gt;2),IF(טבלה20[[#This Row],[דילוג]]=1,טבלה20[[#This Row],[LengthofCycle]]-F246,J246),"")</f>
        <v>2</v>
      </c>
      <c r="K247">
        <f>IF(AND(טבלה20[[#This Row],[CycleNumber]]&gt;B246,טבלה20[[#This Row],[CycleNumber]]&gt;2),IF(טבלה20[[#This Row],[דילוג]]=1,1,IF(MAX(K245:K246)=1,1,IF(טבלה20[[#This Row],[LengthofCycle]]-F246&lt;&gt;טבלה20[[#This Row],[הפרש קבוע אחרון]],0,""))),"")</f>
        <v>1</v>
      </c>
      <c r="L247">
        <f>IF(טבלה20[[#This Row],[CycleNumber]]&lt;3,"",IF(טבלה20[[#This Row],[דילוג]]=1,1,IF(L246="","",IF(טבלה20[[#This Row],[LengthofCycle]]-F246=טבלה20[[#This Row],[הפרש קבוע אחרון]],1,IF(L246+1&gt;3,"",L246+1)))))</f>
        <v>2</v>
      </c>
      <c r="M247" t="str">
        <f>IF(AND(טבלה20[[#This Row],[פעילות]]=1,L248=2,L249=1,B249&gt;טבלה20[[#This Row],[CycleNumber]]),1,"")</f>
        <v/>
      </c>
      <c r="N247" t="str">
        <f>IF(AND(טבלה20[[#This Row],[האם יש לאישה וסת דילוג?]]=1,טבלה20[[#This Row],[CycleNumber]]&gt;5),IF(AND(טבלה20[[#This Row],[LengthofCycle]]=F244,F246=F243,F245=F242),1,""),"")</f>
        <v/>
      </c>
      <c r="O247">
        <f>IF(OR(טבלה20[[#This Row],[פעילות]]="",L246=""),"",IF(טבלה20[[#This Row],[פעילות]]=1,1,0))</f>
        <v>0</v>
      </c>
      <c r="P247">
        <f>IF(AND(טבלה20[[#This Row],[הפרש קבוע אחרון]]&lt;&gt;"",טבלה20[[#This Row],[CycleNumber]]&lt;B248,B248&lt;&gt;"",טבלה20[[#This Row],[פעילות]]&lt;4),IF(F248-טבלה20[[#This Row],[LengthofCycle]]=טבלה20[[#This Row],[הפרש קבוע אחרון]],1,0),"")</f>
        <v>0</v>
      </c>
      <c r="Q247" s="14">
        <f>IF(טבלה20[[#This Row],[פעילות]]="","",IF(OR(Q246="",AND(טבלה20[[#This Row],[דילוג]]=1,L246=3)),1,Q246+1))</f>
        <v>2</v>
      </c>
      <c r="R247" s="14" t="str">
        <f>IF(AND(טבלה20[[#This Row],[מחזורי פעילות]]=3,H248=1,טבלה20[[#This Row],[הפרש קבוע אחרון]]&lt;&gt;J248),1,"")</f>
        <v/>
      </c>
      <c r="S247" s="14" t="str">
        <f>IF(AND(טבלה20[[#This Row],[מחזורי פעילות]]=3,H248=1,טבלה20[[#This Row],[הפרש קבוע אחרון]]=J248),1,"")</f>
        <v/>
      </c>
      <c r="T247" s="14" t="str">
        <f>IF(AND(טבלה20[[#This Row],[דילוג]]=1,טבלה20[[#This Row],[הפרש קבוע אחרון]]=J246,טבלה20[[#This Row],[מחזורי פעילות]]&gt;1),1,"")</f>
        <v/>
      </c>
      <c r="U247" s="14" t="str">
        <f>IF(OR(AND(טבלה20[[#This Row],[מחזורי פעילות]]&lt;&gt;"",Q248=""),AND(טבלה20[[#This Row],[פעילות]]=3,Q248=1)),טבלה20[[#This Row],[מחזורי פעילות]],"")</f>
        <v/>
      </c>
      <c r="V247" s="14" t="str">
        <f>IF(טבלה20[[#This Row],[באיזה מחזור נעקר אחרי קביעה?]]&lt;&gt;"",1,"")</f>
        <v/>
      </c>
      <c r="W247" s="14" t="str">
        <f>IF(AND(טבלה20[[#This Row],[באיזה מחזור נעקר אחרי קביעה?]]&lt;&gt;"",טבלה20[[#This Row],[CycleNumber]]&gt;B248),טבלה20[[#This Row],[באיזה מחזור נעקר אחרי קביעה?]],"")</f>
        <v/>
      </c>
      <c r="X247" s="14" t="str">
        <f>IF(AND(טבלה20[[#This Row],[הפרש קבוע אחרון]]&lt;&gt;"",J246=""),טבלה20[[#This Row],[CycleNumber]],"")</f>
        <v/>
      </c>
      <c r="Y247" s="14" t="str">
        <f>IF(OR(טבלה20[[#This Row],[CycleNumber]]&gt;B248,B248=""),טבלה20[[#This Row],[CycleNumber]],"")</f>
        <v/>
      </c>
      <c r="Z2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7" t="s">
        <v>3</v>
      </c>
      <c r="AS247">
        <v>5</v>
      </c>
      <c r="AT247">
        <v>31</v>
      </c>
      <c r="AU247">
        <f t="shared" si="9"/>
        <v>0</v>
      </c>
      <c r="AV247" t="str">
        <f t="shared" si="10"/>
        <v/>
      </c>
    </row>
    <row r="248" spans="1:48" x14ac:dyDescent="0.25">
      <c r="A248" t="s">
        <v>3</v>
      </c>
      <c r="B248">
        <v>6</v>
      </c>
      <c r="C248">
        <v>1</v>
      </c>
      <c r="D248">
        <v>1</v>
      </c>
      <c r="E248">
        <v>0</v>
      </c>
      <c r="F248">
        <v>31</v>
      </c>
      <c r="G248">
        <f>טבלה20[[#This Row],[LengthofCycle]]+1</f>
        <v>32</v>
      </c>
      <c r="H248" t="str">
        <f>IF(טבלה20[[#This Row],[CycleNumber]]&gt;2,IF(AND(טבלה20[[#This Row],[LengthofCycle]]-F247=F247-F246,טבלה20[[#This Row],[LengthofCycle]]-F247&lt;&gt;0),1,""),"")</f>
        <v/>
      </c>
      <c r="I248" t="str">
        <f>IF(טבלה20[[#This Row],[דילוג]]=1,SUM(H248:H249),"")</f>
        <v/>
      </c>
      <c r="J248">
        <f>IF(AND(טבלה20[[#This Row],[CycleNumber]]&gt;B247,טבלה20[[#This Row],[CycleNumber]]&gt;2),IF(טבלה20[[#This Row],[דילוג]]=1,טבלה20[[#This Row],[LengthofCycle]]-F247,J247),"")</f>
        <v>2</v>
      </c>
      <c r="K248">
        <f>IF(AND(טבלה20[[#This Row],[CycleNumber]]&gt;B247,טבלה20[[#This Row],[CycleNumber]]&gt;2),IF(טבלה20[[#This Row],[דילוג]]=1,1,IF(MAX(K246:K247)=1,1,IF(טבלה20[[#This Row],[LengthofCycle]]-F247&lt;&gt;טבלה20[[#This Row],[הפרש קבוע אחרון]],0,""))),"")</f>
        <v>1</v>
      </c>
      <c r="L248">
        <f>IF(טבלה20[[#This Row],[CycleNumber]]&lt;3,"",IF(טבלה20[[#This Row],[דילוג]]=1,1,IF(L247="","",IF(טבלה20[[#This Row],[LengthofCycle]]-F247=טבלה20[[#This Row],[הפרש קבוע אחרון]],1,IF(L247+1&gt;3,"",L247+1)))))</f>
        <v>3</v>
      </c>
      <c r="M248" t="str">
        <f>IF(AND(טבלה20[[#This Row],[פעילות]]=1,L249=2,L250=1,B250&gt;טבלה20[[#This Row],[CycleNumber]]),1,"")</f>
        <v/>
      </c>
      <c r="N248" t="str">
        <f>IF(AND(טבלה20[[#This Row],[האם יש לאישה וסת דילוג?]]=1,טבלה20[[#This Row],[CycleNumber]]&gt;5),IF(AND(טבלה20[[#This Row],[LengthofCycle]]=F245,F247=F244,F246=F243),1,""),"")</f>
        <v/>
      </c>
      <c r="O248">
        <f>IF(OR(טבלה20[[#This Row],[פעילות]]="",L247=""),"",IF(טבלה20[[#This Row],[פעילות]]=1,1,0))</f>
        <v>0</v>
      </c>
      <c r="P248">
        <f>IF(AND(טבלה20[[#This Row],[הפרש קבוע אחרון]]&lt;&gt;"",טבלה20[[#This Row],[CycleNumber]]&lt;B249,B249&lt;&gt;"",טבלה20[[#This Row],[פעילות]]&lt;4),IF(F249-טבלה20[[#This Row],[LengthofCycle]]=טבלה20[[#This Row],[הפרש קבוע אחרון]],1,0),"")</f>
        <v>0</v>
      </c>
      <c r="Q248" s="14">
        <f>IF(טבלה20[[#This Row],[פעילות]]="","",IF(OR(Q247="",AND(טבלה20[[#This Row],[דילוג]]=1,L247=3)),1,Q247+1))</f>
        <v>3</v>
      </c>
      <c r="R248" s="14" t="str">
        <f>IF(AND(טבלה20[[#This Row],[מחזורי פעילות]]=3,H249=1,טבלה20[[#This Row],[הפרש קבוע אחרון]]&lt;&gt;J249),1,"")</f>
        <v/>
      </c>
      <c r="S248" s="14" t="str">
        <f>IF(AND(טבלה20[[#This Row],[מחזורי פעילות]]=3,H249=1,טבלה20[[#This Row],[הפרש קבוע אחרון]]=J249),1,"")</f>
        <v/>
      </c>
      <c r="T248" s="14" t="str">
        <f>IF(AND(טבלה20[[#This Row],[דילוג]]=1,טבלה20[[#This Row],[הפרש קבוע אחרון]]=J247,טבלה20[[#This Row],[מחזורי פעילות]]&gt;1),1,"")</f>
        <v/>
      </c>
      <c r="U248" s="14">
        <f>IF(OR(AND(טבלה20[[#This Row],[מחזורי פעילות]]&lt;&gt;"",Q249=""),AND(טבלה20[[#This Row],[פעילות]]=3,Q249=1)),טבלה20[[#This Row],[מחזורי פעילות]],"")</f>
        <v>3</v>
      </c>
      <c r="V248" s="14">
        <f>IF(טבלה20[[#This Row],[באיזה מחזור נעקר אחרי קביעה?]]&lt;&gt;"",1,"")</f>
        <v>1</v>
      </c>
      <c r="W248" s="14" t="str">
        <f>IF(AND(טבלה20[[#This Row],[באיזה מחזור נעקר אחרי קביעה?]]&lt;&gt;"",טבלה20[[#This Row],[CycleNumber]]&gt;B249),טבלה20[[#This Row],[באיזה מחזור נעקר אחרי קביעה?]],"")</f>
        <v/>
      </c>
      <c r="X248" s="14" t="str">
        <f>IF(AND(טבלה20[[#This Row],[הפרש קבוע אחרון]]&lt;&gt;"",J247=""),טבלה20[[#This Row],[CycleNumber]],"")</f>
        <v/>
      </c>
      <c r="Y248" s="14" t="str">
        <f>IF(OR(טבלה20[[#This Row],[CycleNumber]]&gt;B249,B249=""),טבלה20[[#This Row],[CycleNumber]],"")</f>
        <v/>
      </c>
      <c r="Z2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8" t="s">
        <v>3</v>
      </c>
      <c r="AS248">
        <v>6</v>
      </c>
      <c r="AT248">
        <v>31</v>
      </c>
      <c r="AU248">
        <f t="shared" si="9"/>
        <v>0</v>
      </c>
      <c r="AV248" t="str">
        <f t="shared" si="10"/>
        <v/>
      </c>
    </row>
    <row r="249" spans="1:48" x14ac:dyDescent="0.25">
      <c r="A249" t="s">
        <v>3</v>
      </c>
      <c r="B249">
        <v>7</v>
      </c>
      <c r="C249">
        <v>1</v>
      </c>
      <c r="D249">
        <v>1</v>
      </c>
      <c r="E249">
        <v>0</v>
      </c>
      <c r="F249">
        <v>31</v>
      </c>
      <c r="G249">
        <f>טבלה20[[#This Row],[LengthofCycle]]+1</f>
        <v>32</v>
      </c>
      <c r="H249" t="str">
        <f>IF(טבלה20[[#This Row],[CycleNumber]]&gt;2,IF(AND(טבלה20[[#This Row],[LengthofCycle]]-F248=F248-F247,טבלה20[[#This Row],[LengthofCycle]]-F248&lt;&gt;0),1,""),"")</f>
        <v/>
      </c>
      <c r="I249" t="str">
        <f>IF(טבלה20[[#This Row],[דילוג]]=1,SUM(H249:H250),"")</f>
        <v/>
      </c>
      <c r="J249">
        <f>IF(AND(טבלה20[[#This Row],[CycleNumber]]&gt;B248,טבלה20[[#This Row],[CycleNumber]]&gt;2),IF(טבלה20[[#This Row],[דילוג]]=1,טבלה20[[#This Row],[LengthofCycle]]-F248,J248),"")</f>
        <v>2</v>
      </c>
      <c r="K249">
        <f>IF(AND(טבלה20[[#This Row],[CycleNumber]]&gt;B248,טבלה20[[#This Row],[CycleNumber]]&gt;2),IF(טבלה20[[#This Row],[דילוג]]=1,1,IF(MAX(K247:K248)=1,1,IF(טבלה20[[#This Row],[LengthofCycle]]-F248&lt;&gt;טבלה20[[#This Row],[הפרש קבוע אחרון]],0,""))),"")</f>
        <v>1</v>
      </c>
      <c r="L249" t="str">
        <f>IF(טבלה20[[#This Row],[CycleNumber]]&lt;3,"",IF(טבלה20[[#This Row],[דילוג]]=1,1,IF(L248="","",IF(טבלה20[[#This Row],[LengthofCycle]]-F248=טבלה20[[#This Row],[הפרש קבוע אחרון]],1,IF(L248+1&gt;3,"",L248+1)))))</f>
        <v/>
      </c>
      <c r="M249" t="str">
        <f>IF(AND(טבלה20[[#This Row],[פעילות]]=1,L250=2,L251=1,B251&gt;טבלה20[[#This Row],[CycleNumber]]),1,"")</f>
        <v/>
      </c>
      <c r="N249" t="str">
        <f>IF(AND(טבלה20[[#This Row],[האם יש לאישה וסת דילוג?]]=1,טבלה20[[#This Row],[CycleNumber]]&gt;5),IF(AND(טבלה20[[#This Row],[LengthofCycle]]=F246,F248=F245,F247=F244),1,""),"")</f>
        <v/>
      </c>
      <c r="O249" t="str">
        <f>IF(OR(טבלה20[[#This Row],[פעילות]]="",L248=""),"",IF(טבלה20[[#This Row],[פעילות]]=1,1,0))</f>
        <v/>
      </c>
      <c r="P249" t="str">
        <f>IF(AND(טבלה20[[#This Row],[הפרש קבוע אחרון]]&lt;&gt;"",טבלה20[[#This Row],[CycleNumber]]&lt;B250,B250&lt;&gt;"",טבלה20[[#This Row],[פעילות]]&lt;4),IF(F250-טבלה20[[#This Row],[LengthofCycle]]=טבלה20[[#This Row],[הפרש קבוע אחרון]],1,0),"")</f>
        <v/>
      </c>
      <c r="Q249" s="14" t="str">
        <f>IF(טבלה20[[#This Row],[פעילות]]="","",IF(OR(Q248="",AND(טבלה20[[#This Row],[דילוג]]=1,L248=3)),1,Q248+1))</f>
        <v/>
      </c>
      <c r="R249" s="14" t="str">
        <f>IF(AND(טבלה20[[#This Row],[מחזורי פעילות]]=3,H250=1,טבלה20[[#This Row],[הפרש קבוע אחרון]]&lt;&gt;J250),1,"")</f>
        <v/>
      </c>
      <c r="S249" s="14" t="str">
        <f>IF(AND(טבלה20[[#This Row],[מחזורי פעילות]]=3,H250=1,טבלה20[[#This Row],[הפרש קבוע אחרון]]=J250),1,"")</f>
        <v/>
      </c>
      <c r="T249" s="14" t="str">
        <f>IF(AND(טבלה20[[#This Row],[דילוג]]=1,טבלה20[[#This Row],[הפרש קבוע אחרון]]=J248,טבלה20[[#This Row],[מחזורי פעילות]]&gt;1),1,"")</f>
        <v/>
      </c>
      <c r="U249" s="14" t="str">
        <f>IF(OR(AND(טבלה20[[#This Row],[מחזורי פעילות]]&lt;&gt;"",Q250=""),AND(טבלה20[[#This Row],[פעילות]]=3,Q250=1)),טבלה20[[#This Row],[מחזורי פעילות]],"")</f>
        <v/>
      </c>
      <c r="V249" s="14" t="str">
        <f>IF(טבלה20[[#This Row],[באיזה מחזור נעקר אחרי קביעה?]]&lt;&gt;"",1,"")</f>
        <v/>
      </c>
      <c r="W249" s="14" t="str">
        <f>IF(AND(טבלה20[[#This Row],[באיזה מחזור נעקר אחרי קביעה?]]&lt;&gt;"",טבלה20[[#This Row],[CycleNumber]]&gt;B250),טבלה20[[#This Row],[באיזה מחזור נעקר אחרי קביעה?]],"")</f>
        <v/>
      </c>
      <c r="X249" s="14" t="str">
        <f>IF(AND(טבלה20[[#This Row],[הפרש קבוע אחרון]]&lt;&gt;"",J248=""),טבלה20[[#This Row],[CycleNumber]],"")</f>
        <v/>
      </c>
      <c r="Y249" s="14" t="str">
        <f>IF(OR(טבלה20[[#This Row],[CycleNumber]]&gt;B250,B250=""),טבלה20[[#This Row],[CycleNumber]],"")</f>
        <v/>
      </c>
      <c r="Z2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49" t="s">
        <v>3</v>
      </c>
      <c r="AS249">
        <v>7</v>
      </c>
      <c r="AT249">
        <v>31</v>
      </c>
      <c r="AU249">
        <f t="shared" si="9"/>
        <v>0</v>
      </c>
      <c r="AV249" t="str">
        <f t="shared" si="10"/>
        <v/>
      </c>
    </row>
    <row r="250" spans="1:48" x14ac:dyDescent="0.25">
      <c r="A250" t="s">
        <v>3</v>
      </c>
      <c r="B250">
        <v>8</v>
      </c>
      <c r="C250">
        <v>1</v>
      </c>
      <c r="D250">
        <v>1</v>
      </c>
      <c r="E250">
        <v>0</v>
      </c>
      <c r="F250">
        <v>30</v>
      </c>
      <c r="G250">
        <f>טבלה20[[#This Row],[LengthofCycle]]+1</f>
        <v>31</v>
      </c>
      <c r="H250" t="str">
        <f>IF(טבלה20[[#This Row],[CycleNumber]]&gt;2,IF(AND(טבלה20[[#This Row],[LengthofCycle]]-F249=F249-F248,טבלה20[[#This Row],[LengthofCycle]]-F249&lt;&gt;0),1,""),"")</f>
        <v/>
      </c>
      <c r="I250" t="str">
        <f>IF(טבלה20[[#This Row],[דילוג]]=1,SUM(H250:H251),"")</f>
        <v/>
      </c>
      <c r="J250">
        <f>IF(AND(טבלה20[[#This Row],[CycleNumber]]&gt;B249,טבלה20[[#This Row],[CycleNumber]]&gt;2),IF(טבלה20[[#This Row],[דילוג]]=1,טבלה20[[#This Row],[LengthofCycle]]-F249,J249),"")</f>
        <v>2</v>
      </c>
      <c r="K250">
        <f>IF(AND(טבלה20[[#This Row],[CycleNumber]]&gt;B249,טבלה20[[#This Row],[CycleNumber]]&gt;2),IF(טבלה20[[#This Row],[דילוג]]=1,1,IF(MAX(K248:K249)=1,1,IF(טבלה20[[#This Row],[LengthofCycle]]-F249&lt;&gt;טבלה20[[#This Row],[הפרש קבוע אחרון]],0,""))),"")</f>
        <v>1</v>
      </c>
      <c r="L250" t="str">
        <f>IF(טבלה20[[#This Row],[CycleNumber]]&lt;3,"",IF(טבלה20[[#This Row],[דילוג]]=1,1,IF(L249="","",IF(טבלה20[[#This Row],[LengthofCycle]]-F249=טבלה20[[#This Row],[הפרש קבוע אחרון]],1,IF(L249+1&gt;3,"",L249+1)))))</f>
        <v/>
      </c>
      <c r="M250" t="str">
        <f>IF(AND(טבלה20[[#This Row],[פעילות]]=1,L251=2,L252=1,B252&gt;טבלה20[[#This Row],[CycleNumber]]),1,"")</f>
        <v/>
      </c>
      <c r="N250" t="str">
        <f>IF(AND(טבלה20[[#This Row],[האם יש לאישה וסת דילוג?]]=1,טבלה20[[#This Row],[CycleNumber]]&gt;5),IF(AND(טבלה20[[#This Row],[LengthofCycle]]=F247,F249=F246,F248=F245),1,""),"")</f>
        <v/>
      </c>
      <c r="O250" t="str">
        <f>IF(OR(טבלה20[[#This Row],[פעילות]]="",L249=""),"",IF(טבלה20[[#This Row],[פעילות]]=1,1,0))</f>
        <v/>
      </c>
      <c r="P250" t="str">
        <f>IF(AND(טבלה20[[#This Row],[הפרש קבוע אחרון]]&lt;&gt;"",טבלה20[[#This Row],[CycleNumber]]&lt;B251,B251&lt;&gt;"",טבלה20[[#This Row],[פעילות]]&lt;4),IF(F251-טבלה20[[#This Row],[LengthofCycle]]=טבלה20[[#This Row],[הפרש קבוע אחרון]],1,0),"")</f>
        <v/>
      </c>
      <c r="Q250" s="14" t="str">
        <f>IF(טבלה20[[#This Row],[פעילות]]="","",IF(OR(Q249="",AND(טבלה20[[#This Row],[דילוג]]=1,L249=3)),1,Q249+1))</f>
        <v/>
      </c>
      <c r="R250" s="14" t="str">
        <f>IF(AND(טבלה20[[#This Row],[מחזורי פעילות]]=3,H251=1,טבלה20[[#This Row],[הפרש קבוע אחרון]]&lt;&gt;J251),1,"")</f>
        <v/>
      </c>
      <c r="S250" s="14" t="str">
        <f>IF(AND(טבלה20[[#This Row],[מחזורי פעילות]]=3,H251=1,טבלה20[[#This Row],[הפרש קבוע אחרון]]=J251),1,"")</f>
        <v/>
      </c>
      <c r="T250" s="14" t="str">
        <f>IF(AND(טבלה20[[#This Row],[דילוג]]=1,טבלה20[[#This Row],[הפרש קבוע אחרון]]=J249,טבלה20[[#This Row],[מחזורי פעילות]]&gt;1),1,"")</f>
        <v/>
      </c>
      <c r="U250" s="14" t="str">
        <f>IF(OR(AND(טבלה20[[#This Row],[מחזורי פעילות]]&lt;&gt;"",Q251=""),AND(טבלה20[[#This Row],[פעילות]]=3,Q251=1)),טבלה20[[#This Row],[מחזורי פעילות]],"")</f>
        <v/>
      </c>
      <c r="V250" s="14" t="str">
        <f>IF(טבלה20[[#This Row],[באיזה מחזור נעקר אחרי קביעה?]]&lt;&gt;"",1,"")</f>
        <v/>
      </c>
      <c r="W250" s="14" t="str">
        <f>IF(AND(טבלה20[[#This Row],[באיזה מחזור נעקר אחרי קביעה?]]&lt;&gt;"",טבלה20[[#This Row],[CycleNumber]]&gt;B251),טבלה20[[#This Row],[באיזה מחזור נעקר אחרי קביעה?]],"")</f>
        <v/>
      </c>
      <c r="X250" s="14" t="str">
        <f>IF(AND(טבלה20[[#This Row],[הפרש קבוע אחרון]]&lt;&gt;"",J249=""),טבלה20[[#This Row],[CycleNumber]],"")</f>
        <v/>
      </c>
      <c r="Y250" s="14" t="str">
        <f>IF(OR(טבלה20[[#This Row],[CycleNumber]]&gt;B251,B251=""),טבלה20[[#This Row],[CycleNumber]],"")</f>
        <v/>
      </c>
      <c r="Z2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0" t="s">
        <v>3</v>
      </c>
      <c r="AS250">
        <v>8</v>
      </c>
      <c r="AT250">
        <v>30</v>
      </c>
      <c r="AU250">
        <f t="shared" si="9"/>
        <v>0</v>
      </c>
      <c r="AV250" t="str">
        <f t="shared" si="10"/>
        <v/>
      </c>
    </row>
    <row r="251" spans="1:48" x14ac:dyDescent="0.25">
      <c r="A251" t="s">
        <v>3</v>
      </c>
      <c r="B251">
        <v>9</v>
      </c>
      <c r="C251">
        <v>1</v>
      </c>
      <c r="D251">
        <v>1</v>
      </c>
      <c r="E251">
        <v>0</v>
      </c>
      <c r="F251">
        <v>30</v>
      </c>
      <c r="G251">
        <f>טבלה20[[#This Row],[LengthofCycle]]+1</f>
        <v>31</v>
      </c>
      <c r="H251" t="str">
        <f>IF(טבלה20[[#This Row],[CycleNumber]]&gt;2,IF(AND(טבלה20[[#This Row],[LengthofCycle]]-F250=F250-F249,טבלה20[[#This Row],[LengthofCycle]]-F250&lt;&gt;0),1,""),"")</f>
        <v/>
      </c>
      <c r="I251" t="str">
        <f>IF(טבלה20[[#This Row],[דילוג]]=1,SUM(H251:H252),"")</f>
        <v/>
      </c>
      <c r="J251">
        <f>IF(AND(טבלה20[[#This Row],[CycleNumber]]&gt;B250,טבלה20[[#This Row],[CycleNumber]]&gt;2),IF(טבלה20[[#This Row],[דילוג]]=1,טבלה20[[#This Row],[LengthofCycle]]-F250,J250),"")</f>
        <v>2</v>
      </c>
      <c r="K251">
        <f>IF(AND(טבלה20[[#This Row],[CycleNumber]]&gt;B250,טבלה20[[#This Row],[CycleNumber]]&gt;2),IF(טבלה20[[#This Row],[דילוג]]=1,1,IF(MAX(K249:K250)=1,1,IF(טבלה20[[#This Row],[LengthofCycle]]-F250&lt;&gt;טבלה20[[#This Row],[הפרש קבוע אחרון]],0,""))),"")</f>
        <v>1</v>
      </c>
      <c r="L251" t="str">
        <f>IF(טבלה20[[#This Row],[CycleNumber]]&lt;3,"",IF(טבלה20[[#This Row],[דילוג]]=1,1,IF(L250="","",IF(טבלה20[[#This Row],[LengthofCycle]]-F250=טבלה20[[#This Row],[הפרש קבוע אחרון]],1,IF(L250+1&gt;3,"",L250+1)))))</f>
        <v/>
      </c>
      <c r="M251" t="str">
        <f>IF(AND(טבלה20[[#This Row],[פעילות]]=1,L252=2,L253=1,B253&gt;טבלה20[[#This Row],[CycleNumber]]),1,"")</f>
        <v/>
      </c>
      <c r="N251" t="str">
        <f>IF(AND(טבלה20[[#This Row],[האם יש לאישה וסת דילוג?]]=1,טבלה20[[#This Row],[CycleNumber]]&gt;5),IF(AND(טבלה20[[#This Row],[LengthofCycle]]=F248,F250=F247,F249=F246),1,""),"")</f>
        <v/>
      </c>
      <c r="O251" t="str">
        <f>IF(OR(טבלה20[[#This Row],[פעילות]]="",L250=""),"",IF(טבלה20[[#This Row],[פעילות]]=1,1,0))</f>
        <v/>
      </c>
      <c r="P251" t="str">
        <f>IF(AND(טבלה20[[#This Row],[הפרש קבוע אחרון]]&lt;&gt;"",טבלה20[[#This Row],[CycleNumber]]&lt;B252,B252&lt;&gt;"",טבלה20[[#This Row],[פעילות]]&lt;4),IF(F252-טבלה20[[#This Row],[LengthofCycle]]=טבלה20[[#This Row],[הפרש קבוע אחרון]],1,0),"")</f>
        <v/>
      </c>
      <c r="Q251" s="14" t="str">
        <f>IF(טבלה20[[#This Row],[פעילות]]="","",IF(OR(Q250="",AND(טבלה20[[#This Row],[דילוג]]=1,L250=3)),1,Q250+1))</f>
        <v/>
      </c>
      <c r="R251" s="14" t="str">
        <f>IF(AND(טבלה20[[#This Row],[מחזורי פעילות]]=3,H252=1,טבלה20[[#This Row],[הפרש קבוע אחרון]]&lt;&gt;J252),1,"")</f>
        <v/>
      </c>
      <c r="S251" s="14" t="str">
        <f>IF(AND(טבלה20[[#This Row],[מחזורי פעילות]]=3,H252=1,טבלה20[[#This Row],[הפרש קבוע אחרון]]=J252),1,"")</f>
        <v/>
      </c>
      <c r="T251" s="14" t="str">
        <f>IF(AND(טבלה20[[#This Row],[דילוג]]=1,טבלה20[[#This Row],[הפרש קבוע אחרון]]=J250,טבלה20[[#This Row],[מחזורי פעילות]]&gt;1),1,"")</f>
        <v/>
      </c>
      <c r="U251" s="14" t="str">
        <f>IF(OR(AND(טבלה20[[#This Row],[מחזורי פעילות]]&lt;&gt;"",Q252=""),AND(טבלה20[[#This Row],[פעילות]]=3,Q252=1)),טבלה20[[#This Row],[מחזורי פעילות]],"")</f>
        <v/>
      </c>
      <c r="V251" s="14" t="str">
        <f>IF(טבלה20[[#This Row],[באיזה מחזור נעקר אחרי קביעה?]]&lt;&gt;"",1,"")</f>
        <v/>
      </c>
      <c r="W251" s="14" t="str">
        <f>IF(AND(טבלה20[[#This Row],[באיזה מחזור נעקר אחרי קביעה?]]&lt;&gt;"",טבלה20[[#This Row],[CycleNumber]]&gt;B252),טבלה20[[#This Row],[באיזה מחזור נעקר אחרי קביעה?]],"")</f>
        <v/>
      </c>
      <c r="X251" s="14" t="str">
        <f>IF(AND(טבלה20[[#This Row],[הפרש קבוע אחרון]]&lt;&gt;"",J250=""),טבלה20[[#This Row],[CycleNumber]],"")</f>
        <v/>
      </c>
      <c r="Y251" s="14" t="str">
        <f>IF(OR(טבלה20[[#This Row],[CycleNumber]]&gt;B252,B252=""),טבלה20[[#This Row],[CycleNumber]],"")</f>
        <v/>
      </c>
      <c r="Z2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1" t="s">
        <v>3</v>
      </c>
      <c r="AS251">
        <v>9</v>
      </c>
      <c r="AT251">
        <v>30</v>
      </c>
      <c r="AU251">
        <f t="shared" si="9"/>
        <v>0</v>
      </c>
      <c r="AV251" t="str">
        <f t="shared" si="10"/>
        <v/>
      </c>
    </row>
    <row r="252" spans="1:48" x14ac:dyDescent="0.25">
      <c r="A252" t="s">
        <v>3</v>
      </c>
      <c r="B252">
        <v>10</v>
      </c>
      <c r="C252">
        <v>1</v>
      </c>
      <c r="D252">
        <v>1</v>
      </c>
      <c r="E252">
        <v>0</v>
      </c>
      <c r="F252">
        <v>31</v>
      </c>
      <c r="G252">
        <f>טבלה20[[#This Row],[LengthofCycle]]+1</f>
        <v>32</v>
      </c>
      <c r="H252" t="str">
        <f>IF(טבלה20[[#This Row],[CycleNumber]]&gt;2,IF(AND(טבלה20[[#This Row],[LengthofCycle]]-F251=F251-F250,טבלה20[[#This Row],[LengthofCycle]]-F251&lt;&gt;0),1,""),"")</f>
        <v/>
      </c>
      <c r="I252" t="str">
        <f>IF(טבלה20[[#This Row],[דילוג]]=1,SUM(H252:H253),"")</f>
        <v/>
      </c>
      <c r="J252">
        <f>IF(AND(טבלה20[[#This Row],[CycleNumber]]&gt;B251,טבלה20[[#This Row],[CycleNumber]]&gt;2),IF(טבלה20[[#This Row],[דילוג]]=1,טבלה20[[#This Row],[LengthofCycle]]-F251,J251),"")</f>
        <v>2</v>
      </c>
      <c r="K252">
        <f>IF(AND(טבלה20[[#This Row],[CycleNumber]]&gt;B251,טבלה20[[#This Row],[CycleNumber]]&gt;2),IF(טבלה20[[#This Row],[דילוג]]=1,1,IF(MAX(K250:K251)=1,1,IF(טבלה20[[#This Row],[LengthofCycle]]-F251&lt;&gt;טבלה20[[#This Row],[הפרש קבוע אחרון]],0,""))),"")</f>
        <v>1</v>
      </c>
      <c r="L252" t="str">
        <f>IF(טבלה20[[#This Row],[CycleNumber]]&lt;3,"",IF(טבלה20[[#This Row],[דילוג]]=1,1,IF(L251="","",IF(טבלה20[[#This Row],[LengthofCycle]]-F251=טבלה20[[#This Row],[הפרש קבוע אחרון]],1,IF(L251+1&gt;3,"",L251+1)))))</f>
        <v/>
      </c>
      <c r="M252" t="str">
        <f>IF(AND(טבלה20[[#This Row],[פעילות]]=1,L253=2,L254=1,B254&gt;טבלה20[[#This Row],[CycleNumber]]),1,"")</f>
        <v/>
      </c>
      <c r="N252" t="str">
        <f>IF(AND(טבלה20[[#This Row],[האם יש לאישה וסת דילוג?]]=1,טבלה20[[#This Row],[CycleNumber]]&gt;5),IF(AND(טבלה20[[#This Row],[LengthofCycle]]=F249,F251=F248,F250=F247),1,""),"")</f>
        <v/>
      </c>
      <c r="O252" t="str">
        <f>IF(OR(טבלה20[[#This Row],[פעילות]]="",L251=""),"",IF(טבלה20[[#This Row],[פעילות]]=1,1,0))</f>
        <v/>
      </c>
      <c r="P252" t="str">
        <f>IF(AND(טבלה20[[#This Row],[הפרש קבוע אחרון]]&lt;&gt;"",טבלה20[[#This Row],[CycleNumber]]&lt;B253,B253&lt;&gt;"",טבלה20[[#This Row],[פעילות]]&lt;4),IF(F253-טבלה20[[#This Row],[LengthofCycle]]=טבלה20[[#This Row],[הפרש קבוע אחרון]],1,0),"")</f>
        <v/>
      </c>
      <c r="Q252" s="14" t="str">
        <f>IF(טבלה20[[#This Row],[פעילות]]="","",IF(OR(Q251="",AND(טבלה20[[#This Row],[דילוג]]=1,L251=3)),1,Q251+1))</f>
        <v/>
      </c>
      <c r="R252" s="14" t="str">
        <f>IF(AND(טבלה20[[#This Row],[מחזורי פעילות]]=3,H253=1,טבלה20[[#This Row],[הפרש קבוע אחרון]]&lt;&gt;J253),1,"")</f>
        <v/>
      </c>
      <c r="S252" s="14" t="str">
        <f>IF(AND(טבלה20[[#This Row],[מחזורי פעילות]]=3,H253=1,טבלה20[[#This Row],[הפרש קבוע אחרון]]=J253),1,"")</f>
        <v/>
      </c>
      <c r="T252" s="14" t="str">
        <f>IF(AND(טבלה20[[#This Row],[דילוג]]=1,טבלה20[[#This Row],[הפרש קבוע אחרון]]=J251,טבלה20[[#This Row],[מחזורי פעילות]]&gt;1),1,"")</f>
        <v/>
      </c>
      <c r="U252" s="14" t="str">
        <f>IF(OR(AND(טבלה20[[#This Row],[מחזורי פעילות]]&lt;&gt;"",Q253=""),AND(טבלה20[[#This Row],[פעילות]]=3,Q253=1)),טבלה20[[#This Row],[מחזורי פעילות]],"")</f>
        <v/>
      </c>
      <c r="V252" s="14" t="str">
        <f>IF(טבלה20[[#This Row],[באיזה מחזור נעקר אחרי קביעה?]]&lt;&gt;"",1,"")</f>
        <v/>
      </c>
      <c r="W252" s="14" t="str">
        <f>IF(AND(טבלה20[[#This Row],[באיזה מחזור נעקר אחרי קביעה?]]&lt;&gt;"",טבלה20[[#This Row],[CycleNumber]]&gt;B253),טבלה20[[#This Row],[באיזה מחזור נעקר אחרי קביעה?]],"")</f>
        <v/>
      </c>
      <c r="X252" s="14" t="str">
        <f>IF(AND(טבלה20[[#This Row],[הפרש קבוע אחרון]]&lt;&gt;"",J251=""),טבלה20[[#This Row],[CycleNumber]],"")</f>
        <v/>
      </c>
      <c r="Y252" s="14" t="str">
        <f>IF(OR(טבלה20[[#This Row],[CycleNumber]]&gt;B253,B253=""),טבלה20[[#This Row],[CycleNumber]],"")</f>
        <v/>
      </c>
      <c r="Z2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2" t="s">
        <v>3</v>
      </c>
      <c r="AS252">
        <v>10</v>
      </c>
      <c r="AT252">
        <v>31</v>
      </c>
      <c r="AU252">
        <f t="shared" si="9"/>
        <v>0</v>
      </c>
      <c r="AV252" t="str">
        <f t="shared" si="10"/>
        <v/>
      </c>
    </row>
    <row r="253" spans="1:48" x14ac:dyDescent="0.25">
      <c r="A253" t="s">
        <v>3</v>
      </c>
      <c r="B253">
        <v>11</v>
      </c>
      <c r="C253">
        <v>1</v>
      </c>
      <c r="D253">
        <v>1</v>
      </c>
      <c r="E253">
        <v>0</v>
      </c>
      <c r="F253">
        <v>31</v>
      </c>
      <c r="G253">
        <f>טבלה20[[#This Row],[LengthofCycle]]+1</f>
        <v>32</v>
      </c>
      <c r="H253" t="str">
        <f>IF(טבלה20[[#This Row],[CycleNumber]]&gt;2,IF(AND(טבלה20[[#This Row],[LengthofCycle]]-F252=F252-F251,טבלה20[[#This Row],[LengthofCycle]]-F252&lt;&gt;0),1,""),"")</f>
        <v/>
      </c>
      <c r="I253" t="str">
        <f>IF(טבלה20[[#This Row],[דילוג]]=1,SUM(H253:H254),"")</f>
        <v/>
      </c>
      <c r="J253">
        <f>IF(AND(טבלה20[[#This Row],[CycleNumber]]&gt;B252,טבלה20[[#This Row],[CycleNumber]]&gt;2),IF(טבלה20[[#This Row],[דילוג]]=1,טבלה20[[#This Row],[LengthofCycle]]-F252,J252),"")</f>
        <v>2</v>
      </c>
      <c r="K253">
        <f>IF(AND(טבלה20[[#This Row],[CycleNumber]]&gt;B252,טבלה20[[#This Row],[CycleNumber]]&gt;2),IF(טבלה20[[#This Row],[דילוג]]=1,1,IF(MAX(K251:K252)=1,1,IF(טבלה20[[#This Row],[LengthofCycle]]-F252&lt;&gt;טבלה20[[#This Row],[הפרש קבוע אחרון]],0,""))),"")</f>
        <v>1</v>
      </c>
      <c r="L253" t="str">
        <f>IF(טבלה20[[#This Row],[CycleNumber]]&lt;3,"",IF(טבלה20[[#This Row],[דילוג]]=1,1,IF(L252="","",IF(טבלה20[[#This Row],[LengthofCycle]]-F252=טבלה20[[#This Row],[הפרש קבוע אחרון]],1,IF(L252+1&gt;3,"",L252+1)))))</f>
        <v/>
      </c>
      <c r="M253" t="str">
        <f>IF(AND(טבלה20[[#This Row],[פעילות]]=1,L254=2,L255=1,B255&gt;טבלה20[[#This Row],[CycleNumber]]),1,"")</f>
        <v/>
      </c>
      <c r="N253" t="str">
        <f>IF(AND(טבלה20[[#This Row],[האם יש לאישה וסת דילוג?]]=1,טבלה20[[#This Row],[CycleNumber]]&gt;5),IF(AND(טבלה20[[#This Row],[LengthofCycle]]=F250,F252=F249,F251=F248),1,""),"")</f>
        <v/>
      </c>
      <c r="O253" t="str">
        <f>IF(OR(טבלה20[[#This Row],[פעילות]]="",L252=""),"",IF(טבלה20[[#This Row],[פעילות]]=1,1,0))</f>
        <v/>
      </c>
      <c r="P253" t="str">
        <f>IF(AND(טבלה20[[#This Row],[הפרש קבוע אחרון]]&lt;&gt;"",טבלה20[[#This Row],[CycleNumber]]&lt;B254,B254&lt;&gt;"",טבלה20[[#This Row],[פעילות]]&lt;4),IF(F254-טבלה20[[#This Row],[LengthofCycle]]=טבלה20[[#This Row],[הפרש קבוע אחרון]],1,0),"")</f>
        <v/>
      </c>
      <c r="Q253" s="14" t="str">
        <f>IF(טבלה20[[#This Row],[פעילות]]="","",IF(OR(Q252="",AND(טבלה20[[#This Row],[דילוג]]=1,L252=3)),1,Q252+1))</f>
        <v/>
      </c>
      <c r="R253" s="14" t="str">
        <f>IF(AND(טבלה20[[#This Row],[מחזורי פעילות]]=3,H254=1,טבלה20[[#This Row],[הפרש קבוע אחרון]]&lt;&gt;J254),1,"")</f>
        <v/>
      </c>
      <c r="S253" s="14" t="str">
        <f>IF(AND(טבלה20[[#This Row],[מחזורי פעילות]]=3,H254=1,טבלה20[[#This Row],[הפרש קבוע אחרון]]=J254),1,"")</f>
        <v/>
      </c>
      <c r="T253" s="14" t="str">
        <f>IF(AND(טבלה20[[#This Row],[דילוג]]=1,טבלה20[[#This Row],[הפרש קבוע אחרון]]=J252,טבלה20[[#This Row],[מחזורי פעילות]]&gt;1),1,"")</f>
        <v/>
      </c>
      <c r="U253" s="14" t="str">
        <f>IF(OR(AND(טבלה20[[#This Row],[מחזורי פעילות]]&lt;&gt;"",Q254=""),AND(טבלה20[[#This Row],[פעילות]]=3,Q254=1)),טבלה20[[#This Row],[מחזורי פעילות]],"")</f>
        <v/>
      </c>
      <c r="V253" s="14" t="str">
        <f>IF(טבלה20[[#This Row],[באיזה מחזור נעקר אחרי קביעה?]]&lt;&gt;"",1,"")</f>
        <v/>
      </c>
      <c r="W253" s="14" t="str">
        <f>IF(AND(טבלה20[[#This Row],[באיזה מחזור נעקר אחרי קביעה?]]&lt;&gt;"",טבלה20[[#This Row],[CycleNumber]]&gt;B254),טבלה20[[#This Row],[באיזה מחזור נעקר אחרי קביעה?]],"")</f>
        <v/>
      </c>
      <c r="X253" s="14" t="str">
        <f>IF(AND(טבלה20[[#This Row],[הפרש קבוע אחרון]]&lt;&gt;"",J252=""),טבלה20[[#This Row],[CycleNumber]],"")</f>
        <v/>
      </c>
      <c r="Y253" s="14">
        <f>IF(OR(טבלה20[[#This Row],[CycleNumber]]&gt;B254,B254=""),טבלה20[[#This Row],[CycleNumber]],"")</f>
        <v>11</v>
      </c>
      <c r="Z2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3" t="s">
        <v>3</v>
      </c>
      <c r="AS253">
        <v>11</v>
      </c>
      <c r="AT253">
        <v>31</v>
      </c>
      <c r="AU253">
        <f t="shared" si="9"/>
        <v>0</v>
      </c>
      <c r="AV253" t="str">
        <f t="shared" si="10"/>
        <v/>
      </c>
    </row>
    <row r="254" spans="1:48" x14ac:dyDescent="0.25">
      <c r="A254" t="s">
        <v>43</v>
      </c>
      <c r="B254">
        <v>1</v>
      </c>
      <c r="C254">
        <v>1</v>
      </c>
      <c r="D254">
        <v>1</v>
      </c>
      <c r="E254">
        <v>0</v>
      </c>
      <c r="F254">
        <v>25</v>
      </c>
      <c r="G254">
        <f>טבלה20[[#This Row],[LengthofCycle]]+1</f>
        <v>26</v>
      </c>
      <c r="H254" t="str">
        <f>IF(טבלה20[[#This Row],[CycleNumber]]&gt;2,IF(AND(טבלה20[[#This Row],[LengthofCycle]]-F253=F253-F252,טבלה20[[#This Row],[LengthofCycle]]-F253&lt;&gt;0),1,""),"")</f>
        <v/>
      </c>
      <c r="I254" t="str">
        <f>IF(טבלה20[[#This Row],[דילוג]]=1,SUM(H254:H255),"")</f>
        <v/>
      </c>
      <c r="J254" t="str">
        <f>IF(AND(טבלה20[[#This Row],[CycleNumber]]&gt;B253,טבלה20[[#This Row],[CycleNumber]]&gt;2),IF(טבלה20[[#This Row],[דילוג]]=1,טבלה20[[#This Row],[LengthofCycle]]-F253,J253),"")</f>
        <v/>
      </c>
      <c r="K254" t="str">
        <f>IF(AND(טבלה20[[#This Row],[CycleNumber]]&gt;B253,טבלה20[[#This Row],[CycleNumber]]&gt;2),IF(טבלה20[[#This Row],[דילוג]]=1,1,IF(MAX(K252:K253)=1,1,IF(טבלה20[[#This Row],[LengthofCycle]]-F253&lt;&gt;טבלה20[[#This Row],[הפרש קבוע אחרון]],0,""))),"")</f>
        <v/>
      </c>
      <c r="L254" t="str">
        <f>IF(טבלה20[[#This Row],[CycleNumber]]&lt;3,"",IF(טבלה20[[#This Row],[דילוג]]=1,1,IF(L253="","",IF(טבלה20[[#This Row],[LengthofCycle]]-F253=טבלה20[[#This Row],[הפרש קבוע אחרון]],1,IF(L253+1&gt;3,"",L253+1)))))</f>
        <v/>
      </c>
      <c r="M254" t="str">
        <f>IF(AND(טבלה20[[#This Row],[פעילות]]=1,L255=2,L256=1,B256&gt;טבלה20[[#This Row],[CycleNumber]]),1,"")</f>
        <v/>
      </c>
      <c r="N254" t="str">
        <f>IF(AND(טבלה20[[#This Row],[האם יש לאישה וסת דילוג?]]=1,טבלה20[[#This Row],[CycleNumber]]&gt;5),IF(AND(טבלה20[[#This Row],[LengthofCycle]]=F251,F253=F250,F252=F249),1,""),"")</f>
        <v/>
      </c>
      <c r="O254" t="str">
        <f>IF(OR(טבלה20[[#This Row],[פעילות]]="",L253=""),"",IF(טבלה20[[#This Row],[פעילות]]=1,1,0))</f>
        <v/>
      </c>
      <c r="P254" t="str">
        <f>IF(AND(טבלה20[[#This Row],[הפרש קבוע אחרון]]&lt;&gt;"",טבלה20[[#This Row],[CycleNumber]]&lt;B255,B255&lt;&gt;"",טבלה20[[#This Row],[פעילות]]&lt;4),IF(F255-טבלה20[[#This Row],[LengthofCycle]]=טבלה20[[#This Row],[הפרש קבוע אחרון]],1,0),"")</f>
        <v/>
      </c>
      <c r="Q254" s="14" t="str">
        <f>IF(טבלה20[[#This Row],[פעילות]]="","",IF(OR(Q253="",AND(טבלה20[[#This Row],[דילוג]]=1,L253=3)),1,Q253+1))</f>
        <v/>
      </c>
      <c r="R254" s="14" t="str">
        <f>IF(AND(טבלה20[[#This Row],[מחזורי פעילות]]=3,H255=1,טבלה20[[#This Row],[הפרש קבוע אחרון]]&lt;&gt;J255),1,"")</f>
        <v/>
      </c>
      <c r="S254" s="14" t="str">
        <f>IF(AND(טבלה20[[#This Row],[מחזורי פעילות]]=3,H255=1,טבלה20[[#This Row],[הפרש קבוע אחרון]]=J255),1,"")</f>
        <v/>
      </c>
      <c r="T254" s="14" t="str">
        <f>IF(AND(טבלה20[[#This Row],[דילוג]]=1,טבלה20[[#This Row],[הפרש קבוע אחרון]]=J253,טבלה20[[#This Row],[מחזורי פעילות]]&gt;1),1,"")</f>
        <v/>
      </c>
      <c r="U254" s="14" t="str">
        <f>IF(OR(AND(טבלה20[[#This Row],[מחזורי פעילות]]&lt;&gt;"",Q255=""),AND(טבלה20[[#This Row],[פעילות]]=3,Q255=1)),טבלה20[[#This Row],[מחזורי פעילות]],"")</f>
        <v/>
      </c>
      <c r="V254" s="14" t="str">
        <f>IF(טבלה20[[#This Row],[באיזה מחזור נעקר אחרי קביעה?]]&lt;&gt;"",1,"")</f>
        <v/>
      </c>
      <c r="W254" s="14" t="str">
        <f>IF(AND(טבלה20[[#This Row],[באיזה מחזור נעקר אחרי קביעה?]]&lt;&gt;"",טבלה20[[#This Row],[CycleNumber]]&gt;B255),טבלה20[[#This Row],[באיזה מחזור נעקר אחרי קביעה?]],"")</f>
        <v/>
      </c>
      <c r="X254" s="14" t="str">
        <f>IF(AND(טבלה20[[#This Row],[הפרש קבוע אחרון]]&lt;&gt;"",J253=""),טבלה20[[#This Row],[CycleNumber]],"")</f>
        <v/>
      </c>
      <c r="Y254" s="14" t="str">
        <f>IF(OR(טבלה20[[#This Row],[CycleNumber]]&gt;B255,B255=""),טבלה20[[#This Row],[CycleNumber]],"")</f>
        <v/>
      </c>
      <c r="Z2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4" t="s">
        <v>43</v>
      </c>
      <c r="AS254">
        <v>1</v>
      </c>
      <c r="AT254">
        <v>25</v>
      </c>
      <c r="AU254" t="str">
        <f t="shared" si="9"/>
        <v/>
      </c>
      <c r="AV254" t="str">
        <f t="shared" si="10"/>
        <v/>
      </c>
    </row>
    <row r="255" spans="1:48" x14ac:dyDescent="0.25">
      <c r="A255" t="s">
        <v>43</v>
      </c>
      <c r="B255">
        <v>2</v>
      </c>
      <c r="C255">
        <v>1</v>
      </c>
      <c r="D255">
        <v>1</v>
      </c>
      <c r="E255">
        <v>0</v>
      </c>
      <c r="F255">
        <v>27</v>
      </c>
      <c r="G255">
        <f>טבלה20[[#This Row],[LengthofCycle]]+1</f>
        <v>28</v>
      </c>
      <c r="H255" t="str">
        <f>IF(טבלה20[[#This Row],[CycleNumber]]&gt;2,IF(AND(טבלה20[[#This Row],[LengthofCycle]]-F254=F254-F253,טבלה20[[#This Row],[LengthofCycle]]-F254&lt;&gt;0),1,""),"")</f>
        <v/>
      </c>
      <c r="I255" t="str">
        <f>IF(טבלה20[[#This Row],[דילוג]]=1,SUM(H255:H256),"")</f>
        <v/>
      </c>
      <c r="J255" t="str">
        <f>IF(AND(טבלה20[[#This Row],[CycleNumber]]&gt;B254,טבלה20[[#This Row],[CycleNumber]]&gt;2),IF(טבלה20[[#This Row],[דילוג]]=1,טבלה20[[#This Row],[LengthofCycle]]-F254,J254),"")</f>
        <v/>
      </c>
      <c r="K255" t="str">
        <f>IF(AND(טבלה20[[#This Row],[CycleNumber]]&gt;B254,טבלה20[[#This Row],[CycleNumber]]&gt;2),IF(טבלה20[[#This Row],[דילוג]]=1,1,IF(MAX(K253:K254)=1,1,IF(טבלה20[[#This Row],[LengthofCycle]]-F254&lt;&gt;טבלה20[[#This Row],[הפרש קבוע אחרון]],0,""))),"")</f>
        <v/>
      </c>
      <c r="L255" t="str">
        <f>IF(טבלה20[[#This Row],[CycleNumber]]&lt;3,"",IF(טבלה20[[#This Row],[דילוג]]=1,1,IF(L254="","",IF(טבלה20[[#This Row],[LengthofCycle]]-F254=טבלה20[[#This Row],[הפרש קבוע אחרון]],1,IF(L254+1&gt;3,"",L254+1)))))</f>
        <v/>
      </c>
      <c r="M255" t="str">
        <f>IF(AND(טבלה20[[#This Row],[פעילות]]=1,L256=2,L257=1,B257&gt;טבלה20[[#This Row],[CycleNumber]]),1,"")</f>
        <v/>
      </c>
      <c r="N255" t="str">
        <f>IF(AND(טבלה20[[#This Row],[האם יש לאישה וסת דילוג?]]=1,טבלה20[[#This Row],[CycleNumber]]&gt;5),IF(AND(טבלה20[[#This Row],[LengthofCycle]]=F252,F254=F251,F253=F250),1,""),"")</f>
        <v/>
      </c>
      <c r="O255" t="str">
        <f>IF(OR(טבלה20[[#This Row],[פעילות]]="",L254=""),"",IF(טבלה20[[#This Row],[פעילות]]=1,1,0))</f>
        <v/>
      </c>
      <c r="P255" t="str">
        <f>IF(AND(טבלה20[[#This Row],[הפרש קבוע אחרון]]&lt;&gt;"",טבלה20[[#This Row],[CycleNumber]]&lt;B256,B256&lt;&gt;"",טבלה20[[#This Row],[פעילות]]&lt;4),IF(F256-טבלה20[[#This Row],[LengthofCycle]]=טבלה20[[#This Row],[הפרש קבוע אחרון]],1,0),"")</f>
        <v/>
      </c>
      <c r="Q255" s="14" t="str">
        <f>IF(טבלה20[[#This Row],[פעילות]]="","",IF(OR(Q254="",AND(טבלה20[[#This Row],[דילוג]]=1,L254=3)),1,Q254+1))</f>
        <v/>
      </c>
      <c r="R255" s="14" t="str">
        <f>IF(AND(טבלה20[[#This Row],[מחזורי פעילות]]=3,H256=1,טבלה20[[#This Row],[הפרש קבוע אחרון]]&lt;&gt;J256),1,"")</f>
        <v/>
      </c>
      <c r="S255" s="14" t="str">
        <f>IF(AND(טבלה20[[#This Row],[מחזורי פעילות]]=3,H256=1,טבלה20[[#This Row],[הפרש קבוע אחרון]]=J256),1,"")</f>
        <v/>
      </c>
      <c r="T255" s="14" t="str">
        <f>IF(AND(טבלה20[[#This Row],[דילוג]]=1,טבלה20[[#This Row],[הפרש קבוע אחרון]]=J254,טבלה20[[#This Row],[מחזורי פעילות]]&gt;1),1,"")</f>
        <v/>
      </c>
      <c r="U255" s="14" t="str">
        <f>IF(OR(AND(טבלה20[[#This Row],[מחזורי פעילות]]&lt;&gt;"",Q256=""),AND(טבלה20[[#This Row],[פעילות]]=3,Q256=1)),טבלה20[[#This Row],[מחזורי פעילות]],"")</f>
        <v/>
      </c>
      <c r="V255" s="14" t="str">
        <f>IF(טבלה20[[#This Row],[באיזה מחזור נעקר אחרי קביעה?]]&lt;&gt;"",1,"")</f>
        <v/>
      </c>
      <c r="W255" s="14" t="str">
        <f>IF(AND(טבלה20[[#This Row],[באיזה מחזור נעקר אחרי קביעה?]]&lt;&gt;"",טבלה20[[#This Row],[CycleNumber]]&gt;B256),טבלה20[[#This Row],[באיזה מחזור נעקר אחרי קביעה?]],"")</f>
        <v/>
      </c>
      <c r="X255" s="14" t="str">
        <f>IF(AND(טבלה20[[#This Row],[הפרש קבוע אחרון]]&lt;&gt;"",J254=""),טבלה20[[#This Row],[CycleNumber]],"")</f>
        <v/>
      </c>
      <c r="Y255" s="14" t="str">
        <f>IF(OR(טבלה20[[#This Row],[CycleNumber]]&gt;B256,B256=""),טבלה20[[#This Row],[CycleNumber]],"")</f>
        <v/>
      </c>
      <c r="Z2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5" t="s">
        <v>43</v>
      </c>
      <c r="AS255">
        <v>2</v>
      </c>
      <c r="AT255">
        <v>27</v>
      </c>
      <c r="AU255" t="str">
        <f t="shared" si="9"/>
        <v/>
      </c>
      <c r="AV255" t="str">
        <f t="shared" si="10"/>
        <v/>
      </c>
    </row>
    <row r="256" spans="1:48" x14ac:dyDescent="0.25">
      <c r="A256" t="s">
        <v>43</v>
      </c>
      <c r="B256">
        <v>3</v>
      </c>
      <c r="C256">
        <v>1</v>
      </c>
      <c r="D256">
        <v>1</v>
      </c>
      <c r="E256">
        <v>0</v>
      </c>
      <c r="F256">
        <v>25</v>
      </c>
      <c r="G256">
        <f>טבלה20[[#This Row],[LengthofCycle]]+1</f>
        <v>26</v>
      </c>
      <c r="H256" t="str">
        <f>IF(טבלה20[[#This Row],[CycleNumber]]&gt;2,IF(AND(טבלה20[[#This Row],[LengthofCycle]]-F255=F255-F254,טבלה20[[#This Row],[LengthofCycle]]-F255&lt;&gt;0),1,""),"")</f>
        <v/>
      </c>
      <c r="I256" t="str">
        <f>IF(טבלה20[[#This Row],[דילוג]]=1,SUM(H256:H257),"")</f>
        <v/>
      </c>
      <c r="J256" t="str">
        <f>IF(AND(טבלה20[[#This Row],[CycleNumber]]&gt;B255,טבלה20[[#This Row],[CycleNumber]]&gt;2),IF(טבלה20[[#This Row],[דילוג]]=1,טבלה20[[#This Row],[LengthofCycle]]-F255,J255),"")</f>
        <v/>
      </c>
      <c r="K256">
        <f>IF(AND(טבלה20[[#This Row],[CycleNumber]]&gt;B255,טבלה20[[#This Row],[CycleNumber]]&gt;2),IF(טבלה20[[#This Row],[דילוג]]=1,1,IF(MAX(K254:K255)=1,1,IF(טבלה20[[#This Row],[LengthofCycle]]-F255&lt;&gt;טבלה20[[#This Row],[הפרש קבוע אחרון]],0,""))),"")</f>
        <v>0</v>
      </c>
      <c r="L256" t="str">
        <f>IF(טבלה20[[#This Row],[CycleNumber]]&lt;3,"",IF(טבלה20[[#This Row],[דילוג]]=1,1,IF(L255="","",IF(טבלה20[[#This Row],[LengthofCycle]]-F255=טבלה20[[#This Row],[הפרש קבוע אחרון]],1,IF(L255+1&gt;3,"",L255+1)))))</f>
        <v/>
      </c>
      <c r="M256" t="str">
        <f>IF(AND(טבלה20[[#This Row],[פעילות]]=1,L257=2,L258=1,B258&gt;טבלה20[[#This Row],[CycleNumber]]),1,"")</f>
        <v/>
      </c>
      <c r="N256" t="str">
        <f>IF(AND(טבלה20[[#This Row],[האם יש לאישה וסת דילוג?]]=1,טבלה20[[#This Row],[CycleNumber]]&gt;5),IF(AND(טבלה20[[#This Row],[LengthofCycle]]=F253,F255=F252,F254=F251),1,""),"")</f>
        <v/>
      </c>
      <c r="O256" t="str">
        <f>IF(OR(טבלה20[[#This Row],[פעילות]]="",L255=""),"",IF(טבלה20[[#This Row],[פעילות]]=1,1,0))</f>
        <v/>
      </c>
      <c r="P256" t="str">
        <f>IF(AND(טבלה20[[#This Row],[הפרש קבוע אחרון]]&lt;&gt;"",טבלה20[[#This Row],[CycleNumber]]&lt;B257,B257&lt;&gt;"",טבלה20[[#This Row],[פעילות]]&lt;4),IF(F257-טבלה20[[#This Row],[LengthofCycle]]=טבלה20[[#This Row],[הפרש קבוע אחרון]],1,0),"")</f>
        <v/>
      </c>
      <c r="Q256" s="14" t="str">
        <f>IF(טבלה20[[#This Row],[פעילות]]="","",IF(OR(Q255="",AND(טבלה20[[#This Row],[דילוג]]=1,L255=3)),1,Q255+1))</f>
        <v/>
      </c>
      <c r="R256" s="14" t="str">
        <f>IF(AND(טבלה20[[#This Row],[מחזורי פעילות]]=3,H257=1,טבלה20[[#This Row],[הפרש קבוע אחרון]]&lt;&gt;J257),1,"")</f>
        <v/>
      </c>
      <c r="S256" s="14" t="str">
        <f>IF(AND(טבלה20[[#This Row],[מחזורי פעילות]]=3,H257=1,טבלה20[[#This Row],[הפרש קבוע אחרון]]=J257),1,"")</f>
        <v/>
      </c>
      <c r="T256" s="14" t="str">
        <f>IF(AND(טבלה20[[#This Row],[דילוג]]=1,טבלה20[[#This Row],[הפרש קבוע אחרון]]=J255,טבלה20[[#This Row],[מחזורי פעילות]]&gt;1),1,"")</f>
        <v/>
      </c>
      <c r="U256" s="14" t="str">
        <f>IF(OR(AND(טבלה20[[#This Row],[מחזורי פעילות]]&lt;&gt;"",Q257=""),AND(טבלה20[[#This Row],[פעילות]]=3,Q257=1)),טבלה20[[#This Row],[מחזורי פעילות]],"")</f>
        <v/>
      </c>
      <c r="V256" s="14" t="str">
        <f>IF(טבלה20[[#This Row],[באיזה מחזור נעקר אחרי קביעה?]]&lt;&gt;"",1,"")</f>
        <v/>
      </c>
      <c r="W256" s="14" t="str">
        <f>IF(AND(טבלה20[[#This Row],[באיזה מחזור נעקר אחרי קביעה?]]&lt;&gt;"",טבלה20[[#This Row],[CycleNumber]]&gt;B257),טבלה20[[#This Row],[באיזה מחזור נעקר אחרי קביעה?]],"")</f>
        <v/>
      </c>
      <c r="X256" s="14" t="str">
        <f>IF(AND(טבלה20[[#This Row],[הפרש קבוע אחרון]]&lt;&gt;"",J255=""),טבלה20[[#This Row],[CycleNumber]],"")</f>
        <v/>
      </c>
      <c r="Y256" s="14" t="str">
        <f>IF(OR(טבלה20[[#This Row],[CycleNumber]]&gt;B257,B257=""),טבלה20[[#This Row],[CycleNumber]],"")</f>
        <v/>
      </c>
      <c r="Z2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6" t="s">
        <v>43</v>
      </c>
      <c r="AS256">
        <v>3</v>
      </c>
      <c r="AT256">
        <v>25</v>
      </c>
      <c r="AU256">
        <f t="shared" si="9"/>
        <v>0</v>
      </c>
      <c r="AV256" t="str">
        <f t="shared" si="10"/>
        <v/>
      </c>
    </row>
    <row r="257" spans="1:48" x14ac:dyDescent="0.25">
      <c r="A257" t="s">
        <v>43</v>
      </c>
      <c r="B257">
        <v>4</v>
      </c>
      <c r="C257">
        <v>1</v>
      </c>
      <c r="D257">
        <v>1</v>
      </c>
      <c r="E257">
        <v>0</v>
      </c>
      <c r="F257">
        <v>24</v>
      </c>
      <c r="G257">
        <f>טבלה20[[#This Row],[LengthofCycle]]+1</f>
        <v>25</v>
      </c>
      <c r="H257" t="str">
        <f>IF(טבלה20[[#This Row],[CycleNumber]]&gt;2,IF(AND(טבלה20[[#This Row],[LengthofCycle]]-F256=F256-F255,טבלה20[[#This Row],[LengthofCycle]]-F256&lt;&gt;0),1,""),"")</f>
        <v/>
      </c>
      <c r="I257" t="str">
        <f>IF(טבלה20[[#This Row],[דילוג]]=1,SUM(H257:H258),"")</f>
        <v/>
      </c>
      <c r="J257" t="str">
        <f>IF(AND(טבלה20[[#This Row],[CycleNumber]]&gt;B256,טבלה20[[#This Row],[CycleNumber]]&gt;2),IF(טבלה20[[#This Row],[דילוג]]=1,טבלה20[[#This Row],[LengthofCycle]]-F256,J256),"")</f>
        <v/>
      </c>
      <c r="K257">
        <f>IF(AND(טבלה20[[#This Row],[CycleNumber]]&gt;B256,טבלה20[[#This Row],[CycleNumber]]&gt;2),IF(טבלה20[[#This Row],[דילוג]]=1,1,IF(MAX(K255:K256)=1,1,IF(טבלה20[[#This Row],[LengthofCycle]]-F256&lt;&gt;טבלה20[[#This Row],[הפרש קבוע אחרון]],0,""))),"")</f>
        <v>0</v>
      </c>
      <c r="L257" t="str">
        <f>IF(טבלה20[[#This Row],[CycleNumber]]&lt;3,"",IF(טבלה20[[#This Row],[דילוג]]=1,1,IF(L256="","",IF(טבלה20[[#This Row],[LengthofCycle]]-F256=טבלה20[[#This Row],[הפרש קבוע אחרון]],1,IF(L256+1&gt;3,"",L256+1)))))</f>
        <v/>
      </c>
      <c r="M257" t="str">
        <f>IF(AND(טבלה20[[#This Row],[פעילות]]=1,L258=2,L259=1,B259&gt;טבלה20[[#This Row],[CycleNumber]]),1,"")</f>
        <v/>
      </c>
      <c r="N257" t="str">
        <f>IF(AND(טבלה20[[#This Row],[האם יש לאישה וסת דילוג?]]=1,טבלה20[[#This Row],[CycleNumber]]&gt;5),IF(AND(טבלה20[[#This Row],[LengthofCycle]]=F254,F256=F253,F255=F252),1,""),"")</f>
        <v/>
      </c>
      <c r="O257" t="str">
        <f>IF(OR(טבלה20[[#This Row],[פעילות]]="",L256=""),"",IF(טבלה20[[#This Row],[פעילות]]=1,1,0))</f>
        <v/>
      </c>
      <c r="P257" t="str">
        <f>IF(AND(טבלה20[[#This Row],[הפרש קבוע אחרון]]&lt;&gt;"",טבלה20[[#This Row],[CycleNumber]]&lt;B258,B258&lt;&gt;"",טבלה20[[#This Row],[פעילות]]&lt;4),IF(F258-טבלה20[[#This Row],[LengthofCycle]]=טבלה20[[#This Row],[הפרש קבוע אחרון]],1,0),"")</f>
        <v/>
      </c>
      <c r="Q257" s="14" t="str">
        <f>IF(טבלה20[[#This Row],[פעילות]]="","",IF(OR(Q256="",AND(טבלה20[[#This Row],[דילוג]]=1,L256=3)),1,Q256+1))</f>
        <v/>
      </c>
      <c r="R257" s="14" t="str">
        <f>IF(AND(טבלה20[[#This Row],[מחזורי פעילות]]=3,H258=1,טבלה20[[#This Row],[הפרש קבוע אחרון]]&lt;&gt;J258),1,"")</f>
        <v/>
      </c>
      <c r="S257" s="14" t="str">
        <f>IF(AND(טבלה20[[#This Row],[מחזורי פעילות]]=3,H258=1,טבלה20[[#This Row],[הפרש קבוע אחרון]]=J258),1,"")</f>
        <v/>
      </c>
      <c r="T257" s="14" t="str">
        <f>IF(AND(טבלה20[[#This Row],[דילוג]]=1,טבלה20[[#This Row],[הפרש קבוע אחרון]]=J256,טבלה20[[#This Row],[מחזורי פעילות]]&gt;1),1,"")</f>
        <v/>
      </c>
      <c r="U257" s="14" t="str">
        <f>IF(OR(AND(טבלה20[[#This Row],[מחזורי פעילות]]&lt;&gt;"",Q258=""),AND(טבלה20[[#This Row],[פעילות]]=3,Q258=1)),טבלה20[[#This Row],[מחזורי פעילות]],"")</f>
        <v/>
      </c>
      <c r="V257" s="14" t="str">
        <f>IF(טבלה20[[#This Row],[באיזה מחזור נעקר אחרי קביעה?]]&lt;&gt;"",1,"")</f>
        <v/>
      </c>
      <c r="W257" s="14" t="str">
        <f>IF(AND(טבלה20[[#This Row],[באיזה מחזור נעקר אחרי קביעה?]]&lt;&gt;"",טבלה20[[#This Row],[CycleNumber]]&gt;B258),טבלה20[[#This Row],[באיזה מחזור נעקר אחרי קביעה?]],"")</f>
        <v/>
      </c>
      <c r="X257" s="14" t="str">
        <f>IF(AND(טבלה20[[#This Row],[הפרש קבוע אחרון]]&lt;&gt;"",J256=""),טבלה20[[#This Row],[CycleNumber]],"")</f>
        <v/>
      </c>
      <c r="Y257" s="14" t="str">
        <f>IF(OR(טבלה20[[#This Row],[CycleNumber]]&gt;B258,B258=""),טבלה20[[#This Row],[CycleNumber]],"")</f>
        <v/>
      </c>
      <c r="Z2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7" t="s">
        <v>43</v>
      </c>
      <c r="AS257">
        <v>4</v>
      </c>
      <c r="AT257">
        <v>24</v>
      </c>
      <c r="AU257">
        <f t="shared" si="9"/>
        <v>0</v>
      </c>
      <c r="AV257" t="str">
        <f t="shared" si="10"/>
        <v/>
      </c>
    </row>
    <row r="258" spans="1:48" x14ac:dyDescent="0.25">
      <c r="A258" t="s">
        <v>43</v>
      </c>
      <c r="B258">
        <v>5</v>
      </c>
      <c r="C258">
        <v>1</v>
      </c>
      <c r="D258">
        <v>1</v>
      </c>
      <c r="E258">
        <v>0</v>
      </c>
      <c r="F258">
        <v>28</v>
      </c>
      <c r="G258">
        <f>טבלה20[[#This Row],[LengthofCycle]]+1</f>
        <v>29</v>
      </c>
      <c r="H258" t="str">
        <f>IF(טבלה20[[#This Row],[CycleNumber]]&gt;2,IF(AND(טבלה20[[#This Row],[LengthofCycle]]-F257=F257-F256,טבלה20[[#This Row],[LengthofCycle]]-F257&lt;&gt;0),1,""),"")</f>
        <v/>
      </c>
      <c r="I258" t="str">
        <f>IF(טבלה20[[#This Row],[דילוג]]=1,SUM(H258:H259),"")</f>
        <v/>
      </c>
      <c r="J258" t="str">
        <f>IF(AND(טבלה20[[#This Row],[CycleNumber]]&gt;B257,טבלה20[[#This Row],[CycleNumber]]&gt;2),IF(טבלה20[[#This Row],[דילוג]]=1,טבלה20[[#This Row],[LengthofCycle]]-F257,J257),"")</f>
        <v/>
      </c>
      <c r="K258">
        <f>IF(AND(טבלה20[[#This Row],[CycleNumber]]&gt;B257,טבלה20[[#This Row],[CycleNumber]]&gt;2),IF(טבלה20[[#This Row],[דילוג]]=1,1,IF(MAX(K256:K257)=1,1,IF(טבלה20[[#This Row],[LengthofCycle]]-F257&lt;&gt;טבלה20[[#This Row],[הפרש קבוע אחרון]],0,""))),"")</f>
        <v>0</v>
      </c>
      <c r="L258" t="str">
        <f>IF(טבלה20[[#This Row],[CycleNumber]]&lt;3,"",IF(טבלה20[[#This Row],[דילוג]]=1,1,IF(L257="","",IF(טבלה20[[#This Row],[LengthofCycle]]-F257=טבלה20[[#This Row],[הפרש קבוע אחרון]],1,IF(L257+1&gt;3,"",L257+1)))))</f>
        <v/>
      </c>
      <c r="M258" t="str">
        <f>IF(AND(טבלה20[[#This Row],[פעילות]]=1,L259=2,L260=1,B260&gt;טבלה20[[#This Row],[CycleNumber]]),1,"")</f>
        <v/>
      </c>
      <c r="N258" t="str">
        <f>IF(AND(טבלה20[[#This Row],[האם יש לאישה וסת דילוג?]]=1,טבלה20[[#This Row],[CycleNumber]]&gt;5),IF(AND(טבלה20[[#This Row],[LengthofCycle]]=F255,F257=F254,F256=F253),1,""),"")</f>
        <v/>
      </c>
      <c r="O258" t="str">
        <f>IF(OR(טבלה20[[#This Row],[פעילות]]="",L257=""),"",IF(טבלה20[[#This Row],[פעילות]]=1,1,0))</f>
        <v/>
      </c>
      <c r="P258" t="str">
        <f>IF(AND(טבלה20[[#This Row],[הפרש קבוע אחרון]]&lt;&gt;"",טבלה20[[#This Row],[CycleNumber]]&lt;B259,B259&lt;&gt;"",טבלה20[[#This Row],[פעילות]]&lt;4),IF(F259-טבלה20[[#This Row],[LengthofCycle]]=טבלה20[[#This Row],[הפרש קבוע אחרון]],1,0),"")</f>
        <v/>
      </c>
      <c r="Q258" s="14" t="str">
        <f>IF(טבלה20[[#This Row],[פעילות]]="","",IF(OR(Q257="",AND(טבלה20[[#This Row],[דילוג]]=1,L257=3)),1,Q257+1))</f>
        <v/>
      </c>
      <c r="R258" s="14" t="str">
        <f>IF(AND(טבלה20[[#This Row],[מחזורי פעילות]]=3,H259=1,טבלה20[[#This Row],[הפרש קבוע אחרון]]&lt;&gt;J259),1,"")</f>
        <v/>
      </c>
      <c r="S258" s="14" t="str">
        <f>IF(AND(טבלה20[[#This Row],[מחזורי פעילות]]=3,H259=1,טבלה20[[#This Row],[הפרש קבוע אחרון]]=J259),1,"")</f>
        <v/>
      </c>
      <c r="T258" s="14" t="str">
        <f>IF(AND(טבלה20[[#This Row],[דילוג]]=1,טבלה20[[#This Row],[הפרש קבוע אחרון]]=J257,טבלה20[[#This Row],[מחזורי פעילות]]&gt;1),1,"")</f>
        <v/>
      </c>
      <c r="U258" s="14" t="str">
        <f>IF(OR(AND(טבלה20[[#This Row],[מחזורי פעילות]]&lt;&gt;"",Q259=""),AND(טבלה20[[#This Row],[פעילות]]=3,Q259=1)),טבלה20[[#This Row],[מחזורי פעילות]],"")</f>
        <v/>
      </c>
      <c r="V258" s="14" t="str">
        <f>IF(טבלה20[[#This Row],[באיזה מחזור נעקר אחרי קביעה?]]&lt;&gt;"",1,"")</f>
        <v/>
      </c>
      <c r="W258" s="14" t="str">
        <f>IF(AND(טבלה20[[#This Row],[באיזה מחזור נעקר אחרי קביעה?]]&lt;&gt;"",טבלה20[[#This Row],[CycleNumber]]&gt;B259),טבלה20[[#This Row],[באיזה מחזור נעקר אחרי קביעה?]],"")</f>
        <v/>
      </c>
      <c r="X258" s="14" t="str">
        <f>IF(AND(טבלה20[[#This Row],[הפרש קבוע אחרון]]&lt;&gt;"",J257=""),טבלה20[[#This Row],[CycleNumber]],"")</f>
        <v/>
      </c>
      <c r="Y258" s="14">
        <f>IF(OR(טבלה20[[#This Row],[CycleNumber]]&gt;B259,B259=""),טבלה20[[#This Row],[CycleNumber]],"")</f>
        <v>5</v>
      </c>
      <c r="Z2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8" t="s">
        <v>43</v>
      </c>
      <c r="AS258">
        <v>5</v>
      </c>
      <c r="AT258">
        <v>28</v>
      </c>
      <c r="AU258">
        <f t="shared" si="9"/>
        <v>0</v>
      </c>
      <c r="AV258" t="str">
        <f t="shared" si="10"/>
        <v/>
      </c>
    </row>
    <row r="259" spans="1:48" x14ac:dyDescent="0.25">
      <c r="A259" t="s">
        <v>4</v>
      </c>
      <c r="B259">
        <v>1</v>
      </c>
      <c r="C259">
        <v>0</v>
      </c>
      <c r="D259">
        <v>1</v>
      </c>
      <c r="E259">
        <v>0</v>
      </c>
      <c r="F259">
        <v>26</v>
      </c>
      <c r="G259">
        <f>טבלה20[[#This Row],[LengthofCycle]]+1</f>
        <v>27</v>
      </c>
      <c r="H259" t="str">
        <f>IF(טבלה20[[#This Row],[CycleNumber]]&gt;2,IF(AND(טבלה20[[#This Row],[LengthofCycle]]-F258=F258-F257,טבלה20[[#This Row],[LengthofCycle]]-F258&lt;&gt;0),1,""),"")</f>
        <v/>
      </c>
      <c r="I259" t="str">
        <f>IF(טבלה20[[#This Row],[דילוג]]=1,SUM(H259:H260),"")</f>
        <v/>
      </c>
      <c r="J259" t="str">
        <f>IF(AND(טבלה20[[#This Row],[CycleNumber]]&gt;B258,טבלה20[[#This Row],[CycleNumber]]&gt;2),IF(טבלה20[[#This Row],[דילוג]]=1,טבלה20[[#This Row],[LengthofCycle]]-F258,J258),"")</f>
        <v/>
      </c>
      <c r="K259" t="str">
        <f>IF(AND(טבלה20[[#This Row],[CycleNumber]]&gt;B258,טבלה20[[#This Row],[CycleNumber]]&gt;2),IF(טבלה20[[#This Row],[דילוג]]=1,1,IF(MAX(K257:K258)=1,1,IF(טבלה20[[#This Row],[LengthofCycle]]-F258&lt;&gt;טבלה20[[#This Row],[הפרש קבוע אחרון]],0,""))),"")</f>
        <v/>
      </c>
      <c r="L259" t="str">
        <f>IF(טבלה20[[#This Row],[CycleNumber]]&lt;3,"",IF(טבלה20[[#This Row],[דילוג]]=1,1,IF(L258="","",IF(טבלה20[[#This Row],[LengthofCycle]]-F258=טבלה20[[#This Row],[הפרש קבוע אחרון]],1,IF(L258+1&gt;3,"",L258+1)))))</f>
        <v/>
      </c>
      <c r="M259" t="str">
        <f>IF(AND(טבלה20[[#This Row],[פעילות]]=1,L260=2,L261=1,B261&gt;טבלה20[[#This Row],[CycleNumber]]),1,"")</f>
        <v/>
      </c>
      <c r="N259" t="str">
        <f>IF(AND(טבלה20[[#This Row],[האם יש לאישה וסת דילוג?]]=1,טבלה20[[#This Row],[CycleNumber]]&gt;5),IF(AND(טבלה20[[#This Row],[LengthofCycle]]=F256,F258=F255,F257=F254),1,""),"")</f>
        <v/>
      </c>
      <c r="O259" t="str">
        <f>IF(OR(טבלה20[[#This Row],[פעילות]]="",L258=""),"",IF(טבלה20[[#This Row],[פעילות]]=1,1,0))</f>
        <v/>
      </c>
      <c r="P259" t="str">
        <f>IF(AND(טבלה20[[#This Row],[הפרש קבוע אחרון]]&lt;&gt;"",טבלה20[[#This Row],[CycleNumber]]&lt;B260,B260&lt;&gt;"",טבלה20[[#This Row],[פעילות]]&lt;4),IF(F260-טבלה20[[#This Row],[LengthofCycle]]=טבלה20[[#This Row],[הפרש קבוע אחרון]],1,0),"")</f>
        <v/>
      </c>
      <c r="Q259" s="14" t="str">
        <f>IF(טבלה20[[#This Row],[פעילות]]="","",IF(OR(Q258="",AND(טבלה20[[#This Row],[דילוג]]=1,L258=3)),1,Q258+1))</f>
        <v/>
      </c>
      <c r="R259" s="14" t="str">
        <f>IF(AND(טבלה20[[#This Row],[מחזורי פעילות]]=3,H260=1,טבלה20[[#This Row],[הפרש קבוע אחרון]]&lt;&gt;J260),1,"")</f>
        <v/>
      </c>
      <c r="S259" s="14" t="str">
        <f>IF(AND(טבלה20[[#This Row],[מחזורי פעילות]]=3,H260=1,טבלה20[[#This Row],[הפרש קבוע אחרון]]=J260),1,"")</f>
        <v/>
      </c>
      <c r="T259" s="14" t="str">
        <f>IF(AND(טבלה20[[#This Row],[דילוג]]=1,טבלה20[[#This Row],[הפרש קבוע אחרון]]=J258,טבלה20[[#This Row],[מחזורי פעילות]]&gt;1),1,"")</f>
        <v/>
      </c>
      <c r="U259" s="14" t="str">
        <f>IF(OR(AND(טבלה20[[#This Row],[מחזורי פעילות]]&lt;&gt;"",Q260=""),AND(טבלה20[[#This Row],[פעילות]]=3,Q260=1)),טבלה20[[#This Row],[מחזורי פעילות]],"")</f>
        <v/>
      </c>
      <c r="V259" s="14" t="str">
        <f>IF(טבלה20[[#This Row],[באיזה מחזור נעקר אחרי קביעה?]]&lt;&gt;"",1,"")</f>
        <v/>
      </c>
      <c r="W259" s="14" t="str">
        <f>IF(AND(טבלה20[[#This Row],[באיזה מחזור נעקר אחרי קביעה?]]&lt;&gt;"",טבלה20[[#This Row],[CycleNumber]]&gt;B260),טבלה20[[#This Row],[באיזה מחזור נעקר אחרי קביעה?]],"")</f>
        <v/>
      </c>
      <c r="X259" s="14" t="str">
        <f>IF(AND(טבלה20[[#This Row],[הפרש קבוע אחרון]]&lt;&gt;"",J258=""),טבלה20[[#This Row],[CycleNumber]],"")</f>
        <v/>
      </c>
      <c r="Y259" s="14" t="str">
        <f>IF(OR(טבלה20[[#This Row],[CycleNumber]]&gt;B260,B260=""),טבלה20[[#This Row],[CycleNumber]],"")</f>
        <v/>
      </c>
      <c r="Z2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59" t="s">
        <v>4</v>
      </c>
      <c r="AS259">
        <v>1</v>
      </c>
      <c r="AT259">
        <v>26</v>
      </c>
      <c r="AU259" t="str">
        <f t="shared" si="9"/>
        <v/>
      </c>
      <c r="AV259" t="str">
        <f t="shared" si="10"/>
        <v/>
      </c>
    </row>
    <row r="260" spans="1:48" x14ac:dyDescent="0.25">
      <c r="A260" t="s">
        <v>4</v>
      </c>
      <c r="B260">
        <v>2</v>
      </c>
      <c r="C260">
        <v>0</v>
      </c>
      <c r="D260">
        <v>1</v>
      </c>
      <c r="E260">
        <v>0</v>
      </c>
      <c r="F260">
        <v>26</v>
      </c>
      <c r="G260">
        <f>טבלה20[[#This Row],[LengthofCycle]]+1</f>
        <v>27</v>
      </c>
      <c r="H260" t="str">
        <f>IF(טבלה20[[#This Row],[CycleNumber]]&gt;2,IF(AND(טבלה20[[#This Row],[LengthofCycle]]-F259=F259-F258,טבלה20[[#This Row],[LengthofCycle]]-F259&lt;&gt;0),1,""),"")</f>
        <v/>
      </c>
      <c r="I260" t="str">
        <f>IF(טבלה20[[#This Row],[דילוג]]=1,SUM(H260:H261),"")</f>
        <v/>
      </c>
      <c r="J260" t="str">
        <f>IF(AND(טבלה20[[#This Row],[CycleNumber]]&gt;B259,טבלה20[[#This Row],[CycleNumber]]&gt;2),IF(טבלה20[[#This Row],[דילוג]]=1,טבלה20[[#This Row],[LengthofCycle]]-F259,J259),"")</f>
        <v/>
      </c>
      <c r="K260" t="str">
        <f>IF(AND(טבלה20[[#This Row],[CycleNumber]]&gt;B259,טבלה20[[#This Row],[CycleNumber]]&gt;2),IF(טבלה20[[#This Row],[דילוג]]=1,1,IF(MAX(K258:K259)=1,1,IF(טבלה20[[#This Row],[LengthofCycle]]-F259&lt;&gt;טבלה20[[#This Row],[הפרש קבוע אחרון]],0,""))),"")</f>
        <v/>
      </c>
      <c r="L260" t="str">
        <f>IF(טבלה20[[#This Row],[CycleNumber]]&lt;3,"",IF(טבלה20[[#This Row],[דילוג]]=1,1,IF(L259="","",IF(טבלה20[[#This Row],[LengthofCycle]]-F259=טבלה20[[#This Row],[הפרש קבוע אחרון]],1,IF(L259+1&gt;3,"",L259+1)))))</f>
        <v/>
      </c>
      <c r="M260" t="str">
        <f>IF(AND(טבלה20[[#This Row],[פעילות]]=1,L261=2,L262=1,B262&gt;טבלה20[[#This Row],[CycleNumber]]),1,"")</f>
        <v/>
      </c>
      <c r="N260" t="str">
        <f>IF(AND(טבלה20[[#This Row],[האם יש לאישה וסת דילוג?]]=1,טבלה20[[#This Row],[CycleNumber]]&gt;5),IF(AND(טבלה20[[#This Row],[LengthofCycle]]=F257,F259=F256,F258=F255),1,""),"")</f>
        <v/>
      </c>
      <c r="O260" t="str">
        <f>IF(OR(טבלה20[[#This Row],[פעילות]]="",L259=""),"",IF(טבלה20[[#This Row],[פעילות]]=1,1,0))</f>
        <v/>
      </c>
      <c r="P260" t="str">
        <f>IF(AND(טבלה20[[#This Row],[הפרש קבוע אחרון]]&lt;&gt;"",טבלה20[[#This Row],[CycleNumber]]&lt;B261,B261&lt;&gt;"",טבלה20[[#This Row],[פעילות]]&lt;4),IF(F261-טבלה20[[#This Row],[LengthofCycle]]=טבלה20[[#This Row],[הפרש קבוע אחרון]],1,0),"")</f>
        <v/>
      </c>
      <c r="Q260" s="14" t="str">
        <f>IF(טבלה20[[#This Row],[פעילות]]="","",IF(OR(Q259="",AND(טבלה20[[#This Row],[דילוג]]=1,L259=3)),1,Q259+1))</f>
        <v/>
      </c>
      <c r="R260" s="14" t="str">
        <f>IF(AND(טבלה20[[#This Row],[מחזורי פעילות]]=3,H261=1,טבלה20[[#This Row],[הפרש קבוע אחרון]]&lt;&gt;J261),1,"")</f>
        <v/>
      </c>
      <c r="S260" s="14" t="str">
        <f>IF(AND(טבלה20[[#This Row],[מחזורי פעילות]]=3,H261=1,טבלה20[[#This Row],[הפרש קבוע אחרון]]=J261),1,"")</f>
        <v/>
      </c>
      <c r="T260" s="14" t="str">
        <f>IF(AND(טבלה20[[#This Row],[דילוג]]=1,טבלה20[[#This Row],[הפרש קבוע אחרון]]=J259,טבלה20[[#This Row],[מחזורי פעילות]]&gt;1),1,"")</f>
        <v/>
      </c>
      <c r="U260" s="14" t="str">
        <f>IF(OR(AND(טבלה20[[#This Row],[מחזורי פעילות]]&lt;&gt;"",Q261=""),AND(טבלה20[[#This Row],[פעילות]]=3,Q261=1)),טבלה20[[#This Row],[מחזורי פעילות]],"")</f>
        <v/>
      </c>
      <c r="V260" s="14" t="str">
        <f>IF(טבלה20[[#This Row],[באיזה מחזור נעקר אחרי קביעה?]]&lt;&gt;"",1,"")</f>
        <v/>
      </c>
      <c r="W260" s="14" t="str">
        <f>IF(AND(טבלה20[[#This Row],[באיזה מחזור נעקר אחרי קביעה?]]&lt;&gt;"",טבלה20[[#This Row],[CycleNumber]]&gt;B261),טבלה20[[#This Row],[באיזה מחזור נעקר אחרי קביעה?]],"")</f>
        <v/>
      </c>
      <c r="X260" s="14" t="str">
        <f>IF(AND(טבלה20[[#This Row],[הפרש קבוע אחרון]]&lt;&gt;"",J259=""),טבלה20[[#This Row],[CycleNumber]],"")</f>
        <v/>
      </c>
      <c r="Y260" s="14" t="str">
        <f>IF(OR(טבלה20[[#This Row],[CycleNumber]]&gt;B261,B261=""),טבלה20[[#This Row],[CycleNumber]],"")</f>
        <v/>
      </c>
      <c r="Z2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0" t="s">
        <v>4</v>
      </c>
      <c r="AS260">
        <v>2</v>
      </c>
      <c r="AT260">
        <v>26</v>
      </c>
      <c r="AU260" t="str">
        <f t="shared" si="9"/>
        <v/>
      </c>
      <c r="AV260" t="str">
        <f t="shared" si="10"/>
        <v/>
      </c>
    </row>
    <row r="261" spans="1:48" x14ac:dyDescent="0.25">
      <c r="A261" t="s">
        <v>4</v>
      </c>
      <c r="B261">
        <v>3</v>
      </c>
      <c r="C261">
        <v>0</v>
      </c>
      <c r="D261">
        <v>1</v>
      </c>
      <c r="E261">
        <v>0</v>
      </c>
      <c r="F261">
        <v>26</v>
      </c>
      <c r="G261">
        <f>טבלה20[[#This Row],[LengthofCycle]]+1</f>
        <v>27</v>
      </c>
      <c r="H261" t="str">
        <f>IF(טבלה20[[#This Row],[CycleNumber]]&gt;2,IF(AND(טבלה20[[#This Row],[LengthofCycle]]-F260=F260-F259,טבלה20[[#This Row],[LengthofCycle]]-F260&lt;&gt;0),1,""),"")</f>
        <v/>
      </c>
      <c r="I261" t="str">
        <f>IF(טבלה20[[#This Row],[דילוג]]=1,SUM(H261:H262),"")</f>
        <v/>
      </c>
      <c r="J261" t="str">
        <f>IF(AND(טבלה20[[#This Row],[CycleNumber]]&gt;B260,טבלה20[[#This Row],[CycleNumber]]&gt;2),IF(טבלה20[[#This Row],[דילוג]]=1,טבלה20[[#This Row],[LengthofCycle]]-F260,J260),"")</f>
        <v/>
      </c>
      <c r="K261">
        <f>IF(AND(טבלה20[[#This Row],[CycleNumber]]&gt;B260,טבלה20[[#This Row],[CycleNumber]]&gt;2),IF(טבלה20[[#This Row],[דילוג]]=1,1,IF(MAX(K259:K260)=1,1,IF(טבלה20[[#This Row],[LengthofCycle]]-F260&lt;&gt;טבלה20[[#This Row],[הפרש קבוע אחרון]],0,""))),"")</f>
        <v>0</v>
      </c>
      <c r="L261" t="str">
        <f>IF(טבלה20[[#This Row],[CycleNumber]]&lt;3,"",IF(טבלה20[[#This Row],[דילוג]]=1,1,IF(L260="","",IF(טבלה20[[#This Row],[LengthofCycle]]-F260=טבלה20[[#This Row],[הפרש קבוע אחרון]],1,IF(L260+1&gt;3,"",L260+1)))))</f>
        <v/>
      </c>
      <c r="M261" t="str">
        <f>IF(AND(טבלה20[[#This Row],[פעילות]]=1,L262=2,L263=1,B263&gt;טבלה20[[#This Row],[CycleNumber]]),1,"")</f>
        <v/>
      </c>
      <c r="N261" t="str">
        <f>IF(AND(טבלה20[[#This Row],[האם יש לאישה וסת דילוג?]]=1,טבלה20[[#This Row],[CycleNumber]]&gt;5),IF(AND(טבלה20[[#This Row],[LengthofCycle]]=F258,F260=F257,F259=F256),1,""),"")</f>
        <v/>
      </c>
      <c r="O261" t="str">
        <f>IF(OR(טבלה20[[#This Row],[פעילות]]="",L260=""),"",IF(טבלה20[[#This Row],[פעילות]]=1,1,0))</f>
        <v/>
      </c>
      <c r="P261" t="str">
        <f>IF(AND(טבלה20[[#This Row],[הפרש קבוע אחרון]]&lt;&gt;"",טבלה20[[#This Row],[CycleNumber]]&lt;B262,B262&lt;&gt;"",טבלה20[[#This Row],[פעילות]]&lt;4),IF(F262-טבלה20[[#This Row],[LengthofCycle]]=טבלה20[[#This Row],[הפרש קבוע אחרון]],1,0),"")</f>
        <v/>
      </c>
      <c r="Q261" s="14" t="str">
        <f>IF(טבלה20[[#This Row],[פעילות]]="","",IF(OR(Q260="",AND(טבלה20[[#This Row],[דילוג]]=1,L260=3)),1,Q260+1))</f>
        <v/>
      </c>
      <c r="R261" s="14" t="str">
        <f>IF(AND(טבלה20[[#This Row],[מחזורי פעילות]]=3,H262=1,טבלה20[[#This Row],[הפרש קבוע אחרון]]&lt;&gt;J262),1,"")</f>
        <v/>
      </c>
      <c r="S261" s="14" t="str">
        <f>IF(AND(טבלה20[[#This Row],[מחזורי פעילות]]=3,H262=1,טבלה20[[#This Row],[הפרש קבוע אחרון]]=J262),1,"")</f>
        <v/>
      </c>
      <c r="T261" s="14" t="str">
        <f>IF(AND(טבלה20[[#This Row],[דילוג]]=1,טבלה20[[#This Row],[הפרש קבוע אחרון]]=J260,טבלה20[[#This Row],[מחזורי פעילות]]&gt;1),1,"")</f>
        <v/>
      </c>
      <c r="U261" s="14" t="str">
        <f>IF(OR(AND(טבלה20[[#This Row],[מחזורי פעילות]]&lt;&gt;"",Q262=""),AND(טבלה20[[#This Row],[פעילות]]=3,Q262=1)),טבלה20[[#This Row],[מחזורי פעילות]],"")</f>
        <v/>
      </c>
      <c r="V261" s="14" t="str">
        <f>IF(טבלה20[[#This Row],[באיזה מחזור נעקר אחרי קביעה?]]&lt;&gt;"",1,"")</f>
        <v/>
      </c>
      <c r="W261" s="14" t="str">
        <f>IF(AND(טבלה20[[#This Row],[באיזה מחזור נעקר אחרי קביעה?]]&lt;&gt;"",טבלה20[[#This Row],[CycleNumber]]&gt;B262),טבלה20[[#This Row],[באיזה מחזור נעקר אחרי קביעה?]],"")</f>
        <v/>
      </c>
      <c r="X261" s="14" t="str">
        <f>IF(AND(טבלה20[[#This Row],[הפרש קבוע אחרון]]&lt;&gt;"",J260=""),טבלה20[[#This Row],[CycleNumber]],"")</f>
        <v/>
      </c>
      <c r="Y261" s="14" t="str">
        <f>IF(OR(טבלה20[[#This Row],[CycleNumber]]&gt;B262,B262=""),טבלה20[[#This Row],[CycleNumber]],"")</f>
        <v/>
      </c>
      <c r="Z2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1" t="s">
        <v>4</v>
      </c>
      <c r="AS261">
        <v>3</v>
      </c>
      <c r="AT261">
        <v>26</v>
      </c>
      <c r="AU261">
        <f t="shared" ref="AU261:AU324" si="11">IF(AS261=AS259+2,IF(AND(AT259-AT260=AT260-AT261,AT259-AT260&lt;&gt;0),1,0),"")</f>
        <v>0</v>
      </c>
      <c r="AV261" t="str">
        <f t="shared" si="10"/>
        <v/>
      </c>
    </row>
    <row r="262" spans="1:48" x14ac:dyDescent="0.25">
      <c r="A262" t="s">
        <v>4</v>
      </c>
      <c r="B262">
        <v>4</v>
      </c>
      <c r="C262">
        <v>0</v>
      </c>
      <c r="D262">
        <v>1</v>
      </c>
      <c r="E262">
        <v>0</v>
      </c>
      <c r="F262">
        <v>29</v>
      </c>
      <c r="G262">
        <f>טבלה20[[#This Row],[LengthofCycle]]+1</f>
        <v>30</v>
      </c>
      <c r="H262" t="str">
        <f>IF(טבלה20[[#This Row],[CycleNumber]]&gt;2,IF(AND(טבלה20[[#This Row],[LengthofCycle]]-F261=F261-F260,טבלה20[[#This Row],[LengthofCycle]]-F261&lt;&gt;0),1,""),"")</f>
        <v/>
      </c>
      <c r="I262" t="str">
        <f>IF(טבלה20[[#This Row],[דילוג]]=1,SUM(H262:H263),"")</f>
        <v/>
      </c>
      <c r="J262" t="str">
        <f>IF(AND(טבלה20[[#This Row],[CycleNumber]]&gt;B261,טבלה20[[#This Row],[CycleNumber]]&gt;2),IF(טבלה20[[#This Row],[דילוג]]=1,טבלה20[[#This Row],[LengthofCycle]]-F261,J261),"")</f>
        <v/>
      </c>
      <c r="K262">
        <f>IF(AND(טבלה20[[#This Row],[CycleNumber]]&gt;B261,טבלה20[[#This Row],[CycleNumber]]&gt;2),IF(טבלה20[[#This Row],[דילוג]]=1,1,IF(MAX(K260:K261)=1,1,IF(טבלה20[[#This Row],[LengthofCycle]]-F261&lt;&gt;טבלה20[[#This Row],[הפרש קבוע אחרון]],0,""))),"")</f>
        <v>0</v>
      </c>
      <c r="L262" t="str">
        <f>IF(טבלה20[[#This Row],[CycleNumber]]&lt;3,"",IF(טבלה20[[#This Row],[דילוג]]=1,1,IF(L261="","",IF(טבלה20[[#This Row],[LengthofCycle]]-F261=טבלה20[[#This Row],[הפרש קבוע אחרון]],1,IF(L261+1&gt;3,"",L261+1)))))</f>
        <v/>
      </c>
      <c r="M262" t="str">
        <f>IF(AND(טבלה20[[#This Row],[פעילות]]=1,L263=2,L264=1,B264&gt;טבלה20[[#This Row],[CycleNumber]]),1,"")</f>
        <v/>
      </c>
      <c r="N262" t="str">
        <f>IF(AND(טבלה20[[#This Row],[האם יש לאישה וסת דילוג?]]=1,טבלה20[[#This Row],[CycleNumber]]&gt;5),IF(AND(טבלה20[[#This Row],[LengthofCycle]]=F259,F261=F258,F260=F257),1,""),"")</f>
        <v/>
      </c>
      <c r="O262" t="str">
        <f>IF(OR(טבלה20[[#This Row],[פעילות]]="",L261=""),"",IF(טבלה20[[#This Row],[פעילות]]=1,1,0))</f>
        <v/>
      </c>
      <c r="P262" t="str">
        <f>IF(AND(טבלה20[[#This Row],[הפרש קבוע אחרון]]&lt;&gt;"",טבלה20[[#This Row],[CycleNumber]]&lt;B263,B263&lt;&gt;"",טבלה20[[#This Row],[פעילות]]&lt;4),IF(F263-טבלה20[[#This Row],[LengthofCycle]]=טבלה20[[#This Row],[הפרש קבוע אחרון]],1,0),"")</f>
        <v/>
      </c>
      <c r="Q262" s="14" t="str">
        <f>IF(טבלה20[[#This Row],[פעילות]]="","",IF(OR(Q261="",AND(טבלה20[[#This Row],[דילוג]]=1,L261=3)),1,Q261+1))</f>
        <v/>
      </c>
      <c r="R262" s="14" t="str">
        <f>IF(AND(טבלה20[[#This Row],[מחזורי פעילות]]=3,H263=1,טבלה20[[#This Row],[הפרש קבוע אחרון]]&lt;&gt;J263),1,"")</f>
        <v/>
      </c>
      <c r="S262" s="14" t="str">
        <f>IF(AND(טבלה20[[#This Row],[מחזורי פעילות]]=3,H263=1,טבלה20[[#This Row],[הפרש קבוע אחרון]]=J263),1,"")</f>
        <v/>
      </c>
      <c r="T262" s="14" t="str">
        <f>IF(AND(טבלה20[[#This Row],[דילוג]]=1,טבלה20[[#This Row],[הפרש קבוע אחרון]]=J261,טבלה20[[#This Row],[מחזורי פעילות]]&gt;1),1,"")</f>
        <v/>
      </c>
      <c r="U262" s="14" t="str">
        <f>IF(OR(AND(טבלה20[[#This Row],[מחזורי פעילות]]&lt;&gt;"",Q263=""),AND(טבלה20[[#This Row],[פעילות]]=3,Q263=1)),טבלה20[[#This Row],[מחזורי פעילות]],"")</f>
        <v/>
      </c>
      <c r="V262" s="14" t="str">
        <f>IF(טבלה20[[#This Row],[באיזה מחזור נעקר אחרי קביעה?]]&lt;&gt;"",1,"")</f>
        <v/>
      </c>
      <c r="W262" s="14" t="str">
        <f>IF(AND(טבלה20[[#This Row],[באיזה מחזור נעקר אחרי קביעה?]]&lt;&gt;"",טבלה20[[#This Row],[CycleNumber]]&gt;B263),טבלה20[[#This Row],[באיזה מחזור נעקר אחרי קביעה?]],"")</f>
        <v/>
      </c>
      <c r="X262" s="14" t="str">
        <f>IF(AND(טבלה20[[#This Row],[הפרש קבוע אחרון]]&lt;&gt;"",J261=""),טבלה20[[#This Row],[CycleNumber]],"")</f>
        <v/>
      </c>
      <c r="Y262" s="14" t="str">
        <f>IF(OR(טבלה20[[#This Row],[CycleNumber]]&gt;B263,B263=""),טבלה20[[#This Row],[CycleNumber]],"")</f>
        <v/>
      </c>
      <c r="Z2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2" t="s">
        <v>4</v>
      </c>
      <c r="AS262">
        <v>4</v>
      </c>
      <c r="AT262">
        <v>29</v>
      </c>
      <c r="AU262">
        <f t="shared" si="11"/>
        <v>0</v>
      </c>
      <c r="AV262" t="str">
        <f t="shared" ref="AV262:AV325" si="12">IF(AND(AU262=1,AU261=1),1,"")</f>
        <v/>
      </c>
    </row>
    <row r="263" spans="1:48" x14ac:dyDescent="0.25">
      <c r="A263" t="s">
        <v>4</v>
      </c>
      <c r="B263">
        <v>5</v>
      </c>
      <c r="C263">
        <v>0</v>
      </c>
      <c r="D263">
        <v>1</v>
      </c>
      <c r="E263">
        <v>0</v>
      </c>
      <c r="F263">
        <v>28</v>
      </c>
      <c r="G263">
        <f>טבלה20[[#This Row],[LengthofCycle]]+1</f>
        <v>29</v>
      </c>
      <c r="H263" t="str">
        <f>IF(טבלה20[[#This Row],[CycleNumber]]&gt;2,IF(AND(טבלה20[[#This Row],[LengthofCycle]]-F262=F262-F261,טבלה20[[#This Row],[LengthofCycle]]-F262&lt;&gt;0),1,""),"")</f>
        <v/>
      </c>
      <c r="I263" t="str">
        <f>IF(טבלה20[[#This Row],[דילוג]]=1,SUM(H263:H264),"")</f>
        <v/>
      </c>
      <c r="J263" t="str">
        <f>IF(AND(טבלה20[[#This Row],[CycleNumber]]&gt;B262,טבלה20[[#This Row],[CycleNumber]]&gt;2),IF(טבלה20[[#This Row],[דילוג]]=1,טבלה20[[#This Row],[LengthofCycle]]-F262,J262),"")</f>
        <v/>
      </c>
      <c r="K263">
        <f>IF(AND(טבלה20[[#This Row],[CycleNumber]]&gt;B262,טבלה20[[#This Row],[CycleNumber]]&gt;2),IF(טבלה20[[#This Row],[דילוג]]=1,1,IF(MAX(K261:K262)=1,1,IF(טבלה20[[#This Row],[LengthofCycle]]-F262&lt;&gt;טבלה20[[#This Row],[הפרש קבוע אחרון]],0,""))),"")</f>
        <v>0</v>
      </c>
      <c r="L263" t="str">
        <f>IF(טבלה20[[#This Row],[CycleNumber]]&lt;3,"",IF(טבלה20[[#This Row],[דילוג]]=1,1,IF(L262="","",IF(טבלה20[[#This Row],[LengthofCycle]]-F262=טבלה20[[#This Row],[הפרש קבוע אחרון]],1,IF(L262+1&gt;3,"",L262+1)))))</f>
        <v/>
      </c>
      <c r="M263" t="str">
        <f>IF(AND(טבלה20[[#This Row],[פעילות]]=1,L264=2,L265=1,B265&gt;טבלה20[[#This Row],[CycleNumber]]),1,"")</f>
        <v/>
      </c>
      <c r="N263" t="str">
        <f>IF(AND(טבלה20[[#This Row],[האם יש לאישה וסת דילוג?]]=1,טבלה20[[#This Row],[CycleNumber]]&gt;5),IF(AND(טבלה20[[#This Row],[LengthofCycle]]=F260,F262=F259,F261=F258),1,""),"")</f>
        <v/>
      </c>
      <c r="O263" t="str">
        <f>IF(OR(טבלה20[[#This Row],[פעילות]]="",L262=""),"",IF(טבלה20[[#This Row],[פעילות]]=1,1,0))</f>
        <v/>
      </c>
      <c r="P263" t="str">
        <f>IF(AND(טבלה20[[#This Row],[הפרש קבוע אחרון]]&lt;&gt;"",טבלה20[[#This Row],[CycleNumber]]&lt;B264,B264&lt;&gt;"",טבלה20[[#This Row],[פעילות]]&lt;4),IF(F264-טבלה20[[#This Row],[LengthofCycle]]=טבלה20[[#This Row],[הפרש קבוע אחרון]],1,0),"")</f>
        <v/>
      </c>
      <c r="Q263" s="14" t="str">
        <f>IF(טבלה20[[#This Row],[פעילות]]="","",IF(OR(Q262="",AND(טבלה20[[#This Row],[דילוג]]=1,L262=3)),1,Q262+1))</f>
        <v/>
      </c>
      <c r="R263" s="14" t="str">
        <f>IF(AND(טבלה20[[#This Row],[מחזורי פעילות]]=3,H264=1,טבלה20[[#This Row],[הפרש קבוע אחרון]]&lt;&gt;J264),1,"")</f>
        <v/>
      </c>
      <c r="S263" s="14" t="str">
        <f>IF(AND(טבלה20[[#This Row],[מחזורי פעילות]]=3,H264=1,טבלה20[[#This Row],[הפרש קבוע אחרון]]=J264),1,"")</f>
        <v/>
      </c>
      <c r="T263" s="14" t="str">
        <f>IF(AND(טבלה20[[#This Row],[דילוג]]=1,טבלה20[[#This Row],[הפרש קבוע אחרון]]=J262,טבלה20[[#This Row],[מחזורי פעילות]]&gt;1),1,"")</f>
        <v/>
      </c>
      <c r="U263" s="14" t="str">
        <f>IF(OR(AND(טבלה20[[#This Row],[מחזורי פעילות]]&lt;&gt;"",Q264=""),AND(טבלה20[[#This Row],[פעילות]]=3,Q264=1)),טבלה20[[#This Row],[מחזורי פעילות]],"")</f>
        <v/>
      </c>
      <c r="V263" s="14" t="str">
        <f>IF(טבלה20[[#This Row],[באיזה מחזור נעקר אחרי קביעה?]]&lt;&gt;"",1,"")</f>
        <v/>
      </c>
      <c r="W263" s="14" t="str">
        <f>IF(AND(טבלה20[[#This Row],[באיזה מחזור נעקר אחרי קביעה?]]&lt;&gt;"",טבלה20[[#This Row],[CycleNumber]]&gt;B264),טבלה20[[#This Row],[באיזה מחזור נעקר אחרי קביעה?]],"")</f>
        <v/>
      </c>
      <c r="X263" s="14" t="str">
        <f>IF(AND(טבלה20[[#This Row],[הפרש קבוע אחרון]]&lt;&gt;"",J262=""),טבלה20[[#This Row],[CycleNumber]],"")</f>
        <v/>
      </c>
      <c r="Y263" s="14" t="str">
        <f>IF(OR(טבלה20[[#This Row],[CycleNumber]]&gt;B264,B264=""),טבלה20[[#This Row],[CycleNumber]],"")</f>
        <v/>
      </c>
      <c r="Z2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3" t="s">
        <v>4</v>
      </c>
      <c r="AS263">
        <v>5</v>
      </c>
      <c r="AT263">
        <v>28</v>
      </c>
      <c r="AU263">
        <f t="shared" si="11"/>
        <v>0</v>
      </c>
      <c r="AV263" t="str">
        <f t="shared" si="12"/>
        <v/>
      </c>
    </row>
    <row r="264" spans="1:48" x14ac:dyDescent="0.25">
      <c r="A264" t="s">
        <v>4</v>
      </c>
      <c r="B264">
        <v>6</v>
      </c>
      <c r="C264">
        <v>0</v>
      </c>
      <c r="D264">
        <v>1</v>
      </c>
      <c r="E264">
        <v>0</v>
      </c>
      <c r="F264">
        <v>28</v>
      </c>
      <c r="G264">
        <f>טבלה20[[#This Row],[LengthofCycle]]+1</f>
        <v>29</v>
      </c>
      <c r="H264" t="str">
        <f>IF(טבלה20[[#This Row],[CycleNumber]]&gt;2,IF(AND(טבלה20[[#This Row],[LengthofCycle]]-F263=F263-F262,טבלה20[[#This Row],[LengthofCycle]]-F263&lt;&gt;0),1,""),"")</f>
        <v/>
      </c>
      <c r="I264" t="str">
        <f>IF(טבלה20[[#This Row],[דילוג]]=1,SUM(H264:H265),"")</f>
        <v/>
      </c>
      <c r="J264" t="str">
        <f>IF(AND(טבלה20[[#This Row],[CycleNumber]]&gt;B263,טבלה20[[#This Row],[CycleNumber]]&gt;2),IF(טבלה20[[#This Row],[דילוג]]=1,טבלה20[[#This Row],[LengthofCycle]]-F263,J263),"")</f>
        <v/>
      </c>
      <c r="K264">
        <f>IF(AND(טבלה20[[#This Row],[CycleNumber]]&gt;B263,טבלה20[[#This Row],[CycleNumber]]&gt;2),IF(טבלה20[[#This Row],[דילוג]]=1,1,IF(MAX(K262:K263)=1,1,IF(טבלה20[[#This Row],[LengthofCycle]]-F263&lt;&gt;טבלה20[[#This Row],[הפרש קבוע אחרון]],0,""))),"")</f>
        <v>0</v>
      </c>
      <c r="L264" t="str">
        <f>IF(טבלה20[[#This Row],[CycleNumber]]&lt;3,"",IF(טבלה20[[#This Row],[דילוג]]=1,1,IF(L263="","",IF(טבלה20[[#This Row],[LengthofCycle]]-F263=טבלה20[[#This Row],[הפרש קבוע אחרון]],1,IF(L263+1&gt;3,"",L263+1)))))</f>
        <v/>
      </c>
      <c r="M264" t="str">
        <f>IF(AND(טבלה20[[#This Row],[פעילות]]=1,L265=2,L266=1,B266&gt;טבלה20[[#This Row],[CycleNumber]]),1,"")</f>
        <v/>
      </c>
      <c r="N264" t="str">
        <f>IF(AND(טבלה20[[#This Row],[האם יש לאישה וסת דילוג?]]=1,טבלה20[[#This Row],[CycleNumber]]&gt;5),IF(AND(טבלה20[[#This Row],[LengthofCycle]]=F261,F263=F260,F262=F259),1,""),"")</f>
        <v/>
      </c>
      <c r="O264" t="str">
        <f>IF(OR(טבלה20[[#This Row],[פעילות]]="",L263=""),"",IF(טבלה20[[#This Row],[פעילות]]=1,1,0))</f>
        <v/>
      </c>
      <c r="P264" t="str">
        <f>IF(AND(טבלה20[[#This Row],[הפרש קבוע אחרון]]&lt;&gt;"",טבלה20[[#This Row],[CycleNumber]]&lt;B265,B265&lt;&gt;"",טבלה20[[#This Row],[פעילות]]&lt;4),IF(F265-טבלה20[[#This Row],[LengthofCycle]]=טבלה20[[#This Row],[הפרש קבוע אחרון]],1,0),"")</f>
        <v/>
      </c>
      <c r="Q264" s="14" t="str">
        <f>IF(טבלה20[[#This Row],[פעילות]]="","",IF(OR(Q263="",AND(טבלה20[[#This Row],[דילוג]]=1,L263=3)),1,Q263+1))</f>
        <v/>
      </c>
      <c r="R264" s="14" t="str">
        <f>IF(AND(טבלה20[[#This Row],[מחזורי פעילות]]=3,H265=1,טבלה20[[#This Row],[הפרש קבוע אחרון]]&lt;&gt;J265),1,"")</f>
        <v/>
      </c>
      <c r="S264" s="14" t="str">
        <f>IF(AND(טבלה20[[#This Row],[מחזורי פעילות]]=3,H265=1,טבלה20[[#This Row],[הפרש קבוע אחרון]]=J265),1,"")</f>
        <v/>
      </c>
      <c r="T264" s="14" t="str">
        <f>IF(AND(טבלה20[[#This Row],[דילוג]]=1,טבלה20[[#This Row],[הפרש קבוע אחרון]]=J263,טבלה20[[#This Row],[מחזורי פעילות]]&gt;1),1,"")</f>
        <v/>
      </c>
      <c r="U264" s="14" t="str">
        <f>IF(OR(AND(טבלה20[[#This Row],[מחזורי פעילות]]&lt;&gt;"",Q265=""),AND(טבלה20[[#This Row],[פעילות]]=3,Q265=1)),טבלה20[[#This Row],[מחזורי פעילות]],"")</f>
        <v/>
      </c>
      <c r="V264" s="14" t="str">
        <f>IF(טבלה20[[#This Row],[באיזה מחזור נעקר אחרי קביעה?]]&lt;&gt;"",1,"")</f>
        <v/>
      </c>
      <c r="W264" s="14" t="str">
        <f>IF(AND(טבלה20[[#This Row],[באיזה מחזור נעקר אחרי קביעה?]]&lt;&gt;"",טבלה20[[#This Row],[CycleNumber]]&gt;B265),טבלה20[[#This Row],[באיזה מחזור נעקר אחרי קביעה?]],"")</f>
        <v/>
      </c>
      <c r="X264" s="14" t="str">
        <f>IF(AND(טבלה20[[#This Row],[הפרש קבוע אחרון]]&lt;&gt;"",J263=""),טבלה20[[#This Row],[CycleNumber]],"")</f>
        <v/>
      </c>
      <c r="Y264" s="14" t="str">
        <f>IF(OR(טבלה20[[#This Row],[CycleNumber]]&gt;B265,B265=""),טבלה20[[#This Row],[CycleNumber]],"")</f>
        <v/>
      </c>
      <c r="Z2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4" t="s">
        <v>4</v>
      </c>
      <c r="AS264">
        <v>6</v>
      </c>
      <c r="AT264">
        <v>28</v>
      </c>
      <c r="AU264">
        <f t="shared" si="11"/>
        <v>0</v>
      </c>
      <c r="AV264" t="str">
        <f t="shared" si="12"/>
        <v/>
      </c>
    </row>
    <row r="265" spans="1:48" x14ac:dyDescent="0.25">
      <c r="A265" t="s">
        <v>4</v>
      </c>
      <c r="B265">
        <v>7</v>
      </c>
      <c r="C265">
        <v>0</v>
      </c>
      <c r="D265">
        <v>1</v>
      </c>
      <c r="E265">
        <v>0</v>
      </c>
      <c r="F265">
        <v>28</v>
      </c>
      <c r="G265">
        <f>טבלה20[[#This Row],[LengthofCycle]]+1</f>
        <v>29</v>
      </c>
      <c r="H265" t="str">
        <f>IF(טבלה20[[#This Row],[CycleNumber]]&gt;2,IF(AND(טבלה20[[#This Row],[LengthofCycle]]-F264=F264-F263,טבלה20[[#This Row],[LengthofCycle]]-F264&lt;&gt;0),1,""),"")</f>
        <v/>
      </c>
      <c r="I265" t="str">
        <f>IF(טבלה20[[#This Row],[דילוג]]=1,SUM(H265:H266),"")</f>
        <v/>
      </c>
      <c r="J265" t="str">
        <f>IF(AND(טבלה20[[#This Row],[CycleNumber]]&gt;B264,טבלה20[[#This Row],[CycleNumber]]&gt;2),IF(טבלה20[[#This Row],[דילוג]]=1,טבלה20[[#This Row],[LengthofCycle]]-F264,J264),"")</f>
        <v/>
      </c>
      <c r="K265">
        <f>IF(AND(טבלה20[[#This Row],[CycleNumber]]&gt;B264,טבלה20[[#This Row],[CycleNumber]]&gt;2),IF(טבלה20[[#This Row],[דילוג]]=1,1,IF(MAX(K263:K264)=1,1,IF(טבלה20[[#This Row],[LengthofCycle]]-F264&lt;&gt;טבלה20[[#This Row],[הפרש קבוע אחרון]],0,""))),"")</f>
        <v>0</v>
      </c>
      <c r="L265" t="str">
        <f>IF(טבלה20[[#This Row],[CycleNumber]]&lt;3,"",IF(טבלה20[[#This Row],[דילוג]]=1,1,IF(L264="","",IF(טבלה20[[#This Row],[LengthofCycle]]-F264=טבלה20[[#This Row],[הפרש קבוע אחרון]],1,IF(L264+1&gt;3,"",L264+1)))))</f>
        <v/>
      </c>
      <c r="M265" t="str">
        <f>IF(AND(טבלה20[[#This Row],[פעילות]]=1,L266=2,L267=1,B267&gt;טבלה20[[#This Row],[CycleNumber]]),1,"")</f>
        <v/>
      </c>
      <c r="N265" t="str">
        <f>IF(AND(טבלה20[[#This Row],[האם יש לאישה וסת דילוג?]]=1,טבלה20[[#This Row],[CycleNumber]]&gt;5),IF(AND(טבלה20[[#This Row],[LengthofCycle]]=F262,F264=F261,F263=F260),1,""),"")</f>
        <v/>
      </c>
      <c r="O265" t="str">
        <f>IF(OR(טבלה20[[#This Row],[פעילות]]="",L264=""),"",IF(טבלה20[[#This Row],[פעילות]]=1,1,0))</f>
        <v/>
      </c>
      <c r="P265" t="str">
        <f>IF(AND(טבלה20[[#This Row],[הפרש קבוע אחרון]]&lt;&gt;"",טבלה20[[#This Row],[CycleNumber]]&lt;B266,B266&lt;&gt;"",טבלה20[[#This Row],[פעילות]]&lt;4),IF(F266-טבלה20[[#This Row],[LengthofCycle]]=טבלה20[[#This Row],[הפרש קבוע אחרון]],1,0),"")</f>
        <v/>
      </c>
      <c r="Q265" s="14" t="str">
        <f>IF(טבלה20[[#This Row],[פעילות]]="","",IF(OR(Q264="",AND(טבלה20[[#This Row],[דילוג]]=1,L264=3)),1,Q264+1))</f>
        <v/>
      </c>
      <c r="R265" s="14" t="str">
        <f>IF(AND(טבלה20[[#This Row],[מחזורי פעילות]]=3,H266=1,טבלה20[[#This Row],[הפרש קבוע אחרון]]&lt;&gt;J266),1,"")</f>
        <v/>
      </c>
      <c r="S265" s="14" t="str">
        <f>IF(AND(טבלה20[[#This Row],[מחזורי פעילות]]=3,H266=1,טבלה20[[#This Row],[הפרש קבוע אחרון]]=J266),1,"")</f>
        <v/>
      </c>
      <c r="T265" s="14" t="str">
        <f>IF(AND(טבלה20[[#This Row],[דילוג]]=1,טבלה20[[#This Row],[הפרש קבוע אחרון]]=J264,טבלה20[[#This Row],[מחזורי פעילות]]&gt;1),1,"")</f>
        <v/>
      </c>
      <c r="U265" s="14" t="str">
        <f>IF(OR(AND(טבלה20[[#This Row],[מחזורי פעילות]]&lt;&gt;"",Q266=""),AND(טבלה20[[#This Row],[פעילות]]=3,Q266=1)),טבלה20[[#This Row],[מחזורי פעילות]],"")</f>
        <v/>
      </c>
      <c r="V265" s="14" t="str">
        <f>IF(טבלה20[[#This Row],[באיזה מחזור נעקר אחרי קביעה?]]&lt;&gt;"",1,"")</f>
        <v/>
      </c>
      <c r="W265" s="14" t="str">
        <f>IF(AND(טבלה20[[#This Row],[באיזה מחזור נעקר אחרי קביעה?]]&lt;&gt;"",טבלה20[[#This Row],[CycleNumber]]&gt;B266),טבלה20[[#This Row],[באיזה מחזור נעקר אחרי קביעה?]],"")</f>
        <v/>
      </c>
      <c r="X265" s="14" t="str">
        <f>IF(AND(טבלה20[[#This Row],[הפרש קבוע אחרון]]&lt;&gt;"",J264=""),טבלה20[[#This Row],[CycleNumber]],"")</f>
        <v/>
      </c>
      <c r="Y265" s="14" t="str">
        <f>IF(OR(טבלה20[[#This Row],[CycleNumber]]&gt;B266,B266=""),טבלה20[[#This Row],[CycleNumber]],"")</f>
        <v/>
      </c>
      <c r="Z2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5" t="s">
        <v>4</v>
      </c>
      <c r="AS265">
        <v>7</v>
      </c>
      <c r="AT265">
        <v>28</v>
      </c>
      <c r="AU265">
        <f t="shared" si="11"/>
        <v>0</v>
      </c>
      <c r="AV265" t="str">
        <f t="shared" si="12"/>
        <v/>
      </c>
    </row>
    <row r="266" spans="1:48" x14ac:dyDescent="0.25">
      <c r="A266" t="s">
        <v>4</v>
      </c>
      <c r="B266">
        <v>8</v>
      </c>
      <c r="C266">
        <v>0</v>
      </c>
      <c r="D266">
        <v>1</v>
      </c>
      <c r="E266">
        <v>0</v>
      </c>
      <c r="F266">
        <v>27</v>
      </c>
      <c r="G266">
        <f>טבלה20[[#This Row],[LengthofCycle]]+1</f>
        <v>28</v>
      </c>
      <c r="H266" t="str">
        <f>IF(טבלה20[[#This Row],[CycleNumber]]&gt;2,IF(AND(טבלה20[[#This Row],[LengthofCycle]]-F265=F265-F264,טבלה20[[#This Row],[LengthofCycle]]-F265&lt;&gt;0),1,""),"")</f>
        <v/>
      </c>
      <c r="I266" t="str">
        <f>IF(טבלה20[[#This Row],[דילוג]]=1,SUM(H266:H267),"")</f>
        <v/>
      </c>
      <c r="J266" t="str">
        <f>IF(AND(טבלה20[[#This Row],[CycleNumber]]&gt;B265,טבלה20[[#This Row],[CycleNumber]]&gt;2),IF(טבלה20[[#This Row],[דילוג]]=1,טבלה20[[#This Row],[LengthofCycle]]-F265,J265),"")</f>
        <v/>
      </c>
      <c r="K266">
        <f>IF(AND(טבלה20[[#This Row],[CycleNumber]]&gt;B265,טבלה20[[#This Row],[CycleNumber]]&gt;2),IF(טבלה20[[#This Row],[דילוג]]=1,1,IF(MAX(K264:K265)=1,1,IF(טבלה20[[#This Row],[LengthofCycle]]-F265&lt;&gt;טבלה20[[#This Row],[הפרש קבוע אחרון]],0,""))),"")</f>
        <v>0</v>
      </c>
      <c r="L266" t="str">
        <f>IF(טבלה20[[#This Row],[CycleNumber]]&lt;3,"",IF(טבלה20[[#This Row],[דילוג]]=1,1,IF(L265="","",IF(טבלה20[[#This Row],[LengthofCycle]]-F265=טבלה20[[#This Row],[הפרש קבוע אחרון]],1,IF(L265+1&gt;3,"",L265+1)))))</f>
        <v/>
      </c>
      <c r="M266" t="str">
        <f>IF(AND(טבלה20[[#This Row],[פעילות]]=1,L267=2,L268=1,B268&gt;טבלה20[[#This Row],[CycleNumber]]),1,"")</f>
        <v/>
      </c>
      <c r="N266" t="str">
        <f>IF(AND(טבלה20[[#This Row],[האם יש לאישה וסת דילוג?]]=1,טבלה20[[#This Row],[CycleNumber]]&gt;5),IF(AND(טבלה20[[#This Row],[LengthofCycle]]=F263,F265=F262,F264=F261),1,""),"")</f>
        <v/>
      </c>
      <c r="O266" t="str">
        <f>IF(OR(טבלה20[[#This Row],[פעילות]]="",L265=""),"",IF(טבלה20[[#This Row],[פעילות]]=1,1,0))</f>
        <v/>
      </c>
      <c r="P266" t="str">
        <f>IF(AND(טבלה20[[#This Row],[הפרש קבוע אחרון]]&lt;&gt;"",טבלה20[[#This Row],[CycleNumber]]&lt;B267,B267&lt;&gt;"",טבלה20[[#This Row],[פעילות]]&lt;4),IF(F267-טבלה20[[#This Row],[LengthofCycle]]=טבלה20[[#This Row],[הפרש קבוע אחרון]],1,0),"")</f>
        <v/>
      </c>
      <c r="Q266" s="14" t="str">
        <f>IF(טבלה20[[#This Row],[פעילות]]="","",IF(OR(Q265="",AND(טבלה20[[#This Row],[דילוג]]=1,L265=3)),1,Q265+1))</f>
        <v/>
      </c>
      <c r="R266" s="14" t="str">
        <f>IF(AND(טבלה20[[#This Row],[מחזורי פעילות]]=3,H267=1,טבלה20[[#This Row],[הפרש קבוע אחרון]]&lt;&gt;J267),1,"")</f>
        <v/>
      </c>
      <c r="S266" s="14" t="str">
        <f>IF(AND(טבלה20[[#This Row],[מחזורי פעילות]]=3,H267=1,טבלה20[[#This Row],[הפרש קבוע אחרון]]=J267),1,"")</f>
        <v/>
      </c>
      <c r="T266" s="14" t="str">
        <f>IF(AND(טבלה20[[#This Row],[דילוג]]=1,טבלה20[[#This Row],[הפרש קבוע אחרון]]=J265,טבלה20[[#This Row],[מחזורי פעילות]]&gt;1),1,"")</f>
        <v/>
      </c>
      <c r="U266" s="14" t="str">
        <f>IF(OR(AND(טבלה20[[#This Row],[מחזורי פעילות]]&lt;&gt;"",Q267=""),AND(טבלה20[[#This Row],[פעילות]]=3,Q267=1)),טבלה20[[#This Row],[מחזורי פעילות]],"")</f>
        <v/>
      </c>
      <c r="V266" s="14" t="str">
        <f>IF(טבלה20[[#This Row],[באיזה מחזור נעקר אחרי קביעה?]]&lt;&gt;"",1,"")</f>
        <v/>
      </c>
      <c r="W266" s="14" t="str">
        <f>IF(AND(טבלה20[[#This Row],[באיזה מחזור נעקר אחרי קביעה?]]&lt;&gt;"",טבלה20[[#This Row],[CycleNumber]]&gt;B267),טבלה20[[#This Row],[באיזה מחזור נעקר אחרי קביעה?]],"")</f>
        <v/>
      </c>
      <c r="X266" s="14" t="str">
        <f>IF(AND(טבלה20[[#This Row],[הפרש קבוע אחרון]]&lt;&gt;"",J265=""),טבלה20[[#This Row],[CycleNumber]],"")</f>
        <v/>
      </c>
      <c r="Y266" s="14" t="str">
        <f>IF(OR(טבלה20[[#This Row],[CycleNumber]]&gt;B267,B267=""),טבלה20[[#This Row],[CycleNumber]],"")</f>
        <v/>
      </c>
      <c r="Z2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6" t="s">
        <v>4</v>
      </c>
      <c r="AS266">
        <v>8</v>
      </c>
      <c r="AT266">
        <v>27</v>
      </c>
      <c r="AU266">
        <f t="shared" si="11"/>
        <v>0</v>
      </c>
      <c r="AV266" t="str">
        <f t="shared" si="12"/>
        <v/>
      </c>
    </row>
    <row r="267" spans="1:48" x14ac:dyDescent="0.25">
      <c r="A267" t="s">
        <v>4</v>
      </c>
      <c r="B267">
        <v>9</v>
      </c>
      <c r="C267">
        <v>0</v>
      </c>
      <c r="D267">
        <v>1</v>
      </c>
      <c r="E267">
        <v>0</v>
      </c>
      <c r="F267">
        <v>26</v>
      </c>
      <c r="G267">
        <f>טבלה20[[#This Row],[LengthofCycle]]+1</f>
        <v>27</v>
      </c>
      <c r="H267">
        <f>IF(טבלה20[[#This Row],[CycleNumber]]&gt;2,IF(AND(טבלה20[[#This Row],[LengthofCycle]]-F266=F266-F265,טבלה20[[#This Row],[LengthofCycle]]-F266&lt;&gt;0),1,""),"")</f>
        <v>1</v>
      </c>
      <c r="I267">
        <f>IF(טבלה20[[#This Row],[דילוג]]=1,SUM(H267:H268),"")</f>
        <v>1</v>
      </c>
      <c r="J267">
        <f>IF(AND(טבלה20[[#This Row],[CycleNumber]]&gt;B266,טבלה20[[#This Row],[CycleNumber]]&gt;2),IF(טבלה20[[#This Row],[דילוג]]=1,טבלה20[[#This Row],[LengthofCycle]]-F266,J266),"")</f>
        <v>-1</v>
      </c>
      <c r="K267">
        <f>IF(AND(טבלה20[[#This Row],[CycleNumber]]&gt;B266,טבלה20[[#This Row],[CycleNumber]]&gt;2),IF(טבלה20[[#This Row],[דילוג]]=1,1,IF(MAX(K265:K266)=1,1,IF(טבלה20[[#This Row],[LengthofCycle]]-F266&lt;&gt;טבלה20[[#This Row],[הפרש קבוע אחרון]],0,""))),"")</f>
        <v>1</v>
      </c>
      <c r="L267">
        <f>IF(טבלה20[[#This Row],[CycleNumber]]&lt;3,"",IF(טבלה20[[#This Row],[דילוג]]=1,1,IF(L266="","",IF(טבלה20[[#This Row],[LengthofCycle]]-F266=טבלה20[[#This Row],[הפרש קבוע אחרון]],1,IF(L266+1&gt;3,"",L266+1)))))</f>
        <v>1</v>
      </c>
      <c r="M267" t="str">
        <f>IF(AND(טבלה20[[#This Row],[פעילות]]=1,L268=2,L269=1,B269&gt;טבלה20[[#This Row],[CycleNumber]]),1,"")</f>
        <v/>
      </c>
      <c r="N267" t="str">
        <f>IF(AND(טבלה20[[#This Row],[האם יש לאישה וסת דילוג?]]=1,טבלה20[[#This Row],[CycleNumber]]&gt;5),IF(AND(טבלה20[[#This Row],[LengthofCycle]]=F264,F266=F263,F265=F262),1,""),"")</f>
        <v/>
      </c>
      <c r="O267" t="str">
        <f>IF(OR(טבלה20[[#This Row],[פעילות]]="",L266=""),"",IF(טבלה20[[#This Row],[פעילות]]=1,1,0))</f>
        <v/>
      </c>
      <c r="P267">
        <f>IF(AND(טבלה20[[#This Row],[הפרש קבוע אחרון]]&lt;&gt;"",טבלה20[[#This Row],[CycleNumber]]&lt;B268,B268&lt;&gt;"",טבלה20[[#This Row],[פעילות]]&lt;4),IF(F268-טבלה20[[#This Row],[LengthofCycle]]=טבלה20[[#This Row],[הפרש קבוע אחרון]],1,0),"")</f>
        <v>0</v>
      </c>
      <c r="Q267" s="14">
        <f>IF(טבלה20[[#This Row],[פעילות]]="","",IF(OR(Q266="",AND(טבלה20[[#This Row],[דילוג]]=1,L266=3)),1,Q266+1))</f>
        <v>1</v>
      </c>
      <c r="R267" s="14" t="str">
        <f>IF(AND(טבלה20[[#This Row],[מחזורי פעילות]]=3,H268=1,טבלה20[[#This Row],[הפרש קבוע אחרון]]&lt;&gt;J268),1,"")</f>
        <v/>
      </c>
      <c r="S267" s="14" t="str">
        <f>IF(AND(טבלה20[[#This Row],[מחזורי פעילות]]=3,H268=1,טבלה20[[#This Row],[הפרש קבוע אחרון]]=J268),1,"")</f>
        <v/>
      </c>
      <c r="T267" s="14" t="str">
        <f>IF(AND(טבלה20[[#This Row],[דילוג]]=1,טבלה20[[#This Row],[הפרש קבוע אחרון]]=J266,טבלה20[[#This Row],[מחזורי פעילות]]&gt;1),1,"")</f>
        <v/>
      </c>
      <c r="U267" s="14" t="str">
        <f>IF(OR(AND(טבלה20[[#This Row],[מחזורי פעילות]]&lt;&gt;"",Q268=""),AND(טבלה20[[#This Row],[פעילות]]=3,Q268=1)),טבלה20[[#This Row],[מחזורי פעילות]],"")</f>
        <v/>
      </c>
      <c r="V267" s="14" t="str">
        <f>IF(טבלה20[[#This Row],[באיזה מחזור נעקר אחרי קביעה?]]&lt;&gt;"",1,"")</f>
        <v/>
      </c>
      <c r="W267" s="14" t="str">
        <f>IF(AND(טבלה20[[#This Row],[באיזה מחזור נעקר אחרי קביעה?]]&lt;&gt;"",טבלה20[[#This Row],[CycleNumber]]&gt;B268),טבלה20[[#This Row],[באיזה מחזור נעקר אחרי קביעה?]],"")</f>
        <v/>
      </c>
      <c r="X267" s="14">
        <f>IF(AND(טבלה20[[#This Row],[הפרש קבוע אחרון]]&lt;&gt;"",J266=""),טבלה20[[#This Row],[CycleNumber]],"")</f>
        <v>9</v>
      </c>
      <c r="Y267" s="14" t="str">
        <f>IF(OR(טבלה20[[#This Row],[CycleNumber]]&gt;B268,B268=""),טבלה20[[#This Row],[CycleNumber]],"")</f>
        <v/>
      </c>
      <c r="Z2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7" t="s">
        <v>4</v>
      </c>
      <c r="AS267">
        <v>9</v>
      </c>
      <c r="AT267">
        <v>26</v>
      </c>
      <c r="AU267">
        <f t="shared" si="11"/>
        <v>1</v>
      </c>
      <c r="AV267" t="str">
        <f t="shared" si="12"/>
        <v/>
      </c>
    </row>
    <row r="268" spans="1:48" x14ac:dyDescent="0.25">
      <c r="A268" t="s">
        <v>4</v>
      </c>
      <c r="B268">
        <v>10</v>
      </c>
      <c r="C268">
        <v>0</v>
      </c>
      <c r="D268">
        <v>1</v>
      </c>
      <c r="E268">
        <v>0</v>
      </c>
      <c r="F268">
        <v>27</v>
      </c>
      <c r="G268">
        <f>טבלה20[[#This Row],[LengthofCycle]]+1</f>
        <v>28</v>
      </c>
      <c r="H268" t="str">
        <f>IF(טבלה20[[#This Row],[CycleNumber]]&gt;2,IF(AND(טבלה20[[#This Row],[LengthofCycle]]-F267=F267-F266,טבלה20[[#This Row],[LengthofCycle]]-F267&lt;&gt;0),1,""),"")</f>
        <v/>
      </c>
      <c r="I268" t="str">
        <f>IF(טבלה20[[#This Row],[דילוג]]=1,SUM(H268:H269),"")</f>
        <v/>
      </c>
      <c r="J268">
        <f>IF(AND(טבלה20[[#This Row],[CycleNumber]]&gt;B267,טבלה20[[#This Row],[CycleNumber]]&gt;2),IF(טבלה20[[#This Row],[דילוג]]=1,טבלה20[[#This Row],[LengthofCycle]]-F267,J267),"")</f>
        <v>-1</v>
      </c>
      <c r="K268">
        <f>IF(AND(טבלה20[[#This Row],[CycleNumber]]&gt;B267,טבלה20[[#This Row],[CycleNumber]]&gt;2),IF(טבלה20[[#This Row],[דילוג]]=1,1,IF(MAX(K266:K267)=1,1,IF(טבלה20[[#This Row],[LengthofCycle]]-F267&lt;&gt;טבלה20[[#This Row],[הפרש קבוע אחרון]],0,""))),"")</f>
        <v>1</v>
      </c>
      <c r="L268">
        <f>IF(טבלה20[[#This Row],[CycleNumber]]&lt;3,"",IF(טבלה20[[#This Row],[דילוג]]=1,1,IF(L267="","",IF(טבלה20[[#This Row],[LengthofCycle]]-F267=טבלה20[[#This Row],[הפרש קבוע אחרון]],1,IF(L267+1&gt;3,"",L267+1)))))</f>
        <v>2</v>
      </c>
      <c r="M268" t="str">
        <f>IF(AND(טבלה20[[#This Row],[פעילות]]=1,L269=2,L270=1,B270&gt;טבלה20[[#This Row],[CycleNumber]]),1,"")</f>
        <v/>
      </c>
      <c r="N268" t="str">
        <f>IF(AND(טבלה20[[#This Row],[האם יש לאישה וסת דילוג?]]=1,טבלה20[[#This Row],[CycleNumber]]&gt;5),IF(AND(טבלה20[[#This Row],[LengthofCycle]]=F265,F267=F264,F266=F263),1,""),"")</f>
        <v/>
      </c>
      <c r="O268">
        <f>IF(OR(טבלה20[[#This Row],[פעילות]]="",L267=""),"",IF(טבלה20[[#This Row],[פעילות]]=1,1,0))</f>
        <v>0</v>
      </c>
      <c r="P268">
        <f>IF(AND(טבלה20[[#This Row],[הפרש קבוע אחרון]]&lt;&gt;"",טבלה20[[#This Row],[CycleNumber]]&lt;B269,B269&lt;&gt;"",טבלה20[[#This Row],[פעילות]]&lt;4),IF(F269-טבלה20[[#This Row],[LengthofCycle]]=טבלה20[[#This Row],[הפרש קבוע אחרון]],1,0),"")</f>
        <v>0</v>
      </c>
      <c r="Q268" s="14">
        <f>IF(טבלה20[[#This Row],[פעילות]]="","",IF(OR(Q267="",AND(טבלה20[[#This Row],[דילוג]]=1,L267=3)),1,Q267+1))</f>
        <v>2</v>
      </c>
      <c r="R268" s="14" t="str">
        <f>IF(AND(טבלה20[[#This Row],[מחזורי פעילות]]=3,H269=1,טבלה20[[#This Row],[הפרש קבוע אחרון]]&lt;&gt;J269),1,"")</f>
        <v/>
      </c>
      <c r="S268" s="14" t="str">
        <f>IF(AND(טבלה20[[#This Row],[מחזורי פעילות]]=3,H269=1,טבלה20[[#This Row],[הפרש קבוע אחרון]]=J269),1,"")</f>
        <v/>
      </c>
      <c r="T268" s="14" t="str">
        <f>IF(AND(טבלה20[[#This Row],[דילוג]]=1,טבלה20[[#This Row],[הפרש קבוע אחרון]]=J267,טבלה20[[#This Row],[מחזורי פעילות]]&gt;1),1,"")</f>
        <v/>
      </c>
      <c r="U268" s="14" t="str">
        <f>IF(OR(AND(טבלה20[[#This Row],[מחזורי פעילות]]&lt;&gt;"",Q269=""),AND(טבלה20[[#This Row],[פעילות]]=3,Q269=1)),טבלה20[[#This Row],[מחזורי פעילות]],"")</f>
        <v/>
      </c>
      <c r="V268" s="14" t="str">
        <f>IF(טבלה20[[#This Row],[באיזה מחזור נעקר אחרי קביעה?]]&lt;&gt;"",1,"")</f>
        <v/>
      </c>
      <c r="W268" s="14" t="str">
        <f>IF(AND(טבלה20[[#This Row],[באיזה מחזור נעקר אחרי קביעה?]]&lt;&gt;"",טבלה20[[#This Row],[CycleNumber]]&gt;B269),טבלה20[[#This Row],[באיזה מחזור נעקר אחרי קביעה?]],"")</f>
        <v/>
      </c>
      <c r="X268" s="14" t="str">
        <f>IF(AND(טבלה20[[#This Row],[הפרש קבוע אחרון]]&lt;&gt;"",J267=""),טבלה20[[#This Row],[CycleNumber]],"")</f>
        <v/>
      </c>
      <c r="Y268" s="14" t="str">
        <f>IF(OR(טבלה20[[#This Row],[CycleNumber]]&gt;B269,B269=""),טבלה20[[#This Row],[CycleNumber]],"")</f>
        <v/>
      </c>
      <c r="Z2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8" t="s">
        <v>4</v>
      </c>
      <c r="AS268">
        <v>10</v>
      </c>
      <c r="AT268">
        <v>27</v>
      </c>
      <c r="AU268">
        <f t="shared" si="11"/>
        <v>0</v>
      </c>
      <c r="AV268" t="str">
        <f t="shared" si="12"/>
        <v/>
      </c>
    </row>
    <row r="269" spans="1:48" x14ac:dyDescent="0.25">
      <c r="A269" t="s">
        <v>4</v>
      </c>
      <c r="B269">
        <v>11</v>
      </c>
      <c r="C269">
        <v>0</v>
      </c>
      <c r="D269">
        <v>1</v>
      </c>
      <c r="E269">
        <v>0</v>
      </c>
      <c r="F269">
        <v>27</v>
      </c>
      <c r="G269">
        <f>טבלה20[[#This Row],[LengthofCycle]]+1</f>
        <v>28</v>
      </c>
      <c r="H269" t="str">
        <f>IF(טבלה20[[#This Row],[CycleNumber]]&gt;2,IF(AND(טבלה20[[#This Row],[LengthofCycle]]-F268=F268-F267,טבלה20[[#This Row],[LengthofCycle]]-F268&lt;&gt;0),1,""),"")</f>
        <v/>
      </c>
      <c r="I269" t="str">
        <f>IF(טבלה20[[#This Row],[דילוג]]=1,SUM(H269:H270),"")</f>
        <v/>
      </c>
      <c r="J269">
        <f>IF(AND(טבלה20[[#This Row],[CycleNumber]]&gt;B268,טבלה20[[#This Row],[CycleNumber]]&gt;2),IF(טבלה20[[#This Row],[דילוג]]=1,טבלה20[[#This Row],[LengthofCycle]]-F268,J268),"")</f>
        <v>-1</v>
      </c>
      <c r="K269">
        <f>IF(AND(טבלה20[[#This Row],[CycleNumber]]&gt;B268,טבלה20[[#This Row],[CycleNumber]]&gt;2),IF(טבלה20[[#This Row],[דילוג]]=1,1,IF(MAX(K267:K268)=1,1,IF(טבלה20[[#This Row],[LengthofCycle]]-F268&lt;&gt;טבלה20[[#This Row],[הפרש קבוע אחרון]],0,""))),"")</f>
        <v>1</v>
      </c>
      <c r="L269">
        <f>IF(טבלה20[[#This Row],[CycleNumber]]&lt;3,"",IF(טבלה20[[#This Row],[דילוג]]=1,1,IF(L268="","",IF(טבלה20[[#This Row],[LengthofCycle]]-F268=טבלה20[[#This Row],[הפרש קבוע אחרון]],1,IF(L268+1&gt;3,"",L268+1)))))</f>
        <v>3</v>
      </c>
      <c r="M269" t="str">
        <f>IF(AND(טבלה20[[#This Row],[פעילות]]=1,L270=2,L271=1,B271&gt;טבלה20[[#This Row],[CycleNumber]]),1,"")</f>
        <v/>
      </c>
      <c r="N269" t="str">
        <f>IF(AND(טבלה20[[#This Row],[האם יש לאישה וסת דילוג?]]=1,טבלה20[[#This Row],[CycleNumber]]&gt;5),IF(AND(טבלה20[[#This Row],[LengthofCycle]]=F266,F268=F265,F267=F264),1,""),"")</f>
        <v/>
      </c>
      <c r="O269">
        <f>IF(OR(טבלה20[[#This Row],[פעילות]]="",L268=""),"",IF(טבלה20[[#This Row],[פעילות]]=1,1,0))</f>
        <v>0</v>
      </c>
      <c r="P269">
        <f>IF(AND(טבלה20[[#This Row],[הפרש קבוע אחרון]]&lt;&gt;"",טבלה20[[#This Row],[CycleNumber]]&lt;B270,B270&lt;&gt;"",טבלה20[[#This Row],[פעילות]]&lt;4),IF(F270-טבלה20[[#This Row],[LengthofCycle]]=טבלה20[[#This Row],[הפרש קבוע אחרון]],1,0),"")</f>
        <v>0</v>
      </c>
      <c r="Q269" s="14">
        <f>IF(טבלה20[[#This Row],[פעילות]]="","",IF(OR(Q268="",AND(טבלה20[[#This Row],[דילוג]]=1,L268=3)),1,Q268+1))</f>
        <v>3</v>
      </c>
      <c r="R269" s="14" t="str">
        <f>IF(AND(טבלה20[[#This Row],[מחזורי פעילות]]=3,H270=1,טבלה20[[#This Row],[הפרש קבוע אחרון]]&lt;&gt;J270),1,"")</f>
        <v/>
      </c>
      <c r="S269" s="14" t="str">
        <f>IF(AND(טבלה20[[#This Row],[מחזורי פעילות]]=3,H270=1,טבלה20[[#This Row],[הפרש קבוע אחרון]]=J270),1,"")</f>
        <v/>
      </c>
      <c r="T269" s="14" t="str">
        <f>IF(AND(טבלה20[[#This Row],[דילוג]]=1,טבלה20[[#This Row],[הפרש קבוע אחרון]]=J268,טבלה20[[#This Row],[מחזורי פעילות]]&gt;1),1,"")</f>
        <v/>
      </c>
      <c r="U269" s="14">
        <f>IF(OR(AND(טבלה20[[#This Row],[מחזורי פעילות]]&lt;&gt;"",Q270=""),AND(טבלה20[[#This Row],[פעילות]]=3,Q270=1)),טבלה20[[#This Row],[מחזורי פעילות]],"")</f>
        <v>3</v>
      </c>
      <c r="V269" s="14">
        <f>IF(טבלה20[[#This Row],[באיזה מחזור נעקר אחרי קביעה?]]&lt;&gt;"",1,"")</f>
        <v>1</v>
      </c>
      <c r="W269" s="14" t="str">
        <f>IF(AND(טבלה20[[#This Row],[באיזה מחזור נעקר אחרי קביעה?]]&lt;&gt;"",טבלה20[[#This Row],[CycleNumber]]&gt;B270),טבלה20[[#This Row],[באיזה מחזור נעקר אחרי קביעה?]],"")</f>
        <v/>
      </c>
      <c r="X269" s="14" t="str">
        <f>IF(AND(טבלה20[[#This Row],[הפרש קבוע אחרון]]&lt;&gt;"",J268=""),טבלה20[[#This Row],[CycleNumber]],"")</f>
        <v/>
      </c>
      <c r="Y269" s="14" t="str">
        <f>IF(OR(טבלה20[[#This Row],[CycleNumber]]&gt;B270,B270=""),טבלה20[[#This Row],[CycleNumber]],"")</f>
        <v/>
      </c>
      <c r="Z2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69" t="s">
        <v>4</v>
      </c>
      <c r="AS269">
        <v>11</v>
      </c>
      <c r="AT269">
        <v>27</v>
      </c>
      <c r="AU269">
        <f t="shared" si="11"/>
        <v>0</v>
      </c>
      <c r="AV269" t="str">
        <f t="shared" si="12"/>
        <v/>
      </c>
    </row>
    <row r="270" spans="1:48" x14ac:dyDescent="0.25">
      <c r="A270" t="s">
        <v>4</v>
      </c>
      <c r="B270">
        <v>12</v>
      </c>
      <c r="C270">
        <v>0</v>
      </c>
      <c r="D270">
        <v>1</v>
      </c>
      <c r="E270">
        <v>0</v>
      </c>
      <c r="F270">
        <v>27</v>
      </c>
      <c r="G270">
        <f>טבלה20[[#This Row],[LengthofCycle]]+1</f>
        <v>28</v>
      </c>
      <c r="H270" t="str">
        <f>IF(טבלה20[[#This Row],[CycleNumber]]&gt;2,IF(AND(טבלה20[[#This Row],[LengthofCycle]]-F269=F269-F268,טבלה20[[#This Row],[LengthofCycle]]-F269&lt;&gt;0),1,""),"")</f>
        <v/>
      </c>
      <c r="I270" t="str">
        <f>IF(טבלה20[[#This Row],[דילוג]]=1,SUM(H270:H271),"")</f>
        <v/>
      </c>
      <c r="J270">
        <f>IF(AND(טבלה20[[#This Row],[CycleNumber]]&gt;B269,טבלה20[[#This Row],[CycleNumber]]&gt;2),IF(טבלה20[[#This Row],[דילוג]]=1,טבלה20[[#This Row],[LengthofCycle]]-F269,J269),"")</f>
        <v>-1</v>
      </c>
      <c r="K270">
        <f>IF(AND(טבלה20[[#This Row],[CycleNumber]]&gt;B269,טבלה20[[#This Row],[CycleNumber]]&gt;2),IF(טבלה20[[#This Row],[דילוג]]=1,1,IF(MAX(K268:K269)=1,1,IF(טבלה20[[#This Row],[LengthofCycle]]-F269&lt;&gt;טבלה20[[#This Row],[הפרש קבוע אחרון]],0,""))),"")</f>
        <v>1</v>
      </c>
      <c r="L270" t="str">
        <f>IF(טבלה20[[#This Row],[CycleNumber]]&lt;3,"",IF(טבלה20[[#This Row],[דילוג]]=1,1,IF(L269="","",IF(טבלה20[[#This Row],[LengthofCycle]]-F269=טבלה20[[#This Row],[הפרש קבוע אחרון]],1,IF(L269+1&gt;3,"",L269+1)))))</f>
        <v/>
      </c>
      <c r="M270" t="str">
        <f>IF(AND(טבלה20[[#This Row],[פעילות]]=1,L271=2,L272=1,B272&gt;טבלה20[[#This Row],[CycleNumber]]),1,"")</f>
        <v/>
      </c>
      <c r="N270" t="str">
        <f>IF(AND(טבלה20[[#This Row],[האם יש לאישה וסת דילוג?]]=1,טבלה20[[#This Row],[CycleNumber]]&gt;5),IF(AND(טבלה20[[#This Row],[LengthofCycle]]=F267,F269=F266,F268=F265),1,""),"")</f>
        <v/>
      </c>
      <c r="O270" t="str">
        <f>IF(OR(טבלה20[[#This Row],[פעילות]]="",L269=""),"",IF(טבלה20[[#This Row],[פעילות]]=1,1,0))</f>
        <v/>
      </c>
      <c r="P270" t="str">
        <f>IF(AND(טבלה20[[#This Row],[הפרש קבוע אחרון]]&lt;&gt;"",טבלה20[[#This Row],[CycleNumber]]&lt;B271,B271&lt;&gt;"",טבלה20[[#This Row],[פעילות]]&lt;4),IF(F271-טבלה20[[#This Row],[LengthofCycle]]=טבלה20[[#This Row],[הפרש קבוע אחרון]],1,0),"")</f>
        <v/>
      </c>
      <c r="Q270" s="14" t="str">
        <f>IF(טבלה20[[#This Row],[פעילות]]="","",IF(OR(Q269="",AND(טבלה20[[#This Row],[דילוג]]=1,L269=3)),1,Q269+1))</f>
        <v/>
      </c>
      <c r="R270" s="14" t="str">
        <f>IF(AND(טבלה20[[#This Row],[מחזורי פעילות]]=3,H271=1,טבלה20[[#This Row],[הפרש קבוע אחרון]]&lt;&gt;J271),1,"")</f>
        <v/>
      </c>
      <c r="S270" s="14" t="str">
        <f>IF(AND(טבלה20[[#This Row],[מחזורי פעילות]]=3,H271=1,טבלה20[[#This Row],[הפרש קבוע אחרון]]=J271),1,"")</f>
        <v/>
      </c>
      <c r="T270" s="14" t="str">
        <f>IF(AND(טבלה20[[#This Row],[דילוג]]=1,טבלה20[[#This Row],[הפרש קבוע אחרון]]=J269,טבלה20[[#This Row],[מחזורי פעילות]]&gt;1),1,"")</f>
        <v/>
      </c>
      <c r="U270" s="14" t="str">
        <f>IF(OR(AND(טבלה20[[#This Row],[מחזורי פעילות]]&lt;&gt;"",Q271=""),AND(טבלה20[[#This Row],[פעילות]]=3,Q271=1)),טבלה20[[#This Row],[מחזורי פעילות]],"")</f>
        <v/>
      </c>
      <c r="V270" s="14" t="str">
        <f>IF(טבלה20[[#This Row],[באיזה מחזור נעקר אחרי קביעה?]]&lt;&gt;"",1,"")</f>
        <v/>
      </c>
      <c r="W270" s="14" t="str">
        <f>IF(AND(טבלה20[[#This Row],[באיזה מחזור נעקר אחרי קביעה?]]&lt;&gt;"",טבלה20[[#This Row],[CycleNumber]]&gt;B271),טבלה20[[#This Row],[באיזה מחזור נעקר אחרי קביעה?]],"")</f>
        <v/>
      </c>
      <c r="X270" s="14" t="str">
        <f>IF(AND(טבלה20[[#This Row],[הפרש קבוע אחרון]]&lt;&gt;"",J269=""),טבלה20[[#This Row],[CycleNumber]],"")</f>
        <v/>
      </c>
      <c r="Y270" s="14" t="str">
        <f>IF(OR(טבלה20[[#This Row],[CycleNumber]]&gt;B271,B271=""),טבלה20[[#This Row],[CycleNumber]],"")</f>
        <v/>
      </c>
      <c r="Z2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0" t="s">
        <v>4</v>
      </c>
      <c r="AS270">
        <v>12</v>
      </c>
      <c r="AT270">
        <v>27</v>
      </c>
      <c r="AU270">
        <f t="shared" si="11"/>
        <v>0</v>
      </c>
      <c r="AV270" t="str">
        <f t="shared" si="12"/>
        <v/>
      </c>
    </row>
    <row r="271" spans="1:48" x14ac:dyDescent="0.25">
      <c r="A271" t="s">
        <v>4</v>
      </c>
      <c r="B271">
        <v>13</v>
      </c>
      <c r="C271">
        <v>0</v>
      </c>
      <c r="D271">
        <v>0</v>
      </c>
      <c r="E271">
        <v>0</v>
      </c>
      <c r="F271">
        <v>28</v>
      </c>
      <c r="G271">
        <f>טבלה20[[#This Row],[LengthofCycle]]+1</f>
        <v>29</v>
      </c>
      <c r="H271" t="str">
        <f>IF(טבלה20[[#This Row],[CycleNumber]]&gt;2,IF(AND(טבלה20[[#This Row],[LengthofCycle]]-F270=F270-F269,טבלה20[[#This Row],[LengthofCycle]]-F270&lt;&gt;0),1,""),"")</f>
        <v/>
      </c>
      <c r="I271" t="str">
        <f>IF(טבלה20[[#This Row],[דילוג]]=1,SUM(H271:H272),"")</f>
        <v/>
      </c>
      <c r="J271">
        <f>IF(AND(טבלה20[[#This Row],[CycleNumber]]&gt;B270,טבלה20[[#This Row],[CycleNumber]]&gt;2),IF(טבלה20[[#This Row],[דילוג]]=1,טבלה20[[#This Row],[LengthofCycle]]-F270,J270),"")</f>
        <v>-1</v>
      </c>
      <c r="K271">
        <f>IF(AND(טבלה20[[#This Row],[CycleNumber]]&gt;B270,טבלה20[[#This Row],[CycleNumber]]&gt;2),IF(טבלה20[[#This Row],[דילוג]]=1,1,IF(MAX(K269:K270)=1,1,IF(טבלה20[[#This Row],[LengthofCycle]]-F270&lt;&gt;טבלה20[[#This Row],[הפרש קבוע אחרון]],0,""))),"")</f>
        <v>1</v>
      </c>
      <c r="L271" t="str">
        <f>IF(טבלה20[[#This Row],[CycleNumber]]&lt;3,"",IF(טבלה20[[#This Row],[דילוג]]=1,1,IF(L270="","",IF(טבלה20[[#This Row],[LengthofCycle]]-F270=טבלה20[[#This Row],[הפרש קבוע אחרון]],1,IF(L270+1&gt;3,"",L270+1)))))</f>
        <v/>
      </c>
      <c r="M271" t="str">
        <f>IF(AND(טבלה20[[#This Row],[פעילות]]=1,L272=2,L273=1,B273&gt;טבלה20[[#This Row],[CycleNumber]]),1,"")</f>
        <v/>
      </c>
      <c r="N271" t="str">
        <f>IF(AND(טבלה20[[#This Row],[האם יש לאישה וסת דילוג?]]=1,טבלה20[[#This Row],[CycleNumber]]&gt;5),IF(AND(טבלה20[[#This Row],[LengthofCycle]]=F268,F270=F267,F269=F266),1,""),"")</f>
        <v/>
      </c>
      <c r="O271" t="str">
        <f>IF(OR(טבלה20[[#This Row],[פעילות]]="",L270=""),"",IF(טבלה20[[#This Row],[פעילות]]=1,1,0))</f>
        <v/>
      </c>
      <c r="P271" t="str">
        <f>IF(AND(טבלה20[[#This Row],[הפרש קבוע אחרון]]&lt;&gt;"",טבלה20[[#This Row],[CycleNumber]]&lt;B272,B272&lt;&gt;"",טבלה20[[#This Row],[פעילות]]&lt;4),IF(F272-טבלה20[[#This Row],[LengthofCycle]]=טבלה20[[#This Row],[הפרש קבוע אחרון]],1,0),"")</f>
        <v/>
      </c>
      <c r="Q271" s="14" t="str">
        <f>IF(טבלה20[[#This Row],[פעילות]]="","",IF(OR(Q270="",AND(טבלה20[[#This Row],[דילוג]]=1,L270=3)),1,Q270+1))</f>
        <v/>
      </c>
      <c r="R271" s="14" t="str">
        <f>IF(AND(טבלה20[[#This Row],[מחזורי פעילות]]=3,H272=1,טבלה20[[#This Row],[הפרש קבוע אחרון]]&lt;&gt;J272),1,"")</f>
        <v/>
      </c>
      <c r="S271" s="14" t="str">
        <f>IF(AND(טבלה20[[#This Row],[מחזורי פעילות]]=3,H272=1,טבלה20[[#This Row],[הפרש קבוע אחרון]]=J272),1,"")</f>
        <v/>
      </c>
      <c r="T271" s="14" t="str">
        <f>IF(AND(טבלה20[[#This Row],[דילוג]]=1,טבלה20[[#This Row],[הפרש קבוע אחרון]]=J270,טבלה20[[#This Row],[מחזורי פעילות]]&gt;1),1,"")</f>
        <v/>
      </c>
      <c r="U271" s="14" t="str">
        <f>IF(OR(AND(טבלה20[[#This Row],[מחזורי פעילות]]&lt;&gt;"",Q272=""),AND(טבלה20[[#This Row],[פעילות]]=3,Q272=1)),טבלה20[[#This Row],[מחזורי פעילות]],"")</f>
        <v/>
      </c>
      <c r="V271" s="14" t="str">
        <f>IF(טבלה20[[#This Row],[באיזה מחזור נעקר אחרי קביעה?]]&lt;&gt;"",1,"")</f>
        <v/>
      </c>
      <c r="W271" s="14" t="str">
        <f>IF(AND(טבלה20[[#This Row],[באיזה מחזור נעקר אחרי קביעה?]]&lt;&gt;"",טבלה20[[#This Row],[CycleNumber]]&gt;B272),טבלה20[[#This Row],[באיזה מחזור נעקר אחרי קביעה?]],"")</f>
        <v/>
      </c>
      <c r="X271" s="14" t="str">
        <f>IF(AND(טבלה20[[#This Row],[הפרש קבוע אחרון]]&lt;&gt;"",J270=""),טבלה20[[#This Row],[CycleNumber]],"")</f>
        <v/>
      </c>
      <c r="Y271" s="14" t="str">
        <f>IF(OR(טבלה20[[#This Row],[CycleNumber]]&gt;B272,B272=""),טבלה20[[#This Row],[CycleNumber]],"")</f>
        <v/>
      </c>
      <c r="Z2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1" t="s">
        <v>4</v>
      </c>
      <c r="AS271">
        <v>13</v>
      </c>
      <c r="AT271">
        <v>28</v>
      </c>
      <c r="AU271">
        <f t="shared" si="11"/>
        <v>0</v>
      </c>
      <c r="AV271" t="str">
        <f t="shared" si="12"/>
        <v/>
      </c>
    </row>
    <row r="272" spans="1:48" x14ac:dyDescent="0.25">
      <c r="A272" t="s">
        <v>4</v>
      </c>
      <c r="B272">
        <v>14</v>
      </c>
      <c r="C272">
        <v>0</v>
      </c>
      <c r="D272">
        <v>1</v>
      </c>
      <c r="E272">
        <v>0</v>
      </c>
      <c r="F272" s="19">
        <v>27</v>
      </c>
      <c r="G272" s="19">
        <f>טבלה20[[#This Row],[LengthofCycle]]+1</f>
        <v>28</v>
      </c>
      <c r="H272" t="str">
        <f>IF(טבלה20[[#This Row],[CycleNumber]]&gt;2,IF(AND(טבלה20[[#This Row],[LengthofCycle]]-F271=F271-F270,טבלה20[[#This Row],[LengthofCycle]]-F271&lt;&gt;0),1,""),"")</f>
        <v/>
      </c>
      <c r="I272" t="str">
        <f>IF(טבלה20[[#This Row],[דילוג]]=1,SUM(H272:H273),"")</f>
        <v/>
      </c>
      <c r="J272">
        <f>IF(AND(טבלה20[[#This Row],[CycleNumber]]&gt;B271,טבלה20[[#This Row],[CycleNumber]]&gt;2),IF(טבלה20[[#This Row],[דילוג]]=1,טבלה20[[#This Row],[LengthofCycle]]-F271,J271),"")</f>
        <v>-1</v>
      </c>
      <c r="K272">
        <f>IF(AND(טבלה20[[#This Row],[CycleNumber]]&gt;B271,טבלה20[[#This Row],[CycleNumber]]&gt;2),IF(טבלה20[[#This Row],[דילוג]]=1,1,IF(MAX(K270:K271)=1,1,IF(טבלה20[[#This Row],[LengthofCycle]]-F271&lt;&gt;טבלה20[[#This Row],[הפרש קבוע אחרון]],0,""))),"")</f>
        <v>1</v>
      </c>
      <c r="L272" t="str">
        <f>IF(טבלה20[[#This Row],[CycleNumber]]&lt;3,"",IF(טבלה20[[#This Row],[דילוג]]=1,1,IF(L271="","",IF(טבלה20[[#This Row],[LengthofCycle]]-F271=טבלה20[[#This Row],[הפרש קבוע אחרון]],1,IF(L271+1&gt;3,"",L271+1)))))</f>
        <v/>
      </c>
      <c r="M272" t="str">
        <f>IF(AND(טבלה20[[#This Row],[פעילות]]=1,L273=2,L274=1,B274&gt;טבלה20[[#This Row],[CycleNumber]]),1,"")</f>
        <v/>
      </c>
      <c r="N272" t="str">
        <f>IF(AND(טבלה20[[#This Row],[האם יש לאישה וסת דילוג?]]=1,טבלה20[[#This Row],[CycleNumber]]&gt;5),IF(AND(טבלה20[[#This Row],[LengthofCycle]]=F269,F271=F268,F270=F267),1,""),"")</f>
        <v/>
      </c>
      <c r="O272" t="str">
        <f>IF(OR(טבלה20[[#This Row],[פעילות]]="",L271=""),"",IF(טבלה20[[#This Row],[פעילות]]=1,1,0))</f>
        <v/>
      </c>
      <c r="P272" t="str">
        <f>IF(AND(טבלה20[[#This Row],[הפרש קבוע אחרון]]&lt;&gt;"",טבלה20[[#This Row],[CycleNumber]]&lt;B273,B273&lt;&gt;"",טבלה20[[#This Row],[פעילות]]&lt;4),IF(F273-טבלה20[[#This Row],[LengthofCycle]]=טבלה20[[#This Row],[הפרש קבוע אחרון]],1,0),"")</f>
        <v/>
      </c>
      <c r="Q272" s="14" t="str">
        <f>IF(טבלה20[[#This Row],[פעילות]]="","",IF(OR(Q271="",AND(טבלה20[[#This Row],[דילוג]]=1,L271=3)),1,Q271+1))</f>
        <v/>
      </c>
      <c r="R272" s="14" t="str">
        <f>IF(AND(טבלה20[[#This Row],[מחזורי פעילות]]=3,H273=1,טבלה20[[#This Row],[הפרש קבוע אחרון]]&lt;&gt;J273),1,"")</f>
        <v/>
      </c>
      <c r="S272" s="14" t="str">
        <f>IF(AND(טבלה20[[#This Row],[מחזורי פעילות]]=3,H273=1,טבלה20[[#This Row],[הפרש קבוע אחרון]]=J273),1,"")</f>
        <v/>
      </c>
      <c r="T272" s="14" t="str">
        <f>IF(AND(טבלה20[[#This Row],[דילוג]]=1,טבלה20[[#This Row],[הפרש קבוע אחרון]]=J271,טבלה20[[#This Row],[מחזורי פעילות]]&gt;1),1,"")</f>
        <v/>
      </c>
      <c r="U272" s="14" t="str">
        <f>IF(OR(AND(טבלה20[[#This Row],[מחזורי פעילות]]&lt;&gt;"",Q273=""),AND(טבלה20[[#This Row],[פעילות]]=3,Q273=1)),טבלה20[[#This Row],[מחזורי פעילות]],"")</f>
        <v/>
      </c>
      <c r="V272" s="14" t="str">
        <f>IF(טבלה20[[#This Row],[באיזה מחזור נעקר אחרי קביעה?]]&lt;&gt;"",1,"")</f>
        <v/>
      </c>
      <c r="W272" s="14" t="str">
        <f>IF(AND(טבלה20[[#This Row],[באיזה מחזור נעקר אחרי קביעה?]]&lt;&gt;"",טבלה20[[#This Row],[CycleNumber]]&gt;B273),טבלה20[[#This Row],[באיזה מחזור נעקר אחרי קביעה?]],"")</f>
        <v/>
      </c>
      <c r="X272" s="14" t="str">
        <f>IF(AND(טבלה20[[#This Row],[הפרש קבוע אחרון]]&lt;&gt;"",J271=""),טבלה20[[#This Row],[CycleNumber]],"")</f>
        <v/>
      </c>
      <c r="Y272" s="14" t="str">
        <f>IF(OR(טבלה20[[#This Row],[CycleNumber]]&gt;B273,B273=""),טבלה20[[#This Row],[CycleNumber]],"")</f>
        <v/>
      </c>
      <c r="Z2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2" t="s">
        <v>4</v>
      </c>
      <c r="AS272">
        <v>14</v>
      </c>
      <c r="AT272">
        <v>27</v>
      </c>
      <c r="AU272">
        <f t="shared" si="11"/>
        <v>0</v>
      </c>
      <c r="AV272" t="str">
        <f t="shared" si="12"/>
        <v/>
      </c>
    </row>
    <row r="273" spans="1:48" x14ac:dyDescent="0.25">
      <c r="A273" t="s">
        <v>4</v>
      </c>
      <c r="B273">
        <v>15</v>
      </c>
      <c r="C273">
        <v>0</v>
      </c>
      <c r="D273">
        <v>1</v>
      </c>
      <c r="E273">
        <v>0</v>
      </c>
      <c r="F273" s="19">
        <v>28</v>
      </c>
      <c r="G273" s="19">
        <f>טבלה20[[#This Row],[LengthofCycle]]+1</f>
        <v>29</v>
      </c>
      <c r="H273" t="str">
        <f>IF(טבלה20[[#This Row],[CycleNumber]]&gt;2,IF(AND(טבלה20[[#This Row],[LengthofCycle]]-F272=F272-F271,טבלה20[[#This Row],[LengthofCycle]]-F272&lt;&gt;0),1,""),"")</f>
        <v/>
      </c>
      <c r="I273" t="str">
        <f>IF(טבלה20[[#This Row],[דילוג]]=1,SUM(H273:H274),"")</f>
        <v/>
      </c>
      <c r="J273">
        <f>IF(AND(טבלה20[[#This Row],[CycleNumber]]&gt;B272,טבלה20[[#This Row],[CycleNumber]]&gt;2),IF(טבלה20[[#This Row],[דילוג]]=1,טבלה20[[#This Row],[LengthofCycle]]-F272,J272),"")</f>
        <v>-1</v>
      </c>
      <c r="K273">
        <f>IF(AND(טבלה20[[#This Row],[CycleNumber]]&gt;B272,טבלה20[[#This Row],[CycleNumber]]&gt;2),IF(טבלה20[[#This Row],[דילוג]]=1,1,IF(MAX(K271:K272)=1,1,IF(טבלה20[[#This Row],[LengthofCycle]]-F272&lt;&gt;טבלה20[[#This Row],[הפרש קבוע אחרון]],0,""))),"")</f>
        <v>1</v>
      </c>
      <c r="L273" t="str">
        <f>IF(טבלה20[[#This Row],[CycleNumber]]&lt;3,"",IF(טבלה20[[#This Row],[דילוג]]=1,1,IF(L272="","",IF(טבלה20[[#This Row],[LengthofCycle]]-F272=טבלה20[[#This Row],[הפרש קבוע אחרון]],1,IF(L272+1&gt;3,"",L272+1)))))</f>
        <v/>
      </c>
      <c r="M273" t="str">
        <f>IF(AND(טבלה20[[#This Row],[פעילות]]=1,L274=2,L275=1,B275&gt;טבלה20[[#This Row],[CycleNumber]]),1,"")</f>
        <v/>
      </c>
      <c r="N273" t="str">
        <f>IF(AND(טבלה20[[#This Row],[האם יש לאישה וסת דילוג?]]=1,טבלה20[[#This Row],[CycleNumber]]&gt;5),IF(AND(טבלה20[[#This Row],[LengthofCycle]]=F270,F272=F269,F271=F268),1,""),"")</f>
        <v/>
      </c>
      <c r="O273" t="str">
        <f>IF(OR(טבלה20[[#This Row],[פעילות]]="",L272=""),"",IF(טבלה20[[#This Row],[פעילות]]=1,1,0))</f>
        <v/>
      </c>
      <c r="P273" t="str">
        <f>IF(AND(טבלה20[[#This Row],[הפרש קבוע אחרון]]&lt;&gt;"",טבלה20[[#This Row],[CycleNumber]]&lt;B274,B274&lt;&gt;"",טבלה20[[#This Row],[פעילות]]&lt;4),IF(F274-טבלה20[[#This Row],[LengthofCycle]]=טבלה20[[#This Row],[הפרש קבוע אחרון]],1,0),"")</f>
        <v/>
      </c>
      <c r="Q273" s="14" t="str">
        <f>IF(טבלה20[[#This Row],[פעילות]]="","",IF(OR(Q272="",AND(טבלה20[[#This Row],[דילוג]]=1,L272=3)),1,Q272+1))</f>
        <v/>
      </c>
      <c r="R273" s="14" t="str">
        <f>IF(AND(טבלה20[[#This Row],[מחזורי פעילות]]=3,H274=1,טבלה20[[#This Row],[הפרש קבוע אחרון]]&lt;&gt;J274),1,"")</f>
        <v/>
      </c>
      <c r="S273" s="14" t="str">
        <f>IF(AND(טבלה20[[#This Row],[מחזורי פעילות]]=3,H274=1,טבלה20[[#This Row],[הפרש קבוע אחרון]]=J274),1,"")</f>
        <v/>
      </c>
      <c r="T273" s="14" t="str">
        <f>IF(AND(טבלה20[[#This Row],[דילוג]]=1,טבלה20[[#This Row],[הפרש קבוע אחרון]]=J272,טבלה20[[#This Row],[מחזורי פעילות]]&gt;1),1,"")</f>
        <v/>
      </c>
      <c r="U273" s="14" t="str">
        <f>IF(OR(AND(טבלה20[[#This Row],[מחזורי פעילות]]&lt;&gt;"",Q274=""),AND(טבלה20[[#This Row],[פעילות]]=3,Q274=1)),טבלה20[[#This Row],[מחזורי פעילות]],"")</f>
        <v/>
      </c>
      <c r="V273" s="14" t="str">
        <f>IF(טבלה20[[#This Row],[באיזה מחזור נעקר אחרי קביעה?]]&lt;&gt;"",1,"")</f>
        <v/>
      </c>
      <c r="W273" s="14" t="str">
        <f>IF(AND(טבלה20[[#This Row],[באיזה מחזור נעקר אחרי קביעה?]]&lt;&gt;"",טבלה20[[#This Row],[CycleNumber]]&gt;B274),טבלה20[[#This Row],[באיזה מחזור נעקר אחרי קביעה?]],"")</f>
        <v/>
      </c>
      <c r="X273" s="14" t="str">
        <f>IF(AND(טבלה20[[#This Row],[הפרש קבוע אחרון]]&lt;&gt;"",J272=""),טבלה20[[#This Row],[CycleNumber]],"")</f>
        <v/>
      </c>
      <c r="Y273" s="14" t="str">
        <f>IF(OR(טבלה20[[#This Row],[CycleNumber]]&gt;B274,B274=""),טבלה20[[#This Row],[CycleNumber]],"")</f>
        <v/>
      </c>
      <c r="Z2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3" t="s">
        <v>4</v>
      </c>
      <c r="AS273">
        <v>15</v>
      </c>
      <c r="AT273">
        <v>28</v>
      </c>
      <c r="AU273">
        <f t="shared" si="11"/>
        <v>0</v>
      </c>
      <c r="AV273" t="str">
        <f t="shared" si="12"/>
        <v/>
      </c>
    </row>
    <row r="274" spans="1:48" x14ac:dyDescent="0.25">
      <c r="A274" t="s">
        <v>4</v>
      </c>
      <c r="B274">
        <v>16</v>
      </c>
      <c r="C274">
        <v>0</v>
      </c>
      <c r="D274">
        <v>1</v>
      </c>
      <c r="E274">
        <v>0</v>
      </c>
      <c r="F274" s="19">
        <v>27</v>
      </c>
      <c r="G274" s="19">
        <f>טבלה20[[#This Row],[LengthofCycle]]+1</f>
        <v>28</v>
      </c>
      <c r="H274" t="str">
        <f>IF(טבלה20[[#This Row],[CycleNumber]]&gt;2,IF(AND(טבלה20[[#This Row],[LengthofCycle]]-F273=F273-F272,טבלה20[[#This Row],[LengthofCycle]]-F273&lt;&gt;0),1,""),"")</f>
        <v/>
      </c>
      <c r="I274" t="str">
        <f>IF(טבלה20[[#This Row],[דילוג]]=1,SUM(H274:H275),"")</f>
        <v/>
      </c>
      <c r="J274">
        <f>IF(AND(טבלה20[[#This Row],[CycleNumber]]&gt;B273,טבלה20[[#This Row],[CycleNumber]]&gt;2),IF(טבלה20[[#This Row],[דילוג]]=1,טבלה20[[#This Row],[LengthofCycle]]-F273,J273),"")</f>
        <v>-1</v>
      </c>
      <c r="K274">
        <f>IF(AND(טבלה20[[#This Row],[CycleNumber]]&gt;B273,טבלה20[[#This Row],[CycleNumber]]&gt;2),IF(טבלה20[[#This Row],[דילוג]]=1,1,IF(MAX(K272:K273)=1,1,IF(טבלה20[[#This Row],[LengthofCycle]]-F273&lt;&gt;טבלה20[[#This Row],[הפרש קבוע אחרון]],0,""))),"")</f>
        <v>1</v>
      </c>
      <c r="L274" t="str">
        <f>IF(טבלה20[[#This Row],[CycleNumber]]&lt;3,"",IF(טבלה20[[#This Row],[דילוג]]=1,1,IF(L273="","",IF(טבלה20[[#This Row],[LengthofCycle]]-F273=טבלה20[[#This Row],[הפרש קבוע אחרון]],1,IF(L273+1&gt;3,"",L273+1)))))</f>
        <v/>
      </c>
      <c r="M274" t="str">
        <f>IF(AND(טבלה20[[#This Row],[פעילות]]=1,L275=2,L276=1,B276&gt;טבלה20[[#This Row],[CycleNumber]]),1,"")</f>
        <v/>
      </c>
      <c r="N274" t="str">
        <f>IF(AND(טבלה20[[#This Row],[האם יש לאישה וסת דילוג?]]=1,טבלה20[[#This Row],[CycleNumber]]&gt;5),IF(AND(טבלה20[[#This Row],[LengthofCycle]]=F271,F273=F270,F272=F269),1,""),"")</f>
        <v/>
      </c>
      <c r="O274" t="str">
        <f>IF(OR(טבלה20[[#This Row],[פעילות]]="",L273=""),"",IF(טבלה20[[#This Row],[פעילות]]=1,1,0))</f>
        <v/>
      </c>
      <c r="P274" t="str">
        <f>IF(AND(טבלה20[[#This Row],[הפרש קבוע אחרון]]&lt;&gt;"",טבלה20[[#This Row],[CycleNumber]]&lt;B275,B275&lt;&gt;"",טבלה20[[#This Row],[פעילות]]&lt;4),IF(F275-טבלה20[[#This Row],[LengthofCycle]]=טבלה20[[#This Row],[הפרש קבוע אחרון]],1,0),"")</f>
        <v/>
      </c>
      <c r="Q274" s="14" t="str">
        <f>IF(טבלה20[[#This Row],[פעילות]]="","",IF(OR(Q273="",AND(טבלה20[[#This Row],[דילוג]]=1,L273=3)),1,Q273+1))</f>
        <v/>
      </c>
      <c r="R274" s="14" t="str">
        <f>IF(AND(טבלה20[[#This Row],[מחזורי פעילות]]=3,H275=1,טבלה20[[#This Row],[הפרש קבוע אחרון]]&lt;&gt;J275),1,"")</f>
        <v/>
      </c>
      <c r="S274" s="14" t="str">
        <f>IF(AND(טבלה20[[#This Row],[מחזורי פעילות]]=3,H275=1,טבלה20[[#This Row],[הפרש קבוע אחרון]]=J275),1,"")</f>
        <v/>
      </c>
      <c r="T274" s="14" t="str">
        <f>IF(AND(טבלה20[[#This Row],[דילוג]]=1,טבלה20[[#This Row],[הפרש קבוע אחרון]]=J273,טבלה20[[#This Row],[מחזורי פעילות]]&gt;1),1,"")</f>
        <v/>
      </c>
      <c r="U274" s="14" t="str">
        <f>IF(OR(AND(טבלה20[[#This Row],[מחזורי פעילות]]&lt;&gt;"",Q275=""),AND(טבלה20[[#This Row],[פעילות]]=3,Q275=1)),טבלה20[[#This Row],[מחזורי פעילות]],"")</f>
        <v/>
      </c>
      <c r="V274" s="14" t="str">
        <f>IF(טבלה20[[#This Row],[באיזה מחזור נעקר אחרי קביעה?]]&lt;&gt;"",1,"")</f>
        <v/>
      </c>
      <c r="W274" s="14" t="str">
        <f>IF(AND(טבלה20[[#This Row],[באיזה מחזור נעקר אחרי קביעה?]]&lt;&gt;"",טבלה20[[#This Row],[CycleNumber]]&gt;B275),טבלה20[[#This Row],[באיזה מחזור נעקר אחרי קביעה?]],"")</f>
        <v/>
      </c>
      <c r="X274" s="14" t="str">
        <f>IF(AND(טבלה20[[#This Row],[הפרש קבוע אחרון]]&lt;&gt;"",J273=""),טבלה20[[#This Row],[CycleNumber]],"")</f>
        <v/>
      </c>
      <c r="Y274" s="14" t="str">
        <f>IF(OR(טבלה20[[#This Row],[CycleNumber]]&gt;B275,B275=""),טבלה20[[#This Row],[CycleNumber]],"")</f>
        <v/>
      </c>
      <c r="Z2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4" t="s">
        <v>4</v>
      </c>
      <c r="AS274">
        <v>16</v>
      </c>
      <c r="AT274">
        <v>27</v>
      </c>
      <c r="AU274">
        <f t="shared" si="11"/>
        <v>0</v>
      </c>
      <c r="AV274" t="str">
        <f t="shared" si="12"/>
        <v/>
      </c>
    </row>
    <row r="275" spans="1:48" x14ac:dyDescent="0.25">
      <c r="A275" t="s">
        <v>4</v>
      </c>
      <c r="B275">
        <v>17</v>
      </c>
      <c r="C275">
        <v>0</v>
      </c>
      <c r="D275">
        <v>1</v>
      </c>
      <c r="E275">
        <v>0</v>
      </c>
      <c r="F275" s="19">
        <v>26</v>
      </c>
      <c r="G275" s="19">
        <f>טבלה20[[#This Row],[LengthofCycle]]+1</f>
        <v>27</v>
      </c>
      <c r="H275">
        <f>IF(טבלה20[[#This Row],[CycleNumber]]&gt;2,IF(AND(טבלה20[[#This Row],[LengthofCycle]]-F274=F274-F273,טבלה20[[#This Row],[LengthofCycle]]-F274&lt;&gt;0),1,""),"")</f>
        <v>1</v>
      </c>
      <c r="I275">
        <f>IF(טבלה20[[#This Row],[דילוג]]=1,SUM(H275:H276),"")</f>
        <v>1</v>
      </c>
      <c r="J275">
        <f>IF(AND(טבלה20[[#This Row],[CycleNumber]]&gt;B274,טבלה20[[#This Row],[CycleNumber]]&gt;2),IF(טבלה20[[#This Row],[דילוג]]=1,טבלה20[[#This Row],[LengthofCycle]]-F274,J274),"")</f>
        <v>-1</v>
      </c>
      <c r="K275">
        <f>IF(AND(טבלה20[[#This Row],[CycleNumber]]&gt;B274,טבלה20[[#This Row],[CycleNumber]]&gt;2),IF(טבלה20[[#This Row],[דילוג]]=1,1,IF(MAX(K273:K274)=1,1,IF(טבלה20[[#This Row],[LengthofCycle]]-F274&lt;&gt;טבלה20[[#This Row],[הפרש קבוע אחרון]],0,""))),"")</f>
        <v>1</v>
      </c>
      <c r="L275">
        <f>IF(טבלה20[[#This Row],[CycleNumber]]&lt;3,"",IF(טבלה20[[#This Row],[דילוג]]=1,1,IF(L274="","",IF(טבלה20[[#This Row],[LengthofCycle]]-F274=טבלה20[[#This Row],[הפרש קבוע אחרון]],1,IF(L274+1&gt;3,"",L274+1)))))</f>
        <v>1</v>
      </c>
      <c r="M275" t="str">
        <f>IF(AND(טבלה20[[#This Row],[פעילות]]=1,L276=2,L277=1,B277&gt;טבלה20[[#This Row],[CycleNumber]]),1,"")</f>
        <v/>
      </c>
      <c r="N275" t="str">
        <f>IF(AND(טבלה20[[#This Row],[האם יש לאישה וסת דילוג?]]=1,טבלה20[[#This Row],[CycleNumber]]&gt;5),IF(AND(טבלה20[[#This Row],[LengthofCycle]]=F272,F274=F271,F273=F270),1,""),"")</f>
        <v/>
      </c>
      <c r="O275" t="str">
        <f>IF(OR(טבלה20[[#This Row],[פעילות]]="",L274=""),"",IF(טבלה20[[#This Row],[פעילות]]=1,1,0))</f>
        <v/>
      </c>
      <c r="P275">
        <f>IF(AND(טבלה20[[#This Row],[הפרש קבוע אחרון]]&lt;&gt;"",טבלה20[[#This Row],[CycleNumber]]&lt;B276,B276&lt;&gt;"",טבלה20[[#This Row],[פעילות]]&lt;4),IF(F276-טבלה20[[#This Row],[LengthofCycle]]=טבלה20[[#This Row],[הפרש קבוע אחרון]],1,0),"")</f>
        <v>0</v>
      </c>
      <c r="Q275" s="14">
        <f>IF(טבלה20[[#This Row],[פעילות]]="","",IF(OR(Q274="",AND(טבלה20[[#This Row],[דילוג]]=1,L274=3)),1,Q274+1))</f>
        <v>1</v>
      </c>
      <c r="R275" s="14" t="str">
        <f>IF(AND(טבלה20[[#This Row],[מחזורי פעילות]]=3,H276=1,טבלה20[[#This Row],[הפרש קבוע אחרון]]&lt;&gt;J276),1,"")</f>
        <v/>
      </c>
      <c r="S275" s="14" t="str">
        <f>IF(AND(טבלה20[[#This Row],[מחזורי פעילות]]=3,H276=1,טבלה20[[#This Row],[הפרש קבוע אחרון]]=J276),1,"")</f>
        <v/>
      </c>
      <c r="T275" s="14" t="str">
        <f>IF(AND(טבלה20[[#This Row],[דילוג]]=1,טבלה20[[#This Row],[הפרש קבוע אחרון]]=J274,טבלה20[[#This Row],[מחזורי פעילות]]&gt;1),1,"")</f>
        <v/>
      </c>
      <c r="U275" s="14" t="str">
        <f>IF(OR(AND(טבלה20[[#This Row],[מחזורי פעילות]]&lt;&gt;"",Q276=""),AND(טבלה20[[#This Row],[פעילות]]=3,Q276=1)),טבלה20[[#This Row],[מחזורי פעילות]],"")</f>
        <v/>
      </c>
      <c r="V275" s="14" t="str">
        <f>IF(טבלה20[[#This Row],[באיזה מחזור נעקר אחרי קביעה?]]&lt;&gt;"",1,"")</f>
        <v/>
      </c>
      <c r="W275" s="14" t="str">
        <f>IF(AND(טבלה20[[#This Row],[באיזה מחזור נעקר אחרי קביעה?]]&lt;&gt;"",טבלה20[[#This Row],[CycleNumber]]&gt;B276),טבלה20[[#This Row],[באיזה מחזור נעקר אחרי קביעה?]],"")</f>
        <v/>
      </c>
      <c r="X275" s="14" t="str">
        <f>IF(AND(טבלה20[[#This Row],[הפרש קבוע אחרון]]&lt;&gt;"",J274=""),טבלה20[[#This Row],[CycleNumber]],"")</f>
        <v/>
      </c>
      <c r="Y275" s="14" t="str">
        <f>IF(OR(טבלה20[[#This Row],[CycleNumber]]&gt;B276,B276=""),טבלה20[[#This Row],[CycleNumber]],"")</f>
        <v/>
      </c>
      <c r="Z2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B275" t="s">
        <v>170</v>
      </c>
      <c r="AR275" t="s">
        <v>4</v>
      </c>
      <c r="AS275">
        <v>17</v>
      </c>
      <c r="AT275">
        <v>26</v>
      </c>
      <c r="AU275">
        <f t="shared" si="11"/>
        <v>1</v>
      </c>
      <c r="AV275" t="str">
        <f t="shared" si="12"/>
        <v/>
      </c>
    </row>
    <row r="276" spans="1:48" x14ac:dyDescent="0.25">
      <c r="A276" t="s">
        <v>4</v>
      </c>
      <c r="B276">
        <v>18</v>
      </c>
      <c r="C276">
        <v>0</v>
      </c>
      <c r="D276">
        <v>1</v>
      </c>
      <c r="E276">
        <v>0</v>
      </c>
      <c r="F276">
        <v>28</v>
      </c>
      <c r="G276">
        <f>טבלה20[[#This Row],[LengthofCycle]]+1</f>
        <v>29</v>
      </c>
      <c r="H276" t="str">
        <f>IF(טבלה20[[#This Row],[CycleNumber]]&gt;2,IF(AND(טבלה20[[#This Row],[LengthofCycle]]-F275=F275-F274,טבלה20[[#This Row],[LengthofCycle]]-F275&lt;&gt;0),1,""),"")</f>
        <v/>
      </c>
      <c r="I276" t="str">
        <f>IF(טבלה20[[#This Row],[דילוג]]=1,SUM(H276:H277),"")</f>
        <v/>
      </c>
      <c r="J276">
        <f>IF(AND(טבלה20[[#This Row],[CycleNumber]]&gt;B275,טבלה20[[#This Row],[CycleNumber]]&gt;2),IF(טבלה20[[#This Row],[דילוג]]=1,טבלה20[[#This Row],[LengthofCycle]]-F275,J275),"")</f>
        <v>-1</v>
      </c>
      <c r="K276">
        <f>IF(AND(טבלה20[[#This Row],[CycleNumber]]&gt;B275,טבלה20[[#This Row],[CycleNumber]]&gt;2),IF(טבלה20[[#This Row],[דילוג]]=1,1,IF(MAX(K274:K275)=1,1,IF(טבלה20[[#This Row],[LengthofCycle]]-F275&lt;&gt;טבלה20[[#This Row],[הפרש קבוע אחרון]],0,""))),"")</f>
        <v>1</v>
      </c>
      <c r="L276">
        <f>IF(טבלה20[[#This Row],[CycleNumber]]&lt;3,"",IF(טבלה20[[#This Row],[דילוג]]=1,1,IF(L275="","",IF(טבלה20[[#This Row],[LengthofCycle]]-F275=טבלה20[[#This Row],[הפרש קבוע אחרון]],1,IF(L275+1&gt;3,"",L275+1)))))</f>
        <v>2</v>
      </c>
      <c r="M276" t="str">
        <f>IF(AND(טבלה20[[#This Row],[פעילות]]=1,L277=2,L278=1,B278&gt;טבלה20[[#This Row],[CycleNumber]]),1,"")</f>
        <v/>
      </c>
      <c r="N276" t="str">
        <f>IF(AND(טבלה20[[#This Row],[האם יש לאישה וסת דילוג?]]=1,טבלה20[[#This Row],[CycleNumber]]&gt;5),IF(AND(טבלה20[[#This Row],[LengthofCycle]]=F273,F275=F272,F274=F271),1,""),"")</f>
        <v/>
      </c>
      <c r="O276">
        <f>IF(OR(טבלה20[[#This Row],[פעילות]]="",L275=""),"",IF(טבלה20[[#This Row],[פעילות]]=1,1,0))</f>
        <v>0</v>
      </c>
      <c r="P276">
        <f>IF(AND(טבלה20[[#This Row],[הפרש קבוע אחרון]]&lt;&gt;"",טבלה20[[#This Row],[CycleNumber]]&lt;B277,B277&lt;&gt;"",טבלה20[[#This Row],[פעילות]]&lt;4),IF(F277-טבלה20[[#This Row],[LengthofCycle]]=טבלה20[[#This Row],[הפרש קבוע אחרון]],1,0),"")</f>
        <v>0</v>
      </c>
      <c r="Q276" s="14">
        <f>IF(טבלה20[[#This Row],[פעילות]]="","",IF(OR(Q275="",AND(טבלה20[[#This Row],[דילוג]]=1,L275=3)),1,Q275+1))</f>
        <v>2</v>
      </c>
      <c r="R276" s="14" t="str">
        <f>IF(AND(טבלה20[[#This Row],[מחזורי פעילות]]=3,H277=1,טבלה20[[#This Row],[הפרש קבוע אחרון]]&lt;&gt;J277),1,"")</f>
        <v/>
      </c>
      <c r="S276" s="14" t="str">
        <f>IF(AND(טבלה20[[#This Row],[מחזורי פעילות]]=3,H277=1,טבלה20[[#This Row],[הפרש קבוע אחרון]]=J277),1,"")</f>
        <v/>
      </c>
      <c r="T276" s="14" t="str">
        <f>IF(AND(טבלה20[[#This Row],[דילוג]]=1,טבלה20[[#This Row],[הפרש קבוע אחרון]]=J275,טבלה20[[#This Row],[מחזורי פעילות]]&gt;1),1,"")</f>
        <v/>
      </c>
      <c r="U276" s="14" t="str">
        <f>IF(OR(AND(טבלה20[[#This Row],[מחזורי פעילות]]&lt;&gt;"",Q277=""),AND(טבלה20[[#This Row],[פעילות]]=3,Q277=1)),טבלה20[[#This Row],[מחזורי פעילות]],"")</f>
        <v/>
      </c>
      <c r="V276" s="14" t="str">
        <f>IF(טבלה20[[#This Row],[באיזה מחזור נעקר אחרי קביעה?]]&lt;&gt;"",1,"")</f>
        <v/>
      </c>
      <c r="W276" s="14" t="str">
        <f>IF(AND(טבלה20[[#This Row],[באיזה מחזור נעקר אחרי קביעה?]]&lt;&gt;"",טבלה20[[#This Row],[CycleNumber]]&gt;B277),טבלה20[[#This Row],[באיזה מחזור נעקר אחרי קביעה?]],"")</f>
        <v/>
      </c>
      <c r="X276" s="14" t="str">
        <f>IF(AND(טבלה20[[#This Row],[הפרש קבוע אחרון]]&lt;&gt;"",J275=""),טבלה20[[#This Row],[CycleNumber]],"")</f>
        <v/>
      </c>
      <c r="Y276" s="14" t="str">
        <f>IF(OR(טבלה20[[#This Row],[CycleNumber]]&gt;B277,B277=""),טבלה20[[#This Row],[CycleNumber]],"")</f>
        <v/>
      </c>
      <c r="Z2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6" t="s">
        <v>4</v>
      </c>
      <c r="AS276">
        <v>18</v>
      </c>
      <c r="AT276">
        <v>28</v>
      </c>
      <c r="AU276">
        <f t="shared" si="11"/>
        <v>0</v>
      </c>
      <c r="AV276" t="str">
        <f t="shared" si="12"/>
        <v/>
      </c>
    </row>
    <row r="277" spans="1:48" x14ac:dyDescent="0.25">
      <c r="A277" t="s">
        <v>4</v>
      </c>
      <c r="B277">
        <v>19</v>
      </c>
      <c r="C277">
        <v>0</v>
      </c>
      <c r="D277">
        <v>1</v>
      </c>
      <c r="E277">
        <v>0</v>
      </c>
      <c r="F277">
        <v>28</v>
      </c>
      <c r="G277">
        <f>טבלה20[[#This Row],[LengthofCycle]]+1</f>
        <v>29</v>
      </c>
      <c r="H277" t="str">
        <f>IF(טבלה20[[#This Row],[CycleNumber]]&gt;2,IF(AND(טבלה20[[#This Row],[LengthofCycle]]-F276=F276-F275,טבלה20[[#This Row],[LengthofCycle]]-F276&lt;&gt;0),1,""),"")</f>
        <v/>
      </c>
      <c r="I277" t="str">
        <f>IF(טבלה20[[#This Row],[דילוג]]=1,SUM(H277:H278),"")</f>
        <v/>
      </c>
      <c r="J277">
        <f>IF(AND(טבלה20[[#This Row],[CycleNumber]]&gt;B276,טבלה20[[#This Row],[CycleNumber]]&gt;2),IF(טבלה20[[#This Row],[דילוג]]=1,טבלה20[[#This Row],[LengthofCycle]]-F276,J276),"")</f>
        <v>-1</v>
      </c>
      <c r="K277">
        <f>IF(AND(טבלה20[[#This Row],[CycleNumber]]&gt;B276,טבלה20[[#This Row],[CycleNumber]]&gt;2),IF(טבלה20[[#This Row],[דילוג]]=1,1,IF(MAX(K275:K276)=1,1,IF(טבלה20[[#This Row],[LengthofCycle]]-F276&lt;&gt;טבלה20[[#This Row],[הפרש קבוע אחרון]],0,""))),"")</f>
        <v>1</v>
      </c>
      <c r="L277">
        <f>IF(טבלה20[[#This Row],[CycleNumber]]&lt;3,"",IF(טבלה20[[#This Row],[דילוג]]=1,1,IF(L276="","",IF(טבלה20[[#This Row],[LengthofCycle]]-F276=טבלה20[[#This Row],[הפרש קבוע אחרון]],1,IF(L276+1&gt;3,"",L276+1)))))</f>
        <v>3</v>
      </c>
      <c r="M277" t="str">
        <f>IF(AND(טבלה20[[#This Row],[פעילות]]=1,L278=2,L279=1,B279&gt;טבלה20[[#This Row],[CycleNumber]]),1,"")</f>
        <v/>
      </c>
      <c r="N277" t="str">
        <f>IF(AND(טבלה20[[#This Row],[האם יש לאישה וסת דילוג?]]=1,טבלה20[[#This Row],[CycleNumber]]&gt;5),IF(AND(טבלה20[[#This Row],[LengthofCycle]]=F274,F276=F273,F275=F272),1,""),"")</f>
        <v/>
      </c>
      <c r="O277">
        <f>IF(OR(טבלה20[[#This Row],[פעילות]]="",L276=""),"",IF(טבלה20[[#This Row],[פעילות]]=1,1,0))</f>
        <v>0</v>
      </c>
      <c r="P277">
        <f>IF(AND(טבלה20[[#This Row],[הפרש קבוע אחרון]]&lt;&gt;"",טבלה20[[#This Row],[CycleNumber]]&lt;B278,B278&lt;&gt;"",טבלה20[[#This Row],[פעילות]]&lt;4),IF(F278-טבלה20[[#This Row],[LengthofCycle]]=טבלה20[[#This Row],[הפרש קבוע אחרון]],1,0),"")</f>
        <v>0</v>
      </c>
      <c r="Q277" s="14">
        <f>IF(טבלה20[[#This Row],[פעילות]]="","",IF(OR(Q276="",AND(טבלה20[[#This Row],[דילוג]]=1,L276=3)),1,Q276+1))</f>
        <v>3</v>
      </c>
      <c r="R277" s="14" t="str">
        <f>IF(AND(טבלה20[[#This Row],[מחזורי פעילות]]=3,H278=1,טבלה20[[#This Row],[הפרש קבוע אחרון]]&lt;&gt;J278),1,"")</f>
        <v/>
      </c>
      <c r="S277" s="14" t="str">
        <f>IF(AND(טבלה20[[#This Row],[מחזורי פעילות]]=3,H278=1,טבלה20[[#This Row],[הפרש קבוע אחרון]]=J278),1,"")</f>
        <v/>
      </c>
      <c r="T277" s="14" t="str">
        <f>IF(AND(טבלה20[[#This Row],[דילוג]]=1,טבלה20[[#This Row],[הפרש קבוע אחרון]]=J276,טבלה20[[#This Row],[מחזורי פעילות]]&gt;1),1,"")</f>
        <v/>
      </c>
      <c r="U277" s="14">
        <f>IF(OR(AND(טבלה20[[#This Row],[מחזורי פעילות]]&lt;&gt;"",Q278=""),AND(טבלה20[[#This Row],[פעילות]]=3,Q278=1)),טבלה20[[#This Row],[מחזורי פעילות]],"")</f>
        <v>3</v>
      </c>
      <c r="V277" s="14">
        <f>IF(טבלה20[[#This Row],[באיזה מחזור נעקר אחרי קביעה?]]&lt;&gt;"",1,"")</f>
        <v>1</v>
      </c>
      <c r="W277" s="14" t="str">
        <f>IF(AND(טבלה20[[#This Row],[באיזה מחזור נעקר אחרי קביעה?]]&lt;&gt;"",טבלה20[[#This Row],[CycleNumber]]&gt;B278),טבלה20[[#This Row],[באיזה מחזור נעקר אחרי קביעה?]],"")</f>
        <v/>
      </c>
      <c r="X277" s="14" t="str">
        <f>IF(AND(טבלה20[[#This Row],[הפרש קבוע אחרון]]&lt;&gt;"",J276=""),טבלה20[[#This Row],[CycleNumber]],"")</f>
        <v/>
      </c>
      <c r="Y277" s="14" t="str">
        <f>IF(OR(טבלה20[[#This Row],[CycleNumber]]&gt;B278,B278=""),טבלה20[[#This Row],[CycleNumber]],"")</f>
        <v/>
      </c>
      <c r="Z2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7" t="s">
        <v>4</v>
      </c>
      <c r="AS277">
        <v>19</v>
      </c>
      <c r="AT277">
        <v>28</v>
      </c>
      <c r="AU277">
        <f t="shared" si="11"/>
        <v>0</v>
      </c>
      <c r="AV277" t="str">
        <f t="shared" si="12"/>
        <v/>
      </c>
    </row>
    <row r="278" spans="1:48" x14ac:dyDescent="0.25">
      <c r="A278" t="s">
        <v>4</v>
      </c>
      <c r="B278">
        <v>20</v>
      </c>
      <c r="C278">
        <v>0</v>
      </c>
      <c r="D278">
        <v>1</v>
      </c>
      <c r="E278">
        <v>0</v>
      </c>
      <c r="F278">
        <v>30</v>
      </c>
      <c r="G278">
        <f>טבלה20[[#This Row],[LengthofCycle]]+1</f>
        <v>31</v>
      </c>
      <c r="H278" t="str">
        <f>IF(טבלה20[[#This Row],[CycleNumber]]&gt;2,IF(AND(טבלה20[[#This Row],[LengthofCycle]]-F277=F277-F276,טבלה20[[#This Row],[LengthofCycle]]-F277&lt;&gt;0),1,""),"")</f>
        <v/>
      </c>
      <c r="I278" t="str">
        <f>IF(טבלה20[[#This Row],[דילוג]]=1,SUM(H278:H279),"")</f>
        <v/>
      </c>
      <c r="J278">
        <f>IF(AND(טבלה20[[#This Row],[CycleNumber]]&gt;B277,טבלה20[[#This Row],[CycleNumber]]&gt;2),IF(טבלה20[[#This Row],[דילוג]]=1,טבלה20[[#This Row],[LengthofCycle]]-F277,J277),"")</f>
        <v>-1</v>
      </c>
      <c r="K278">
        <f>IF(AND(טבלה20[[#This Row],[CycleNumber]]&gt;B277,טבלה20[[#This Row],[CycleNumber]]&gt;2),IF(טבלה20[[#This Row],[דילוג]]=1,1,IF(MAX(K276:K277)=1,1,IF(טבלה20[[#This Row],[LengthofCycle]]-F277&lt;&gt;טבלה20[[#This Row],[הפרש קבוע אחרון]],0,""))),"")</f>
        <v>1</v>
      </c>
      <c r="L278" t="str">
        <f>IF(טבלה20[[#This Row],[CycleNumber]]&lt;3,"",IF(טבלה20[[#This Row],[דילוג]]=1,1,IF(L277="","",IF(טבלה20[[#This Row],[LengthofCycle]]-F277=טבלה20[[#This Row],[הפרש קבוע אחרון]],1,IF(L277+1&gt;3,"",L277+1)))))</f>
        <v/>
      </c>
      <c r="M278" t="str">
        <f>IF(AND(טבלה20[[#This Row],[פעילות]]=1,L279=2,L280=1,B280&gt;טבלה20[[#This Row],[CycleNumber]]),1,"")</f>
        <v/>
      </c>
      <c r="N278" t="str">
        <f>IF(AND(טבלה20[[#This Row],[האם יש לאישה וסת דילוג?]]=1,טבלה20[[#This Row],[CycleNumber]]&gt;5),IF(AND(טבלה20[[#This Row],[LengthofCycle]]=F275,F277=F274,F276=F273),1,""),"")</f>
        <v/>
      </c>
      <c r="O278" t="str">
        <f>IF(OR(טבלה20[[#This Row],[פעילות]]="",L277=""),"",IF(טבלה20[[#This Row],[פעילות]]=1,1,0))</f>
        <v/>
      </c>
      <c r="P278" t="str">
        <f>IF(AND(טבלה20[[#This Row],[הפרש קבוע אחרון]]&lt;&gt;"",טבלה20[[#This Row],[CycleNumber]]&lt;B279,B279&lt;&gt;"",טבלה20[[#This Row],[פעילות]]&lt;4),IF(F279-טבלה20[[#This Row],[LengthofCycle]]=טבלה20[[#This Row],[הפרש קבוע אחרון]],1,0),"")</f>
        <v/>
      </c>
      <c r="Q278" s="14" t="str">
        <f>IF(טבלה20[[#This Row],[פעילות]]="","",IF(OR(Q277="",AND(טבלה20[[#This Row],[דילוג]]=1,L277=3)),1,Q277+1))</f>
        <v/>
      </c>
      <c r="R278" s="14" t="str">
        <f>IF(AND(טבלה20[[#This Row],[מחזורי פעילות]]=3,H279=1,טבלה20[[#This Row],[הפרש קבוע אחרון]]&lt;&gt;J279),1,"")</f>
        <v/>
      </c>
      <c r="S278" s="14" t="str">
        <f>IF(AND(טבלה20[[#This Row],[מחזורי פעילות]]=3,H279=1,טבלה20[[#This Row],[הפרש קבוע אחרון]]=J279),1,"")</f>
        <v/>
      </c>
      <c r="T278" s="14" t="str">
        <f>IF(AND(טבלה20[[#This Row],[דילוג]]=1,טבלה20[[#This Row],[הפרש קבוע אחרון]]=J277,טבלה20[[#This Row],[מחזורי פעילות]]&gt;1),1,"")</f>
        <v/>
      </c>
      <c r="U278" s="14" t="str">
        <f>IF(OR(AND(טבלה20[[#This Row],[מחזורי פעילות]]&lt;&gt;"",Q279=""),AND(טבלה20[[#This Row],[פעילות]]=3,Q279=1)),טבלה20[[#This Row],[מחזורי פעילות]],"")</f>
        <v/>
      </c>
      <c r="V278" s="14" t="str">
        <f>IF(טבלה20[[#This Row],[באיזה מחזור נעקר אחרי קביעה?]]&lt;&gt;"",1,"")</f>
        <v/>
      </c>
      <c r="W278" s="14" t="str">
        <f>IF(AND(טבלה20[[#This Row],[באיזה מחזור נעקר אחרי קביעה?]]&lt;&gt;"",טבלה20[[#This Row],[CycleNumber]]&gt;B279),טבלה20[[#This Row],[באיזה מחזור נעקר אחרי קביעה?]],"")</f>
        <v/>
      </c>
      <c r="X278" s="14" t="str">
        <f>IF(AND(טבלה20[[#This Row],[הפרש קבוע אחרון]]&lt;&gt;"",J277=""),טבלה20[[#This Row],[CycleNumber]],"")</f>
        <v/>
      </c>
      <c r="Y278" s="14" t="str">
        <f>IF(OR(טבלה20[[#This Row],[CycleNumber]]&gt;B279,B279=""),טבלה20[[#This Row],[CycleNumber]],"")</f>
        <v/>
      </c>
      <c r="Z2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8" t="s">
        <v>4</v>
      </c>
      <c r="AS278">
        <v>20</v>
      </c>
      <c r="AT278">
        <v>30</v>
      </c>
      <c r="AU278">
        <f t="shared" si="11"/>
        <v>0</v>
      </c>
      <c r="AV278" t="str">
        <f t="shared" si="12"/>
        <v/>
      </c>
    </row>
    <row r="279" spans="1:48" x14ac:dyDescent="0.25">
      <c r="A279" t="s">
        <v>4</v>
      </c>
      <c r="B279">
        <v>21</v>
      </c>
      <c r="C279">
        <v>0</v>
      </c>
      <c r="D279">
        <v>1</v>
      </c>
      <c r="E279">
        <v>0</v>
      </c>
      <c r="F279">
        <v>31</v>
      </c>
      <c r="G279">
        <f>טבלה20[[#This Row],[LengthofCycle]]+1</f>
        <v>32</v>
      </c>
      <c r="H279" t="str">
        <f>IF(טבלה20[[#This Row],[CycleNumber]]&gt;2,IF(AND(טבלה20[[#This Row],[LengthofCycle]]-F278=F278-F277,טבלה20[[#This Row],[LengthofCycle]]-F278&lt;&gt;0),1,""),"")</f>
        <v/>
      </c>
      <c r="I279" t="str">
        <f>IF(טבלה20[[#This Row],[דילוג]]=1,SUM(H279:H280),"")</f>
        <v/>
      </c>
      <c r="J279">
        <f>IF(AND(טבלה20[[#This Row],[CycleNumber]]&gt;B278,טבלה20[[#This Row],[CycleNumber]]&gt;2),IF(טבלה20[[#This Row],[דילוג]]=1,טבלה20[[#This Row],[LengthofCycle]]-F278,J278),"")</f>
        <v>-1</v>
      </c>
      <c r="K279">
        <f>IF(AND(טבלה20[[#This Row],[CycleNumber]]&gt;B278,טבלה20[[#This Row],[CycleNumber]]&gt;2),IF(טבלה20[[#This Row],[דילוג]]=1,1,IF(MAX(K277:K278)=1,1,IF(טבלה20[[#This Row],[LengthofCycle]]-F278&lt;&gt;טבלה20[[#This Row],[הפרש קבוע אחרון]],0,""))),"")</f>
        <v>1</v>
      </c>
      <c r="L279" t="str">
        <f>IF(טבלה20[[#This Row],[CycleNumber]]&lt;3,"",IF(טבלה20[[#This Row],[דילוג]]=1,1,IF(L278="","",IF(טבלה20[[#This Row],[LengthofCycle]]-F278=טבלה20[[#This Row],[הפרש קבוע אחרון]],1,IF(L278+1&gt;3,"",L278+1)))))</f>
        <v/>
      </c>
      <c r="M279" t="str">
        <f>IF(AND(טבלה20[[#This Row],[פעילות]]=1,L280=2,L281=1,B281&gt;טבלה20[[#This Row],[CycleNumber]]),1,"")</f>
        <v/>
      </c>
      <c r="N279" t="str">
        <f>IF(AND(טבלה20[[#This Row],[האם יש לאישה וסת דילוג?]]=1,טבלה20[[#This Row],[CycleNumber]]&gt;5),IF(AND(טבלה20[[#This Row],[LengthofCycle]]=F276,F278=F275,F277=F274),1,""),"")</f>
        <v/>
      </c>
      <c r="O279" t="str">
        <f>IF(OR(טבלה20[[#This Row],[פעילות]]="",L278=""),"",IF(טבלה20[[#This Row],[פעילות]]=1,1,0))</f>
        <v/>
      </c>
      <c r="P279" t="str">
        <f>IF(AND(טבלה20[[#This Row],[הפרש קבוע אחרון]]&lt;&gt;"",טבלה20[[#This Row],[CycleNumber]]&lt;B280,B280&lt;&gt;"",טבלה20[[#This Row],[פעילות]]&lt;4),IF(F280-טבלה20[[#This Row],[LengthofCycle]]=טבלה20[[#This Row],[הפרש קבוע אחרון]],1,0),"")</f>
        <v/>
      </c>
      <c r="Q279" s="14" t="str">
        <f>IF(טבלה20[[#This Row],[פעילות]]="","",IF(OR(Q278="",AND(טבלה20[[#This Row],[דילוג]]=1,L278=3)),1,Q278+1))</f>
        <v/>
      </c>
      <c r="R279" s="14" t="str">
        <f>IF(AND(טבלה20[[#This Row],[מחזורי פעילות]]=3,H280=1,טבלה20[[#This Row],[הפרש קבוע אחרון]]&lt;&gt;J280),1,"")</f>
        <v/>
      </c>
      <c r="S279" s="14" t="str">
        <f>IF(AND(טבלה20[[#This Row],[מחזורי פעילות]]=3,H280=1,טבלה20[[#This Row],[הפרש קבוע אחרון]]=J280),1,"")</f>
        <v/>
      </c>
      <c r="T279" s="14" t="str">
        <f>IF(AND(טבלה20[[#This Row],[דילוג]]=1,טבלה20[[#This Row],[הפרש קבוע אחרון]]=J278,טבלה20[[#This Row],[מחזורי פעילות]]&gt;1),1,"")</f>
        <v/>
      </c>
      <c r="U279" s="14" t="str">
        <f>IF(OR(AND(טבלה20[[#This Row],[מחזורי פעילות]]&lt;&gt;"",Q280=""),AND(טבלה20[[#This Row],[פעילות]]=3,Q280=1)),טבלה20[[#This Row],[מחזורי פעילות]],"")</f>
        <v/>
      </c>
      <c r="V279" s="14" t="str">
        <f>IF(טבלה20[[#This Row],[באיזה מחזור נעקר אחרי קביעה?]]&lt;&gt;"",1,"")</f>
        <v/>
      </c>
      <c r="W279" s="14" t="str">
        <f>IF(AND(טבלה20[[#This Row],[באיזה מחזור נעקר אחרי קביעה?]]&lt;&gt;"",טבלה20[[#This Row],[CycleNumber]]&gt;B280),טבלה20[[#This Row],[באיזה מחזור נעקר אחרי קביעה?]],"")</f>
        <v/>
      </c>
      <c r="X279" s="14" t="str">
        <f>IF(AND(טבלה20[[#This Row],[הפרש קבוע אחרון]]&lt;&gt;"",J278=""),טבלה20[[#This Row],[CycleNumber]],"")</f>
        <v/>
      </c>
      <c r="Y279" s="14" t="str">
        <f>IF(OR(טבלה20[[#This Row],[CycleNumber]]&gt;B280,B280=""),טבלה20[[#This Row],[CycleNumber]],"")</f>
        <v/>
      </c>
      <c r="Z2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79" t="s">
        <v>4</v>
      </c>
      <c r="AS279">
        <v>21</v>
      </c>
      <c r="AT279">
        <v>31</v>
      </c>
      <c r="AU279">
        <f t="shared" si="11"/>
        <v>0</v>
      </c>
      <c r="AV279" t="str">
        <f t="shared" si="12"/>
        <v/>
      </c>
    </row>
    <row r="280" spans="1:48" x14ac:dyDescent="0.25">
      <c r="A280" t="s">
        <v>4</v>
      </c>
      <c r="B280">
        <v>22</v>
      </c>
      <c r="C280">
        <v>0</v>
      </c>
      <c r="D280">
        <v>1</v>
      </c>
      <c r="E280">
        <v>0</v>
      </c>
      <c r="F280">
        <v>28</v>
      </c>
      <c r="G280">
        <f>טבלה20[[#This Row],[LengthofCycle]]+1</f>
        <v>29</v>
      </c>
      <c r="H280" t="str">
        <f>IF(טבלה20[[#This Row],[CycleNumber]]&gt;2,IF(AND(טבלה20[[#This Row],[LengthofCycle]]-F279=F279-F278,טבלה20[[#This Row],[LengthofCycle]]-F279&lt;&gt;0),1,""),"")</f>
        <v/>
      </c>
      <c r="I280" t="str">
        <f>IF(טבלה20[[#This Row],[דילוג]]=1,SUM(H280:H281),"")</f>
        <v/>
      </c>
      <c r="J280">
        <f>IF(AND(טבלה20[[#This Row],[CycleNumber]]&gt;B279,טבלה20[[#This Row],[CycleNumber]]&gt;2),IF(טבלה20[[#This Row],[דילוג]]=1,טבלה20[[#This Row],[LengthofCycle]]-F279,J279),"")</f>
        <v>-1</v>
      </c>
      <c r="K280">
        <f>IF(AND(טבלה20[[#This Row],[CycleNumber]]&gt;B279,טבלה20[[#This Row],[CycleNumber]]&gt;2),IF(טבלה20[[#This Row],[דילוג]]=1,1,IF(MAX(K278:K279)=1,1,IF(טבלה20[[#This Row],[LengthofCycle]]-F279&lt;&gt;טבלה20[[#This Row],[הפרש קבוע אחרון]],0,""))),"")</f>
        <v>1</v>
      </c>
      <c r="L280" t="str">
        <f>IF(טבלה20[[#This Row],[CycleNumber]]&lt;3,"",IF(טבלה20[[#This Row],[דילוג]]=1,1,IF(L279="","",IF(טבלה20[[#This Row],[LengthofCycle]]-F279=טבלה20[[#This Row],[הפרש קבוע אחרון]],1,IF(L279+1&gt;3,"",L279+1)))))</f>
        <v/>
      </c>
      <c r="M280" t="str">
        <f>IF(AND(טבלה20[[#This Row],[פעילות]]=1,L281=2,L282=1,B282&gt;טבלה20[[#This Row],[CycleNumber]]),1,"")</f>
        <v/>
      </c>
      <c r="N280" t="str">
        <f>IF(AND(טבלה20[[#This Row],[האם יש לאישה וסת דילוג?]]=1,טבלה20[[#This Row],[CycleNumber]]&gt;5),IF(AND(טבלה20[[#This Row],[LengthofCycle]]=F277,F279=F276,F278=F275),1,""),"")</f>
        <v/>
      </c>
      <c r="O280" t="str">
        <f>IF(OR(טבלה20[[#This Row],[פעילות]]="",L279=""),"",IF(טבלה20[[#This Row],[פעילות]]=1,1,0))</f>
        <v/>
      </c>
      <c r="P280" t="str">
        <f>IF(AND(טבלה20[[#This Row],[הפרש קבוע אחרון]]&lt;&gt;"",טבלה20[[#This Row],[CycleNumber]]&lt;B281,B281&lt;&gt;"",טבלה20[[#This Row],[פעילות]]&lt;4),IF(F281-טבלה20[[#This Row],[LengthofCycle]]=טבלה20[[#This Row],[הפרש קבוע אחרון]],1,0),"")</f>
        <v/>
      </c>
      <c r="Q280" s="14" t="str">
        <f>IF(טבלה20[[#This Row],[פעילות]]="","",IF(OR(Q279="",AND(טבלה20[[#This Row],[דילוג]]=1,L279=3)),1,Q279+1))</f>
        <v/>
      </c>
      <c r="R280" s="14" t="str">
        <f>IF(AND(טבלה20[[#This Row],[מחזורי פעילות]]=3,H281=1,טבלה20[[#This Row],[הפרש קבוע אחרון]]&lt;&gt;J281),1,"")</f>
        <v/>
      </c>
      <c r="S280" s="14" t="str">
        <f>IF(AND(טבלה20[[#This Row],[מחזורי פעילות]]=3,H281=1,טבלה20[[#This Row],[הפרש קבוע אחרון]]=J281),1,"")</f>
        <v/>
      </c>
      <c r="T280" s="14" t="str">
        <f>IF(AND(טבלה20[[#This Row],[דילוג]]=1,טבלה20[[#This Row],[הפרש קבוע אחרון]]=J279,טבלה20[[#This Row],[מחזורי פעילות]]&gt;1),1,"")</f>
        <v/>
      </c>
      <c r="U280" s="14" t="str">
        <f>IF(OR(AND(טבלה20[[#This Row],[מחזורי פעילות]]&lt;&gt;"",Q281=""),AND(טבלה20[[#This Row],[פעילות]]=3,Q281=1)),טבלה20[[#This Row],[מחזורי פעילות]],"")</f>
        <v/>
      </c>
      <c r="V280" s="14" t="str">
        <f>IF(טבלה20[[#This Row],[באיזה מחזור נעקר אחרי קביעה?]]&lt;&gt;"",1,"")</f>
        <v/>
      </c>
      <c r="W280" s="14" t="str">
        <f>IF(AND(טבלה20[[#This Row],[באיזה מחזור נעקר אחרי קביעה?]]&lt;&gt;"",טבלה20[[#This Row],[CycleNumber]]&gt;B281),טבלה20[[#This Row],[באיזה מחזור נעקר אחרי קביעה?]],"")</f>
        <v/>
      </c>
      <c r="X280" s="14" t="str">
        <f>IF(AND(טבלה20[[#This Row],[הפרש קבוע אחרון]]&lt;&gt;"",J279=""),טבלה20[[#This Row],[CycleNumber]],"")</f>
        <v/>
      </c>
      <c r="Y280" s="14" t="str">
        <f>IF(OR(טבלה20[[#This Row],[CycleNumber]]&gt;B281,B281=""),טבלה20[[#This Row],[CycleNumber]],"")</f>
        <v/>
      </c>
      <c r="Z2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0" t="s">
        <v>4</v>
      </c>
      <c r="AS280">
        <v>22</v>
      </c>
      <c r="AT280">
        <v>28</v>
      </c>
      <c r="AU280">
        <f t="shared" si="11"/>
        <v>0</v>
      </c>
      <c r="AV280" t="str">
        <f t="shared" si="12"/>
        <v/>
      </c>
    </row>
    <row r="281" spans="1:48" x14ac:dyDescent="0.25">
      <c r="A281" t="s">
        <v>4</v>
      </c>
      <c r="B281">
        <v>23</v>
      </c>
      <c r="C281">
        <v>0</v>
      </c>
      <c r="D281">
        <v>1</v>
      </c>
      <c r="E281">
        <v>0</v>
      </c>
      <c r="F281">
        <v>27</v>
      </c>
      <c r="G281">
        <f>טבלה20[[#This Row],[LengthofCycle]]+1</f>
        <v>28</v>
      </c>
      <c r="H281" t="str">
        <f>IF(טבלה20[[#This Row],[CycleNumber]]&gt;2,IF(AND(טבלה20[[#This Row],[LengthofCycle]]-F280=F280-F279,טבלה20[[#This Row],[LengthofCycle]]-F280&lt;&gt;0),1,""),"")</f>
        <v/>
      </c>
      <c r="I281" t="str">
        <f>IF(טבלה20[[#This Row],[דילוג]]=1,SUM(H281:H282),"")</f>
        <v/>
      </c>
      <c r="J281">
        <f>IF(AND(טבלה20[[#This Row],[CycleNumber]]&gt;B280,טבלה20[[#This Row],[CycleNumber]]&gt;2),IF(טבלה20[[#This Row],[דילוג]]=1,טבלה20[[#This Row],[LengthofCycle]]-F280,J280),"")</f>
        <v>-1</v>
      </c>
      <c r="K281">
        <f>IF(AND(טבלה20[[#This Row],[CycleNumber]]&gt;B280,טבלה20[[#This Row],[CycleNumber]]&gt;2),IF(טבלה20[[#This Row],[דילוג]]=1,1,IF(MAX(K279:K280)=1,1,IF(טבלה20[[#This Row],[LengthofCycle]]-F280&lt;&gt;טבלה20[[#This Row],[הפרש קבוע אחרון]],0,""))),"")</f>
        <v>1</v>
      </c>
      <c r="L281" t="str">
        <f>IF(טבלה20[[#This Row],[CycleNumber]]&lt;3,"",IF(טבלה20[[#This Row],[דילוג]]=1,1,IF(L280="","",IF(טבלה20[[#This Row],[LengthofCycle]]-F280=טבלה20[[#This Row],[הפרש קבוע אחרון]],1,IF(L280+1&gt;3,"",L280+1)))))</f>
        <v/>
      </c>
      <c r="M281" t="str">
        <f>IF(AND(טבלה20[[#This Row],[פעילות]]=1,L282=2,L283=1,B283&gt;טבלה20[[#This Row],[CycleNumber]]),1,"")</f>
        <v/>
      </c>
      <c r="N281" t="str">
        <f>IF(AND(טבלה20[[#This Row],[האם יש לאישה וסת דילוג?]]=1,טבלה20[[#This Row],[CycleNumber]]&gt;5),IF(AND(טבלה20[[#This Row],[LengthofCycle]]=F278,F280=F277,F279=F276),1,""),"")</f>
        <v/>
      </c>
      <c r="O281" t="str">
        <f>IF(OR(טבלה20[[#This Row],[פעילות]]="",L280=""),"",IF(טבלה20[[#This Row],[פעילות]]=1,1,0))</f>
        <v/>
      </c>
      <c r="P281" t="str">
        <f>IF(AND(טבלה20[[#This Row],[הפרש קבוע אחרון]]&lt;&gt;"",טבלה20[[#This Row],[CycleNumber]]&lt;B282,B282&lt;&gt;"",טבלה20[[#This Row],[פעילות]]&lt;4),IF(F282-טבלה20[[#This Row],[LengthofCycle]]=טבלה20[[#This Row],[הפרש קבוע אחרון]],1,0),"")</f>
        <v/>
      </c>
      <c r="Q281" s="14" t="str">
        <f>IF(טבלה20[[#This Row],[פעילות]]="","",IF(OR(Q280="",AND(טבלה20[[#This Row],[דילוג]]=1,L280=3)),1,Q280+1))</f>
        <v/>
      </c>
      <c r="R281" s="14" t="str">
        <f>IF(AND(טבלה20[[#This Row],[מחזורי פעילות]]=3,H282=1,טבלה20[[#This Row],[הפרש קבוע אחרון]]&lt;&gt;J282),1,"")</f>
        <v/>
      </c>
      <c r="S281" s="14" t="str">
        <f>IF(AND(טבלה20[[#This Row],[מחזורי פעילות]]=3,H282=1,טבלה20[[#This Row],[הפרש קבוע אחרון]]=J282),1,"")</f>
        <v/>
      </c>
      <c r="T281" s="14" t="str">
        <f>IF(AND(טבלה20[[#This Row],[דילוג]]=1,טבלה20[[#This Row],[הפרש קבוע אחרון]]=J280,טבלה20[[#This Row],[מחזורי פעילות]]&gt;1),1,"")</f>
        <v/>
      </c>
      <c r="U281" s="14" t="str">
        <f>IF(OR(AND(טבלה20[[#This Row],[מחזורי פעילות]]&lt;&gt;"",Q282=""),AND(טבלה20[[#This Row],[פעילות]]=3,Q282=1)),טבלה20[[#This Row],[מחזורי פעילות]],"")</f>
        <v/>
      </c>
      <c r="V281" s="14" t="str">
        <f>IF(טבלה20[[#This Row],[באיזה מחזור נעקר אחרי קביעה?]]&lt;&gt;"",1,"")</f>
        <v/>
      </c>
      <c r="W281" s="14" t="str">
        <f>IF(AND(טבלה20[[#This Row],[באיזה מחזור נעקר אחרי קביעה?]]&lt;&gt;"",טבלה20[[#This Row],[CycleNumber]]&gt;B282),טבלה20[[#This Row],[באיזה מחזור נעקר אחרי קביעה?]],"")</f>
        <v/>
      </c>
      <c r="X281" s="14" t="str">
        <f>IF(AND(טבלה20[[#This Row],[הפרש קבוע אחרון]]&lt;&gt;"",J280=""),טבלה20[[#This Row],[CycleNumber]],"")</f>
        <v/>
      </c>
      <c r="Y281" s="14" t="str">
        <f>IF(OR(טבלה20[[#This Row],[CycleNumber]]&gt;B282,B282=""),טבלה20[[#This Row],[CycleNumber]],"")</f>
        <v/>
      </c>
      <c r="Z2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1" t="s">
        <v>4</v>
      </c>
      <c r="AS281">
        <v>23</v>
      </c>
      <c r="AT281">
        <v>27</v>
      </c>
      <c r="AU281">
        <f t="shared" si="11"/>
        <v>0</v>
      </c>
      <c r="AV281" t="str">
        <f t="shared" si="12"/>
        <v/>
      </c>
    </row>
    <row r="282" spans="1:48" x14ac:dyDescent="0.25">
      <c r="A282" t="s">
        <v>4</v>
      </c>
      <c r="B282">
        <v>24</v>
      </c>
      <c r="C282">
        <v>0</v>
      </c>
      <c r="D282">
        <v>1</v>
      </c>
      <c r="E282">
        <v>0</v>
      </c>
      <c r="F282">
        <v>27</v>
      </c>
      <c r="G282">
        <f>טבלה20[[#This Row],[LengthofCycle]]+1</f>
        <v>28</v>
      </c>
      <c r="H282" t="str">
        <f>IF(טבלה20[[#This Row],[CycleNumber]]&gt;2,IF(AND(טבלה20[[#This Row],[LengthofCycle]]-F281=F281-F280,טבלה20[[#This Row],[LengthofCycle]]-F281&lt;&gt;0),1,""),"")</f>
        <v/>
      </c>
      <c r="I282" t="str">
        <f>IF(טבלה20[[#This Row],[דילוג]]=1,SUM(H282:H283),"")</f>
        <v/>
      </c>
      <c r="J282">
        <f>IF(AND(טבלה20[[#This Row],[CycleNumber]]&gt;B281,טבלה20[[#This Row],[CycleNumber]]&gt;2),IF(טבלה20[[#This Row],[דילוג]]=1,טבלה20[[#This Row],[LengthofCycle]]-F281,J281),"")</f>
        <v>-1</v>
      </c>
      <c r="K282">
        <f>IF(AND(טבלה20[[#This Row],[CycleNumber]]&gt;B281,טבלה20[[#This Row],[CycleNumber]]&gt;2),IF(טבלה20[[#This Row],[דילוג]]=1,1,IF(MAX(K280:K281)=1,1,IF(טבלה20[[#This Row],[LengthofCycle]]-F281&lt;&gt;טבלה20[[#This Row],[הפרש קבוע אחרון]],0,""))),"")</f>
        <v>1</v>
      </c>
      <c r="L282" t="str">
        <f>IF(טבלה20[[#This Row],[CycleNumber]]&lt;3,"",IF(טבלה20[[#This Row],[דילוג]]=1,1,IF(L281="","",IF(טבלה20[[#This Row],[LengthofCycle]]-F281=טבלה20[[#This Row],[הפרש קבוע אחרון]],1,IF(L281+1&gt;3,"",L281+1)))))</f>
        <v/>
      </c>
      <c r="M282" t="str">
        <f>IF(AND(טבלה20[[#This Row],[פעילות]]=1,L283=2,L284=1,B284&gt;טבלה20[[#This Row],[CycleNumber]]),1,"")</f>
        <v/>
      </c>
      <c r="N282" t="str">
        <f>IF(AND(טבלה20[[#This Row],[האם יש לאישה וסת דילוג?]]=1,טבלה20[[#This Row],[CycleNumber]]&gt;5),IF(AND(טבלה20[[#This Row],[LengthofCycle]]=F279,F281=F278,F280=F277),1,""),"")</f>
        <v/>
      </c>
      <c r="O282" t="str">
        <f>IF(OR(טבלה20[[#This Row],[פעילות]]="",L281=""),"",IF(טבלה20[[#This Row],[פעילות]]=1,1,0))</f>
        <v/>
      </c>
      <c r="P282" t="str">
        <f>IF(AND(טבלה20[[#This Row],[הפרש קבוע אחרון]]&lt;&gt;"",טבלה20[[#This Row],[CycleNumber]]&lt;B283,B283&lt;&gt;"",טבלה20[[#This Row],[פעילות]]&lt;4),IF(F283-טבלה20[[#This Row],[LengthofCycle]]=טבלה20[[#This Row],[הפרש קבוע אחרון]],1,0),"")</f>
        <v/>
      </c>
      <c r="Q282" s="14" t="str">
        <f>IF(טבלה20[[#This Row],[פעילות]]="","",IF(OR(Q281="",AND(טבלה20[[#This Row],[דילוג]]=1,L281=3)),1,Q281+1))</f>
        <v/>
      </c>
      <c r="R282" s="14" t="str">
        <f>IF(AND(טבלה20[[#This Row],[מחזורי פעילות]]=3,H283=1,טבלה20[[#This Row],[הפרש קבוע אחרון]]&lt;&gt;J283),1,"")</f>
        <v/>
      </c>
      <c r="S282" s="14" t="str">
        <f>IF(AND(טבלה20[[#This Row],[מחזורי פעילות]]=3,H283=1,טבלה20[[#This Row],[הפרש קבוע אחרון]]=J283),1,"")</f>
        <v/>
      </c>
      <c r="T282" s="14" t="str">
        <f>IF(AND(טבלה20[[#This Row],[דילוג]]=1,טבלה20[[#This Row],[הפרש קבוע אחרון]]=J281,טבלה20[[#This Row],[מחזורי פעילות]]&gt;1),1,"")</f>
        <v/>
      </c>
      <c r="U282" s="14" t="str">
        <f>IF(OR(AND(טבלה20[[#This Row],[מחזורי פעילות]]&lt;&gt;"",Q283=""),AND(טבלה20[[#This Row],[פעילות]]=3,Q283=1)),טבלה20[[#This Row],[מחזורי פעילות]],"")</f>
        <v/>
      </c>
      <c r="V282" s="14" t="str">
        <f>IF(טבלה20[[#This Row],[באיזה מחזור נעקר אחרי קביעה?]]&lt;&gt;"",1,"")</f>
        <v/>
      </c>
      <c r="W282" s="14" t="str">
        <f>IF(AND(טבלה20[[#This Row],[באיזה מחזור נעקר אחרי קביעה?]]&lt;&gt;"",טבלה20[[#This Row],[CycleNumber]]&gt;B283),טבלה20[[#This Row],[באיזה מחזור נעקר אחרי קביעה?]],"")</f>
        <v/>
      </c>
      <c r="X282" s="14" t="str">
        <f>IF(AND(טבלה20[[#This Row],[הפרש קבוע אחרון]]&lt;&gt;"",J281=""),טבלה20[[#This Row],[CycleNumber]],"")</f>
        <v/>
      </c>
      <c r="Y282" s="14" t="str">
        <f>IF(OR(טבלה20[[#This Row],[CycleNumber]]&gt;B283,B283=""),טבלה20[[#This Row],[CycleNumber]],"")</f>
        <v/>
      </c>
      <c r="Z2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2" t="s">
        <v>4</v>
      </c>
      <c r="AS282">
        <v>24</v>
      </c>
      <c r="AT282">
        <v>27</v>
      </c>
      <c r="AU282">
        <f t="shared" si="11"/>
        <v>0</v>
      </c>
      <c r="AV282" t="str">
        <f t="shared" si="12"/>
        <v/>
      </c>
    </row>
    <row r="283" spans="1:48" x14ac:dyDescent="0.25">
      <c r="A283" t="s">
        <v>4</v>
      </c>
      <c r="B283">
        <v>25</v>
      </c>
      <c r="C283">
        <v>0</v>
      </c>
      <c r="D283">
        <v>1</v>
      </c>
      <c r="E283">
        <v>0</v>
      </c>
      <c r="F283">
        <v>29</v>
      </c>
      <c r="G283">
        <f>טבלה20[[#This Row],[LengthofCycle]]+1</f>
        <v>30</v>
      </c>
      <c r="H283" t="str">
        <f>IF(טבלה20[[#This Row],[CycleNumber]]&gt;2,IF(AND(טבלה20[[#This Row],[LengthofCycle]]-F282=F282-F281,טבלה20[[#This Row],[LengthofCycle]]-F282&lt;&gt;0),1,""),"")</f>
        <v/>
      </c>
      <c r="I283" t="str">
        <f>IF(טבלה20[[#This Row],[דילוג]]=1,SUM(H283:H284),"")</f>
        <v/>
      </c>
      <c r="J283">
        <f>IF(AND(טבלה20[[#This Row],[CycleNumber]]&gt;B282,טבלה20[[#This Row],[CycleNumber]]&gt;2),IF(טבלה20[[#This Row],[דילוג]]=1,טבלה20[[#This Row],[LengthofCycle]]-F282,J282),"")</f>
        <v>-1</v>
      </c>
      <c r="K283">
        <f>IF(AND(טבלה20[[#This Row],[CycleNumber]]&gt;B282,טבלה20[[#This Row],[CycleNumber]]&gt;2),IF(טבלה20[[#This Row],[דילוג]]=1,1,IF(MAX(K281:K282)=1,1,IF(טבלה20[[#This Row],[LengthofCycle]]-F282&lt;&gt;טבלה20[[#This Row],[הפרש קבוע אחרון]],0,""))),"")</f>
        <v>1</v>
      </c>
      <c r="L283" t="str">
        <f>IF(טבלה20[[#This Row],[CycleNumber]]&lt;3,"",IF(טבלה20[[#This Row],[דילוג]]=1,1,IF(L282="","",IF(טבלה20[[#This Row],[LengthofCycle]]-F282=טבלה20[[#This Row],[הפרש קבוע אחרון]],1,IF(L282+1&gt;3,"",L282+1)))))</f>
        <v/>
      </c>
      <c r="M283" t="str">
        <f>IF(AND(טבלה20[[#This Row],[פעילות]]=1,L284=2,L285=1,B285&gt;טבלה20[[#This Row],[CycleNumber]]),1,"")</f>
        <v/>
      </c>
      <c r="N283" t="str">
        <f>IF(AND(טבלה20[[#This Row],[האם יש לאישה וסת דילוג?]]=1,טבלה20[[#This Row],[CycleNumber]]&gt;5),IF(AND(טבלה20[[#This Row],[LengthofCycle]]=F280,F282=F279,F281=F278),1,""),"")</f>
        <v/>
      </c>
      <c r="O283" t="str">
        <f>IF(OR(טבלה20[[#This Row],[פעילות]]="",L282=""),"",IF(טבלה20[[#This Row],[פעילות]]=1,1,0))</f>
        <v/>
      </c>
      <c r="P283" t="str">
        <f>IF(AND(טבלה20[[#This Row],[הפרש קבוע אחרון]]&lt;&gt;"",טבלה20[[#This Row],[CycleNumber]]&lt;B284,B284&lt;&gt;"",טבלה20[[#This Row],[פעילות]]&lt;4),IF(F284-טבלה20[[#This Row],[LengthofCycle]]=טבלה20[[#This Row],[הפרש קבוע אחרון]],1,0),"")</f>
        <v/>
      </c>
      <c r="Q283" s="14" t="str">
        <f>IF(טבלה20[[#This Row],[פעילות]]="","",IF(OR(Q282="",AND(טבלה20[[#This Row],[דילוג]]=1,L282=3)),1,Q282+1))</f>
        <v/>
      </c>
      <c r="R283" s="14" t="str">
        <f>IF(AND(טבלה20[[#This Row],[מחזורי פעילות]]=3,H284=1,טבלה20[[#This Row],[הפרש קבוע אחרון]]&lt;&gt;J284),1,"")</f>
        <v/>
      </c>
      <c r="S283" s="14" t="str">
        <f>IF(AND(טבלה20[[#This Row],[מחזורי פעילות]]=3,H284=1,טבלה20[[#This Row],[הפרש קבוע אחרון]]=J284),1,"")</f>
        <v/>
      </c>
      <c r="T283" s="14" t="str">
        <f>IF(AND(טבלה20[[#This Row],[דילוג]]=1,טבלה20[[#This Row],[הפרש קבוע אחרון]]=J282,טבלה20[[#This Row],[מחזורי פעילות]]&gt;1),1,"")</f>
        <v/>
      </c>
      <c r="U283" s="14" t="str">
        <f>IF(OR(AND(טבלה20[[#This Row],[מחזורי פעילות]]&lt;&gt;"",Q284=""),AND(טבלה20[[#This Row],[פעילות]]=3,Q284=1)),טבלה20[[#This Row],[מחזורי פעילות]],"")</f>
        <v/>
      </c>
      <c r="V283" s="14" t="str">
        <f>IF(טבלה20[[#This Row],[באיזה מחזור נעקר אחרי קביעה?]]&lt;&gt;"",1,"")</f>
        <v/>
      </c>
      <c r="W283" s="14" t="str">
        <f>IF(AND(טבלה20[[#This Row],[באיזה מחזור נעקר אחרי קביעה?]]&lt;&gt;"",טבלה20[[#This Row],[CycleNumber]]&gt;B284),טבלה20[[#This Row],[באיזה מחזור נעקר אחרי קביעה?]],"")</f>
        <v/>
      </c>
      <c r="X283" s="14" t="str">
        <f>IF(AND(טבלה20[[#This Row],[הפרש קבוע אחרון]]&lt;&gt;"",J282=""),טבלה20[[#This Row],[CycleNumber]],"")</f>
        <v/>
      </c>
      <c r="Y283" s="14" t="str">
        <f>IF(OR(טבלה20[[#This Row],[CycleNumber]]&gt;B284,B284=""),טבלה20[[#This Row],[CycleNumber]],"")</f>
        <v/>
      </c>
      <c r="Z2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3" t="s">
        <v>4</v>
      </c>
      <c r="AS283">
        <v>25</v>
      </c>
      <c r="AT283">
        <v>29</v>
      </c>
      <c r="AU283">
        <f t="shared" si="11"/>
        <v>0</v>
      </c>
      <c r="AV283" t="str">
        <f t="shared" si="12"/>
        <v/>
      </c>
    </row>
    <row r="284" spans="1:48" x14ac:dyDescent="0.25">
      <c r="A284" t="s">
        <v>4</v>
      </c>
      <c r="B284">
        <v>26</v>
      </c>
      <c r="C284">
        <v>0</v>
      </c>
      <c r="D284">
        <v>1</v>
      </c>
      <c r="E284">
        <v>0</v>
      </c>
      <c r="F284">
        <v>28</v>
      </c>
      <c r="G284">
        <f>טבלה20[[#This Row],[LengthofCycle]]+1</f>
        <v>29</v>
      </c>
      <c r="H284" t="str">
        <f>IF(טבלה20[[#This Row],[CycleNumber]]&gt;2,IF(AND(טבלה20[[#This Row],[LengthofCycle]]-F283=F283-F282,טבלה20[[#This Row],[LengthofCycle]]-F283&lt;&gt;0),1,""),"")</f>
        <v/>
      </c>
      <c r="I284" t="str">
        <f>IF(טבלה20[[#This Row],[דילוג]]=1,SUM(H284:H285),"")</f>
        <v/>
      </c>
      <c r="J284">
        <f>IF(AND(טבלה20[[#This Row],[CycleNumber]]&gt;B283,טבלה20[[#This Row],[CycleNumber]]&gt;2),IF(טבלה20[[#This Row],[דילוג]]=1,טבלה20[[#This Row],[LengthofCycle]]-F283,J283),"")</f>
        <v>-1</v>
      </c>
      <c r="K284">
        <f>IF(AND(טבלה20[[#This Row],[CycleNumber]]&gt;B283,טבלה20[[#This Row],[CycleNumber]]&gt;2),IF(טבלה20[[#This Row],[דילוג]]=1,1,IF(MAX(K282:K283)=1,1,IF(טבלה20[[#This Row],[LengthofCycle]]-F283&lt;&gt;טבלה20[[#This Row],[הפרש קבוע אחרון]],0,""))),"")</f>
        <v>1</v>
      </c>
      <c r="L284" t="str">
        <f>IF(טבלה20[[#This Row],[CycleNumber]]&lt;3,"",IF(טבלה20[[#This Row],[דילוג]]=1,1,IF(L283="","",IF(טבלה20[[#This Row],[LengthofCycle]]-F283=טבלה20[[#This Row],[הפרש קבוע אחרון]],1,IF(L283+1&gt;3,"",L283+1)))))</f>
        <v/>
      </c>
      <c r="M284" t="str">
        <f>IF(AND(טבלה20[[#This Row],[פעילות]]=1,L285=2,L286=1,B286&gt;טבלה20[[#This Row],[CycleNumber]]),1,"")</f>
        <v/>
      </c>
      <c r="N284" t="str">
        <f>IF(AND(טבלה20[[#This Row],[האם יש לאישה וסת דילוג?]]=1,טבלה20[[#This Row],[CycleNumber]]&gt;5),IF(AND(טבלה20[[#This Row],[LengthofCycle]]=F281,F283=F280,F282=F279),1,""),"")</f>
        <v/>
      </c>
      <c r="O284" t="str">
        <f>IF(OR(טבלה20[[#This Row],[פעילות]]="",L283=""),"",IF(טבלה20[[#This Row],[פעילות]]=1,1,0))</f>
        <v/>
      </c>
      <c r="P284" t="str">
        <f>IF(AND(טבלה20[[#This Row],[הפרש קבוע אחרון]]&lt;&gt;"",טבלה20[[#This Row],[CycleNumber]]&lt;B285,B285&lt;&gt;"",טבלה20[[#This Row],[פעילות]]&lt;4),IF(F285-טבלה20[[#This Row],[LengthofCycle]]=טבלה20[[#This Row],[הפרש קבוע אחרון]],1,0),"")</f>
        <v/>
      </c>
      <c r="Q284" s="14" t="str">
        <f>IF(טבלה20[[#This Row],[פעילות]]="","",IF(OR(Q283="",AND(טבלה20[[#This Row],[דילוג]]=1,L283=3)),1,Q283+1))</f>
        <v/>
      </c>
      <c r="R284" s="14" t="str">
        <f>IF(AND(טבלה20[[#This Row],[מחזורי פעילות]]=3,H285=1,טבלה20[[#This Row],[הפרש קבוע אחרון]]&lt;&gt;J285),1,"")</f>
        <v/>
      </c>
      <c r="S284" s="14" t="str">
        <f>IF(AND(טבלה20[[#This Row],[מחזורי פעילות]]=3,H285=1,טבלה20[[#This Row],[הפרש קבוע אחרון]]=J285),1,"")</f>
        <v/>
      </c>
      <c r="T284" s="14" t="str">
        <f>IF(AND(טבלה20[[#This Row],[דילוג]]=1,טבלה20[[#This Row],[הפרש קבוע אחרון]]=J283,טבלה20[[#This Row],[מחזורי פעילות]]&gt;1),1,"")</f>
        <v/>
      </c>
      <c r="U284" s="14" t="str">
        <f>IF(OR(AND(טבלה20[[#This Row],[מחזורי פעילות]]&lt;&gt;"",Q285=""),AND(טבלה20[[#This Row],[פעילות]]=3,Q285=1)),טבלה20[[#This Row],[מחזורי פעילות]],"")</f>
        <v/>
      </c>
      <c r="V284" s="14" t="str">
        <f>IF(טבלה20[[#This Row],[באיזה מחזור נעקר אחרי קביעה?]]&lt;&gt;"",1,"")</f>
        <v/>
      </c>
      <c r="W284" s="14" t="str">
        <f>IF(AND(טבלה20[[#This Row],[באיזה מחזור נעקר אחרי קביעה?]]&lt;&gt;"",טבלה20[[#This Row],[CycleNumber]]&gt;B285),טבלה20[[#This Row],[באיזה מחזור נעקר אחרי קביעה?]],"")</f>
        <v/>
      </c>
      <c r="X284" s="14" t="str">
        <f>IF(AND(טבלה20[[#This Row],[הפרש קבוע אחרון]]&lt;&gt;"",J283=""),טבלה20[[#This Row],[CycleNumber]],"")</f>
        <v/>
      </c>
      <c r="Y284" s="14" t="str">
        <f>IF(OR(טבלה20[[#This Row],[CycleNumber]]&gt;B285,B285=""),טבלה20[[#This Row],[CycleNumber]],"")</f>
        <v/>
      </c>
      <c r="Z2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4" t="s">
        <v>4</v>
      </c>
      <c r="AS284">
        <v>26</v>
      </c>
      <c r="AT284">
        <v>28</v>
      </c>
      <c r="AU284">
        <f t="shared" si="11"/>
        <v>0</v>
      </c>
      <c r="AV284" t="str">
        <f t="shared" si="12"/>
        <v/>
      </c>
    </row>
    <row r="285" spans="1:48" x14ac:dyDescent="0.25">
      <c r="A285" t="s">
        <v>4</v>
      </c>
      <c r="B285">
        <v>27</v>
      </c>
      <c r="C285">
        <v>0</v>
      </c>
      <c r="D285">
        <v>1</v>
      </c>
      <c r="E285">
        <v>0</v>
      </c>
      <c r="F285">
        <v>29</v>
      </c>
      <c r="G285">
        <f>טבלה20[[#This Row],[LengthofCycle]]+1</f>
        <v>30</v>
      </c>
      <c r="H285" t="str">
        <f>IF(טבלה20[[#This Row],[CycleNumber]]&gt;2,IF(AND(טבלה20[[#This Row],[LengthofCycle]]-F284=F284-F283,טבלה20[[#This Row],[LengthofCycle]]-F284&lt;&gt;0),1,""),"")</f>
        <v/>
      </c>
      <c r="I285" t="str">
        <f>IF(טבלה20[[#This Row],[דילוג]]=1,SUM(H285:H286),"")</f>
        <v/>
      </c>
      <c r="J285">
        <f>IF(AND(טבלה20[[#This Row],[CycleNumber]]&gt;B284,טבלה20[[#This Row],[CycleNumber]]&gt;2),IF(טבלה20[[#This Row],[דילוג]]=1,טבלה20[[#This Row],[LengthofCycle]]-F284,J284),"")</f>
        <v>-1</v>
      </c>
      <c r="K285">
        <f>IF(AND(טבלה20[[#This Row],[CycleNumber]]&gt;B284,טבלה20[[#This Row],[CycleNumber]]&gt;2),IF(טבלה20[[#This Row],[דילוג]]=1,1,IF(MAX(K283:K284)=1,1,IF(טבלה20[[#This Row],[LengthofCycle]]-F284&lt;&gt;טבלה20[[#This Row],[הפרש קבוע אחרון]],0,""))),"")</f>
        <v>1</v>
      </c>
      <c r="L285" t="str">
        <f>IF(טבלה20[[#This Row],[CycleNumber]]&lt;3,"",IF(טבלה20[[#This Row],[דילוג]]=1,1,IF(L284="","",IF(טבלה20[[#This Row],[LengthofCycle]]-F284=טבלה20[[#This Row],[הפרש קבוע אחרון]],1,IF(L284+1&gt;3,"",L284+1)))))</f>
        <v/>
      </c>
      <c r="M285" t="str">
        <f>IF(AND(טבלה20[[#This Row],[פעילות]]=1,L286=2,L287=1,B287&gt;טבלה20[[#This Row],[CycleNumber]]),1,"")</f>
        <v/>
      </c>
      <c r="N285" t="str">
        <f>IF(AND(טבלה20[[#This Row],[האם יש לאישה וסת דילוג?]]=1,טבלה20[[#This Row],[CycleNumber]]&gt;5),IF(AND(טבלה20[[#This Row],[LengthofCycle]]=F282,F284=F281,F283=F280),1,""),"")</f>
        <v/>
      </c>
      <c r="O285" t="str">
        <f>IF(OR(טבלה20[[#This Row],[פעילות]]="",L284=""),"",IF(טבלה20[[#This Row],[פעילות]]=1,1,0))</f>
        <v/>
      </c>
      <c r="P285" t="str">
        <f>IF(AND(טבלה20[[#This Row],[הפרש קבוע אחרון]]&lt;&gt;"",טבלה20[[#This Row],[CycleNumber]]&lt;B286,B286&lt;&gt;"",טבלה20[[#This Row],[פעילות]]&lt;4),IF(F286-טבלה20[[#This Row],[LengthofCycle]]=טבלה20[[#This Row],[הפרש קבוע אחרון]],1,0),"")</f>
        <v/>
      </c>
      <c r="Q285" s="14" t="str">
        <f>IF(טבלה20[[#This Row],[פעילות]]="","",IF(OR(Q284="",AND(טבלה20[[#This Row],[דילוג]]=1,L284=3)),1,Q284+1))</f>
        <v/>
      </c>
      <c r="R285" s="14" t="str">
        <f>IF(AND(טבלה20[[#This Row],[מחזורי פעילות]]=3,H286=1,טבלה20[[#This Row],[הפרש קבוע אחרון]]&lt;&gt;J286),1,"")</f>
        <v/>
      </c>
      <c r="S285" s="14" t="str">
        <f>IF(AND(טבלה20[[#This Row],[מחזורי פעילות]]=3,H286=1,טבלה20[[#This Row],[הפרש קבוע אחרון]]=J286),1,"")</f>
        <v/>
      </c>
      <c r="T285" s="14" t="str">
        <f>IF(AND(טבלה20[[#This Row],[דילוג]]=1,טבלה20[[#This Row],[הפרש קבוע אחרון]]=J284,טבלה20[[#This Row],[מחזורי פעילות]]&gt;1),1,"")</f>
        <v/>
      </c>
      <c r="U285" s="14" t="str">
        <f>IF(OR(AND(טבלה20[[#This Row],[מחזורי פעילות]]&lt;&gt;"",Q286=""),AND(טבלה20[[#This Row],[פעילות]]=3,Q286=1)),טבלה20[[#This Row],[מחזורי פעילות]],"")</f>
        <v/>
      </c>
      <c r="V285" s="14" t="str">
        <f>IF(טבלה20[[#This Row],[באיזה מחזור נעקר אחרי קביעה?]]&lt;&gt;"",1,"")</f>
        <v/>
      </c>
      <c r="W285" s="14" t="str">
        <f>IF(AND(טבלה20[[#This Row],[באיזה מחזור נעקר אחרי קביעה?]]&lt;&gt;"",טבלה20[[#This Row],[CycleNumber]]&gt;B286),טבלה20[[#This Row],[באיזה מחזור נעקר אחרי קביעה?]],"")</f>
        <v/>
      </c>
      <c r="X285" s="14" t="str">
        <f>IF(AND(טבלה20[[#This Row],[הפרש קבוע אחרון]]&lt;&gt;"",J284=""),טבלה20[[#This Row],[CycleNumber]],"")</f>
        <v/>
      </c>
      <c r="Y285" s="14" t="str">
        <f>IF(OR(טבלה20[[#This Row],[CycleNumber]]&gt;B286,B286=""),טבלה20[[#This Row],[CycleNumber]],"")</f>
        <v/>
      </c>
      <c r="Z2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5" t="s">
        <v>4</v>
      </c>
      <c r="AS285">
        <v>27</v>
      </c>
      <c r="AT285">
        <v>29</v>
      </c>
      <c r="AU285">
        <f t="shared" si="11"/>
        <v>0</v>
      </c>
      <c r="AV285" t="str">
        <f t="shared" si="12"/>
        <v/>
      </c>
    </row>
    <row r="286" spans="1:48" x14ac:dyDescent="0.25">
      <c r="A286" t="s">
        <v>4</v>
      </c>
      <c r="B286">
        <v>28</v>
      </c>
      <c r="C286">
        <v>0</v>
      </c>
      <c r="D286">
        <v>1</v>
      </c>
      <c r="E286">
        <v>0</v>
      </c>
      <c r="F286">
        <v>28</v>
      </c>
      <c r="G286">
        <f>טבלה20[[#This Row],[LengthofCycle]]+1</f>
        <v>29</v>
      </c>
      <c r="H286" t="str">
        <f>IF(טבלה20[[#This Row],[CycleNumber]]&gt;2,IF(AND(טבלה20[[#This Row],[LengthofCycle]]-F285=F285-F284,טבלה20[[#This Row],[LengthofCycle]]-F285&lt;&gt;0),1,""),"")</f>
        <v/>
      </c>
      <c r="I286" t="str">
        <f>IF(טבלה20[[#This Row],[דילוג]]=1,SUM(H286:H287),"")</f>
        <v/>
      </c>
      <c r="J286">
        <f>IF(AND(טבלה20[[#This Row],[CycleNumber]]&gt;B285,טבלה20[[#This Row],[CycleNumber]]&gt;2),IF(טבלה20[[#This Row],[דילוג]]=1,טבלה20[[#This Row],[LengthofCycle]]-F285,J285),"")</f>
        <v>-1</v>
      </c>
      <c r="K286">
        <f>IF(AND(טבלה20[[#This Row],[CycleNumber]]&gt;B285,טבלה20[[#This Row],[CycleNumber]]&gt;2),IF(טבלה20[[#This Row],[דילוג]]=1,1,IF(MAX(K284:K285)=1,1,IF(טבלה20[[#This Row],[LengthofCycle]]-F285&lt;&gt;טבלה20[[#This Row],[הפרש קבוע אחרון]],0,""))),"")</f>
        <v>1</v>
      </c>
      <c r="L286" t="str">
        <f>IF(טבלה20[[#This Row],[CycleNumber]]&lt;3,"",IF(טבלה20[[#This Row],[דילוג]]=1,1,IF(L285="","",IF(טבלה20[[#This Row],[LengthofCycle]]-F285=טבלה20[[#This Row],[הפרש קבוע אחרון]],1,IF(L285+1&gt;3,"",L285+1)))))</f>
        <v/>
      </c>
      <c r="M286" t="str">
        <f>IF(AND(טבלה20[[#This Row],[פעילות]]=1,L287=2,L288=1,B288&gt;טבלה20[[#This Row],[CycleNumber]]),1,"")</f>
        <v/>
      </c>
      <c r="N286" t="str">
        <f>IF(AND(טבלה20[[#This Row],[האם יש לאישה וסת דילוג?]]=1,טבלה20[[#This Row],[CycleNumber]]&gt;5),IF(AND(טבלה20[[#This Row],[LengthofCycle]]=F283,F285=F282,F284=F281),1,""),"")</f>
        <v/>
      </c>
      <c r="O286" t="str">
        <f>IF(OR(טבלה20[[#This Row],[פעילות]]="",L285=""),"",IF(טבלה20[[#This Row],[פעילות]]=1,1,0))</f>
        <v/>
      </c>
      <c r="P286" t="str">
        <f>IF(AND(טבלה20[[#This Row],[הפרש קבוע אחרון]]&lt;&gt;"",טבלה20[[#This Row],[CycleNumber]]&lt;B287,B287&lt;&gt;"",טבלה20[[#This Row],[פעילות]]&lt;4),IF(F287-טבלה20[[#This Row],[LengthofCycle]]=טבלה20[[#This Row],[הפרש קבוע אחרון]],1,0),"")</f>
        <v/>
      </c>
      <c r="Q286" s="14" t="str">
        <f>IF(טבלה20[[#This Row],[פעילות]]="","",IF(OR(Q285="",AND(טבלה20[[#This Row],[דילוג]]=1,L285=3)),1,Q285+1))</f>
        <v/>
      </c>
      <c r="R286" s="14" t="str">
        <f>IF(AND(טבלה20[[#This Row],[מחזורי פעילות]]=3,H287=1,טבלה20[[#This Row],[הפרש קבוע אחרון]]&lt;&gt;J287),1,"")</f>
        <v/>
      </c>
      <c r="S286" s="14" t="str">
        <f>IF(AND(טבלה20[[#This Row],[מחזורי פעילות]]=3,H287=1,טבלה20[[#This Row],[הפרש קבוע אחרון]]=J287),1,"")</f>
        <v/>
      </c>
      <c r="T286" s="14" t="str">
        <f>IF(AND(טבלה20[[#This Row],[דילוג]]=1,טבלה20[[#This Row],[הפרש קבוע אחרון]]=J285,טבלה20[[#This Row],[מחזורי פעילות]]&gt;1),1,"")</f>
        <v/>
      </c>
      <c r="U286" s="14" t="str">
        <f>IF(OR(AND(טבלה20[[#This Row],[מחזורי פעילות]]&lt;&gt;"",Q287=""),AND(טבלה20[[#This Row],[פעילות]]=3,Q287=1)),טבלה20[[#This Row],[מחזורי פעילות]],"")</f>
        <v/>
      </c>
      <c r="V286" s="14" t="str">
        <f>IF(טבלה20[[#This Row],[באיזה מחזור נעקר אחרי קביעה?]]&lt;&gt;"",1,"")</f>
        <v/>
      </c>
      <c r="W286" s="14" t="str">
        <f>IF(AND(טבלה20[[#This Row],[באיזה מחזור נעקר אחרי קביעה?]]&lt;&gt;"",טבלה20[[#This Row],[CycleNumber]]&gt;B287),טבלה20[[#This Row],[באיזה מחזור נעקר אחרי קביעה?]],"")</f>
        <v/>
      </c>
      <c r="X286" s="14" t="str">
        <f>IF(AND(טבלה20[[#This Row],[הפרש קבוע אחרון]]&lt;&gt;"",J285=""),טבלה20[[#This Row],[CycleNumber]],"")</f>
        <v/>
      </c>
      <c r="Y286" s="14" t="str">
        <f>IF(OR(טבלה20[[#This Row],[CycleNumber]]&gt;B287,B287=""),טבלה20[[#This Row],[CycleNumber]],"")</f>
        <v/>
      </c>
      <c r="Z2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6" t="s">
        <v>4</v>
      </c>
      <c r="AS286">
        <v>28</v>
      </c>
      <c r="AT286">
        <v>28</v>
      </c>
      <c r="AU286">
        <f t="shared" si="11"/>
        <v>0</v>
      </c>
      <c r="AV286" t="str">
        <f t="shared" si="12"/>
        <v/>
      </c>
    </row>
    <row r="287" spans="1:48" x14ac:dyDescent="0.25">
      <c r="A287" t="s">
        <v>4</v>
      </c>
      <c r="B287">
        <v>29</v>
      </c>
      <c r="C287">
        <v>0</v>
      </c>
      <c r="D287">
        <v>1</v>
      </c>
      <c r="E287">
        <v>0</v>
      </c>
      <c r="F287">
        <v>25</v>
      </c>
      <c r="G287">
        <f>טבלה20[[#This Row],[LengthofCycle]]+1</f>
        <v>26</v>
      </c>
      <c r="H287" t="str">
        <f>IF(טבלה20[[#This Row],[CycleNumber]]&gt;2,IF(AND(טבלה20[[#This Row],[LengthofCycle]]-F286=F286-F285,טבלה20[[#This Row],[LengthofCycle]]-F286&lt;&gt;0),1,""),"")</f>
        <v/>
      </c>
      <c r="I287" t="str">
        <f>IF(טבלה20[[#This Row],[דילוג]]=1,SUM(H287:H288),"")</f>
        <v/>
      </c>
      <c r="J287">
        <f>IF(AND(טבלה20[[#This Row],[CycleNumber]]&gt;B286,טבלה20[[#This Row],[CycleNumber]]&gt;2),IF(טבלה20[[#This Row],[דילוג]]=1,טבלה20[[#This Row],[LengthofCycle]]-F286,J286),"")</f>
        <v>-1</v>
      </c>
      <c r="K287">
        <f>IF(AND(טבלה20[[#This Row],[CycleNumber]]&gt;B286,טבלה20[[#This Row],[CycleNumber]]&gt;2),IF(טבלה20[[#This Row],[דילוג]]=1,1,IF(MAX(K285:K286)=1,1,IF(טבלה20[[#This Row],[LengthofCycle]]-F286&lt;&gt;טבלה20[[#This Row],[הפרש קבוע אחרון]],0,""))),"")</f>
        <v>1</v>
      </c>
      <c r="L287" t="str">
        <f>IF(טבלה20[[#This Row],[CycleNumber]]&lt;3,"",IF(טבלה20[[#This Row],[דילוג]]=1,1,IF(L286="","",IF(טבלה20[[#This Row],[LengthofCycle]]-F286=טבלה20[[#This Row],[הפרש קבוע אחרון]],1,IF(L286+1&gt;3,"",L286+1)))))</f>
        <v/>
      </c>
      <c r="M287" t="str">
        <f>IF(AND(טבלה20[[#This Row],[פעילות]]=1,L288=2,L289=1,B289&gt;טבלה20[[#This Row],[CycleNumber]]),1,"")</f>
        <v/>
      </c>
      <c r="N287" t="str">
        <f>IF(AND(טבלה20[[#This Row],[האם יש לאישה וסת דילוג?]]=1,טבלה20[[#This Row],[CycleNumber]]&gt;5),IF(AND(טבלה20[[#This Row],[LengthofCycle]]=F284,F286=F283,F285=F282),1,""),"")</f>
        <v/>
      </c>
      <c r="O287" t="str">
        <f>IF(OR(טבלה20[[#This Row],[פעילות]]="",L286=""),"",IF(טבלה20[[#This Row],[פעילות]]=1,1,0))</f>
        <v/>
      </c>
      <c r="P287" t="str">
        <f>IF(AND(טבלה20[[#This Row],[הפרש קבוע אחרון]]&lt;&gt;"",טבלה20[[#This Row],[CycleNumber]]&lt;B288,B288&lt;&gt;"",טבלה20[[#This Row],[פעילות]]&lt;4),IF(F288-טבלה20[[#This Row],[LengthofCycle]]=טבלה20[[#This Row],[הפרש קבוע אחרון]],1,0),"")</f>
        <v/>
      </c>
      <c r="Q287" s="14" t="str">
        <f>IF(טבלה20[[#This Row],[פעילות]]="","",IF(OR(Q286="",AND(טבלה20[[#This Row],[דילוג]]=1,L286=3)),1,Q286+1))</f>
        <v/>
      </c>
      <c r="R287" s="14" t="str">
        <f>IF(AND(טבלה20[[#This Row],[מחזורי פעילות]]=3,H288=1,טבלה20[[#This Row],[הפרש קבוע אחרון]]&lt;&gt;J288),1,"")</f>
        <v/>
      </c>
      <c r="S287" s="14" t="str">
        <f>IF(AND(טבלה20[[#This Row],[מחזורי פעילות]]=3,H288=1,טבלה20[[#This Row],[הפרש קבוע אחרון]]=J288),1,"")</f>
        <v/>
      </c>
      <c r="T287" s="14" t="str">
        <f>IF(AND(טבלה20[[#This Row],[דילוג]]=1,טבלה20[[#This Row],[הפרש קבוע אחרון]]=J286,טבלה20[[#This Row],[מחזורי פעילות]]&gt;1),1,"")</f>
        <v/>
      </c>
      <c r="U287" s="14" t="str">
        <f>IF(OR(AND(טבלה20[[#This Row],[מחזורי פעילות]]&lt;&gt;"",Q288=""),AND(טבלה20[[#This Row],[פעילות]]=3,Q288=1)),טבלה20[[#This Row],[מחזורי פעילות]],"")</f>
        <v/>
      </c>
      <c r="V287" s="14" t="str">
        <f>IF(טבלה20[[#This Row],[באיזה מחזור נעקר אחרי קביעה?]]&lt;&gt;"",1,"")</f>
        <v/>
      </c>
      <c r="W287" s="14" t="str">
        <f>IF(AND(טבלה20[[#This Row],[באיזה מחזור נעקר אחרי קביעה?]]&lt;&gt;"",טבלה20[[#This Row],[CycleNumber]]&gt;B288),טבלה20[[#This Row],[באיזה מחזור נעקר אחרי קביעה?]],"")</f>
        <v/>
      </c>
      <c r="X287" s="14" t="str">
        <f>IF(AND(טבלה20[[#This Row],[הפרש קבוע אחרון]]&lt;&gt;"",J286=""),טבלה20[[#This Row],[CycleNumber]],"")</f>
        <v/>
      </c>
      <c r="Y287" s="14" t="str">
        <f>IF(OR(טבלה20[[#This Row],[CycleNumber]]&gt;B288,B288=""),טבלה20[[#This Row],[CycleNumber]],"")</f>
        <v/>
      </c>
      <c r="Z2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7" t="s">
        <v>4</v>
      </c>
      <c r="AS287">
        <v>29</v>
      </c>
      <c r="AT287">
        <v>25</v>
      </c>
      <c r="AU287">
        <f t="shared" si="11"/>
        <v>0</v>
      </c>
      <c r="AV287" t="str">
        <f t="shared" si="12"/>
        <v/>
      </c>
    </row>
    <row r="288" spans="1:48" x14ac:dyDescent="0.25">
      <c r="A288" t="s">
        <v>4</v>
      </c>
      <c r="B288">
        <v>30</v>
      </c>
      <c r="C288">
        <v>0</v>
      </c>
      <c r="D288">
        <v>1</v>
      </c>
      <c r="E288">
        <v>0</v>
      </c>
      <c r="F288">
        <v>28</v>
      </c>
      <c r="G288">
        <f>טבלה20[[#This Row],[LengthofCycle]]+1</f>
        <v>29</v>
      </c>
      <c r="H288" t="str">
        <f>IF(טבלה20[[#This Row],[CycleNumber]]&gt;2,IF(AND(טבלה20[[#This Row],[LengthofCycle]]-F287=F287-F286,טבלה20[[#This Row],[LengthofCycle]]-F287&lt;&gt;0),1,""),"")</f>
        <v/>
      </c>
      <c r="I288" t="str">
        <f>IF(טבלה20[[#This Row],[דילוג]]=1,SUM(H288:H289),"")</f>
        <v/>
      </c>
      <c r="J288">
        <f>IF(AND(טבלה20[[#This Row],[CycleNumber]]&gt;B287,טבלה20[[#This Row],[CycleNumber]]&gt;2),IF(טבלה20[[#This Row],[דילוג]]=1,טבלה20[[#This Row],[LengthofCycle]]-F287,J287),"")</f>
        <v>-1</v>
      </c>
      <c r="K288">
        <f>IF(AND(טבלה20[[#This Row],[CycleNumber]]&gt;B287,טבלה20[[#This Row],[CycleNumber]]&gt;2),IF(טבלה20[[#This Row],[דילוג]]=1,1,IF(MAX(K286:K287)=1,1,IF(טבלה20[[#This Row],[LengthofCycle]]-F287&lt;&gt;טבלה20[[#This Row],[הפרש קבוע אחרון]],0,""))),"")</f>
        <v>1</v>
      </c>
      <c r="L288" t="str">
        <f>IF(טבלה20[[#This Row],[CycleNumber]]&lt;3,"",IF(טבלה20[[#This Row],[דילוג]]=1,1,IF(L287="","",IF(טבלה20[[#This Row],[LengthofCycle]]-F287=טבלה20[[#This Row],[הפרש קבוע אחרון]],1,IF(L287+1&gt;3,"",L287+1)))))</f>
        <v/>
      </c>
      <c r="M288" t="str">
        <f>IF(AND(טבלה20[[#This Row],[פעילות]]=1,L289=2,L290=1,B290&gt;טבלה20[[#This Row],[CycleNumber]]),1,"")</f>
        <v/>
      </c>
      <c r="N288" t="str">
        <f>IF(AND(טבלה20[[#This Row],[האם יש לאישה וסת דילוג?]]=1,טבלה20[[#This Row],[CycleNumber]]&gt;5),IF(AND(טבלה20[[#This Row],[LengthofCycle]]=F285,F287=F284,F286=F283),1,""),"")</f>
        <v/>
      </c>
      <c r="O288" t="str">
        <f>IF(OR(טבלה20[[#This Row],[פעילות]]="",L287=""),"",IF(טבלה20[[#This Row],[פעילות]]=1,1,0))</f>
        <v/>
      </c>
      <c r="P288" t="str">
        <f>IF(AND(טבלה20[[#This Row],[הפרש קבוע אחרון]]&lt;&gt;"",טבלה20[[#This Row],[CycleNumber]]&lt;B289,B289&lt;&gt;"",טבלה20[[#This Row],[פעילות]]&lt;4),IF(F289-טבלה20[[#This Row],[LengthofCycle]]=טבלה20[[#This Row],[הפרש קבוע אחרון]],1,0),"")</f>
        <v/>
      </c>
      <c r="Q288" s="14" t="str">
        <f>IF(טבלה20[[#This Row],[פעילות]]="","",IF(OR(Q287="",AND(טבלה20[[#This Row],[דילוג]]=1,L287=3)),1,Q287+1))</f>
        <v/>
      </c>
      <c r="R288" s="14" t="str">
        <f>IF(AND(טבלה20[[#This Row],[מחזורי פעילות]]=3,H289=1,טבלה20[[#This Row],[הפרש קבוע אחרון]]&lt;&gt;J289),1,"")</f>
        <v/>
      </c>
      <c r="S288" s="14" t="str">
        <f>IF(AND(טבלה20[[#This Row],[מחזורי פעילות]]=3,H289=1,טבלה20[[#This Row],[הפרש קבוע אחרון]]=J289),1,"")</f>
        <v/>
      </c>
      <c r="T288" s="14" t="str">
        <f>IF(AND(טבלה20[[#This Row],[דילוג]]=1,טבלה20[[#This Row],[הפרש קבוע אחרון]]=J287,טבלה20[[#This Row],[מחזורי פעילות]]&gt;1),1,"")</f>
        <v/>
      </c>
      <c r="U288" s="14" t="str">
        <f>IF(OR(AND(טבלה20[[#This Row],[מחזורי פעילות]]&lt;&gt;"",Q289=""),AND(טבלה20[[#This Row],[פעילות]]=3,Q289=1)),טבלה20[[#This Row],[מחזורי פעילות]],"")</f>
        <v/>
      </c>
      <c r="V288" s="14" t="str">
        <f>IF(טבלה20[[#This Row],[באיזה מחזור נעקר אחרי קביעה?]]&lt;&gt;"",1,"")</f>
        <v/>
      </c>
      <c r="W288" s="14" t="str">
        <f>IF(AND(טבלה20[[#This Row],[באיזה מחזור נעקר אחרי קביעה?]]&lt;&gt;"",טבלה20[[#This Row],[CycleNumber]]&gt;B289),טבלה20[[#This Row],[באיזה מחזור נעקר אחרי קביעה?]],"")</f>
        <v/>
      </c>
      <c r="X288" s="14" t="str">
        <f>IF(AND(טבלה20[[#This Row],[הפרש קבוע אחרון]]&lt;&gt;"",J287=""),טבלה20[[#This Row],[CycleNumber]],"")</f>
        <v/>
      </c>
      <c r="Y288" s="14" t="str">
        <f>IF(OR(טבלה20[[#This Row],[CycleNumber]]&gt;B289,B289=""),טבלה20[[#This Row],[CycleNumber]],"")</f>
        <v/>
      </c>
      <c r="Z2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8" t="s">
        <v>4</v>
      </c>
      <c r="AS288">
        <v>30</v>
      </c>
      <c r="AT288">
        <v>28</v>
      </c>
      <c r="AU288">
        <f t="shared" si="11"/>
        <v>0</v>
      </c>
      <c r="AV288" t="str">
        <f t="shared" si="12"/>
        <v/>
      </c>
    </row>
    <row r="289" spans="1:48" x14ac:dyDescent="0.25">
      <c r="A289" t="s">
        <v>4</v>
      </c>
      <c r="B289">
        <v>31</v>
      </c>
      <c r="C289">
        <v>0</v>
      </c>
      <c r="D289">
        <v>1</v>
      </c>
      <c r="E289">
        <v>0</v>
      </c>
      <c r="F289">
        <v>28</v>
      </c>
      <c r="G289">
        <f>טבלה20[[#This Row],[LengthofCycle]]+1</f>
        <v>29</v>
      </c>
      <c r="H289" t="str">
        <f>IF(טבלה20[[#This Row],[CycleNumber]]&gt;2,IF(AND(טבלה20[[#This Row],[LengthofCycle]]-F288=F288-F287,טבלה20[[#This Row],[LengthofCycle]]-F288&lt;&gt;0),1,""),"")</f>
        <v/>
      </c>
      <c r="I289" t="str">
        <f>IF(טבלה20[[#This Row],[דילוג]]=1,SUM(H289:H290),"")</f>
        <v/>
      </c>
      <c r="J289">
        <f>IF(AND(טבלה20[[#This Row],[CycleNumber]]&gt;B288,טבלה20[[#This Row],[CycleNumber]]&gt;2),IF(טבלה20[[#This Row],[דילוג]]=1,טבלה20[[#This Row],[LengthofCycle]]-F288,J288),"")</f>
        <v>-1</v>
      </c>
      <c r="K289">
        <f>IF(AND(טבלה20[[#This Row],[CycleNumber]]&gt;B288,טבלה20[[#This Row],[CycleNumber]]&gt;2),IF(טבלה20[[#This Row],[דילוג]]=1,1,IF(MAX(K287:K288)=1,1,IF(טבלה20[[#This Row],[LengthofCycle]]-F288&lt;&gt;טבלה20[[#This Row],[הפרש קבוע אחרון]],0,""))),"")</f>
        <v>1</v>
      </c>
      <c r="L289" t="str">
        <f>IF(טבלה20[[#This Row],[CycleNumber]]&lt;3,"",IF(טבלה20[[#This Row],[דילוג]]=1,1,IF(L288="","",IF(טבלה20[[#This Row],[LengthofCycle]]-F288=טבלה20[[#This Row],[הפרש קבוע אחרון]],1,IF(L288+1&gt;3,"",L288+1)))))</f>
        <v/>
      </c>
      <c r="M289" t="str">
        <f>IF(AND(טבלה20[[#This Row],[פעילות]]=1,L290=2,L291=1,B291&gt;טבלה20[[#This Row],[CycleNumber]]),1,"")</f>
        <v/>
      </c>
      <c r="N289" t="str">
        <f>IF(AND(טבלה20[[#This Row],[האם יש לאישה וסת דילוג?]]=1,טבלה20[[#This Row],[CycleNumber]]&gt;5),IF(AND(טבלה20[[#This Row],[LengthofCycle]]=F286,F288=F285,F287=F284),1,""),"")</f>
        <v/>
      </c>
      <c r="O289" t="str">
        <f>IF(OR(טבלה20[[#This Row],[פעילות]]="",L288=""),"",IF(טבלה20[[#This Row],[פעילות]]=1,1,0))</f>
        <v/>
      </c>
      <c r="P289" t="str">
        <f>IF(AND(טבלה20[[#This Row],[הפרש קבוע אחרון]]&lt;&gt;"",טבלה20[[#This Row],[CycleNumber]]&lt;B290,B290&lt;&gt;"",טבלה20[[#This Row],[פעילות]]&lt;4),IF(F290-טבלה20[[#This Row],[LengthofCycle]]=טבלה20[[#This Row],[הפרש קבוע אחרון]],1,0),"")</f>
        <v/>
      </c>
      <c r="Q289" s="14" t="str">
        <f>IF(טבלה20[[#This Row],[פעילות]]="","",IF(OR(Q288="",AND(טבלה20[[#This Row],[דילוג]]=1,L288=3)),1,Q288+1))</f>
        <v/>
      </c>
      <c r="R289" s="14" t="str">
        <f>IF(AND(טבלה20[[#This Row],[מחזורי פעילות]]=3,H290=1,טבלה20[[#This Row],[הפרש קבוע אחרון]]&lt;&gt;J290),1,"")</f>
        <v/>
      </c>
      <c r="S289" s="14" t="str">
        <f>IF(AND(טבלה20[[#This Row],[מחזורי פעילות]]=3,H290=1,טבלה20[[#This Row],[הפרש קבוע אחרון]]=J290),1,"")</f>
        <v/>
      </c>
      <c r="T289" s="14" t="str">
        <f>IF(AND(טבלה20[[#This Row],[דילוג]]=1,טבלה20[[#This Row],[הפרש קבוע אחרון]]=J288,טבלה20[[#This Row],[מחזורי פעילות]]&gt;1),1,"")</f>
        <v/>
      </c>
      <c r="U289" s="14" t="str">
        <f>IF(OR(AND(טבלה20[[#This Row],[מחזורי פעילות]]&lt;&gt;"",Q290=""),AND(טבלה20[[#This Row],[פעילות]]=3,Q290=1)),טבלה20[[#This Row],[מחזורי פעילות]],"")</f>
        <v/>
      </c>
      <c r="V289" s="14" t="str">
        <f>IF(טבלה20[[#This Row],[באיזה מחזור נעקר אחרי קביעה?]]&lt;&gt;"",1,"")</f>
        <v/>
      </c>
      <c r="W289" s="14" t="str">
        <f>IF(AND(טבלה20[[#This Row],[באיזה מחזור נעקר אחרי קביעה?]]&lt;&gt;"",טבלה20[[#This Row],[CycleNumber]]&gt;B290),טבלה20[[#This Row],[באיזה מחזור נעקר אחרי קביעה?]],"")</f>
        <v/>
      </c>
      <c r="X289" s="14" t="str">
        <f>IF(AND(טבלה20[[#This Row],[הפרש קבוע אחרון]]&lt;&gt;"",J288=""),טבלה20[[#This Row],[CycleNumber]],"")</f>
        <v/>
      </c>
      <c r="Y289" s="14">
        <f>IF(OR(טבלה20[[#This Row],[CycleNumber]]&gt;B290,B290=""),טבלה20[[#This Row],[CycleNumber]],"")</f>
        <v>31</v>
      </c>
      <c r="Z2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89" t="s">
        <v>4</v>
      </c>
      <c r="AS289">
        <v>31</v>
      </c>
      <c r="AT289">
        <v>28</v>
      </c>
      <c r="AU289">
        <f t="shared" si="11"/>
        <v>0</v>
      </c>
      <c r="AV289" t="str">
        <f t="shared" si="12"/>
        <v/>
      </c>
    </row>
    <row r="290" spans="1:48" x14ac:dyDescent="0.25">
      <c r="A290" t="s">
        <v>44</v>
      </c>
      <c r="B290">
        <v>1</v>
      </c>
      <c r="C290">
        <v>0</v>
      </c>
      <c r="D290">
        <v>1</v>
      </c>
      <c r="E290">
        <v>0</v>
      </c>
      <c r="F290">
        <v>25</v>
      </c>
      <c r="G290">
        <f>טבלה20[[#This Row],[LengthofCycle]]+1</f>
        <v>26</v>
      </c>
      <c r="H290" t="str">
        <f>IF(טבלה20[[#This Row],[CycleNumber]]&gt;2,IF(AND(טבלה20[[#This Row],[LengthofCycle]]-F289=F289-F288,טבלה20[[#This Row],[LengthofCycle]]-F289&lt;&gt;0),1,""),"")</f>
        <v/>
      </c>
      <c r="I290" t="str">
        <f>IF(טבלה20[[#This Row],[דילוג]]=1,SUM(H290:H291),"")</f>
        <v/>
      </c>
      <c r="J290" t="str">
        <f>IF(AND(טבלה20[[#This Row],[CycleNumber]]&gt;B289,טבלה20[[#This Row],[CycleNumber]]&gt;2),IF(טבלה20[[#This Row],[דילוג]]=1,טבלה20[[#This Row],[LengthofCycle]]-F289,J289),"")</f>
        <v/>
      </c>
      <c r="K290" t="str">
        <f>IF(AND(טבלה20[[#This Row],[CycleNumber]]&gt;B289,טבלה20[[#This Row],[CycleNumber]]&gt;2),IF(טבלה20[[#This Row],[דילוג]]=1,1,IF(MAX(K288:K289)=1,1,IF(טבלה20[[#This Row],[LengthofCycle]]-F289&lt;&gt;טבלה20[[#This Row],[הפרש קבוע אחרון]],0,""))),"")</f>
        <v/>
      </c>
      <c r="L290" t="str">
        <f>IF(טבלה20[[#This Row],[CycleNumber]]&lt;3,"",IF(טבלה20[[#This Row],[דילוג]]=1,1,IF(L289="","",IF(טבלה20[[#This Row],[LengthofCycle]]-F289=טבלה20[[#This Row],[הפרש קבוע אחרון]],1,IF(L289+1&gt;3,"",L289+1)))))</f>
        <v/>
      </c>
      <c r="M290" t="str">
        <f>IF(AND(טבלה20[[#This Row],[פעילות]]=1,L291=2,L292=1,B292&gt;טבלה20[[#This Row],[CycleNumber]]),1,"")</f>
        <v/>
      </c>
      <c r="N290" t="str">
        <f>IF(AND(טבלה20[[#This Row],[האם יש לאישה וסת דילוג?]]=1,טבלה20[[#This Row],[CycleNumber]]&gt;5),IF(AND(טבלה20[[#This Row],[LengthofCycle]]=F287,F289=F286,F288=F285),1,""),"")</f>
        <v/>
      </c>
      <c r="O290" t="str">
        <f>IF(OR(טבלה20[[#This Row],[פעילות]]="",L289=""),"",IF(טבלה20[[#This Row],[פעילות]]=1,1,0))</f>
        <v/>
      </c>
      <c r="P290" t="str">
        <f>IF(AND(טבלה20[[#This Row],[הפרש קבוע אחרון]]&lt;&gt;"",טבלה20[[#This Row],[CycleNumber]]&lt;B291,B291&lt;&gt;"",טבלה20[[#This Row],[פעילות]]&lt;4),IF(F291-טבלה20[[#This Row],[LengthofCycle]]=טבלה20[[#This Row],[הפרש קבוע אחרון]],1,0),"")</f>
        <v/>
      </c>
      <c r="Q290" s="14" t="str">
        <f>IF(טבלה20[[#This Row],[פעילות]]="","",IF(OR(Q289="",AND(טבלה20[[#This Row],[דילוג]]=1,L289=3)),1,Q289+1))</f>
        <v/>
      </c>
      <c r="R290" s="14" t="str">
        <f>IF(AND(טבלה20[[#This Row],[מחזורי פעילות]]=3,H291=1,טבלה20[[#This Row],[הפרש קבוע אחרון]]&lt;&gt;J291),1,"")</f>
        <v/>
      </c>
      <c r="S290" s="14" t="str">
        <f>IF(AND(טבלה20[[#This Row],[מחזורי פעילות]]=3,H291=1,טבלה20[[#This Row],[הפרש קבוע אחרון]]=J291),1,"")</f>
        <v/>
      </c>
      <c r="T290" s="14" t="str">
        <f>IF(AND(טבלה20[[#This Row],[דילוג]]=1,טבלה20[[#This Row],[הפרש קבוע אחרון]]=J289,טבלה20[[#This Row],[מחזורי פעילות]]&gt;1),1,"")</f>
        <v/>
      </c>
      <c r="U290" s="14" t="str">
        <f>IF(OR(AND(טבלה20[[#This Row],[מחזורי פעילות]]&lt;&gt;"",Q291=""),AND(טבלה20[[#This Row],[פעילות]]=3,Q291=1)),טבלה20[[#This Row],[מחזורי פעילות]],"")</f>
        <v/>
      </c>
      <c r="V290" s="14" t="str">
        <f>IF(טבלה20[[#This Row],[באיזה מחזור נעקר אחרי קביעה?]]&lt;&gt;"",1,"")</f>
        <v/>
      </c>
      <c r="W290" s="14" t="str">
        <f>IF(AND(טבלה20[[#This Row],[באיזה מחזור נעקר אחרי קביעה?]]&lt;&gt;"",טבלה20[[#This Row],[CycleNumber]]&gt;B291),טבלה20[[#This Row],[באיזה מחזור נעקר אחרי קביעה?]],"")</f>
        <v/>
      </c>
      <c r="X290" s="14" t="str">
        <f>IF(AND(טבלה20[[#This Row],[הפרש קבוע אחרון]]&lt;&gt;"",J289=""),טבלה20[[#This Row],[CycleNumber]],"")</f>
        <v/>
      </c>
      <c r="Y290" s="14" t="str">
        <f>IF(OR(טבלה20[[#This Row],[CycleNumber]]&gt;B291,B291=""),טבלה20[[#This Row],[CycleNumber]],"")</f>
        <v/>
      </c>
      <c r="Z2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0" t="s">
        <v>44</v>
      </c>
      <c r="AS290">
        <v>1</v>
      </c>
      <c r="AT290">
        <v>25</v>
      </c>
      <c r="AU290" t="str">
        <f t="shared" si="11"/>
        <v/>
      </c>
      <c r="AV290" t="str">
        <f t="shared" si="12"/>
        <v/>
      </c>
    </row>
    <row r="291" spans="1:48" x14ac:dyDescent="0.25">
      <c r="A291" t="s">
        <v>44</v>
      </c>
      <c r="B291">
        <v>2</v>
      </c>
      <c r="C291">
        <v>0</v>
      </c>
      <c r="D291">
        <v>1</v>
      </c>
      <c r="E291">
        <v>0</v>
      </c>
      <c r="F291">
        <v>26</v>
      </c>
      <c r="G291">
        <f>טבלה20[[#This Row],[LengthofCycle]]+1</f>
        <v>27</v>
      </c>
      <c r="H291" t="str">
        <f>IF(טבלה20[[#This Row],[CycleNumber]]&gt;2,IF(AND(טבלה20[[#This Row],[LengthofCycle]]-F290=F290-F289,טבלה20[[#This Row],[LengthofCycle]]-F290&lt;&gt;0),1,""),"")</f>
        <v/>
      </c>
      <c r="I291" t="str">
        <f>IF(טבלה20[[#This Row],[דילוג]]=1,SUM(H291:H292),"")</f>
        <v/>
      </c>
      <c r="J291" t="str">
        <f>IF(AND(טבלה20[[#This Row],[CycleNumber]]&gt;B290,טבלה20[[#This Row],[CycleNumber]]&gt;2),IF(טבלה20[[#This Row],[דילוג]]=1,טבלה20[[#This Row],[LengthofCycle]]-F290,J290),"")</f>
        <v/>
      </c>
      <c r="K291" t="str">
        <f>IF(AND(טבלה20[[#This Row],[CycleNumber]]&gt;B290,טבלה20[[#This Row],[CycleNumber]]&gt;2),IF(טבלה20[[#This Row],[דילוג]]=1,1,IF(MAX(K289:K290)=1,1,IF(טבלה20[[#This Row],[LengthofCycle]]-F290&lt;&gt;טבלה20[[#This Row],[הפרש קבוע אחרון]],0,""))),"")</f>
        <v/>
      </c>
      <c r="L291" t="str">
        <f>IF(טבלה20[[#This Row],[CycleNumber]]&lt;3,"",IF(טבלה20[[#This Row],[דילוג]]=1,1,IF(L290="","",IF(טבלה20[[#This Row],[LengthofCycle]]-F290=טבלה20[[#This Row],[הפרש קבוע אחרון]],1,IF(L290+1&gt;3,"",L290+1)))))</f>
        <v/>
      </c>
      <c r="M291" t="str">
        <f>IF(AND(טבלה20[[#This Row],[פעילות]]=1,L292=2,L293=1,B293&gt;טבלה20[[#This Row],[CycleNumber]]),1,"")</f>
        <v/>
      </c>
      <c r="N291" t="str">
        <f>IF(AND(טבלה20[[#This Row],[האם יש לאישה וסת דילוג?]]=1,טבלה20[[#This Row],[CycleNumber]]&gt;5),IF(AND(טבלה20[[#This Row],[LengthofCycle]]=F288,F290=F287,F289=F286),1,""),"")</f>
        <v/>
      </c>
      <c r="O291" t="str">
        <f>IF(OR(טבלה20[[#This Row],[פעילות]]="",L290=""),"",IF(טבלה20[[#This Row],[פעילות]]=1,1,0))</f>
        <v/>
      </c>
      <c r="P291" t="str">
        <f>IF(AND(טבלה20[[#This Row],[הפרש קבוע אחרון]]&lt;&gt;"",טבלה20[[#This Row],[CycleNumber]]&lt;B292,B292&lt;&gt;"",טבלה20[[#This Row],[פעילות]]&lt;4),IF(F292-טבלה20[[#This Row],[LengthofCycle]]=טבלה20[[#This Row],[הפרש קבוע אחרון]],1,0),"")</f>
        <v/>
      </c>
      <c r="Q291" s="14" t="str">
        <f>IF(טבלה20[[#This Row],[פעילות]]="","",IF(OR(Q290="",AND(טבלה20[[#This Row],[דילוג]]=1,L290=3)),1,Q290+1))</f>
        <v/>
      </c>
      <c r="R291" s="14" t="str">
        <f>IF(AND(טבלה20[[#This Row],[מחזורי פעילות]]=3,H292=1,טבלה20[[#This Row],[הפרש קבוע אחרון]]&lt;&gt;J292),1,"")</f>
        <v/>
      </c>
      <c r="S291" s="14" t="str">
        <f>IF(AND(טבלה20[[#This Row],[מחזורי פעילות]]=3,H292=1,טבלה20[[#This Row],[הפרש קבוע אחרון]]=J292),1,"")</f>
        <v/>
      </c>
      <c r="T291" s="14" t="str">
        <f>IF(AND(טבלה20[[#This Row],[דילוג]]=1,טבלה20[[#This Row],[הפרש קבוע אחרון]]=J290,טבלה20[[#This Row],[מחזורי פעילות]]&gt;1),1,"")</f>
        <v/>
      </c>
      <c r="U291" s="14" t="str">
        <f>IF(OR(AND(טבלה20[[#This Row],[מחזורי פעילות]]&lt;&gt;"",Q292=""),AND(טבלה20[[#This Row],[פעילות]]=3,Q292=1)),טבלה20[[#This Row],[מחזורי פעילות]],"")</f>
        <v/>
      </c>
      <c r="V291" s="14" t="str">
        <f>IF(טבלה20[[#This Row],[באיזה מחזור נעקר אחרי קביעה?]]&lt;&gt;"",1,"")</f>
        <v/>
      </c>
      <c r="W291" s="14" t="str">
        <f>IF(AND(טבלה20[[#This Row],[באיזה מחזור נעקר אחרי קביעה?]]&lt;&gt;"",טבלה20[[#This Row],[CycleNumber]]&gt;B292),טבלה20[[#This Row],[באיזה מחזור נעקר אחרי קביעה?]],"")</f>
        <v/>
      </c>
      <c r="X291" s="14" t="str">
        <f>IF(AND(טבלה20[[#This Row],[הפרש קבוע אחרון]]&lt;&gt;"",J290=""),טבלה20[[#This Row],[CycleNumber]],"")</f>
        <v/>
      </c>
      <c r="Y291" s="14" t="str">
        <f>IF(OR(טבלה20[[#This Row],[CycleNumber]]&gt;B292,B292=""),טבלה20[[#This Row],[CycleNumber]],"")</f>
        <v/>
      </c>
      <c r="Z2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1" t="s">
        <v>44</v>
      </c>
      <c r="AS291">
        <v>2</v>
      </c>
      <c r="AT291">
        <v>26</v>
      </c>
      <c r="AU291" t="str">
        <f t="shared" si="11"/>
        <v/>
      </c>
      <c r="AV291" t="str">
        <f t="shared" si="12"/>
        <v/>
      </c>
    </row>
    <row r="292" spans="1:48" x14ac:dyDescent="0.25">
      <c r="A292" t="s">
        <v>44</v>
      </c>
      <c r="B292">
        <v>3</v>
      </c>
      <c r="C292">
        <v>0</v>
      </c>
      <c r="D292">
        <v>1</v>
      </c>
      <c r="E292">
        <v>0</v>
      </c>
      <c r="F292">
        <v>26</v>
      </c>
      <c r="G292">
        <f>טבלה20[[#This Row],[LengthofCycle]]+1</f>
        <v>27</v>
      </c>
      <c r="H292" t="str">
        <f>IF(טבלה20[[#This Row],[CycleNumber]]&gt;2,IF(AND(טבלה20[[#This Row],[LengthofCycle]]-F291=F291-F290,טבלה20[[#This Row],[LengthofCycle]]-F291&lt;&gt;0),1,""),"")</f>
        <v/>
      </c>
      <c r="I292" t="str">
        <f>IF(טבלה20[[#This Row],[דילוג]]=1,SUM(H292:H293),"")</f>
        <v/>
      </c>
      <c r="J292" t="str">
        <f>IF(AND(טבלה20[[#This Row],[CycleNumber]]&gt;B291,טבלה20[[#This Row],[CycleNumber]]&gt;2),IF(טבלה20[[#This Row],[דילוג]]=1,טבלה20[[#This Row],[LengthofCycle]]-F291,J291),"")</f>
        <v/>
      </c>
      <c r="K292">
        <f>IF(AND(טבלה20[[#This Row],[CycleNumber]]&gt;B291,טבלה20[[#This Row],[CycleNumber]]&gt;2),IF(טבלה20[[#This Row],[דילוג]]=1,1,IF(MAX(K290:K291)=1,1,IF(טבלה20[[#This Row],[LengthofCycle]]-F291&lt;&gt;טבלה20[[#This Row],[הפרש קבוע אחרון]],0,""))),"")</f>
        <v>0</v>
      </c>
      <c r="L292" t="str">
        <f>IF(טבלה20[[#This Row],[CycleNumber]]&lt;3,"",IF(טבלה20[[#This Row],[דילוג]]=1,1,IF(L291="","",IF(טבלה20[[#This Row],[LengthofCycle]]-F291=טבלה20[[#This Row],[הפרש קבוע אחרון]],1,IF(L291+1&gt;3,"",L291+1)))))</f>
        <v/>
      </c>
      <c r="M292" t="str">
        <f>IF(AND(טבלה20[[#This Row],[פעילות]]=1,L293=2,L294=1,B294&gt;טבלה20[[#This Row],[CycleNumber]]),1,"")</f>
        <v/>
      </c>
      <c r="N292" t="str">
        <f>IF(AND(טבלה20[[#This Row],[האם יש לאישה וסת דילוג?]]=1,טבלה20[[#This Row],[CycleNumber]]&gt;5),IF(AND(טבלה20[[#This Row],[LengthofCycle]]=F289,F291=F288,F290=F287),1,""),"")</f>
        <v/>
      </c>
      <c r="O292" t="str">
        <f>IF(OR(טבלה20[[#This Row],[פעילות]]="",L291=""),"",IF(טבלה20[[#This Row],[פעילות]]=1,1,0))</f>
        <v/>
      </c>
      <c r="P292" t="str">
        <f>IF(AND(טבלה20[[#This Row],[הפרש קבוע אחרון]]&lt;&gt;"",טבלה20[[#This Row],[CycleNumber]]&lt;B293,B293&lt;&gt;"",טבלה20[[#This Row],[פעילות]]&lt;4),IF(F293-טבלה20[[#This Row],[LengthofCycle]]=טבלה20[[#This Row],[הפרש קבוע אחרון]],1,0),"")</f>
        <v/>
      </c>
      <c r="Q292" s="14" t="str">
        <f>IF(טבלה20[[#This Row],[פעילות]]="","",IF(OR(Q291="",AND(טבלה20[[#This Row],[דילוג]]=1,L291=3)),1,Q291+1))</f>
        <v/>
      </c>
      <c r="R292" s="14" t="str">
        <f>IF(AND(טבלה20[[#This Row],[מחזורי פעילות]]=3,H293=1,טבלה20[[#This Row],[הפרש קבוע אחרון]]&lt;&gt;J293),1,"")</f>
        <v/>
      </c>
      <c r="S292" s="14" t="str">
        <f>IF(AND(טבלה20[[#This Row],[מחזורי פעילות]]=3,H293=1,טבלה20[[#This Row],[הפרש קבוע אחרון]]=J293),1,"")</f>
        <v/>
      </c>
      <c r="T292" s="14" t="str">
        <f>IF(AND(טבלה20[[#This Row],[דילוג]]=1,טבלה20[[#This Row],[הפרש קבוע אחרון]]=J291,טבלה20[[#This Row],[מחזורי פעילות]]&gt;1),1,"")</f>
        <v/>
      </c>
      <c r="U292" s="14" t="str">
        <f>IF(OR(AND(טבלה20[[#This Row],[מחזורי פעילות]]&lt;&gt;"",Q293=""),AND(טבלה20[[#This Row],[פעילות]]=3,Q293=1)),טבלה20[[#This Row],[מחזורי פעילות]],"")</f>
        <v/>
      </c>
      <c r="V292" s="14" t="str">
        <f>IF(טבלה20[[#This Row],[באיזה מחזור נעקר אחרי קביעה?]]&lt;&gt;"",1,"")</f>
        <v/>
      </c>
      <c r="W292" s="14" t="str">
        <f>IF(AND(טבלה20[[#This Row],[באיזה מחזור נעקר אחרי קביעה?]]&lt;&gt;"",טבלה20[[#This Row],[CycleNumber]]&gt;B293),טבלה20[[#This Row],[באיזה מחזור נעקר אחרי קביעה?]],"")</f>
        <v/>
      </c>
      <c r="X292" s="14" t="str">
        <f>IF(AND(טבלה20[[#This Row],[הפרש קבוע אחרון]]&lt;&gt;"",J291=""),טבלה20[[#This Row],[CycleNumber]],"")</f>
        <v/>
      </c>
      <c r="Y292" s="14" t="str">
        <f>IF(OR(טבלה20[[#This Row],[CycleNumber]]&gt;B293,B293=""),טבלה20[[#This Row],[CycleNumber]],"")</f>
        <v/>
      </c>
      <c r="Z2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2" t="s">
        <v>44</v>
      </c>
      <c r="AS292">
        <v>3</v>
      </c>
      <c r="AT292">
        <v>26</v>
      </c>
      <c r="AU292">
        <f t="shared" si="11"/>
        <v>0</v>
      </c>
      <c r="AV292" t="str">
        <f t="shared" si="12"/>
        <v/>
      </c>
    </row>
    <row r="293" spans="1:48" x14ac:dyDescent="0.25">
      <c r="A293" t="s">
        <v>44</v>
      </c>
      <c r="B293">
        <v>4</v>
      </c>
      <c r="C293">
        <v>0</v>
      </c>
      <c r="D293">
        <v>1</v>
      </c>
      <c r="E293">
        <v>0</v>
      </c>
      <c r="F293">
        <v>26</v>
      </c>
      <c r="G293">
        <f>טבלה20[[#This Row],[LengthofCycle]]+1</f>
        <v>27</v>
      </c>
      <c r="H293" t="str">
        <f>IF(טבלה20[[#This Row],[CycleNumber]]&gt;2,IF(AND(טבלה20[[#This Row],[LengthofCycle]]-F292=F292-F291,טבלה20[[#This Row],[LengthofCycle]]-F292&lt;&gt;0),1,""),"")</f>
        <v/>
      </c>
      <c r="I293" t="str">
        <f>IF(טבלה20[[#This Row],[דילוג]]=1,SUM(H293:H294),"")</f>
        <v/>
      </c>
      <c r="J293" t="str">
        <f>IF(AND(טבלה20[[#This Row],[CycleNumber]]&gt;B292,טבלה20[[#This Row],[CycleNumber]]&gt;2),IF(טבלה20[[#This Row],[דילוג]]=1,טבלה20[[#This Row],[LengthofCycle]]-F292,J292),"")</f>
        <v/>
      </c>
      <c r="K293">
        <f>IF(AND(טבלה20[[#This Row],[CycleNumber]]&gt;B292,טבלה20[[#This Row],[CycleNumber]]&gt;2),IF(טבלה20[[#This Row],[דילוג]]=1,1,IF(MAX(K291:K292)=1,1,IF(טבלה20[[#This Row],[LengthofCycle]]-F292&lt;&gt;טבלה20[[#This Row],[הפרש קבוע אחרון]],0,""))),"")</f>
        <v>0</v>
      </c>
      <c r="L293" t="str">
        <f>IF(טבלה20[[#This Row],[CycleNumber]]&lt;3,"",IF(טבלה20[[#This Row],[דילוג]]=1,1,IF(L292="","",IF(טבלה20[[#This Row],[LengthofCycle]]-F292=טבלה20[[#This Row],[הפרש קבוע אחרון]],1,IF(L292+1&gt;3,"",L292+1)))))</f>
        <v/>
      </c>
      <c r="M293" t="str">
        <f>IF(AND(טבלה20[[#This Row],[פעילות]]=1,L294=2,L295=1,B295&gt;טבלה20[[#This Row],[CycleNumber]]),1,"")</f>
        <v/>
      </c>
      <c r="N293" t="str">
        <f>IF(AND(טבלה20[[#This Row],[האם יש לאישה וסת דילוג?]]=1,טבלה20[[#This Row],[CycleNumber]]&gt;5),IF(AND(טבלה20[[#This Row],[LengthofCycle]]=F290,F292=F289,F291=F288),1,""),"")</f>
        <v/>
      </c>
      <c r="O293" t="str">
        <f>IF(OR(טבלה20[[#This Row],[פעילות]]="",L292=""),"",IF(טבלה20[[#This Row],[פעילות]]=1,1,0))</f>
        <v/>
      </c>
      <c r="P293" t="str">
        <f>IF(AND(טבלה20[[#This Row],[הפרש קבוע אחרון]]&lt;&gt;"",טבלה20[[#This Row],[CycleNumber]]&lt;B294,B294&lt;&gt;"",טבלה20[[#This Row],[פעילות]]&lt;4),IF(F294-טבלה20[[#This Row],[LengthofCycle]]=טבלה20[[#This Row],[הפרש קבוע אחרון]],1,0),"")</f>
        <v/>
      </c>
      <c r="Q293" s="14" t="str">
        <f>IF(טבלה20[[#This Row],[פעילות]]="","",IF(OR(Q292="",AND(טבלה20[[#This Row],[דילוג]]=1,L292=3)),1,Q292+1))</f>
        <v/>
      </c>
      <c r="R293" s="14" t="str">
        <f>IF(AND(טבלה20[[#This Row],[מחזורי פעילות]]=3,H294=1,טבלה20[[#This Row],[הפרש קבוע אחרון]]&lt;&gt;J294),1,"")</f>
        <v/>
      </c>
      <c r="S293" s="14" t="str">
        <f>IF(AND(טבלה20[[#This Row],[מחזורי פעילות]]=3,H294=1,טבלה20[[#This Row],[הפרש קבוע אחרון]]=J294),1,"")</f>
        <v/>
      </c>
      <c r="T293" s="14" t="str">
        <f>IF(AND(טבלה20[[#This Row],[דילוג]]=1,טבלה20[[#This Row],[הפרש קבוע אחרון]]=J292,טבלה20[[#This Row],[מחזורי פעילות]]&gt;1),1,"")</f>
        <v/>
      </c>
      <c r="U293" s="14" t="str">
        <f>IF(OR(AND(טבלה20[[#This Row],[מחזורי פעילות]]&lt;&gt;"",Q294=""),AND(טבלה20[[#This Row],[פעילות]]=3,Q294=1)),טבלה20[[#This Row],[מחזורי פעילות]],"")</f>
        <v/>
      </c>
      <c r="V293" s="14" t="str">
        <f>IF(טבלה20[[#This Row],[באיזה מחזור נעקר אחרי קביעה?]]&lt;&gt;"",1,"")</f>
        <v/>
      </c>
      <c r="W293" s="14" t="str">
        <f>IF(AND(טבלה20[[#This Row],[באיזה מחזור נעקר אחרי קביעה?]]&lt;&gt;"",טבלה20[[#This Row],[CycleNumber]]&gt;B294),טבלה20[[#This Row],[באיזה מחזור נעקר אחרי קביעה?]],"")</f>
        <v/>
      </c>
      <c r="X293" s="14" t="str">
        <f>IF(AND(טבלה20[[#This Row],[הפרש קבוע אחרון]]&lt;&gt;"",J292=""),טבלה20[[#This Row],[CycleNumber]],"")</f>
        <v/>
      </c>
      <c r="Y293" s="14" t="str">
        <f>IF(OR(טבלה20[[#This Row],[CycleNumber]]&gt;B294,B294=""),טבלה20[[#This Row],[CycleNumber]],"")</f>
        <v/>
      </c>
      <c r="Z2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3" t="s">
        <v>44</v>
      </c>
      <c r="AS293">
        <v>4</v>
      </c>
      <c r="AT293">
        <v>26</v>
      </c>
      <c r="AU293">
        <f t="shared" si="11"/>
        <v>0</v>
      </c>
      <c r="AV293" t="str">
        <f t="shared" si="12"/>
        <v/>
      </c>
    </row>
    <row r="294" spans="1:48" x14ac:dyDescent="0.25">
      <c r="A294" t="s">
        <v>44</v>
      </c>
      <c r="B294">
        <v>5</v>
      </c>
      <c r="C294">
        <v>0</v>
      </c>
      <c r="D294">
        <v>1</v>
      </c>
      <c r="E294">
        <v>0</v>
      </c>
      <c r="F294">
        <v>24</v>
      </c>
      <c r="G294">
        <f>טבלה20[[#This Row],[LengthofCycle]]+1</f>
        <v>25</v>
      </c>
      <c r="H294" t="str">
        <f>IF(טבלה20[[#This Row],[CycleNumber]]&gt;2,IF(AND(טבלה20[[#This Row],[LengthofCycle]]-F293=F293-F292,טבלה20[[#This Row],[LengthofCycle]]-F293&lt;&gt;0),1,""),"")</f>
        <v/>
      </c>
      <c r="I294" t="str">
        <f>IF(טבלה20[[#This Row],[דילוג]]=1,SUM(H294:H295),"")</f>
        <v/>
      </c>
      <c r="J294" t="str">
        <f>IF(AND(טבלה20[[#This Row],[CycleNumber]]&gt;B293,טבלה20[[#This Row],[CycleNumber]]&gt;2),IF(טבלה20[[#This Row],[דילוג]]=1,טבלה20[[#This Row],[LengthofCycle]]-F293,J293),"")</f>
        <v/>
      </c>
      <c r="K294">
        <f>IF(AND(טבלה20[[#This Row],[CycleNumber]]&gt;B293,טבלה20[[#This Row],[CycleNumber]]&gt;2),IF(טבלה20[[#This Row],[דילוג]]=1,1,IF(MAX(K292:K293)=1,1,IF(טבלה20[[#This Row],[LengthofCycle]]-F293&lt;&gt;טבלה20[[#This Row],[הפרש קבוע אחרון]],0,""))),"")</f>
        <v>0</v>
      </c>
      <c r="L294" t="str">
        <f>IF(טבלה20[[#This Row],[CycleNumber]]&lt;3,"",IF(טבלה20[[#This Row],[דילוג]]=1,1,IF(L293="","",IF(טבלה20[[#This Row],[LengthofCycle]]-F293=טבלה20[[#This Row],[הפרש קבוע אחרון]],1,IF(L293+1&gt;3,"",L293+1)))))</f>
        <v/>
      </c>
      <c r="M294" t="str">
        <f>IF(AND(טבלה20[[#This Row],[פעילות]]=1,L295=2,L296=1,B296&gt;טבלה20[[#This Row],[CycleNumber]]),1,"")</f>
        <v/>
      </c>
      <c r="N294" t="str">
        <f>IF(AND(טבלה20[[#This Row],[האם יש לאישה וסת דילוג?]]=1,טבלה20[[#This Row],[CycleNumber]]&gt;5),IF(AND(טבלה20[[#This Row],[LengthofCycle]]=F291,F293=F290,F292=F289),1,""),"")</f>
        <v/>
      </c>
      <c r="O294" t="str">
        <f>IF(OR(טבלה20[[#This Row],[פעילות]]="",L293=""),"",IF(טבלה20[[#This Row],[פעילות]]=1,1,0))</f>
        <v/>
      </c>
      <c r="P294" t="str">
        <f>IF(AND(טבלה20[[#This Row],[הפרש קבוע אחרון]]&lt;&gt;"",טבלה20[[#This Row],[CycleNumber]]&lt;B295,B295&lt;&gt;"",טבלה20[[#This Row],[פעילות]]&lt;4),IF(F295-טבלה20[[#This Row],[LengthofCycle]]=טבלה20[[#This Row],[הפרש קבוע אחרון]],1,0),"")</f>
        <v/>
      </c>
      <c r="Q294" s="14" t="str">
        <f>IF(טבלה20[[#This Row],[פעילות]]="","",IF(OR(Q293="",AND(טבלה20[[#This Row],[דילוג]]=1,L293=3)),1,Q293+1))</f>
        <v/>
      </c>
      <c r="R294" s="14" t="str">
        <f>IF(AND(טבלה20[[#This Row],[מחזורי פעילות]]=3,H295=1,טבלה20[[#This Row],[הפרש קבוע אחרון]]&lt;&gt;J295),1,"")</f>
        <v/>
      </c>
      <c r="S294" s="14" t="str">
        <f>IF(AND(טבלה20[[#This Row],[מחזורי פעילות]]=3,H295=1,טבלה20[[#This Row],[הפרש קבוע אחרון]]=J295),1,"")</f>
        <v/>
      </c>
      <c r="T294" s="14" t="str">
        <f>IF(AND(טבלה20[[#This Row],[דילוג]]=1,טבלה20[[#This Row],[הפרש קבוע אחרון]]=J293,טבלה20[[#This Row],[מחזורי פעילות]]&gt;1),1,"")</f>
        <v/>
      </c>
      <c r="U294" s="14" t="str">
        <f>IF(OR(AND(טבלה20[[#This Row],[מחזורי פעילות]]&lt;&gt;"",Q295=""),AND(טבלה20[[#This Row],[פעילות]]=3,Q295=1)),טבלה20[[#This Row],[מחזורי פעילות]],"")</f>
        <v/>
      </c>
      <c r="V294" s="14" t="str">
        <f>IF(טבלה20[[#This Row],[באיזה מחזור נעקר אחרי קביעה?]]&lt;&gt;"",1,"")</f>
        <v/>
      </c>
      <c r="W294" s="14" t="str">
        <f>IF(AND(טבלה20[[#This Row],[באיזה מחזור נעקר אחרי קביעה?]]&lt;&gt;"",טבלה20[[#This Row],[CycleNumber]]&gt;B295),טבלה20[[#This Row],[באיזה מחזור נעקר אחרי קביעה?]],"")</f>
        <v/>
      </c>
      <c r="X294" s="14" t="str">
        <f>IF(AND(טבלה20[[#This Row],[הפרש קבוע אחרון]]&lt;&gt;"",J293=""),טבלה20[[#This Row],[CycleNumber]],"")</f>
        <v/>
      </c>
      <c r="Y294" s="14" t="str">
        <f>IF(OR(טבלה20[[#This Row],[CycleNumber]]&gt;B295,B295=""),טבלה20[[#This Row],[CycleNumber]],"")</f>
        <v/>
      </c>
      <c r="Z2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4" t="s">
        <v>44</v>
      </c>
      <c r="AS294">
        <v>5</v>
      </c>
      <c r="AT294">
        <v>24</v>
      </c>
      <c r="AU294">
        <f t="shared" si="11"/>
        <v>0</v>
      </c>
      <c r="AV294" t="str">
        <f t="shared" si="12"/>
        <v/>
      </c>
    </row>
    <row r="295" spans="1:48" x14ac:dyDescent="0.25">
      <c r="A295" t="s">
        <v>44</v>
      </c>
      <c r="B295">
        <v>6</v>
      </c>
      <c r="C295">
        <v>0</v>
      </c>
      <c r="D295">
        <v>1</v>
      </c>
      <c r="E295">
        <v>0</v>
      </c>
      <c r="F295">
        <v>25</v>
      </c>
      <c r="G295">
        <f>טבלה20[[#This Row],[LengthofCycle]]+1</f>
        <v>26</v>
      </c>
      <c r="H295" t="str">
        <f>IF(טבלה20[[#This Row],[CycleNumber]]&gt;2,IF(AND(טבלה20[[#This Row],[LengthofCycle]]-F294=F294-F293,טבלה20[[#This Row],[LengthofCycle]]-F294&lt;&gt;0),1,""),"")</f>
        <v/>
      </c>
      <c r="I295" t="str">
        <f>IF(טבלה20[[#This Row],[דילוג]]=1,SUM(H295:H296),"")</f>
        <v/>
      </c>
      <c r="J295" t="str">
        <f>IF(AND(טבלה20[[#This Row],[CycleNumber]]&gt;B294,טבלה20[[#This Row],[CycleNumber]]&gt;2),IF(טבלה20[[#This Row],[דילוג]]=1,טבלה20[[#This Row],[LengthofCycle]]-F294,J294),"")</f>
        <v/>
      </c>
      <c r="K295">
        <f>IF(AND(טבלה20[[#This Row],[CycleNumber]]&gt;B294,טבלה20[[#This Row],[CycleNumber]]&gt;2),IF(טבלה20[[#This Row],[דילוג]]=1,1,IF(MAX(K293:K294)=1,1,IF(טבלה20[[#This Row],[LengthofCycle]]-F294&lt;&gt;טבלה20[[#This Row],[הפרש קבוע אחרון]],0,""))),"")</f>
        <v>0</v>
      </c>
      <c r="L295" t="str">
        <f>IF(טבלה20[[#This Row],[CycleNumber]]&lt;3,"",IF(טבלה20[[#This Row],[דילוג]]=1,1,IF(L294="","",IF(טבלה20[[#This Row],[LengthofCycle]]-F294=טבלה20[[#This Row],[הפרש קבוע אחרון]],1,IF(L294+1&gt;3,"",L294+1)))))</f>
        <v/>
      </c>
      <c r="M295" t="str">
        <f>IF(AND(טבלה20[[#This Row],[פעילות]]=1,L296=2,L297=1,B297&gt;טבלה20[[#This Row],[CycleNumber]]),1,"")</f>
        <v/>
      </c>
      <c r="N295" t="str">
        <f>IF(AND(טבלה20[[#This Row],[האם יש לאישה וסת דילוג?]]=1,טבלה20[[#This Row],[CycleNumber]]&gt;5),IF(AND(טבלה20[[#This Row],[LengthofCycle]]=F292,F294=F291,F293=F290),1,""),"")</f>
        <v/>
      </c>
      <c r="O295" t="str">
        <f>IF(OR(טבלה20[[#This Row],[פעילות]]="",L294=""),"",IF(טבלה20[[#This Row],[פעילות]]=1,1,0))</f>
        <v/>
      </c>
      <c r="P295" t="str">
        <f>IF(AND(טבלה20[[#This Row],[הפרש קבוע אחרון]]&lt;&gt;"",טבלה20[[#This Row],[CycleNumber]]&lt;B296,B296&lt;&gt;"",טבלה20[[#This Row],[פעילות]]&lt;4),IF(F296-טבלה20[[#This Row],[LengthofCycle]]=טבלה20[[#This Row],[הפרש קבוע אחרון]],1,0),"")</f>
        <v/>
      </c>
      <c r="Q295" s="14" t="str">
        <f>IF(טבלה20[[#This Row],[פעילות]]="","",IF(OR(Q294="",AND(טבלה20[[#This Row],[דילוג]]=1,L294=3)),1,Q294+1))</f>
        <v/>
      </c>
      <c r="R295" s="14" t="str">
        <f>IF(AND(טבלה20[[#This Row],[מחזורי פעילות]]=3,H296=1,טבלה20[[#This Row],[הפרש קבוע אחרון]]&lt;&gt;J296),1,"")</f>
        <v/>
      </c>
      <c r="S295" s="14" t="str">
        <f>IF(AND(טבלה20[[#This Row],[מחזורי פעילות]]=3,H296=1,טבלה20[[#This Row],[הפרש קבוע אחרון]]=J296),1,"")</f>
        <v/>
      </c>
      <c r="T295" s="14" t="str">
        <f>IF(AND(טבלה20[[#This Row],[דילוג]]=1,טבלה20[[#This Row],[הפרש קבוע אחרון]]=J294,טבלה20[[#This Row],[מחזורי פעילות]]&gt;1),1,"")</f>
        <v/>
      </c>
      <c r="U295" s="14" t="str">
        <f>IF(OR(AND(טבלה20[[#This Row],[מחזורי פעילות]]&lt;&gt;"",Q296=""),AND(טבלה20[[#This Row],[פעילות]]=3,Q296=1)),טבלה20[[#This Row],[מחזורי פעילות]],"")</f>
        <v/>
      </c>
      <c r="V295" s="14" t="str">
        <f>IF(טבלה20[[#This Row],[באיזה מחזור נעקר אחרי קביעה?]]&lt;&gt;"",1,"")</f>
        <v/>
      </c>
      <c r="W295" s="14" t="str">
        <f>IF(AND(טבלה20[[#This Row],[באיזה מחזור נעקר אחרי קביעה?]]&lt;&gt;"",טבלה20[[#This Row],[CycleNumber]]&gt;B296),טבלה20[[#This Row],[באיזה מחזור נעקר אחרי קביעה?]],"")</f>
        <v/>
      </c>
      <c r="X295" s="14" t="str">
        <f>IF(AND(טבלה20[[#This Row],[הפרש קבוע אחרון]]&lt;&gt;"",J294=""),טבלה20[[#This Row],[CycleNumber]],"")</f>
        <v/>
      </c>
      <c r="Y295" s="14" t="str">
        <f>IF(OR(טבלה20[[#This Row],[CycleNumber]]&gt;B296,B296=""),טבלה20[[#This Row],[CycleNumber]],"")</f>
        <v/>
      </c>
      <c r="Z2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5" t="s">
        <v>44</v>
      </c>
      <c r="AS295">
        <v>6</v>
      </c>
      <c r="AT295">
        <v>25</v>
      </c>
      <c r="AU295">
        <f t="shared" si="11"/>
        <v>0</v>
      </c>
      <c r="AV295" t="str">
        <f t="shared" si="12"/>
        <v/>
      </c>
    </row>
    <row r="296" spans="1:48" x14ac:dyDescent="0.25">
      <c r="A296" t="s">
        <v>44</v>
      </c>
      <c r="B296">
        <v>7</v>
      </c>
      <c r="C296">
        <v>0</v>
      </c>
      <c r="D296">
        <v>1</v>
      </c>
      <c r="E296">
        <v>0</v>
      </c>
      <c r="F296">
        <v>25</v>
      </c>
      <c r="G296">
        <f>טבלה20[[#This Row],[LengthofCycle]]+1</f>
        <v>26</v>
      </c>
      <c r="H296" t="str">
        <f>IF(טבלה20[[#This Row],[CycleNumber]]&gt;2,IF(AND(טבלה20[[#This Row],[LengthofCycle]]-F295=F295-F294,טבלה20[[#This Row],[LengthofCycle]]-F295&lt;&gt;0),1,""),"")</f>
        <v/>
      </c>
      <c r="I296" t="str">
        <f>IF(טבלה20[[#This Row],[דילוג]]=1,SUM(H296:H297),"")</f>
        <v/>
      </c>
      <c r="J296" t="str">
        <f>IF(AND(טבלה20[[#This Row],[CycleNumber]]&gt;B295,טבלה20[[#This Row],[CycleNumber]]&gt;2),IF(טבלה20[[#This Row],[דילוג]]=1,טבלה20[[#This Row],[LengthofCycle]]-F295,J295),"")</f>
        <v/>
      </c>
      <c r="K296">
        <f>IF(AND(טבלה20[[#This Row],[CycleNumber]]&gt;B295,טבלה20[[#This Row],[CycleNumber]]&gt;2),IF(טבלה20[[#This Row],[דילוג]]=1,1,IF(MAX(K294:K295)=1,1,IF(טבלה20[[#This Row],[LengthofCycle]]-F295&lt;&gt;טבלה20[[#This Row],[הפרש קבוע אחרון]],0,""))),"")</f>
        <v>0</v>
      </c>
      <c r="L296" t="str">
        <f>IF(טבלה20[[#This Row],[CycleNumber]]&lt;3,"",IF(טבלה20[[#This Row],[דילוג]]=1,1,IF(L295="","",IF(טבלה20[[#This Row],[LengthofCycle]]-F295=טבלה20[[#This Row],[הפרש קבוע אחרון]],1,IF(L295+1&gt;3,"",L295+1)))))</f>
        <v/>
      </c>
      <c r="M296" t="str">
        <f>IF(AND(טבלה20[[#This Row],[פעילות]]=1,L297=2,L298=1,B298&gt;טבלה20[[#This Row],[CycleNumber]]),1,"")</f>
        <v/>
      </c>
      <c r="N296" t="str">
        <f>IF(AND(טבלה20[[#This Row],[האם יש לאישה וסת דילוג?]]=1,טבלה20[[#This Row],[CycleNumber]]&gt;5),IF(AND(טבלה20[[#This Row],[LengthofCycle]]=F293,F295=F292,F294=F291),1,""),"")</f>
        <v/>
      </c>
      <c r="O296" t="str">
        <f>IF(OR(טבלה20[[#This Row],[פעילות]]="",L295=""),"",IF(טבלה20[[#This Row],[פעילות]]=1,1,0))</f>
        <v/>
      </c>
      <c r="P296" t="str">
        <f>IF(AND(טבלה20[[#This Row],[הפרש קבוע אחרון]]&lt;&gt;"",טבלה20[[#This Row],[CycleNumber]]&lt;B297,B297&lt;&gt;"",טבלה20[[#This Row],[פעילות]]&lt;4),IF(F297-טבלה20[[#This Row],[LengthofCycle]]=טבלה20[[#This Row],[הפרש קבוע אחרון]],1,0),"")</f>
        <v/>
      </c>
      <c r="Q296" s="14" t="str">
        <f>IF(טבלה20[[#This Row],[פעילות]]="","",IF(OR(Q295="",AND(טבלה20[[#This Row],[דילוג]]=1,L295=3)),1,Q295+1))</f>
        <v/>
      </c>
      <c r="R296" s="14" t="str">
        <f>IF(AND(טבלה20[[#This Row],[מחזורי פעילות]]=3,H297=1,טבלה20[[#This Row],[הפרש קבוע אחרון]]&lt;&gt;J297),1,"")</f>
        <v/>
      </c>
      <c r="S296" s="14" t="str">
        <f>IF(AND(טבלה20[[#This Row],[מחזורי פעילות]]=3,H297=1,טבלה20[[#This Row],[הפרש קבוע אחרון]]=J297),1,"")</f>
        <v/>
      </c>
      <c r="T296" s="14" t="str">
        <f>IF(AND(טבלה20[[#This Row],[דילוג]]=1,טבלה20[[#This Row],[הפרש קבוע אחרון]]=J295,טבלה20[[#This Row],[מחזורי פעילות]]&gt;1),1,"")</f>
        <v/>
      </c>
      <c r="U296" s="14" t="str">
        <f>IF(OR(AND(טבלה20[[#This Row],[מחזורי פעילות]]&lt;&gt;"",Q297=""),AND(טבלה20[[#This Row],[פעילות]]=3,Q297=1)),טבלה20[[#This Row],[מחזורי פעילות]],"")</f>
        <v/>
      </c>
      <c r="V296" s="14" t="str">
        <f>IF(טבלה20[[#This Row],[באיזה מחזור נעקר אחרי קביעה?]]&lt;&gt;"",1,"")</f>
        <v/>
      </c>
      <c r="W296" s="14" t="str">
        <f>IF(AND(טבלה20[[#This Row],[באיזה מחזור נעקר אחרי קביעה?]]&lt;&gt;"",טבלה20[[#This Row],[CycleNumber]]&gt;B297),טבלה20[[#This Row],[באיזה מחזור נעקר אחרי קביעה?]],"")</f>
        <v/>
      </c>
      <c r="X296" s="14" t="str">
        <f>IF(AND(טבלה20[[#This Row],[הפרש קבוע אחרון]]&lt;&gt;"",J295=""),טבלה20[[#This Row],[CycleNumber]],"")</f>
        <v/>
      </c>
      <c r="Y296" s="14" t="str">
        <f>IF(OR(טבלה20[[#This Row],[CycleNumber]]&gt;B297,B297=""),טבלה20[[#This Row],[CycleNumber]],"")</f>
        <v/>
      </c>
      <c r="Z2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6" t="s">
        <v>44</v>
      </c>
      <c r="AS296">
        <v>7</v>
      </c>
      <c r="AT296">
        <v>25</v>
      </c>
      <c r="AU296">
        <f t="shared" si="11"/>
        <v>0</v>
      </c>
      <c r="AV296" t="str">
        <f t="shared" si="12"/>
        <v/>
      </c>
    </row>
    <row r="297" spans="1:48" x14ac:dyDescent="0.25">
      <c r="A297" t="s">
        <v>44</v>
      </c>
      <c r="B297">
        <v>8</v>
      </c>
      <c r="C297">
        <v>0</v>
      </c>
      <c r="D297">
        <v>1</v>
      </c>
      <c r="E297">
        <v>0</v>
      </c>
      <c r="F297">
        <v>25</v>
      </c>
      <c r="G297">
        <f>טבלה20[[#This Row],[LengthofCycle]]+1</f>
        <v>26</v>
      </c>
      <c r="H297" t="str">
        <f>IF(טבלה20[[#This Row],[CycleNumber]]&gt;2,IF(AND(טבלה20[[#This Row],[LengthofCycle]]-F296=F296-F295,טבלה20[[#This Row],[LengthofCycle]]-F296&lt;&gt;0),1,""),"")</f>
        <v/>
      </c>
      <c r="I297" t="str">
        <f>IF(טבלה20[[#This Row],[דילוג]]=1,SUM(H297:H298),"")</f>
        <v/>
      </c>
      <c r="J297" t="str">
        <f>IF(AND(טבלה20[[#This Row],[CycleNumber]]&gt;B296,טבלה20[[#This Row],[CycleNumber]]&gt;2),IF(טבלה20[[#This Row],[דילוג]]=1,טבלה20[[#This Row],[LengthofCycle]]-F296,J296),"")</f>
        <v/>
      </c>
      <c r="K297">
        <f>IF(AND(טבלה20[[#This Row],[CycleNumber]]&gt;B296,טבלה20[[#This Row],[CycleNumber]]&gt;2),IF(טבלה20[[#This Row],[דילוג]]=1,1,IF(MAX(K295:K296)=1,1,IF(טבלה20[[#This Row],[LengthofCycle]]-F296&lt;&gt;טבלה20[[#This Row],[הפרש קבוע אחרון]],0,""))),"")</f>
        <v>0</v>
      </c>
      <c r="L297" t="str">
        <f>IF(טבלה20[[#This Row],[CycleNumber]]&lt;3,"",IF(טבלה20[[#This Row],[דילוג]]=1,1,IF(L296="","",IF(טבלה20[[#This Row],[LengthofCycle]]-F296=טבלה20[[#This Row],[הפרש קבוע אחרון]],1,IF(L296+1&gt;3,"",L296+1)))))</f>
        <v/>
      </c>
      <c r="M297" t="str">
        <f>IF(AND(טבלה20[[#This Row],[פעילות]]=1,L298=2,L299=1,B299&gt;טבלה20[[#This Row],[CycleNumber]]),1,"")</f>
        <v/>
      </c>
      <c r="N297" t="str">
        <f>IF(AND(טבלה20[[#This Row],[האם יש לאישה וסת דילוג?]]=1,טבלה20[[#This Row],[CycleNumber]]&gt;5),IF(AND(טבלה20[[#This Row],[LengthofCycle]]=F294,F296=F293,F295=F292),1,""),"")</f>
        <v/>
      </c>
      <c r="O297" t="str">
        <f>IF(OR(טבלה20[[#This Row],[פעילות]]="",L296=""),"",IF(טבלה20[[#This Row],[פעילות]]=1,1,0))</f>
        <v/>
      </c>
      <c r="P297" t="str">
        <f>IF(AND(טבלה20[[#This Row],[הפרש קבוע אחרון]]&lt;&gt;"",טבלה20[[#This Row],[CycleNumber]]&lt;B298,B298&lt;&gt;"",טבלה20[[#This Row],[פעילות]]&lt;4),IF(F298-טבלה20[[#This Row],[LengthofCycle]]=טבלה20[[#This Row],[הפרש קבוע אחרון]],1,0),"")</f>
        <v/>
      </c>
      <c r="Q297" s="14" t="str">
        <f>IF(טבלה20[[#This Row],[פעילות]]="","",IF(OR(Q296="",AND(טבלה20[[#This Row],[דילוג]]=1,L296=3)),1,Q296+1))</f>
        <v/>
      </c>
      <c r="R297" s="14" t="str">
        <f>IF(AND(טבלה20[[#This Row],[מחזורי פעילות]]=3,H298=1,טבלה20[[#This Row],[הפרש קבוע אחרון]]&lt;&gt;J298),1,"")</f>
        <v/>
      </c>
      <c r="S297" s="14" t="str">
        <f>IF(AND(טבלה20[[#This Row],[מחזורי פעילות]]=3,H298=1,טבלה20[[#This Row],[הפרש קבוע אחרון]]=J298),1,"")</f>
        <v/>
      </c>
      <c r="T297" s="14" t="str">
        <f>IF(AND(טבלה20[[#This Row],[דילוג]]=1,טבלה20[[#This Row],[הפרש קבוע אחרון]]=J296,טבלה20[[#This Row],[מחזורי פעילות]]&gt;1),1,"")</f>
        <v/>
      </c>
      <c r="U297" s="14" t="str">
        <f>IF(OR(AND(טבלה20[[#This Row],[מחזורי פעילות]]&lt;&gt;"",Q298=""),AND(טבלה20[[#This Row],[פעילות]]=3,Q298=1)),טבלה20[[#This Row],[מחזורי פעילות]],"")</f>
        <v/>
      </c>
      <c r="V297" s="14" t="str">
        <f>IF(טבלה20[[#This Row],[באיזה מחזור נעקר אחרי קביעה?]]&lt;&gt;"",1,"")</f>
        <v/>
      </c>
      <c r="W297" s="14" t="str">
        <f>IF(AND(טבלה20[[#This Row],[באיזה מחזור נעקר אחרי קביעה?]]&lt;&gt;"",טבלה20[[#This Row],[CycleNumber]]&gt;B298),טבלה20[[#This Row],[באיזה מחזור נעקר אחרי קביעה?]],"")</f>
        <v/>
      </c>
      <c r="X297" s="14" t="str">
        <f>IF(AND(טבלה20[[#This Row],[הפרש קבוע אחרון]]&lt;&gt;"",J296=""),טבלה20[[#This Row],[CycleNumber]],"")</f>
        <v/>
      </c>
      <c r="Y297" s="14" t="str">
        <f>IF(OR(טבלה20[[#This Row],[CycleNumber]]&gt;B298,B298=""),טבלה20[[#This Row],[CycleNumber]],"")</f>
        <v/>
      </c>
      <c r="Z2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7" t="s">
        <v>44</v>
      </c>
      <c r="AS297">
        <v>8</v>
      </c>
      <c r="AT297">
        <v>25</v>
      </c>
      <c r="AU297">
        <f t="shared" si="11"/>
        <v>0</v>
      </c>
      <c r="AV297" t="str">
        <f t="shared" si="12"/>
        <v/>
      </c>
    </row>
    <row r="298" spans="1:48" x14ac:dyDescent="0.25">
      <c r="A298" t="s">
        <v>44</v>
      </c>
      <c r="B298">
        <v>9</v>
      </c>
      <c r="C298">
        <v>0</v>
      </c>
      <c r="D298">
        <v>1</v>
      </c>
      <c r="E298">
        <v>0</v>
      </c>
      <c r="F298">
        <v>25</v>
      </c>
      <c r="G298">
        <f>טבלה20[[#This Row],[LengthofCycle]]+1</f>
        <v>26</v>
      </c>
      <c r="H298" t="str">
        <f>IF(טבלה20[[#This Row],[CycleNumber]]&gt;2,IF(AND(טבלה20[[#This Row],[LengthofCycle]]-F297=F297-F296,טבלה20[[#This Row],[LengthofCycle]]-F297&lt;&gt;0),1,""),"")</f>
        <v/>
      </c>
      <c r="I298" t="str">
        <f>IF(טבלה20[[#This Row],[דילוג]]=1,SUM(H298:H299),"")</f>
        <v/>
      </c>
      <c r="J298" t="str">
        <f>IF(AND(טבלה20[[#This Row],[CycleNumber]]&gt;B297,טבלה20[[#This Row],[CycleNumber]]&gt;2),IF(טבלה20[[#This Row],[דילוג]]=1,טבלה20[[#This Row],[LengthofCycle]]-F297,J297),"")</f>
        <v/>
      </c>
      <c r="K298">
        <f>IF(AND(טבלה20[[#This Row],[CycleNumber]]&gt;B297,טבלה20[[#This Row],[CycleNumber]]&gt;2),IF(טבלה20[[#This Row],[דילוג]]=1,1,IF(MAX(K296:K297)=1,1,IF(טבלה20[[#This Row],[LengthofCycle]]-F297&lt;&gt;טבלה20[[#This Row],[הפרש קבוע אחרון]],0,""))),"")</f>
        <v>0</v>
      </c>
      <c r="L298" t="str">
        <f>IF(טבלה20[[#This Row],[CycleNumber]]&lt;3,"",IF(טבלה20[[#This Row],[דילוג]]=1,1,IF(L297="","",IF(טבלה20[[#This Row],[LengthofCycle]]-F297=טבלה20[[#This Row],[הפרש קבוע אחרון]],1,IF(L297+1&gt;3,"",L297+1)))))</f>
        <v/>
      </c>
      <c r="M298" t="str">
        <f>IF(AND(טבלה20[[#This Row],[פעילות]]=1,L299=2,L300=1,B300&gt;טבלה20[[#This Row],[CycleNumber]]),1,"")</f>
        <v/>
      </c>
      <c r="N298" t="str">
        <f>IF(AND(טבלה20[[#This Row],[האם יש לאישה וסת דילוג?]]=1,טבלה20[[#This Row],[CycleNumber]]&gt;5),IF(AND(טבלה20[[#This Row],[LengthofCycle]]=F295,F297=F294,F296=F293),1,""),"")</f>
        <v/>
      </c>
      <c r="O298" t="str">
        <f>IF(OR(טבלה20[[#This Row],[פעילות]]="",L297=""),"",IF(טבלה20[[#This Row],[פעילות]]=1,1,0))</f>
        <v/>
      </c>
      <c r="P298" t="str">
        <f>IF(AND(טבלה20[[#This Row],[הפרש קבוע אחרון]]&lt;&gt;"",טבלה20[[#This Row],[CycleNumber]]&lt;B299,B299&lt;&gt;"",טבלה20[[#This Row],[פעילות]]&lt;4),IF(F299-טבלה20[[#This Row],[LengthofCycle]]=טבלה20[[#This Row],[הפרש קבוע אחרון]],1,0),"")</f>
        <v/>
      </c>
      <c r="Q298" s="14" t="str">
        <f>IF(טבלה20[[#This Row],[פעילות]]="","",IF(OR(Q297="",AND(טבלה20[[#This Row],[דילוג]]=1,L297=3)),1,Q297+1))</f>
        <v/>
      </c>
      <c r="R298" s="14" t="str">
        <f>IF(AND(טבלה20[[#This Row],[מחזורי פעילות]]=3,H299=1,טבלה20[[#This Row],[הפרש קבוע אחרון]]&lt;&gt;J299),1,"")</f>
        <v/>
      </c>
      <c r="S298" s="14" t="str">
        <f>IF(AND(טבלה20[[#This Row],[מחזורי פעילות]]=3,H299=1,טבלה20[[#This Row],[הפרש קבוע אחרון]]=J299),1,"")</f>
        <v/>
      </c>
      <c r="T298" s="14" t="str">
        <f>IF(AND(טבלה20[[#This Row],[דילוג]]=1,טבלה20[[#This Row],[הפרש קבוע אחרון]]=J297,טבלה20[[#This Row],[מחזורי פעילות]]&gt;1),1,"")</f>
        <v/>
      </c>
      <c r="U298" s="14" t="str">
        <f>IF(OR(AND(טבלה20[[#This Row],[מחזורי פעילות]]&lt;&gt;"",Q299=""),AND(טבלה20[[#This Row],[פעילות]]=3,Q299=1)),טבלה20[[#This Row],[מחזורי פעילות]],"")</f>
        <v/>
      </c>
      <c r="V298" s="14" t="str">
        <f>IF(טבלה20[[#This Row],[באיזה מחזור נעקר אחרי קביעה?]]&lt;&gt;"",1,"")</f>
        <v/>
      </c>
      <c r="W298" s="14" t="str">
        <f>IF(AND(טבלה20[[#This Row],[באיזה מחזור נעקר אחרי קביעה?]]&lt;&gt;"",טבלה20[[#This Row],[CycleNumber]]&gt;B299),טבלה20[[#This Row],[באיזה מחזור נעקר אחרי קביעה?]],"")</f>
        <v/>
      </c>
      <c r="X298" s="14" t="str">
        <f>IF(AND(טבלה20[[#This Row],[הפרש קבוע אחרון]]&lt;&gt;"",J297=""),טבלה20[[#This Row],[CycleNumber]],"")</f>
        <v/>
      </c>
      <c r="Y298" s="14" t="str">
        <f>IF(OR(טבלה20[[#This Row],[CycleNumber]]&gt;B299,B299=""),טבלה20[[#This Row],[CycleNumber]],"")</f>
        <v/>
      </c>
      <c r="Z2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8" t="s">
        <v>44</v>
      </c>
      <c r="AS298">
        <v>9</v>
      </c>
      <c r="AT298">
        <v>25</v>
      </c>
      <c r="AU298">
        <f t="shared" si="11"/>
        <v>0</v>
      </c>
      <c r="AV298" t="str">
        <f t="shared" si="12"/>
        <v/>
      </c>
    </row>
    <row r="299" spans="1:48" x14ac:dyDescent="0.25">
      <c r="A299" t="s">
        <v>44</v>
      </c>
      <c r="B299">
        <v>10</v>
      </c>
      <c r="C299">
        <v>0</v>
      </c>
      <c r="D299">
        <v>1</v>
      </c>
      <c r="E299">
        <v>0</v>
      </c>
      <c r="F299">
        <v>25</v>
      </c>
      <c r="G299">
        <f>טבלה20[[#This Row],[LengthofCycle]]+1</f>
        <v>26</v>
      </c>
      <c r="H299" t="str">
        <f>IF(טבלה20[[#This Row],[CycleNumber]]&gt;2,IF(AND(טבלה20[[#This Row],[LengthofCycle]]-F298=F298-F297,טבלה20[[#This Row],[LengthofCycle]]-F298&lt;&gt;0),1,""),"")</f>
        <v/>
      </c>
      <c r="I299" t="str">
        <f>IF(טבלה20[[#This Row],[דילוג]]=1,SUM(H299:H300),"")</f>
        <v/>
      </c>
      <c r="J299" t="str">
        <f>IF(AND(טבלה20[[#This Row],[CycleNumber]]&gt;B298,טבלה20[[#This Row],[CycleNumber]]&gt;2),IF(טבלה20[[#This Row],[דילוג]]=1,טבלה20[[#This Row],[LengthofCycle]]-F298,J298),"")</f>
        <v/>
      </c>
      <c r="K299">
        <f>IF(AND(טבלה20[[#This Row],[CycleNumber]]&gt;B298,טבלה20[[#This Row],[CycleNumber]]&gt;2),IF(טבלה20[[#This Row],[דילוג]]=1,1,IF(MAX(K297:K298)=1,1,IF(טבלה20[[#This Row],[LengthofCycle]]-F298&lt;&gt;טבלה20[[#This Row],[הפרש קבוע אחרון]],0,""))),"")</f>
        <v>0</v>
      </c>
      <c r="L299" t="str">
        <f>IF(טבלה20[[#This Row],[CycleNumber]]&lt;3,"",IF(טבלה20[[#This Row],[דילוג]]=1,1,IF(L298="","",IF(טבלה20[[#This Row],[LengthofCycle]]-F298=טבלה20[[#This Row],[הפרש קבוע אחרון]],1,IF(L298+1&gt;3,"",L298+1)))))</f>
        <v/>
      </c>
      <c r="M299" t="str">
        <f>IF(AND(טבלה20[[#This Row],[פעילות]]=1,L300=2,L301=1,B301&gt;טבלה20[[#This Row],[CycleNumber]]),1,"")</f>
        <v/>
      </c>
      <c r="N299" t="str">
        <f>IF(AND(טבלה20[[#This Row],[האם יש לאישה וסת דילוג?]]=1,טבלה20[[#This Row],[CycleNumber]]&gt;5),IF(AND(טבלה20[[#This Row],[LengthofCycle]]=F296,F298=F295,F297=F294),1,""),"")</f>
        <v/>
      </c>
      <c r="O299" t="str">
        <f>IF(OR(טבלה20[[#This Row],[פעילות]]="",L298=""),"",IF(טבלה20[[#This Row],[פעילות]]=1,1,0))</f>
        <v/>
      </c>
      <c r="P299" t="str">
        <f>IF(AND(טבלה20[[#This Row],[הפרש קבוע אחרון]]&lt;&gt;"",טבלה20[[#This Row],[CycleNumber]]&lt;B300,B300&lt;&gt;"",טבלה20[[#This Row],[פעילות]]&lt;4),IF(F300-טבלה20[[#This Row],[LengthofCycle]]=טבלה20[[#This Row],[הפרש קבוע אחרון]],1,0),"")</f>
        <v/>
      </c>
      <c r="Q299" s="14" t="str">
        <f>IF(טבלה20[[#This Row],[פעילות]]="","",IF(OR(Q298="",AND(טבלה20[[#This Row],[דילוג]]=1,L298=3)),1,Q298+1))</f>
        <v/>
      </c>
      <c r="R299" s="14" t="str">
        <f>IF(AND(טבלה20[[#This Row],[מחזורי פעילות]]=3,H300=1,טבלה20[[#This Row],[הפרש קבוע אחרון]]&lt;&gt;J300),1,"")</f>
        <v/>
      </c>
      <c r="S299" s="14" t="str">
        <f>IF(AND(טבלה20[[#This Row],[מחזורי פעילות]]=3,H300=1,טבלה20[[#This Row],[הפרש קבוע אחרון]]=J300),1,"")</f>
        <v/>
      </c>
      <c r="T299" s="14" t="str">
        <f>IF(AND(טבלה20[[#This Row],[דילוג]]=1,טבלה20[[#This Row],[הפרש קבוע אחרון]]=J298,טבלה20[[#This Row],[מחזורי פעילות]]&gt;1),1,"")</f>
        <v/>
      </c>
      <c r="U299" s="14" t="str">
        <f>IF(OR(AND(טבלה20[[#This Row],[מחזורי פעילות]]&lt;&gt;"",Q300=""),AND(טבלה20[[#This Row],[פעילות]]=3,Q300=1)),טבלה20[[#This Row],[מחזורי פעילות]],"")</f>
        <v/>
      </c>
      <c r="V299" s="14" t="str">
        <f>IF(טבלה20[[#This Row],[באיזה מחזור נעקר אחרי קביעה?]]&lt;&gt;"",1,"")</f>
        <v/>
      </c>
      <c r="W299" s="14" t="str">
        <f>IF(AND(טבלה20[[#This Row],[באיזה מחזור נעקר אחרי קביעה?]]&lt;&gt;"",טבלה20[[#This Row],[CycleNumber]]&gt;B300),טבלה20[[#This Row],[באיזה מחזור נעקר אחרי קביעה?]],"")</f>
        <v/>
      </c>
      <c r="X299" s="14" t="str">
        <f>IF(AND(טבלה20[[#This Row],[הפרש קבוע אחרון]]&lt;&gt;"",J298=""),טבלה20[[#This Row],[CycleNumber]],"")</f>
        <v/>
      </c>
      <c r="Y299" s="14" t="str">
        <f>IF(OR(טבלה20[[#This Row],[CycleNumber]]&gt;B300,B300=""),טבלה20[[#This Row],[CycleNumber]],"")</f>
        <v/>
      </c>
      <c r="Z2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299" t="s">
        <v>44</v>
      </c>
      <c r="AS299">
        <v>10</v>
      </c>
      <c r="AT299">
        <v>25</v>
      </c>
      <c r="AU299">
        <f t="shared" si="11"/>
        <v>0</v>
      </c>
      <c r="AV299" t="str">
        <f t="shared" si="12"/>
        <v/>
      </c>
    </row>
    <row r="300" spans="1:48" x14ac:dyDescent="0.25">
      <c r="A300" t="s">
        <v>44</v>
      </c>
      <c r="B300">
        <v>11</v>
      </c>
      <c r="C300">
        <v>0</v>
      </c>
      <c r="D300">
        <v>1</v>
      </c>
      <c r="E300">
        <v>0</v>
      </c>
      <c r="F300">
        <v>27</v>
      </c>
      <c r="G300">
        <f>טבלה20[[#This Row],[LengthofCycle]]+1</f>
        <v>28</v>
      </c>
      <c r="H300" t="str">
        <f>IF(טבלה20[[#This Row],[CycleNumber]]&gt;2,IF(AND(טבלה20[[#This Row],[LengthofCycle]]-F299=F299-F298,טבלה20[[#This Row],[LengthofCycle]]-F299&lt;&gt;0),1,""),"")</f>
        <v/>
      </c>
      <c r="I300" t="str">
        <f>IF(טבלה20[[#This Row],[דילוג]]=1,SUM(H300:H301),"")</f>
        <v/>
      </c>
      <c r="J300" t="str">
        <f>IF(AND(טבלה20[[#This Row],[CycleNumber]]&gt;B299,טבלה20[[#This Row],[CycleNumber]]&gt;2),IF(טבלה20[[#This Row],[דילוג]]=1,טבלה20[[#This Row],[LengthofCycle]]-F299,J299),"")</f>
        <v/>
      </c>
      <c r="K300">
        <f>IF(AND(טבלה20[[#This Row],[CycleNumber]]&gt;B299,טבלה20[[#This Row],[CycleNumber]]&gt;2),IF(טבלה20[[#This Row],[דילוג]]=1,1,IF(MAX(K298:K299)=1,1,IF(טבלה20[[#This Row],[LengthofCycle]]-F299&lt;&gt;טבלה20[[#This Row],[הפרש קבוע אחרון]],0,""))),"")</f>
        <v>0</v>
      </c>
      <c r="L300" t="str">
        <f>IF(טבלה20[[#This Row],[CycleNumber]]&lt;3,"",IF(טבלה20[[#This Row],[דילוג]]=1,1,IF(L299="","",IF(טבלה20[[#This Row],[LengthofCycle]]-F299=טבלה20[[#This Row],[הפרש קבוע אחרון]],1,IF(L299+1&gt;3,"",L299+1)))))</f>
        <v/>
      </c>
      <c r="M300" t="str">
        <f>IF(AND(טבלה20[[#This Row],[פעילות]]=1,L301=2,L302=1,B302&gt;טבלה20[[#This Row],[CycleNumber]]),1,"")</f>
        <v/>
      </c>
      <c r="N300" t="str">
        <f>IF(AND(טבלה20[[#This Row],[האם יש לאישה וסת דילוג?]]=1,טבלה20[[#This Row],[CycleNumber]]&gt;5),IF(AND(טבלה20[[#This Row],[LengthofCycle]]=F297,F299=F296,F298=F295),1,""),"")</f>
        <v/>
      </c>
      <c r="O300" t="str">
        <f>IF(OR(טבלה20[[#This Row],[פעילות]]="",L299=""),"",IF(טבלה20[[#This Row],[פעילות]]=1,1,0))</f>
        <v/>
      </c>
      <c r="P300" t="str">
        <f>IF(AND(טבלה20[[#This Row],[הפרש קבוע אחרון]]&lt;&gt;"",טבלה20[[#This Row],[CycleNumber]]&lt;B301,B301&lt;&gt;"",טבלה20[[#This Row],[פעילות]]&lt;4),IF(F301-טבלה20[[#This Row],[LengthofCycle]]=טבלה20[[#This Row],[הפרש קבוע אחרון]],1,0),"")</f>
        <v/>
      </c>
      <c r="Q300" s="14" t="str">
        <f>IF(טבלה20[[#This Row],[פעילות]]="","",IF(OR(Q299="",AND(טבלה20[[#This Row],[דילוג]]=1,L299=3)),1,Q299+1))</f>
        <v/>
      </c>
      <c r="R300" s="14" t="str">
        <f>IF(AND(טבלה20[[#This Row],[מחזורי פעילות]]=3,H301=1,טבלה20[[#This Row],[הפרש קבוע אחרון]]&lt;&gt;J301),1,"")</f>
        <v/>
      </c>
      <c r="S300" s="14" t="str">
        <f>IF(AND(טבלה20[[#This Row],[מחזורי פעילות]]=3,H301=1,טבלה20[[#This Row],[הפרש קבוע אחרון]]=J301),1,"")</f>
        <v/>
      </c>
      <c r="T300" s="14" t="str">
        <f>IF(AND(טבלה20[[#This Row],[דילוג]]=1,טבלה20[[#This Row],[הפרש קבוע אחרון]]=J299,טבלה20[[#This Row],[מחזורי פעילות]]&gt;1),1,"")</f>
        <v/>
      </c>
      <c r="U300" s="14" t="str">
        <f>IF(OR(AND(טבלה20[[#This Row],[מחזורי פעילות]]&lt;&gt;"",Q301=""),AND(טבלה20[[#This Row],[פעילות]]=3,Q301=1)),טבלה20[[#This Row],[מחזורי פעילות]],"")</f>
        <v/>
      </c>
      <c r="V300" s="14" t="str">
        <f>IF(טבלה20[[#This Row],[באיזה מחזור נעקר אחרי קביעה?]]&lt;&gt;"",1,"")</f>
        <v/>
      </c>
      <c r="W300" s="14" t="str">
        <f>IF(AND(טבלה20[[#This Row],[באיזה מחזור נעקר אחרי קביעה?]]&lt;&gt;"",טבלה20[[#This Row],[CycleNumber]]&gt;B301),טבלה20[[#This Row],[באיזה מחזור נעקר אחרי קביעה?]],"")</f>
        <v/>
      </c>
      <c r="X300" s="14" t="str">
        <f>IF(AND(טבלה20[[#This Row],[הפרש קבוע אחרון]]&lt;&gt;"",J299=""),טבלה20[[#This Row],[CycleNumber]],"")</f>
        <v/>
      </c>
      <c r="Y300" s="14" t="str">
        <f>IF(OR(טבלה20[[#This Row],[CycleNumber]]&gt;B301,B301=""),טבלה20[[#This Row],[CycleNumber]],"")</f>
        <v/>
      </c>
      <c r="Z3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0" t="s">
        <v>44</v>
      </c>
      <c r="AS300">
        <v>11</v>
      </c>
      <c r="AT300">
        <v>27</v>
      </c>
      <c r="AU300">
        <f t="shared" si="11"/>
        <v>0</v>
      </c>
      <c r="AV300" t="str">
        <f t="shared" si="12"/>
        <v/>
      </c>
    </row>
    <row r="301" spans="1:48" x14ac:dyDescent="0.25">
      <c r="A301" t="s">
        <v>44</v>
      </c>
      <c r="B301">
        <v>12</v>
      </c>
      <c r="C301">
        <v>0</v>
      </c>
      <c r="D301">
        <v>1</v>
      </c>
      <c r="E301">
        <v>0</v>
      </c>
      <c r="F301">
        <v>24</v>
      </c>
      <c r="G301">
        <f>טבלה20[[#This Row],[LengthofCycle]]+1</f>
        <v>25</v>
      </c>
      <c r="H301" t="str">
        <f>IF(טבלה20[[#This Row],[CycleNumber]]&gt;2,IF(AND(טבלה20[[#This Row],[LengthofCycle]]-F300=F300-F299,טבלה20[[#This Row],[LengthofCycle]]-F300&lt;&gt;0),1,""),"")</f>
        <v/>
      </c>
      <c r="I301" t="str">
        <f>IF(טבלה20[[#This Row],[דילוג]]=1,SUM(H301:H302),"")</f>
        <v/>
      </c>
      <c r="J301" t="str">
        <f>IF(AND(טבלה20[[#This Row],[CycleNumber]]&gt;B300,טבלה20[[#This Row],[CycleNumber]]&gt;2),IF(טבלה20[[#This Row],[דילוג]]=1,טבלה20[[#This Row],[LengthofCycle]]-F300,J300),"")</f>
        <v/>
      </c>
      <c r="K301">
        <f>IF(AND(טבלה20[[#This Row],[CycleNumber]]&gt;B300,טבלה20[[#This Row],[CycleNumber]]&gt;2),IF(טבלה20[[#This Row],[דילוג]]=1,1,IF(MAX(K299:K300)=1,1,IF(טבלה20[[#This Row],[LengthofCycle]]-F300&lt;&gt;טבלה20[[#This Row],[הפרש קבוע אחרון]],0,""))),"")</f>
        <v>0</v>
      </c>
      <c r="L301" t="str">
        <f>IF(טבלה20[[#This Row],[CycleNumber]]&lt;3,"",IF(טבלה20[[#This Row],[דילוג]]=1,1,IF(L300="","",IF(טבלה20[[#This Row],[LengthofCycle]]-F300=טבלה20[[#This Row],[הפרש קבוע אחרון]],1,IF(L300+1&gt;3,"",L300+1)))))</f>
        <v/>
      </c>
      <c r="M301" t="str">
        <f>IF(AND(טבלה20[[#This Row],[פעילות]]=1,L302=2,L303=1,B303&gt;טבלה20[[#This Row],[CycleNumber]]),1,"")</f>
        <v/>
      </c>
      <c r="N301" t="str">
        <f>IF(AND(טבלה20[[#This Row],[האם יש לאישה וסת דילוג?]]=1,טבלה20[[#This Row],[CycleNumber]]&gt;5),IF(AND(טבלה20[[#This Row],[LengthofCycle]]=F298,F300=F297,F299=F296),1,""),"")</f>
        <v/>
      </c>
      <c r="O301" t="str">
        <f>IF(OR(טבלה20[[#This Row],[פעילות]]="",L300=""),"",IF(טבלה20[[#This Row],[פעילות]]=1,1,0))</f>
        <v/>
      </c>
      <c r="P301" t="str">
        <f>IF(AND(טבלה20[[#This Row],[הפרש קבוע אחרון]]&lt;&gt;"",טבלה20[[#This Row],[CycleNumber]]&lt;B302,B302&lt;&gt;"",טבלה20[[#This Row],[פעילות]]&lt;4),IF(F302-טבלה20[[#This Row],[LengthofCycle]]=טבלה20[[#This Row],[הפרש קבוע אחרון]],1,0),"")</f>
        <v/>
      </c>
      <c r="Q301" s="14" t="str">
        <f>IF(טבלה20[[#This Row],[פעילות]]="","",IF(OR(Q300="",AND(טבלה20[[#This Row],[דילוג]]=1,L300=3)),1,Q300+1))</f>
        <v/>
      </c>
      <c r="R301" s="14" t="str">
        <f>IF(AND(טבלה20[[#This Row],[מחזורי פעילות]]=3,H302=1,טבלה20[[#This Row],[הפרש קבוע אחרון]]&lt;&gt;J302),1,"")</f>
        <v/>
      </c>
      <c r="S301" s="14" t="str">
        <f>IF(AND(טבלה20[[#This Row],[מחזורי פעילות]]=3,H302=1,טבלה20[[#This Row],[הפרש קבוע אחרון]]=J302),1,"")</f>
        <v/>
      </c>
      <c r="T301" s="14" t="str">
        <f>IF(AND(טבלה20[[#This Row],[דילוג]]=1,טבלה20[[#This Row],[הפרש קבוע אחרון]]=J300,טבלה20[[#This Row],[מחזורי פעילות]]&gt;1),1,"")</f>
        <v/>
      </c>
      <c r="U301" s="14" t="str">
        <f>IF(OR(AND(טבלה20[[#This Row],[מחזורי פעילות]]&lt;&gt;"",Q302=""),AND(טבלה20[[#This Row],[פעילות]]=3,Q302=1)),טבלה20[[#This Row],[מחזורי פעילות]],"")</f>
        <v/>
      </c>
      <c r="V301" s="14" t="str">
        <f>IF(טבלה20[[#This Row],[באיזה מחזור נעקר אחרי קביעה?]]&lt;&gt;"",1,"")</f>
        <v/>
      </c>
      <c r="W301" s="14" t="str">
        <f>IF(AND(טבלה20[[#This Row],[באיזה מחזור נעקר אחרי קביעה?]]&lt;&gt;"",טבלה20[[#This Row],[CycleNumber]]&gt;B302),טבלה20[[#This Row],[באיזה מחזור נעקר אחרי קביעה?]],"")</f>
        <v/>
      </c>
      <c r="X301" s="14" t="str">
        <f>IF(AND(טבלה20[[#This Row],[הפרש קבוע אחרון]]&lt;&gt;"",J300=""),טבלה20[[#This Row],[CycleNumber]],"")</f>
        <v/>
      </c>
      <c r="Y301" s="14" t="str">
        <f>IF(OR(טבלה20[[#This Row],[CycleNumber]]&gt;B302,B302=""),טבלה20[[#This Row],[CycleNumber]],"")</f>
        <v/>
      </c>
      <c r="Z3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1" t="s">
        <v>44</v>
      </c>
      <c r="AS301">
        <v>12</v>
      </c>
      <c r="AT301">
        <v>24</v>
      </c>
      <c r="AU301">
        <f t="shared" si="11"/>
        <v>0</v>
      </c>
      <c r="AV301" t="str">
        <f t="shared" si="12"/>
        <v/>
      </c>
    </row>
    <row r="302" spans="1:48" x14ac:dyDescent="0.25">
      <c r="A302" t="s">
        <v>44</v>
      </c>
      <c r="B302">
        <v>13</v>
      </c>
      <c r="C302">
        <v>0</v>
      </c>
      <c r="D302">
        <v>1</v>
      </c>
      <c r="E302">
        <v>0</v>
      </c>
      <c r="F302">
        <v>25</v>
      </c>
      <c r="G302">
        <f>טבלה20[[#This Row],[LengthofCycle]]+1</f>
        <v>26</v>
      </c>
      <c r="H302" t="str">
        <f>IF(טבלה20[[#This Row],[CycleNumber]]&gt;2,IF(AND(טבלה20[[#This Row],[LengthofCycle]]-F301=F301-F300,טבלה20[[#This Row],[LengthofCycle]]-F301&lt;&gt;0),1,""),"")</f>
        <v/>
      </c>
      <c r="I302" t="str">
        <f>IF(טבלה20[[#This Row],[דילוג]]=1,SUM(H302:H303),"")</f>
        <v/>
      </c>
      <c r="J302" t="str">
        <f>IF(AND(טבלה20[[#This Row],[CycleNumber]]&gt;B301,טבלה20[[#This Row],[CycleNumber]]&gt;2),IF(טבלה20[[#This Row],[דילוג]]=1,טבלה20[[#This Row],[LengthofCycle]]-F301,J301),"")</f>
        <v/>
      </c>
      <c r="K302">
        <f>IF(AND(טבלה20[[#This Row],[CycleNumber]]&gt;B301,טבלה20[[#This Row],[CycleNumber]]&gt;2),IF(טבלה20[[#This Row],[דילוג]]=1,1,IF(MAX(K300:K301)=1,1,IF(טבלה20[[#This Row],[LengthofCycle]]-F301&lt;&gt;טבלה20[[#This Row],[הפרש קבוע אחרון]],0,""))),"")</f>
        <v>0</v>
      </c>
      <c r="L302" t="str">
        <f>IF(טבלה20[[#This Row],[CycleNumber]]&lt;3,"",IF(טבלה20[[#This Row],[דילוג]]=1,1,IF(L301="","",IF(טבלה20[[#This Row],[LengthofCycle]]-F301=טבלה20[[#This Row],[הפרש קבוע אחרון]],1,IF(L301+1&gt;3,"",L301+1)))))</f>
        <v/>
      </c>
      <c r="M302" t="str">
        <f>IF(AND(טבלה20[[#This Row],[פעילות]]=1,L303=2,L304=1,B304&gt;טבלה20[[#This Row],[CycleNumber]]),1,"")</f>
        <v/>
      </c>
      <c r="N302" t="str">
        <f>IF(AND(טבלה20[[#This Row],[האם יש לאישה וסת דילוג?]]=1,טבלה20[[#This Row],[CycleNumber]]&gt;5),IF(AND(טבלה20[[#This Row],[LengthofCycle]]=F299,F301=F298,F300=F297),1,""),"")</f>
        <v/>
      </c>
      <c r="O302" t="str">
        <f>IF(OR(טבלה20[[#This Row],[פעילות]]="",L301=""),"",IF(טבלה20[[#This Row],[פעילות]]=1,1,0))</f>
        <v/>
      </c>
      <c r="P302" t="str">
        <f>IF(AND(טבלה20[[#This Row],[הפרש קבוע אחרון]]&lt;&gt;"",טבלה20[[#This Row],[CycleNumber]]&lt;B303,B303&lt;&gt;"",טבלה20[[#This Row],[פעילות]]&lt;4),IF(F303-טבלה20[[#This Row],[LengthofCycle]]=טבלה20[[#This Row],[הפרש קבוע אחרון]],1,0),"")</f>
        <v/>
      </c>
      <c r="Q302" s="14" t="str">
        <f>IF(טבלה20[[#This Row],[פעילות]]="","",IF(OR(Q301="",AND(טבלה20[[#This Row],[דילוג]]=1,L301=3)),1,Q301+1))</f>
        <v/>
      </c>
      <c r="R302" s="14" t="str">
        <f>IF(AND(טבלה20[[#This Row],[מחזורי פעילות]]=3,H303=1,טבלה20[[#This Row],[הפרש קבוע אחרון]]&lt;&gt;J303),1,"")</f>
        <v/>
      </c>
      <c r="S302" s="14" t="str">
        <f>IF(AND(טבלה20[[#This Row],[מחזורי פעילות]]=3,H303=1,טבלה20[[#This Row],[הפרש קבוע אחרון]]=J303),1,"")</f>
        <v/>
      </c>
      <c r="T302" s="14" t="str">
        <f>IF(AND(טבלה20[[#This Row],[דילוג]]=1,טבלה20[[#This Row],[הפרש קבוע אחרון]]=J301,טבלה20[[#This Row],[מחזורי פעילות]]&gt;1),1,"")</f>
        <v/>
      </c>
      <c r="U302" s="14" t="str">
        <f>IF(OR(AND(טבלה20[[#This Row],[מחזורי פעילות]]&lt;&gt;"",Q303=""),AND(טבלה20[[#This Row],[פעילות]]=3,Q303=1)),טבלה20[[#This Row],[מחזורי פעילות]],"")</f>
        <v/>
      </c>
      <c r="V302" s="14" t="str">
        <f>IF(טבלה20[[#This Row],[באיזה מחזור נעקר אחרי קביעה?]]&lt;&gt;"",1,"")</f>
        <v/>
      </c>
      <c r="W302" s="14" t="str">
        <f>IF(AND(טבלה20[[#This Row],[באיזה מחזור נעקר אחרי קביעה?]]&lt;&gt;"",טבלה20[[#This Row],[CycleNumber]]&gt;B303),טבלה20[[#This Row],[באיזה מחזור נעקר אחרי קביעה?]],"")</f>
        <v/>
      </c>
      <c r="X302" s="14" t="str">
        <f>IF(AND(טבלה20[[#This Row],[הפרש קבוע אחרון]]&lt;&gt;"",J301=""),טבלה20[[#This Row],[CycleNumber]],"")</f>
        <v/>
      </c>
      <c r="Y302" s="14">
        <f>IF(OR(טבלה20[[#This Row],[CycleNumber]]&gt;B303,B303=""),טבלה20[[#This Row],[CycleNumber]],"")</f>
        <v>13</v>
      </c>
      <c r="Z3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2" t="s">
        <v>44</v>
      </c>
      <c r="AS302">
        <v>13</v>
      </c>
      <c r="AT302">
        <v>25</v>
      </c>
      <c r="AU302">
        <f t="shared" si="11"/>
        <v>0</v>
      </c>
      <c r="AV302" t="str">
        <f t="shared" si="12"/>
        <v/>
      </c>
    </row>
    <row r="303" spans="1:48" x14ac:dyDescent="0.25">
      <c r="A303" t="s">
        <v>5</v>
      </c>
      <c r="B303">
        <v>1</v>
      </c>
      <c r="C303">
        <v>1</v>
      </c>
      <c r="D303">
        <v>1</v>
      </c>
      <c r="E303">
        <v>1</v>
      </c>
      <c r="F303">
        <v>31</v>
      </c>
      <c r="G303">
        <f>טבלה20[[#This Row],[LengthofCycle]]+1</f>
        <v>32</v>
      </c>
      <c r="H303" t="str">
        <f>IF(טבלה20[[#This Row],[CycleNumber]]&gt;2,IF(AND(טבלה20[[#This Row],[LengthofCycle]]-F302=F302-F301,טבלה20[[#This Row],[LengthofCycle]]-F302&lt;&gt;0),1,""),"")</f>
        <v/>
      </c>
      <c r="I303" t="str">
        <f>IF(טבלה20[[#This Row],[דילוג]]=1,SUM(H303:H304),"")</f>
        <v/>
      </c>
      <c r="J303" t="str">
        <f>IF(AND(טבלה20[[#This Row],[CycleNumber]]&gt;B302,טבלה20[[#This Row],[CycleNumber]]&gt;2),IF(טבלה20[[#This Row],[דילוג]]=1,טבלה20[[#This Row],[LengthofCycle]]-F302,J302),"")</f>
        <v/>
      </c>
      <c r="K303" t="str">
        <f>IF(AND(טבלה20[[#This Row],[CycleNumber]]&gt;B302,טבלה20[[#This Row],[CycleNumber]]&gt;2),IF(טבלה20[[#This Row],[דילוג]]=1,1,IF(MAX(K301:K302)=1,1,IF(טבלה20[[#This Row],[LengthofCycle]]-F302&lt;&gt;טבלה20[[#This Row],[הפרש קבוע אחרון]],0,""))),"")</f>
        <v/>
      </c>
      <c r="L303" t="str">
        <f>IF(טבלה20[[#This Row],[CycleNumber]]&lt;3,"",IF(טבלה20[[#This Row],[דילוג]]=1,1,IF(L302="","",IF(טבלה20[[#This Row],[LengthofCycle]]-F302=טבלה20[[#This Row],[הפרש קבוע אחרון]],1,IF(L302+1&gt;3,"",L302+1)))))</f>
        <v/>
      </c>
      <c r="M303" t="str">
        <f>IF(AND(טבלה20[[#This Row],[פעילות]]=1,L304=2,L305=1,B305&gt;טבלה20[[#This Row],[CycleNumber]]),1,"")</f>
        <v/>
      </c>
      <c r="N303" t="str">
        <f>IF(AND(טבלה20[[#This Row],[האם יש לאישה וסת דילוג?]]=1,טבלה20[[#This Row],[CycleNumber]]&gt;5),IF(AND(טבלה20[[#This Row],[LengthofCycle]]=F300,F302=F299,F301=F298),1,""),"")</f>
        <v/>
      </c>
      <c r="O303" t="str">
        <f>IF(OR(טבלה20[[#This Row],[פעילות]]="",L302=""),"",IF(טבלה20[[#This Row],[פעילות]]=1,1,0))</f>
        <v/>
      </c>
      <c r="P303" t="str">
        <f>IF(AND(טבלה20[[#This Row],[הפרש קבוע אחרון]]&lt;&gt;"",טבלה20[[#This Row],[CycleNumber]]&lt;B304,B304&lt;&gt;"",טבלה20[[#This Row],[פעילות]]&lt;4),IF(F304-טבלה20[[#This Row],[LengthofCycle]]=טבלה20[[#This Row],[הפרש קבוע אחרון]],1,0),"")</f>
        <v/>
      </c>
      <c r="Q303" s="14" t="str">
        <f>IF(טבלה20[[#This Row],[פעילות]]="","",IF(OR(Q302="",AND(טבלה20[[#This Row],[דילוג]]=1,L302=3)),1,Q302+1))</f>
        <v/>
      </c>
      <c r="R303" s="14" t="str">
        <f>IF(AND(טבלה20[[#This Row],[מחזורי פעילות]]=3,H304=1,טבלה20[[#This Row],[הפרש קבוע אחרון]]&lt;&gt;J304),1,"")</f>
        <v/>
      </c>
      <c r="S303" s="14" t="str">
        <f>IF(AND(טבלה20[[#This Row],[מחזורי פעילות]]=3,H304=1,טבלה20[[#This Row],[הפרש קבוע אחרון]]=J304),1,"")</f>
        <v/>
      </c>
      <c r="T303" s="14" t="str">
        <f>IF(AND(טבלה20[[#This Row],[דילוג]]=1,טבלה20[[#This Row],[הפרש קבוע אחרון]]=J302,טבלה20[[#This Row],[מחזורי פעילות]]&gt;1),1,"")</f>
        <v/>
      </c>
      <c r="U303" s="14" t="str">
        <f>IF(OR(AND(טבלה20[[#This Row],[מחזורי פעילות]]&lt;&gt;"",Q304=""),AND(טבלה20[[#This Row],[פעילות]]=3,Q304=1)),טבלה20[[#This Row],[מחזורי פעילות]],"")</f>
        <v/>
      </c>
      <c r="V303" s="14" t="str">
        <f>IF(טבלה20[[#This Row],[באיזה מחזור נעקר אחרי קביעה?]]&lt;&gt;"",1,"")</f>
        <v/>
      </c>
      <c r="W303" s="14" t="str">
        <f>IF(AND(טבלה20[[#This Row],[באיזה מחזור נעקר אחרי קביעה?]]&lt;&gt;"",טבלה20[[#This Row],[CycleNumber]]&gt;B304),טבלה20[[#This Row],[באיזה מחזור נעקר אחרי קביעה?]],"")</f>
        <v/>
      </c>
      <c r="X303" s="14" t="str">
        <f>IF(AND(טבלה20[[#This Row],[הפרש קבוע אחרון]]&lt;&gt;"",J302=""),טבלה20[[#This Row],[CycleNumber]],"")</f>
        <v/>
      </c>
      <c r="Y303" s="14" t="str">
        <f>IF(OR(טבלה20[[#This Row],[CycleNumber]]&gt;B304,B304=""),טבלה20[[#This Row],[CycleNumber]],"")</f>
        <v/>
      </c>
      <c r="Z3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3" t="s">
        <v>5</v>
      </c>
      <c r="AS303">
        <v>1</v>
      </c>
      <c r="AT303">
        <v>31</v>
      </c>
      <c r="AU303" t="str">
        <f t="shared" si="11"/>
        <v/>
      </c>
      <c r="AV303" t="str">
        <f t="shared" si="12"/>
        <v/>
      </c>
    </row>
    <row r="304" spans="1:48" x14ac:dyDescent="0.25">
      <c r="A304" t="s">
        <v>5</v>
      </c>
      <c r="B304">
        <v>2</v>
      </c>
      <c r="C304">
        <v>1</v>
      </c>
      <c r="D304">
        <v>1</v>
      </c>
      <c r="E304">
        <v>1</v>
      </c>
      <c r="F304">
        <v>37</v>
      </c>
      <c r="G304">
        <f>טבלה20[[#This Row],[LengthofCycle]]+1</f>
        <v>38</v>
      </c>
      <c r="H304" t="str">
        <f>IF(טבלה20[[#This Row],[CycleNumber]]&gt;2,IF(AND(טבלה20[[#This Row],[LengthofCycle]]-F303=F303-F302,טבלה20[[#This Row],[LengthofCycle]]-F303&lt;&gt;0),1,""),"")</f>
        <v/>
      </c>
      <c r="I304" t="str">
        <f>IF(טבלה20[[#This Row],[דילוג]]=1,SUM(H304:H305),"")</f>
        <v/>
      </c>
      <c r="J304" t="str">
        <f>IF(AND(טבלה20[[#This Row],[CycleNumber]]&gt;B303,טבלה20[[#This Row],[CycleNumber]]&gt;2),IF(טבלה20[[#This Row],[דילוג]]=1,טבלה20[[#This Row],[LengthofCycle]]-F303,J303),"")</f>
        <v/>
      </c>
      <c r="K304" t="str">
        <f>IF(AND(טבלה20[[#This Row],[CycleNumber]]&gt;B303,טבלה20[[#This Row],[CycleNumber]]&gt;2),IF(טבלה20[[#This Row],[דילוג]]=1,1,IF(MAX(K302:K303)=1,1,IF(טבלה20[[#This Row],[LengthofCycle]]-F303&lt;&gt;טבלה20[[#This Row],[הפרש קבוע אחרון]],0,""))),"")</f>
        <v/>
      </c>
      <c r="L304" t="str">
        <f>IF(טבלה20[[#This Row],[CycleNumber]]&lt;3,"",IF(טבלה20[[#This Row],[דילוג]]=1,1,IF(L303="","",IF(טבלה20[[#This Row],[LengthofCycle]]-F303=טבלה20[[#This Row],[הפרש קבוע אחרון]],1,IF(L303+1&gt;3,"",L303+1)))))</f>
        <v/>
      </c>
      <c r="M304" t="str">
        <f>IF(AND(טבלה20[[#This Row],[פעילות]]=1,L305=2,L306=1,B306&gt;טבלה20[[#This Row],[CycleNumber]]),1,"")</f>
        <v/>
      </c>
      <c r="N304" t="str">
        <f>IF(AND(טבלה20[[#This Row],[האם יש לאישה וסת דילוג?]]=1,טבלה20[[#This Row],[CycleNumber]]&gt;5),IF(AND(טבלה20[[#This Row],[LengthofCycle]]=F301,F303=F300,F302=F299),1,""),"")</f>
        <v/>
      </c>
      <c r="O304" t="str">
        <f>IF(OR(טבלה20[[#This Row],[פעילות]]="",L303=""),"",IF(טבלה20[[#This Row],[פעילות]]=1,1,0))</f>
        <v/>
      </c>
      <c r="P304" t="str">
        <f>IF(AND(טבלה20[[#This Row],[הפרש קבוע אחרון]]&lt;&gt;"",טבלה20[[#This Row],[CycleNumber]]&lt;B305,B305&lt;&gt;"",טבלה20[[#This Row],[פעילות]]&lt;4),IF(F305-טבלה20[[#This Row],[LengthofCycle]]=טבלה20[[#This Row],[הפרש קבוע אחרון]],1,0),"")</f>
        <v/>
      </c>
      <c r="Q304" s="14" t="str">
        <f>IF(טבלה20[[#This Row],[פעילות]]="","",IF(OR(Q303="",AND(טבלה20[[#This Row],[דילוג]]=1,L303=3)),1,Q303+1))</f>
        <v/>
      </c>
      <c r="R304" s="14" t="str">
        <f>IF(AND(טבלה20[[#This Row],[מחזורי פעילות]]=3,H305=1,טבלה20[[#This Row],[הפרש קבוע אחרון]]&lt;&gt;J305),1,"")</f>
        <v/>
      </c>
      <c r="S304" s="14" t="str">
        <f>IF(AND(טבלה20[[#This Row],[מחזורי פעילות]]=3,H305=1,טבלה20[[#This Row],[הפרש קבוע אחרון]]=J305),1,"")</f>
        <v/>
      </c>
      <c r="T304" s="14" t="str">
        <f>IF(AND(טבלה20[[#This Row],[דילוג]]=1,טבלה20[[#This Row],[הפרש קבוע אחרון]]=J303,טבלה20[[#This Row],[מחזורי פעילות]]&gt;1),1,"")</f>
        <v/>
      </c>
      <c r="U304" s="14" t="str">
        <f>IF(OR(AND(טבלה20[[#This Row],[מחזורי פעילות]]&lt;&gt;"",Q305=""),AND(טבלה20[[#This Row],[פעילות]]=3,Q305=1)),טבלה20[[#This Row],[מחזורי פעילות]],"")</f>
        <v/>
      </c>
      <c r="V304" s="14" t="str">
        <f>IF(טבלה20[[#This Row],[באיזה מחזור נעקר אחרי קביעה?]]&lt;&gt;"",1,"")</f>
        <v/>
      </c>
      <c r="W304" s="14" t="str">
        <f>IF(AND(טבלה20[[#This Row],[באיזה מחזור נעקר אחרי קביעה?]]&lt;&gt;"",טבלה20[[#This Row],[CycleNumber]]&gt;B305),טבלה20[[#This Row],[באיזה מחזור נעקר אחרי קביעה?]],"")</f>
        <v/>
      </c>
      <c r="X304" s="14" t="str">
        <f>IF(AND(טבלה20[[#This Row],[הפרש קבוע אחרון]]&lt;&gt;"",J303=""),טבלה20[[#This Row],[CycleNumber]],"")</f>
        <v/>
      </c>
      <c r="Y304" s="14" t="str">
        <f>IF(OR(טבלה20[[#This Row],[CycleNumber]]&gt;B305,B305=""),טבלה20[[#This Row],[CycleNumber]],"")</f>
        <v/>
      </c>
      <c r="Z3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4" t="s">
        <v>5</v>
      </c>
      <c r="AS304">
        <v>2</v>
      </c>
      <c r="AT304">
        <v>37</v>
      </c>
      <c r="AU304" t="str">
        <f t="shared" si="11"/>
        <v/>
      </c>
      <c r="AV304" t="str">
        <f t="shared" si="12"/>
        <v/>
      </c>
    </row>
    <row r="305" spans="1:48" x14ac:dyDescent="0.25">
      <c r="A305" t="s">
        <v>5</v>
      </c>
      <c r="B305">
        <v>3</v>
      </c>
      <c r="C305">
        <v>1</v>
      </c>
      <c r="D305">
        <v>1</v>
      </c>
      <c r="E305">
        <v>1</v>
      </c>
      <c r="F305">
        <v>33</v>
      </c>
      <c r="G305">
        <f>טבלה20[[#This Row],[LengthofCycle]]+1</f>
        <v>34</v>
      </c>
      <c r="H305" t="str">
        <f>IF(טבלה20[[#This Row],[CycleNumber]]&gt;2,IF(AND(טבלה20[[#This Row],[LengthofCycle]]-F304=F304-F303,טבלה20[[#This Row],[LengthofCycle]]-F304&lt;&gt;0),1,""),"")</f>
        <v/>
      </c>
      <c r="I305" t="str">
        <f>IF(טבלה20[[#This Row],[דילוג]]=1,SUM(H305:H306),"")</f>
        <v/>
      </c>
      <c r="J305" t="str">
        <f>IF(AND(טבלה20[[#This Row],[CycleNumber]]&gt;B304,טבלה20[[#This Row],[CycleNumber]]&gt;2),IF(טבלה20[[#This Row],[דילוג]]=1,טבלה20[[#This Row],[LengthofCycle]]-F304,J304),"")</f>
        <v/>
      </c>
      <c r="K305">
        <f>IF(AND(טבלה20[[#This Row],[CycleNumber]]&gt;B304,טבלה20[[#This Row],[CycleNumber]]&gt;2),IF(טבלה20[[#This Row],[דילוג]]=1,1,IF(MAX(K303:K304)=1,1,IF(טבלה20[[#This Row],[LengthofCycle]]-F304&lt;&gt;טבלה20[[#This Row],[הפרש קבוע אחרון]],0,""))),"")</f>
        <v>0</v>
      </c>
      <c r="L305" t="str">
        <f>IF(טבלה20[[#This Row],[CycleNumber]]&lt;3,"",IF(טבלה20[[#This Row],[דילוג]]=1,1,IF(L304="","",IF(טבלה20[[#This Row],[LengthofCycle]]-F304=טבלה20[[#This Row],[הפרש קבוע אחרון]],1,IF(L304+1&gt;3,"",L304+1)))))</f>
        <v/>
      </c>
      <c r="M305" t="str">
        <f>IF(AND(טבלה20[[#This Row],[פעילות]]=1,L306=2,L307=1,B307&gt;טבלה20[[#This Row],[CycleNumber]]),1,"")</f>
        <v/>
      </c>
      <c r="N305" t="str">
        <f>IF(AND(טבלה20[[#This Row],[האם יש לאישה וסת דילוג?]]=1,טבלה20[[#This Row],[CycleNumber]]&gt;5),IF(AND(טבלה20[[#This Row],[LengthofCycle]]=F302,F304=F301,F303=F300),1,""),"")</f>
        <v/>
      </c>
      <c r="O305" t="str">
        <f>IF(OR(טבלה20[[#This Row],[פעילות]]="",L304=""),"",IF(טבלה20[[#This Row],[פעילות]]=1,1,0))</f>
        <v/>
      </c>
      <c r="P305" t="str">
        <f>IF(AND(טבלה20[[#This Row],[הפרש קבוע אחרון]]&lt;&gt;"",טבלה20[[#This Row],[CycleNumber]]&lt;B306,B306&lt;&gt;"",טבלה20[[#This Row],[פעילות]]&lt;4),IF(F306-טבלה20[[#This Row],[LengthofCycle]]=טבלה20[[#This Row],[הפרש קבוע אחרון]],1,0),"")</f>
        <v/>
      </c>
      <c r="Q305" s="14" t="str">
        <f>IF(טבלה20[[#This Row],[פעילות]]="","",IF(OR(Q304="",AND(טבלה20[[#This Row],[דילוג]]=1,L304=3)),1,Q304+1))</f>
        <v/>
      </c>
      <c r="R305" s="14" t="str">
        <f>IF(AND(טבלה20[[#This Row],[מחזורי פעילות]]=3,H306=1,טבלה20[[#This Row],[הפרש קבוע אחרון]]&lt;&gt;J306),1,"")</f>
        <v/>
      </c>
      <c r="S305" s="14" t="str">
        <f>IF(AND(טבלה20[[#This Row],[מחזורי פעילות]]=3,H306=1,טבלה20[[#This Row],[הפרש קבוע אחרון]]=J306),1,"")</f>
        <v/>
      </c>
      <c r="T305" s="14" t="str">
        <f>IF(AND(טבלה20[[#This Row],[דילוג]]=1,טבלה20[[#This Row],[הפרש קבוע אחרון]]=J304,טבלה20[[#This Row],[מחזורי פעילות]]&gt;1),1,"")</f>
        <v/>
      </c>
      <c r="U305" s="14" t="str">
        <f>IF(OR(AND(טבלה20[[#This Row],[מחזורי פעילות]]&lt;&gt;"",Q306=""),AND(טבלה20[[#This Row],[פעילות]]=3,Q306=1)),טבלה20[[#This Row],[מחזורי פעילות]],"")</f>
        <v/>
      </c>
      <c r="V305" s="14" t="str">
        <f>IF(טבלה20[[#This Row],[באיזה מחזור נעקר אחרי קביעה?]]&lt;&gt;"",1,"")</f>
        <v/>
      </c>
      <c r="W305" s="14" t="str">
        <f>IF(AND(טבלה20[[#This Row],[באיזה מחזור נעקר אחרי קביעה?]]&lt;&gt;"",טבלה20[[#This Row],[CycleNumber]]&gt;B306),טבלה20[[#This Row],[באיזה מחזור נעקר אחרי קביעה?]],"")</f>
        <v/>
      </c>
      <c r="X305" s="14" t="str">
        <f>IF(AND(טבלה20[[#This Row],[הפרש קבוע אחרון]]&lt;&gt;"",J304=""),טבלה20[[#This Row],[CycleNumber]],"")</f>
        <v/>
      </c>
      <c r="Y305" s="14" t="str">
        <f>IF(OR(טבלה20[[#This Row],[CycleNumber]]&gt;B306,B306=""),טבלה20[[#This Row],[CycleNumber]],"")</f>
        <v/>
      </c>
      <c r="Z3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5" t="s">
        <v>5</v>
      </c>
      <c r="AS305">
        <v>3</v>
      </c>
      <c r="AT305">
        <v>33</v>
      </c>
      <c r="AU305">
        <f t="shared" si="11"/>
        <v>0</v>
      </c>
      <c r="AV305" t="str">
        <f t="shared" si="12"/>
        <v/>
      </c>
    </row>
    <row r="306" spans="1:48" x14ac:dyDescent="0.25">
      <c r="A306" t="s">
        <v>5</v>
      </c>
      <c r="B306">
        <v>4</v>
      </c>
      <c r="C306">
        <v>1</v>
      </c>
      <c r="D306">
        <v>1</v>
      </c>
      <c r="E306">
        <v>1</v>
      </c>
      <c r="F306">
        <v>36</v>
      </c>
      <c r="G306">
        <f>טבלה20[[#This Row],[LengthofCycle]]+1</f>
        <v>37</v>
      </c>
      <c r="H306" t="str">
        <f>IF(טבלה20[[#This Row],[CycleNumber]]&gt;2,IF(AND(טבלה20[[#This Row],[LengthofCycle]]-F305=F305-F304,טבלה20[[#This Row],[LengthofCycle]]-F305&lt;&gt;0),1,""),"")</f>
        <v/>
      </c>
      <c r="I306" t="str">
        <f>IF(טבלה20[[#This Row],[דילוג]]=1,SUM(H306:H307),"")</f>
        <v/>
      </c>
      <c r="J306" t="str">
        <f>IF(AND(טבלה20[[#This Row],[CycleNumber]]&gt;B305,טבלה20[[#This Row],[CycleNumber]]&gt;2),IF(טבלה20[[#This Row],[דילוג]]=1,טבלה20[[#This Row],[LengthofCycle]]-F305,J305),"")</f>
        <v/>
      </c>
      <c r="K306">
        <f>IF(AND(טבלה20[[#This Row],[CycleNumber]]&gt;B305,טבלה20[[#This Row],[CycleNumber]]&gt;2),IF(טבלה20[[#This Row],[דילוג]]=1,1,IF(MAX(K304:K305)=1,1,IF(טבלה20[[#This Row],[LengthofCycle]]-F305&lt;&gt;טבלה20[[#This Row],[הפרש קבוע אחרון]],0,""))),"")</f>
        <v>0</v>
      </c>
      <c r="L306" t="str">
        <f>IF(טבלה20[[#This Row],[CycleNumber]]&lt;3,"",IF(טבלה20[[#This Row],[דילוג]]=1,1,IF(L305="","",IF(טבלה20[[#This Row],[LengthofCycle]]-F305=טבלה20[[#This Row],[הפרש קבוע אחרון]],1,IF(L305+1&gt;3,"",L305+1)))))</f>
        <v/>
      </c>
      <c r="M306" t="str">
        <f>IF(AND(טבלה20[[#This Row],[פעילות]]=1,L307=2,L308=1,B308&gt;טבלה20[[#This Row],[CycleNumber]]),1,"")</f>
        <v/>
      </c>
      <c r="N306" t="str">
        <f>IF(AND(טבלה20[[#This Row],[האם יש לאישה וסת דילוג?]]=1,טבלה20[[#This Row],[CycleNumber]]&gt;5),IF(AND(טבלה20[[#This Row],[LengthofCycle]]=F303,F305=F302,F304=F301),1,""),"")</f>
        <v/>
      </c>
      <c r="O306" t="str">
        <f>IF(OR(טבלה20[[#This Row],[פעילות]]="",L305=""),"",IF(טבלה20[[#This Row],[פעילות]]=1,1,0))</f>
        <v/>
      </c>
      <c r="P306" t="str">
        <f>IF(AND(טבלה20[[#This Row],[הפרש קבוע אחרון]]&lt;&gt;"",טבלה20[[#This Row],[CycleNumber]]&lt;B307,B307&lt;&gt;"",טבלה20[[#This Row],[פעילות]]&lt;4),IF(F307-טבלה20[[#This Row],[LengthofCycle]]=טבלה20[[#This Row],[הפרש קבוע אחרון]],1,0),"")</f>
        <v/>
      </c>
      <c r="Q306" s="14" t="str">
        <f>IF(טבלה20[[#This Row],[פעילות]]="","",IF(OR(Q305="",AND(טבלה20[[#This Row],[דילוג]]=1,L305=3)),1,Q305+1))</f>
        <v/>
      </c>
      <c r="R306" s="14" t="str">
        <f>IF(AND(טבלה20[[#This Row],[מחזורי פעילות]]=3,H307=1,טבלה20[[#This Row],[הפרש קבוע אחרון]]&lt;&gt;J307),1,"")</f>
        <v/>
      </c>
      <c r="S306" s="14" t="str">
        <f>IF(AND(טבלה20[[#This Row],[מחזורי פעילות]]=3,H307=1,טבלה20[[#This Row],[הפרש קבוע אחרון]]=J307),1,"")</f>
        <v/>
      </c>
      <c r="T306" s="14" t="str">
        <f>IF(AND(טבלה20[[#This Row],[דילוג]]=1,טבלה20[[#This Row],[הפרש קבוע אחרון]]=J305,טבלה20[[#This Row],[מחזורי פעילות]]&gt;1),1,"")</f>
        <v/>
      </c>
      <c r="U306" s="14" t="str">
        <f>IF(OR(AND(טבלה20[[#This Row],[מחזורי פעילות]]&lt;&gt;"",Q307=""),AND(טבלה20[[#This Row],[פעילות]]=3,Q307=1)),טבלה20[[#This Row],[מחזורי פעילות]],"")</f>
        <v/>
      </c>
      <c r="V306" s="14" t="str">
        <f>IF(טבלה20[[#This Row],[באיזה מחזור נעקר אחרי קביעה?]]&lt;&gt;"",1,"")</f>
        <v/>
      </c>
      <c r="W306" s="14" t="str">
        <f>IF(AND(טבלה20[[#This Row],[באיזה מחזור נעקר אחרי קביעה?]]&lt;&gt;"",טבלה20[[#This Row],[CycleNumber]]&gt;B307),טבלה20[[#This Row],[באיזה מחזור נעקר אחרי קביעה?]],"")</f>
        <v/>
      </c>
      <c r="X306" s="14" t="str">
        <f>IF(AND(טבלה20[[#This Row],[הפרש קבוע אחרון]]&lt;&gt;"",J305=""),טבלה20[[#This Row],[CycleNumber]],"")</f>
        <v/>
      </c>
      <c r="Y306" s="14" t="str">
        <f>IF(OR(טבלה20[[#This Row],[CycleNumber]]&gt;B307,B307=""),טבלה20[[#This Row],[CycleNumber]],"")</f>
        <v/>
      </c>
      <c r="Z3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6" t="s">
        <v>5</v>
      </c>
      <c r="AS306">
        <v>4</v>
      </c>
      <c r="AT306">
        <v>36</v>
      </c>
      <c r="AU306">
        <f t="shared" si="11"/>
        <v>0</v>
      </c>
      <c r="AV306" t="str">
        <f t="shared" si="12"/>
        <v/>
      </c>
    </row>
    <row r="307" spans="1:48" x14ac:dyDescent="0.25">
      <c r="A307" t="s">
        <v>5</v>
      </c>
      <c r="B307">
        <v>5</v>
      </c>
      <c r="C307">
        <v>1</v>
      </c>
      <c r="D307">
        <v>1</v>
      </c>
      <c r="E307">
        <v>1</v>
      </c>
      <c r="F307">
        <v>37</v>
      </c>
      <c r="G307">
        <f>טבלה20[[#This Row],[LengthofCycle]]+1</f>
        <v>38</v>
      </c>
      <c r="H307" t="str">
        <f>IF(טבלה20[[#This Row],[CycleNumber]]&gt;2,IF(AND(טבלה20[[#This Row],[LengthofCycle]]-F306=F306-F305,טבלה20[[#This Row],[LengthofCycle]]-F306&lt;&gt;0),1,""),"")</f>
        <v/>
      </c>
      <c r="I307" t="str">
        <f>IF(טבלה20[[#This Row],[דילוג]]=1,SUM(H307:H308),"")</f>
        <v/>
      </c>
      <c r="J307" t="str">
        <f>IF(AND(טבלה20[[#This Row],[CycleNumber]]&gt;B306,טבלה20[[#This Row],[CycleNumber]]&gt;2),IF(טבלה20[[#This Row],[דילוג]]=1,טבלה20[[#This Row],[LengthofCycle]]-F306,J306),"")</f>
        <v/>
      </c>
      <c r="K307">
        <f>IF(AND(טבלה20[[#This Row],[CycleNumber]]&gt;B306,טבלה20[[#This Row],[CycleNumber]]&gt;2),IF(טבלה20[[#This Row],[דילוג]]=1,1,IF(MAX(K305:K306)=1,1,IF(טבלה20[[#This Row],[LengthofCycle]]-F306&lt;&gt;טבלה20[[#This Row],[הפרש קבוע אחרון]],0,""))),"")</f>
        <v>0</v>
      </c>
      <c r="L307" t="str">
        <f>IF(טבלה20[[#This Row],[CycleNumber]]&lt;3,"",IF(טבלה20[[#This Row],[דילוג]]=1,1,IF(L306="","",IF(טבלה20[[#This Row],[LengthofCycle]]-F306=טבלה20[[#This Row],[הפרש קבוע אחרון]],1,IF(L306+1&gt;3,"",L306+1)))))</f>
        <v/>
      </c>
      <c r="M307" t="str">
        <f>IF(AND(טבלה20[[#This Row],[פעילות]]=1,L308=2,L309=1,B309&gt;טבלה20[[#This Row],[CycleNumber]]),1,"")</f>
        <v/>
      </c>
      <c r="N307" t="str">
        <f>IF(AND(טבלה20[[#This Row],[האם יש לאישה וסת דילוג?]]=1,טבלה20[[#This Row],[CycleNumber]]&gt;5),IF(AND(טבלה20[[#This Row],[LengthofCycle]]=F304,F306=F303,F305=F302),1,""),"")</f>
        <v/>
      </c>
      <c r="O307" t="str">
        <f>IF(OR(טבלה20[[#This Row],[פעילות]]="",L306=""),"",IF(טבלה20[[#This Row],[פעילות]]=1,1,0))</f>
        <v/>
      </c>
      <c r="P307" t="str">
        <f>IF(AND(טבלה20[[#This Row],[הפרש קבוע אחרון]]&lt;&gt;"",טבלה20[[#This Row],[CycleNumber]]&lt;B308,B308&lt;&gt;"",טבלה20[[#This Row],[פעילות]]&lt;4),IF(F308-טבלה20[[#This Row],[LengthofCycle]]=טבלה20[[#This Row],[הפרש קבוע אחרון]],1,0),"")</f>
        <v/>
      </c>
      <c r="Q307" s="14" t="str">
        <f>IF(טבלה20[[#This Row],[פעילות]]="","",IF(OR(Q306="",AND(טבלה20[[#This Row],[דילוג]]=1,L306=3)),1,Q306+1))</f>
        <v/>
      </c>
      <c r="R307" s="14" t="str">
        <f>IF(AND(טבלה20[[#This Row],[מחזורי פעילות]]=3,H308=1,טבלה20[[#This Row],[הפרש קבוע אחרון]]&lt;&gt;J308),1,"")</f>
        <v/>
      </c>
      <c r="S307" s="14" t="str">
        <f>IF(AND(טבלה20[[#This Row],[מחזורי פעילות]]=3,H308=1,טבלה20[[#This Row],[הפרש קבוע אחרון]]=J308),1,"")</f>
        <v/>
      </c>
      <c r="T307" s="14" t="str">
        <f>IF(AND(טבלה20[[#This Row],[דילוג]]=1,טבלה20[[#This Row],[הפרש קבוע אחרון]]=J306,טבלה20[[#This Row],[מחזורי פעילות]]&gt;1),1,"")</f>
        <v/>
      </c>
      <c r="U307" s="14" t="str">
        <f>IF(OR(AND(טבלה20[[#This Row],[מחזורי פעילות]]&lt;&gt;"",Q308=""),AND(טבלה20[[#This Row],[פעילות]]=3,Q308=1)),טבלה20[[#This Row],[מחזורי פעילות]],"")</f>
        <v/>
      </c>
      <c r="V307" s="14" t="str">
        <f>IF(טבלה20[[#This Row],[באיזה מחזור נעקר אחרי קביעה?]]&lt;&gt;"",1,"")</f>
        <v/>
      </c>
      <c r="W307" s="14" t="str">
        <f>IF(AND(טבלה20[[#This Row],[באיזה מחזור נעקר אחרי קביעה?]]&lt;&gt;"",טבלה20[[#This Row],[CycleNumber]]&gt;B308),טבלה20[[#This Row],[באיזה מחזור נעקר אחרי קביעה?]],"")</f>
        <v/>
      </c>
      <c r="X307" s="14" t="str">
        <f>IF(AND(טבלה20[[#This Row],[הפרש קבוע אחרון]]&lt;&gt;"",J306=""),טבלה20[[#This Row],[CycleNumber]],"")</f>
        <v/>
      </c>
      <c r="Y307" s="14" t="str">
        <f>IF(OR(טבלה20[[#This Row],[CycleNumber]]&gt;B308,B308=""),טבלה20[[#This Row],[CycleNumber]],"")</f>
        <v/>
      </c>
      <c r="Z3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7" t="s">
        <v>5</v>
      </c>
      <c r="AS307">
        <v>5</v>
      </c>
      <c r="AT307">
        <v>37</v>
      </c>
      <c r="AU307">
        <f t="shared" si="11"/>
        <v>0</v>
      </c>
      <c r="AV307" t="str">
        <f t="shared" si="12"/>
        <v/>
      </c>
    </row>
    <row r="308" spans="1:48" x14ac:dyDescent="0.25">
      <c r="A308" t="s">
        <v>5</v>
      </c>
      <c r="B308">
        <v>6</v>
      </c>
      <c r="C308">
        <v>1</v>
      </c>
      <c r="D308">
        <v>1</v>
      </c>
      <c r="E308">
        <v>1</v>
      </c>
      <c r="F308">
        <v>32</v>
      </c>
      <c r="G308">
        <f>טבלה20[[#This Row],[LengthofCycle]]+1</f>
        <v>33</v>
      </c>
      <c r="H308" t="str">
        <f>IF(טבלה20[[#This Row],[CycleNumber]]&gt;2,IF(AND(טבלה20[[#This Row],[LengthofCycle]]-F307=F307-F306,טבלה20[[#This Row],[LengthofCycle]]-F307&lt;&gt;0),1,""),"")</f>
        <v/>
      </c>
      <c r="I308" t="str">
        <f>IF(טבלה20[[#This Row],[דילוג]]=1,SUM(H308:H309),"")</f>
        <v/>
      </c>
      <c r="J308" t="str">
        <f>IF(AND(טבלה20[[#This Row],[CycleNumber]]&gt;B307,טבלה20[[#This Row],[CycleNumber]]&gt;2),IF(טבלה20[[#This Row],[דילוג]]=1,טבלה20[[#This Row],[LengthofCycle]]-F307,J307),"")</f>
        <v/>
      </c>
      <c r="K308">
        <f>IF(AND(טבלה20[[#This Row],[CycleNumber]]&gt;B307,טבלה20[[#This Row],[CycleNumber]]&gt;2),IF(טבלה20[[#This Row],[דילוג]]=1,1,IF(MAX(K306:K307)=1,1,IF(טבלה20[[#This Row],[LengthofCycle]]-F307&lt;&gt;טבלה20[[#This Row],[הפרש קבוע אחרון]],0,""))),"")</f>
        <v>0</v>
      </c>
      <c r="L308" t="str">
        <f>IF(טבלה20[[#This Row],[CycleNumber]]&lt;3,"",IF(טבלה20[[#This Row],[דילוג]]=1,1,IF(L307="","",IF(טבלה20[[#This Row],[LengthofCycle]]-F307=טבלה20[[#This Row],[הפרש קבוע אחרון]],1,IF(L307+1&gt;3,"",L307+1)))))</f>
        <v/>
      </c>
      <c r="M308" t="str">
        <f>IF(AND(טבלה20[[#This Row],[פעילות]]=1,L309=2,L310=1,B310&gt;טבלה20[[#This Row],[CycleNumber]]),1,"")</f>
        <v/>
      </c>
      <c r="N308" t="str">
        <f>IF(AND(טבלה20[[#This Row],[האם יש לאישה וסת דילוג?]]=1,טבלה20[[#This Row],[CycleNumber]]&gt;5),IF(AND(טבלה20[[#This Row],[LengthofCycle]]=F305,F307=F304,F306=F303),1,""),"")</f>
        <v/>
      </c>
      <c r="O308" t="str">
        <f>IF(OR(טבלה20[[#This Row],[פעילות]]="",L307=""),"",IF(טבלה20[[#This Row],[פעילות]]=1,1,0))</f>
        <v/>
      </c>
      <c r="P308" t="str">
        <f>IF(AND(טבלה20[[#This Row],[הפרש קבוע אחרון]]&lt;&gt;"",טבלה20[[#This Row],[CycleNumber]]&lt;B309,B309&lt;&gt;"",טבלה20[[#This Row],[פעילות]]&lt;4),IF(F309-טבלה20[[#This Row],[LengthofCycle]]=טבלה20[[#This Row],[הפרש קבוע אחרון]],1,0),"")</f>
        <v/>
      </c>
      <c r="Q308" s="14" t="str">
        <f>IF(טבלה20[[#This Row],[פעילות]]="","",IF(OR(Q307="",AND(טבלה20[[#This Row],[דילוג]]=1,L307=3)),1,Q307+1))</f>
        <v/>
      </c>
      <c r="R308" s="14" t="str">
        <f>IF(AND(טבלה20[[#This Row],[מחזורי פעילות]]=3,H309=1,טבלה20[[#This Row],[הפרש קבוע אחרון]]&lt;&gt;J309),1,"")</f>
        <v/>
      </c>
      <c r="S308" s="14" t="str">
        <f>IF(AND(טבלה20[[#This Row],[מחזורי פעילות]]=3,H309=1,טבלה20[[#This Row],[הפרש קבוע אחרון]]=J309),1,"")</f>
        <v/>
      </c>
      <c r="T308" s="14" t="str">
        <f>IF(AND(טבלה20[[#This Row],[דילוג]]=1,טבלה20[[#This Row],[הפרש קבוע אחרון]]=J307,טבלה20[[#This Row],[מחזורי פעילות]]&gt;1),1,"")</f>
        <v/>
      </c>
      <c r="U308" s="14" t="str">
        <f>IF(OR(AND(טבלה20[[#This Row],[מחזורי פעילות]]&lt;&gt;"",Q309=""),AND(טבלה20[[#This Row],[פעילות]]=3,Q309=1)),טבלה20[[#This Row],[מחזורי פעילות]],"")</f>
        <v/>
      </c>
      <c r="V308" s="14" t="str">
        <f>IF(טבלה20[[#This Row],[באיזה מחזור נעקר אחרי קביעה?]]&lt;&gt;"",1,"")</f>
        <v/>
      </c>
      <c r="W308" s="14" t="str">
        <f>IF(AND(טבלה20[[#This Row],[באיזה מחזור נעקר אחרי קביעה?]]&lt;&gt;"",טבלה20[[#This Row],[CycleNumber]]&gt;B309),טבלה20[[#This Row],[באיזה מחזור נעקר אחרי קביעה?]],"")</f>
        <v/>
      </c>
      <c r="X308" s="14" t="str">
        <f>IF(AND(טבלה20[[#This Row],[הפרש קבוע אחרון]]&lt;&gt;"",J307=""),טבלה20[[#This Row],[CycleNumber]],"")</f>
        <v/>
      </c>
      <c r="Y308" s="14" t="str">
        <f>IF(OR(טבלה20[[#This Row],[CycleNumber]]&gt;B309,B309=""),טבלה20[[#This Row],[CycleNumber]],"")</f>
        <v/>
      </c>
      <c r="Z3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8" t="s">
        <v>5</v>
      </c>
      <c r="AS308">
        <v>6</v>
      </c>
      <c r="AT308">
        <v>32</v>
      </c>
      <c r="AU308">
        <f t="shared" si="11"/>
        <v>0</v>
      </c>
      <c r="AV308" t="str">
        <f t="shared" si="12"/>
        <v/>
      </c>
    </row>
    <row r="309" spans="1:48" x14ac:dyDescent="0.25">
      <c r="A309" t="s">
        <v>5</v>
      </c>
      <c r="B309">
        <v>7</v>
      </c>
      <c r="C309">
        <v>1</v>
      </c>
      <c r="D309">
        <v>1</v>
      </c>
      <c r="E309">
        <v>1</v>
      </c>
      <c r="F309">
        <v>35</v>
      </c>
      <c r="G309">
        <f>טבלה20[[#This Row],[LengthofCycle]]+1</f>
        <v>36</v>
      </c>
      <c r="H309" t="str">
        <f>IF(טבלה20[[#This Row],[CycleNumber]]&gt;2,IF(AND(טבלה20[[#This Row],[LengthofCycle]]-F308=F308-F307,טבלה20[[#This Row],[LengthofCycle]]-F308&lt;&gt;0),1,""),"")</f>
        <v/>
      </c>
      <c r="I309" t="str">
        <f>IF(טבלה20[[#This Row],[דילוג]]=1,SUM(H309:H310),"")</f>
        <v/>
      </c>
      <c r="J309" t="str">
        <f>IF(AND(טבלה20[[#This Row],[CycleNumber]]&gt;B308,טבלה20[[#This Row],[CycleNumber]]&gt;2),IF(טבלה20[[#This Row],[דילוג]]=1,טבלה20[[#This Row],[LengthofCycle]]-F308,J308),"")</f>
        <v/>
      </c>
      <c r="K309">
        <f>IF(AND(טבלה20[[#This Row],[CycleNumber]]&gt;B308,טבלה20[[#This Row],[CycleNumber]]&gt;2),IF(טבלה20[[#This Row],[דילוג]]=1,1,IF(MAX(K307:K308)=1,1,IF(טבלה20[[#This Row],[LengthofCycle]]-F308&lt;&gt;טבלה20[[#This Row],[הפרש קבוע אחרון]],0,""))),"")</f>
        <v>0</v>
      </c>
      <c r="L309" t="str">
        <f>IF(טבלה20[[#This Row],[CycleNumber]]&lt;3,"",IF(טבלה20[[#This Row],[דילוג]]=1,1,IF(L308="","",IF(טבלה20[[#This Row],[LengthofCycle]]-F308=טבלה20[[#This Row],[הפרש קבוע אחרון]],1,IF(L308+1&gt;3,"",L308+1)))))</f>
        <v/>
      </c>
      <c r="M309" t="str">
        <f>IF(AND(טבלה20[[#This Row],[פעילות]]=1,L310=2,L311=1,B311&gt;טבלה20[[#This Row],[CycleNumber]]),1,"")</f>
        <v/>
      </c>
      <c r="N309" t="str">
        <f>IF(AND(טבלה20[[#This Row],[האם יש לאישה וסת דילוג?]]=1,טבלה20[[#This Row],[CycleNumber]]&gt;5),IF(AND(טבלה20[[#This Row],[LengthofCycle]]=F306,F308=F305,F307=F304),1,""),"")</f>
        <v/>
      </c>
      <c r="O309" t="str">
        <f>IF(OR(טבלה20[[#This Row],[פעילות]]="",L308=""),"",IF(טבלה20[[#This Row],[פעילות]]=1,1,0))</f>
        <v/>
      </c>
      <c r="P309" t="str">
        <f>IF(AND(טבלה20[[#This Row],[הפרש קבוע אחרון]]&lt;&gt;"",טבלה20[[#This Row],[CycleNumber]]&lt;B310,B310&lt;&gt;"",טבלה20[[#This Row],[פעילות]]&lt;4),IF(F310-טבלה20[[#This Row],[LengthofCycle]]=טבלה20[[#This Row],[הפרש קבוע אחרון]],1,0),"")</f>
        <v/>
      </c>
      <c r="Q309" s="14" t="str">
        <f>IF(טבלה20[[#This Row],[פעילות]]="","",IF(OR(Q308="",AND(טבלה20[[#This Row],[דילוג]]=1,L308=3)),1,Q308+1))</f>
        <v/>
      </c>
      <c r="R309" s="14" t="str">
        <f>IF(AND(טבלה20[[#This Row],[מחזורי פעילות]]=3,H310=1,טבלה20[[#This Row],[הפרש קבוע אחרון]]&lt;&gt;J310),1,"")</f>
        <v/>
      </c>
      <c r="S309" s="14" t="str">
        <f>IF(AND(טבלה20[[#This Row],[מחזורי פעילות]]=3,H310=1,טבלה20[[#This Row],[הפרש קבוע אחרון]]=J310),1,"")</f>
        <v/>
      </c>
      <c r="T309" s="14" t="str">
        <f>IF(AND(טבלה20[[#This Row],[דילוג]]=1,טבלה20[[#This Row],[הפרש קבוע אחרון]]=J308,טבלה20[[#This Row],[מחזורי פעילות]]&gt;1),1,"")</f>
        <v/>
      </c>
      <c r="U309" s="14" t="str">
        <f>IF(OR(AND(טבלה20[[#This Row],[מחזורי פעילות]]&lt;&gt;"",Q310=""),AND(טבלה20[[#This Row],[פעילות]]=3,Q310=1)),טבלה20[[#This Row],[מחזורי פעילות]],"")</f>
        <v/>
      </c>
      <c r="V309" s="14" t="str">
        <f>IF(טבלה20[[#This Row],[באיזה מחזור נעקר אחרי קביעה?]]&lt;&gt;"",1,"")</f>
        <v/>
      </c>
      <c r="W309" s="14" t="str">
        <f>IF(AND(טבלה20[[#This Row],[באיזה מחזור נעקר אחרי קביעה?]]&lt;&gt;"",טבלה20[[#This Row],[CycleNumber]]&gt;B310),טבלה20[[#This Row],[באיזה מחזור נעקר אחרי קביעה?]],"")</f>
        <v/>
      </c>
      <c r="X309" s="14" t="str">
        <f>IF(AND(טבלה20[[#This Row],[הפרש קבוע אחרון]]&lt;&gt;"",J308=""),טבלה20[[#This Row],[CycleNumber]],"")</f>
        <v/>
      </c>
      <c r="Y309" s="14" t="str">
        <f>IF(OR(טבלה20[[#This Row],[CycleNumber]]&gt;B310,B310=""),טבלה20[[#This Row],[CycleNumber]],"")</f>
        <v/>
      </c>
      <c r="Z3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09" t="s">
        <v>5</v>
      </c>
      <c r="AS309">
        <v>7</v>
      </c>
      <c r="AT309">
        <v>35</v>
      </c>
      <c r="AU309">
        <f t="shared" si="11"/>
        <v>0</v>
      </c>
      <c r="AV309" t="str">
        <f t="shared" si="12"/>
        <v/>
      </c>
    </row>
    <row r="310" spans="1:48" x14ac:dyDescent="0.25">
      <c r="A310" t="s">
        <v>5</v>
      </c>
      <c r="B310">
        <v>8</v>
      </c>
      <c r="C310">
        <v>1</v>
      </c>
      <c r="D310">
        <v>1</v>
      </c>
      <c r="E310">
        <v>1</v>
      </c>
      <c r="F310">
        <v>28</v>
      </c>
      <c r="G310">
        <f>טבלה20[[#This Row],[LengthofCycle]]+1</f>
        <v>29</v>
      </c>
      <c r="H310" t="str">
        <f>IF(טבלה20[[#This Row],[CycleNumber]]&gt;2,IF(AND(טבלה20[[#This Row],[LengthofCycle]]-F309=F309-F308,טבלה20[[#This Row],[LengthofCycle]]-F309&lt;&gt;0),1,""),"")</f>
        <v/>
      </c>
      <c r="I310" t="str">
        <f>IF(טבלה20[[#This Row],[דילוג]]=1,SUM(H310:H311),"")</f>
        <v/>
      </c>
      <c r="J310" t="str">
        <f>IF(AND(טבלה20[[#This Row],[CycleNumber]]&gt;B309,טבלה20[[#This Row],[CycleNumber]]&gt;2),IF(טבלה20[[#This Row],[דילוג]]=1,טבלה20[[#This Row],[LengthofCycle]]-F309,J309),"")</f>
        <v/>
      </c>
      <c r="K310">
        <f>IF(AND(טבלה20[[#This Row],[CycleNumber]]&gt;B309,טבלה20[[#This Row],[CycleNumber]]&gt;2),IF(טבלה20[[#This Row],[דילוג]]=1,1,IF(MAX(K308:K309)=1,1,IF(טבלה20[[#This Row],[LengthofCycle]]-F309&lt;&gt;טבלה20[[#This Row],[הפרש קבוע אחרון]],0,""))),"")</f>
        <v>0</v>
      </c>
      <c r="L310" t="str">
        <f>IF(טבלה20[[#This Row],[CycleNumber]]&lt;3,"",IF(טבלה20[[#This Row],[דילוג]]=1,1,IF(L309="","",IF(טבלה20[[#This Row],[LengthofCycle]]-F309=טבלה20[[#This Row],[הפרש קבוע אחרון]],1,IF(L309+1&gt;3,"",L309+1)))))</f>
        <v/>
      </c>
      <c r="M310" t="str">
        <f>IF(AND(טבלה20[[#This Row],[פעילות]]=1,L311=2,L312=1,B312&gt;טבלה20[[#This Row],[CycleNumber]]),1,"")</f>
        <v/>
      </c>
      <c r="N310" t="str">
        <f>IF(AND(טבלה20[[#This Row],[האם יש לאישה וסת דילוג?]]=1,טבלה20[[#This Row],[CycleNumber]]&gt;5),IF(AND(טבלה20[[#This Row],[LengthofCycle]]=F307,F309=F306,F308=F305),1,""),"")</f>
        <v/>
      </c>
      <c r="O310" t="str">
        <f>IF(OR(טבלה20[[#This Row],[פעילות]]="",L309=""),"",IF(טבלה20[[#This Row],[פעילות]]=1,1,0))</f>
        <v/>
      </c>
      <c r="P310" t="str">
        <f>IF(AND(טבלה20[[#This Row],[הפרש קבוע אחרון]]&lt;&gt;"",טבלה20[[#This Row],[CycleNumber]]&lt;B311,B311&lt;&gt;"",טבלה20[[#This Row],[פעילות]]&lt;4),IF(F311-טבלה20[[#This Row],[LengthofCycle]]=טבלה20[[#This Row],[הפרש קבוע אחרון]],1,0),"")</f>
        <v/>
      </c>
      <c r="Q310" s="14" t="str">
        <f>IF(טבלה20[[#This Row],[פעילות]]="","",IF(OR(Q309="",AND(טבלה20[[#This Row],[דילוג]]=1,L309=3)),1,Q309+1))</f>
        <v/>
      </c>
      <c r="R310" s="14" t="str">
        <f>IF(AND(טבלה20[[#This Row],[מחזורי פעילות]]=3,H311=1,טבלה20[[#This Row],[הפרש קבוע אחרון]]&lt;&gt;J311),1,"")</f>
        <v/>
      </c>
      <c r="S310" s="14" t="str">
        <f>IF(AND(טבלה20[[#This Row],[מחזורי פעילות]]=3,H311=1,טבלה20[[#This Row],[הפרש קבוע אחרון]]=J311),1,"")</f>
        <v/>
      </c>
      <c r="T310" s="14" t="str">
        <f>IF(AND(טבלה20[[#This Row],[דילוג]]=1,טבלה20[[#This Row],[הפרש קבוע אחרון]]=J309,טבלה20[[#This Row],[מחזורי פעילות]]&gt;1),1,"")</f>
        <v/>
      </c>
      <c r="U310" s="14" t="str">
        <f>IF(OR(AND(טבלה20[[#This Row],[מחזורי פעילות]]&lt;&gt;"",Q311=""),AND(טבלה20[[#This Row],[פעילות]]=3,Q311=1)),טבלה20[[#This Row],[מחזורי פעילות]],"")</f>
        <v/>
      </c>
      <c r="V310" s="14" t="str">
        <f>IF(טבלה20[[#This Row],[באיזה מחזור נעקר אחרי קביעה?]]&lt;&gt;"",1,"")</f>
        <v/>
      </c>
      <c r="W310" s="14" t="str">
        <f>IF(AND(טבלה20[[#This Row],[באיזה מחזור נעקר אחרי קביעה?]]&lt;&gt;"",טבלה20[[#This Row],[CycleNumber]]&gt;B311),טבלה20[[#This Row],[באיזה מחזור נעקר אחרי קביעה?]],"")</f>
        <v/>
      </c>
      <c r="X310" s="14" t="str">
        <f>IF(AND(טבלה20[[#This Row],[הפרש קבוע אחרון]]&lt;&gt;"",J309=""),טבלה20[[#This Row],[CycleNumber]],"")</f>
        <v/>
      </c>
      <c r="Y310" s="14" t="str">
        <f>IF(OR(טבלה20[[#This Row],[CycleNumber]]&gt;B311,B311=""),טבלה20[[#This Row],[CycleNumber]],"")</f>
        <v/>
      </c>
      <c r="Z3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0" t="s">
        <v>5</v>
      </c>
      <c r="AS310">
        <v>8</v>
      </c>
      <c r="AT310">
        <v>28</v>
      </c>
      <c r="AU310">
        <f t="shared" si="11"/>
        <v>0</v>
      </c>
      <c r="AV310" t="str">
        <f t="shared" si="12"/>
        <v/>
      </c>
    </row>
    <row r="311" spans="1:48" x14ac:dyDescent="0.25">
      <c r="A311" t="s">
        <v>5</v>
      </c>
      <c r="B311">
        <v>9</v>
      </c>
      <c r="C311">
        <v>1</v>
      </c>
      <c r="D311">
        <v>1</v>
      </c>
      <c r="E311">
        <v>1</v>
      </c>
      <c r="F311">
        <v>37</v>
      </c>
      <c r="G311">
        <f>טבלה20[[#This Row],[LengthofCycle]]+1</f>
        <v>38</v>
      </c>
      <c r="H311" t="str">
        <f>IF(טבלה20[[#This Row],[CycleNumber]]&gt;2,IF(AND(טבלה20[[#This Row],[LengthofCycle]]-F310=F310-F309,טבלה20[[#This Row],[LengthofCycle]]-F310&lt;&gt;0),1,""),"")</f>
        <v/>
      </c>
      <c r="I311" t="str">
        <f>IF(טבלה20[[#This Row],[דילוג]]=1,SUM(H311:H312),"")</f>
        <v/>
      </c>
      <c r="J311" t="str">
        <f>IF(AND(טבלה20[[#This Row],[CycleNumber]]&gt;B310,טבלה20[[#This Row],[CycleNumber]]&gt;2),IF(טבלה20[[#This Row],[דילוג]]=1,טבלה20[[#This Row],[LengthofCycle]]-F310,J310),"")</f>
        <v/>
      </c>
      <c r="K311">
        <f>IF(AND(טבלה20[[#This Row],[CycleNumber]]&gt;B310,טבלה20[[#This Row],[CycleNumber]]&gt;2),IF(טבלה20[[#This Row],[דילוג]]=1,1,IF(MAX(K309:K310)=1,1,IF(טבלה20[[#This Row],[LengthofCycle]]-F310&lt;&gt;טבלה20[[#This Row],[הפרש קבוע אחרון]],0,""))),"")</f>
        <v>0</v>
      </c>
      <c r="L311" t="str">
        <f>IF(טבלה20[[#This Row],[CycleNumber]]&lt;3,"",IF(טבלה20[[#This Row],[דילוג]]=1,1,IF(L310="","",IF(טבלה20[[#This Row],[LengthofCycle]]-F310=טבלה20[[#This Row],[הפרש קבוע אחרון]],1,IF(L310+1&gt;3,"",L310+1)))))</f>
        <v/>
      </c>
      <c r="M311" t="str">
        <f>IF(AND(טבלה20[[#This Row],[פעילות]]=1,L312=2,L313=1,B313&gt;טבלה20[[#This Row],[CycleNumber]]),1,"")</f>
        <v/>
      </c>
      <c r="N311" t="str">
        <f>IF(AND(טבלה20[[#This Row],[האם יש לאישה וסת דילוג?]]=1,טבלה20[[#This Row],[CycleNumber]]&gt;5),IF(AND(טבלה20[[#This Row],[LengthofCycle]]=F308,F310=F307,F309=F306),1,""),"")</f>
        <v/>
      </c>
      <c r="O311" t="str">
        <f>IF(OR(טבלה20[[#This Row],[פעילות]]="",L310=""),"",IF(טבלה20[[#This Row],[פעילות]]=1,1,0))</f>
        <v/>
      </c>
      <c r="P311" t="str">
        <f>IF(AND(טבלה20[[#This Row],[הפרש קבוע אחרון]]&lt;&gt;"",טבלה20[[#This Row],[CycleNumber]]&lt;B312,B312&lt;&gt;"",טבלה20[[#This Row],[פעילות]]&lt;4),IF(F312-טבלה20[[#This Row],[LengthofCycle]]=טבלה20[[#This Row],[הפרש קבוע אחרון]],1,0),"")</f>
        <v/>
      </c>
      <c r="Q311" s="14" t="str">
        <f>IF(טבלה20[[#This Row],[פעילות]]="","",IF(OR(Q310="",AND(טבלה20[[#This Row],[דילוג]]=1,L310=3)),1,Q310+1))</f>
        <v/>
      </c>
      <c r="R311" s="14" t="str">
        <f>IF(AND(טבלה20[[#This Row],[מחזורי פעילות]]=3,H312=1,טבלה20[[#This Row],[הפרש קבוע אחרון]]&lt;&gt;J312),1,"")</f>
        <v/>
      </c>
      <c r="S311" s="14" t="str">
        <f>IF(AND(טבלה20[[#This Row],[מחזורי פעילות]]=3,H312=1,טבלה20[[#This Row],[הפרש קבוע אחרון]]=J312),1,"")</f>
        <v/>
      </c>
      <c r="T311" s="14" t="str">
        <f>IF(AND(טבלה20[[#This Row],[דילוג]]=1,טבלה20[[#This Row],[הפרש קבוע אחרון]]=J310,טבלה20[[#This Row],[מחזורי פעילות]]&gt;1),1,"")</f>
        <v/>
      </c>
      <c r="U311" s="14" t="str">
        <f>IF(OR(AND(טבלה20[[#This Row],[מחזורי פעילות]]&lt;&gt;"",Q312=""),AND(טבלה20[[#This Row],[פעילות]]=3,Q312=1)),טבלה20[[#This Row],[מחזורי פעילות]],"")</f>
        <v/>
      </c>
      <c r="V311" s="14" t="str">
        <f>IF(טבלה20[[#This Row],[באיזה מחזור נעקר אחרי קביעה?]]&lt;&gt;"",1,"")</f>
        <v/>
      </c>
      <c r="W311" s="14" t="str">
        <f>IF(AND(טבלה20[[#This Row],[באיזה מחזור נעקר אחרי קביעה?]]&lt;&gt;"",טבלה20[[#This Row],[CycleNumber]]&gt;B312),טבלה20[[#This Row],[באיזה מחזור נעקר אחרי קביעה?]],"")</f>
        <v/>
      </c>
      <c r="X311" s="14" t="str">
        <f>IF(AND(טבלה20[[#This Row],[הפרש קבוע אחרון]]&lt;&gt;"",J310=""),טבלה20[[#This Row],[CycleNumber]],"")</f>
        <v/>
      </c>
      <c r="Y311" s="14" t="str">
        <f>IF(OR(טבלה20[[#This Row],[CycleNumber]]&gt;B312,B312=""),טבלה20[[#This Row],[CycleNumber]],"")</f>
        <v/>
      </c>
      <c r="Z3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1" t="s">
        <v>5</v>
      </c>
      <c r="AS311">
        <v>9</v>
      </c>
      <c r="AT311">
        <v>37</v>
      </c>
      <c r="AU311">
        <f t="shared" si="11"/>
        <v>0</v>
      </c>
      <c r="AV311" t="str">
        <f t="shared" si="12"/>
        <v/>
      </c>
    </row>
    <row r="312" spans="1:48" x14ac:dyDescent="0.25">
      <c r="A312" t="s">
        <v>5</v>
      </c>
      <c r="B312">
        <v>10</v>
      </c>
      <c r="C312">
        <v>1</v>
      </c>
      <c r="D312">
        <v>1</v>
      </c>
      <c r="E312">
        <v>1</v>
      </c>
      <c r="F312">
        <v>40</v>
      </c>
      <c r="G312">
        <f>טבלה20[[#This Row],[LengthofCycle]]+1</f>
        <v>41</v>
      </c>
      <c r="H312" t="str">
        <f>IF(טבלה20[[#This Row],[CycleNumber]]&gt;2,IF(AND(טבלה20[[#This Row],[LengthofCycle]]-F311=F311-F310,טבלה20[[#This Row],[LengthofCycle]]-F311&lt;&gt;0),1,""),"")</f>
        <v/>
      </c>
      <c r="I312" t="str">
        <f>IF(טבלה20[[#This Row],[דילוג]]=1,SUM(H312:H313),"")</f>
        <v/>
      </c>
      <c r="J312" t="str">
        <f>IF(AND(טבלה20[[#This Row],[CycleNumber]]&gt;B311,טבלה20[[#This Row],[CycleNumber]]&gt;2),IF(טבלה20[[#This Row],[דילוג]]=1,טבלה20[[#This Row],[LengthofCycle]]-F311,J311),"")</f>
        <v/>
      </c>
      <c r="K312">
        <f>IF(AND(טבלה20[[#This Row],[CycleNumber]]&gt;B311,טבלה20[[#This Row],[CycleNumber]]&gt;2),IF(טבלה20[[#This Row],[דילוג]]=1,1,IF(MAX(K310:K311)=1,1,IF(טבלה20[[#This Row],[LengthofCycle]]-F311&lt;&gt;טבלה20[[#This Row],[הפרש קבוע אחרון]],0,""))),"")</f>
        <v>0</v>
      </c>
      <c r="L312" t="str">
        <f>IF(טבלה20[[#This Row],[CycleNumber]]&lt;3,"",IF(טבלה20[[#This Row],[דילוג]]=1,1,IF(L311="","",IF(טבלה20[[#This Row],[LengthofCycle]]-F311=טבלה20[[#This Row],[הפרש קבוע אחרון]],1,IF(L311+1&gt;3,"",L311+1)))))</f>
        <v/>
      </c>
      <c r="M312" t="str">
        <f>IF(AND(טבלה20[[#This Row],[פעילות]]=1,L313=2,L314=1,B314&gt;טבלה20[[#This Row],[CycleNumber]]),1,"")</f>
        <v/>
      </c>
      <c r="N312" t="str">
        <f>IF(AND(טבלה20[[#This Row],[האם יש לאישה וסת דילוג?]]=1,טבלה20[[#This Row],[CycleNumber]]&gt;5),IF(AND(טבלה20[[#This Row],[LengthofCycle]]=F309,F311=F308,F310=F307),1,""),"")</f>
        <v/>
      </c>
      <c r="O312" t="str">
        <f>IF(OR(טבלה20[[#This Row],[פעילות]]="",L311=""),"",IF(טבלה20[[#This Row],[פעילות]]=1,1,0))</f>
        <v/>
      </c>
      <c r="P312" t="str">
        <f>IF(AND(טבלה20[[#This Row],[הפרש קבוע אחרון]]&lt;&gt;"",טבלה20[[#This Row],[CycleNumber]]&lt;B313,B313&lt;&gt;"",טבלה20[[#This Row],[פעילות]]&lt;4),IF(F313-טבלה20[[#This Row],[LengthofCycle]]=טבלה20[[#This Row],[הפרש קבוע אחרון]],1,0),"")</f>
        <v/>
      </c>
      <c r="Q312" s="14" t="str">
        <f>IF(טבלה20[[#This Row],[פעילות]]="","",IF(OR(Q311="",AND(טבלה20[[#This Row],[דילוג]]=1,L311=3)),1,Q311+1))</f>
        <v/>
      </c>
      <c r="R312" s="14" t="str">
        <f>IF(AND(טבלה20[[#This Row],[מחזורי פעילות]]=3,H313=1,טבלה20[[#This Row],[הפרש קבוע אחרון]]&lt;&gt;J313),1,"")</f>
        <v/>
      </c>
      <c r="S312" s="14" t="str">
        <f>IF(AND(טבלה20[[#This Row],[מחזורי פעילות]]=3,H313=1,טבלה20[[#This Row],[הפרש קבוע אחרון]]=J313),1,"")</f>
        <v/>
      </c>
      <c r="T312" s="14" t="str">
        <f>IF(AND(טבלה20[[#This Row],[דילוג]]=1,טבלה20[[#This Row],[הפרש קבוע אחרון]]=J311,טבלה20[[#This Row],[מחזורי פעילות]]&gt;1),1,"")</f>
        <v/>
      </c>
      <c r="U312" s="14" t="str">
        <f>IF(OR(AND(טבלה20[[#This Row],[מחזורי פעילות]]&lt;&gt;"",Q313=""),AND(טבלה20[[#This Row],[פעילות]]=3,Q313=1)),טבלה20[[#This Row],[מחזורי פעילות]],"")</f>
        <v/>
      </c>
      <c r="V312" s="14" t="str">
        <f>IF(טבלה20[[#This Row],[באיזה מחזור נעקר אחרי קביעה?]]&lt;&gt;"",1,"")</f>
        <v/>
      </c>
      <c r="W312" s="14" t="str">
        <f>IF(AND(טבלה20[[#This Row],[באיזה מחזור נעקר אחרי קביעה?]]&lt;&gt;"",טבלה20[[#This Row],[CycleNumber]]&gt;B313),טבלה20[[#This Row],[באיזה מחזור נעקר אחרי קביעה?]],"")</f>
        <v/>
      </c>
      <c r="X312" s="14" t="str">
        <f>IF(AND(טבלה20[[#This Row],[הפרש קבוע אחרון]]&lt;&gt;"",J311=""),טבלה20[[#This Row],[CycleNumber]],"")</f>
        <v/>
      </c>
      <c r="Y312" s="14" t="str">
        <f>IF(OR(טבלה20[[#This Row],[CycleNumber]]&gt;B313,B313=""),טבלה20[[#This Row],[CycleNumber]],"")</f>
        <v/>
      </c>
      <c r="Z3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2" t="s">
        <v>5</v>
      </c>
      <c r="AS312">
        <v>10</v>
      </c>
      <c r="AT312">
        <v>40</v>
      </c>
      <c r="AU312">
        <f t="shared" si="11"/>
        <v>0</v>
      </c>
      <c r="AV312" t="str">
        <f t="shared" si="12"/>
        <v/>
      </c>
    </row>
    <row r="313" spans="1:48" x14ac:dyDescent="0.25">
      <c r="A313" t="s">
        <v>5</v>
      </c>
      <c r="B313">
        <v>11</v>
      </c>
      <c r="C313">
        <v>1</v>
      </c>
      <c r="D313">
        <v>1</v>
      </c>
      <c r="E313">
        <v>1</v>
      </c>
      <c r="F313">
        <v>37</v>
      </c>
      <c r="G313">
        <f>טבלה20[[#This Row],[LengthofCycle]]+1</f>
        <v>38</v>
      </c>
      <c r="H313" t="str">
        <f>IF(טבלה20[[#This Row],[CycleNumber]]&gt;2,IF(AND(טבלה20[[#This Row],[LengthofCycle]]-F312=F312-F311,טבלה20[[#This Row],[LengthofCycle]]-F312&lt;&gt;0),1,""),"")</f>
        <v/>
      </c>
      <c r="I313" t="str">
        <f>IF(טבלה20[[#This Row],[דילוג]]=1,SUM(H313:H314),"")</f>
        <v/>
      </c>
      <c r="J313" t="str">
        <f>IF(AND(טבלה20[[#This Row],[CycleNumber]]&gt;B312,טבלה20[[#This Row],[CycleNumber]]&gt;2),IF(טבלה20[[#This Row],[דילוג]]=1,טבלה20[[#This Row],[LengthofCycle]]-F312,J312),"")</f>
        <v/>
      </c>
      <c r="K313">
        <f>IF(AND(טבלה20[[#This Row],[CycleNumber]]&gt;B312,טבלה20[[#This Row],[CycleNumber]]&gt;2),IF(טבלה20[[#This Row],[דילוג]]=1,1,IF(MAX(K311:K312)=1,1,IF(טבלה20[[#This Row],[LengthofCycle]]-F312&lt;&gt;טבלה20[[#This Row],[הפרש קבוע אחרון]],0,""))),"")</f>
        <v>0</v>
      </c>
      <c r="L313" t="str">
        <f>IF(טבלה20[[#This Row],[CycleNumber]]&lt;3,"",IF(טבלה20[[#This Row],[דילוג]]=1,1,IF(L312="","",IF(טבלה20[[#This Row],[LengthofCycle]]-F312=טבלה20[[#This Row],[הפרש קבוע אחרון]],1,IF(L312+1&gt;3,"",L312+1)))))</f>
        <v/>
      </c>
      <c r="M313" t="str">
        <f>IF(AND(טבלה20[[#This Row],[פעילות]]=1,L314=2,L315=1,B315&gt;טבלה20[[#This Row],[CycleNumber]]),1,"")</f>
        <v/>
      </c>
      <c r="N313" t="str">
        <f>IF(AND(טבלה20[[#This Row],[האם יש לאישה וסת דילוג?]]=1,טבלה20[[#This Row],[CycleNumber]]&gt;5),IF(AND(טבלה20[[#This Row],[LengthofCycle]]=F310,F312=F309,F311=F308),1,""),"")</f>
        <v/>
      </c>
      <c r="O313" t="str">
        <f>IF(OR(טבלה20[[#This Row],[פעילות]]="",L312=""),"",IF(טבלה20[[#This Row],[פעילות]]=1,1,0))</f>
        <v/>
      </c>
      <c r="P313" t="str">
        <f>IF(AND(טבלה20[[#This Row],[הפרש קבוע אחרון]]&lt;&gt;"",טבלה20[[#This Row],[CycleNumber]]&lt;B314,B314&lt;&gt;"",טבלה20[[#This Row],[פעילות]]&lt;4),IF(F314-טבלה20[[#This Row],[LengthofCycle]]=טבלה20[[#This Row],[הפרש קבוע אחרון]],1,0),"")</f>
        <v/>
      </c>
      <c r="Q313" s="14" t="str">
        <f>IF(טבלה20[[#This Row],[פעילות]]="","",IF(OR(Q312="",AND(טבלה20[[#This Row],[דילוג]]=1,L312=3)),1,Q312+1))</f>
        <v/>
      </c>
      <c r="R313" s="14" t="str">
        <f>IF(AND(טבלה20[[#This Row],[מחזורי פעילות]]=3,H314=1,טבלה20[[#This Row],[הפרש קבוע אחרון]]&lt;&gt;J314),1,"")</f>
        <v/>
      </c>
      <c r="S313" s="14" t="str">
        <f>IF(AND(טבלה20[[#This Row],[מחזורי פעילות]]=3,H314=1,טבלה20[[#This Row],[הפרש קבוע אחרון]]=J314),1,"")</f>
        <v/>
      </c>
      <c r="T313" s="14" t="str">
        <f>IF(AND(טבלה20[[#This Row],[דילוג]]=1,טבלה20[[#This Row],[הפרש קבוע אחרון]]=J312,טבלה20[[#This Row],[מחזורי פעילות]]&gt;1),1,"")</f>
        <v/>
      </c>
      <c r="U313" s="14" t="str">
        <f>IF(OR(AND(טבלה20[[#This Row],[מחזורי פעילות]]&lt;&gt;"",Q314=""),AND(טבלה20[[#This Row],[פעילות]]=3,Q314=1)),טבלה20[[#This Row],[מחזורי פעילות]],"")</f>
        <v/>
      </c>
      <c r="V313" s="14" t="str">
        <f>IF(טבלה20[[#This Row],[באיזה מחזור נעקר אחרי קביעה?]]&lt;&gt;"",1,"")</f>
        <v/>
      </c>
      <c r="W313" s="14" t="str">
        <f>IF(AND(טבלה20[[#This Row],[באיזה מחזור נעקר אחרי קביעה?]]&lt;&gt;"",טבלה20[[#This Row],[CycleNumber]]&gt;B314),טבלה20[[#This Row],[באיזה מחזור נעקר אחרי קביעה?]],"")</f>
        <v/>
      </c>
      <c r="X313" s="14" t="str">
        <f>IF(AND(טבלה20[[#This Row],[הפרש קבוע אחרון]]&lt;&gt;"",J312=""),טבלה20[[#This Row],[CycleNumber]],"")</f>
        <v/>
      </c>
      <c r="Y313" s="14" t="str">
        <f>IF(OR(טבלה20[[#This Row],[CycleNumber]]&gt;B314,B314=""),טבלה20[[#This Row],[CycleNumber]],"")</f>
        <v/>
      </c>
      <c r="Z3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3" t="s">
        <v>5</v>
      </c>
      <c r="AS313">
        <v>11</v>
      </c>
      <c r="AT313">
        <v>37</v>
      </c>
      <c r="AU313">
        <f t="shared" si="11"/>
        <v>0</v>
      </c>
      <c r="AV313" t="str">
        <f t="shared" si="12"/>
        <v/>
      </c>
    </row>
    <row r="314" spans="1:48" x14ac:dyDescent="0.25">
      <c r="A314" t="s">
        <v>5</v>
      </c>
      <c r="B314">
        <v>12</v>
      </c>
      <c r="C314">
        <v>1</v>
      </c>
      <c r="D314">
        <v>1</v>
      </c>
      <c r="E314">
        <v>1</v>
      </c>
      <c r="F314">
        <v>31</v>
      </c>
      <c r="G314">
        <f>טבלה20[[#This Row],[LengthofCycle]]+1</f>
        <v>32</v>
      </c>
      <c r="H314" t="str">
        <f>IF(טבלה20[[#This Row],[CycleNumber]]&gt;2,IF(AND(טבלה20[[#This Row],[LengthofCycle]]-F313=F313-F312,טבלה20[[#This Row],[LengthofCycle]]-F313&lt;&gt;0),1,""),"")</f>
        <v/>
      </c>
      <c r="I314" t="str">
        <f>IF(טבלה20[[#This Row],[דילוג]]=1,SUM(H314:H315),"")</f>
        <v/>
      </c>
      <c r="J314" t="str">
        <f>IF(AND(טבלה20[[#This Row],[CycleNumber]]&gt;B313,טבלה20[[#This Row],[CycleNumber]]&gt;2),IF(טבלה20[[#This Row],[דילוג]]=1,טבלה20[[#This Row],[LengthofCycle]]-F313,J313),"")</f>
        <v/>
      </c>
      <c r="K314">
        <f>IF(AND(טבלה20[[#This Row],[CycleNumber]]&gt;B313,טבלה20[[#This Row],[CycleNumber]]&gt;2),IF(טבלה20[[#This Row],[דילוג]]=1,1,IF(MAX(K312:K313)=1,1,IF(טבלה20[[#This Row],[LengthofCycle]]-F313&lt;&gt;טבלה20[[#This Row],[הפרש קבוע אחרון]],0,""))),"")</f>
        <v>0</v>
      </c>
      <c r="L314" t="str">
        <f>IF(טבלה20[[#This Row],[CycleNumber]]&lt;3,"",IF(טבלה20[[#This Row],[דילוג]]=1,1,IF(L313="","",IF(טבלה20[[#This Row],[LengthofCycle]]-F313=טבלה20[[#This Row],[הפרש קבוע אחרון]],1,IF(L313+1&gt;3,"",L313+1)))))</f>
        <v/>
      </c>
      <c r="M314" t="str">
        <f>IF(AND(טבלה20[[#This Row],[פעילות]]=1,L315=2,L316=1,B316&gt;טבלה20[[#This Row],[CycleNumber]]),1,"")</f>
        <v/>
      </c>
      <c r="N314" t="str">
        <f>IF(AND(טבלה20[[#This Row],[האם יש לאישה וסת דילוג?]]=1,טבלה20[[#This Row],[CycleNumber]]&gt;5),IF(AND(טבלה20[[#This Row],[LengthofCycle]]=F311,F313=F310,F312=F309),1,""),"")</f>
        <v/>
      </c>
      <c r="O314" t="str">
        <f>IF(OR(טבלה20[[#This Row],[פעילות]]="",L313=""),"",IF(טבלה20[[#This Row],[פעילות]]=1,1,0))</f>
        <v/>
      </c>
      <c r="P314" t="str">
        <f>IF(AND(טבלה20[[#This Row],[הפרש קבוע אחרון]]&lt;&gt;"",טבלה20[[#This Row],[CycleNumber]]&lt;B315,B315&lt;&gt;"",טבלה20[[#This Row],[פעילות]]&lt;4),IF(F315-טבלה20[[#This Row],[LengthofCycle]]=טבלה20[[#This Row],[הפרש קבוע אחרון]],1,0),"")</f>
        <v/>
      </c>
      <c r="Q314" s="14" t="str">
        <f>IF(טבלה20[[#This Row],[פעילות]]="","",IF(OR(Q313="",AND(טבלה20[[#This Row],[דילוג]]=1,L313=3)),1,Q313+1))</f>
        <v/>
      </c>
      <c r="R314" s="14" t="str">
        <f>IF(AND(טבלה20[[#This Row],[מחזורי פעילות]]=3,H315=1,טבלה20[[#This Row],[הפרש קבוע אחרון]]&lt;&gt;J315),1,"")</f>
        <v/>
      </c>
      <c r="S314" s="14" t="str">
        <f>IF(AND(טבלה20[[#This Row],[מחזורי פעילות]]=3,H315=1,טבלה20[[#This Row],[הפרש קבוע אחרון]]=J315),1,"")</f>
        <v/>
      </c>
      <c r="T314" s="14" t="str">
        <f>IF(AND(טבלה20[[#This Row],[דילוג]]=1,טבלה20[[#This Row],[הפרש קבוע אחרון]]=J313,טבלה20[[#This Row],[מחזורי פעילות]]&gt;1),1,"")</f>
        <v/>
      </c>
      <c r="U314" s="14" t="str">
        <f>IF(OR(AND(טבלה20[[#This Row],[מחזורי פעילות]]&lt;&gt;"",Q315=""),AND(טבלה20[[#This Row],[פעילות]]=3,Q315=1)),טבלה20[[#This Row],[מחזורי פעילות]],"")</f>
        <v/>
      </c>
      <c r="V314" s="14" t="str">
        <f>IF(טבלה20[[#This Row],[באיזה מחזור נעקר אחרי קביעה?]]&lt;&gt;"",1,"")</f>
        <v/>
      </c>
      <c r="W314" s="14" t="str">
        <f>IF(AND(טבלה20[[#This Row],[באיזה מחזור נעקר אחרי קביעה?]]&lt;&gt;"",טבלה20[[#This Row],[CycleNumber]]&gt;B315),טבלה20[[#This Row],[באיזה מחזור נעקר אחרי קביעה?]],"")</f>
        <v/>
      </c>
      <c r="X314" s="14" t="str">
        <f>IF(AND(טבלה20[[#This Row],[הפרש קבוע אחרון]]&lt;&gt;"",J313=""),טבלה20[[#This Row],[CycleNumber]],"")</f>
        <v/>
      </c>
      <c r="Y314" s="14" t="str">
        <f>IF(OR(טבלה20[[#This Row],[CycleNumber]]&gt;B315,B315=""),טבלה20[[#This Row],[CycleNumber]],"")</f>
        <v/>
      </c>
      <c r="Z3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4" t="s">
        <v>5</v>
      </c>
      <c r="AS314">
        <v>12</v>
      </c>
      <c r="AT314">
        <v>31</v>
      </c>
      <c r="AU314">
        <f t="shared" si="11"/>
        <v>0</v>
      </c>
      <c r="AV314" t="str">
        <f t="shared" si="12"/>
        <v/>
      </c>
    </row>
    <row r="315" spans="1:48" x14ac:dyDescent="0.25">
      <c r="A315" t="s">
        <v>5</v>
      </c>
      <c r="B315">
        <v>13</v>
      </c>
      <c r="C315">
        <v>1</v>
      </c>
      <c r="D315">
        <v>1</v>
      </c>
      <c r="E315">
        <v>1</v>
      </c>
      <c r="F315">
        <v>30</v>
      </c>
      <c r="G315">
        <f>טבלה20[[#This Row],[LengthofCycle]]+1</f>
        <v>31</v>
      </c>
      <c r="H315" t="str">
        <f>IF(טבלה20[[#This Row],[CycleNumber]]&gt;2,IF(AND(טבלה20[[#This Row],[LengthofCycle]]-F314=F314-F313,טבלה20[[#This Row],[LengthofCycle]]-F314&lt;&gt;0),1,""),"")</f>
        <v/>
      </c>
      <c r="I315" t="str">
        <f>IF(טבלה20[[#This Row],[דילוג]]=1,SUM(H315:H316),"")</f>
        <v/>
      </c>
      <c r="J315" t="str">
        <f>IF(AND(טבלה20[[#This Row],[CycleNumber]]&gt;B314,טבלה20[[#This Row],[CycleNumber]]&gt;2),IF(טבלה20[[#This Row],[דילוג]]=1,טבלה20[[#This Row],[LengthofCycle]]-F314,J314),"")</f>
        <v/>
      </c>
      <c r="K315">
        <f>IF(AND(טבלה20[[#This Row],[CycleNumber]]&gt;B314,טבלה20[[#This Row],[CycleNumber]]&gt;2),IF(טבלה20[[#This Row],[דילוג]]=1,1,IF(MAX(K313:K314)=1,1,IF(טבלה20[[#This Row],[LengthofCycle]]-F314&lt;&gt;טבלה20[[#This Row],[הפרש קבוע אחרון]],0,""))),"")</f>
        <v>0</v>
      </c>
      <c r="L315" t="str">
        <f>IF(טבלה20[[#This Row],[CycleNumber]]&lt;3,"",IF(טבלה20[[#This Row],[דילוג]]=1,1,IF(L314="","",IF(טבלה20[[#This Row],[LengthofCycle]]-F314=טבלה20[[#This Row],[הפרש קבוע אחרון]],1,IF(L314+1&gt;3,"",L314+1)))))</f>
        <v/>
      </c>
      <c r="M315" t="str">
        <f>IF(AND(טבלה20[[#This Row],[פעילות]]=1,L316=2,L317=1,B317&gt;טבלה20[[#This Row],[CycleNumber]]),1,"")</f>
        <v/>
      </c>
      <c r="N315" t="str">
        <f>IF(AND(טבלה20[[#This Row],[האם יש לאישה וסת דילוג?]]=1,טבלה20[[#This Row],[CycleNumber]]&gt;5),IF(AND(טבלה20[[#This Row],[LengthofCycle]]=F312,F314=F311,F313=F310),1,""),"")</f>
        <v/>
      </c>
      <c r="O315" t="str">
        <f>IF(OR(טבלה20[[#This Row],[פעילות]]="",L314=""),"",IF(טבלה20[[#This Row],[פעילות]]=1,1,0))</f>
        <v/>
      </c>
      <c r="P315" t="str">
        <f>IF(AND(טבלה20[[#This Row],[הפרש קבוע אחרון]]&lt;&gt;"",טבלה20[[#This Row],[CycleNumber]]&lt;B316,B316&lt;&gt;"",טבלה20[[#This Row],[פעילות]]&lt;4),IF(F316-טבלה20[[#This Row],[LengthofCycle]]=טבלה20[[#This Row],[הפרש קבוע אחרון]],1,0),"")</f>
        <v/>
      </c>
      <c r="Q315" s="14" t="str">
        <f>IF(טבלה20[[#This Row],[פעילות]]="","",IF(OR(Q314="",AND(טבלה20[[#This Row],[דילוג]]=1,L314=3)),1,Q314+1))</f>
        <v/>
      </c>
      <c r="R315" s="14" t="str">
        <f>IF(AND(טבלה20[[#This Row],[מחזורי פעילות]]=3,H316=1,טבלה20[[#This Row],[הפרש קבוע אחרון]]&lt;&gt;J316),1,"")</f>
        <v/>
      </c>
      <c r="S315" s="14" t="str">
        <f>IF(AND(טבלה20[[#This Row],[מחזורי פעילות]]=3,H316=1,טבלה20[[#This Row],[הפרש קבוע אחרון]]=J316),1,"")</f>
        <v/>
      </c>
      <c r="T315" s="14" t="str">
        <f>IF(AND(טבלה20[[#This Row],[דילוג]]=1,טבלה20[[#This Row],[הפרש קבוע אחרון]]=J314,טבלה20[[#This Row],[מחזורי פעילות]]&gt;1),1,"")</f>
        <v/>
      </c>
      <c r="U315" s="14" t="str">
        <f>IF(OR(AND(טבלה20[[#This Row],[מחזורי פעילות]]&lt;&gt;"",Q316=""),AND(טבלה20[[#This Row],[פעילות]]=3,Q316=1)),טבלה20[[#This Row],[מחזורי פעילות]],"")</f>
        <v/>
      </c>
      <c r="V315" s="14" t="str">
        <f>IF(טבלה20[[#This Row],[באיזה מחזור נעקר אחרי קביעה?]]&lt;&gt;"",1,"")</f>
        <v/>
      </c>
      <c r="W315" s="14" t="str">
        <f>IF(AND(טבלה20[[#This Row],[באיזה מחזור נעקר אחרי קביעה?]]&lt;&gt;"",טבלה20[[#This Row],[CycleNumber]]&gt;B316),טבלה20[[#This Row],[באיזה מחזור נעקר אחרי קביעה?]],"")</f>
        <v/>
      </c>
      <c r="X315" s="14" t="str">
        <f>IF(AND(טבלה20[[#This Row],[הפרש קבוע אחרון]]&lt;&gt;"",J314=""),טבלה20[[#This Row],[CycleNumber]],"")</f>
        <v/>
      </c>
      <c r="Y315" s="14" t="str">
        <f>IF(OR(טבלה20[[#This Row],[CycleNumber]]&gt;B316,B316=""),טבלה20[[#This Row],[CycleNumber]],"")</f>
        <v/>
      </c>
      <c r="Z3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5" t="s">
        <v>5</v>
      </c>
      <c r="AS315">
        <v>13</v>
      </c>
      <c r="AT315">
        <v>30</v>
      </c>
      <c r="AU315">
        <f t="shared" si="11"/>
        <v>0</v>
      </c>
      <c r="AV315" t="str">
        <f t="shared" si="12"/>
        <v/>
      </c>
    </row>
    <row r="316" spans="1:48" x14ac:dyDescent="0.25">
      <c r="A316" t="s">
        <v>5</v>
      </c>
      <c r="B316">
        <v>14</v>
      </c>
      <c r="C316">
        <v>1</v>
      </c>
      <c r="D316">
        <v>1</v>
      </c>
      <c r="E316">
        <v>1</v>
      </c>
      <c r="F316">
        <v>33</v>
      </c>
      <c r="G316">
        <f>טבלה20[[#This Row],[LengthofCycle]]+1</f>
        <v>34</v>
      </c>
      <c r="H316" t="str">
        <f>IF(טבלה20[[#This Row],[CycleNumber]]&gt;2,IF(AND(טבלה20[[#This Row],[LengthofCycle]]-F315=F315-F314,טבלה20[[#This Row],[LengthofCycle]]-F315&lt;&gt;0),1,""),"")</f>
        <v/>
      </c>
      <c r="I316" t="str">
        <f>IF(טבלה20[[#This Row],[דילוג]]=1,SUM(H316:H317),"")</f>
        <v/>
      </c>
      <c r="J316" t="str">
        <f>IF(AND(טבלה20[[#This Row],[CycleNumber]]&gt;B315,טבלה20[[#This Row],[CycleNumber]]&gt;2),IF(טבלה20[[#This Row],[דילוג]]=1,טבלה20[[#This Row],[LengthofCycle]]-F315,J315),"")</f>
        <v/>
      </c>
      <c r="K316">
        <f>IF(AND(טבלה20[[#This Row],[CycleNumber]]&gt;B315,טבלה20[[#This Row],[CycleNumber]]&gt;2),IF(טבלה20[[#This Row],[דילוג]]=1,1,IF(MAX(K314:K315)=1,1,IF(טבלה20[[#This Row],[LengthofCycle]]-F315&lt;&gt;טבלה20[[#This Row],[הפרש קבוע אחרון]],0,""))),"")</f>
        <v>0</v>
      </c>
      <c r="L316" t="str">
        <f>IF(טבלה20[[#This Row],[CycleNumber]]&lt;3,"",IF(טבלה20[[#This Row],[דילוג]]=1,1,IF(L315="","",IF(טבלה20[[#This Row],[LengthofCycle]]-F315=טבלה20[[#This Row],[הפרש קבוע אחרון]],1,IF(L315+1&gt;3,"",L315+1)))))</f>
        <v/>
      </c>
      <c r="M316" t="str">
        <f>IF(AND(טבלה20[[#This Row],[פעילות]]=1,L317=2,L318=1,B318&gt;טבלה20[[#This Row],[CycleNumber]]),1,"")</f>
        <v/>
      </c>
      <c r="N316" t="str">
        <f>IF(AND(טבלה20[[#This Row],[האם יש לאישה וסת דילוג?]]=1,טבלה20[[#This Row],[CycleNumber]]&gt;5),IF(AND(טבלה20[[#This Row],[LengthofCycle]]=F313,F315=F312,F314=F311),1,""),"")</f>
        <v/>
      </c>
      <c r="O316" t="str">
        <f>IF(OR(טבלה20[[#This Row],[פעילות]]="",L315=""),"",IF(טבלה20[[#This Row],[פעילות]]=1,1,0))</f>
        <v/>
      </c>
      <c r="P316" t="str">
        <f>IF(AND(טבלה20[[#This Row],[הפרש קבוע אחרון]]&lt;&gt;"",טבלה20[[#This Row],[CycleNumber]]&lt;B317,B317&lt;&gt;"",טבלה20[[#This Row],[פעילות]]&lt;4),IF(F317-טבלה20[[#This Row],[LengthofCycle]]=טבלה20[[#This Row],[הפרש קבוע אחרון]],1,0),"")</f>
        <v/>
      </c>
      <c r="Q316" s="14" t="str">
        <f>IF(טבלה20[[#This Row],[פעילות]]="","",IF(OR(Q315="",AND(טבלה20[[#This Row],[דילוג]]=1,L315=3)),1,Q315+1))</f>
        <v/>
      </c>
      <c r="R316" s="14" t="str">
        <f>IF(AND(טבלה20[[#This Row],[מחזורי פעילות]]=3,H317=1,טבלה20[[#This Row],[הפרש קבוע אחרון]]&lt;&gt;J317),1,"")</f>
        <v/>
      </c>
      <c r="S316" s="14" t="str">
        <f>IF(AND(טבלה20[[#This Row],[מחזורי פעילות]]=3,H317=1,טבלה20[[#This Row],[הפרש קבוע אחרון]]=J317),1,"")</f>
        <v/>
      </c>
      <c r="T316" s="14" t="str">
        <f>IF(AND(טבלה20[[#This Row],[דילוג]]=1,טבלה20[[#This Row],[הפרש קבוע אחרון]]=J315,טבלה20[[#This Row],[מחזורי פעילות]]&gt;1),1,"")</f>
        <v/>
      </c>
      <c r="U316" s="14" t="str">
        <f>IF(OR(AND(טבלה20[[#This Row],[מחזורי פעילות]]&lt;&gt;"",Q317=""),AND(טבלה20[[#This Row],[פעילות]]=3,Q317=1)),טבלה20[[#This Row],[מחזורי פעילות]],"")</f>
        <v/>
      </c>
      <c r="V316" s="14" t="str">
        <f>IF(טבלה20[[#This Row],[באיזה מחזור נעקר אחרי קביעה?]]&lt;&gt;"",1,"")</f>
        <v/>
      </c>
      <c r="W316" s="14" t="str">
        <f>IF(AND(טבלה20[[#This Row],[באיזה מחזור נעקר אחרי קביעה?]]&lt;&gt;"",טבלה20[[#This Row],[CycleNumber]]&gt;B317),טבלה20[[#This Row],[באיזה מחזור נעקר אחרי קביעה?]],"")</f>
        <v/>
      </c>
      <c r="X316" s="14" t="str">
        <f>IF(AND(טבלה20[[#This Row],[הפרש קבוע אחרון]]&lt;&gt;"",J315=""),טבלה20[[#This Row],[CycleNumber]],"")</f>
        <v/>
      </c>
      <c r="Y316" s="14">
        <f>IF(OR(טבלה20[[#This Row],[CycleNumber]]&gt;B317,B317=""),טבלה20[[#This Row],[CycleNumber]],"")</f>
        <v>14</v>
      </c>
      <c r="Z3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6" t="s">
        <v>5</v>
      </c>
      <c r="AS316">
        <v>14</v>
      </c>
      <c r="AT316">
        <v>33</v>
      </c>
      <c r="AU316">
        <f t="shared" si="11"/>
        <v>0</v>
      </c>
      <c r="AV316" t="str">
        <f t="shared" si="12"/>
        <v/>
      </c>
    </row>
    <row r="317" spans="1:48" x14ac:dyDescent="0.25">
      <c r="A317" t="s">
        <v>45</v>
      </c>
      <c r="B317">
        <v>1</v>
      </c>
      <c r="C317">
        <v>0</v>
      </c>
      <c r="D317">
        <v>1</v>
      </c>
      <c r="E317">
        <v>0</v>
      </c>
      <c r="F317">
        <v>35</v>
      </c>
      <c r="G317">
        <f>טבלה20[[#This Row],[LengthofCycle]]+1</f>
        <v>36</v>
      </c>
      <c r="H317" t="str">
        <f>IF(טבלה20[[#This Row],[CycleNumber]]&gt;2,IF(AND(טבלה20[[#This Row],[LengthofCycle]]-F316=F316-F315,טבלה20[[#This Row],[LengthofCycle]]-F316&lt;&gt;0),1,""),"")</f>
        <v/>
      </c>
      <c r="I317" t="str">
        <f>IF(טבלה20[[#This Row],[דילוג]]=1,SUM(H317:H318),"")</f>
        <v/>
      </c>
      <c r="J317" t="str">
        <f>IF(AND(טבלה20[[#This Row],[CycleNumber]]&gt;B316,טבלה20[[#This Row],[CycleNumber]]&gt;2),IF(טבלה20[[#This Row],[דילוג]]=1,טבלה20[[#This Row],[LengthofCycle]]-F316,J316),"")</f>
        <v/>
      </c>
      <c r="K317" t="str">
        <f>IF(AND(טבלה20[[#This Row],[CycleNumber]]&gt;B316,טבלה20[[#This Row],[CycleNumber]]&gt;2),IF(טבלה20[[#This Row],[דילוג]]=1,1,IF(MAX(K315:K316)=1,1,IF(טבלה20[[#This Row],[LengthofCycle]]-F316&lt;&gt;טבלה20[[#This Row],[הפרש קבוע אחרון]],0,""))),"")</f>
        <v/>
      </c>
      <c r="L317" t="str">
        <f>IF(טבלה20[[#This Row],[CycleNumber]]&lt;3,"",IF(טבלה20[[#This Row],[דילוג]]=1,1,IF(L316="","",IF(טבלה20[[#This Row],[LengthofCycle]]-F316=טבלה20[[#This Row],[הפרש קבוע אחרון]],1,IF(L316+1&gt;3,"",L316+1)))))</f>
        <v/>
      </c>
      <c r="M317" t="str">
        <f>IF(AND(טבלה20[[#This Row],[פעילות]]=1,L318=2,L319=1,B319&gt;טבלה20[[#This Row],[CycleNumber]]),1,"")</f>
        <v/>
      </c>
      <c r="N317" t="str">
        <f>IF(AND(טבלה20[[#This Row],[האם יש לאישה וסת דילוג?]]=1,טבלה20[[#This Row],[CycleNumber]]&gt;5),IF(AND(טבלה20[[#This Row],[LengthofCycle]]=F314,F316=F313,F315=F312),1,""),"")</f>
        <v/>
      </c>
      <c r="O317" t="str">
        <f>IF(OR(טבלה20[[#This Row],[פעילות]]="",L316=""),"",IF(טבלה20[[#This Row],[פעילות]]=1,1,0))</f>
        <v/>
      </c>
      <c r="P317" t="str">
        <f>IF(AND(טבלה20[[#This Row],[הפרש קבוע אחרון]]&lt;&gt;"",טבלה20[[#This Row],[CycleNumber]]&lt;B318,B318&lt;&gt;"",טבלה20[[#This Row],[פעילות]]&lt;4),IF(F318-טבלה20[[#This Row],[LengthofCycle]]=טבלה20[[#This Row],[הפרש קבוע אחרון]],1,0),"")</f>
        <v/>
      </c>
      <c r="Q317" s="14" t="str">
        <f>IF(טבלה20[[#This Row],[פעילות]]="","",IF(OR(Q316="",AND(טבלה20[[#This Row],[דילוג]]=1,L316=3)),1,Q316+1))</f>
        <v/>
      </c>
      <c r="R317" s="14" t="str">
        <f>IF(AND(טבלה20[[#This Row],[מחזורי פעילות]]=3,H318=1,טבלה20[[#This Row],[הפרש קבוע אחרון]]&lt;&gt;J318),1,"")</f>
        <v/>
      </c>
      <c r="S317" s="14" t="str">
        <f>IF(AND(טבלה20[[#This Row],[מחזורי פעילות]]=3,H318=1,טבלה20[[#This Row],[הפרש קבוע אחרון]]=J318),1,"")</f>
        <v/>
      </c>
      <c r="T317" s="14" t="str">
        <f>IF(AND(טבלה20[[#This Row],[דילוג]]=1,טבלה20[[#This Row],[הפרש קבוע אחרון]]=J316,טבלה20[[#This Row],[מחזורי פעילות]]&gt;1),1,"")</f>
        <v/>
      </c>
      <c r="U317" s="14" t="str">
        <f>IF(OR(AND(טבלה20[[#This Row],[מחזורי פעילות]]&lt;&gt;"",Q318=""),AND(טבלה20[[#This Row],[פעילות]]=3,Q318=1)),טבלה20[[#This Row],[מחזורי פעילות]],"")</f>
        <v/>
      </c>
      <c r="V317" s="14" t="str">
        <f>IF(טבלה20[[#This Row],[באיזה מחזור נעקר אחרי קביעה?]]&lt;&gt;"",1,"")</f>
        <v/>
      </c>
      <c r="W317" s="14" t="str">
        <f>IF(AND(טבלה20[[#This Row],[באיזה מחזור נעקר אחרי קביעה?]]&lt;&gt;"",טבלה20[[#This Row],[CycleNumber]]&gt;B318),טבלה20[[#This Row],[באיזה מחזור נעקר אחרי קביעה?]],"")</f>
        <v/>
      </c>
      <c r="X317" s="14" t="str">
        <f>IF(AND(טבלה20[[#This Row],[הפרש קבוע אחרון]]&lt;&gt;"",J316=""),טבלה20[[#This Row],[CycleNumber]],"")</f>
        <v/>
      </c>
      <c r="Y317" s="14" t="str">
        <f>IF(OR(טבלה20[[#This Row],[CycleNumber]]&gt;B318,B318=""),טבלה20[[#This Row],[CycleNumber]],"")</f>
        <v/>
      </c>
      <c r="Z3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7" t="s">
        <v>45</v>
      </c>
      <c r="AS317">
        <v>1</v>
      </c>
      <c r="AT317">
        <v>35</v>
      </c>
      <c r="AU317" t="str">
        <f t="shared" si="11"/>
        <v/>
      </c>
      <c r="AV317" t="str">
        <f t="shared" si="12"/>
        <v/>
      </c>
    </row>
    <row r="318" spans="1:48" x14ac:dyDescent="0.25">
      <c r="A318" t="s">
        <v>45</v>
      </c>
      <c r="B318">
        <v>2</v>
      </c>
      <c r="C318">
        <v>0</v>
      </c>
      <c r="D318">
        <v>1</v>
      </c>
      <c r="E318">
        <v>0</v>
      </c>
      <c r="F318">
        <v>30</v>
      </c>
      <c r="G318">
        <f>טבלה20[[#This Row],[LengthofCycle]]+1</f>
        <v>31</v>
      </c>
      <c r="H318" t="str">
        <f>IF(טבלה20[[#This Row],[CycleNumber]]&gt;2,IF(AND(טבלה20[[#This Row],[LengthofCycle]]-F317=F317-F316,טבלה20[[#This Row],[LengthofCycle]]-F317&lt;&gt;0),1,""),"")</f>
        <v/>
      </c>
      <c r="I318" t="str">
        <f>IF(טבלה20[[#This Row],[דילוג]]=1,SUM(H318:H319),"")</f>
        <v/>
      </c>
      <c r="J318" t="str">
        <f>IF(AND(טבלה20[[#This Row],[CycleNumber]]&gt;B317,טבלה20[[#This Row],[CycleNumber]]&gt;2),IF(טבלה20[[#This Row],[דילוג]]=1,טבלה20[[#This Row],[LengthofCycle]]-F317,J317),"")</f>
        <v/>
      </c>
      <c r="K318" t="str">
        <f>IF(AND(טבלה20[[#This Row],[CycleNumber]]&gt;B317,טבלה20[[#This Row],[CycleNumber]]&gt;2),IF(טבלה20[[#This Row],[דילוג]]=1,1,IF(MAX(K316:K317)=1,1,IF(טבלה20[[#This Row],[LengthofCycle]]-F317&lt;&gt;טבלה20[[#This Row],[הפרש קבוע אחרון]],0,""))),"")</f>
        <v/>
      </c>
      <c r="L318" t="str">
        <f>IF(טבלה20[[#This Row],[CycleNumber]]&lt;3,"",IF(טבלה20[[#This Row],[דילוג]]=1,1,IF(L317="","",IF(טבלה20[[#This Row],[LengthofCycle]]-F317=טבלה20[[#This Row],[הפרש קבוע אחרון]],1,IF(L317+1&gt;3,"",L317+1)))))</f>
        <v/>
      </c>
      <c r="M318" t="str">
        <f>IF(AND(טבלה20[[#This Row],[פעילות]]=1,L319=2,L320=1,B320&gt;טבלה20[[#This Row],[CycleNumber]]),1,"")</f>
        <v/>
      </c>
      <c r="N318" t="str">
        <f>IF(AND(טבלה20[[#This Row],[האם יש לאישה וסת דילוג?]]=1,טבלה20[[#This Row],[CycleNumber]]&gt;5),IF(AND(טבלה20[[#This Row],[LengthofCycle]]=F315,F317=F314,F316=F313),1,""),"")</f>
        <v/>
      </c>
      <c r="O318" t="str">
        <f>IF(OR(טבלה20[[#This Row],[פעילות]]="",L317=""),"",IF(טבלה20[[#This Row],[פעילות]]=1,1,0))</f>
        <v/>
      </c>
      <c r="P318" t="str">
        <f>IF(AND(טבלה20[[#This Row],[הפרש קבוע אחרון]]&lt;&gt;"",טבלה20[[#This Row],[CycleNumber]]&lt;B319,B319&lt;&gt;"",טבלה20[[#This Row],[פעילות]]&lt;4),IF(F319-טבלה20[[#This Row],[LengthofCycle]]=טבלה20[[#This Row],[הפרש קבוע אחרון]],1,0),"")</f>
        <v/>
      </c>
      <c r="Q318" s="14" t="str">
        <f>IF(טבלה20[[#This Row],[פעילות]]="","",IF(OR(Q317="",AND(טבלה20[[#This Row],[דילוג]]=1,L317=3)),1,Q317+1))</f>
        <v/>
      </c>
      <c r="R318" s="14" t="str">
        <f>IF(AND(טבלה20[[#This Row],[מחזורי פעילות]]=3,H319=1,טבלה20[[#This Row],[הפרש קבוע אחרון]]&lt;&gt;J319),1,"")</f>
        <v/>
      </c>
      <c r="S318" s="14" t="str">
        <f>IF(AND(טבלה20[[#This Row],[מחזורי פעילות]]=3,H319=1,טבלה20[[#This Row],[הפרש קבוע אחרון]]=J319),1,"")</f>
        <v/>
      </c>
      <c r="T318" s="14" t="str">
        <f>IF(AND(טבלה20[[#This Row],[דילוג]]=1,טבלה20[[#This Row],[הפרש קבוע אחרון]]=J317,טבלה20[[#This Row],[מחזורי פעילות]]&gt;1),1,"")</f>
        <v/>
      </c>
      <c r="U318" s="14" t="str">
        <f>IF(OR(AND(טבלה20[[#This Row],[מחזורי פעילות]]&lt;&gt;"",Q319=""),AND(טבלה20[[#This Row],[פעילות]]=3,Q319=1)),טבלה20[[#This Row],[מחזורי פעילות]],"")</f>
        <v/>
      </c>
      <c r="V318" s="14" t="str">
        <f>IF(טבלה20[[#This Row],[באיזה מחזור נעקר אחרי קביעה?]]&lt;&gt;"",1,"")</f>
        <v/>
      </c>
      <c r="W318" s="14" t="str">
        <f>IF(AND(טבלה20[[#This Row],[באיזה מחזור נעקר אחרי קביעה?]]&lt;&gt;"",טבלה20[[#This Row],[CycleNumber]]&gt;B319),טבלה20[[#This Row],[באיזה מחזור נעקר אחרי קביעה?]],"")</f>
        <v/>
      </c>
      <c r="X318" s="14" t="str">
        <f>IF(AND(טבלה20[[#This Row],[הפרש קבוע אחרון]]&lt;&gt;"",J317=""),טבלה20[[#This Row],[CycleNumber]],"")</f>
        <v/>
      </c>
      <c r="Y318" s="14" t="str">
        <f>IF(OR(טבלה20[[#This Row],[CycleNumber]]&gt;B319,B319=""),טבלה20[[#This Row],[CycleNumber]],"")</f>
        <v/>
      </c>
      <c r="Z3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8" t="s">
        <v>45</v>
      </c>
      <c r="AS318">
        <v>2</v>
      </c>
      <c r="AT318">
        <v>30</v>
      </c>
      <c r="AU318" t="str">
        <f t="shared" si="11"/>
        <v/>
      </c>
      <c r="AV318" t="str">
        <f t="shared" si="12"/>
        <v/>
      </c>
    </row>
    <row r="319" spans="1:48" x14ac:dyDescent="0.25">
      <c r="A319" t="s">
        <v>45</v>
      </c>
      <c r="B319">
        <v>3</v>
      </c>
      <c r="C319">
        <v>0</v>
      </c>
      <c r="D319">
        <v>0</v>
      </c>
      <c r="E319">
        <v>0</v>
      </c>
      <c r="F319">
        <v>27</v>
      </c>
      <c r="G319">
        <f>טבלה20[[#This Row],[LengthofCycle]]+1</f>
        <v>28</v>
      </c>
      <c r="H319" t="str">
        <f>IF(טבלה20[[#This Row],[CycleNumber]]&gt;2,IF(AND(טבלה20[[#This Row],[LengthofCycle]]-F318=F318-F317,טבלה20[[#This Row],[LengthofCycle]]-F318&lt;&gt;0),1,""),"")</f>
        <v/>
      </c>
      <c r="I319" t="str">
        <f>IF(טבלה20[[#This Row],[דילוג]]=1,SUM(H319:H320),"")</f>
        <v/>
      </c>
      <c r="J319" t="str">
        <f>IF(AND(טבלה20[[#This Row],[CycleNumber]]&gt;B318,טבלה20[[#This Row],[CycleNumber]]&gt;2),IF(טבלה20[[#This Row],[דילוג]]=1,טבלה20[[#This Row],[LengthofCycle]]-F318,J318),"")</f>
        <v/>
      </c>
      <c r="K319">
        <f>IF(AND(טבלה20[[#This Row],[CycleNumber]]&gt;B318,טבלה20[[#This Row],[CycleNumber]]&gt;2),IF(טבלה20[[#This Row],[דילוג]]=1,1,IF(MAX(K317:K318)=1,1,IF(טבלה20[[#This Row],[LengthofCycle]]-F318&lt;&gt;טבלה20[[#This Row],[הפרש קבוע אחרון]],0,""))),"")</f>
        <v>0</v>
      </c>
      <c r="L319" t="str">
        <f>IF(טבלה20[[#This Row],[CycleNumber]]&lt;3,"",IF(טבלה20[[#This Row],[דילוג]]=1,1,IF(L318="","",IF(טבלה20[[#This Row],[LengthofCycle]]-F318=טבלה20[[#This Row],[הפרש קבוע אחרון]],1,IF(L318+1&gt;3,"",L318+1)))))</f>
        <v/>
      </c>
      <c r="M319" t="str">
        <f>IF(AND(טבלה20[[#This Row],[פעילות]]=1,L320=2,L321=1,B321&gt;טבלה20[[#This Row],[CycleNumber]]),1,"")</f>
        <v/>
      </c>
      <c r="N319" t="str">
        <f>IF(AND(טבלה20[[#This Row],[האם יש לאישה וסת דילוג?]]=1,טבלה20[[#This Row],[CycleNumber]]&gt;5),IF(AND(טבלה20[[#This Row],[LengthofCycle]]=F316,F318=F315,F317=F314),1,""),"")</f>
        <v/>
      </c>
      <c r="O319" t="str">
        <f>IF(OR(טבלה20[[#This Row],[פעילות]]="",L318=""),"",IF(טבלה20[[#This Row],[פעילות]]=1,1,0))</f>
        <v/>
      </c>
      <c r="P319" t="str">
        <f>IF(AND(טבלה20[[#This Row],[הפרש קבוע אחרון]]&lt;&gt;"",טבלה20[[#This Row],[CycleNumber]]&lt;B320,B320&lt;&gt;"",טבלה20[[#This Row],[פעילות]]&lt;4),IF(F320-טבלה20[[#This Row],[LengthofCycle]]=טבלה20[[#This Row],[הפרש קבוע אחרון]],1,0),"")</f>
        <v/>
      </c>
      <c r="Q319" s="14" t="str">
        <f>IF(טבלה20[[#This Row],[פעילות]]="","",IF(OR(Q318="",AND(טבלה20[[#This Row],[דילוג]]=1,L318=3)),1,Q318+1))</f>
        <v/>
      </c>
      <c r="R319" s="14" t="str">
        <f>IF(AND(טבלה20[[#This Row],[מחזורי פעילות]]=3,H320=1,טבלה20[[#This Row],[הפרש קבוע אחרון]]&lt;&gt;J320),1,"")</f>
        <v/>
      </c>
      <c r="S319" s="14" t="str">
        <f>IF(AND(טבלה20[[#This Row],[מחזורי פעילות]]=3,H320=1,טבלה20[[#This Row],[הפרש קבוע אחרון]]=J320),1,"")</f>
        <v/>
      </c>
      <c r="T319" s="14" t="str">
        <f>IF(AND(טבלה20[[#This Row],[דילוג]]=1,טבלה20[[#This Row],[הפרש קבוע אחרון]]=J318,טבלה20[[#This Row],[מחזורי פעילות]]&gt;1),1,"")</f>
        <v/>
      </c>
      <c r="U319" s="14" t="str">
        <f>IF(OR(AND(טבלה20[[#This Row],[מחזורי פעילות]]&lt;&gt;"",Q320=""),AND(טבלה20[[#This Row],[פעילות]]=3,Q320=1)),טבלה20[[#This Row],[מחזורי פעילות]],"")</f>
        <v/>
      </c>
      <c r="V319" s="14" t="str">
        <f>IF(טבלה20[[#This Row],[באיזה מחזור נעקר אחרי קביעה?]]&lt;&gt;"",1,"")</f>
        <v/>
      </c>
      <c r="W319" s="14" t="str">
        <f>IF(AND(טבלה20[[#This Row],[באיזה מחזור נעקר אחרי קביעה?]]&lt;&gt;"",טבלה20[[#This Row],[CycleNumber]]&gt;B320),טבלה20[[#This Row],[באיזה מחזור נעקר אחרי קביעה?]],"")</f>
        <v/>
      </c>
      <c r="X319" s="14" t="str">
        <f>IF(AND(טבלה20[[#This Row],[הפרש קבוע אחרון]]&lt;&gt;"",J318=""),טבלה20[[#This Row],[CycleNumber]],"")</f>
        <v/>
      </c>
      <c r="Y319" s="14" t="str">
        <f>IF(OR(טבלה20[[#This Row],[CycleNumber]]&gt;B320,B320=""),טבלה20[[#This Row],[CycleNumber]],"")</f>
        <v/>
      </c>
      <c r="Z3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19" t="s">
        <v>45</v>
      </c>
      <c r="AS319">
        <v>3</v>
      </c>
      <c r="AT319">
        <v>27</v>
      </c>
      <c r="AU319">
        <f t="shared" si="11"/>
        <v>0</v>
      </c>
      <c r="AV319" t="str">
        <f t="shared" si="12"/>
        <v/>
      </c>
    </row>
    <row r="320" spans="1:48" x14ac:dyDescent="0.25">
      <c r="A320" t="s">
        <v>45</v>
      </c>
      <c r="B320">
        <v>4</v>
      </c>
      <c r="C320">
        <v>0</v>
      </c>
      <c r="D320">
        <v>1</v>
      </c>
      <c r="E320">
        <v>0</v>
      </c>
      <c r="F320">
        <v>29</v>
      </c>
      <c r="G320">
        <f>טבלה20[[#This Row],[LengthofCycle]]+1</f>
        <v>30</v>
      </c>
      <c r="H320" t="str">
        <f>IF(טבלה20[[#This Row],[CycleNumber]]&gt;2,IF(AND(טבלה20[[#This Row],[LengthofCycle]]-F319=F319-F318,טבלה20[[#This Row],[LengthofCycle]]-F319&lt;&gt;0),1,""),"")</f>
        <v/>
      </c>
      <c r="I320" t="str">
        <f>IF(טבלה20[[#This Row],[דילוג]]=1,SUM(H320:H321),"")</f>
        <v/>
      </c>
      <c r="J320" t="str">
        <f>IF(AND(טבלה20[[#This Row],[CycleNumber]]&gt;B319,טבלה20[[#This Row],[CycleNumber]]&gt;2),IF(טבלה20[[#This Row],[דילוג]]=1,טבלה20[[#This Row],[LengthofCycle]]-F319,J319),"")</f>
        <v/>
      </c>
      <c r="K320">
        <f>IF(AND(טבלה20[[#This Row],[CycleNumber]]&gt;B319,טבלה20[[#This Row],[CycleNumber]]&gt;2),IF(טבלה20[[#This Row],[דילוג]]=1,1,IF(MAX(K318:K319)=1,1,IF(טבלה20[[#This Row],[LengthofCycle]]-F319&lt;&gt;טבלה20[[#This Row],[הפרש קבוע אחרון]],0,""))),"")</f>
        <v>0</v>
      </c>
      <c r="L320" t="str">
        <f>IF(טבלה20[[#This Row],[CycleNumber]]&lt;3,"",IF(טבלה20[[#This Row],[דילוג]]=1,1,IF(L319="","",IF(טבלה20[[#This Row],[LengthofCycle]]-F319=טבלה20[[#This Row],[הפרש קבוע אחרון]],1,IF(L319+1&gt;3,"",L319+1)))))</f>
        <v/>
      </c>
      <c r="M320" t="str">
        <f>IF(AND(טבלה20[[#This Row],[פעילות]]=1,L321=2,L322=1,B322&gt;טבלה20[[#This Row],[CycleNumber]]),1,"")</f>
        <v/>
      </c>
      <c r="N320" t="str">
        <f>IF(AND(טבלה20[[#This Row],[האם יש לאישה וסת דילוג?]]=1,טבלה20[[#This Row],[CycleNumber]]&gt;5),IF(AND(טבלה20[[#This Row],[LengthofCycle]]=F317,F319=F316,F318=F315),1,""),"")</f>
        <v/>
      </c>
      <c r="O320" t="str">
        <f>IF(OR(טבלה20[[#This Row],[פעילות]]="",L319=""),"",IF(טבלה20[[#This Row],[פעילות]]=1,1,0))</f>
        <v/>
      </c>
      <c r="P320" t="str">
        <f>IF(AND(טבלה20[[#This Row],[הפרש קבוע אחרון]]&lt;&gt;"",טבלה20[[#This Row],[CycleNumber]]&lt;B321,B321&lt;&gt;"",טבלה20[[#This Row],[פעילות]]&lt;4),IF(F321-טבלה20[[#This Row],[LengthofCycle]]=טבלה20[[#This Row],[הפרש קבוע אחרון]],1,0),"")</f>
        <v/>
      </c>
      <c r="Q320" s="14" t="str">
        <f>IF(טבלה20[[#This Row],[פעילות]]="","",IF(OR(Q319="",AND(טבלה20[[#This Row],[דילוג]]=1,L319=3)),1,Q319+1))</f>
        <v/>
      </c>
      <c r="R320" s="14" t="str">
        <f>IF(AND(טבלה20[[#This Row],[מחזורי פעילות]]=3,H321=1,טבלה20[[#This Row],[הפרש קבוע אחרון]]&lt;&gt;J321),1,"")</f>
        <v/>
      </c>
      <c r="S320" s="14" t="str">
        <f>IF(AND(טבלה20[[#This Row],[מחזורי פעילות]]=3,H321=1,טבלה20[[#This Row],[הפרש קבוע אחרון]]=J321),1,"")</f>
        <v/>
      </c>
      <c r="T320" s="14" t="str">
        <f>IF(AND(טבלה20[[#This Row],[דילוג]]=1,טבלה20[[#This Row],[הפרש קבוע אחרון]]=J319,טבלה20[[#This Row],[מחזורי פעילות]]&gt;1),1,"")</f>
        <v/>
      </c>
      <c r="U320" s="14" t="str">
        <f>IF(OR(AND(טבלה20[[#This Row],[מחזורי פעילות]]&lt;&gt;"",Q321=""),AND(טבלה20[[#This Row],[פעילות]]=3,Q321=1)),טבלה20[[#This Row],[מחזורי פעילות]],"")</f>
        <v/>
      </c>
      <c r="V320" s="14" t="str">
        <f>IF(טבלה20[[#This Row],[באיזה מחזור נעקר אחרי קביעה?]]&lt;&gt;"",1,"")</f>
        <v/>
      </c>
      <c r="W320" s="14" t="str">
        <f>IF(AND(טבלה20[[#This Row],[באיזה מחזור נעקר אחרי קביעה?]]&lt;&gt;"",טבלה20[[#This Row],[CycleNumber]]&gt;B321),טבלה20[[#This Row],[באיזה מחזור נעקר אחרי קביעה?]],"")</f>
        <v/>
      </c>
      <c r="X320" s="14" t="str">
        <f>IF(AND(טבלה20[[#This Row],[הפרש קבוע אחרון]]&lt;&gt;"",J319=""),טבלה20[[#This Row],[CycleNumber]],"")</f>
        <v/>
      </c>
      <c r="Y320" s="14" t="str">
        <f>IF(OR(טבלה20[[#This Row],[CycleNumber]]&gt;B321,B321=""),טבלה20[[#This Row],[CycleNumber]],"")</f>
        <v/>
      </c>
      <c r="Z3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0" t="s">
        <v>45</v>
      </c>
      <c r="AS320">
        <v>4</v>
      </c>
      <c r="AT320">
        <v>29</v>
      </c>
      <c r="AU320">
        <f t="shared" si="11"/>
        <v>0</v>
      </c>
      <c r="AV320" t="str">
        <f t="shared" si="12"/>
        <v/>
      </c>
    </row>
    <row r="321" spans="1:48" x14ac:dyDescent="0.25">
      <c r="A321" t="s">
        <v>45</v>
      </c>
      <c r="B321">
        <v>5</v>
      </c>
      <c r="C321">
        <v>0</v>
      </c>
      <c r="D321">
        <v>1</v>
      </c>
      <c r="E321">
        <v>0</v>
      </c>
      <c r="F321">
        <v>30</v>
      </c>
      <c r="G321">
        <f>טבלה20[[#This Row],[LengthofCycle]]+1</f>
        <v>31</v>
      </c>
      <c r="H321" t="str">
        <f>IF(טבלה20[[#This Row],[CycleNumber]]&gt;2,IF(AND(טבלה20[[#This Row],[LengthofCycle]]-F320=F320-F319,טבלה20[[#This Row],[LengthofCycle]]-F320&lt;&gt;0),1,""),"")</f>
        <v/>
      </c>
      <c r="I321" t="str">
        <f>IF(טבלה20[[#This Row],[דילוג]]=1,SUM(H321:H322),"")</f>
        <v/>
      </c>
      <c r="J321" t="str">
        <f>IF(AND(טבלה20[[#This Row],[CycleNumber]]&gt;B320,טבלה20[[#This Row],[CycleNumber]]&gt;2),IF(טבלה20[[#This Row],[דילוג]]=1,טבלה20[[#This Row],[LengthofCycle]]-F320,J320),"")</f>
        <v/>
      </c>
      <c r="K321">
        <f>IF(AND(טבלה20[[#This Row],[CycleNumber]]&gt;B320,טבלה20[[#This Row],[CycleNumber]]&gt;2),IF(טבלה20[[#This Row],[דילוג]]=1,1,IF(MAX(K319:K320)=1,1,IF(טבלה20[[#This Row],[LengthofCycle]]-F320&lt;&gt;טבלה20[[#This Row],[הפרש קבוע אחרון]],0,""))),"")</f>
        <v>0</v>
      </c>
      <c r="L321" t="str">
        <f>IF(טבלה20[[#This Row],[CycleNumber]]&lt;3,"",IF(טבלה20[[#This Row],[דילוג]]=1,1,IF(L320="","",IF(טבלה20[[#This Row],[LengthofCycle]]-F320=טבלה20[[#This Row],[הפרש קבוע אחרון]],1,IF(L320+1&gt;3,"",L320+1)))))</f>
        <v/>
      </c>
      <c r="M321" t="str">
        <f>IF(AND(טבלה20[[#This Row],[פעילות]]=1,L322=2,L323=1,B323&gt;טבלה20[[#This Row],[CycleNumber]]),1,"")</f>
        <v/>
      </c>
      <c r="N321" t="str">
        <f>IF(AND(טבלה20[[#This Row],[האם יש לאישה וסת דילוג?]]=1,טבלה20[[#This Row],[CycleNumber]]&gt;5),IF(AND(טבלה20[[#This Row],[LengthofCycle]]=F318,F320=F317,F319=F316),1,""),"")</f>
        <v/>
      </c>
      <c r="O321" t="str">
        <f>IF(OR(טבלה20[[#This Row],[פעילות]]="",L320=""),"",IF(טבלה20[[#This Row],[פעילות]]=1,1,0))</f>
        <v/>
      </c>
      <c r="P321" t="str">
        <f>IF(AND(טבלה20[[#This Row],[הפרש קבוע אחרון]]&lt;&gt;"",טבלה20[[#This Row],[CycleNumber]]&lt;B322,B322&lt;&gt;"",טבלה20[[#This Row],[פעילות]]&lt;4),IF(F322-טבלה20[[#This Row],[LengthofCycle]]=טבלה20[[#This Row],[הפרש קבוע אחרון]],1,0),"")</f>
        <v/>
      </c>
      <c r="Q321" s="14" t="str">
        <f>IF(טבלה20[[#This Row],[פעילות]]="","",IF(OR(Q320="",AND(טבלה20[[#This Row],[דילוג]]=1,L320=3)),1,Q320+1))</f>
        <v/>
      </c>
      <c r="R321" s="14" t="str">
        <f>IF(AND(טבלה20[[#This Row],[מחזורי פעילות]]=3,H322=1,טבלה20[[#This Row],[הפרש קבוע אחרון]]&lt;&gt;J322),1,"")</f>
        <v/>
      </c>
      <c r="S321" s="14" t="str">
        <f>IF(AND(טבלה20[[#This Row],[מחזורי פעילות]]=3,H322=1,טבלה20[[#This Row],[הפרש קבוע אחרון]]=J322),1,"")</f>
        <v/>
      </c>
      <c r="T321" s="14" t="str">
        <f>IF(AND(טבלה20[[#This Row],[דילוג]]=1,טבלה20[[#This Row],[הפרש קבוע אחרון]]=J320,טבלה20[[#This Row],[מחזורי פעילות]]&gt;1),1,"")</f>
        <v/>
      </c>
      <c r="U321" s="14" t="str">
        <f>IF(OR(AND(טבלה20[[#This Row],[מחזורי פעילות]]&lt;&gt;"",Q322=""),AND(טבלה20[[#This Row],[פעילות]]=3,Q322=1)),טבלה20[[#This Row],[מחזורי פעילות]],"")</f>
        <v/>
      </c>
      <c r="V321" s="14" t="str">
        <f>IF(טבלה20[[#This Row],[באיזה מחזור נעקר אחרי קביעה?]]&lt;&gt;"",1,"")</f>
        <v/>
      </c>
      <c r="W321" s="14" t="str">
        <f>IF(AND(טבלה20[[#This Row],[באיזה מחזור נעקר אחרי קביעה?]]&lt;&gt;"",טבלה20[[#This Row],[CycleNumber]]&gt;B322),טבלה20[[#This Row],[באיזה מחזור נעקר אחרי קביעה?]],"")</f>
        <v/>
      </c>
      <c r="X321" s="14" t="str">
        <f>IF(AND(טבלה20[[#This Row],[הפרש קבוע אחרון]]&lt;&gt;"",J320=""),טבלה20[[#This Row],[CycleNumber]],"")</f>
        <v/>
      </c>
      <c r="Y321" s="14" t="str">
        <f>IF(OR(טבלה20[[#This Row],[CycleNumber]]&gt;B322,B322=""),טבלה20[[#This Row],[CycleNumber]],"")</f>
        <v/>
      </c>
      <c r="Z3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1" t="s">
        <v>45</v>
      </c>
      <c r="AS321">
        <v>5</v>
      </c>
      <c r="AT321">
        <v>30</v>
      </c>
      <c r="AU321">
        <f t="shared" si="11"/>
        <v>0</v>
      </c>
      <c r="AV321" t="str">
        <f t="shared" si="12"/>
        <v/>
      </c>
    </row>
    <row r="322" spans="1:48" x14ac:dyDescent="0.25">
      <c r="A322" t="s">
        <v>45</v>
      </c>
      <c r="B322">
        <v>6</v>
      </c>
      <c r="C322">
        <v>0</v>
      </c>
      <c r="D322">
        <v>1</v>
      </c>
      <c r="E322">
        <v>0</v>
      </c>
      <c r="F322">
        <v>26</v>
      </c>
      <c r="G322">
        <f>טבלה20[[#This Row],[LengthofCycle]]+1</f>
        <v>27</v>
      </c>
      <c r="H322" t="str">
        <f>IF(טבלה20[[#This Row],[CycleNumber]]&gt;2,IF(AND(טבלה20[[#This Row],[LengthofCycle]]-F321=F321-F320,טבלה20[[#This Row],[LengthofCycle]]-F321&lt;&gt;0),1,""),"")</f>
        <v/>
      </c>
      <c r="I322" t="str">
        <f>IF(טבלה20[[#This Row],[דילוג]]=1,SUM(H322:H323),"")</f>
        <v/>
      </c>
      <c r="J322" t="str">
        <f>IF(AND(טבלה20[[#This Row],[CycleNumber]]&gt;B321,טבלה20[[#This Row],[CycleNumber]]&gt;2),IF(טבלה20[[#This Row],[דילוג]]=1,טבלה20[[#This Row],[LengthofCycle]]-F321,J321),"")</f>
        <v/>
      </c>
      <c r="K322">
        <f>IF(AND(טבלה20[[#This Row],[CycleNumber]]&gt;B321,טבלה20[[#This Row],[CycleNumber]]&gt;2),IF(טבלה20[[#This Row],[דילוג]]=1,1,IF(MAX(K320:K321)=1,1,IF(טבלה20[[#This Row],[LengthofCycle]]-F321&lt;&gt;טבלה20[[#This Row],[הפרש קבוע אחרון]],0,""))),"")</f>
        <v>0</v>
      </c>
      <c r="L322" t="str">
        <f>IF(טבלה20[[#This Row],[CycleNumber]]&lt;3,"",IF(טבלה20[[#This Row],[דילוג]]=1,1,IF(L321="","",IF(טבלה20[[#This Row],[LengthofCycle]]-F321=טבלה20[[#This Row],[הפרש קבוע אחרון]],1,IF(L321+1&gt;3,"",L321+1)))))</f>
        <v/>
      </c>
      <c r="M322" t="str">
        <f>IF(AND(טבלה20[[#This Row],[פעילות]]=1,L323=2,L324=1,B324&gt;טבלה20[[#This Row],[CycleNumber]]),1,"")</f>
        <v/>
      </c>
      <c r="N322" t="str">
        <f>IF(AND(טבלה20[[#This Row],[האם יש לאישה וסת דילוג?]]=1,טבלה20[[#This Row],[CycleNumber]]&gt;5),IF(AND(טבלה20[[#This Row],[LengthofCycle]]=F319,F321=F318,F320=F317),1,""),"")</f>
        <v/>
      </c>
      <c r="O322" t="str">
        <f>IF(OR(טבלה20[[#This Row],[פעילות]]="",L321=""),"",IF(טבלה20[[#This Row],[פעילות]]=1,1,0))</f>
        <v/>
      </c>
      <c r="P322" t="str">
        <f>IF(AND(טבלה20[[#This Row],[הפרש קבוע אחרון]]&lt;&gt;"",טבלה20[[#This Row],[CycleNumber]]&lt;B323,B323&lt;&gt;"",טבלה20[[#This Row],[פעילות]]&lt;4),IF(F323-טבלה20[[#This Row],[LengthofCycle]]=טבלה20[[#This Row],[הפרש קבוע אחרון]],1,0),"")</f>
        <v/>
      </c>
      <c r="Q322" s="14" t="str">
        <f>IF(טבלה20[[#This Row],[פעילות]]="","",IF(OR(Q321="",AND(טבלה20[[#This Row],[דילוג]]=1,L321=3)),1,Q321+1))</f>
        <v/>
      </c>
      <c r="R322" s="14" t="str">
        <f>IF(AND(טבלה20[[#This Row],[מחזורי פעילות]]=3,H323=1,טבלה20[[#This Row],[הפרש קבוע אחרון]]&lt;&gt;J323),1,"")</f>
        <v/>
      </c>
      <c r="S322" s="14" t="str">
        <f>IF(AND(טבלה20[[#This Row],[מחזורי פעילות]]=3,H323=1,טבלה20[[#This Row],[הפרש קבוע אחרון]]=J323),1,"")</f>
        <v/>
      </c>
      <c r="T322" s="14" t="str">
        <f>IF(AND(טבלה20[[#This Row],[דילוג]]=1,טבלה20[[#This Row],[הפרש קבוע אחרון]]=J321,טבלה20[[#This Row],[מחזורי פעילות]]&gt;1),1,"")</f>
        <v/>
      </c>
      <c r="U322" s="14" t="str">
        <f>IF(OR(AND(טבלה20[[#This Row],[מחזורי פעילות]]&lt;&gt;"",Q323=""),AND(טבלה20[[#This Row],[פעילות]]=3,Q323=1)),טבלה20[[#This Row],[מחזורי פעילות]],"")</f>
        <v/>
      </c>
      <c r="V322" s="14" t="str">
        <f>IF(טבלה20[[#This Row],[באיזה מחזור נעקר אחרי קביעה?]]&lt;&gt;"",1,"")</f>
        <v/>
      </c>
      <c r="W322" s="14" t="str">
        <f>IF(AND(טבלה20[[#This Row],[באיזה מחזור נעקר אחרי קביעה?]]&lt;&gt;"",טבלה20[[#This Row],[CycleNumber]]&gt;B323),טבלה20[[#This Row],[באיזה מחזור נעקר אחרי קביעה?]],"")</f>
        <v/>
      </c>
      <c r="X322" s="14" t="str">
        <f>IF(AND(טבלה20[[#This Row],[הפרש קבוע אחרון]]&lt;&gt;"",J321=""),טבלה20[[#This Row],[CycleNumber]],"")</f>
        <v/>
      </c>
      <c r="Y322" s="14" t="str">
        <f>IF(OR(טבלה20[[#This Row],[CycleNumber]]&gt;B323,B323=""),טבלה20[[#This Row],[CycleNumber]],"")</f>
        <v/>
      </c>
      <c r="Z3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2" t="s">
        <v>45</v>
      </c>
      <c r="AS322">
        <v>6</v>
      </c>
      <c r="AT322">
        <v>26</v>
      </c>
      <c r="AU322">
        <f t="shared" si="11"/>
        <v>0</v>
      </c>
      <c r="AV322" t="str">
        <f t="shared" si="12"/>
        <v/>
      </c>
    </row>
    <row r="323" spans="1:48" x14ac:dyDescent="0.25">
      <c r="A323" t="s">
        <v>45</v>
      </c>
      <c r="B323">
        <v>7</v>
      </c>
      <c r="C323">
        <v>0</v>
      </c>
      <c r="D323">
        <v>1</v>
      </c>
      <c r="E323">
        <v>0</v>
      </c>
      <c r="F323">
        <v>35</v>
      </c>
      <c r="G323">
        <f>טבלה20[[#This Row],[LengthofCycle]]+1</f>
        <v>36</v>
      </c>
      <c r="H323" t="str">
        <f>IF(טבלה20[[#This Row],[CycleNumber]]&gt;2,IF(AND(טבלה20[[#This Row],[LengthofCycle]]-F322=F322-F321,טבלה20[[#This Row],[LengthofCycle]]-F322&lt;&gt;0),1,""),"")</f>
        <v/>
      </c>
      <c r="I323" t="str">
        <f>IF(טבלה20[[#This Row],[דילוג]]=1,SUM(H323:H324),"")</f>
        <v/>
      </c>
      <c r="J323" t="str">
        <f>IF(AND(טבלה20[[#This Row],[CycleNumber]]&gt;B322,טבלה20[[#This Row],[CycleNumber]]&gt;2),IF(טבלה20[[#This Row],[דילוג]]=1,טבלה20[[#This Row],[LengthofCycle]]-F322,J322),"")</f>
        <v/>
      </c>
      <c r="K323">
        <f>IF(AND(טבלה20[[#This Row],[CycleNumber]]&gt;B322,טבלה20[[#This Row],[CycleNumber]]&gt;2),IF(טבלה20[[#This Row],[דילוג]]=1,1,IF(MAX(K321:K322)=1,1,IF(טבלה20[[#This Row],[LengthofCycle]]-F322&lt;&gt;טבלה20[[#This Row],[הפרש קבוע אחרון]],0,""))),"")</f>
        <v>0</v>
      </c>
      <c r="L323" t="str">
        <f>IF(טבלה20[[#This Row],[CycleNumber]]&lt;3,"",IF(טבלה20[[#This Row],[דילוג]]=1,1,IF(L322="","",IF(טבלה20[[#This Row],[LengthofCycle]]-F322=טבלה20[[#This Row],[הפרש קבוע אחרון]],1,IF(L322+1&gt;3,"",L322+1)))))</f>
        <v/>
      </c>
      <c r="M323" t="str">
        <f>IF(AND(טבלה20[[#This Row],[פעילות]]=1,L324=2,L325=1,B325&gt;טבלה20[[#This Row],[CycleNumber]]),1,"")</f>
        <v/>
      </c>
      <c r="N323" t="str">
        <f>IF(AND(טבלה20[[#This Row],[האם יש לאישה וסת דילוג?]]=1,טבלה20[[#This Row],[CycleNumber]]&gt;5),IF(AND(טבלה20[[#This Row],[LengthofCycle]]=F320,F322=F319,F321=F318),1,""),"")</f>
        <v/>
      </c>
      <c r="O323" t="str">
        <f>IF(OR(טבלה20[[#This Row],[פעילות]]="",L322=""),"",IF(טבלה20[[#This Row],[פעילות]]=1,1,0))</f>
        <v/>
      </c>
      <c r="P323" t="str">
        <f>IF(AND(טבלה20[[#This Row],[הפרש קבוע אחרון]]&lt;&gt;"",טבלה20[[#This Row],[CycleNumber]]&lt;B324,B324&lt;&gt;"",טבלה20[[#This Row],[פעילות]]&lt;4),IF(F324-טבלה20[[#This Row],[LengthofCycle]]=טבלה20[[#This Row],[הפרש קבוע אחרון]],1,0),"")</f>
        <v/>
      </c>
      <c r="Q323" s="14" t="str">
        <f>IF(טבלה20[[#This Row],[פעילות]]="","",IF(OR(Q322="",AND(טבלה20[[#This Row],[דילוג]]=1,L322=3)),1,Q322+1))</f>
        <v/>
      </c>
      <c r="R323" s="14" t="str">
        <f>IF(AND(טבלה20[[#This Row],[מחזורי פעילות]]=3,H324=1,טבלה20[[#This Row],[הפרש קבוע אחרון]]&lt;&gt;J324),1,"")</f>
        <v/>
      </c>
      <c r="S323" s="14" t="str">
        <f>IF(AND(טבלה20[[#This Row],[מחזורי פעילות]]=3,H324=1,טבלה20[[#This Row],[הפרש קבוע אחרון]]=J324),1,"")</f>
        <v/>
      </c>
      <c r="T323" s="14" t="str">
        <f>IF(AND(טבלה20[[#This Row],[דילוג]]=1,טבלה20[[#This Row],[הפרש קבוע אחרון]]=J322,טבלה20[[#This Row],[מחזורי פעילות]]&gt;1),1,"")</f>
        <v/>
      </c>
      <c r="U323" s="14" t="str">
        <f>IF(OR(AND(טבלה20[[#This Row],[מחזורי פעילות]]&lt;&gt;"",Q324=""),AND(טבלה20[[#This Row],[פעילות]]=3,Q324=1)),טבלה20[[#This Row],[מחזורי פעילות]],"")</f>
        <v/>
      </c>
      <c r="V323" s="14" t="str">
        <f>IF(טבלה20[[#This Row],[באיזה מחזור נעקר אחרי קביעה?]]&lt;&gt;"",1,"")</f>
        <v/>
      </c>
      <c r="W323" s="14" t="str">
        <f>IF(AND(טבלה20[[#This Row],[באיזה מחזור נעקר אחרי קביעה?]]&lt;&gt;"",טבלה20[[#This Row],[CycleNumber]]&gt;B324),טבלה20[[#This Row],[באיזה מחזור נעקר אחרי קביעה?]],"")</f>
        <v/>
      </c>
      <c r="X323" s="14" t="str">
        <f>IF(AND(טבלה20[[#This Row],[הפרש קבוע אחרון]]&lt;&gt;"",J322=""),טבלה20[[#This Row],[CycleNumber]],"")</f>
        <v/>
      </c>
      <c r="Y323" s="14" t="str">
        <f>IF(OR(טבלה20[[#This Row],[CycleNumber]]&gt;B324,B324=""),טבלה20[[#This Row],[CycleNumber]],"")</f>
        <v/>
      </c>
      <c r="Z3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3" t="s">
        <v>45</v>
      </c>
      <c r="AS323">
        <v>7</v>
      </c>
      <c r="AT323">
        <v>35</v>
      </c>
      <c r="AU323">
        <f t="shared" si="11"/>
        <v>0</v>
      </c>
      <c r="AV323" t="str">
        <f t="shared" si="12"/>
        <v/>
      </c>
    </row>
    <row r="324" spans="1:48" x14ac:dyDescent="0.25">
      <c r="A324" t="s">
        <v>45</v>
      </c>
      <c r="B324">
        <v>8</v>
      </c>
      <c r="C324">
        <v>0</v>
      </c>
      <c r="D324">
        <v>1</v>
      </c>
      <c r="E324">
        <v>0</v>
      </c>
      <c r="F324">
        <v>28</v>
      </c>
      <c r="G324">
        <f>טבלה20[[#This Row],[LengthofCycle]]+1</f>
        <v>29</v>
      </c>
      <c r="H324" t="str">
        <f>IF(טבלה20[[#This Row],[CycleNumber]]&gt;2,IF(AND(טבלה20[[#This Row],[LengthofCycle]]-F323=F323-F322,טבלה20[[#This Row],[LengthofCycle]]-F323&lt;&gt;0),1,""),"")</f>
        <v/>
      </c>
      <c r="I324" t="str">
        <f>IF(טבלה20[[#This Row],[דילוג]]=1,SUM(H324:H325),"")</f>
        <v/>
      </c>
      <c r="J324" t="str">
        <f>IF(AND(טבלה20[[#This Row],[CycleNumber]]&gt;B323,טבלה20[[#This Row],[CycleNumber]]&gt;2),IF(טבלה20[[#This Row],[דילוג]]=1,טבלה20[[#This Row],[LengthofCycle]]-F323,J323),"")</f>
        <v/>
      </c>
      <c r="K324">
        <f>IF(AND(טבלה20[[#This Row],[CycleNumber]]&gt;B323,טבלה20[[#This Row],[CycleNumber]]&gt;2),IF(טבלה20[[#This Row],[דילוג]]=1,1,IF(MAX(K322:K323)=1,1,IF(טבלה20[[#This Row],[LengthofCycle]]-F323&lt;&gt;טבלה20[[#This Row],[הפרש קבוע אחרון]],0,""))),"")</f>
        <v>0</v>
      </c>
      <c r="L324" t="str">
        <f>IF(טבלה20[[#This Row],[CycleNumber]]&lt;3,"",IF(טבלה20[[#This Row],[דילוג]]=1,1,IF(L323="","",IF(טבלה20[[#This Row],[LengthofCycle]]-F323=טבלה20[[#This Row],[הפרש קבוע אחרון]],1,IF(L323+1&gt;3,"",L323+1)))))</f>
        <v/>
      </c>
      <c r="M324" t="str">
        <f>IF(AND(טבלה20[[#This Row],[פעילות]]=1,L325=2,L326=1,B326&gt;טבלה20[[#This Row],[CycleNumber]]),1,"")</f>
        <v/>
      </c>
      <c r="N324" t="str">
        <f>IF(AND(טבלה20[[#This Row],[האם יש לאישה וסת דילוג?]]=1,טבלה20[[#This Row],[CycleNumber]]&gt;5),IF(AND(טבלה20[[#This Row],[LengthofCycle]]=F321,F323=F320,F322=F319),1,""),"")</f>
        <v/>
      </c>
      <c r="O324" t="str">
        <f>IF(OR(טבלה20[[#This Row],[פעילות]]="",L323=""),"",IF(טבלה20[[#This Row],[פעילות]]=1,1,0))</f>
        <v/>
      </c>
      <c r="P324" t="str">
        <f>IF(AND(טבלה20[[#This Row],[הפרש קבוע אחרון]]&lt;&gt;"",טבלה20[[#This Row],[CycleNumber]]&lt;B325,B325&lt;&gt;"",טבלה20[[#This Row],[פעילות]]&lt;4),IF(F325-טבלה20[[#This Row],[LengthofCycle]]=טבלה20[[#This Row],[הפרש קבוע אחרון]],1,0),"")</f>
        <v/>
      </c>
      <c r="Q324" s="14" t="str">
        <f>IF(טבלה20[[#This Row],[פעילות]]="","",IF(OR(Q323="",AND(טבלה20[[#This Row],[דילוג]]=1,L323=3)),1,Q323+1))</f>
        <v/>
      </c>
      <c r="R324" s="14" t="str">
        <f>IF(AND(טבלה20[[#This Row],[מחזורי פעילות]]=3,H325=1,טבלה20[[#This Row],[הפרש קבוע אחרון]]&lt;&gt;J325),1,"")</f>
        <v/>
      </c>
      <c r="S324" s="14" t="str">
        <f>IF(AND(טבלה20[[#This Row],[מחזורי פעילות]]=3,H325=1,טבלה20[[#This Row],[הפרש קבוע אחרון]]=J325),1,"")</f>
        <v/>
      </c>
      <c r="T324" s="14" t="str">
        <f>IF(AND(טבלה20[[#This Row],[דילוג]]=1,טבלה20[[#This Row],[הפרש קבוע אחרון]]=J323,טבלה20[[#This Row],[מחזורי פעילות]]&gt;1),1,"")</f>
        <v/>
      </c>
      <c r="U324" s="14" t="str">
        <f>IF(OR(AND(טבלה20[[#This Row],[מחזורי פעילות]]&lt;&gt;"",Q325=""),AND(טבלה20[[#This Row],[פעילות]]=3,Q325=1)),טבלה20[[#This Row],[מחזורי פעילות]],"")</f>
        <v/>
      </c>
      <c r="V324" s="14" t="str">
        <f>IF(טבלה20[[#This Row],[באיזה מחזור נעקר אחרי קביעה?]]&lt;&gt;"",1,"")</f>
        <v/>
      </c>
      <c r="W324" s="14" t="str">
        <f>IF(AND(טבלה20[[#This Row],[באיזה מחזור נעקר אחרי קביעה?]]&lt;&gt;"",טבלה20[[#This Row],[CycleNumber]]&gt;B325),טבלה20[[#This Row],[באיזה מחזור נעקר אחרי קביעה?]],"")</f>
        <v/>
      </c>
      <c r="X324" s="14" t="str">
        <f>IF(AND(טבלה20[[#This Row],[הפרש קבוע אחרון]]&lt;&gt;"",J323=""),טבלה20[[#This Row],[CycleNumber]],"")</f>
        <v/>
      </c>
      <c r="Y324" s="14" t="str">
        <f>IF(OR(טבלה20[[#This Row],[CycleNumber]]&gt;B325,B325=""),טבלה20[[#This Row],[CycleNumber]],"")</f>
        <v/>
      </c>
      <c r="Z3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4" t="s">
        <v>45</v>
      </c>
      <c r="AS324">
        <v>8</v>
      </c>
      <c r="AT324">
        <v>28</v>
      </c>
      <c r="AU324">
        <f t="shared" si="11"/>
        <v>0</v>
      </c>
      <c r="AV324" t="str">
        <f t="shared" si="12"/>
        <v/>
      </c>
    </row>
    <row r="325" spans="1:48" x14ac:dyDescent="0.25">
      <c r="A325" t="s">
        <v>45</v>
      </c>
      <c r="B325">
        <v>9</v>
      </c>
      <c r="C325">
        <v>0</v>
      </c>
      <c r="D325">
        <v>1</v>
      </c>
      <c r="E325">
        <v>0</v>
      </c>
      <c r="F325">
        <v>36</v>
      </c>
      <c r="G325">
        <f>טבלה20[[#This Row],[LengthofCycle]]+1</f>
        <v>37</v>
      </c>
      <c r="H325" t="str">
        <f>IF(טבלה20[[#This Row],[CycleNumber]]&gt;2,IF(AND(טבלה20[[#This Row],[LengthofCycle]]-F324=F324-F323,טבלה20[[#This Row],[LengthofCycle]]-F324&lt;&gt;0),1,""),"")</f>
        <v/>
      </c>
      <c r="I325" t="str">
        <f>IF(טבלה20[[#This Row],[דילוג]]=1,SUM(H325:H326),"")</f>
        <v/>
      </c>
      <c r="J325" t="str">
        <f>IF(AND(טבלה20[[#This Row],[CycleNumber]]&gt;B324,טבלה20[[#This Row],[CycleNumber]]&gt;2),IF(טבלה20[[#This Row],[דילוג]]=1,טבלה20[[#This Row],[LengthofCycle]]-F324,J324),"")</f>
        <v/>
      </c>
      <c r="K325">
        <f>IF(AND(טבלה20[[#This Row],[CycleNumber]]&gt;B324,טבלה20[[#This Row],[CycleNumber]]&gt;2),IF(טבלה20[[#This Row],[דילוג]]=1,1,IF(MAX(K323:K324)=1,1,IF(טבלה20[[#This Row],[LengthofCycle]]-F324&lt;&gt;טבלה20[[#This Row],[הפרש קבוע אחרון]],0,""))),"")</f>
        <v>0</v>
      </c>
      <c r="L325" t="str">
        <f>IF(טבלה20[[#This Row],[CycleNumber]]&lt;3,"",IF(טבלה20[[#This Row],[דילוג]]=1,1,IF(L324="","",IF(טבלה20[[#This Row],[LengthofCycle]]-F324=טבלה20[[#This Row],[הפרש קבוע אחרון]],1,IF(L324+1&gt;3,"",L324+1)))))</f>
        <v/>
      </c>
      <c r="M325" t="str">
        <f>IF(AND(טבלה20[[#This Row],[פעילות]]=1,L326=2,L327=1,B327&gt;טבלה20[[#This Row],[CycleNumber]]),1,"")</f>
        <v/>
      </c>
      <c r="N325" t="str">
        <f>IF(AND(טבלה20[[#This Row],[האם יש לאישה וסת דילוג?]]=1,טבלה20[[#This Row],[CycleNumber]]&gt;5),IF(AND(טבלה20[[#This Row],[LengthofCycle]]=F322,F324=F321,F323=F320),1,""),"")</f>
        <v/>
      </c>
      <c r="O325" t="str">
        <f>IF(OR(טבלה20[[#This Row],[פעילות]]="",L324=""),"",IF(טבלה20[[#This Row],[פעילות]]=1,1,0))</f>
        <v/>
      </c>
      <c r="P325" t="str">
        <f>IF(AND(טבלה20[[#This Row],[הפרש קבוע אחרון]]&lt;&gt;"",טבלה20[[#This Row],[CycleNumber]]&lt;B326,B326&lt;&gt;"",טבלה20[[#This Row],[פעילות]]&lt;4),IF(F326-טבלה20[[#This Row],[LengthofCycle]]=טבלה20[[#This Row],[הפרש קבוע אחרון]],1,0),"")</f>
        <v/>
      </c>
      <c r="Q325" s="14" t="str">
        <f>IF(טבלה20[[#This Row],[פעילות]]="","",IF(OR(Q324="",AND(טבלה20[[#This Row],[דילוג]]=1,L324=3)),1,Q324+1))</f>
        <v/>
      </c>
      <c r="R325" s="14" t="str">
        <f>IF(AND(טבלה20[[#This Row],[מחזורי פעילות]]=3,H326=1,טבלה20[[#This Row],[הפרש קבוע אחרון]]&lt;&gt;J326),1,"")</f>
        <v/>
      </c>
      <c r="S325" s="14" t="str">
        <f>IF(AND(טבלה20[[#This Row],[מחזורי פעילות]]=3,H326=1,טבלה20[[#This Row],[הפרש קבוע אחרון]]=J326),1,"")</f>
        <v/>
      </c>
      <c r="T325" s="14" t="str">
        <f>IF(AND(טבלה20[[#This Row],[דילוג]]=1,טבלה20[[#This Row],[הפרש קבוע אחרון]]=J324,טבלה20[[#This Row],[מחזורי פעילות]]&gt;1),1,"")</f>
        <v/>
      </c>
      <c r="U325" s="14" t="str">
        <f>IF(OR(AND(טבלה20[[#This Row],[מחזורי פעילות]]&lt;&gt;"",Q326=""),AND(טבלה20[[#This Row],[פעילות]]=3,Q326=1)),טבלה20[[#This Row],[מחזורי פעילות]],"")</f>
        <v/>
      </c>
      <c r="V325" s="14" t="str">
        <f>IF(טבלה20[[#This Row],[באיזה מחזור נעקר אחרי קביעה?]]&lt;&gt;"",1,"")</f>
        <v/>
      </c>
      <c r="W325" s="14" t="str">
        <f>IF(AND(טבלה20[[#This Row],[באיזה מחזור נעקר אחרי קביעה?]]&lt;&gt;"",טבלה20[[#This Row],[CycleNumber]]&gt;B326),טבלה20[[#This Row],[באיזה מחזור נעקר אחרי קביעה?]],"")</f>
        <v/>
      </c>
      <c r="X325" s="14" t="str">
        <f>IF(AND(טבלה20[[#This Row],[הפרש קבוע אחרון]]&lt;&gt;"",J324=""),טבלה20[[#This Row],[CycleNumber]],"")</f>
        <v/>
      </c>
      <c r="Y325" s="14" t="str">
        <f>IF(OR(טבלה20[[#This Row],[CycleNumber]]&gt;B326,B326=""),טבלה20[[#This Row],[CycleNumber]],"")</f>
        <v/>
      </c>
      <c r="Z3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5" t="s">
        <v>45</v>
      </c>
      <c r="AS325">
        <v>9</v>
      </c>
      <c r="AT325">
        <v>36</v>
      </c>
      <c r="AU325">
        <f t="shared" ref="AU325:AU388" si="13">IF(AS325=AS323+2,IF(AND(AT323-AT324=AT324-AT325,AT323-AT324&lt;&gt;0),1,0),"")</f>
        <v>0</v>
      </c>
      <c r="AV325" t="str">
        <f t="shared" si="12"/>
        <v/>
      </c>
    </row>
    <row r="326" spans="1:48" x14ac:dyDescent="0.25">
      <c r="A326" t="s">
        <v>45</v>
      </c>
      <c r="B326">
        <v>10</v>
      </c>
      <c r="C326">
        <v>0</v>
      </c>
      <c r="D326">
        <v>1</v>
      </c>
      <c r="E326">
        <v>0</v>
      </c>
      <c r="F326">
        <v>29</v>
      </c>
      <c r="G326">
        <f>טבלה20[[#This Row],[LengthofCycle]]+1</f>
        <v>30</v>
      </c>
      <c r="H326" t="str">
        <f>IF(טבלה20[[#This Row],[CycleNumber]]&gt;2,IF(AND(טבלה20[[#This Row],[LengthofCycle]]-F325=F325-F324,טבלה20[[#This Row],[LengthofCycle]]-F325&lt;&gt;0),1,""),"")</f>
        <v/>
      </c>
      <c r="I326" t="str">
        <f>IF(טבלה20[[#This Row],[דילוג]]=1,SUM(H326:H327),"")</f>
        <v/>
      </c>
      <c r="J326" t="str">
        <f>IF(AND(טבלה20[[#This Row],[CycleNumber]]&gt;B325,טבלה20[[#This Row],[CycleNumber]]&gt;2),IF(טבלה20[[#This Row],[דילוג]]=1,טבלה20[[#This Row],[LengthofCycle]]-F325,J325),"")</f>
        <v/>
      </c>
      <c r="K326">
        <f>IF(AND(טבלה20[[#This Row],[CycleNumber]]&gt;B325,טבלה20[[#This Row],[CycleNumber]]&gt;2),IF(טבלה20[[#This Row],[דילוג]]=1,1,IF(MAX(K324:K325)=1,1,IF(טבלה20[[#This Row],[LengthofCycle]]-F325&lt;&gt;טבלה20[[#This Row],[הפרש קבוע אחרון]],0,""))),"")</f>
        <v>0</v>
      </c>
      <c r="L326" t="str">
        <f>IF(טבלה20[[#This Row],[CycleNumber]]&lt;3,"",IF(טבלה20[[#This Row],[דילוג]]=1,1,IF(L325="","",IF(טבלה20[[#This Row],[LengthofCycle]]-F325=טבלה20[[#This Row],[הפרש קבוע אחרון]],1,IF(L325+1&gt;3,"",L325+1)))))</f>
        <v/>
      </c>
      <c r="M326" t="str">
        <f>IF(AND(טבלה20[[#This Row],[פעילות]]=1,L327=2,L328=1,B328&gt;טבלה20[[#This Row],[CycleNumber]]),1,"")</f>
        <v/>
      </c>
      <c r="N326" t="str">
        <f>IF(AND(טבלה20[[#This Row],[האם יש לאישה וסת דילוג?]]=1,טבלה20[[#This Row],[CycleNumber]]&gt;5),IF(AND(טבלה20[[#This Row],[LengthofCycle]]=F323,F325=F322,F324=F321),1,""),"")</f>
        <v/>
      </c>
      <c r="O326" t="str">
        <f>IF(OR(טבלה20[[#This Row],[פעילות]]="",L325=""),"",IF(טבלה20[[#This Row],[פעילות]]=1,1,0))</f>
        <v/>
      </c>
      <c r="P326" t="str">
        <f>IF(AND(טבלה20[[#This Row],[הפרש קבוע אחרון]]&lt;&gt;"",טבלה20[[#This Row],[CycleNumber]]&lt;B327,B327&lt;&gt;"",טבלה20[[#This Row],[פעילות]]&lt;4),IF(F327-טבלה20[[#This Row],[LengthofCycle]]=טבלה20[[#This Row],[הפרש קבוע אחרון]],1,0),"")</f>
        <v/>
      </c>
      <c r="Q326" s="14" t="str">
        <f>IF(טבלה20[[#This Row],[פעילות]]="","",IF(OR(Q325="",AND(טבלה20[[#This Row],[דילוג]]=1,L325=3)),1,Q325+1))</f>
        <v/>
      </c>
      <c r="R326" s="14" t="str">
        <f>IF(AND(טבלה20[[#This Row],[מחזורי פעילות]]=3,H327=1,טבלה20[[#This Row],[הפרש קבוע אחרון]]&lt;&gt;J327),1,"")</f>
        <v/>
      </c>
      <c r="S326" s="14" t="str">
        <f>IF(AND(טבלה20[[#This Row],[מחזורי פעילות]]=3,H327=1,טבלה20[[#This Row],[הפרש קבוע אחרון]]=J327),1,"")</f>
        <v/>
      </c>
      <c r="T326" s="14" t="str">
        <f>IF(AND(טבלה20[[#This Row],[דילוג]]=1,טבלה20[[#This Row],[הפרש קבוע אחרון]]=J325,טבלה20[[#This Row],[מחזורי פעילות]]&gt;1),1,"")</f>
        <v/>
      </c>
      <c r="U326" s="14" t="str">
        <f>IF(OR(AND(טבלה20[[#This Row],[מחזורי פעילות]]&lt;&gt;"",Q327=""),AND(טבלה20[[#This Row],[פעילות]]=3,Q327=1)),טבלה20[[#This Row],[מחזורי פעילות]],"")</f>
        <v/>
      </c>
      <c r="V326" s="14" t="str">
        <f>IF(טבלה20[[#This Row],[באיזה מחזור נעקר אחרי קביעה?]]&lt;&gt;"",1,"")</f>
        <v/>
      </c>
      <c r="W326" s="14" t="str">
        <f>IF(AND(טבלה20[[#This Row],[באיזה מחזור נעקר אחרי קביעה?]]&lt;&gt;"",טבלה20[[#This Row],[CycleNumber]]&gt;B327),טבלה20[[#This Row],[באיזה מחזור נעקר אחרי קביעה?]],"")</f>
        <v/>
      </c>
      <c r="X326" s="14" t="str">
        <f>IF(AND(טבלה20[[#This Row],[הפרש קבוע אחרון]]&lt;&gt;"",J325=""),טבלה20[[#This Row],[CycleNumber]],"")</f>
        <v/>
      </c>
      <c r="Y326" s="14" t="str">
        <f>IF(OR(טבלה20[[#This Row],[CycleNumber]]&gt;B327,B327=""),טבלה20[[#This Row],[CycleNumber]],"")</f>
        <v/>
      </c>
      <c r="Z3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6" t="s">
        <v>45</v>
      </c>
      <c r="AS326">
        <v>10</v>
      </c>
      <c r="AT326">
        <v>29</v>
      </c>
      <c r="AU326">
        <f t="shared" si="13"/>
        <v>0</v>
      </c>
      <c r="AV326" t="str">
        <f t="shared" ref="AV326:AV389" si="14">IF(AND(AU326=1,AU325=1),1,"")</f>
        <v/>
      </c>
    </row>
    <row r="327" spans="1:48" x14ac:dyDescent="0.25">
      <c r="A327" t="s">
        <v>45</v>
      </c>
      <c r="B327">
        <v>11</v>
      </c>
      <c r="C327">
        <v>0</v>
      </c>
      <c r="D327">
        <v>1</v>
      </c>
      <c r="E327">
        <v>0</v>
      </c>
      <c r="F327">
        <v>36</v>
      </c>
      <c r="G327">
        <f>טבלה20[[#This Row],[LengthofCycle]]+1</f>
        <v>37</v>
      </c>
      <c r="H327" t="str">
        <f>IF(טבלה20[[#This Row],[CycleNumber]]&gt;2,IF(AND(טבלה20[[#This Row],[LengthofCycle]]-F326=F326-F325,טבלה20[[#This Row],[LengthofCycle]]-F326&lt;&gt;0),1,""),"")</f>
        <v/>
      </c>
      <c r="I327" t="str">
        <f>IF(טבלה20[[#This Row],[דילוג]]=1,SUM(H327:H328),"")</f>
        <v/>
      </c>
      <c r="J327" t="str">
        <f>IF(AND(טבלה20[[#This Row],[CycleNumber]]&gt;B326,טבלה20[[#This Row],[CycleNumber]]&gt;2),IF(טבלה20[[#This Row],[דילוג]]=1,טבלה20[[#This Row],[LengthofCycle]]-F326,J326),"")</f>
        <v/>
      </c>
      <c r="K327">
        <f>IF(AND(טבלה20[[#This Row],[CycleNumber]]&gt;B326,טבלה20[[#This Row],[CycleNumber]]&gt;2),IF(טבלה20[[#This Row],[דילוג]]=1,1,IF(MAX(K325:K326)=1,1,IF(טבלה20[[#This Row],[LengthofCycle]]-F326&lt;&gt;טבלה20[[#This Row],[הפרש קבוע אחרון]],0,""))),"")</f>
        <v>0</v>
      </c>
      <c r="L327" t="str">
        <f>IF(טבלה20[[#This Row],[CycleNumber]]&lt;3,"",IF(טבלה20[[#This Row],[דילוג]]=1,1,IF(L326="","",IF(טבלה20[[#This Row],[LengthofCycle]]-F326=טבלה20[[#This Row],[הפרש קבוע אחרון]],1,IF(L326+1&gt;3,"",L326+1)))))</f>
        <v/>
      </c>
      <c r="M327" t="str">
        <f>IF(AND(טבלה20[[#This Row],[פעילות]]=1,L328=2,L329=1,B329&gt;טבלה20[[#This Row],[CycleNumber]]),1,"")</f>
        <v/>
      </c>
      <c r="N327" t="str">
        <f>IF(AND(טבלה20[[#This Row],[האם יש לאישה וסת דילוג?]]=1,טבלה20[[#This Row],[CycleNumber]]&gt;5),IF(AND(טבלה20[[#This Row],[LengthofCycle]]=F324,F326=F323,F325=F322),1,""),"")</f>
        <v/>
      </c>
      <c r="O327" t="str">
        <f>IF(OR(טבלה20[[#This Row],[פעילות]]="",L326=""),"",IF(טבלה20[[#This Row],[פעילות]]=1,1,0))</f>
        <v/>
      </c>
      <c r="P327" t="str">
        <f>IF(AND(טבלה20[[#This Row],[הפרש קבוע אחרון]]&lt;&gt;"",טבלה20[[#This Row],[CycleNumber]]&lt;B328,B328&lt;&gt;"",טבלה20[[#This Row],[פעילות]]&lt;4),IF(F328-טבלה20[[#This Row],[LengthofCycle]]=טבלה20[[#This Row],[הפרש קבוע אחרון]],1,0),"")</f>
        <v/>
      </c>
      <c r="Q327" s="14" t="str">
        <f>IF(טבלה20[[#This Row],[פעילות]]="","",IF(OR(Q326="",AND(טבלה20[[#This Row],[דילוג]]=1,L326=3)),1,Q326+1))</f>
        <v/>
      </c>
      <c r="R327" s="14" t="str">
        <f>IF(AND(טבלה20[[#This Row],[מחזורי פעילות]]=3,H328=1,טבלה20[[#This Row],[הפרש קבוע אחרון]]&lt;&gt;J328),1,"")</f>
        <v/>
      </c>
      <c r="S327" s="14" t="str">
        <f>IF(AND(טבלה20[[#This Row],[מחזורי פעילות]]=3,H328=1,טבלה20[[#This Row],[הפרש קבוע אחרון]]=J328),1,"")</f>
        <v/>
      </c>
      <c r="T327" s="14" t="str">
        <f>IF(AND(טבלה20[[#This Row],[דילוג]]=1,טבלה20[[#This Row],[הפרש קבוע אחרון]]=J326,טבלה20[[#This Row],[מחזורי פעילות]]&gt;1),1,"")</f>
        <v/>
      </c>
      <c r="U327" s="14" t="str">
        <f>IF(OR(AND(טבלה20[[#This Row],[מחזורי פעילות]]&lt;&gt;"",Q328=""),AND(טבלה20[[#This Row],[פעילות]]=3,Q328=1)),טבלה20[[#This Row],[מחזורי פעילות]],"")</f>
        <v/>
      </c>
      <c r="V327" s="14" t="str">
        <f>IF(טבלה20[[#This Row],[באיזה מחזור נעקר אחרי קביעה?]]&lt;&gt;"",1,"")</f>
        <v/>
      </c>
      <c r="W327" s="14" t="str">
        <f>IF(AND(טבלה20[[#This Row],[באיזה מחזור נעקר אחרי קביעה?]]&lt;&gt;"",טבלה20[[#This Row],[CycleNumber]]&gt;B328),טבלה20[[#This Row],[באיזה מחזור נעקר אחרי קביעה?]],"")</f>
        <v/>
      </c>
      <c r="X327" s="14" t="str">
        <f>IF(AND(טבלה20[[#This Row],[הפרש קבוע אחרון]]&lt;&gt;"",J326=""),טבלה20[[#This Row],[CycleNumber]],"")</f>
        <v/>
      </c>
      <c r="Y327" s="14" t="str">
        <f>IF(OR(טבלה20[[#This Row],[CycleNumber]]&gt;B328,B328=""),טבלה20[[#This Row],[CycleNumber]],"")</f>
        <v/>
      </c>
      <c r="Z3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7" t="s">
        <v>45</v>
      </c>
      <c r="AS327">
        <v>11</v>
      </c>
      <c r="AT327">
        <v>36</v>
      </c>
      <c r="AU327">
        <f t="shared" si="13"/>
        <v>0</v>
      </c>
      <c r="AV327" t="str">
        <f t="shared" si="14"/>
        <v/>
      </c>
    </row>
    <row r="328" spans="1:48" x14ac:dyDescent="0.25">
      <c r="A328" t="s">
        <v>45</v>
      </c>
      <c r="B328">
        <v>12</v>
      </c>
      <c r="C328">
        <v>0</v>
      </c>
      <c r="D328">
        <v>1</v>
      </c>
      <c r="E328">
        <v>0</v>
      </c>
      <c r="F328">
        <v>33</v>
      </c>
      <c r="G328">
        <f>טבלה20[[#This Row],[LengthofCycle]]+1</f>
        <v>34</v>
      </c>
      <c r="H328" t="str">
        <f>IF(טבלה20[[#This Row],[CycleNumber]]&gt;2,IF(AND(טבלה20[[#This Row],[LengthofCycle]]-F327=F327-F326,טבלה20[[#This Row],[LengthofCycle]]-F327&lt;&gt;0),1,""),"")</f>
        <v/>
      </c>
      <c r="I328" t="str">
        <f>IF(טבלה20[[#This Row],[דילוג]]=1,SUM(H328:H329),"")</f>
        <v/>
      </c>
      <c r="J328" t="str">
        <f>IF(AND(טבלה20[[#This Row],[CycleNumber]]&gt;B327,טבלה20[[#This Row],[CycleNumber]]&gt;2),IF(טבלה20[[#This Row],[דילוג]]=1,טבלה20[[#This Row],[LengthofCycle]]-F327,J327),"")</f>
        <v/>
      </c>
      <c r="K328">
        <f>IF(AND(טבלה20[[#This Row],[CycleNumber]]&gt;B327,טבלה20[[#This Row],[CycleNumber]]&gt;2),IF(טבלה20[[#This Row],[דילוג]]=1,1,IF(MAX(K326:K327)=1,1,IF(טבלה20[[#This Row],[LengthofCycle]]-F327&lt;&gt;טבלה20[[#This Row],[הפרש קבוע אחרון]],0,""))),"")</f>
        <v>0</v>
      </c>
      <c r="L328" t="str">
        <f>IF(טבלה20[[#This Row],[CycleNumber]]&lt;3,"",IF(טבלה20[[#This Row],[דילוג]]=1,1,IF(L327="","",IF(טבלה20[[#This Row],[LengthofCycle]]-F327=טבלה20[[#This Row],[הפרש קבוע אחרון]],1,IF(L327+1&gt;3,"",L327+1)))))</f>
        <v/>
      </c>
      <c r="M328" t="str">
        <f>IF(AND(טבלה20[[#This Row],[פעילות]]=1,L329=2,L330=1,B330&gt;טבלה20[[#This Row],[CycleNumber]]),1,"")</f>
        <v/>
      </c>
      <c r="N328" t="str">
        <f>IF(AND(טבלה20[[#This Row],[האם יש לאישה וסת דילוג?]]=1,טבלה20[[#This Row],[CycleNumber]]&gt;5),IF(AND(טבלה20[[#This Row],[LengthofCycle]]=F325,F327=F324,F326=F323),1,""),"")</f>
        <v/>
      </c>
      <c r="O328" t="str">
        <f>IF(OR(טבלה20[[#This Row],[פעילות]]="",L327=""),"",IF(טבלה20[[#This Row],[פעילות]]=1,1,0))</f>
        <v/>
      </c>
      <c r="P328" t="str">
        <f>IF(AND(טבלה20[[#This Row],[הפרש קבוע אחרון]]&lt;&gt;"",טבלה20[[#This Row],[CycleNumber]]&lt;B329,B329&lt;&gt;"",טבלה20[[#This Row],[פעילות]]&lt;4),IF(F329-טבלה20[[#This Row],[LengthofCycle]]=טבלה20[[#This Row],[הפרש קבוע אחרון]],1,0),"")</f>
        <v/>
      </c>
      <c r="Q328" s="14" t="str">
        <f>IF(טבלה20[[#This Row],[פעילות]]="","",IF(OR(Q327="",AND(טבלה20[[#This Row],[דילוג]]=1,L327=3)),1,Q327+1))</f>
        <v/>
      </c>
      <c r="R328" s="14" t="str">
        <f>IF(AND(טבלה20[[#This Row],[מחזורי פעילות]]=3,H329=1,טבלה20[[#This Row],[הפרש קבוע אחרון]]&lt;&gt;J329),1,"")</f>
        <v/>
      </c>
      <c r="S328" s="14" t="str">
        <f>IF(AND(טבלה20[[#This Row],[מחזורי פעילות]]=3,H329=1,טבלה20[[#This Row],[הפרש קבוע אחרון]]=J329),1,"")</f>
        <v/>
      </c>
      <c r="T328" s="14" t="str">
        <f>IF(AND(טבלה20[[#This Row],[דילוג]]=1,טבלה20[[#This Row],[הפרש קבוע אחרון]]=J327,טבלה20[[#This Row],[מחזורי פעילות]]&gt;1),1,"")</f>
        <v/>
      </c>
      <c r="U328" s="14" t="str">
        <f>IF(OR(AND(טבלה20[[#This Row],[מחזורי פעילות]]&lt;&gt;"",Q329=""),AND(טבלה20[[#This Row],[פעילות]]=3,Q329=1)),טבלה20[[#This Row],[מחזורי פעילות]],"")</f>
        <v/>
      </c>
      <c r="V328" s="14" t="str">
        <f>IF(טבלה20[[#This Row],[באיזה מחזור נעקר אחרי קביעה?]]&lt;&gt;"",1,"")</f>
        <v/>
      </c>
      <c r="W328" s="14" t="str">
        <f>IF(AND(טבלה20[[#This Row],[באיזה מחזור נעקר אחרי קביעה?]]&lt;&gt;"",טבלה20[[#This Row],[CycleNumber]]&gt;B329),טבלה20[[#This Row],[באיזה מחזור נעקר אחרי קביעה?]],"")</f>
        <v/>
      </c>
      <c r="X328" s="14" t="str">
        <f>IF(AND(טבלה20[[#This Row],[הפרש קבוע אחרון]]&lt;&gt;"",J327=""),טבלה20[[#This Row],[CycleNumber]],"")</f>
        <v/>
      </c>
      <c r="Y328" s="14" t="str">
        <f>IF(OR(טבלה20[[#This Row],[CycleNumber]]&gt;B329,B329=""),טבלה20[[#This Row],[CycleNumber]],"")</f>
        <v/>
      </c>
      <c r="Z3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8" t="s">
        <v>45</v>
      </c>
      <c r="AS328">
        <v>12</v>
      </c>
      <c r="AT328">
        <v>33</v>
      </c>
      <c r="AU328">
        <f t="shared" si="13"/>
        <v>0</v>
      </c>
      <c r="AV328" t="str">
        <f t="shared" si="14"/>
        <v/>
      </c>
    </row>
    <row r="329" spans="1:48" x14ac:dyDescent="0.25">
      <c r="A329" t="s">
        <v>45</v>
      </c>
      <c r="B329">
        <v>13</v>
      </c>
      <c r="C329">
        <v>0</v>
      </c>
      <c r="D329">
        <v>1</v>
      </c>
      <c r="E329">
        <v>0</v>
      </c>
      <c r="F329">
        <v>28</v>
      </c>
      <c r="G329">
        <f>טבלה20[[#This Row],[LengthofCycle]]+1</f>
        <v>29</v>
      </c>
      <c r="H329" t="str">
        <f>IF(טבלה20[[#This Row],[CycleNumber]]&gt;2,IF(AND(טבלה20[[#This Row],[LengthofCycle]]-F328=F328-F327,טבלה20[[#This Row],[LengthofCycle]]-F328&lt;&gt;0),1,""),"")</f>
        <v/>
      </c>
      <c r="I329" t="str">
        <f>IF(טבלה20[[#This Row],[דילוג]]=1,SUM(H329:H330),"")</f>
        <v/>
      </c>
      <c r="J329" t="str">
        <f>IF(AND(טבלה20[[#This Row],[CycleNumber]]&gt;B328,טבלה20[[#This Row],[CycleNumber]]&gt;2),IF(טבלה20[[#This Row],[דילוג]]=1,טבלה20[[#This Row],[LengthofCycle]]-F328,J328),"")</f>
        <v/>
      </c>
      <c r="K329">
        <f>IF(AND(טבלה20[[#This Row],[CycleNumber]]&gt;B328,טבלה20[[#This Row],[CycleNumber]]&gt;2),IF(טבלה20[[#This Row],[דילוג]]=1,1,IF(MAX(K327:K328)=1,1,IF(טבלה20[[#This Row],[LengthofCycle]]-F328&lt;&gt;טבלה20[[#This Row],[הפרש קבוע אחרון]],0,""))),"")</f>
        <v>0</v>
      </c>
      <c r="L329" t="str">
        <f>IF(טבלה20[[#This Row],[CycleNumber]]&lt;3,"",IF(טבלה20[[#This Row],[דילוג]]=1,1,IF(L328="","",IF(טבלה20[[#This Row],[LengthofCycle]]-F328=טבלה20[[#This Row],[הפרש קבוע אחרון]],1,IF(L328+1&gt;3,"",L328+1)))))</f>
        <v/>
      </c>
      <c r="M329" t="str">
        <f>IF(AND(טבלה20[[#This Row],[פעילות]]=1,L330=2,L331=1,B331&gt;טבלה20[[#This Row],[CycleNumber]]),1,"")</f>
        <v/>
      </c>
      <c r="N329" t="str">
        <f>IF(AND(טבלה20[[#This Row],[האם יש לאישה וסת דילוג?]]=1,טבלה20[[#This Row],[CycleNumber]]&gt;5),IF(AND(טבלה20[[#This Row],[LengthofCycle]]=F326,F328=F325,F327=F324),1,""),"")</f>
        <v/>
      </c>
      <c r="O329" t="str">
        <f>IF(OR(טבלה20[[#This Row],[פעילות]]="",L328=""),"",IF(טבלה20[[#This Row],[פעילות]]=1,1,0))</f>
        <v/>
      </c>
      <c r="P329" t="str">
        <f>IF(AND(טבלה20[[#This Row],[הפרש קבוע אחרון]]&lt;&gt;"",טבלה20[[#This Row],[CycleNumber]]&lt;B330,B330&lt;&gt;"",טבלה20[[#This Row],[פעילות]]&lt;4),IF(F330-טבלה20[[#This Row],[LengthofCycle]]=טבלה20[[#This Row],[הפרש קבוע אחרון]],1,0),"")</f>
        <v/>
      </c>
      <c r="Q329" s="14" t="str">
        <f>IF(טבלה20[[#This Row],[פעילות]]="","",IF(OR(Q328="",AND(טבלה20[[#This Row],[דילוג]]=1,L328=3)),1,Q328+1))</f>
        <v/>
      </c>
      <c r="R329" s="14" t="str">
        <f>IF(AND(טבלה20[[#This Row],[מחזורי פעילות]]=3,H330=1,טבלה20[[#This Row],[הפרש קבוע אחרון]]&lt;&gt;J330),1,"")</f>
        <v/>
      </c>
      <c r="S329" s="14" t="str">
        <f>IF(AND(טבלה20[[#This Row],[מחזורי פעילות]]=3,H330=1,טבלה20[[#This Row],[הפרש קבוע אחרון]]=J330),1,"")</f>
        <v/>
      </c>
      <c r="T329" s="14" t="str">
        <f>IF(AND(טבלה20[[#This Row],[דילוג]]=1,טבלה20[[#This Row],[הפרש קבוע אחרון]]=J328,טבלה20[[#This Row],[מחזורי פעילות]]&gt;1),1,"")</f>
        <v/>
      </c>
      <c r="U329" s="14" t="str">
        <f>IF(OR(AND(טבלה20[[#This Row],[מחזורי פעילות]]&lt;&gt;"",Q330=""),AND(טבלה20[[#This Row],[פעילות]]=3,Q330=1)),טבלה20[[#This Row],[מחזורי פעילות]],"")</f>
        <v/>
      </c>
      <c r="V329" s="14" t="str">
        <f>IF(טבלה20[[#This Row],[באיזה מחזור נעקר אחרי קביעה?]]&lt;&gt;"",1,"")</f>
        <v/>
      </c>
      <c r="W329" s="14" t="str">
        <f>IF(AND(טבלה20[[#This Row],[באיזה מחזור נעקר אחרי קביעה?]]&lt;&gt;"",טבלה20[[#This Row],[CycleNumber]]&gt;B330),טבלה20[[#This Row],[באיזה מחזור נעקר אחרי קביעה?]],"")</f>
        <v/>
      </c>
      <c r="X329" s="14" t="str">
        <f>IF(AND(טבלה20[[#This Row],[הפרש קבוע אחרון]]&lt;&gt;"",J328=""),טבלה20[[#This Row],[CycleNumber]],"")</f>
        <v/>
      </c>
      <c r="Y329" s="14">
        <f>IF(OR(טבלה20[[#This Row],[CycleNumber]]&gt;B330,B330=""),טבלה20[[#This Row],[CycleNumber]],"")</f>
        <v>13</v>
      </c>
      <c r="Z3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29" t="s">
        <v>45</v>
      </c>
      <c r="AS329">
        <v>13</v>
      </c>
      <c r="AT329">
        <v>28</v>
      </c>
      <c r="AU329">
        <f t="shared" si="13"/>
        <v>0</v>
      </c>
      <c r="AV329" t="str">
        <f t="shared" si="14"/>
        <v/>
      </c>
    </row>
    <row r="330" spans="1:48" x14ac:dyDescent="0.25">
      <c r="A330" t="s">
        <v>46</v>
      </c>
      <c r="B330">
        <v>1</v>
      </c>
      <c r="C330">
        <v>0</v>
      </c>
      <c r="D330">
        <v>1</v>
      </c>
      <c r="E330">
        <v>0</v>
      </c>
      <c r="F330">
        <v>30</v>
      </c>
      <c r="G330">
        <f>טבלה20[[#This Row],[LengthofCycle]]+1</f>
        <v>31</v>
      </c>
      <c r="H330" t="str">
        <f>IF(טבלה20[[#This Row],[CycleNumber]]&gt;2,IF(AND(טבלה20[[#This Row],[LengthofCycle]]-F329=F329-F328,טבלה20[[#This Row],[LengthofCycle]]-F329&lt;&gt;0),1,""),"")</f>
        <v/>
      </c>
      <c r="I330" t="str">
        <f>IF(טבלה20[[#This Row],[דילוג]]=1,SUM(H330:H331),"")</f>
        <v/>
      </c>
      <c r="J330" t="str">
        <f>IF(AND(טבלה20[[#This Row],[CycleNumber]]&gt;B329,טבלה20[[#This Row],[CycleNumber]]&gt;2),IF(טבלה20[[#This Row],[דילוג]]=1,טבלה20[[#This Row],[LengthofCycle]]-F329,J329),"")</f>
        <v/>
      </c>
      <c r="K330" t="str">
        <f>IF(AND(טבלה20[[#This Row],[CycleNumber]]&gt;B329,טבלה20[[#This Row],[CycleNumber]]&gt;2),IF(טבלה20[[#This Row],[דילוג]]=1,1,IF(MAX(K328:K329)=1,1,IF(טבלה20[[#This Row],[LengthofCycle]]-F329&lt;&gt;טבלה20[[#This Row],[הפרש קבוע אחרון]],0,""))),"")</f>
        <v/>
      </c>
      <c r="L330" t="str">
        <f>IF(טבלה20[[#This Row],[CycleNumber]]&lt;3,"",IF(טבלה20[[#This Row],[דילוג]]=1,1,IF(L329="","",IF(טבלה20[[#This Row],[LengthofCycle]]-F329=טבלה20[[#This Row],[הפרש קבוע אחרון]],1,IF(L329+1&gt;3,"",L329+1)))))</f>
        <v/>
      </c>
      <c r="M330" t="str">
        <f>IF(AND(טבלה20[[#This Row],[פעילות]]=1,L331=2,L332=1,B332&gt;טבלה20[[#This Row],[CycleNumber]]),1,"")</f>
        <v/>
      </c>
      <c r="N330" t="str">
        <f>IF(AND(טבלה20[[#This Row],[האם יש לאישה וסת דילוג?]]=1,טבלה20[[#This Row],[CycleNumber]]&gt;5),IF(AND(טבלה20[[#This Row],[LengthofCycle]]=F327,F329=F326,F328=F325),1,""),"")</f>
        <v/>
      </c>
      <c r="O330" t="str">
        <f>IF(OR(טבלה20[[#This Row],[פעילות]]="",L329=""),"",IF(טבלה20[[#This Row],[פעילות]]=1,1,0))</f>
        <v/>
      </c>
      <c r="P330" t="str">
        <f>IF(AND(טבלה20[[#This Row],[הפרש קבוע אחרון]]&lt;&gt;"",טבלה20[[#This Row],[CycleNumber]]&lt;B331,B331&lt;&gt;"",טבלה20[[#This Row],[פעילות]]&lt;4),IF(F331-טבלה20[[#This Row],[LengthofCycle]]=טבלה20[[#This Row],[הפרש קבוע אחרון]],1,0),"")</f>
        <v/>
      </c>
      <c r="Q330" s="14" t="str">
        <f>IF(טבלה20[[#This Row],[פעילות]]="","",IF(OR(Q329="",AND(טבלה20[[#This Row],[דילוג]]=1,L329=3)),1,Q329+1))</f>
        <v/>
      </c>
      <c r="R330" s="14" t="str">
        <f>IF(AND(טבלה20[[#This Row],[מחזורי פעילות]]=3,H331=1,טבלה20[[#This Row],[הפרש קבוע אחרון]]&lt;&gt;J331),1,"")</f>
        <v/>
      </c>
      <c r="S330" s="14" t="str">
        <f>IF(AND(טבלה20[[#This Row],[מחזורי פעילות]]=3,H331=1,טבלה20[[#This Row],[הפרש קבוע אחרון]]=J331),1,"")</f>
        <v/>
      </c>
      <c r="T330" s="14" t="str">
        <f>IF(AND(טבלה20[[#This Row],[דילוג]]=1,טבלה20[[#This Row],[הפרש קבוע אחרון]]=J329,טבלה20[[#This Row],[מחזורי פעילות]]&gt;1),1,"")</f>
        <v/>
      </c>
      <c r="U330" s="14" t="str">
        <f>IF(OR(AND(טבלה20[[#This Row],[מחזורי פעילות]]&lt;&gt;"",Q331=""),AND(טבלה20[[#This Row],[פעילות]]=3,Q331=1)),טבלה20[[#This Row],[מחזורי פעילות]],"")</f>
        <v/>
      </c>
      <c r="V330" s="14" t="str">
        <f>IF(טבלה20[[#This Row],[באיזה מחזור נעקר אחרי קביעה?]]&lt;&gt;"",1,"")</f>
        <v/>
      </c>
      <c r="W330" s="14" t="str">
        <f>IF(AND(טבלה20[[#This Row],[באיזה מחזור נעקר אחרי קביעה?]]&lt;&gt;"",טבלה20[[#This Row],[CycleNumber]]&gt;B331),טבלה20[[#This Row],[באיזה מחזור נעקר אחרי קביעה?]],"")</f>
        <v/>
      </c>
      <c r="X330" s="14" t="str">
        <f>IF(AND(טבלה20[[#This Row],[הפרש קבוע אחרון]]&lt;&gt;"",J329=""),טבלה20[[#This Row],[CycleNumber]],"")</f>
        <v/>
      </c>
      <c r="Y330" s="14" t="str">
        <f>IF(OR(טבלה20[[#This Row],[CycleNumber]]&gt;B331,B331=""),טבלה20[[#This Row],[CycleNumber]],"")</f>
        <v/>
      </c>
      <c r="Z3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0" t="s">
        <v>46</v>
      </c>
      <c r="AS330">
        <v>1</v>
      </c>
      <c r="AT330">
        <v>30</v>
      </c>
      <c r="AU330" t="str">
        <f t="shared" si="13"/>
        <v/>
      </c>
      <c r="AV330" t="str">
        <f t="shared" si="14"/>
        <v/>
      </c>
    </row>
    <row r="331" spans="1:48" x14ac:dyDescent="0.25">
      <c r="A331" t="s">
        <v>46</v>
      </c>
      <c r="B331">
        <v>2</v>
      </c>
      <c r="C331">
        <v>0</v>
      </c>
      <c r="D331">
        <v>1</v>
      </c>
      <c r="E331">
        <v>0</v>
      </c>
      <c r="F331">
        <v>30</v>
      </c>
      <c r="G331">
        <f>טבלה20[[#This Row],[LengthofCycle]]+1</f>
        <v>31</v>
      </c>
      <c r="H331" t="str">
        <f>IF(טבלה20[[#This Row],[CycleNumber]]&gt;2,IF(AND(טבלה20[[#This Row],[LengthofCycle]]-F330=F330-F329,טבלה20[[#This Row],[LengthofCycle]]-F330&lt;&gt;0),1,""),"")</f>
        <v/>
      </c>
      <c r="I331" t="str">
        <f>IF(טבלה20[[#This Row],[דילוג]]=1,SUM(H331:H332),"")</f>
        <v/>
      </c>
      <c r="J331" t="str">
        <f>IF(AND(טבלה20[[#This Row],[CycleNumber]]&gt;B330,טבלה20[[#This Row],[CycleNumber]]&gt;2),IF(טבלה20[[#This Row],[דילוג]]=1,טבלה20[[#This Row],[LengthofCycle]]-F330,J330),"")</f>
        <v/>
      </c>
      <c r="K331" t="str">
        <f>IF(AND(טבלה20[[#This Row],[CycleNumber]]&gt;B330,טבלה20[[#This Row],[CycleNumber]]&gt;2),IF(טבלה20[[#This Row],[דילוג]]=1,1,IF(MAX(K329:K330)=1,1,IF(טבלה20[[#This Row],[LengthofCycle]]-F330&lt;&gt;טבלה20[[#This Row],[הפרש קבוע אחרון]],0,""))),"")</f>
        <v/>
      </c>
      <c r="L331" t="str">
        <f>IF(טבלה20[[#This Row],[CycleNumber]]&lt;3,"",IF(טבלה20[[#This Row],[דילוג]]=1,1,IF(L330="","",IF(טבלה20[[#This Row],[LengthofCycle]]-F330=טבלה20[[#This Row],[הפרש קבוע אחרון]],1,IF(L330+1&gt;3,"",L330+1)))))</f>
        <v/>
      </c>
      <c r="M331" t="str">
        <f>IF(AND(טבלה20[[#This Row],[פעילות]]=1,L332=2,L333=1,B333&gt;טבלה20[[#This Row],[CycleNumber]]),1,"")</f>
        <v/>
      </c>
      <c r="N331" t="str">
        <f>IF(AND(טבלה20[[#This Row],[האם יש לאישה וסת דילוג?]]=1,טבלה20[[#This Row],[CycleNumber]]&gt;5),IF(AND(טבלה20[[#This Row],[LengthofCycle]]=F328,F330=F327,F329=F326),1,""),"")</f>
        <v/>
      </c>
      <c r="O331" t="str">
        <f>IF(OR(טבלה20[[#This Row],[פעילות]]="",L330=""),"",IF(טבלה20[[#This Row],[פעילות]]=1,1,0))</f>
        <v/>
      </c>
      <c r="P331" t="str">
        <f>IF(AND(טבלה20[[#This Row],[הפרש קבוע אחרון]]&lt;&gt;"",טבלה20[[#This Row],[CycleNumber]]&lt;B332,B332&lt;&gt;"",טבלה20[[#This Row],[פעילות]]&lt;4),IF(F332-טבלה20[[#This Row],[LengthofCycle]]=טבלה20[[#This Row],[הפרש קבוע אחרון]],1,0),"")</f>
        <v/>
      </c>
      <c r="Q331" s="14" t="str">
        <f>IF(טבלה20[[#This Row],[פעילות]]="","",IF(OR(Q330="",AND(טבלה20[[#This Row],[דילוג]]=1,L330=3)),1,Q330+1))</f>
        <v/>
      </c>
      <c r="R331" s="14" t="str">
        <f>IF(AND(טבלה20[[#This Row],[מחזורי פעילות]]=3,H332=1,טבלה20[[#This Row],[הפרש קבוע אחרון]]&lt;&gt;J332),1,"")</f>
        <v/>
      </c>
      <c r="S331" s="14" t="str">
        <f>IF(AND(טבלה20[[#This Row],[מחזורי פעילות]]=3,H332=1,טבלה20[[#This Row],[הפרש קבוע אחרון]]=J332),1,"")</f>
        <v/>
      </c>
      <c r="T331" s="14" t="str">
        <f>IF(AND(טבלה20[[#This Row],[דילוג]]=1,טבלה20[[#This Row],[הפרש קבוע אחרון]]=J330,טבלה20[[#This Row],[מחזורי פעילות]]&gt;1),1,"")</f>
        <v/>
      </c>
      <c r="U331" s="14" t="str">
        <f>IF(OR(AND(טבלה20[[#This Row],[מחזורי פעילות]]&lt;&gt;"",Q332=""),AND(טבלה20[[#This Row],[פעילות]]=3,Q332=1)),טבלה20[[#This Row],[מחזורי פעילות]],"")</f>
        <v/>
      </c>
      <c r="V331" s="14" t="str">
        <f>IF(טבלה20[[#This Row],[באיזה מחזור נעקר אחרי קביעה?]]&lt;&gt;"",1,"")</f>
        <v/>
      </c>
      <c r="W331" s="14" t="str">
        <f>IF(AND(טבלה20[[#This Row],[באיזה מחזור נעקר אחרי קביעה?]]&lt;&gt;"",טבלה20[[#This Row],[CycleNumber]]&gt;B332),טבלה20[[#This Row],[באיזה מחזור נעקר אחרי קביעה?]],"")</f>
        <v/>
      </c>
      <c r="X331" s="14" t="str">
        <f>IF(AND(טבלה20[[#This Row],[הפרש קבוע אחרון]]&lt;&gt;"",J330=""),טבלה20[[#This Row],[CycleNumber]],"")</f>
        <v/>
      </c>
      <c r="Y331" s="14" t="str">
        <f>IF(OR(טבלה20[[#This Row],[CycleNumber]]&gt;B332,B332=""),טבלה20[[#This Row],[CycleNumber]],"")</f>
        <v/>
      </c>
      <c r="Z3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1" t="s">
        <v>46</v>
      </c>
      <c r="AS331">
        <v>2</v>
      </c>
      <c r="AT331">
        <v>30</v>
      </c>
      <c r="AU331" t="str">
        <f t="shared" si="13"/>
        <v/>
      </c>
      <c r="AV331" t="str">
        <f t="shared" si="14"/>
        <v/>
      </c>
    </row>
    <row r="332" spans="1:48" x14ac:dyDescent="0.25">
      <c r="A332" t="s">
        <v>46</v>
      </c>
      <c r="B332">
        <v>3</v>
      </c>
      <c r="C332">
        <v>0</v>
      </c>
      <c r="D332">
        <v>0</v>
      </c>
      <c r="E332">
        <v>0</v>
      </c>
      <c r="F332">
        <v>32</v>
      </c>
      <c r="G332">
        <f>טבלה20[[#This Row],[LengthofCycle]]+1</f>
        <v>33</v>
      </c>
      <c r="H332" t="str">
        <f>IF(טבלה20[[#This Row],[CycleNumber]]&gt;2,IF(AND(טבלה20[[#This Row],[LengthofCycle]]-F331=F331-F330,טבלה20[[#This Row],[LengthofCycle]]-F331&lt;&gt;0),1,""),"")</f>
        <v/>
      </c>
      <c r="I332" t="str">
        <f>IF(טבלה20[[#This Row],[דילוג]]=1,SUM(H332:H333),"")</f>
        <v/>
      </c>
      <c r="J332" t="str">
        <f>IF(AND(טבלה20[[#This Row],[CycleNumber]]&gt;B331,טבלה20[[#This Row],[CycleNumber]]&gt;2),IF(טבלה20[[#This Row],[דילוג]]=1,טבלה20[[#This Row],[LengthofCycle]]-F331,J331),"")</f>
        <v/>
      </c>
      <c r="K332">
        <f>IF(AND(טבלה20[[#This Row],[CycleNumber]]&gt;B331,טבלה20[[#This Row],[CycleNumber]]&gt;2),IF(טבלה20[[#This Row],[דילוג]]=1,1,IF(MAX(K330:K331)=1,1,IF(טבלה20[[#This Row],[LengthofCycle]]-F331&lt;&gt;טבלה20[[#This Row],[הפרש קבוע אחרון]],0,""))),"")</f>
        <v>0</v>
      </c>
      <c r="L332" t="str">
        <f>IF(טבלה20[[#This Row],[CycleNumber]]&lt;3,"",IF(טבלה20[[#This Row],[דילוג]]=1,1,IF(L331="","",IF(טבלה20[[#This Row],[LengthofCycle]]-F331=טבלה20[[#This Row],[הפרש קבוע אחרון]],1,IF(L331+1&gt;3,"",L331+1)))))</f>
        <v/>
      </c>
      <c r="M332" t="str">
        <f>IF(AND(טבלה20[[#This Row],[פעילות]]=1,L333=2,L334=1,B334&gt;טבלה20[[#This Row],[CycleNumber]]),1,"")</f>
        <v/>
      </c>
      <c r="N332" t="str">
        <f>IF(AND(טבלה20[[#This Row],[האם יש לאישה וסת דילוג?]]=1,טבלה20[[#This Row],[CycleNumber]]&gt;5),IF(AND(טבלה20[[#This Row],[LengthofCycle]]=F329,F331=F328,F330=F327),1,""),"")</f>
        <v/>
      </c>
      <c r="O332" t="str">
        <f>IF(OR(טבלה20[[#This Row],[פעילות]]="",L331=""),"",IF(טבלה20[[#This Row],[פעילות]]=1,1,0))</f>
        <v/>
      </c>
      <c r="P332" t="str">
        <f>IF(AND(טבלה20[[#This Row],[הפרש קבוע אחרון]]&lt;&gt;"",טבלה20[[#This Row],[CycleNumber]]&lt;B333,B333&lt;&gt;"",טבלה20[[#This Row],[פעילות]]&lt;4),IF(F333-טבלה20[[#This Row],[LengthofCycle]]=טבלה20[[#This Row],[הפרש קבוע אחרון]],1,0),"")</f>
        <v/>
      </c>
      <c r="Q332" s="14" t="str">
        <f>IF(טבלה20[[#This Row],[פעילות]]="","",IF(OR(Q331="",AND(טבלה20[[#This Row],[דילוג]]=1,L331=3)),1,Q331+1))</f>
        <v/>
      </c>
      <c r="R332" s="14" t="str">
        <f>IF(AND(טבלה20[[#This Row],[מחזורי פעילות]]=3,H333=1,טבלה20[[#This Row],[הפרש קבוע אחרון]]&lt;&gt;J333),1,"")</f>
        <v/>
      </c>
      <c r="S332" s="14" t="str">
        <f>IF(AND(טבלה20[[#This Row],[מחזורי פעילות]]=3,H333=1,טבלה20[[#This Row],[הפרש קבוע אחרון]]=J333),1,"")</f>
        <v/>
      </c>
      <c r="T332" s="14" t="str">
        <f>IF(AND(טבלה20[[#This Row],[דילוג]]=1,טבלה20[[#This Row],[הפרש קבוע אחרון]]=J331,טבלה20[[#This Row],[מחזורי פעילות]]&gt;1),1,"")</f>
        <v/>
      </c>
      <c r="U332" s="14" t="str">
        <f>IF(OR(AND(טבלה20[[#This Row],[מחזורי פעילות]]&lt;&gt;"",Q333=""),AND(טבלה20[[#This Row],[פעילות]]=3,Q333=1)),טבלה20[[#This Row],[מחזורי פעילות]],"")</f>
        <v/>
      </c>
      <c r="V332" s="14" t="str">
        <f>IF(טבלה20[[#This Row],[באיזה מחזור נעקר אחרי קביעה?]]&lt;&gt;"",1,"")</f>
        <v/>
      </c>
      <c r="W332" s="14" t="str">
        <f>IF(AND(טבלה20[[#This Row],[באיזה מחזור נעקר אחרי קביעה?]]&lt;&gt;"",טבלה20[[#This Row],[CycleNumber]]&gt;B333),טבלה20[[#This Row],[באיזה מחזור נעקר אחרי קביעה?]],"")</f>
        <v/>
      </c>
      <c r="X332" s="14" t="str">
        <f>IF(AND(טבלה20[[#This Row],[הפרש קבוע אחרון]]&lt;&gt;"",J331=""),טבלה20[[#This Row],[CycleNumber]],"")</f>
        <v/>
      </c>
      <c r="Y332" s="14" t="str">
        <f>IF(OR(טבלה20[[#This Row],[CycleNumber]]&gt;B333,B333=""),טבלה20[[#This Row],[CycleNumber]],"")</f>
        <v/>
      </c>
      <c r="Z3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2" t="s">
        <v>46</v>
      </c>
      <c r="AS332">
        <v>3</v>
      </c>
      <c r="AT332">
        <v>32</v>
      </c>
      <c r="AU332">
        <f t="shared" si="13"/>
        <v>0</v>
      </c>
      <c r="AV332" t="str">
        <f t="shared" si="14"/>
        <v/>
      </c>
    </row>
    <row r="333" spans="1:48" x14ac:dyDescent="0.25">
      <c r="A333" t="s">
        <v>46</v>
      </c>
      <c r="B333">
        <v>4</v>
      </c>
      <c r="C333">
        <v>0</v>
      </c>
      <c r="D333">
        <v>0</v>
      </c>
      <c r="E333">
        <v>0</v>
      </c>
      <c r="F333">
        <v>40</v>
      </c>
      <c r="G333">
        <f>טבלה20[[#This Row],[LengthofCycle]]+1</f>
        <v>41</v>
      </c>
      <c r="H333" t="str">
        <f>IF(טבלה20[[#This Row],[CycleNumber]]&gt;2,IF(AND(טבלה20[[#This Row],[LengthofCycle]]-F332=F332-F331,טבלה20[[#This Row],[LengthofCycle]]-F332&lt;&gt;0),1,""),"")</f>
        <v/>
      </c>
      <c r="I333" t="str">
        <f>IF(טבלה20[[#This Row],[דילוג]]=1,SUM(H333:H334),"")</f>
        <v/>
      </c>
      <c r="J333" t="str">
        <f>IF(AND(טבלה20[[#This Row],[CycleNumber]]&gt;B332,טבלה20[[#This Row],[CycleNumber]]&gt;2),IF(טבלה20[[#This Row],[דילוג]]=1,טבלה20[[#This Row],[LengthofCycle]]-F332,J332),"")</f>
        <v/>
      </c>
      <c r="K333">
        <f>IF(AND(טבלה20[[#This Row],[CycleNumber]]&gt;B332,טבלה20[[#This Row],[CycleNumber]]&gt;2),IF(טבלה20[[#This Row],[דילוג]]=1,1,IF(MAX(K331:K332)=1,1,IF(טבלה20[[#This Row],[LengthofCycle]]-F332&lt;&gt;טבלה20[[#This Row],[הפרש קבוע אחרון]],0,""))),"")</f>
        <v>0</v>
      </c>
      <c r="L333" t="str">
        <f>IF(טבלה20[[#This Row],[CycleNumber]]&lt;3,"",IF(טבלה20[[#This Row],[דילוג]]=1,1,IF(L332="","",IF(טבלה20[[#This Row],[LengthofCycle]]-F332=טבלה20[[#This Row],[הפרש קבוע אחרון]],1,IF(L332+1&gt;3,"",L332+1)))))</f>
        <v/>
      </c>
      <c r="M333" t="str">
        <f>IF(AND(טבלה20[[#This Row],[פעילות]]=1,L334=2,L335=1,B335&gt;טבלה20[[#This Row],[CycleNumber]]),1,"")</f>
        <v/>
      </c>
      <c r="N333" t="str">
        <f>IF(AND(טבלה20[[#This Row],[האם יש לאישה וסת דילוג?]]=1,טבלה20[[#This Row],[CycleNumber]]&gt;5),IF(AND(טבלה20[[#This Row],[LengthofCycle]]=F330,F332=F329,F331=F328),1,""),"")</f>
        <v/>
      </c>
      <c r="O333" t="str">
        <f>IF(OR(טבלה20[[#This Row],[פעילות]]="",L332=""),"",IF(טבלה20[[#This Row],[פעילות]]=1,1,0))</f>
        <v/>
      </c>
      <c r="P333" t="str">
        <f>IF(AND(טבלה20[[#This Row],[הפרש קבוע אחרון]]&lt;&gt;"",טבלה20[[#This Row],[CycleNumber]]&lt;B334,B334&lt;&gt;"",טבלה20[[#This Row],[פעילות]]&lt;4),IF(F334-טבלה20[[#This Row],[LengthofCycle]]=טבלה20[[#This Row],[הפרש קבוע אחרון]],1,0),"")</f>
        <v/>
      </c>
      <c r="Q333" s="14" t="str">
        <f>IF(טבלה20[[#This Row],[פעילות]]="","",IF(OR(Q332="",AND(טבלה20[[#This Row],[דילוג]]=1,L332=3)),1,Q332+1))</f>
        <v/>
      </c>
      <c r="R333" s="14" t="str">
        <f>IF(AND(טבלה20[[#This Row],[מחזורי פעילות]]=3,H334=1,טבלה20[[#This Row],[הפרש קבוע אחרון]]&lt;&gt;J334),1,"")</f>
        <v/>
      </c>
      <c r="S333" s="14" t="str">
        <f>IF(AND(טבלה20[[#This Row],[מחזורי פעילות]]=3,H334=1,טבלה20[[#This Row],[הפרש קבוע אחרון]]=J334),1,"")</f>
        <v/>
      </c>
      <c r="T333" s="14" t="str">
        <f>IF(AND(טבלה20[[#This Row],[דילוג]]=1,טבלה20[[#This Row],[הפרש קבוע אחרון]]=J332,טבלה20[[#This Row],[מחזורי פעילות]]&gt;1),1,"")</f>
        <v/>
      </c>
      <c r="U333" s="14" t="str">
        <f>IF(OR(AND(טבלה20[[#This Row],[מחזורי פעילות]]&lt;&gt;"",Q334=""),AND(טבלה20[[#This Row],[פעילות]]=3,Q334=1)),טבלה20[[#This Row],[מחזורי פעילות]],"")</f>
        <v/>
      </c>
      <c r="V333" s="14" t="str">
        <f>IF(טבלה20[[#This Row],[באיזה מחזור נעקר אחרי קביעה?]]&lt;&gt;"",1,"")</f>
        <v/>
      </c>
      <c r="W333" s="14" t="str">
        <f>IF(AND(טבלה20[[#This Row],[באיזה מחזור נעקר אחרי קביעה?]]&lt;&gt;"",טבלה20[[#This Row],[CycleNumber]]&gt;B334),טבלה20[[#This Row],[באיזה מחזור נעקר אחרי קביעה?]],"")</f>
        <v/>
      </c>
      <c r="X333" s="14" t="str">
        <f>IF(AND(טבלה20[[#This Row],[הפרש קבוע אחרון]]&lt;&gt;"",J332=""),טבלה20[[#This Row],[CycleNumber]],"")</f>
        <v/>
      </c>
      <c r="Y333" s="14" t="str">
        <f>IF(OR(טבלה20[[#This Row],[CycleNumber]]&gt;B334,B334=""),טבלה20[[#This Row],[CycleNumber]],"")</f>
        <v/>
      </c>
      <c r="Z3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3" t="s">
        <v>46</v>
      </c>
      <c r="AS333">
        <v>4</v>
      </c>
      <c r="AT333">
        <v>40</v>
      </c>
      <c r="AU333">
        <f t="shared" si="13"/>
        <v>0</v>
      </c>
      <c r="AV333" t="str">
        <f t="shared" si="14"/>
        <v/>
      </c>
    </row>
    <row r="334" spans="1:48" x14ac:dyDescent="0.25">
      <c r="A334" t="s">
        <v>46</v>
      </c>
      <c r="B334">
        <v>5</v>
      </c>
      <c r="C334">
        <v>0</v>
      </c>
      <c r="D334">
        <v>1</v>
      </c>
      <c r="E334">
        <v>0</v>
      </c>
      <c r="F334">
        <v>27</v>
      </c>
      <c r="G334">
        <f>טבלה20[[#This Row],[LengthofCycle]]+1</f>
        <v>28</v>
      </c>
      <c r="H334" t="str">
        <f>IF(טבלה20[[#This Row],[CycleNumber]]&gt;2,IF(AND(טבלה20[[#This Row],[LengthofCycle]]-F333=F333-F332,טבלה20[[#This Row],[LengthofCycle]]-F333&lt;&gt;0),1,""),"")</f>
        <v/>
      </c>
      <c r="I334" t="str">
        <f>IF(טבלה20[[#This Row],[דילוג]]=1,SUM(H334:H335),"")</f>
        <v/>
      </c>
      <c r="J334" t="str">
        <f>IF(AND(טבלה20[[#This Row],[CycleNumber]]&gt;B333,טבלה20[[#This Row],[CycleNumber]]&gt;2),IF(טבלה20[[#This Row],[דילוג]]=1,טבלה20[[#This Row],[LengthofCycle]]-F333,J333),"")</f>
        <v/>
      </c>
      <c r="K334">
        <f>IF(AND(טבלה20[[#This Row],[CycleNumber]]&gt;B333,טבלה20[[#This Row],[CycleNumber]]&gt;2),IF(טבלה20[[#This Row],[דילוג]]=1,1,IF(MAX(K332:K333)=1,1,IF(טבלה20[[#This Row],[LengthofCycle]]-F333&lt;&gt;טבלה20[[#This Row],[הפרש קבוע אחרון]],0,""))),"")</f>
        <v>0</v>
      </c>
      <c r="L334" t="str">
        <f>IF(טבלה20[[#This Row],[CycleNumber]]&lt;3,"",IF(טבלה20[[#This Row],[דילוג]]=1,1,IF(L333="","",IF(טבלה20[[#This Row],[LengthofCycle]]-F333=טבלה20[[#This Row],[הפרש קבוע אחרון]],1,IF(L333+1&gt;3,"",L333+1)))))</f>
        <v/>
      </c>
      <c r="M334" t="str">
        <f>IF(AND(טבלה20[[#This Row],[פעילות]]=1,L335=2,L336=1,B336&gt;טבלה20[[#This Row],[CycleNumber]]),1,"")</f>
        <v/>
      </c>
      <c r="N334" t="str">
        <f>IF(AND(טבלה20[[#This Row],[האם יש לאישה וסת דילוג?]]=1,טבלה20[[#This Row],[CycleNumber]]&gt;5),IF(AND(טבלה20[[#This Row],[LengthofCycle]]=F331,F333=F330,F332=F329),1,""),"")</f>
        <v/>
      </c>
      <c r="O334" t="str">
        <f>IF(OR(טבלה20[[#This Row],[פעילות]]="",L333=""),"",IF(טבלה20[[#This Row],[פעילות]]=1,1,0))</f>
        <v/>
      </c>
      <c r="P334" t="str">
        <f>IF(AND(טבלה20[[#This Row],[הפרש קבוע אחרון]]&lt;&gt;"",טבלה20[[#This Row],[CycleNumber]]&lt;B335,B335&lt;&gt;"",טבלה20[[#This Row],[פעילות]]&lt;4),IF(F335-טבלה20[[#This Row],[LengthofCycle]]=טבלה20[[#This Row],[הפרש קבוע אחרון]],1,0),"")</f>
        <v/>
      </c>
      <c r="Q334" s="14" t="str">
        <f>IF(טבלה20[[#This Row],[פעילות]]="","",IF(OR(Q333="",AND(טבלה20[[#This Row],[דילוג]]=1,L333=3)),1,Q333+1))</f>
        <v/>
      </c>
      <c r="R334" s="14" t="str">
        <f>IF(AND(טבלה20[[#This Row],[מחזורי פעילות]]=3,H335=1,טבלה20[[#This Row],[הפרש קבוע אחרון]]&lt;&gt;J335),1,"")</f>
        <v/>
      </c>
      <c r="S334" s="14" t="str">
        <f>IF(AND(טבלה20[[#This Row],[מחזורי פעילות]]=3,H335=1,טבלה20[[#This Row],[הפרש קבוע אחרון]]=J335),1,"")</f>
        <v/>
      </c>
      <c r="T334" s="14" t="str">
        <f>IF(AND(טבלה20[[#This Row],[דילוג]]=1,טבלה20[[#This Row],[הפרש קבוע אחרון]]=J333,טבלה20[[#This Row],[מחזורי פעילות]]&gt;1),1,"")</f>
        <v/>
      </c>
      <c r="U334" s="14" t="str">
        <f>IF(OR(AND(טבלה20[[#This Row],[מחזורי פעילות]]&lt;&gt;"",Q335=""),AND(טבלה20[[#This Row],[פעילות]]=3,Q335=1)),טבלה20[[#This Row],[מחזורי פעילות]],"")</f>
        <v/>
      </c>
      <c r="V334" s="14" t="str">
        <f>IF(טבלה20[[#This Row],[באיזה מחזור נעקר אחרי קביעה?]]&lt;&gt;"",1,"")</f>
        <v/>
      </c>
      <c r="W334" s="14" t="str">
        <f>IF(AND(טבלה20[[#This Row],[באיזה מחזור נעקר אחרי קביעה?]]&lt;&gt;"",טבלה20[[#This Row],[CycleNumber]]&gt;B335),טבלה20[[#This Row],[באיזה מחזור נעקר אחרי קביעה?]],"")</f>
        <v/>
      </c>
      <c r="X334" s="14" t="str">
        <f>IF(AND(טבלה20[[#This Row],[הפרש קבוע אחרון]]&lt;&gt;"",J333=""),טבלה20[[#This Row],[CycleNumber]],"")</f>
        <v/>
      </c>
      <c r="Y334" s="14" t="str">
        <f>IF(OR(טבלה20[[#This Row],[CycleNumber]]&gt;B335,B335=""),טבלה20[[#This Row],[CycleNumber]],"")</f>
        <v/>
      </c>
      <c r="Z3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4" t="s">
        <v>46</v>
      </c>
      <c r="AS334">
        <v>5</v>
      </c>
      <c r="AT334">
        <v>27</v>
      </c>
      <c r="AU334">
        <f t="shared" si="13"/>
        <v>0</v>
      </c>
      <c r="AV334" t="str">
        <f t="shared" si="14"/>
        <v/>
      </c>
    </row>
    <row r="335" spans="1:48" x14ac:dyDescent="0.25">
      <c r="A335" t="s">
        <v>46</v>
      </c>
      <c r="B335">
        <v>6</v>
      </c>
      <c r="C335">
        <v>0</v>
      </c>
      <c r="D335">
        <v>1</v>
      </c>
      <c r="E335">
        <v>0</v>
      </c>
      <c r="F335">
        <v>29</v>
      </c>
      <c r="G335">
        <f>טבלה20[[#This Row],[LengthofCycle]]+1</f>
        <v>30</v>
      </c>
      <c r="H335" t="str">
        <f>IF(טבלה20[[#This Row],[CycleNumber]]&gt;2,IF(AND(טבלה20[[#This Row],[LengthofCycle]]-F334=F334-F333,טבלה20[[#This Row],[LengthofCycle]]-F334&lt;&gt;0),1,""),"")</f>
        <v/>
      </c>
      <c r="I335" t="str">
        <f>IF(טבלה20[[#This Row],[דילוג]]=1,SUM(H335:H336),"")</f>
        <v/>
      </c>
      <c r="J335" t="str">
        <f>IF(AND(טבלה20[[#This Row],[CycleNumber]]&gt;B334,טבלה20[[#This Row],[CycleNumber]]&gt;2),IF(טבלה20[[#This Row],[דילוג]]=1,טבלה20[[#This Row],[LengthofCycle]]-F334,J334),"")</f>
        <v/>
      </c>
      <c r="K335">
        <f>IF(AND(טבלה20[[#This Row],[CycleNumber]]&gt;B334,טבלה20[[#This Row],[CycleNumber]]&gt;2),IF(טבלה20[[#This Row],[דילוג]]=1,1,IF(MAX(K333:K334)=1,1,IF(טבלה20[[#This Row],[LengthofCycle]]-F334&lt;&gt;טבלה20[[#This Row],[הפרש קבוע אחרון]],0,""))),"")</f>
        <v>0</v>
      </c>
      <c r="L335" t="str">
        <f>IF(טבלה20[[#This Row],[CycleNumber]]&lt;3,"",IF(טבלה20[[#This Row],[דילוג]]=1,1,IF(L334="","",IF(טבלה20[[#This Row],[LengthofCycle]]-F334=טבלה20[[#This Row],[הפרש קבוע אחרון]],1,IF(L334+1&gt;3,"",L334+1)))))</f>
        <v/>
      </c>
      <c r="M335" t="str">
        <f>IF(AND(טבלה20[[#This Row],[פעילות]]=1,L336=2,L337=1,B337&gt;טבלה20[[#This Row],[CycleNumber]]),1,"")</f>
        <v/>
      </c>
      <c r="N335" t="str">
        <f>IF(AND(טבלה20[[#This Row],[האם יש לאישה וסת דילוג?]]=1,טבלה20[[#This Row],[CycleNumber]]&gt;5),IF(AND(טבלה20[[#This Row],[LengthofCycle]]=F332,F334=F331,F333=F330),1,""),"")</f>
        <v/>
      </c>
      <c r="O335" t="str">
        <f>IF(OR(טבלה20[[#This Row],[פעילות]]="",L334=""),"",IF(טבלה20[[#This Row],[פעילות]]=1,1,0))</f>
        <v/>
      </c>
      <c r="P335" t="str">
        <f>IF(AND(טבלה20[[#This Row],[הפרש קבוע אחרון]]&lt;&gt;"",טבלה20[[#This Row],[CycleNumber]]&lt;B336,B336&lt;&gt;"",טבלה20[[#This Row],[פעילות]]&lt;4),IF(F336-טבלה20[[#This Row],[LengthofCycle]]=טבלה20[[#This Row],[הפרש קבוע אחרון]],1,0),"")</f>
        <v/>
      </c>
      <c r="Q335" s="14" t="str">
        <f>IF(טבלה20[[#This Row],[פעילות]]="","",IF(OR(Q334="",AND(טבלה20[[#This Row],[דילוג]]=1,L334=3)),1,Q334+1))</f>
        <v/>
      </c>
      <c r="R335" s="14" t="str">
        <f>IF(AND(טבלה20[[#This Row],[מחזורי פעילות]]=3,H336=1,טבלה20[[#This Row],[הפרש קבוע אחרון]]&lt;&gt;J336),1,"")</f>
        <v/>
      </c>
      <c r="S335" s="14" t="str">
        <f>IF(AND(טבלה20[[#This Row],[מחזורי פעילות]]=3,H336=1,טבלה20[[#This Row],[הפרש קבוע אחרון]]=J336),1,"")</f>
        <v/>
      </c>
      <c r="T335" s="14" t="str">
        <f>IF(AND(טבלה20[[#This Row],[דילוג]]=1,טבלה20[[#This Row],[הפרש קבוע אחרון]]=J334,טבלה20[[#This Row],[מחזורי פעילות]]&gt;1),1,"")</f>
        <v/>
      </c>
      <c r="U335" s="14" t="str">
        <f>IF(OR(AND(טבלה20[[#This Row],[מחזורי פעילות]]&lt;&gt;"",Q336=""),AND(טבלה20[[#This Row],[פעילות]]=3,Q336=1)),טבלה20[[#This Row],[מחזורי פעילות]],"")</f>
        <v/>
      </c>
      <c r="V335" s="14" t="str">
        <f>IF(טבלה20[[#This Row],[באיזה מחזור נעקר אחרי קביעה?]]&lt;&gt;"",1,"")</f>
        <v/>
      </c>
      <c r="W335" s="14" t="str">
        <f>IF(AND(טבלה20[[#This Row],[באיזה מחזור נעקר אחרי קביעה?]]&lt;&gt;"",טבלה20[[#This Row],[CycleNumber]]&gt;B336),טבלה20[[#This Row],[באיזה מחזור נעקר אחרי קביעה?]],"")</f>
        <v/>
      </c>
      <c r="X335" s="14" t="str">
        <f>IF(AND(טבלה20[[#This Row],[הפרש קבוע אחרון]]&lt;&gt;"",J334=""),טבלה20[[#This Row],[CycleNumber]],"")</f>
        <v/>
      </c>
      <c r="Y335" s="14" t="str">
        <f>IF(OR(טבלה20[[#This Row],[CycleNumber]]&gt;B336,B336=""),טבלה20[[#This Row],[CycleNumber]],"")</f>
        <v/>
      </c>
      <c r="Z3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5" t="s">
        <v>46</v>
      </c>
      <c r="AS335">
        <v>6</v>
      </c>
      <c r="AT335">
        <v>29</v>
      </c>
      <c r="AU335">
        <f t="shared" si="13"/>
        <v>0</v>
      </c>
      <c r="AV335" t="str">
        <f t="shared" si="14"/>
        <v/>
      </c>
    </row>
    <row r="336" spans="1:48" x14ac:dyDescent="0.25">
      <c r="A336" t="s">
        <v>46</v>
      </c>
      <c r="B336">
        <v>7</v>
      </c>
      <c r="C336">
        <v>0</v>
      </c>
      <c r="D336">
        <v>1</v>
      </c>
      <c r="E336">
        <v>0</v>
      </c>
      <c r="F336">
        <v>28</v>
      </c>
      <c r="G336">
        <f>טבלה20[[#This Row],[LengthofCycle]]+1</f>
        <v>29</v>
      </c>
      <c r="H336" t="str">
        <f>IF(טבלה20[[#This Row],[CycleNumber]]&gt;2,IF(AND(טבלה20[[#This Row],[LengthofCycle]]-F335=F335-F334,טבלה20[[#This Row],[LengthofCycle]]-F335&lt;&gt;0),1,""),"")</f>
        <v/>
      </c>
      <c r="I336" t="str">
        <f>IF(טבלה20[[#This Row],[דילוג]]=1,SUM(H336:H337),"")</f>
        <v/>
      </c>
      <c r="J336" t="str">
        <f>IF(AND(טבלה20[[#This Row],[CycleNumber]]&gt;B335,טבלה20[[#This Row],[CycleNumber]]&gt;2),IF(טבלה20[[#This Row],[דילוג]]=1,טבלה20[[#This Row],[LengthofCycle]]-F335,J335),"")</f>
        <v/>
      </c>
      <c r="K336">
        <f>IF(AND(טבלה20[[#This Row],[CycleNumber]]&gt;B335,טבלה20[[#This Row],[CycleNumber]]&gt;2),IF(טבלה20[[#This Row],[דילוג]]=1,1,IF(MAX(K334:K335)=1,1,IF(טבלה20[[#This Row],[LengthofCycle]]-F335&lt;&gt;טבלה20[[#This Row],[הפרש קבוע אחרון]],0,""))),"")</f>
        <v>0</v>
      </c>
      <c r="L336" t="str">
        <f>IF(טבלה20[[#This Row],[CycleNumber]]&lt;3,"",IF(טבלה20[[#This Row],[דילוג]]=1,1,IF(L335="","",IF(טבלה20[[#This Row],[LengthofCycle]]-F335=טבלה20[[#This Row],[הפרש קבוע אחרון]],1,IF(L335+1&gt;3,"",L335+1)))))</f>
        <v/>
      </c>
      <c r="M336" t="str">
        <f>IF(AND(טבלה20[[#This Row],[פעילות]]=1,L337=2,L338=1,B338&gt;טבלה20[[#This Row],[CycleNumber]]),1,"")</f>
        <v/>
      </c>
      <c r="N336" t="str">
        <f>IF(AND(טבלה20[[#This Row],[האם יש לאישה וסת דילוג?]]=1,טבלה20[[#This Row],[CycleNumber]]&gt;5),IF(AND(טבלה20[[#This Row],[LengthofCycle]]=F333,F335=F332,F334=F331),1,""),"")</f>
        <v/>
      </c>
      <c r="O336" t="str">
        <f>IF(OR(טבלה20[[#This Row],[פעילות]]="",L335=""),"",IF(טבלה20[[#This Row],[פעילות]]=1,1,0))</f>
        <v/>
      </c>
      <c r="P336" t="str">
        <f>IF(AND(טבלה20[[#This Row],[הפרש קבוע אחרון]]&lt;&gt;"",טבלה20[[#This Row],[CycleNumber]]&lt;B337,B337&lt;&gt;"",טבלה20[[#This Row],[פעילות]]&lt;4),IF(F337-טבלה20[[#This Row],[LengthofCycle]]=טבלה20[[#This Row],[הפרש קבוע אחרון]],1,0),"")</f>
        <v/>
      </c>
      <c r="Q336" s="14" t="str">
        <f>IF(טבלה20[[#This Row],[פעילות]]="","",IF(OR(Q335="",AND(טבלה20[[#This Row],[דילוג]]=1,L335=3)),1,Q335+1))</f>
        <v/>
      </c>
      <c r="R336" s="14" t="str">
        <f>IF(AND(טבלה20[[#This Row],[מחזורי פעילות]]=3,H337=1,טבלה20[[#This Row],[הפרש קבוע אחרון]]&lt;&gt;J337),1,"")</f>
        <v/>
      </c>
      <c r="S336" s="14" t="str">
        <f>IF(AND(טבלה20[[#This Row],[מחזורי פעילות]]=3,H337=1,טבלה20[[#This Row],[הפרש קבוע אחרון]]=J337),1,"")</f>
        <v/>
      </c>
      <c r="T336" s="14" t="str">
        <f>IF(AND(טבלה20[[#This Row],[דילוג]]=1,טבלה20[[#This Row],[הפרש קבוע אחרון]]=J335,טבלה20[[#This Row],[מחזורי פעילות]]&gt;1),1,"")</f>
        <v/>
      </c>
      <c r="U336" s="14" t="str">
        <f>IF(OR(AND(טבלה20[[#This Row],[מחזורי פעילות]]&lt;&gt;"",Q337=""),AND(טבלה20[[#This Row],[פעילות]]=3,Q337=1)),טבלה20[[#This Row],[מחזורי פעילות]],"")</f>
        <v/>
      </c>
      <c r="V336" s="14" t="str">
        <f>IF(טבלה20[[#This Row],[באיזה מחזור נעקר אחרי קביעה?]]&lt;&gt;"",1,"")</f>
        <v/>
      </c>
      <c r="W336" s="14" t="str">
        <f>IF(AND(טבלה20[[#This Row],[באיזה מחזור נעקר אחרי קביעה?]]&lt;&gt;"",טבלה20[[#This Row],[CycleNumber]]&gt;B337),טבלה20[[#This Row],[באיזה מחזור נעקר אחרי קביעה?]],"")</f>
        <v/>
      </c>
      <c r="X336" s="14" t="str">
        <f>IF(AND(טבלה20[[#This Row],[הפרש קבוע אחרון]]&lt;&gt;"",J335=""),טבלה20[[#This Row],[CycleNumber]],"")</f>
        <v/>
      </c>
      <c r="Y336" s="14" t="str">
        <f>IF(OR(טבלה20[[#This Row],[CycleNumber]]&gt;B337,B337=""),טבלה20[[#This Row],[CycleNumber]],"")</f>
        <v/>
      </c>
      <c r="Z3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6" t="s">
        <v>46</v>
      </c>
      <c r="AS336">
        <v>7</v>
      </c>
      <c r="AT336">
        <v>28</v>
      </c>
      <c r="AU336">
        <f t="shared" si="13"/>
        <v>0</v>
      </c>
      <c r="AV336" t="str">
        <f t="shared" si="14"/>
        <v/>
      </c>
    </row>
    <row r="337" spans="1:48" x14ac:dyDescent="0.25">
      <c r="A337" t="s">
        <v>46</v>
      </c>
      <c r="B337">
        <v>8</v>
      </c>
      <c r="C337">
        <v>0</v>
      </c>
      <c r="D337">
        <v>1</v>
      </c>
      <c r="E337">
        <v>0</v>
      </c>
      <c r="F337">
        <v>29</v>
      </c>
      <c r="G337">
        <f>טבלה20[[#This Row],[LengthofCycle]]+1</f>
        <v>30</v>
      </c>
      <c r="H337" t="str">
        <f>IF(טבלה20[[#This Row],[CycleNumber]]&gt;2,IF(AND(טבלה20[[#This Row],[LengthofCycle]]-F336=F336-F335,טבלה20[[#This Row],[LengthofCycle]]-F336&lt;&gt;0),1,""),"")</f>
        <v/>
      </c>
      <c r="I337" t="str">
        <f>IF(טבלה20[[#This Row],[דילוג]]=1,SUM(H337:H338),"")</f>
        <v/>
      </c>
      <c r="J337" t="str">
        <f>IF(AND(טבלה20[[#This Row],[CycleNumber]]&gt;B336,טבלה20[[#This Row],[CycleNumber]]&gt;2),IF(טבלה20[[#This Row],[דילוג]]=1,טבלה20[[#This Row],[LengthofCycle]]-F336,J336),"")</f>
        <v/>
      </c>
      <c r="K337">
        <f>IF(AND(טבלה20[[#This Row],[CycleNumber]]&gt;B336,טבלה20[[#This Row],[CycleNumber]]&gt;2),IF(טבלה20[[#This Row],[דילוג]]=1,1,IF(MAX(K335:K336)=1,1,IF(טבלה20[[#This Row],[LengthofCycle]]-F336&lt;&gt;טבלה20[[#This Row],[הפרש קבוע אחרון]],0,""))),"")</f>
        <v>0</v>
      </c>
      <c r="L337" t="str">
        <f>IF(טבלה20[[#This Row],[CycleNumber]]&lt;3,"",IF(טבלה20[[#This Row],[דילוג]]=1,1,IF(L336="","",IF(טבלה20[[#This Row],[LengthofCycle]]-F336=טבלה20[[#This Row],[הפרש קבוע אחרון]],1,IF(L336+1&gt;3,"",L336+1)))))</f>
        <v/>
      </c>
      <c r="M337" t="str">
        <f>IF(AND(טבלה20[[#This Row],[פעילות]]=1,L338=2,L339=1,B339&gt;טבלה20[[#This Row],[CycleNumber]]),1,"")</f>
        <v/>
      </c>
      <c r="N337" t="str">
        <f>IF(AND(טבלה20[[#This Row],[האם יש לאישה וסת דילוג?]]=1,טבלה20[[#This Row],[CycleNumber]]&gt;5),IF(AND(טבלה20[[#This Row],[LengthofCycle]]=F334,F336=F333,F335=F332),1,""),"")</f>
        <v/>
      </c>
      <c r="O337" t="str">
        <f>IF(OR(טבלה20[[#This Row],[פעילות]]="",L336=""),"",IF(טבלה20[[#This Row],[פעילות]]=1,1,0))</f>
        <v/>
      </c>
      <c r="P337" t="str">
        <f>IF(AND(טבלה20[[#This Row],[הפרש קבוע אחרון]]&lt;&gt;"",טבלה20[[#This Row],[CycleNumber]]&lt;B338,B338&lt;&gt;"",טבלה20[[#This Row],[פעילות]]&lt;4),IF(F338-טבלה20[[#This Row],[LengthofCycle]]=טבלה20[[#This Row],[הפרש קבוע אחרון]],1,0),"")</f>
        <v/>
      </c>
      <c r="Q337" s="14" t="str">
        <f>IF(טבלה20[[#This Row],[פעילות]]="","",IF(OR(Q336="",AND(טבלה20[[#This Row],[דילוג]]=1,L336=3)),1,Q336+1))</f>
        <v/>
      </c>
      <c r="R337" s="14" t="str">
        <f>IF(AND(טבלה20[[#This Row],[מחזורי פעילות]]=3,H338=1,טבלה20[[#This Row],[הפרש קבוע אחרון]]&lt;&gt;J338),1,"")</f>
        <v/>
      </c>
      <c r="S337" s="14" t="str">
        <f>IF(AND(טבלה20[[#This Row],[מחזורי פעילות]]=3,H338=1,טבלה20[[#This Row],[הפרש קבוע אחרון]]=J338),1,"")</f>
        <v/>
      </c>
      <c r="T337" s="14" t="str">
        <f>IF(AND(טבלה20[[#This Row],[דילוג]]=1,טבלה20[[#This Row],[הפרש קבוע אחרון]]=J336,טבלה20[[#This Row],[מחזורי פעילות]]&gt;1),1,"")</f>
        <v/>
      </c>
      <c r="U337" s="14" t="str">
        <f>IF(OR(AND(טבלה20[[#This Row],[מחזורי פעילות]]&lt;&gt;"",Q338=""),AND(טבלה20[[#This Row],[פעילות]]=3,Q338=1)),טבלה20[[#This Row],[מחזורי פעילות]],"")</f>
        <v/>
      </c>
      <c r="V337" s="14" t="str">
        <f>IF(טבלה20[[#This Row],[באיזה מחזור נעקר אחרי קביעה?]]&lt;&gt;"",1,"")</f>
        <v/>
      </c>
      <c r="W337" s="14" t="str">
        <f>IF(AND(טבלה20[[#This Row],[באיזה מחזור נעקר אחרי קביעה?]]&lt;&gt;"",טבלה20[[#This Row],[CycleNumber]]&gt;B338),טבלה20[[#This Row],[באיזה מחזור נעקר אחרי קביעה?]],"")</f>
        <v/>
      </c>
      <c r="X337" s="14" t="str">
        <f>IF(AND(טבלה20[[#This Row],[הפרש קבוע אחרון]]&lt;&gt;"",J336=""),טבלה20[[#This Row],[CycleNumber]],"")</f>
        <v/>
      </c>
      <c r="Y337" s="14" t="str">
        <f>IF(OR(טבלה20[[#This Row],[CycleNumber]]&gt;B338,B338=""),טבלה20[[#This Row],[CycleNumber]],"")</f>
        <v/>
      </c>
      <c r="Z3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7" t="s">
        <v>46</v>
      </c>
      <c r="AS337">
        <v>8</v>
      </c>
      <c r="AT337">
        <v>29</v>
      </c>
      <c r="AU337">
        <f t="shared" si="13"/>
        <v>0</v>
      </c>
      <c r="AV337" t="str">
        <f t="shared" si="14"/>
        <v/>
      </c>
    </row>
    <row r="338" spans="1:48" x14ac:dyDescent="0.25">
      <c r="A338" t="s">
        <v>46</v>
      </c>
      <c r="B338">
        <v>9</v>
      </c>
      <c r="C338">
        <v>0</v>
      </c>
      <c r="D338">
        <v>1</v>
      </c>
      <c r="E338">
        <v>0</v>
      </c>
      <c r="F338">
        <v>36</v>
      </c>
      <c r="G338">
        <f>טבלה20[[#This Row],[LengthofCycle]]+1</f>
        <v>37</v>
      </c>
      <c r="H338" t="str">
        <f>IF(טבלה20[[#This Row],[CycleNumber]]&gt;2,IF(AND(טבלה20[[#This Row],[LengthofCycle]]-F337=F337-F336,טבלה20[[#This Row],[LengthofCycle]]-F337&lt;&gt;0),1,""),"")</f>
        <v/>
      </c>
      <c r="I338" t="str">
        <f>IF(טבלה20[[#This Row],[דילוג]]=1,SUM(H338:H339),"")</f>
        <v/>
      </c>
      <c r="J338" t="str">
        <f>IF(AND(טבלה20[[#This Row],[CycleNumber]]&gt;B337,טבלה20[[#This Row],[CycleNumber]]&gt;2),IF(טבלה20[[#This Row],[דילוג]]=1,טבלה20[[#This Row],[LengthofCycle]]-F337,J337),"")</f>
        <v/>
      </c>
      <c r="K338">
        <f>IF(AND(טבלה20[[#This Row],[CycleNumber]]&gt;B337,טבלה20[[#This Row],[CycleNumber]]&gt;2),IF(טבלה20[[#This Row],[דילוג]]=1,1,IF(MAX(K336:K337)=1,1,IF(טבלה20[[#This Row],[LengthofCycle]]-F337&lt;&gt;טבלה20[[#This Row],[הפרש קבוע אחרון]],0,""))),"")</f>
        <v>0</v>
      </c>
      <c r="L338" t="str">
        <f>IF(טבלה20[[#This Row],[CycleNumber]]&lt;3,"",IF(טבלה20[[#This Row],[דילוג]]=1,1,IF(L337="","",IF(טבלה20[[#This Row],[LengthofCycle]]-F337=טבלה20[[#This Row],[הפרש קבוע אחרון]],1,IF(L337+1&gt;3,"",L337+1)))))</f>
        <v/>
      </c>
      <c r="M338" t="str">
        <f>IF(AND(טבלה20[[#This Row],[פעילות]]=1,L339=2,L340=1,B340&gt;טבלה20[[#This Row],[CycleNumber]]),1,"")</f>
        <v/>
      </c>
      <c r="N338" t="str">
        <f>IF(AND(טבלה20[[#This Row],[האם יש לאישה וסת דילוג?]]=1,טבלה20[[#This Row],[CycleNumber]]&gt;5),IF(AND(טבלה20[[#This Row],[LengthofCycle]]=F335,F337=F334,F336=F333),1,""),"")</f>
        <v/>
      </c>
      <c r="O338" t="str">
        <f>IF(OR(טבלה20[[#This Row],[פעילות]]="",L337=""),"",IF(טבלה20[[#This Row],[פעילות]]=1,1,0))</f>
        <v/>
      </c>
      <c r="P338" t="str">
        <f>IF(AND(טבלה20[[#This Row],[הפרש קבוע אחרון]]&lt;&gt;"",טבלה20[[#This Row],[CycleNumber]]&lt;B339,B339&lt;&gt;"",טבלה20[[#This Row],[פעילות]]&lt;4),IF(F339-טבלה20[[#This Row],[LengthofCycle]]=טבלה20[[#This Row],[הפרש קבוע אחרון]],1,0),"")</f>
        <v/>
      </c>
      <c r="Q338" s="14" t="str">
        <f>IF(טבלה20[[#This Row],[פעילות]]="","",IF(OR(Q337="",AND(טבלה20[[#This Row],[דילוג]]=1,L337=3)),1,Q337+1))</f>
        <v/>
      </c>
      <c r="R338" s="14" t="str">
        <f>IF(AND(טבלה20[[#This Row],[מחזורי פעילות]]=3,H339=1,טבלה20[[#This Row],[הפרש קבוע אחרון]]&lt;&gt;J339),1,"")</f>
        <v/>
      </c>
      <c r="S338" s="14" t="str">
        <f>IF(AND(טבלה20[[#This Row],[מחזורי פעילות]]=3,H339=1,טבלה20[[#This Row],[הפרש קבוע אחרון]]=J339),1,"")</f>
        <v/>
      </c>
      <c r="T338" s="14" t="str">
        <f>IF(AND(טבלה20[[#This Row],[דילוג]]=1,טבלה20[[#This Row],[הפרש קבוע אחרון]]=J337,טבלה20[[#This Row],[מחזורי פעילות]]&gt;1),1,"")</f>
        <v/>
      </c>
      <c r="U338" s="14" t="str">
        <f>IF(OR(AND(טבלה20[[#This Row],[מחזורי פעילות]]&lt;&gt;"",Q339=""),AND(טבלה20[[#This Row],[פעילות]]=3,Q339=1)),טבלה20[[#This Row],[מחזורי פעילות]],"")</f>
        <v/>
      </c>
      <c r="V338" s="14" t="str">
        <f>IF(טבלה20[[#This Row],[באיזה מחזור נעקר אחרי קביעה?]]&lt;&gt;"",1,"")</f>
        <v/>
      </c>
      <c r="W338" s="14" t="str">
        <f>IF(AND(טבלה20[[#This Row],[באיזה מחזור נעקר אחרי קביעה?]]&lt;&gt;"",טבלה20[[#This Row],[CycleNumber]]&gt;B339),טבלה20[[#This Row],[באיזה מחזור נעקר אחרי קביעה?]],"")</f>
        <v/>
      </c>
      <c r="X338" s="14" t="str">
        <f>IF(AND(טבלה20[[#This Row],[הפרש קבוע אחרון]]&lt;&gt;"",J337=""),טבלה20[[#This Row],[CycleNumber]],"")</f>
        <v/>
      </c>
      <c r="Y338" s="14" t="str">
        <f>IF(OR(טבלה20[[#This Row],[CycleNumber]]&gt;B339,B339=""),טבלה20[[#This Row],[CycleNumber]],"")</f>
        <v/>
      </c>
      <c r="Z3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8" t="s">
        <v>46</v>
      </c>
      <c r="AS338">
        <v>9</v>
      </c>
      <c r="AT338">
        <v>36</v>
      </c>
      <c r="AU338">
        <f t="shared" si="13"/>
        <v>0</v>
      </c>
      <c r="AV338" t="str">
        <f t="shared" si="14"/>
        <v/>
      </c>
    </row>
    <row r="339" spans="1:48" x14ac:dyDescent="0.25">
      <c r="A339" t="s">
        <v>46</v>
      </c>
      <c r="B339">
        <v>10</v>
      </c>
      <c r="C339">
        <v>0</v>
      </c>
      <c r="D339">
        <v>1</v>
      </c>
      <c r="E339">
        <v>0</v>
      </c>
      <c r="F339">
        <v>27</v>
      </c>
      <c r="G339">
        <f>טבלה20[[#This Row],[LengthofCycle]]+1</f>
        <v>28</v>
      </c>
      <c r="H339" t="str">
        <f>IF(טבלה20[[#This Row],[CycleNumber]]&gt;2,IF(AND(טבלה20[[#This Row],[LengthofCycle]]-F338=F338-F337,טבלה20[[#This Row],[LengthofCycle]]-F338&lt;&gt;0),1,""),"")</f>
        <v/>
      </c>
      <c r="I339" t="str">
        <f>IF(טבלה20[[#This Row],[דילוג]]=1,SUM(H339:H340),"")</f>
        <v/>
      </c>
      <c r="J339" t="str">
        <f>IF(AND(טבלה20[[#This Row],[CycleNumber]]&gt;B338,טבלה20[[#This Row],[CycleNumber]]&gt;2),IF(טבלה20[[#This Row],[דילוג]]=1,טבלה20[[#This Row],[LengthofCycle]]-F338,J338),"")</f>
        <v/>
      </c>
      <c r="K339">
        <f>IF(AND(טבלה20[[#This Row],[CycleNumber]]&gt;B338,טבלה20[[#This Row],[CycleNumber]]&gt;2),IF(טבלה20[[#This Row],[דילוג]]=1,1,IF(MAX(K337:K338)=1,1,IF(טבלה20[[#This Row],[LengthofCycle]]-F338&lt;&gt;טבלה20[[#This Row],[הפרש קבוע אחרון]],0,""))),"")</f>
        <v>0</v>
      </c>
      <c r="L339" t="str">
        <f>IF(טבלה20[[#This Row],[CycleNumber]]&lt;3,"",IF(טבלה20[[#This Row],[דילוג]]=1,1,IF(L338="","",IF(טבלה20[[#This Row],[LengthofCycle]]-F338=טבלה20[[#This Row],[הפרש קבוע אחרון]],1,IF(L338+1&gt;3,"",L338+1)))))</f>
        <v/>
      </c>
      <c r="M339" t="str">
        <f>IF(AND(טבלה20[[#This Row],[פעילות]]=1,L340=2,L341=1,B341&gt;טבלה20[[#This Row],[CycleNumber]]),1,"")</f>
        <v/>
      </c>
      <c r="N339" t="str">
        <f>IF(AND(טבלה20[[#This Row],[האם יש לאישה וסת דילוג?]]=1,טבלה20[[#This Row],[CycleNumber]]&gt;5),IF(AND(טבלה20[[#This Row],[LengthofCycle]]=F336,F338=F335,F337=F334),1,""),"")</f>
        <v/>
      </c>
      <c r="O339" t="str">
        <f>IF(OR(טבלה20[[#This Row],[פעילות]]="",L338=""),"",IF(טבלה20[[#This Row],[פעילות]]=1,1,0))</f>
        <v/>
      </c>
      <c r="P339" t="str">
        <f>IF(AND(טבלה20[[#This Row],[הפרש קבוע אחרון]]&lt;&gt;"",טבלה20[[#This Row],[CycleNumber]]&lt;B340,B340&lt;&gt;"",טבלה20[[#This Row],[פעילות]]&lt;4),IF(F340-טבלה20[[#This Row],[LengthofCycle]]=טבלה20[[#This Row],[הפרש קבוע אחרון]],1,0),"")</f>
        <v/>
      </c>
      <c r="Q339" s="14" t="str">
        <f>IF(טבלה20[[#This Row],[פעילות]]="","",IF(OR(Q338="",AND(טבלה20[[#This Row],[דילוג]]=1,L338=3)),1,Q338+1))</f>
        <v/>
      </c>
      <c r="R339" s="14" t="str">
        <f>IF(AND(טבלה20[[#This Row],[מחזורי פעילות]]=3,H340=1,טבלה20[[#This Row],[הפרש קבוע אחרון]]&lt;&gt;J340),1,"")</f>
        <v/>
      </c>
      <c r="S339" s="14" t="str">
        <f>IF(AND(טבלה20[[#This Row],[מחזורי פעילות]]=3,H340=1,טבלה20[[#This Row],[הפרש קבוע אחרון]]=J340),1,"")</f>
        <v/>
      </c>
      <c r="T339" s="14" t="str">
        <f>IF(AND(טבלה20[[#This Row],[דילוג]]=1,טבלה20[[#This Row],[הפרש קבוע אחרון]]=J338,טבלה20[[#This Row],[מחזורי פעילות]]&gt;1),1,"")</f>
        <v/>
      </c>
      <c r="U339" s="14" t="str">
        <f>IF(OR(AND(טבלה20[[#This Row],[מחזורי פעילות]]&lt;&gt;"",Q340=""),AND(טבלה20[[#This Row],[פעילות]]=3,Q340=1)),טבלה20[[#This Row],[מחזורי פעילות]],"")</f>
        <v/>
      </c>
      <c r="V339" s="14" t="str">
        <f>IF(טבלה20[[#This Row],[באיזה מחזור נעקר אחרי קביעה?]]&lt;&gt;"",1,"")</f>
        <v/>
      </c>
      <c r="W339" s="14" t="str">
        <f>IF(AND(טבלה20[[#This Row],[באיזה מחזור נעקר אחרי קביעה?]]&lt;&gt;"",טבלה20[[#This Row],[CycleNumber]]&gt;B340),טבלה20[[#This Row],[באיזה מחזור נעקר אחרי קביעה?]],"")</f>
        <v/>
      </c>
      <c r="X339" s="14" t="str">
        <f>IF(AND(טבלה20[[#This Row],[הפרש קבוע אחרון]]&lt;&gt;"",J338=""),טבלה20[[#This Row],[CycleNumber]],"")</f>
        <v/>
      </c>
      <c r="Y339" s="14" t="str">
        <f>IF(OR(טבלה20[[#This Row],[CycleNumber]]&gt;B340,B340=""),טבלה20[[#This Row],[CycleNumber]],"")</f>
        <v/>
      </c>
      <c r="Z3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39" t="s">
        <v>46</v>
      </c>
      <c r="AS339">
        <v>10</v>
      </c>
      <c r="AT339">
        <v>27</v>
      </c>
      <c r="AU339">
        <f t="shared" si="13"/>
        <v>0</v>
      </c>
      <c r="AV339" t="str">
        <f t="shared" si="14"/>
        <v/>
      </c>
    </row>
    <row r="340" spans="1:48" x14ac:dyDescent="0.25">
      <c r="A340" t="s">
        <v>46</v>
      </c>
      <c r="B340">
        <v>11</v>
      </c>
      <c r="C340">
        <v>0</v>
      </c>
      <c r="D340">
        <v>1</v>
      </c>
      <c r="E340">
        <v>0</v>
      </c>
      <c r="F340">
        <v>28</v>
      </c>
      <c r="G340">
        <f>טבלה20[[#This Row],[LengthofCycle]]+1</f>
        <v>29</v>
      </c>
      <c r="H340" t="str">
        <f>IF(טבלה20[[#This Row],[CycleNumber]]&gt;2,IF(AND(טבלה20[[#This Row],[LengthofCycle]]-F339=F339-F338,טבלה20[[#This Row],[LengthofCycle]]-F339&lt;&gt;0),1,""),"")</f>
        <v/>
      </c>
      <c r="I340" t="str">
        <f>IF(טבלה20[[#This Row],[דילוג]]=1,SUM(H340:H341),"")</f>
        <v/>
      </c>
      <c r="J340" t="str">
        <f>IF(AND(טבלה20[[#This Row],[CycleNumber]]&gt;B339,טבלה20[[#This Row],[CycleNumber]]&gt;2),IF(טבלה20[[#This Row],[דילוג]]=1,טבלה20[[#This Row],[LengthofCycle]]-F339,J339),"")</f>
        <v/>
      </c>
      <c r="K340">
        <f>IF(AND(טבלה20[[#This Row],[CycleNumber]]&gt;B339,טבלה20[[#This Row],[CycleNumber]]&gt;2),IF(טבלה20[[#This Row],[דילוג]]=1,1,IF(MAX(K338:K339)=1,1,IF(טבלה20[[#This Row],[LengthofCycle]]-F339&lt;&gt;טבלה20[[#This Row],[הפרש קבוע אחרון]],0,""))),"")</f>
        <v>0</v>
      </c>
      <c r="L340" t="str">
        <f>IF(טבלה20[[#This Row],[CycleNumber]]&lt;3,"",IF(טבלה20[[#This Row],[דילוג]]=1,1,IF(L339="","",IF(טבלה20[[#This Row],[LengthofCycle]]-F339=טבלה20[[#This Row],[הפרש קבוע אחרון]],1,IF(L339+1&gt;3,"",L339+1)))))</f>
        <v/>
      </c>
      <c r="M340" t="str">
        <f>IF(AND(טבלה20[[#This Row],[פעילות]]=1,L341=2,L342=1,B342&gt;טבלה20[[#This Row],[CycleNumber]]),1,"")</f>
        <v/>
      </c>
      <c r="N340" t="str">
        <f>IF(AND(טבלה20[[#This Row],[האם יש לאישה וסת דילוג?]]=1,טבלה20[[#This Row],[CycleNumber]]&gt;5),IF(AND(טבלה20[[#This Row],[LengthofCycle]]=F337,F339=F336,F338=F335),1,""),"")</f>
        <v/>
      </c>
      <c r="O340" t="str">
        <f>IF(OR(טבלה20[[#This Row],[פעילות]]="",L339=""),"",IF(טבלה20[[#This Row],[פעילות]]=1,1,0))</f>
        <v/>
      </c>
      <c r="P340" t="str">
        <f>IF(AND(טבלה20[[#This Row],[הפרש קבוע אחרון]]&lt;&gt;"",טבלה20[[#This Row],[CycleNumber]]&lt;B341,B341&lt;&gt;"",טבלה20[[#This Row],[פעילות]]&lt;4),IF(F341-טבלה20[[#This Row],[LengthofCycle]]=טבלה20[[#This Row],[הפרש קבוע אחרון]],1,0),"")</f>
        <v/>
      </c>
      <c r="Q340" s="14" t="str">
        <f>IF(טבלה20[[#This Row],[פעילות]]="","",IF(OR(Q339="",AND(טבלה20[[#This Row],[דילוג]]=1,L339=3)),1,Q339+1))</f>
        <v/>
      </c>
      <c r="R340" s="14" t="str">
        <f>IF(AND(טבלה20[[#This Row],[מחזורי פעילות]]=3,H341=1,טבלה20[[#This Row],[הפרש קבוע אחרון]]&lt;&gt;J341),1,"")</f>
        <v/>
      </c>
      <c r="S340" s="14" t="str">
        <f>IF(AND(טבלה20[[#This Row],[מחזורי פעילות]]=3,H341=1,טבלה20[[#This Row],[הפרש קבוע אחרון]]=J341),1,"")</f>
        <v/>
      </c>
      <c r="T340" s="14" t="str">
        <f>IF(AND(טבלה20[[#This Row],[דילוג]]=1,טבלה20[[#This Row],[הפרש קבוע אחרון]]=J339,טבלה20[[#This Row],[מחזורי פעילות]]&gt;1),1,"")</f>
        <v/>
      </c>
      <c r="U340" s="14" t="str">
        <f>IF(OR(AND(טבלה20[[#This Row],[מחזורי פעילות]]&lt;&gt;"",Q341=""),AND(טבלה20[[#This Row],[פעילות]]=3,Q341=1)),טבלה20[[#This Row],[מחזורי פעילות]],"")</f>
        <v/>
      </c>
      <c r="V340" s="14" t="str">
        <f>IF(טבלה20[[#This Row],[באיזה מחזור נעקר אחרי קביעה?]]&lt;&gt;"",1,"")</f>
        <v/>
      </c>
      <c r="W340" s="14" t="str">
        <f>IF(AND(טבלה20[[#This Row],[באיזה מחזור נעקר אחרי קביעה?]]&lt;&gt;"",טבלה20[[#This Row],[CycleNumber]]&gt;B341),טבלה20[[#This Row],[באיזה מחזור נעקר אחרי קביעה?]],"")</f>
        <v/>
      </c>
      <c r="X340" s="14" t="str">
        <f>IF(AND(טבלה20[[#This Row],[הפרש קבוע אחרון]]&lt;&gt;"",J339=""),טבלה20[[#This Row],[CycleNumber]],"")</f>
        <v/>
      </c>
      <c r="Y340" s="14" t="str">
        <f>IF(OR(טבלה20[[#This Row],[CycleNumber]]&gt;B341,B341=""),טבלה20[[#This Row],[CycleNumber]],"")</f>
        <v/>
      </c>
      <c r="Z3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0" t="s">
        <v>46</v>
      </c>
      <c r="AS340">
        <v>11</v>
      </c>
      <c r="AT340">
        <v>28</v>
      </c>
      <c r="AU340">
        <f t="shared" si="13"/>
        <v>0</v>
      </c>
      <c r="AV340" t="str">
        <f t="shared" si="14"/>
        <v/>
      </c>
    </row>
    <row r="341" spans="1:48" x14ac:dyDescent="0.25">
      <c r="A341" t="s">
        <v>46</v>
      </c>
      <c r="B341">
        <v>12</v>
      </c>
      <c r="C341">
        <v>0</v>
      </c>
      <c r="D341">
        <v>1</v>
      </c>
      <c r="E341">
        <v>0</v>
      </c>
      <c r="F341">
        <v>27</v>
      </c>
      <c r="G341">
        <f>טבלה20[[#This Row],[LengthofCycle]]+1</f>
        <v>28</v>
      </c>
      <c r="H341" t="str">
        <f>IF(טבלה20[[#This Row],[CycleNumber]]&gt;2,IF(AND(טבלה20[[#This Row],[LengthofCycle]]-F340=F340-F339,טבלה20[[#This Row],[LengthofCycle]]-F340&lt;&gt;0),1,""),"")</f>
        <v/>
      </c>
      <c r="I341" t="str">
        <f>IF(טבלה20[[#This Row],[דילוג]]=1,SUM(H341:H342),"")</f>
        <v/>
      </c>
      <c r="J341" t="str">
        <f>IF(AND(טבלה20[[#This Row],[CycleNumber]]&gt;B340,טבלה20[[#This Row],[CycleNumber]]&gt;2),IF(טבלה20[[#This Row],[דילוג]]=1,טבלה20[[#This Row],[LengthofCycle]]-F340,J340),"")</f>
        <v/>
      </c>
      <c r="K341">
        <f>IF(AND(טבלה20[[#This Row],[CycleNumber]]&gt;B340,טבלה20[[#This Row],[CycleNumber]]&gt;2),IF(טבלה20[[#This Row],[דילוג]]=1,1,IF(MAX(K339:K340)=1,1,IF(טבלה20[[#This Row],[LengthofCycle]]-F340&lt;&gt;טבלה20[[#This Row],[הפרש קבוע אחרון]],0,""))),"")</f>
        <v>0</v>
      </c>
      <c r="L341" t="str">
        <f>IF(טבלה20[[#This Row],[CycleNumber]]&lt;3,"",IF(טבלה20[[#This Row],[דילוג]]=1,1,IF(L340="","",IF(טבלה20[[#This Row],[LengthofCycle]]-F340=טבלה20[[#This Row],[הפרש קבוע אחרון]],1,IF(L340+1&gt;3,"",L340+1)))))</f>
        <v/>
      </c>
      <c r="M341" t="str">
        <f>IF(AND(טבלה20[[#This Row],[פעילות]]=1,L342=2,L343=1,B343&gt;טבלה20[[#This Row],[CycleNumber]]),1,"")</f>
        <v/>
      </c>
      <c r="N341" t="str">
        <f>IF(AND(טבלה20[[#This Row],[האם יש לאישה וסת דילוג?]]=1,טבלה20[[#This Row],[CycleNumber]]&gt;5),IF(AND(טבלה20[[#This Row],[LengthofCycle]]=F338,F340=F337,F339=F336),1,""),"")</f>
        <v/>
      </c>
      <c r="O341" t="str">
        <f>IF(OR(טבלה20[[#This Row],[פעילות]]="",L340=""),"",IF(טבלה20[[#This Row],[פעילות]]=1,1,0))</f>
        <v/>
      </c>
      <c r="P341" t="str">
        <f>IF(AND(טבלה20[[#This Row],[הפרש קבוע אחרון]]&lt;&gt;"",טבלה20[[#This Row],[CycleNumber]]&lt;B342,B342&lt;&gt;"",טבלה20[[#This Row],[פעילות]]&lt;4),IF(F342-טבלה20[[#This Row],[LengthofCycle]]=טבלה20[[#This Row],[הפרש קבוע אחרון]],1,0),"")</f>
        <v/>
      </c>
      <c r="Q341" s="14" t="str">
        <f>IF(טבלה20[[#This Row],[פעילות]]="","",IF(OR(Q340="",AND(טבלה20[[#This Row],[דילוג]]=1,L340=3)),1,Q340+1))</f>
        <v/>
      </c>
      <c r="R341" s="14" t="str">
        <f>IF(AND(טבלה20[[#This Row],[מחזורי פעילות]]=3,H342=1,טבלה20[[#This Row],[הפרש קבוע אחרון]]&lt;&gt;J342),1,"")</f>
        <v/>
      </c>
      <c r="S341" s="14" t="str">
        <f>IF(AND(טבלה20[[#This Row],[מחזורי פעילות]]=3,H342=1,טבלה20[[#This Row],[הפרש קבוע אחרון]]=J342),1,"")</f>
        <v/>
      </c>
      <c r="T341" s="14" t="str">
        <f>IF(AND(טבלה20[[#This Row],[דילוג]]=1,טבלה20[[#This Row],[הפרש קבוע אחרון]]=J340,טבלה20[[#This Row],[מחזורי פעילות]]&gt;1),1,"")</f>
        <v/>
      </c>
      <c r="U341" s="14" t="str">
        <f>IF(OR(AND(טבלה20[[#This Row],[מחזורי פעילות]]&lt;&gt;"",Q342=""),AND(טבלה20[[#This Row],[פעילות]]=3,Q342=1)),טבלה20[[#This Row],[מחזורי פעילות]],"")</f>
        <v/>
      </c>
      <c r="V341" s="14" t="str">
        <f>IF(טבלה20[[#This Row],[באיזה מחזור נעקר אחרי קביעה?]]&lt;&gt;"",1,"")</f>
        <v/>
      </c>
      <c r="W341" s="14" t="str">
        <f>IF(AND(טבלה20[[#This Row],[באיזה מחזור נעקר אחרי קביעה?]]&lt;&gt;"",טבלה20[[#This Row],[CycleNumber]]&gt;B342),טבלה20[[#This Row],[באיזה מחזור נעקר אחרי קביעה?]],"")</f>
        <v/>
      </c>
      <c r="X341" s="14" t="str">
        <f>IF(AND(טבלה20[[#This Row],[הפרש קבוע אחרון]]&lt;&gt;"",J340=""),טבלה20[[#This Row],[CycleNumber]],"")</f>
        <v/>
      </c>
      <c r="Y341" s="14">
        <f>IF(OR(טבלה20[[#This Row],[CycleNumber]]&gt;B342,B342=""),טבלה20[[#This Row],[CycleNumber]],"")</f>
        <v>12</v>
      </c>
      <c r="Z3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1" t="s">
        <v>46</v>
      </c>
      <c r="AS341">
        <v>12</v>
      </c>
      <c r="AT341">
        <v>27</v>
      </c>
      <c r="AU341">
        <f t="shared" si="13"/>
        <v>0</v>
      </c>
      <c r="AV341" t="str">
        <f t="shared" si="14"/>
        <v/>
      </c>
    </row>
    <row r="342" spans="1:48" x14ac:dyDescent="0.25">
      <c r="A342" t="s">
        <v>47</v>
      </c>
      <c r="B342">
        <v>1</v>
      </c>
      <c r="C342">
        <v>1</v>
      </c>
      <c r="D342">
        <v>1</v>
      </c>
      <c r="E342">
        <v>0</v>
      </c>
      <c r="F342">
        <v>26</v>
      </c>
      <c r="G342">
        <f>טבלה20[[#This Row],[LengthofCycle]]+1</f>
        <v>27</v>
      </c>
      <c r="H342" t="str">
        <f>IF(טבלה20[[#This Row],[CycleNumber]]&gt;2,IF(AND(טבלה20[[#This Row],[LengthofCycle]]-F341=F341-F340,טבלה20[[#This Row],[LengthofCycle]]-F341&lt;&gt;0),1,""),"")</f>
        <v/>
      </c>
      <c r="I342" t="str">
        <f>IF(טבלה20[[#This Row],[דילוג]]=1,SUM(H342:H343),"")</f>
        <v/>
      </c>
      <c r="J342" t="str">
        <f>IF(AND(טבלה20[[#This Row],[CycleNumber]]&gt;B341,טבלה20[[#This Row],[CycleNumber]]&gt;2),IF(טבלה20[[#This Row],[דילוג]]=1,טבלה20[[#This Row],[LengthofCycle]]-F341,J341),"")</f>
        <v/>
      </c>
      <c r="K342" t="str">
        <f>IF(AND(טבלה20[[#This Row],[CycleNumber]]&gt;B341,טבלה20[[#This Row],[CycleNumber]]&gt;2),IF(טבלה20[[#This Row],[דילוג]]=1,1,IF(MAX(K340:K341)=1,1,IF(טבלה20[[#This Row],[LengthofCycle]]-F341&lt;&gt;טבלה20[[#This Row],[הפרש קבוע אחרון]],0,""))),"")</f>
        <v/>
      </c>
      <c r="L342" t="str">
        <f>IF(טבלה20[[#This Row],[CycleNumber]]&lt;3,"",IF(טבלה20[[#This Row],[דילוג]]=1,1,IF(L341="","",IF(טבלה20[[#This Row],[LengthofCycle]]-F341=טבלה20[[#This Row],[הפרש קבוע אחרון]],1,IF(L341+1&gt;3,"",L341+1)))))</f>
        <v/>
      </c>
      <c r="M342" t="str">
        <f>IF(AND(טבלה20[[#This Row],[פעילות]]=1,L343=2,L344=1,B344&gt;טבלה20[[#This Row],[CycleNumber]]),1,"")</f>
        <v/>
      </c>
      <c r="N342" t="str">
        <f>IF(AND(טבלה20[[#This Row],[האם יש לאישה וסת דילוג?]]=1,טבלה20[[#This Row],[CycleNumber]]&gt;5),IF(AND(טבלה20[[#This Row],[LengthofCycle]]=F339,F341=F338,F340=F337),1,""),"")</f>
        <v/>
      </c>
      <c r="O342" t="str">
        <f>IF(OR(טבלה20[[#This Row],[פעילות]]="",L341=""),"",IF(טבלה20[[#This Row],[פעילות]]=1,1,0))</f>
        <v/>
      </c>
      <c r="P342" t="str">
        <f>IF(AND(טבלה20[[#This Row],[הפרש קבוע אחרון]]&lt;&gt;"",טבלה20[[#This Row],[CycleNumber]]&lt;B343,B343&lt;&gt;"",טבלה20[[#This Row],[פעילות]]&lt;4),IF(F343-טבלה20[[#This Row],[LengthofCycle]]=טבלה20[[#This Row],[הפרש קבוע אחרון]],1,0),"")</f>
        <v/>
      </c>
      <c r="Q342" s="14" t="str">
        <f>IF(טבלה20[[#This Row],[פעילות]]="","",IF(OR(Q341="",AND(טבלה20[[#This Row],[דילוג]]=1,L341=3)),1,Q341+1))</f>
        <v/>
      </c>
      <c r="R342" s="14" t="str">
        <f>IF(AND(טבלה20[[#This Row],[מחזורי פעילות]]=3,H343=1,טבלה20[[#This Row],[הפרש קבוע אחרון]]&lt;&gt;J343),1,"")</f>
        <v/>
      </c>
      <c r="S342" s="14" t="str">
        <f>IF(AND(טבלה20[[#This Row],[מחזורי פעילות]]=3,H343=1,טבלה20[[#This Row],[הפרש קבוע אחרון]]=J343),1,"")</f>
        <v/>
      </c>
      <c r="T342" s="14" t="str">
        <f>IF(AND(טבלה20[[#This Row],[דילוג]]=1,טבלה20[[#This Row],[הפרש קבוע אחרון]]=J341,טבלה20[[#This Row],[מחזורי פעילות]]&gt;1),1,"")</f>
        <v/>
      </c>
      <c r="U342" s="14" t="str">
        <f>IF(OR(AND(טבלה20[[#This Row],[מחזורי פעילות]]&lt;&gt;"",Q343=""),AND(טבלה20[[#This Row],[פעילות]]=3,Q343=1)),טבלה20[[#This Row],[מחזורי פעילות]],"")</f>
        <v/>
      </c>
      <c r="V342" s="14" t="str">
        <f>IF(טבלה20[[#This Row],[באיזה מחזור נעקר אחרי קביעה?]]&lt;&gt;"",1,"")</f>
        <v/>
      </c>
      <c r="W342" s="14" t="str">
        <f>IF(AND(טבלה20[[#This Row],[באיזה מחזור נעקר אחרי קביעה?]]&lt;&gt;"",טבלה20[[#This Row],[CycleNumber]]&gt;B343),טבלה20[[#This Row],[באיזה מחזור נעקר אחרי קביעה?]],"")</f>
        <v/>
      </c>
      <c r="X342" s="14" t="str">
        <f>IF(AND(טבלה20[[#This Row],[הפרש קבוע אחרון]]&lt;&gt;"",J341=""),טבלה20[[#This Row],[CycleNumber]],"")</f>
        <v/>
      </c>
      <c r="Y342" s="14" t="str">
        <f>IF(OR(טבלה20[[#This Row],[CycleNumber]]&gt;B343,B343=""),טבלה20[[#This Row],[CycleNumber]],"")</f>
        <v/>
      </c>
      <c r="Z3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2" t="s">
        <v>47</v>
      </c>
      <c r="AS342">
        <v>1</v>
      </c>
      <c r="AT342">
        <v>26</v>
      </c>
      <c r="AU342" t="str">
        <f t="shared" si="13"/>
        <v/>
      </c>
      <c r="AV342" t="str">
        <f t="shared" si="14"/>
        <v/>
      </c>
    </row>
    <row r="343" spans="1:48" x14ac:dyDescent="0.25">
      <c r="A343" t="s">
        <v>47</v>
      </c>
      <c r="B343">
        <v>2</v>
      </c>
      <c r="C343">
        <v>1</v>
      </c>
      <c r="D343">
        <v>1</v>
      </c>
      <c r="E343">
        <v>0</v>
      </c>
      <c r="F343">
        <v>28</v>
      </c>
      <c r="G343">
        <f>טבלה20[[#This Row],[LengthofCycle]]+1</f>
        <v>29</v>
      </c>
      <c r="H343" t="str">
        <f>IF(טבלה20[[#This Row],[CycleNumber]]&gt;2,IF(AND(טבלה20[[#This Row],[LengthofCycle]]-F342=F342-F341,טבלה20[[#This Row],[LengthofCycle]]-F342&lt;&gt;0),1,""),"")</f>
        <v/>
      </c>
      <c r="I343" t="str">
        <f>IF(טבלה20[[#This Row],[דילוג]]=1,SUM(H343:H344),"")</f>
        <v/>
      </c>
      <c r="J343" t="str">
        <f>IF(AND(טבלה20[[#This Row],[CycleNumber]]&gt;B342,טבלה20[[#This Row],[CycleNumber]]&gt;2),IF(טבלה20[[#This Row],[דילוג]]=1,טבלה20[[#This Row],[LengthofCycle]]-F342,J342),"")</f>
        <v/>
      </c>
      <c r="K343" t="str">
        <f>IF(AND(טבלה20[[#This Row],[CycleNumber]]&gt;B342,טבלה20[[#This Row],[CycleNumber]]&gt;2),IF(טבלה20[[#This Row],[דילוג]]=1,1,IF(MAX(K341:K342)=1,1,IF(טבלה20[[#This Row],[LengthofCycle]]-F342&lt;&gt;טבלה20[[#This Row],[הפרש קבוע אחרון]],0,""))),"")</f>
        <v/>
      </c>
      <c r="L343" t="str">
        <f>IF(טבלה20[[#This Row],[CycleNumber]]&lt;3,"",IF(טבלה20[[#This Row],[דילוג]]=1,1,IF(L342="","",IF(טבלה20[[#This Row],[LengthofCycle]]-F342=טבלה20[[#This Row],[הפרש קבוע אחרון]],1,IF(L342+1&gt;3,"",L342+1)))))</f>
        <v/>
      </c>
      <c r="M343" t="str">
        <f>IF(AND(טבלה20[[#This Row],[פעילות]]=1,L344=2,L345=1,B345&gt;טבלה20[[#This Row],[CycleNumber]]),1,"")</f>
        <v/>
      </c>
      <c r="N343" t="str">
        <f>IF(AND(טבלה20[[#This Row],[האם יש לאישה וסת דילוג?]]=1,טבלה20[[#This Row],[CycleNumber]]&gt;5),IF(AND(טבלה20[[#This Row],[LengthofCycle]]=F340,F342=F339,F341=F338),1,""),"")</f>
        <v/>
      </c>
      <c r="O343" t="str">
        <f>IF(OR(טבלה20[[#This Row],[פעילות]]="",L342=""),"",IF(טבלה20[[#This Row],[פעילות]]=1,1,0))</f>
        <v/>
      </c>
      <c r="P343" t="str">
        <f>IF(AND(טבלה20[[#This Row],[הפרש קבוע אחרון]]&lt;&gt;"",טבלה20[[#This Row],[CycleNumber]]&lt;B344,B344&lt;&gt;"",טבלה20[[#This Row],[פעילות]]&lt;4),IF(F344-טבלה20[[#This Row],[LengthofCycle]]=טבלה20[[#This Row],[הפרש קבוע אחרון]],1,0),"")</f>
        <v/>
      </c>
      <c r="Q343" s="14" t="str">
        <f>IF(טבלה20[[#This Row],[פעילות]]="","",IF(OR(Q342="",AND(טבלה20[[#This Row],[דילוג]]=1,L342=3)),1,Q342+1))</f>
        <v/>
      </c>
      <c r="R343" s="14" t="str">
        <f>IF(AND(טבלה20[[#This Row],[מחזורי פעילות]]=3,H344=1,טבלה20[[#This Row],[הפרש קבוע אחרון]]&lt;&gt;J344),1,"")</f>
        <v/>
      </c>
      <c r="S343" s="14" t="str">
        <f>IF(AND(טבלה20[[#This Row],[מחזורי פעילות]]=3,H344=1,טבלה20[[#This Row],[הפרש קבוע אחרון]]=J344),1,"")</f>
        <v/>
      </c>
      <c r="T343" s="14" t="str">
        <f>IF(AND(טבלה20[[#This Row],[דילוג]]=1,טבלה20[[#This Row],[הפרש קבוע אחרון]]=J342,טבלה20[[#This Row],[מחזורי פעילות]]&gt;1),1,"")</f>
        <v/>
      </c>
      <c r="U343" s="14" t="str">
        <f>IF(OR(AND(טבלה20[[#This Row],[מחזורי פעילות]]&lt;&gt;"",Q344=""),AND(טבלה20[[#This Row],[פעילות]]=3,Q344=1)),טבלה20[[#This Row],[מחזורי פעילות]],"")</f>
        <v/>
      </c>
      <c r="V343" s="14" t="str">
        <f>IF(טבלה20[[#This Row],[באיזה מחזור נעקר אחרי קביעה?]]&lt;&gt;"",1,"")</f>
        <v/>
      </c>
      <c r="W343" s="14" t="str">
        <f>IF(AND(טבלה20[[#This Row],[באיזה מחזור נעקר אחרי קביעה?]]&lt;&gt;"",טבלה20[[#This Row],[CycleNumber]]&gt;B344),טבלה20[[#This Row],[באיזה מחזור נעקר אחרי קביעה?]],"")</f>
        <v/>
      </c>
      <c r="X343" s="14" t="str">
        <f>IF(AND(טבלה20[[#This Row],[הפרש קבוע אחרון]]&lt;&gt;"",J342=""),טבלה20[[#This Row],[CycleNumber]],"")</f>
        <v/>
      </c>
      <c r="Y343" s="14" t="str">
        <f>IF(OR(טבלה20[[#This Row],[CycleNumber]]&gt;B344,B344=""),טבלה20[[#This Row],[CycleNumber]],"")</f>
        <v/>
      </c>
      <c r="Z3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3" t="s">
        <v>47</v>
      </c>
      <c r="AS343">
        <v>2</v>
      </c>
      <c r="AT343">
        <v>28</v>
      </c>
      <c r="AU343" t="str">
        <f t="shared" si="13"/>
        <v/>
      </c>
      <c r="AV343" t="str">
        <f t="shared" si="14"/>
        <v/>
      </c>
    </row>
    <row r="344" spans="1:48" x14ac:dyDescent="0.25">
      <c r="A344" t="s">
        <v>47</v>
      </c>
      <c r="B344">
        <v>3</v>
      </c>
      <c r="C344">
        <v>1</v>
      </c>
      <c r="D344">
        <v>1</v>
      </c>
      <c r="E344">
        <v>0</v>
      </c>
      <c r="F344">
        <v>27</v>
      </c>
      <c r="G344">
        <f>טבלה20[[#This Row],[LengthofCycle]]+1</f>
        <v>28</v>
      </c>
      <c r="H344" t="str">
        <f>IF(טבלה20[[#This Row],[CycleNumber]]&gt;2,IF(AND(טבלה20[[#This Row],[LengthofCycle]]-F343=F343-F342,טבלה20[[#This Row],[LengthofCycle]]-F343&lt;&gt;0),1,""),"")</f>
        <v/>
      </c>
      <c r="I344" t="str">
        <f>IF(טבלה20[[#This Row],[דילוג]]=1,SUM(H344:H345),"")</f>
        <v/>
      </c>
      <c r="J344" t="str">
        <f>IF(AND(טבלה20[[#This Row],[CycleNumber]]&gt;B343,טבלה20[[#This Row],[CycleNumber]]&gt;2),IF(טבלה20[[#This Row],[דילוג]]=1,טבלה20[[#This Row],[LengthofCycle]]-F343,J343),"")</f>
        <v/>
      </c>
      <c r="K344">
        <f>IF(AND(טבלה20[[#This Row],[CycleNumber]]&gt;B343,טבלה20[[#This Row],[CycleNumber]]&gt;2),IF(טבלה20[[#This Row],[דילוג]]=1,1,IF(MAX(K342:K343)=1,1,IF(טבלה20[[#This Row],[LengthofCycle]]-F343&lt;&gt;טבלה20[[#This Row],[הפרש קבוע אחרון]],0,""))),"")</f>
        <v>0</v>
      </c>
      <c r="L344" t="str">
        <f>IF(טבלה20[[#This Row],[CycleNumber]]&lt;3,"",IF(טבלה20[[#This Row],[דילוג]]=1,1,IF(L343="","",IF(טבלה20[[#This Row],[LengthofCycle]]-F343=טבלה20[[#This Row],[הפרש קבוע אחרון]],1,IF(L343+1&gt;3,"",L343+1)))))</f>
        <v/>
      </c>
      <c r="M344" t="str">
        <f>IF(AND(טבלה20[[#This Row],[פעילות]]=1,L345=2,L346=1,B346&gt;טבלה20[[#This Row],[CycleNumber]]),1,"")</f>
        <v/>
      </c>
      <c r="N344" t="str">
        <f>IF(AND(טבלה20[[#This Row],[האם יש לאישה וסת דילוג?]]=1,טבלה20[[#This Row],[CycleNumber]]&gt;5),IF(AND(טבלה20[[#This Row],[LengthofCycle]]=F341,F343=F340,F342=F339),1,""),"")</f>
        <v/>
      </c>
      <c r="O344" t="str">
        <f>IF(OR(טבלה20[[#This Row],[פעילות]]="",L343=""),"",IF(טבלה20[[#This Row],[פעילות]]=1,1,0))</f>
        <v/>
      </c>
      <c r="P344" t="str">
        <f>IF(AND(טבלה20[[#This Row],[הפרש קבוע אחרון]]&lt;&gt;"",טבלה20[[#This Row],[CycleNumber]]&lt;B345,B345&lt;&gt;"",טבלה20[[#This Row],[פעילות]]&lt;4),IF(F345-טבלה20[[#This Row],[LengthofCycle]]=טבלה20[[#This Row],[הפרש קבוע אחרון]],1,0),"")</f>
        <v/>
      </c>
      <c r="Q344" s="14" t="str">
        <f>IF(טבלה20[[#This Row],[פעילות]]="","",IF(OR(Q343="",AND(טבלה20[[#This Row],[דילוג]]=1,L343=3)),1,Q343+1))</f>
        <v/>
      </c>
      <c r="R344" s="14" t="str">
        <f>IF(AND(טבלה20[[#This Row],[מחזורי פעילות]]=3,H345=1,טבלה20[[#This Row],[הפרש קבוע אחרון]]&lt;&gt;J345),1,"")</f>
        <v/>
      </c>
      <c r="S344" s="14" t="str">
        <f>IF(AND(טבלה20[[#This Row],[מחזורי פעילות]]=3,H345=1,טבלה20[[#This Row],[הפרש קבוע אחרון]]=J345),1,"")</f>
        <v/>
      </c>
      <c r="T344" s="14" t="str">
        <f>IF(AND(טבלה20[[#This Row],[דילוג]]=1,טבלה20[[#This Row],[הפרש קבוע אחרון]]=J343,טבלה20[[#This Row],[מחזורי פעילות]]&gt;1),1,"")</f>
        <v/>
      </c>
      <c r="U344" s="14" t="str">
        <f>IF(OR(AND(טבלה20[[#This Row],[מחזורי פעילות]]&lt;&gt;"",Q345=""),AND(טבלה20[[#This Row],[פעילות]]=3,Q345=1)),טבלה20[[#This Row],[מחזורי פעילות]],"")</f>
        <v/>
      </c>
      <c r="V344" s="14" t="str">
        <f>IF(טבלה20[[#This Row],[באיזה מחזור נעקר אחרי קביעה?]]&lt;&gt;"",1,"")</f>
        <v/>
      </c>
      <c r="W344" s="14" t="str">
        <f>IF(AND(טבלה20[[#This Row],[באיזה מחזור נעקר אחרי קביעה?]]&lt;&gt;"",טבלה20[[#This Row],[CycleNumber]]&gt;B345),טבלה20[[#This Row],[באיזה מחזור נעקר אחרי קביעה?]],"")</f>
        <v/>
      </c>
      <c r="X344" s="14" t="str">
        <f>IF(AND(טבלה20[[#This Row],[הפרש קבוע אחרון]]&lt;&gt;"",J343=""),טבלה20[[#This Row],[CycleNumber]],"")</f>
        <v/>
      </c>
      <c r="Y344" s="14" t="str">
        <f>IF(OR(טבלה20[[#This Row],[CycleNumber]]&gt;B345,B345=""),טבלה20[[#This Row],[CycleNumber]],"")</f>
        <v/>
      </c>
      <c r="Z3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4" t="s">
        <v>47</v>
      </c>
      <c r="AS344">
        <v>3</v>
      </c>
      <c r="AT344">
        <v>27</v>
      </c>
      <c r="AU344">
        <f t="shared" si="13"/>
        <v>0</v>
      </c>
      <c r="AV344" t="str">
        <f t="shared" si="14"/>
        <v/>
      </c>
    </row>
    <row r="345" spans="1:48" x14ac:dyDescent="0.25">
      <c r="A345" t="s">
        <v>47</v>
      </c>
      <c r="B345">
        <v>4</v>
      </c>
      <c r="C345">
        <v>1</v>
      </c>
      <c r="D345">
        <v>1</v>
      </c>
      <c r="E345">
        <v>0</v>
      </c>
      <c r="F345">
        <v>25</v>
      </c>
      <c r="G345">
        <f>טבלה20[[#This Row],[LengthofCycle]]+1</f>
        <v>26</v>
      </c>
      <c r="H345" t="str">
        <f>IF(טבלה20[[#This Row],[CycleNumber]]&gt;2,IF(AND(טבלה20[[#This Row],[LengthofCycle]]-F344=F344-F343,טבלה20[[#This Row],[LengthofCycle]]-F344&lt;&gt;0),1,""),"")</f>
        <v/>
      </c>
      <c r="I345" t="str">
        <f>IF(טבלה20[[#This Row],[דילוג]]=1,SUM(H345:H346),"")</f>
        <v/>
      </c>
      <c r="J345" t="str">
        <f>IF(AND(טבלה20[[#This Row],[CycleNumber]]&gt;B344,טבלה20[[#This Row],[CycleNumber]]&gt;2),IF(טבלה20[[#This Row],[דילוג]]=1,טבלה20[[#This Row],[LengthofCycle]]-F344,J344),"")</f>
        <v/>
      </c>
      <c r="K345">
        <f>IF(AND(טבלה20[[#This Row],[CycleNumber]]&gt;B344,טבלה20[[#This Row],[CycleNumber]]&gt;2),IF(טבלה20[[#This Row],[דילוג]]=1,1,IF(MAX(K343:K344)=1,1,IF(טבלה20[[#This Row],[LengthofCycle]]-F344&lt;&gt;טבלה20[[#This Row],[הפרש קבוע אחרון]],0,""))),"")</f>
        <v>0</v>
      </c>
      <c r="L345" t="str">
        <f>IF(טבלה20[[#This Row],[CycleNumber]]&lt;3,"",IF(טבלה20[[#This Row],[דילוג]]=1,1,IF(L344="","",IF(טבלה20[[#This Row],[LengthofCycle]]-F344=טבלה20[[#This Row],[הפרש קבוע אחרון]],1,IF(L344+1&gt;3,"",L344+1)))))</f>
        <v/>
      </c>
      <c r="M345" t="str">
        <f>IF(AND(טבלה20[[#This Row],[פעילות]]=1,L346=2,L347=1,B347&gt;טבלה20[[#This Row],[CycleNumber]]),1,"")</f>
        <v/>
      </c>
      <c r="N345" t="str">
        <f>IF(AND(טבלה20[[#This Row],[האם יש לאישה וסת דילוג?]]=1,טבלה20[[#This Row],[CycleNumber]]&gt;5),IF(AND(טבלה20[[#This Row],[LengthofCycle]]=F342,F344=F341,F343=F340),1,""),"")</f>
        <v/>
      </c>
      <c r="O345" t="str">
        <f>IF(OR(טבלה20[[#This Row],[פעילות]]="",L344=""),"",IF(טבלה20[[#This Row],[פעילות]]=1,1,0))</f>
        <v/>
      </c>
      <c r="P345" t="str">
        <f>IF(AND(טבלה20[[#This Row],[הפרש קבוע אחרון]]&lt;&gt;"",טבלה20[[#This Row],[CycleNumber]]&lt;B346,B346&lt;&gt;"",טבלה20[[#This Row],[פעילות]]&lt;4),IF(F346-טבלה20[[#This Row],[LengthofCycle]]=טבלה20[[#This Row],[הפרש קבוע אחרון]],1,0),"")</f>
        <v/>
      </c>
      <c r="Q345" s="14" t="str">
        <f>IF(טבלה20[[#This Row],[פעילות]]="","",IF(OR(Q344="",AND(טבלה20[[#This Row],[דילוג]]=1,L344=3)),1,Q344+1))</f>
        <v/>
      </c>
      <c r="R345" s="14" t="str">
        <f>IF(AND(טבלה20[[#This Row],[מחזורי פעילות]]=3,H346=1,טבלה20[[#This Row],[הפרש קבוע אחרון]]&lt;&gt;J346),1,"")</f>
        <v/>
      </c>
      <c r="S345" s="14" t="str">
        <f>IF(AND(טבלה20[[#This Row],[מחזורי פעילות]]=3,H346=1,טבלה20[[#This Row],[הפרש קבוע אחרון]]=J346),1,"")</f>
        <v/>
      </c>
      <c r="T345" s="14" t="str">
        <f>IF(AND(טבלה20[[#This Row],[דילוג]]=1,טבלה20[[#This Row],[הפרש קבוע אחרון]]=J344,טבלה20[[#This Row],[מחזורי פעילות]]&gt;1),1,"")</f>
        <v/>
      </c>
      <c r="U345" s="14" t="str">
        <f>IF(OR(AND(טבלה20[[#This Row],[מחזורי פעילות]]&lt;&gt;"",Q346=""),AND(טבלה20[[#This Row],[פעילות]]=3,Q346=1)),טבלה20[[#This Row],[מחזורי פעילות]],"")</f>
        <v/>
      </c>
      <c r="V345" s="14" t="str">
        <f>IF(טבלה20[[#This Row],[באיזה מחזור נעקר אחרי קביעה?]]&lt;&gt;"",1,"")</f>
        <v/>
      </c>
      <c r="W345" s="14" t="str">
        <f>IF(AND(טבלה20[[#This Row],[באיזה מחזור נעקר אחרי קביעה?]]&lt;&gt;"",טבלה20[[#This Row],[CycleNumber]]&gt;B346),טבלה20[[#This Row],[באיזה מחזור נעקר אחרי קביעה?]],"")</f>
        <v/>
      </c>
      <c r="X345" s="14" t="str">
        <f>IF(AND(טבלה20[[#This Row],[הפרש קבוע אחרון]]&lt;&gt;"",J344=""),טבלה20[[#This Row],[CycleNumber]],"")</f>
        <v/>
      </c>
      <c r="Y345" s="14" t="str">
        <f>IF(OR(טבלה20[[#This Row],[CycleNumber]]&gt;B346,B346=""),טבלה20[[#This Row],[CycleNumber]],"")</f>
        <v/>
      </c>
      <c r="Z3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5" t="s">
        <v>47</v>
      </c>
      <c r="AS345">
        <v>4</v>
      </c>
      <c r="AT345">
        <v>25</v>
      </c>
      <c r="AU345">
        <f t="shared" si="13"/>
        <v>0</v>
      </c>
      <c r="AV345" t="str">
        <f t="shared" si="14"/>
        <v/>
      </c>
    </row>
    <row r="346" spans="1:48" x14ac:dyDescent="0.25">
      <c r="A346" t="s">
        <v>47</v>
      </c>
      <c r="B346">
        <v>5</v>
      </c>
      <c r="C346">
        <v>1</v>
      </c>
      <c r="D346">
        <v>1</v>
      </c>
      <c r="E346">
        <v>0</v>
      </c>
      <c r="F346">
        <v>25</v>
      </c>
      <c r="G346">
        <f>טבלה20[[#This Row],[LengthofCycle]]+1</f>
        <v>26</v>
      </c>
      <c r="H346" t="str">
        <f>IF(טבלה20[[#This Row],[CycleNumber]]&gt;2,IF(AND(טבלה20[[#This Row],[LengthofCycle]]-F345=F345-F344,טבלה20[[#This Row],[LengthofCycle]]-F345&lt;&gt;0),1,""),"")</f>
        <v/>
      </c>
      <c r="I346" t="str">
        <f>IF(טבלה20[[#This Row],[דילוג]]=1,SUM(H346:H347),"")</f>
        <v/>
      </c>
      <c r="J346" t="str">
        <f>IF(AND(טבלה20[[#This Row],[CycleNumber]]&gt;B345,טבלה20[[#This Row],[CycleNumber]]&gt;2),IF(טבלה20[[#This Row],[דילוג]]=1,טבלה20[[#This Row],[LengthofCycle]]-F345,J345),"")</f>
        <v/>
      </c>
      <c r="K346">
        <f>IF(AND(טבלה20[[#This Row],[CycleNumber]]&gt;B345,טבלה20[[#This Row],[CycleNumber]]&gt;2),IF(טבלה20[[#This Row],[דילוג]]=1,1,IF(MAX(K344:K345)=1,1,IF(טבלה20[[#This Row],[LengthofCycle]]-F345&lt;&gt;טבלה20[[#This Row],[הפרש קבוע אחרון]],0,""))),"")</f>
        <v>0</v>
      </c>
      <c r="L346" t="str">
        <f>IF(טבלה20[[#This Row],[CycleNumber]]&lt;3,"",IF(טבלה20[[#This Row],[דילוג]]=1,1,IF(L345="","",IF(טבלה20[[#This Row],[LengthofCycle]]-F345=טבלה20[[#This Row],[הפרש קבוע אחרון]],1,IF(L345+1&gt;3,"",L345+1)))))</f>
        <v/>
      </c>
      <c r="M346" t="str">
        <f>IF(AND(טבלה20[[#This Row],[פעילות]]=1,L347=2,L348=1,B348&gt;טבלה20[[#This Row],[CycleNumber]]),1,"")</f>
        <v/>
      </c>
      <c r="N346" t="str">
        <f>IF(AND(טבלה20[[#This Row],[האם יש לאישה וסת דילוג?]]=1,טבלה20[[#This Row],[CycleNumber]]&gt;5),IF(AND(טבלה20[[#This Row],[LengthofCycle]]=F343,F345=F342,F344=F341),1,""),"")</f>
        <v/>
      </c>
      <c r="O346" t="str">
        <f>IF(OR(טבלה20[[#This Row],[פעילות]]="",L345=""),"",IF(טבלה20[[#This Row],[פעילות]]=1,1,0))</f>
        <v/>
      </c>
      <c r="P346" t="str">
        <f>IF(AND(טבלה20[[#This Row],[הפרש קבוע אחרון]]&lt;&gt;"",טבלה20[[#This Row],[CycleNumber]]&lt;B347,B347&lt;&gt;"",טבלה20[[#This Row],[פעילות]]&lt;4),IF(F347-טבלה20[[#This Row],[LengthofCycle]]=טבלה20[[#This Row],[הפרש קבוע אחרון]],1,0),"")</f>
        <v/>
      </c>
      <c r="Q346" s="14" t="str">
        <f>IF(טבלה20[[#This Row],[פעילות]]="","",IF(OR(Q345="",AND(טבלה20[[#This Row],[דילוג]]=1,L345=3)),1,Q345+1))</f>
        <v/>
      </c>
      <c r="R346" s="14" t="str">
        <f>IF(AND(טבלה20[[#This Row],[מחזורי פעילות]]=3,H347=1,טבלה20[[#This Row],[הפרש קבוע אחרון]]&lt;&gt;J347),1,"")</f>
        <v/>
      </c>
      <c r="S346" s="14" t="str">
        <f>IF(AND(טבלה20[[#This Row],[מחזורי פעילות]]=3,H347=1,טבלה20[[#This Row],[הפרש קבוע אחרון]]=J347),1,"")</f>
        <v/>
      </c>
      <c r="T346" s="14" t="str">
        <f>IF(AND(טבלה20[[#This Row],[דילוג]]=1,טבלה20[[#This Row],[הפרש קבוע אחרון]]=J345,טבלה20[[#This Row],[מחזורי פעילות]]&gt;1),1,"")</f>
        <v/>
      </c>
      <c r="U346" s="14" t="str">
        <f>IF(OR(AND(טבלה20[[#This Row],[מחזורי פעילות]]&lt;&gt;"",Q347=""),AND(טבלה20[[#This Row],[פעילות]]=3,Q347=1)),טבלה20[[#This Row],[מחזורי פעילות]],"")</f>
        <v/>
      </c>
      <c r="V346" s="14" t="str">
        <f>IF(טבלה20[[#This Row],[באיזה מחזור נעקר אחרי קביעה?]]&lt;&gt;"",1,"")</f>
        <v/>
      </c>
      <c r="W346" s="14" t="str">
        <f>IF(AND(טבלה20[[#This Row],[באיזה מחזור נעקר אחרי קביעה?]]&lt;&gt;"",טבלה20[[#This Row],[CycleNumber]]&gt;B347),טבלה20[[#This Row],[באיזה מחזור נעקר אחרי קביעה?]],"")</f>
        <v/>
      </c>
      <c r="X346" s="14" t="str">
        <f>IF(AND(טבלה20[[#This Row],[הפרש קבוע אחרון]]&lt;&gt;"",J345=""),טבלה20[[#This Row],[CycleNumber]],"")</f>
        <v/>
      </c>
      <c r="Y346" s="14" t="str">
        <f>IF(OR(טבלה20[[#This Row],[CycleNumber]]&gt;B347,B347=""),טבלה20[[#This Row],[CycleNumber]],"")</f>
        <v/>
      </c>
      <c r="Z3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6" t="s">
        <v>47</v>
      </c>
      <c r="AS346">
        <v>5</v>
      </c>
      <c r="AT346">
        <v>25</v>
      </c>
      <c r="AU346">
        <f t="shared" si="13"/>
        <v>0</v>
      </c>
      <c r="AV346" t="str">
        <f t="shared" si="14"/>
        <v/>
      </c>
    </row>
    <row r="347" spans="1:48" x14ac:dyDescent="0.25">
      <c r="A347" t="s">
        <v>47</v>
      </c>
      <c r="B347">
        <v>6</v>
      </c>
      <c r="C347">
        <v>1</v>
      </c>
      <c r="D347">
        <v>1</v>
      </c>
      <c r="E347">
        <v>0</v>
      </c>
      <c r="F347">
        <v>25</v>
      </c>
      <c r="G347">
        <f>טבלה20[[#This Row],[LengthofCycle]]+1</f>
        <v>26</v>
      </c>
      <c r="H347" t="str">
        <f>IF(טבלה20[[#This Row],[CycleNumber]]&gt;2,IF(AND(טבלה20[[#This Row],[LengthofCycle]]-F346=F346-F345,טבלה20[[#This Row],[LengthofCycle]]-F346&lt;&gt;0),1,""),"")</f>
        <v/>
      </c>
      <c r="I347" t="str">
        <f>IF(טבלה20[[#This Row],[דילוג]]=1,SUM(H347:H348),"")</f>
        <v/>
      </c>
      <c r="J347" t="str">
        <f>IF(AND(טבלה20[[#This Row],[CycleNumber]]&gt;B346,טבלה20[[#This Row],[CycleNumber]]&gt;2),IF(טבלה20[[#This Row],[דילוג]]=1,טבלה20[[#This Row],[LengthofCycle]]-F346,J346),"")</f>
        <v/>
      </c>
      <c r="K347">
        <f>IF(AND(טבלה20[[#This Row],[CycleNumber]]&gt;B346,טבלה20[[#This Row],[CycleNumber]]&gt;2),IF(טבלה20[[#This Row],[דילוג]]=1,1,IF(MAX(K345:K346)=1,1,IF(טבלה20[[#This Row],[LengthofCycle]]-F346&lt;&gt;טבלה20[[#This Row],[הפרש קבוע אחרון]],0,""))),"")</f>
        <v>0</v>
      </c>
      <c r="L347" t="str">
        <f>IF(טבלה20[[#This Row],[CycleNumber]]&lt;3,"",IF(טבלה20[[#This Row],[דילוג]]=1,1,IF(L346="","",IF(טבלה20[[#This Row],[LengthofCycle]]-F346=טבלה20[[#This Row],[הפרש קבוע אחרון]],1,IF(L346+1&gt;3,"",L346+1)))))</f>
        <v/>
      </c>
      <c r="M347" t="str">
        <f>IF(AND(טבלה20[[#This Row],[פעילות]]=1,L348=2,L349=1,B349&gt;טבלה20[[#This Row],[CycleNumber]]),1,"")</f>
        <v/>
      </c>
      <c r="N347" t="str">
        <f>IF(AND(טבלה20[[#This Row],[האם יש לאישה וסת דילוג?]]=1,טבלה20[[#This Row],[CycleNumber]]&gt;5),IF(AND(טבלה20[[#This Row],[LengthofCycle]]=F344,F346=F343,F345=F342),1,""),"")</f>
        <v/>
      </c>
      <c r="O347" t="str">
        <f>IF(OR(טבלה20[[#This Row],[פעילות]]="",L346=""),"",IF(טבלה20[[#This Row],[פעילות]]=1,1,0))</f>
        <v/>
      </c>
      <c r="P347" t="str">
        <f>IF(AND(טבלה20[[#This Row],[הפרש קבוע אחרון]]&lt;&gt;"",טבלה20[[#This Row],[CycleNumber]]&lt;B348,B348&lt;&gt;"",טבלה20[[#This Row],[פעילות]]&lt;4),IF(F348-טבלה20[[#This Row],[LengthofCycle]]=טבלה20[[#This Row],[הפרש קבוע אחרון]],1,0),"")</f>
        <v/>
      </c>
      <c r="Q347" s="14" t="str">
        <f>IF(טבלה20[[#This Row],[פעילות]]="","",IF(OR(Q346="",AND(טבלה20[[#This Row],[דילוג]]=1,L346=3)),1,Q346+1))</f>
        <v/>
      </c>
      <c r="R347" s="14" t="str">
        <f>IF(AND(טבלה20[[#This Row],[מחזורי פעילות]]=3,H348=1,טבלה20[[#This Row],[הפרש קבוע אחרון]]&lt;&gt;J348),1,"")</f>
        <v/>
      </c>
      <c r="S347" s="14" t="str">
        <f>IF(AND(טבלה20[[#This Row],[מחזורי פעילות]]=3,H348=1,טבלה20[[#This Row],[הפרש קבוע אחרון]]=J348),1,"")</f>
        <v/>
      </c>
      <c r="T347" s="14" t="str">
        <f>IF(AND(טבלה20[[#This Row],[דילוג]]=1,טבלה20[[#This Row],[הפרש קבוע אחרון]]=J346,טבלה20[[#This Row],[מחזורי פעילות]]&gt;1),1,"")</f>
        <v/>
      </c>
      <c r="U347" s="14" t="str">
        <f>IF(OR(AND(טבלה20[[#This Row],[מחזורי פעילות]]&lt;&gt;"",Q348=""),AND(טבלה20[[#This Row],[פעילות]]=3,Q348=1)),טבלה20[[#This Row],[מחזורי פעילות]],"")</f>
        <v/>
      </c>
      <c r="V347" s="14" t="str">
        <f>IF(טבלה20[[#This Row],[באיזה מחזור נעקר אחרי קביעה?]]&lt;&gt;"",1,"")</f>
        <v/>
      </c>
      <c r="W347" s="14" t="str">
        <f>IF(AND(טבלה20[[#This Row],[באיזה מחזור נעקר אחרי קביעה?]]&lt;&gt;"",טבלה20[[#This Row],[CycleNumber]]&gt;B348),טבלה20[[#This Row],[באיזה מחזור נעקר אחרי קביעה?]],"")</f>
        <v/>
      </c>
      <c r="X347" s="14" t="str">
        <f>IF(AND(טבלה20[[#This Row],[הפרש קבוע אחרון]]&lt;&gt;"",J346=""),טבלה20[[#This Row],[CycleNumber]],"")</f>
        <v/>
      </c>
      <c r="Y347" s="14" t="str">
        <f>IF(OR(טבלה20[[#This Row],[CycleNumber]]&gt;B348,B348=""),טבלה20[[#This Row],[CycleNumber]],"")</f>
        <v/>
      </c>
      <c r="Z3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7" t="s">
        <v>47</v>
      </c>
      <c r="AS347">
        <v>6</v>
      </c>
      <c r="AT347">
        <v>25</v>
      </c>
      <c r="AU347">
        <f t="shared" si="13"/>
        <v>0</v>
      </c>
      <c r="AV347" t="str">
        <f t="shared" si="14"/>
        <v/>
      </c>
    </row>
    <row r="348" spans="1:48" x14ac:dyDescent="0.25">
      <c r="A348" t="s">
        <v>47</v>
      </c>
      <c r="B348">
        <v>7</v>
      </c>
      <c r="C348">
        <v>1</v>
      </c>
      <c r="D348">
        <v>1</v>
      </c>
      <c r="E348">
        <v>0</v>
      </c>
      <c r="F348">
        <v>25</v>
      </c>
      <c r="G348">
        <f>טבלה20[[#This Row],[LengthofCycle]]+1</f>
        <v>26</v>
      </c>
      <c r="H348" t="str">
        <f>IF(טבלה20[[#This Row],[CycleNumber]]&gt;2,IF(AND(טבלה20[[#This Row],[LengthofCycle]]-F347=F347-F346,טבלה20[[#This Row],[LengthofCycle]]-F347&lt;&gt;0),1,""),"")</f>
        <v/>
      </c>
      <c r="I348" t="str">
        <f>IF(טבלה20[[#This Row],[דילוג]]=1,SUM(H348:H349),"")</f>
        <v/>
      </c>
      <c r="J348" t="str">
        <f>IF(AND(טבלה20[[#This Row],[CycleNumber]]&gt;B347,טבלה20[[#This Row],[CycleNumber]]&gt;2),IF(טבלה20[[#This Row],[דילוג]]=1,טבלה20[[#This Row],[LengthofCycle]]-F347,J347),"")</f>
        <v/>
      </c>
      <c r="K348">
        <f>IF(AND(טבלה20[[#This Row],[CycleNumber]]&gt;B347,טבלה20[[#This Row],[CycleNumber]]&gt;2),IF(טבלה20[[#This Row],[דילוג]]=1,1,IF(MAX(K346:K347)=1,1,IF(טבלה20[[#This Row],[LengthofCycle]]-F347&lt;&gt;טבלה20[[#This Row],[הפרש קבוע אחרון]],0,""))),"")</f>
        <v>0</v>
      </c>
      <c r="L348" t="str">
        <f>IF(טבלה20[[#This Row],[CycleNumber]]&lt;3,"",IF(טבלה20[[#This Row],[דילוג]]=1,1,IF(L347="","",IF(טבלה20[[#This Row],[LengthofCycle]]-F347=טבלה20[[#This Row],[הפרש קבוע אחרון]],1,IF(L347+1&gt;3,"",L347+1)))))</f>
        <v/>
      </c>
      <c r="M348" t="str">
        <f>IF(AND(טבלה20[[#This Row],[פעילות]]=1,L349=2,L350=1,B350&gt;טבלה20[[#This Row],[CycleNumber]]),1,"")</f>
        <v/>
      </c>
      <c r="N348" t="str">
        <f>IF(AND(טבלה20[[#This Row],[האם יש לאישה וסת דילוג?]]=1,טבלה20[[#This Row],[CycleNumber]]&gt;5),IF(AND(טבלה20[[#This Row],[LengthofCycle]]=F345,F347=F344,F346=F343),1,""),"")</f>
        <v/>
      </c>
      <c r="O348" t="str">
        <f>IF(OR(טבלה20[[#This Row],[פעילות]]="",L347=""),"",IF(טבלה20[[#This Row],[פעילות]]=1,1,0))</f>
        <v/>
      </c>
      <c r="P348" t="str">
        <f>IF(AND(טבלה20[[#This Row],[הפרש קבוע אחרון]]&lt;&gt;"",טבלה20[[#This Row],[CycleNumber]]&lt;B349,B349&lt;&gt;"",טבלה20[[#This Row],[פעילות]]&lt;4),IF(F349-טבלה20[[#This Row],[LengthofCycle]]=טבלה20[[#This Row],[הפרש קבוע אחרון]],1,0),"")</f>
        <v/>
      </c>
      <c r="Q348" s="14" t="str">
        <f>IF(טבלה20[[#This Row],[פעילות]]="","",IF(OR(Q347="",AND(טבלה20[[#This Row],[דילוג]]=1,L347=3)),1,Q347+1))</f>
        <v/>
      </c>
      <c r="R348" s="14" t="str">
        <f>IF(AND(טבלה20[[#This Row],[מחזורי פעילות]]=3,H349=1,טבלה20[[#This Row],[הפרש קבוע אחרון]]&lt;&gt;J349),1,"")</f>
        <v/>
      </c>
      <c r="S348" s="14" t="str">
        <f>IF(AND(טבלה20[[#This Row],[מחזורי פעילות]]=3,H349=1,טבלה20[[#This Row],[הפרש קבוע אחרון]]=J349),1,"")</f>
        <v/>
      </c>
      <c r="T348" s="14" t="str">
        <f>IF(AND(טבלה20[[#This Row],[דילוג]]=1,טבלה20[[#This Row],[הפרש קבוע אחרון]]=J347,טבלה20[[#This Row],[מחזורי פעילות]]&gt;1),1,"")</f>
        <v/>
      </c>
      <c r="U348" s="14" t="str">
        <f>IF(OR(AND(טבלה20[[#This Row],[מחזורי פעילות]]&lt;&gt;"",Q349=""),AND(טבלה20[[#This Row],[פעילות]]=3,Q349=1)),טבלה20[[#This Row],[מחזורי פעילות]],"")</f>
        <v/>
      </c>
      <c r="V348" s="14" t="str">
        <f>IF(טבלה20[[#This Row],[באיזה מחזור נעקר אחרי קביעה?]]&lt;&gt;"",1,"")</f>
        <v/>
      </c>
      <c r="W348" s="14" t="str">
        <f>IF(AND(טבלה20[[#This Row],[באיזה מחזור נעקר אחרי קביעה?]]&lt;&gt;"",טבלה20[[#This Row],[CycleNumber]]&gt;B349),טבלה20[[#This Row],[באיזה מחזור נעקר אחרי קביעה?]],"")</f>
        <v/>
      </c>
      <c r="X348" s="14" t="str">
        <f>IF(AND(טבלה20[[#This Row],[הפרש קבוע אחרון]]&lt;&gt;"",J347=""),טבלה20[[#This Row],[CycleNumber]],"")</f>
        <v/>
      </c>
      <c r="Y348" s="14" t="str">
        <f>IF(OR(טבלה20[[#This Row],[CycleNumber]]&gt;B349,B349=""),טבלה20[[#This Row],[CycleNumber]],"")</f>
        <v/>
      </c>
      <c r="Z3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8" t="s">
        <v>47</v>
      </c>
      <c r="AS348">
        <v>7</v>
      </c>
      <c r="AT348">
        <v>25</v>
      </c>
      <c r="AU348">
        <f t="shared" si="13"/>
        <v>0</v>
      </c>
      <c r="AV348" t="str">
        <f t="shared" si="14"/>
        <v/>
      </c>
    </row>
    <row r="349" spans="1:48" x14ac:dyDescent="0.25">
      <c r="A349" t="s">
        <v>47</v>
      </c>
      <c r="B349">
        <v>8</v>
      </c>
      <c r="C349">
        <v>1</v>
      </c>
      <c r="D349">
        <v>1</v>
      </c>
      <c r="E349">
        <v>0</v>
      </c>
      <c r="F349">
        <v>21</v>
      </c>
      <c r="G349">
        <f>טבלה20[[#This Row],[LengthofCycle]]+1</f>
        <v>22</v>
      </c>
      <c r="H349" t="str">
        <f>IF(טבלה20[[#This Row],[CycleNumber]]&gt;2,IF(AND(טבלה20[[#This Row],[LengthofCycle]]-F348=F348-F347,טבלה20[[#This Row],[LengthofCycle]]-F348&lt;&gt;0),1,""),"")</f>
        <v/>
      </c>
      <c r="I349" t="str">
        <f>IF(טבלה20[[#This Row],[דילוג]]=1,SUM(H349:H350),"")</f>
        <v/>
      </c>
      <c r="J349" t="str">
        <f>IF(AND(טבלה20[[#This Row],[CycleNumber]]&gt;B348,טבלה20[[#This Row],[CycleNumber]]&gt;2),IF(טבלה20[[#This Row],[דילוג]]=1,טבלה20[[#This Row],[LengthofCycle]]-F348,J348),"")</f>
        <v/>
      </c>
      <c r="K349">
        <f>IF(AND(טבלה20[[#This Row],[CycleNumber]]&gt;B348,טבלה20[[#This Row],[CycleNumber]]&gt;2),IF(טבלה20[[#This Row],[דילוג]]=1,1,IF(MAX(K347:K348)=1,1,IF(טבלה20[[#This Row],[LengthofCycle]]-F348&lt;&gt;טבלה20[[#This Row],[הפרש קבוע אחרון]],0,""))),"")</f>
        <v>0</v>
      </c>
      <c r="L349" t="str">
        <f>IF(טבלה20[[#This Row],[CycleNumber]]&lt;3,"",IF(טבלה20[[#This Row],[דילוג]]=1,1,IF(L348="","",IF(טבלה20[[#This Row],[LengthofCycle]]-F348=טבלה20[[#This Row],[הפרש קבוע אחרון]],1,IF(L348+1&gt;3,"",L348+1)))))</f>
        <v/>
      </c>
      <c r="M349" t="str">
        <f>IF(AND(טבלה20[[#This Row],[פעילות]]=1,L350=2,L351=1,B351&gt;טבלה20[[#This Row],[CycleNumber]]),1,"")</f>
        <v/>
      </c>
      <c r="N349" t="str">
        <f>IF(AND(טבלה20[[#This Row],[האם יש לאישה וסת דילוג?]]=1,טבלה20[[#This Row],[CycleNumber]]&gt;5),IF(AND(טבלה20[[#This Row],[LengthofCycle]]=F346,F348=F345,F347=F344),1,""),"")</f>
        <v/>
      </c>
      <c r="O349" t="str">
        <f>IF(OR(טבלה20[[#This Row],[פעילות]]="",L348=""),"",IF(טבלה20[[#This Row],[פעילות]]=1,1,0))</f>
        <v/>
      </c>
      <c r="P349" t="str">
        <f>IF(AND(טבלה20[[#This Row],[הפרש קבוע אחרון]]&lt;&gt;"",טבלה20[[#This Row],[CycleNumber]]&lt;B350,B350&lt;&gt;"",טבלה20[[#This Row],[פעילות]]&lt;4),IF(F350-טבלה20[[#This Row],[LengthofCycle]]=טבלה20[[#This Row],[הפרש קבוע אחרון]],1,0),"")</f>
        <v/>
      </c>
      <c r="Q349" s="14" t="str">
        <f>IF(טבלה20[[#This Row],[פעילות]]="","",IF(OR(Q348="",AND(טבלה20[[#This Row],[דילוג]]=1,L348=3)),1,Q348+1))</f>
        <v/>
      </c>
      <c r="R349" s="14" t="str">
        <f>IF(AND(טבלה20[[#This Row],[מחזורי פעילות]]=3,H350=1,טבלה20[[#This Row],[הפרש קבוע אחרון]]&lt;&gt;J350),1,"")</f>
        <v/>
      </c>
      <c r="S349" s="14" t="str">
        <f>IF(AND(טבלה20[[#This Row],[מחזורי פעילות]]=3,H350=1,טבלה20[[#This Row],[הפרש קבוע אחרון]]=J350),1,"")</f>
        <v/>
      </c>
      <c r="T349" s="14" t="str">
        <f>IF(AND(טבלה20[[#This Row],[דילוג]]=1,טבלה20[[#This Row],[הפרש קבוע אחרון]]=J348,טבלה20[[#This Row],[מחזורי פעילות]]&gt;1),1,"")</f>
        <v/>
      </c>
      <c r="U349" s="14" t="str">
        <f>IF(OR(AND(טבלה20[[#This Row],[מחזורי פעילות]]&lt;&gt;"",Q350=""),AND(טבלה20[[#This Row],[פעילות]]=3,Q350=1)),טבלה20[[#This Row],[מחזורי פעילות]],"")</f>
        <v/>
      </c>
      <c r="V349" s="14" t="str">
        <f>IF(טבלה20[[#This Row],[באיזה מחזור נעקר אחרי קביעה?]]&lt;&gt;"",1,"")</f>
        <v/>
      </c>
      <c r="W349" s="14" t="str">
        <f>IF(AND(טבלה20[[#This Row],[באיזה מחזור נעקר אחרי קביעה?]]&lt;&gt;"",טבלה20[[#This Row],[CycleNumber]]&gt;B350),טבלה20[[#This Row],[באיזה מחזור נעקר אחרי קביעה?]],"")</f>
        <v/>
      </c>
      <c r="X349" s="14" t="str">
        <f>IF(AND(טבלה20[[#This Row],[הפרש קבוע אחרון]]&lt;&gt;"",J348=""),טבלה20[[#This Row],[CycleNumber]],"")</f>
        <v/>
      </c>
      <c r="Y349" s="14" t="str">
        <f>IF(OR(טבלה20[[#This Row],[CycleNumber]]&gt;B350,B350=""),טבלה20[[#This Row],[CycleNumber]],"")</f>
        <v/>
      </c>
      <c r="Z3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49" t="s">
        <v>47</v>
      </c>
      <c r="AS349">
        <v>8</v>
      </c>
      <c r="AT349">
        <v>21</v>
      </c>
      <c r="AU349">
        <f t="shared" si="13"/>
        <v>0</v>
      </c>
      <c r="AV349" t="str">
        <f t="shared" si="14"/>
        <v/>
      </c>
    </row>
    <row r="350" spans="1:48" x14ac:dyDescent="0.25">
      <c r="A350" t="s">
        <v>47</v>
      </c>
      <c r="B350">
        <v>9</v>
      </c>
      <c r="C350">
        <v>1</v>
      </c>
      <c r="D350">
        <v>1</v>
      </c>
      <c r="E350">
        <v>0</v>
      </c>
      <c r="F350">
        <v>26</v>
      </c>
      <c r="G350">
        <f>טבלה20[[#This Row],[LengthofCycle]]+1</f>
        <v>27</v>
      </c>
      <c r="H350" t="str">
        <f>IF(טבלה20[[#This Row],[CycleNumber]]&gt;2,IF(AND(טבלה20[[#This Row],[LengthofCycle]]-F349=F349-F348,טבלה20[[#This Row],[LengthofCycle]]-F349&lt;&gt;0),1,""),"")</f>
        <v/>
      </c>
      <c r="I350" t="str">
        <f>IF(טבלה20[[#This Row],[דילוג]]=1,SUM(H350:H351),"")</f>
        <v/>
      </c>
      <c r="J350" t="str">
        <f>IF(AND(טבלה20[[#This Row],[CycleNumber]]&gt;B349,טבלה20[[#This Row],[CycleNumber]]&gt;2),IF(טבלה20[[#This Row],[דילוג]]=1,טבלה20[[#This Row],[LengthofCycle]]-F349,J349),"")</f>
        <v/>
      </c>
      <c r="K350">
        <f>IF(AND(טבלה20[[#This Row],[CycleNumber]]&gt;B349,טבלה20[[#This Row],[CycleNumber]]&gt;2),IF(טבלה20[[#This Row],[דילוג]]=1,1,IF(MAX(K348:K349)=1,1,IF(טבלה20[[#This Row],[LengthofCycle]]-F349&lt;&gt;טבלה20[[#This Row],[הפרש קבוע אחרון]],0,""))),"")</f>
        <v>0</v>
      </c>
      <c r="L350" t="str">
        <f>IF(טבלה20[[#This Row],[CycleNumber]]&lt;3,"",IF(טבלה20[[#This Row],[דילוג]]=1,1,IF(L349="","",IF(טבלה20[[#This Row],[LengthofCycle]]-F349=טבלה20[[#This Row],[הפרש קבוע אחרון]],1,IF(L349+1&gt;3,"",L349+1)))))</f>
        <v/>
      </c>
      <c r="M350" t="str">
        <f>IF(AND(טבלה20[[#This Row],[פעילות]]=1,L351=2,L352=1,B352&gt;טבלה20[[#This Row],[CycleNumber]]),1,"")</f>
        <v/>
      </c>
      <c r="N350" t="str">
        <f>IF(AND(טבלה20[[#This Row],[האם יש לאישה וסת דילוג?]]=1,טבלה20[[#This Row],[CycleNumber]]&gt;5),IF(AND(טבלה20[[#This Row],[LengthofCycle]]=F347,F349=F346,F348=F345),1,""),"")</f>
        <v/>
      </c>
      <c r="O350" t="str">
        <f>IF(OR(טבלה20[[#This Row],[פעילות]]="",L349=""),"",IF(טבלה20[[#This Row],[פעילות]]=1,1,0))</f>
        <v/>
      </c>
      <c r="P350" t="str">
        <f>IF(AND(טבלה20[[#This Row],[הפרש קבוע אחרון]]&lt;&gt;"",טבלה20[[#This Row],[CycleNumber]]&lt;B351,B351&lt;&gt;"",טבלה20[[#This Row],[פעילות]]&lt;4),IF(F351-טבלה20[[#This Row],[LengthofCycle]]=טבלה20[[#This Row],[הפרש קבוע אחרון]],1,0),"")</f>
        <v/>
      </c>
      <c r="Q350" s="14" t="str">
        <f>IF(טבלה20[[#This Row],[פעילות]]="","",IF(OR(Q349="",AND(טבלה20[[#This Row],[דילוג]]=1,L349=3)),1,Q349+1))</f>
        <v/>
      </c>
      <c r="R350" s="14" t="str">
        <f>IF(AND(טבלה20[[#This Row],[מחזורי פעילות]]=3,H351=1,טבלה20[[#This Row],[הפרש קבוע אחרון]]&lt;&gt;J351),1,"")</f>
        <v/>
      </c>
      <c r="S350" s="14" t="str">
        <f>IF(AND(טבלה20[[#This Row],[מחזורי פעילות]]=3,H351=1,טבלה20[[#This Row],[הפרש קבוע אחרון]]=J351),1,"")</f>
        <v/>
      </c>
      <c r="T350" s="14" t="str">
        <f>IF(AND(טבלה20[[#This Row],[דילוג]]=1,טבלה20[[#This Row],[הפרש קבוע אחרון]]=J349,טבלה20[[#This Row],[מחזורי פעילות]]&gt;1),1,"")</f>
        <v/>
      </c>
      <c r="U350" s="14" t="str">
        <f>IF(OR(AND(טבלה20[[#This Row],[מחזורי פעילות]]&lt;&gt;"",Q351=""),AND(טבלה20[[#This Row],[פעילות]]=3,Q351=1)),טבלה20[[#This Row],[מחזורי פעילות]],"")</f>
        <v/>
      </c>
      <c r="V350" s="14" t="str">
        <f>IF(טבלה20[[#This Row],[באיזה מחזור נעקר אחרי קביעה?]]&lt;&gt;"",1,"")</f>
        <v/>
      </c>
      <c r="W350" s="14" t="str">
        <f>IF(AND(טבלה20[[#This Row],[באיזה מחזור נעקר אחרי קביעה?]]&lt;&gt;"",טבלה20[[#This Row],[CycleNumber]]&gt;B351),טבלה20[[#This Row],[באיזה מחזור נעקר אחרי קביעה?]],"")</f>
        <v/>
      </c>
      <c r="X350" s="14" t="str">
        <f>IF(AND(טבלה20[[#This Row],[הפרש קבוע אחרון]]&lt;&gt;"",J349=""),טבלה20[[#This Row],[CycleNumber]],"")</f>
        <v/>
      </c>
      <c r="Y350" s="14" t="str">
        <f>IF(OR(טבלה20[[#This Row],[CycleNumber]]&gt;B351,B351=""),טבלה20[[#This Row],[CycleNumber]],"")</f>
        <v/>
      </c>
      <c r="Z3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0" t="s">
        <v>47</v>
      </c>
      <c r="AS350">
        <v>9</v>
      </c>
      <c r="AT350">
        <v>26</v>
      </c>
      <c r="AU350">
        <f t="shared" si="13"/>
        <v>0</v>
      </c>
      <c r="AV350" t="str">
        <f t="shared" si="14"/>
        <v/>
      </c>
    </row>
    <row r="351" spans="1:48" x14ac:dyDescent="0.25">
      <c r="A351" t="s">
        <v>47</v>
      </c>
      <c r="B351">
        <v>10</v>
      </c>
      <c r="C351">
        <v>1</v>
      </c>
      <c r="D351">
        <v>1</v>
      </c>
      <c r="E351">
        <v>0</v>
      </c>
      <c r="F351">
        <v>23</v>
      </c>
      <c r="G351">
        <f>טבלה20[[#This Row],[LengthofCycle]]+1</f>
        <v>24</v>
      </c>
      <c r="H351" t="str">
        <f>IF(טבלה20[[#This Row],[CycleNumber]]&gt;2,IF(AND(טבלה20[[#This Row],[LengthofCycle]]-F350=F350-F349,טבלה20[[#This Row],[LengthofCycle]]-F350&lt;&gt;0),1,""),"")</f>
        <v/>
      </c>
      <c r="I351" t="str">
        <f>IF(טבלה20[[#This Row],[דילוג]]=1,SUM(H351:H352),"")</f>
        <v/>
      </c>
      <c r="J351" t="str">
        <f>IF(AND(טבלה20[[#This Row],[CycleNumber]]&gt;B350,טבלה20[[#This Row],[CycleNumber]]&gt;2),IF(טבלה20[[#This Row],[דילוג]]=1,טבלה20[[#This Row],[LengthofCycle]]-F350,J350),"")</f>
        <v/>
      </c>
      <c r="K351">
        <f>IF(AND(טבלה20[[#This Row],[CycleNumber]]&gt;B350,טבלה20[[#This Row],[CycleNumber]]&gt;2),IF(טבלה20[[#This Row],[דילוג]]=1,1,IF(MAX(K349:K350)=1,1,IF(טבלה20[[#This Row],[LengthofCycle]]-F350&lt;&gt;טבלה20[[#This Row],[הפרש קבוע אחרון]],0,""))),"")</f>
        <v>0</v>
      </c>
      <c r="L351" t="str">
        <f>IF(טבלה20[[#This Row],[CycleNumber]]&lt;3,"",IF(טבלה20[[#This Row],[דילוג]]=1,1,IF(L350="","",IF(טבלה20[[#This Row],[LengthofCycle]]-F350=טבלה20[[#This Row],[הפרש קבוע אחרון]],1,IF(L350+1&gt;3,"",L350+1)))))</f>
        <v/>
      </c>
      <c r="M351" t="str">
        <f>IF(AND(טבלה20[[#This Row],[פעילות]]=1,L352=2,L353=1,B353&gt;טבלה20[[#This Row],[CycleNumber]]),1,"")</f>
        <v/>
      </c>
      <c r="N351" t="str">
        <f>IF(AND(טבלה20[[#This Row],[האם יש לאישה וסת דילוג?]]=1,טבלה20[[#This Row],[CycleNumber]]&gt;5),IF(AND(טבלה20[[#This Row],[LengthofCycle]]=F348,F350=F347,F349=F346),1,""),"")</f>
        <v/>
      </c>
      <c r="O351" t="str">
        <f>IF(OR(טבלה20[[#This Row],[פעילות]]="",L350=""),"",IF(טבלה20[[#This Row],[פעילות]]=1,1,0))</f>
        <v/>
      </c>
      <c r="P351" t="str">
        <f>IF(AND(טבלה20[[#This Row],[הפרש קבוע אחרון]]&lt;&gt;"",טבלה20[[#This Row],[CycleNumber]]&lt;B352,B352&lt;&gt;"",טבלה20[[#This Row],[פעילות]]&lt;4),IF(F352-טבלה20[[#This Row],[LengthofCycle]]=טבלה20[[#This Row],[הפרש קבוע אחרון]],1,0),"")</f>
        <v/>
      </c>
      <c r="Q351" s="14" t="str">
        <f>IF(טבלה20[[#This Row],[פעילות]]="","",IF(OR(Q350="",AND(טבלה20[[#This Row],[דילוג]]=1,L350=3)),1,Q350+1))</f>
        <v/>
      </c>
      <c r="R351" s="14" t="str">
        <f>IF(AND(טבלה20[[#This Row],[מחזורי פעילות]]=3,H352=1,טבלה20[[#This Row],[הפרש קבוע אחרון]]&lt;&gt;J352),1,"")</f>
        <v/>
      </c>
      <c r="S351" s="14" t="str">
        <f>IF(AND(טבלה20[[#This Row],[מחזורי פעילות]]=3,H352=1,טבלה20[[#This Row],[הפרש קבוע אחרון]]=J352),1,"")</f>
        <v/>
      </c>
      <c r="T351" s="14" t="str">
        <f>IF(AND(טבלה20[[#This Row],[דילוג]]=1,טבלה20[[#This Row],[הפרש קבוע אחרון]]=J350,טבלה20[[#This Row],[מחזורי פעילות]]&gt;1),1,"")</f>
        <v/>
      </c>
      <c r="U351" s="14" t="str">
        <f>IF(OR(AND(טבלה20[[#This Row],[מחזורי פעילות]]&lt;&gt;"",Q352=""),AND(טבלה20[[#This Row],[פעילות]]=3,Q352=1)),טבלה20[[#This Row],[מחזורי פעילות]],"")</f>
        <v/>
      </c>
      <c r="V351" s="14" t="str">
        <f>IF(טבלה20[[#This Row],[באיזה מחזור נעקר אחרי קביעה?]]&lt;&gt;"",1,"")</f>
        <v/>
      </c>
      <c r="W351" s="14" t="str">
        <f>IF(AND(טבלה20[[#This Row],[באיזה מחזור נעקר אחרי קביעה?]]&lt;&gt;"",טבלה20[[#This Row],[CycleNumber]]&gt;B352),טבלה20[[#This Row],[באיזה מחזור נעקר אחרי קביעה?]],"")</f>
        <v/>
      </c>
      <c r="X351" s="14" t="str">
        <f>IF(AND(טבלה20[[#This Row],[הפרש קבוע אחרון]]&lt;&gt;"",J350=""),טבלה20[[#This Row],[CycleNumber]],"")</f>
        <v/>
      </c>
      <c r="Y351" s="14" t="str">
        <f>IF(OR(טבלה20[[#This Row],[CycleNumber]]&gt;B352,B352=""),טבלה20[[#This Row],[CycleNumber]],"")</f>
        <v/>
      </c>
      <c r="Z3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1" t="s">
        <v>47</v>
      </c>
      <c r="AS351">
        <v>10</v>
      </c>
      <c r="AT351">
        <v>23</v>
      </c>
      <c r="AU351">
        <f t="shared" si="13"/>
        <v>0</v>
      </c>
      <c r="AV351" t="str">
        <f t="shared" si="14"/>
        <v/>
      </c>
    </row>
    <row r="352" spans="1:48" x14ac:dyDescent="0.25">
      <c r="A352" t="s">
        <v>47</v>
      </c>
      <c r="B352">
        <v>11</v>
      </c>
      <c r="C352">
        <v>1</v>
      </c>
      <c r="D352">
        <v>1</v>
      </c>
      <c r="E352">
        <v>0</v>
      </c>
      <c r="F352">
        <v>25</v>
      </c>
      <c r="G352">
        <f>טבלה20[[#This Row],[LengthofCycle]]+1</f>
        <v>26</v>
      </c>
      <c r="H352" t="str">
        <f>IF(טבלה20[[#This Row],[CycleNumber]]&gt;2,IF(AND(טבלה20[[#This Row],[LengthofCycle]]-F351=F351-F350,טבלה20[[#This Row],[LengthofCycle]]-F351&lt;&gt;0),1,""),"")</f>
        <v/>
      </c>
      <c r="I352" t="str">
        <f>IF(טבלה20[[#This Row],[דילוג]]=1,SUM(H352:H353),"")</f>
        <v/>
      </c>
      <c r="J352" t="str">
        <f>IF(AND(טבלה20[[#This Row],[CycleNumber]]&gt;B351,טבלה20[[#This Row],[CycleNumber]]&gt;2),IF(טבלה20[[#This Row],[דילוג]]=1,טבלה20[[#This Row],[LengthofCycle]]-F351,J351),"")</f>
        <v/>
      </c>
      <c r="K352">
        <f>IF(AND(טבלה20[[#This Row],[CycleNumber]]&gt;B351,טבלה20[[#This Row],[CycleNumber]]&gt;2),IF(טבלה20[[#This Row],[דילוג]]=1,1,IF(MAX(K350:K351)=1,1,IF(טבלה20[[#This Row],[LengthofCycle]]-F351&lt;&gt;טבלה20[[#This Row],[הפרש קבוע אחרון]],0,""))),"")</f>
        <v>0</v>
      </c>
      <c r="L352" t="str">
        <f>IF(טבלה20[[#This Row],[CycleNumber]]&lt;3,"",IF(טבלה20[[#This Row],[דילוג]]=1,1,IF(L351="","",IF(טבלה20[[#This Row],[LengthofCycle]]-F351=טבלה20[[#This Row],[הפרש קבוע אחרון]],1,IF(L351+1&gt;3,"",L351+1)))))</f>
        <v/>
      </c>
      <c r="M352" t="str">
        <f>IF(AND(טבלה20[[#This Row],[פעילות]]=1,L353=2,L354=1,B354&gt;טבלה20[[#This Row],[CycleNumber]]),1,"")</f>
        <v/>
      </c>
      <c r="N352" t="str">
        <f>IF(AND(טבלה20[[#This Row],[האם יש לאישה וסת דילוג?]]=1,טבלה20[[#This Row],[CycleNumber]]&gt;5),IF(AND(טבלה20[[#This Row],[LengthofCycle]]=F349,F351=F348,F350=F347),1,""),"")</f>
        <v/>
      </c>
      <c r="O352" t="str">
        <f>IF(OR(טבלה20[[#This Row],[פעילות]]="",L351=""),"",IF(טבלה20[[#This Row],[פעילות]]=1,1,0))</f>
        <v/>
      </c>
      <c r="P352" t="str">
        <f>IF(AND(טבלה20[[#This Row],[הפרש קבוע אחרון]]&lt;&gt;"",טבלה20[[#This Row],[CycleNumber]]&lt;B353,B353&lt;&gt;"",טבלה20[[#This Row],[פעילות]]&lt;4),IF(F353-טבלה20[[#This Row],[LengthofCycle]]=טבלה20[[#This Row],[הפרש קבוע אחרון]],1,0),"")</f>
        <v/>
      </c>
      <c r="Q352" s="14" t="str">
        <f>IF(טבלה20[[#This Row],[פעילות]]="","",IF(OR(Q351="",AND(טבלה20[[#This Row],[דילוג]]=1,L351=3)),1,Q351+1))</f>
        <v/>
      </c>
      <c r="R352" s="14" t="str">
        <f>IF(AND(טבלה20[[#This Row],[מחזורי פעילות]]=3,H353=1,טבלה20[[#This Row],[הפרש קבוע אחרון]]&lt;&gt;J353),1,"")</f>
        <v/>
      </c>
      <c r="S352" s="14" t="str">
        <f>IF(AND(טבלה20[[#This Row],[מחזורי פעילות]]=3,H353=1,טבלה20[[#This Row],[הפרש קבוע אחרון]]=J353),1,"")</f>
        <v/>
      </c>
      <c r="T352" s="14" t="str">
        <f>IF(AND(טבלה20[[#This Row],[דילוג]]=1,טבלה20[[#This Row],[הפרש קבוע אחרון]]=J351,טבלה20[[#This Row],[מחזורי פעילות]]&gt;1),1,"")</f>
        <v/>
      </c>
      <c r="U352" s="14" t="str">
        <f>IF(OR(AND(טבלה20[[#This Row],[מחזורי פעילות]]&lt;&gt;"",Q353=""),AND(טבלה20[[#This Row],[פעילות]]=3,Q353=1)),טבלה20[[#This Row],[מחזורי פעילות]],"")</f>
        <v/>
      </c>
      <c r="V352" s="14" t="str">
        <f>IF(טבלה20[[#This Row],[באיזה מחזור נעקר אחרי קביעה?]]&lt;&gt;"",1,"")</f>
        <v/>
      </c>
      <c r="W352" s="14" t="str">
        <f>IF(AND(טבלה20[[#This Row],[באיזה מחזור נעקר אחרי קביעה?]]&lt;&gt;"",טבלה20[[#This Row],[CycleNumber]]&gt;B353),טבלה20[[#This Row],[באיזה מחזור נעקר אחרי קביעה?]],"")</f>
        <v/>
      </c>
      <c r="X352" s="14" t="str">
        <f>IF(AND(טבלה20[[#This Row],[הפרש קבוע אחרון]]&lt;&gt;"",J351=""),טבלה20[[#This Row],[CycleNumber]],"")</f>
        <v/>
      </c>
      <c r="Y352" s="14" t="str">
        <f>IF(OR(טבלה20[[#This Row],[CycleNumber]]&gt;B353,B353=""),טבלה20[[#This Row],[CycleNumber]],"")</f>
        <v/>
      </c>
      <c r="Z3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2" t="s">
        <v>47</v>
      </c>
      <c r="AS352">
        <v>11</v>
      </c>
      <c r="AT352">
        <v>25</v>
      </c>
      <c r="AU352">
        <f t="shared" si="13"/>
        <v>0</v>
      </c>
      <c r="AV352" t="str">
        <f t="shared" si="14"/>
        <v/>
      </c>
    </row>
    <row r="353" spans="1:48" x14ac:dyDescent="0.25">
      <c r="A353" t="s">
        <v>47</v>
      </c>
      <c r="B353">
        <v>12</v>
      </c>
      <c r="C353">
        <v>1</v>
      </c>
      <c r="D353">
        <v>1</v>
      </c>
      <c r="E353">
        <v>0</v>
      </c>
      <c r="F353">
        <v>25</v>
      </c>
      <c r="G353">
        <f>טבלה20[[#This Row],[LengthofCycle]]+1</f>
        <v>26</v>
      </c>
      <c r="H353" t="str">
        <f>IF(טבלה20[[#This Row],[CycleNumber]]&gt;2,IF(AND(טבלה20[[#This Row],[LengthofCycle]]-F352=F352-F351,טבלה20[[#This Row],[LengthofCycle]]-F352&lt;&gt;0),1,""),"")</f>
        <v/>
      </c>
      <c r="I353" t="str">
        <f>IF(טבלה20[[#This Row],[דילוג]]=1,SUM(H353:H354),"")</f>
        <v/>
      </c>
      <c r="J353" t="str">
        <f>IF(AND(טבלה20[[#This Row],[CycleNumber]]&gt;B352,טבלה20[[#This Row],[CycleNumber]]&gt;2),IF(טבלה20[[#This Row],[דילוג]]=1,טבלה20[[#This Row],[LengthofCycle]]-F352,J352),"")</f>
        <v/>
      </c>
      <c r="K353">
        <f>IF(AND(טבלה20[[#This Row],[CycleNumber]]&gt;B352,טבלה20[[#This Row],[CycleNumber]]&gt;2),IF(טבלה20[[#This Row],[דילוג]]=1,1,IF(MAX(K351:K352)=1,1,IF(טבלה20[[#This Row],[LengthofCycle]]-F352&lt;&gt;טבלה20[[#This Row],[הפרש קבוע אחרון]],0,""))),"")</f>
        <v>0</v>
      </c>
      <c r="L353" t="str">
        <f>IF(טבלה20[[#This Row],[CycleNumber]]&lt;3,"",IF(טבלה20[[#This Row],[דילוג]]=1,1,IF(L352="","",IF(טבלה20[[#This Row],[LengthofCycle]]-F352=טבלה20[[#This Row],[הפרש קבוע אחרון]],1,IF(L352+1&gt;3,"",L352+1)))))</f>
        <v/>
      </c>
      <c r="M353" t="str">
        <f>IF(AND(טבלה20[[#This Row],[פעילות]]=1,L354=2,L355=1,B355&gt;טבלה20[[#This Row],[CycleNumber]]),1,"")</f>
        <v/>
      </c>
      <c r="N353" t="str">
        <f>IF(AND(טבלה20[[#This Row],[האם יש לאישה וסת דילוג?]]=1,טבלה20[[#This Row],[CycleNumber]]&gt;5),IF(AND(טבלה20[[#This Row],[LengthofCycle]]=F350,F352=F349,F351=F348),1,""),"")</f>
        <v/>
      </c>
      <c r="O353" t="str">
        <f>IF(OR(טבלה20[[#This Row],[פעילות]]="",L352=""),"",IF(טבלה20[[#This Row],[פעילות]]=1,1,0))</f>
        <v/>
      </c>
      <c r="P353" t="str">
        <f>IF(AND(טבלה20[[#This Row],[הפרש קבוע אחרון]]&lt;&gt;"",טבלה20[[#This Row],[CycleNumber]]&lt;B354,B354&lt;&gt;"",טבלה20[[#This Row],[פעילות]]&lt;4),IF(F354-טבלה20[[#This Row],[LengthofCycle]]=טבלה20[[#This Row],[הפרש קבוע אחרון]],1,0),"")</f>
        <v/>
      </c>
      <c r="Q353" s="14" t="str">
        <f>IF(טבלה20[[#This Row],[פעילות]]="","",IF(OR(Q352="",AND(טבלה20[[#This Row],[דילוג]]=1,L352=3)),1,Q352+1))</f>
        <v/>
      </c>
      <c r="R353" s="14" t="str">
        <f>IF(AND(טבלה20[[#This Row],[מחזורי פעילות]]=3,H354=1,טבלה20[[#This Row],[הפרש קבוע אחרון]]&lt;&gt;J354),1,"")</f>
        <v/>
      </c>
      <c r="S353" s="14" t="str">
        <f>IF(AND(טבלה20[[#This Row],[מחזורי פעילות]]=3,H354=1,טבלה20[[#This Row],[הפרש קבוע אחרון]]=J354),1,"")</f>
        <v/>
      </c>
      <c r="T353" s="14" t="str">
        <f>IF(AND(טבלה20[[#This Row],[דילוג]]=1,טבלה20[[#This Row],[הפרש קבוע אחרון]]=J352,טבלה20[[#This Row],[מחזורי פעילות]]&gt;1),1,"")</f>
        <v/>
      </c>
      <c r="U353" s="14" t="str">
        <f>IF(OR(AND(טבלה20[[#This Row],[מחזורי פעילות]]&lt;&gt;"",Q354=""),AND(טבלה20[[#This Row],[פעילות]]=3,Q354=1)),טבלה20[[#This Row],[מחזורי פעילות]],"")</f>
        <v/>
      </c>
      <c r="V353" s="14" t="str">
        <f>IF(טבלה20[[#This Row],[באיזה מחזור נעקר אחרי קביעה?]]&lt;&gt;"",1,"")</f>
        <v/>
      </c>
      <c r="W353" s="14" t="str">
        <f>IF(AND(טבלה20[[#This Row],[באיזה מחזור נעקר אחרי קביעה?]]&lt;&gt;"",טבלה20[[#This Row],[CycleNumber]]&gt;B354),טבלה20[[#This Row],[באיזה מחזור נעקר אחרי קביעה?]],"")</f>
        <v/>
      </c>
      <c r="X353" s="14" t="str">
        <f>IF(AND(טבלה20[[#This Row],[הפרש קבוע אחרון]]&lt;&gt;"",J352=""),טבלה20[[#This Row],[CycleNumber]],"")</f>
        <v/>
      </c>
      <c r="Y353" s="14" t="str">
        <f>IF(OR(טבלה20[[#This Row],[CycleNumber]]&gt;B354,B354=""),טבלה20[[#This Row],[CycleNumber]],"")</f>
        <v/>
      </c>
      <c r="Z3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3" t="s">
        <v>47</v>
      </c>
      <c r="AS353">
        <v>12</v>
      </c>
      <c r="AT353">
        <v>25</v>
      </c>
      <c r="AU353">
        <f t="shared" si="13"/>
        <v>0</v>
      </c>
      <c r="AV353" t="str">
        <f t="shared" si="14"/>
        <v/>
      </c>
    </row>
    <row r="354" spans="1:48" x14ac:dyDescent="0.25">
      <c r="A354" t="s">
        <v>47</v>
      </c>
      <c r="B354">
        <v>13</v>
      </c>
      <c r="C354">
        <v>1</v>
      </c>
      <c r="D354">
        <v>1</v>
      </c>
      <c r="E354">
        <v>0</v>
      </c>
      <c r="F354">
        <v>26</v>
      </c>
      <c r="G354">
        <f>טבלה20[[#This Row],[LengthofCycle]]+1</f>
        <v>27</v>
      </c>
      <c r="H354" t="str">
        <f>IF(טבלה20[[#This Row],[CycleNumber]]&gt;2,IF(AND(טבלה20[[#This Row],[LengthofCycle]]-F353=F353-F352,טבלה20[[#This Row],[LengthofCycle]]-F353&lt;&gt;0),1,""),"")</f>
        <v/>
      </c>
      <c r="I354" t="str">
        <f>IF(טבלה20[[#This Row],[דילוג]]=1,SUM(H354:H355),"")</f>
        <v/>
      </c>
      <c r="J354" t="str">
        <f>IF(AND(טבלה20[[#This Row],[CycleNumber]]&gt;B353,טבלה20[[#This Row],[CycleNumber]]&gt;2),IF(טבלה20[[#This Row],[דילוג]]=1,טבלה20[[#This Row],[LengthofCycle]]-F353,J353),"")</f>
        <v/>
      </c>
      <c r="K354">
        <f>IF(AND(טבלה20[[#This Row],[CycleNumber]]&gt;B353,טבלה20[[#This Row],[CycleNumber]]&gt;2),IF(טבלה20[[#This Row],[דילוג]]=1,1,IF(MAX(K352:K353)=1,1,IF(טבלה20[[#This Row],[LengthofCycle]]-F353&lt;&gt;טבלה20[[#This Row],[הפרש קבוע אחרון]],0,""))),"")</f>
        <v>0</v>
      </c>
      <c r="L354" t="str">
        <f>IF(טבלה20[[#This Row],[CycleNumber]]&lt;3,"",IF(טבלה20[[#This Row],[דילוג]]=1,1,IF(L353="","",IF(טבלה20[[#This Row],[LengthofCycle]]-F353=טבלה20[[#This Row],[הפרש קבוע אחרון]],1,IF(L353+1&gt;3,"",L353+1)))))</f>
        <v/>
      </c>
      <c r="M354" t="str">
        <f>IF(AND(טבלה20[[#This Row],[פעילות]]=1,L355=2,L356=1,B356&gt;טבלה20[[#This Row],[CycleNumber]]),1,"")</f>
        <v/>
      </c>
      <c r="N354" t="str">
        <f>IF(AND(טבלה20[[#This Row],[האם יש לאישה וסת דילוג?]]=1,טבלה20[[#This Row],[CycleNumber]]&gt;5),IF(AND(טבלה20[[#This Row],[LengthofCycle]]=F351,F353=F350,F352=F349),1,""),"")</f>
        <v/>
      </c>
      <c r="O354" t="str">
        <f>IF(OR(טבלה20[[#This Row],[פעילות]]="",L353=""),"",IF(טבלה20[[#This Row],[פעילות]]=1,1,0))</f>
        <v/>
      </c>
      <c r="P354" t="str">
        <f>IF(AND(טבלה20[[#This Row],[הפרש קבוע אחרון]]&lt;&gt;"",טבלה20[[#This Row],[CycleNumber]]&lt;B355,B355&lt;&gt;"",טבלה20[[#This Row],[פעילות]]&lt;4),IF(F355-טבלה20[[#This Row],[LengthofCycle]]=טבלה20[[#This Row],[הפרש קבוע אחרון]],1,0),"")</f>
        <v/>
      </c>
      <c r="Q354" s="14" t="str">
        <f>IF(טבלה20[[#This Row],[פעילות]]="","",IF(OR(Q353="",AND(טבלה20[[#This Row],[דילוג]]=1,L353=3)),1,Q353+1))</f>
        <v/>
      </c>
      <c r="R354" s="14" t="str">
        <f>IF(AND(טבלה20[[#This Row],[מחזורי פעילות]]=3,H355=1,טבלה20[[#This Row],[הפרש קבוע אחרון]]&lt;&gt;J355),1,"")</f>
        <v/>
      </c>
      <c r="S354" s="14" t="str">
        <f>IF(AND(טבלה20[[#This Row],[מחזורי פעילות]]=3,H355=1,טבלה20[[#This Row],[הפרש קבוע אחרון]]=J355),1,"")</f>
        <v/>
      </c>
      <c r="T354" s="14" t="str">
        <f>IF(AND(טבלה20[[#This Row],[דילוג]]=1,טבלה20[[#This Row],[הפרש קבוע אחרון]]=J353,טבלה20[[#This Row],[מחזורי פעילות]]&gt;1),1,"")</f>
        <v/>
      </c>
      <c r="U354" s="14" t="str">
        <f>IF(OR(AND(טבלה20[[#This Row],[מחזורי פעילות]]&lt;&gt;"",Q355=""),AND(טבלה20[[#This Row],[פעילות]]=3,Q355=1)),טבלה20[[#This Row],[מחזורי פעילות]],"")</f>
        <v/>
      </c>
      <c r="V354" s="14" t="str">
        <f>IF(טבלה20[[#This Row],[באיזה מחזור נעקר אחרי קביעה?]]&lt;&gt;"",1,"")</f>
        <v/>
      </c>
      <c r="W354" s="14" t="str">
        <f>IF(AND(טבלה20[[#This Row],[באיזה מחזור נעקר אחרי קביעה?]]&lt;&gt;"",טבלה20[[#This Row],[CycleNumber]]&gt;B355),טבלה20[[#This Row],[באיזה מחזור נעקר אחרי קביעה?]],"")</f>
        <v/>
      </c>
      <c r="X354" s="14" t="str">
        <f>IF(AND(טבלה20[[#This Row],[הפרש קבוע אחרון]]&lt;&gt;"",J353=""),טבלה20[[#This Row],[CycleNumber]],"")</f>
        <v/>
      </c>
      <c r="Y354" s="14">
        <f>IF(OR(טבלה20[[#This Row],[CycleNumber]]&gt;B355,B355=""),טבלה20[[#This Row],[CycleNumber]],"")</f>
        <v>13</v>
      </c>
      <c r="Z3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4" t="s">
        <v>47</v>
      </c>
      <c r="AS354">
        <v>13</v>
      </c>
      <c r="AT354">
        <v>26</v>
      </c>
      <c r="AU354">
        <f t="shared" si="13"/>
        <v>0</v>
      </c>
      <c r="AV354" t="str">
        <f t="shared" si="14"/>
        <v/>
      </c>
    </row>
    <row r="355" spans="1:48" x14ac:dyDescent="0.25">
      <c r="A355" t="s">
        <v>48</v>
      </c>
      <c r="B355">
        <v>1</v>
      </c>
      <c r="C355">
        <v>0</v>
      </c>
      <c r="D355">
        <v>1</v>
      </c>
      <c r="E355">
        <v>0</v>
      </c>
      <c r="F355">
        <v>31</v>
      </c>
      <c r="G355">
        <f>טבלה20[[#This Row],[LengthofCycle]]+1</f>
        <v>32</v>
      </c>
      <c r="H355" t="str">
        <f>IF(טבלה20[[#This Row],[CycleNumber]]&gt;2,IF(AND(טבלה20[[#This Row],[LengthofCycle]]-F354=F354-F353,טבלה20[[#This Row],[LengthofCycle]]-F354&lt;&gt;0),1,""),"")</f>
        <v/>
      </c>
      <c r="I355" t="str">
        <f>IF(טבלה20[[#This Row],[דילוג]]=1,SUM(H355:H356),"")</f>
        <v/>
      </c>
      <c r="J355" t="str">
        <f>IF(AND(טבלה20[[#This Row],[CycleNumber]]&gt;B354,טבלה20[[#This Row],[CycleNumber]]&gt;2),IF(טבלה20[[#This Row],[דילוג]]=1,טבלה20[[#This Row],[LengthofCycle]]-F354,J354),"")</f>
        <v/>
      </c>
      <c r="K355" t="str">
        <f>IF(AND(טבלה20[[#This Row],[CycleNumber]]&gt;B354,טבלה20[[#This Row],[CycleNumber]]&gt;2),IF(טבלה20[[#This Row],[דילוג]]=1,1,IF(MAX(K353:K354)=1,1,IF(טבלה20[[#This Row],[LengthofCycle]]-F354&lt;&gt;טבלה20[[#This Row],[הפרש קבוע אחרון]],0,""))),"")</f>
        <v/>
      </c>
      <c r="L355" t="str">
        <f>IF(טבלה20[[#This Row],[CycleNumber]]&lt;3,"",IF(טבלה20[[#This Row],[דילוג]]=1,1,IF(L354="","",IF(טבלה20[[#This Row],[LengthofCycle]]-F354=טבלה20[[#This Row],[הפרש קבוע אחרון]],1,IF(L354+1&gt;3,"",L354+1)))))</f>
        <v/>
      </c>
      <c r="M355" t="str">
        <f>IF(AND(טבלה20[[#This Row],[פעילות]]=1,L356=2,L357=1,B357&gt;טבלה20[[#This Row],[CycleNumber]]),1,"")</f>
        <v/>
      </c>
      <c r="N355" t="str">
        <f>IF(AND(טבלה20[[#This Row],[האם יש לאישה וסת דילוג?]]=1,טבלה20[[#This Row],[CycleNumber]]&gt;5),IF(AND(טבלה20[[#This Row],[LengthofCycle]]=F352,F354=F351,F353=F350),1,""),"")</f>
        <v/>
      </c>
      <c r="O355" t="str">
        <f>IF(OR(טבלה20[[#This Row],[פעילות]]="",L354=""),"",IF(טבלה20[[#This Row],[פעילות]]=1,1,0))</f>
        <v/>
      </c>
      <c r="P355" t="str">
        <f>IF(AND(טבלה20[[#This Row],[הפרש קבוע אחרון]]&lt;&gt;"",טבלה20[[#This Row],[CycleNumber]]&lt;B356,B356&lt;&gt;"",טבלה20[[#This Row],[פעילות]]&lt;4),IF(F356-טבלה20[[#This Row],[LengthofCycle]]=טבלה20[[#This Row],[הפרש קבוע אחרון]],1,0),"")</f>
        <v/>
      </c>
      <c r="Q355" s="14" t="str">
        <f>IF(טבלה20[[#This Row],[פעילות]]="","",IF(OR(Q354="",AND(טבלה20[[#This Row],[דילוג]]=1,L354=3)),1,Q354+1))</f>
        <v/>
      </c>
      <c r="R355" s="14" t="str">
        <f>IF(AND(טבלה20[[#This Row],[מחזורי פעילות]]=3,H356=1,טבלה20[[#This Row],[הפרש קבוע אחרון]]&lt;&gt;J356),1,"")</f>
        <v/>
      </c>
      <c r="S355" s="14" t="str">
        <f>IF(AND(טבלה20[[#This Row],[מחזורי פעילות]]=3,H356=1,טבלה20[[#This Row],[הפרש קבוע אחרון]]=J356),1,"")</f>
        <v/>
      </c>
      <c r="T355" s="14" t="str">
        <f>IF(AND(טבלה20[[#This Row],[דילוג]]=1,טבלה20[[#This Row],[הפרש קבוע אחרון]]=J354,טבלה20[[#This Row],[מחזורי פעילות]]&gt;1),1,"")</f>
        <v/>
      </c>
      <c r="U355" s="14" t="str">
        <f>IF(OR(AND(טבלה20[[#This Row],[מחזורי פעילות]]&lt;&gt;"",Q356=""),AND(טבלה20[[#This Row],[פעילות]]=3,Q356=1)),טבלה20[[#This Row],[מחזורי פעילות]],"")</f>
        <v/>
      </c>
      <c r="V355" s="14" t="str">
        <f>IF(טבלה20[[#This Row],[באיזה מחזור נעקר אחרי קביעה?]]&lt;&gt;"",1,"")</f>
        <v/>
      </c>
      <c r="W355" s="14" t="str">
        <f>IF(AND(טבלה20[[#This Row],[באיזה מחזור נעקר אחרי קביעה?]]&lt;&gt;"",טבלה20[[#This Row],[CycleNumber]]&gt;B356),טבלה20[[#This Row],[באיזה מחזור נעקר אחרי קביעה?]],"")</f>
        <v/>
      </c>
      <c r="X355" s="14" t="str">
        <f>IF(AND(טבלה20[[#This Row],[הפרש קבוע אחרון]]&lt;&gt;"",J354=""),טבלה20[[#This Row],[CycleNumber]],"")</f>
        <v/>
      </c>
      <c r="Y355" s="14" t="str">
        <f>IF(OR(טבלה20[[#This Row],[CycleNumber]]&gt;B356,B356=""),טבלה20[[#This Row],[CycleNumber]],"")</f>
        <v/>
      </c>
      <c r="Z3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5" t="s">
        <v>48</v>
      </c>
      <c r="AS355">
        <v>1</v>
      </c>
      <c r="AT355">
        <v>31</v>
      </c>
      <c r="AU355" t="str">
        <f t="shared" si="13"/>
        <v/>
      </c>
      <c r="AV355" t="str">
        <f t="shared" si="14"/>
        <v/>
      </c>
    </row>
    <row r="356" spans="1:48" x14ac:dyDescent="0.25">
      <c r="A356" t="s">
        <v>48</v>
      </c>
      <c r="B356">
        <v>2</v>
      </c>
      <c r="C356">
        <v>0</v>
      </c>
      <c r="D356">
        <v>1</v>
      </c>
      <c r="E356">
        <v>0</v>
      </c>
      <c r="F356">
        <v>29</v>
      </c>
      <c r="G356">
        <f>טבלה20[[#This Row],[LengthofCycle]]+1</f>
        <v>30</v>
      </c>
      <c r="H356" t="str">
        <f>IF(טבלה20[[#This Row],[CycleNumber]]&gt;2,IF(AND(טבלה20[[#This Row],[LengthofCycle]]-F355=F355-F354,טבלה20[[#This Row],[LengthofCycle]]-F355&lt;&gt;0),1,""),"")</f>
        <v/>
      </c>
      <c r="I356" t="str">
        <f>IF(טבלה20[[#This Row],[דילוג]]=1,SUM(H356:H357),"")</f>
        <v/>
      </c>
      <c r="J356" t="str">
        <f>IF(AND(טבלה20[[#This Row],[CycleNumber]]&gt;B355,טבלה20[[#This Row],[CycleNumber]]&gt;2),IF(טבלה20[[#This Row],[דילוג]]=1,טבלה20[[#This Row],[LengthofCycle]]-F355,J355),"")</f>
        <v/>
      </c>
      <c r="K356" t="str">
        <f>IF(AND(טבלה20[[#This Row],[CycleNumber]]&gt;B355,טבלה20[[#This Row],[CycleNumber]]&gt;2),IF(טבלה20[[#This Row],[דילוג]]=1,1,IF(MAX(K354:K355)=1,1,IF(טבלה20[[#This Row],[LengthofCycle]]-F355&lt;&gt;טבלה20[[#This Row],[הפרש קבוע אחרון]],0,""))),"")</f>
        <v/>
      </c>
      <c r="L356" t="str">
        <f>IF(טבלה20[[#This Row],[CycleNumber]]&lt;3,"",IF(טבלה20[[#This Row],[דילוג]]=1,1,IF(L355="","",IF(טבלה20[[#This Row],[LengthofCycle]]-F355=טבלה20[[#This Row],[הפרש קבוע אחרון]],1,IF(L355+1&gt;3,"",L355+1)))))</f>
        <v/>
      </c>
      <c r="M356" t="str">
        <f>IF(AND(טבלה20[[#This Row],[פעילות]]=1,L357=2,L358=1,B358&gt;טבלה20[[#This Row],[CycleNumber]]),1,"")</f>
        <v/>
      </c>
      <c r="N356" t="str">
        <f>IF(AND(טבלה20[[#This Row],[האם יש לאישה וסת דילוג?]]=1,טבלה20[[#This Row],[CycleNumber]]&gt;5),IF(AND(טבלה20[[#This Row],[LengthofCycle]]=F353,F355=F352,F354=F351),1,""),"")</f>
        <v/>
      </c>
      <c r="O356" t="str">
        <f>IF(OR(טבלה20[[#This Row],[פעילות]]="",L355=""),"",IF(טבלה20[[#This Row],[פעילות]]=1,1,0))</f>
        <v/>
      </c>
      <c r="P356" t="str">
        <f>IF(AND(טבלה20[[#This Row],[הפרש קבוע אחרון]]&lt;&gt;"",טבלה20[[#This Row],[CycleNumber]]&lt;B357,B357&lt;&gt;"",טבלה20[[#This Row],[פעילות]]&lt;4),IF(F357-טבלה20[[#This Row],[LengthofCycle]]=טבלה20[[#This Row],[הפרש קבוע אחרון]],1,0),"")</f>
        <v/>
      </c>
      <c r="Q356" s="14" t="str">
        <f>IF(טבלה20[[#This Row],[פעילות]]="","",IF(OR(Q355="",AND(טבלה20[[#This Row],[דילוג]]=1,L355=3)),1,Q355+1))</f>
        <v/>
      </c>
      <c r="R356" s="14" t="str">
        <f>IF(AND(טבלה20[[#This Row],[מחזורי פעילות]]=3,H357=1,טבלה20[[#This Row],[הפרש קבוע אחרון]]&lt;&gt;J357),1,"")</f>
        <v/>
      </c>
      <c r="S356" s="14" t="str">
        <f>IF(AND(טבלה20[[#This Row],[מחזורי פעילות]]=3,H357=1,טבלה20[[#This Row],[הפרש קבוע אחרון]]=J357),1,"")</f>
        <v/>
      </c>
      <c r="T356" s="14" t="str">
        <f>IF(AND(טבלה20[[#This Row],[דילוג]]=1,טבלה20[[#This Row],[הפרש קבוע אחרון]]=J355,טבלה20[[#This Row],[מחזורי פעילות]]&gt;1),1,"")</f>
        <v/>
      </c>
      <c r="U356" s="14" t="str">
        <f>IF(OR(AND(טבלה20[[#This Row],[מחזורי פעילות]]&lt;&gt;"",Q357=""),AND(טבלה20[[#This Row],[פעילות]]=3,Q357=1)),טבלה20[[#This Row],[מחזורי פעילות]],"")</f>
        <v/>
      </c>
      <c r="V356" s="14" t="str">
        <f>IF(טבלה20[[#This Row],[באיזה מחזור נעקר אחרי קביעה?]]&lt;&gt;"",1,"")</f>
        <v/>
      </c>
      <c r="W356" s="14" t="str">
        <f>IF(AND(טבלה20[[#This Row],[באיזה מחזור נעקר אחרי קביעה?]]&lt;&gt;"",טבלה20[[#This Row],[CycleNumber]]&gt;B357),טבלה20[[#This Row],[באיזה מחזור נעקר אחרי קביעה?]],"")</f>
        <v/>
      </c>
      <c r="X356" s="14" t="str">
        <f>IF(AND(טבלה20[[#This Row],[הפרש קבוע אחרון]]&lt;&gt;"",J355=""),טבלה20[[#This Row],[CycleNumber]],"")</f>
        <v/>
      </c>
      <c r="Y356" s="14" t="str">
        <f>IF(OR(טבלה20[[#This Row],[CycleNumber]]&gt;B357,B357=""),טבלה20[[#This Row],[CycleNumber]],"")</f>
        <v/>
      </c>
      <c r="Z3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6" t="s">
        <v>48</v>
      </c>
      <c r="AS356">
        <v>2</v>
      </c>
      <c r="AT356">
        <v>29</v>
      </c>
      <c r="AU356" t="str">
        <f t="shared" si="13"/>
        <v/>
      </c>
      <c r="AV356" t="str">
        <f t="shared" si="14"/>
        <v/>
      </c>
    </row>
    <row r="357" spans="1:48" x14ac:dyDescent="0.25">
      <c r="A357" t="s">
        <v>48</v>
      </c>
      <c r="B357">
        <v>3</v>
      </c>
      <c r="C357">
        <v>0</v>
      </c>
      <c r="D357">
        <v>1</v>
      </c>
      <c r="E357">
        <v>0</v>
      </c>
      <c r="F357">
        <v>28</v>
      </c>
      <c r="G357">
        <f>טבלה20[[#This Row],[LengthofCycle]]+1</f>
        <v>29</v>
      </c>
      <c r="H357" t="str">
        <f>IF(טבלה20[[#This Row],[CycleNumber]]&gt;2,IF(AND(טבלה20[[#This Row],[LengthofCycle]]-F356=F356-F355,טבלה20[[#This Row],[LengthofCycle]]-F356&lt;&gt;0),1,""),"")</f>
        <v/>
      </c>
      <c r="I357" t="str">
        <f>IF(טבלה20[[#This Row],[דילוג]]=1,SUM(H357:H358),"")</f>
        <v/>
      </c>
      <c r="J357" t="str">
        <f>IF(AND(טבלה20[[#This Row],[CycleNumber]]&gt;B356,טבלה20[[#This Row],[CycleNumber]]&gt;2),IF(טבלה20[[#This Row],[דילוג]]=1,טבלה20[[#This Row],[LengthofCycle]]-F356,J356),"")</f>
        <v/>
      </c>
      <c r="K357">
        <f>IF(AND(טבלה20[[#This Row],[CycleNumber]]&gt;B356,טבלה20[[#This Row],[CycleNumber]]&gt;2),IF(טבלה20[[#This Row],[דילוג]]=1,1,IF(MAX(K355:K356)=1,1,IF(טבלה20[[#This Row],[LengthofCycle]]-F356&lt;&gt;טבלה20[[#This Row],[הפרש קבוע אחרון]],0,""))),"")</f>
        <v>0</v>
      </c>
      <c r="L357" t="str">
        <f>IF(טבלה20[[#This Row],[CycleNumber]]&lt;3,"",IF(טבלה20[[#This Row],[דילוג]]=1,1,IF(L356="","",IF(טבלה20[[#This Row],[LengthofCycle]]-F356=טבלה20[[#This Row],[הפרש קבוע אחרון]],1,IF(L356+1&gt;3,"",L356+1)))))</f>
        <v/>
      </c>
      <c r="M357" t="str">
        <f>IF(AND(טבלה20[[#This Row],[פעילות]]=1,L358=2,L359=1,B359&gt;טבלה20[[#This Row],[CycleNumber]]),1,"")</f>
        <v/>
      </c>
      <c r="N357" t="str">
        <f>IF(AND(טבלה20[[#This Row],[האם יש לאישה וסת דילוג?]]=1,טבלה20[[#This Row],[CycleNumber]]&gt;5),IF(AND(טבלה20[[#This Row],[LengthofCycle]]=F354,F356=F353,F355=F352),1,""),"")</f>
        <v/>
      </c>
      <c r="O357" t="str">
        <f>IF(OR(טבלה20[[#This Row],[פעילות]]="",L356=""),"",IF(טבלה20[[#This Row],[פעילות]]=1,1,0))</f>
        <v/>
      </c>
      <c r="P357" t="str">
        <f>IF(AND(טבלה20[[#This Row],[הפרש קבוע אחרון]]&lt;&gt;"",טבלה20[[#This Row],[CycleNumber]]&lt;B358,B358&lt;&gt;"",טבלה20[[#This Row],[פעילות]]&lt;4),IF(F358-טבלה20[[#This Row],[LengthofCycle]]=טבלה20[[#This Row],[הפרש קבוע אחרון]],1,0),"")</f>
        <v/>
      </c>
      <c r="Q357" s="14" t="str">
        <f>IF(טבלה20[[#This Row],[פעילות]]="","",IF(OR(Q356="",AND(טבלה20[[#This Row],[דילוג]]=1,L356=3)),1,Q356+1))</f>
        <v/>
      </c>
      <c r="R357" s="14" t="str">
        <f>IF(AND(טבלה20[[#This Row],[מחזורי פעילות]]=3,H358=1,טבלה20[[#This Row],[הפרש קבוע אחרון]]&lt;&gt;J358),1,"")</f>
        <v/>
      </c>
      <c r="S357" s="14" t="str">
        <f>IF(AND(טבלה20[[#This Row],[מחזורי פעילות]]=3,H358=1,טבלה20[[#This Row],[הפרש קבוע אחרון]]=J358),1,"")</f>
        <v/>
      </c>
      <c r="T357" s="14" t="str">
        <f>IF(AND(טבלה20[[#This Row],[דילוג]]=1,טבלה20[[#This Row],[הפרש קבוע אחרון]]=J356,טבלה20[[#This Row],[מחזורי פעילות]]&gt;1),1,"")</f>
        <v/>
      </c>
      <c r="U357" s="14" t="str">
        <f>IF(OR(AND(טבלה20[[#This Row],[מחזורי פעילות]]&lt;&gt;"",Q358=""),AND(טבלה20[[#This Row],[פעילות]]=3,Q358=1)),טבלה20[[#This Row],[מחזורי פעילות]],"")</f>
        <v/>
      </c>
      <c r="V357" s="14" t="str">
        <f>IF(טבלה20[[#This Row],[באיזה מחזור נעקר אחרי קביעה?]]&lt;&gt;"",1,"")</f>
        <v/>
      </c>
      <c r="W357" s="14" t="str">
        <f>IF(AND(טבלה20[[#This Row],[באיזה מחזור נעקר אחרי קביעה?]]&lt;&gt;"",טבלה20[[#This Row],[CycleNumber]]&gt;B358),טבלה20[[#This Row],[באיזה מחזור נעקר אחרי קביעה?]],"")</f>
        <v/>
      </c>
      <c r="X357" s="14" t="str">
        <f>IF(AND(טבלה20[[#This Row],[הפרש קבוע אחרון]]&lt;&gt;"",J356=""),טבלה20[[#This Row],[CycleNumber]],"")</f>
        <v/>
      </c>
      <c r="Y357" s="14" t="str">
        <f>IF(OR(טבלה20[[#This Row],[CycleNumber]]&gt;B358,B358=""),טבלה20[[#This Row],[CycleNumber]],"")</f>
        <v/>
      </c>
      <c r="Z3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7" t="s">
        <v>48</v>
      </c>
      <c r="AS357">
        <v>3</v>
      </c>
      <c r="AT357">
        <v>28</v>
      </c>
      <c r="AU357">
        <f t="shared" si="13"/>
        <v>0</v>
      </c>
      <c r="AV357" t="str">
        <f t="shared" si="14"/>
        <v/>
      </c>
    </row>
    <row r="358" spans="1:48" x14ac:dyDescent="0.25">
      <c r="A358" t="s">
        <v>48</v>
      </c>
      <c r="B358">
        <v>4</v>
      </c>
      <c r="C358">
        <v>0</v>
      </c>
      <c r="D358">
        <v>1</v>
      </c>
      <c r="E358">
        <v>0</v>
      </c>
      <c r="F358">
        <v>27</v>
      </c>
      <c r="G358">
        <f>טבלה20[[#This Row],[LengthofCycle]]+1</f>
        <v>28</v>
      </c>
      <c r="H358">
        <f>IF(טבלה20[[#This Row],[CycleNumber]]&gt;2,IF(AND(טבלה20[[#This Row],[LengthofCycle]]-F357=F357-F356,טבלה20[[#This Row],[LengthofCycle]]-F357&lt;&gt;0),1,""),"")</f>
        <v>1</v>
      </c>
      <c r="I358">
        <f>IF(טבלה20[[#This Row],[דילוג]]=1,SUM(H358:H359),"")</f>
        <v>1</v>
      </c>
      <c r="J358">
        <f>IF(AND(טבלה20[[#This Row],[CycleNumber]]&gt;B357,טבלה20[[#This Row],[CycleNumber]]&gt;2),IF(טבלה20[[#This Row],[דילוג]]=1,טבלה20[[#This Row],[LengthofCycle]]-F357,J357),"")</f>
        <v>-1</v>
      </c>
      <c r="K358">
        <f>IF(AND(טבלה20[[#This Row],[CycleNumber]]&gt;B357,טבלה20[[#This Row],[CycleNumber]]&gt;2),IF(טבלה20[[#This Row],[דילוג]]=1,1,IF(MAX(K356:K357)=1,1,IF(טבלה20[[#This Row],[LengthofCycle]]-F357&lt;&gt;טבלה20[[#This Row],[הפרש קבוע אחרון]],0,""))),"")</f>
        <v>1</v>
      </c>
      <c r="L358">
        <f>IF(טבלה20[[#This Row],[CycleNumber]]&lt;3,"",IF(טבלה20[[#This Row],[דילוג]]=1,1,IF(L357="","",IF(טבלה20[[#This Row],[LengthofCycle]]-F357=טבלה20[[#This Row],[הפרש קבוע אחרון]],1,IF(L357+1&gt;3,"",L357+1)))))</f>
        <v>1</v>
      </c>
      <c r="M358">
        <f>IF(AND(טבלה20[[#This Row],[פעילות]]=1,L359=2,L360=1,B360&gt;טבלה20[[#This Row],[CycleNumber]]),1,"")</f>
        <v>1</v>
      </c>
      <c r="N358" t="str">
        <f>IF(AND(טבלה20[[#This Row],[האם יש לאישה וסת דילוג?]]=1,טבלה20[[#This Row],[CycleNumber]]&gt;5),IF(AND(טבלה20[[#This Row],[LengthofCycle]]=F355,F357=F354,F356=F353),1,""),"")</f>
        <v/>
      </c>
      <c r="O358" t="str">
        <f>IF(OR(טבלה20[[#This Row],[פעילות]]="",L357=""),"",IF(טבלה20[[#This Row],[פעילות]]=1,1,0))</f>
        <v/>
      </c>
      <c r="P358">
        <f>IF(AND(טבלה20[[#This Row],[הפרש קבוע אחרון]]&lt;&gt;"",טבלה20[[#This Row],[CycleNumber]]&lt;B359,B359&lt;&gt;"",טבלה20[[#This Row],[פעילות]]&lt;4),IF(F359-טבלה20[[#This Row],[LengthofCycle]]=טבלה20[[#This Row],[הפרש קבוע אחרון]],1,0),"")</f>
        <v>0</v>
      </c>
      <c r="Q358" s="14">
        <f>IF(טבלה20[[#This Row],[פעילות]]="","",IF(OR(Q357="",AND(טבלה20[[#This Row],[דילוג]]=1,L357=3)),1,Q357+1))</f>
        <v>1</v>
      </c>
      <c r="R358" s="14" t="str">
        <f>IF(AND(טבלה20[[#This Row],[מחזורי פעילות]]=3,H359=1,טבלה20[[#This Row],[הפרש קבוע אחרון]]&lt;&gt;J359),1,"")</f>
        <v/>
      </c>
      <c r="S358" s="14" t="str">
        <f>IF(AND(טבלה20[[#This Row],[מחזורי פעילות]]=3,H359=1,טבלה20[[#This Row],[הפרש קבוע אחרון]]=J359),1,"")</f>
        <v/>
      </c>
      <c r="T358" s="14" t="str">
        <f>IF(AND(טבלה20[[#This Row],[דילוג]]=1,טבלה20[[#This Row],[הפרש קבוע אחרון]]=J357,טבלה20[[#This Row],[מחזורי פעילות]]&gt;1),1,"")</f>
        <v/>
      </c>
      <c r="U358" s="14" t="str">
        <f>IF(OR(AND(טבלה20[[#This Row],[מחזורי פעילות]]&lt;&gt;"",Q359=""),AND(טבלה20[[#This Row],[פעילות]]=3,Q359=1)),טבלה20[[#This Row],[מחזורי פעילות]],"")</f>
        <v/>
      </c>
      <c r="V358" s="14" t="str">
        <f>IF(טבלה20[[#This Row],[באיזה מחזור נעקר אחרי קביעה?]]&lt;&gt;"",1,"")</f>
        <v/>
      </c>
      <c r="W358" s="14" t="str">
        <f>IF(AND(טבלה20[[#This Row],[באיזה מחזור נעקר אחרי קביעה?]]&lt;&gt;"",טבלה20[[#This Row],[CycleNumber]]&gt;B359),טבלה20[[#This Row],[באיזה מחזור נעקר אחרי קביעה?]],"")</f>
        <v/>
      </c>
      <c r="X358" s="14">
        <f>IF(AND(טבלה20[[#This Row],[הפרש קבוע אחרון]]&lt;&gt;"",J357=""),טבלה20[[#This Row],[CycleNumber]],"")</f>
        <v>4</v>
      </c>
      <c r="Y358" s="14" t="str">
        <f>IF(OR(טבלה20[[#This Row],[CycleNumber]]&gt;B359,B359=""),טבלה20[[#This Row],[CycleNumber]],"")</f>
        <v/>
      </c>
      <c r="Z3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8" t="s">
        <v>48</v>
      </c>
      <c r="AS358">
        <v>4</v>
      </c>
      <c r="AT358">
        <v>27</v>
      </c>
      <c r="AU358">
        <f t="shared" si="13"/>
        <v>1</v>
      </c>
      <c r="AV358" t="str">
        <f t="shared" si="14"/>
        <v/>
      </c>
    </row>
    <row r="359" spans="1:48" x14ac:dyDescent="0.25">
      <c r="A359" t="s">
        <v>48</v>
      </c>
      <c r="B359">
        <v>5</v>
      </c>
      <c r="C359">
        <v>0</v>
      </c>
      <c r="D359">
        <v>1</v>
      </c>
      <c r="E359">
        <v>0</v>
      </c>
      <c r="F359">
        <v>31</v>
      </c>
      <c r="G359">
        <f>טבלה20[[#This Row],[LengthofCycle]]+1</f>
        <v>32</v>
      </c>
      <c r="H359" t="str">
        <f>IF(טבלה20[[#This Row],[CycleNumber]]&gt;2,IF(AND(טבלה20[[#This Row],[LengthofCycle]]-F358=F358-F357,טבלה20[[#This Row],[LengthofCycle]]-F358&lt;&gt;0),1,""),"")</f>
        <v/>
      </c>
      <c r="I359" t="str">
        <f>IF(טבלה20[[#This Row],[דילוג]]=1,SUM(H359:H360),"")</f>
        <v/>
      </c>
      <c r="J359">
        <f>IF(AND(טבלה20[[#This Row],[CycleNumber]]&gt;B358,טבלה20[[#This Row],[CycleNumber]]&gt;2),IF(טבלה20[[#This Row],[דילוג]]=1,טבלה20[[#This Row],[LengthofCycle]]-F358,J358),"")</f>
        <v>-1</v>
      </c>
      <c r="K359">
        <f>IF(AND(טבלה20[[#This Row],[CycleNumber]]&gt;B358,טבלה20[[#This Row],[CycleNumber]]&gt;2),IF(טבלה20[[#This Row],[דילוג]]=1,1,IF(MAX(K357:K358)=1,1,IF(טבלה20[[#This Row],[LengthofCycle]]-F358&lt;&gt;טבלה20[[#This Row],[הפרש קבוע אחרון]],0,""))),"")</f>
        <v>1</v>
      </c>
      <c r="L359">
        <f>IF(טבלה20[[#This Row],[CycleNumber]]&lt;3,"",IF(טבלה20[[#This Row],[דילוג]]=1,1,IF(L358="","",IF(טבלה20[[#This Row],[LengthofCycle]]-F358=טבלה20[[#This Row],[הפרש קבוע אחרון]],1,IF(L358+1&gt;3,"",L358+1)))))</f>
        <v>2</v>
      </c>
      <c r="M359" t="str">
        <f>IF(AND(טבלה20[[#This Row],[פעילות]]=1,L360=2,L361=1,B361&gt;טבלה20[[#This Row],[CycleNumber]]),1,"")</f>
        <v/>
      </c>
      <c r="N359" t="str">
        <f>IF(AND(טבלה20[[#This Row],[האם יש לאישה וסת דילוג?]]=1,טבלה20[[#This Row],[CycleNumber]]&gt;5),IF(AND(טבלה20[[#This Row],[LengthofCycle]]=F356,F358=F355,F357=F354),1,""),"")</f>
        <v/>
      </c>
      <c r="O359">
        <f>IF(OR(טבלה20[[#This Row],[פעילות]]="",L358=""),"",IF(טבלה20[[#This Row],[פעילות]]=1,1,0))</f>
        <v>0</v>
      </c>
      <c r="P359">
        <f>IF(AND(טבלה20[[#This Row],[הפרש קבוע אחרון]]&lt;&gt;"",טבלה20[[#This Row],[CycleNumber]]&lt;B360,B360&lt;&gt;"",טבלה20[[#This Row],[פעילות]]&lt;4),IF(F360-טבלה20[[#This Row],[LengthofCycle]]=טבלה20[[#This Row],[הפרש קבוע אחרון]],1,0),"")</f>
        <v>1</v>
      </c>
      <c r="Q359" s="14">
        <f>IF(טבלה20[[#This Row],[פעילות]]="","",IF(OR(Q358="",AND(טבלה20[[#This Row],[דילוג]]=1,L358=3)),1,Q358+1))</f>
        <v>2</v>
      </c>
      <c r="R359" s="14" t="str">
        <f>IF(AND(טבלה20[[#This Row],[מחזורי פעילות]]=3,H360=1,טבלה20[[#This Row],[הפרש קבוע אחרון]]&lt;&gt;J360),1,"")</f>
        <v/>
      </c>
      <c r="S359" s="14" t="str">
        <f>IF(AND(טבלה20[[#This Row],[מחזורי פעילות]]=3,H360=1,טבלה20[[#This Row],[הפרש קבוע אחרון]]=J360),1,"")</f>
        <v/>
      </c>
      <c r="T359" s="14" t="str">
        <f>IF(AND(טבלה20[[#This Row],[דילוג]]=1,טבלה20[[#This Row],[הפרש קבוע אחרון]]=J358,טבלה20[[#This Row],[מחזורי פעילות]]&gt;1),1,"")</f>
        <v/>
      </c>
      <c r="U359" s="14" t="str">
        <f>IF(OR(AND(טבלה20[[#This Row],[מחזורי פעילות]]&lt;&gt;"",Q360=""),AND(טבלה20[[#This Row],[פעילות]]=3,Q360=1)),טבלה20[[#This Row],[מחזורי פעילות]],"")</f>
        <v/>
      </c>
      <c r="V359" s="14" t="str">
        <f>IF(טבלה20[[#This Row],[באיזה מחזור נעקר אחרי קביעה?]]&lt;&gt;"",1,"")</f>
        <v/>
      </c>
      <c r="W359" s="14" t="str">
        <f>IF(AND(טבלה20[[#This Row],[באיזה מחזור נעקר אחרי קביעה?]]&lt;&gt;"",טבלה20[[#This Row],[CycleNumber]]&gt;B360),טבלה20[[#This Row],[באיזה מחזור נעקר אחרי קביעה?]],"")</f>
        <v/>
      </c>
      <c r="X359" s="14" t="str">
        <f>IF(AND(טבלה20[[#This Row],[הפרש קבוע אחרון]]&lt;&gt;"",J358=""),טבלה20[[#This Row],[CycleNumber]],"")</f>
        <v/>
      </c>
      <c r="Y359" s="14" t="str">
        <f>IF(OR(טבלה20[[#This Row],[CycleNumber]]&gt;B360,B360=""),טבלה20[[#This Row],[CycleNumber]],"")</f>
        <v/>
      </c>
      <c r="Z3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59" t="s">
        <v>48</v>
      </c>
      <c r="AS359">
        <v>5</v>
      </c>
      <c r="AT359">
        <v>31</v>
      </c>
      <c r="AU359">
        <f t="shared" si="13"/>
        <v>0</v>
      </c>
      <c r="AV359" t="str">
        <f t="shared" si="14"/>
        <v/>
      </c>
    </row>
    <row r="360" spans="1:48" x14ac:dyDescent="0.25">
      <c r="A360" t="s">
        <v>48</v>
      </c>
      <c r="B360">
        <v>6</v>
      </c>
      <c r="C360">
        <v>0</v>
      </c>
      <c r="D360">
        <v>1</v>
      </c>
      <c r="E360">
        <v>0</v>
      </c>
      <c r="F360">
        <v>30</v>
      </c>
      <c r="G360">
        <f>טבלה20[[#This Row],[LengthofCycle]]+1</f>
        <v>31</v>
      </c>
      <c r="H360" t="str">
        <f>IF(טבלה20[[#This Row],[CycleNumber]]&gt;2,IF(AND(טבלה20[[#This Row],[LengthofCycle]]-F359=F359-F358,טבלה20[[#This Row],[LengthofCycle]]-F359&lt;&gt;0),1,""),"")</f>
        <v/>
      </c>
      <c r="I360" t="str">
        <f>IF(טבלה20[[#This Row],[דילוג]]=1,SUM(H360:H361),"")</f>
        <v/>
      </c>
      <c r="J360">
        <f>IF(AND(טבלה20[[#This Row],[CycleNumber]]&gt;B359,טבלה20[[#This Row],[CycleNumber]]&gt;2),IF(טבלה20[[#This Row],[דילוג]]=1,טבלה20[[#This Row],[LengthofCycle]]-F359,J359),"")</f>
        <v>-1</v>
      </c>
      <c r="K360">
        <f>IF(AND(טבלה20[[#This Row],[CycleNumber]]&gt;B359,טבלה20[[#This Row],[CycleNumber]]&gt;2),IF(טבלה20[[#This Row],[דילוג]]=1,1,IF(MAX(K358:K359)=1,1,IF(טבלה20[[#This Row],[LengthofCycle]]-F359&lt;&gt;טבלה20[[#This Row],[הפרש קבוע אחרון]],0,""))),"")</f>
        <v>1</v>
      </c>
      <c r="L360">
        <f>IF(טבלה20[[#This Row],[CycleNumber]]&lt;3,"",IF(טבלה20[[#This Row],[דילוג]]=1,1,IF(L359="","",IF(טבלה20[[#This Row],[LengthofCycle]]-F359=טבלה20[[#This Row],[הפרש קבוע אחרון]],1,IF(L359+1&gt;3,"",L359+1)))))</f>
        <v>1</v>
      </c>
      <c r="M360" t="str">
        <f>IF(AND(טבלה20[[#This Row],[פעילות]]=1,L361=2,L362=1,B362&gt;טבלה20[[#This Row],[CycleNumber]]),1,"")</f>
        <v/>
      </c>
      <c r="N360" t="str">
        <f>IF(AND(טבלה20[[#This Row],[האם יש לאישה וסת דילוג?]]=1,טבלה20[[#This Row],[CycleNumber]]&gt;5),IF(AND(טבלה20[[#This Row],[LengthofCycle]]=F357,F359=F356,F358=F355),1,""),"")</f>
        <v/>
      </c>
      <c r="O360">
        <f>IF(OR(טבלה20[[#This Row],[פעילות]]="",L359=""),"",IF(טבלה20[[#This Row],[פעילות]]=1,1,0))</f>
        <v>1</v>
      </c>
      <c r="P360">
        <f>IF(AND(טבלה20[[#This Row],[הפרש קבוע אחרון]]&lt;&gt;"",טבלה20[[#This Row],[CycleNumber]]&lt;B361,B361&lt;&gt;"",טבלה20[[#This Row],[פעילות]]&lt;4),IF(F361-טבלה20[[#This Row],[LengthofCycle]]=טבלה20[[#This Row],[הפרש קבוע אחרון]],1,0),"")</f>
        <v>0</v>
      </c>
      <c r="Q360" s="14">
        <f>IF(טבלה20[[#This Row],[פעילות]]="","",IF(OR(Q359="",AND(טבלה20[[#This Row],[דילוג]]=1,L359=3)),1,Q359+1))</f>
        <v>3</v>
      </c>
      <c r="R360" s="14" t="str">
        <f>IF(AND(טבלה20[[#This Row],[מחזורי פעילות]]=3,H361=1,טבלה20[[#This Row],[הפרש קבוע אחרון]]&lt;&gt;J361),1,"")</f>
        <v/>
      </c>
      <c r="S360" s="14" t="str">
        <f>IF(AND(טבלה20[[#This Row],[מחזורי פעילות]]=3,H361=1,טבלה20[[#This Row],[הפרש קבוע אחרון]]=J361),1,"")</f>
        <v/>
      </c>
      <c r="T360" s="14" t="str">
        <f>IF(AND(טבלה20[[#This Row],[דילוג]]=1,טבלה20[[#This Row],[הפרש קבוע אחרון]]=J359,טבלה20[[#This Row],[מחזורי פעילות]]&gt;1),1,"")</f>
        <v/>
      </c>
      <c r="U360" s="14" t="str">
        <f>IF(OR(AND(טבלה20[[#This Row],[מחזורי פעילות]]&lt;&gt;"",Q361=""),AND(טבלה20[[#This Row],[פעילות]]=3,Q361=1)),טבלה20[[#This Row],[מחזורי פעילות]],"")</f>
        <v/>
      </c>
      <c r="V360" s="14" t="str">
        <f>IF(טבלה20[[#This Row],[באיזה מחזור נעקר אחרי קביעה?]]&lt;&gt;"",1,"")</f>
        <v/>
      </c>
      <c r="W360" s="14" t="str">
        <f>IF(AND(טבלה20[[#This Row],[באיזה מחזור נעקר אחרי קביעה?]]&lt;&gt;"",טבלה20[[#This Row],[CycleNumber]]&gt;B361),טבלה20[[#This Row],[באיזה מחזור נעקר אחרי קביעה?]],"")</f>
        <v/>
      </c>
      <c r="X360" s="14" t="str">
        <f>IF(AND(טבלה20[[#This Row],[הפרש קבוע אחרון]]&lt;&gt;"",J359=""),טבלה20[[#This Row],[CycleNumber]],"")</f>
        <v/>
      </c>
      <c r="Y360" s="14" t="str">
        <f>IF(OR(טבלה20[[#This Row],[CycleNumber]]&gt;B361,B361=""),טבלה20[[#This Row],[CycleNumber]],"")</f>
        <v/>
      </c>
      <c r="Z3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0" t="s">
        <v>48</v>
      </c>
      <c r="AS360">
        <v>6</v>
      </c>
      <c r="AT360">
        <v>30</v>
      </c>
      <c r="AU360">
        <f t="shared" si="13"/>
        <v>0</v>
      </c>
      <c r="AV360" t="str">
        <f t="shared" si="14"/>
        <v/>
      </c>
    </row>
    <row r="361" spans="1:48" x14ac:dyDescent="0.25">
      <c r="A361" t="s">
        <v>48</v>
      </c>
      <c r="B361">
        <v>7</v>
      </c>
      <c r="C361">
        <v>0</v>
      </c>
      <c r="D361">
        <v>1</v>
      </c>
      <c r="E361">
        <v>0</v>
      </c>
      <c r="F361">
        <v>25</v>
      </c>
      <c r="G361">
        <f>טבלה20[[#This Row],[LengthofCycle]]+1</f>
        <v>26</v>
      </c>
      <c r="H361" t="str">
        <f>IF(טבלה20[[#This Row],[CycleNumber]]&gt;2,IF(AND(טבלה20[[#This Row],[LengthofCycle]]-F360=F360-F359,טבלה20[[#This Row],[LengthofCycle]]-F360&lt;&gt;0),1,""),"")</f>
        <v/>
      </c>
      <c r="I361" t="str">
        <f>IF(טבלה20[[#This Row],[דילוג]]=1,SUM(H361:H362),"")</f>
        <v/>
      </c>
      <c r="J361">
        <f>IF(AND(טבלה20[[#This Row],[CycleNumber]]&gt;B360,טבלה20[[#This Row],[CycleNumber]]&gt;2),IF(טבלה20[[#This Row],[דילוג]]=1,טבלה20[[#This Row],[LengthofCycle]]-F360,J360),"")</f>
        <v>-1</v>
      </c>
      <c r="K361">
        <f>IF(AND(טבלה20[[#This Row],[CycleNumber]]&gt;B360,טבלה20[[#This Row],[CycleNumber]]&gt;2),IF(טבלה20[[#This Row],[דילוג]]=1,1,IF(MAX(K359:K360)=1,1,IF(טבלה20[[#This Row],[LengthofCycle]]-F360&lt;&gt;טבלה20[[#This Row],[הפרש קבוע אחרון]],0,""))),"")</f>
        <v>1</v>
      </c>
      <c r="L361">
        <f>IF(טבלה20[[#This Row],[CycleNumber]]&lt;3,"",IF(טבלה20[[#This Row],[דילוג]]=1,1,IF(L360="","",IF(טבלה20[[#This Row],[LengthofCycle]]-F360=טבלה20[[#This Row],[הפרש קבוע אחרון]],1,IF(L360+1&gt;3,"",L360+1)))))</f>
        <v>2</v>
      </c>
      <c r="M361" t="str">
        <f>IF(AND(טבלה20[[#This Row],[פעילות]]=1,L362=2,L363=1,B363&gt;טבלה20[[#This Row],[CycleNumber]]),1,"")</f>
        <v/>
      </c>
      <c r="N361" t="str">
        <f>IF(AND(טבלה20[[#This Row],[האם יש לאישה וסת דילוג?]]=1,טבלה20[[#This Row],[CycleNumber]]&gt;5),IF(AND(טבלה20[[#This Row],[LengthofCycle]]=F358,F360=F357,F359=F356),1,""),"")</f>
        <v/>
      </c>
      <c r="O361">
        <f>IF(OR(טבלה20[[#This Row],[פעילות]]="",L360=""),"",IF(טבלה20[[#This Row],[פעילות]]=1,1,0))</f>
        <v>0</v>
      </c>
      <c r="P361">
        <f>IF(AND(טבלה20[[#This Row],[הפרש קבוע אחרון]]&lt;&gt;"",טבלה20[[#This Row],[CycleNumber]]&lt;B362,B362&lt;&gt;"",טבלה20[[#This Row],[פעילות]]&lt;4),IF(F362-טבלה20[[#This Row],[LengthofCycle]]=טבלה20[[#This Row],[הפרש קבוע אחרון]],1,0),"")</f>
        <v>0</v>
      </c>
      <c r="Q361" s="14">
        <f>IF(טבלה20[[#This Row],[פעילות]]="","",IF(OR(Q360="",AND(טבלה20[[#This Row],[דילוג]]=1,L360=3)),1,Q360+1))</f>
        <v>4</v>
      </c>
      <c r="R361" s="14" t="str">
        <f>IF(AND(טבלה20[[#This Row],[מחזורי פעילות]]=3,H362=1,טבלה20[[#This Row],[הפרש קבוע אחרון]]&lt;&gt;J362),1,"")</f>
        <v/>
      </c>
      <c r="S361" s="14" t="str">
        <f>IF(AND(טבלה20[[#This Row],[מחזורי פעילות]]=3,H362=1,טבלה20[[#This Row],[הפרש קבוע אחרון]]=J362),1,"")</f>
        <v/>
      </c>
      <c r="T361" s="14" t="str">
        <f>IF(AND(טבלה20[[#This Row],[דילוג]]=1,טבלה20[[#This Row],[הפרש קבוע אחרון]]=J360,טבלה20[[#This Row],[מחזורי פעילות]]&gt;1),1,"")</f>
        <v/>
      </c>
      <c r="U361" s="14" t="str">
        <f>IF(OR(AND(טבלה20[[#This Row],[מחזורי פעילות]]&lt;&gt;"",Q362=""),AND(טבלה20[[#This Row],[פעילות]]=3,Q362=1)),טבלה20[[#This Row],[מחזורי פעילות]],"")</f>
        <v/>
      </c>
      <c r="V361" s="14" t="str">
        <f>IF(טבלה20[[#This Row],[באיזה מחזור נעקר אחרי קביעה?]]&lt;&gt;"",1,"")</f>
        <v/>
      </c>
      <c r="W361" s="14" t="str">
        <f>IF(AND(טבלה20[[#This Row],[באיזה מחזור נעקר אחרי קביעה?]]&lt;&gt;"",טבלה20[[#This Row],[CycleNumber]]&gt;B362),טבלה20[[#This Row],[באיזה מחזור נעקר אחרי קביעה?]],"")</f>
        <v/>
      </c>
      <c r="X361" s="14" t="str">
        <f>IF(AND(טבלה20[[#This Row],[הפרש קבוע אחרון]]&lt;&gt;"",J360=""),טבלה20[[#This Row],[CycleNumber]],"")</f>
        <v/>
      </c>
      <c r="Y361" s="14" t="str">
        <f>IF(OR(טבלה20[[#This Row],[CycleNumber]]&gt;B362,B362=""),טבלה20[[#This Row],[CycleNumber]],"")</f>
        <v/>
      </c>
      <c r="Z3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1" t="s">
        <v>48</v>
      </c>
      <c r="AS361">
        <v>7</v>
      </c>
      <c r="AT361">
        <v>25</v>
      </c>
      <c r="AU361">
        <f t="shared" si="13"/>
        <v>0</v>
      </c>
      <c r="AV361" t="str">
        <f t="shared" si="14"/>
        <v/>
      </c>
    </row>
    <row r="362" spans="1:48" x14ac:dyDescent="0.25">
      <c r="A362" t="s">
        <v>48</v>
      </c>
      <c r="B362">
        <v>8</v>
      </c>
      <c r="C362">
        <v>0</v>
      </c>
      <c r="D362">
        <v>1</v>
      </c>
      <c r="E362">
        <v>0</v>
      </c>
      <c r="F362">
        <v>28</v>
      </c>
      <c r="G362">
        <f>טבלה20[[#This Row],[LengthofCycle]]+1</f>
        <v>29</v>
      </c>
      <c r="H362" t="str">
        <f>IF(טבלה20[[#This Row],[CycleNumber]]&gt;2,IF(AND(טבלה20[[#This Row],[LengthofCycle]]-F361=F361-F360,טבלה20[[#This Row],[LengthofCycle]]-F361&lt;&gt;0),1,""),"")</f>
        <v/>
      </c>
      <c r="I362" t="str">
        <f>IF(טבלה20[[#This Row],[דילוג]]=1,SUM(H362:H363),"")</f>
        <v/>
      </c>
      <c r="J362">
        <f>IF(AND(טבלה20[[#This Row],[CycleNumber]]&gt;B361,טבלה20[[#This Row],[CycleNumber]]&gt;2),IF(טבלה20[[#This Row],[דילוג]]=1,טבלה20[[#This Row],[LengthofCycle]]-F361,J361),"")</f>
        <v>-1</v>
      </c>
      <c r="K362">
        <f>IF(AND(טבלה20[[#This Row],[CycleNumber]]&gt;B361,טבלה20[[#This Row],[CycleNumber]]&gt;2),IF(טבלה20[[#This Row],[דילוג]]=1,1,IF(MAX(K360:K361)=1,1,IF(טבלה20[[#This Row],[LengthofCycle]]-F361&lt;&gt;טבלה20[[#This Row],[הפרש קבוע אחרון]],0,""))),"")</f>
        <v>1</v>
      </c>
      <c r="L362">
        <f>IF(טבלה20[[#This Row],[CycleNumber]]&lt;3,"",IF(טבלה20[[#This Row],[דילוג]]=1,1,IF(L361="","",IF(טבלה20[[#This Row],[LengthofCycle]]-F361=טבלה20[[#This Row],[הפרש קבוע אחרון]],1,IF(L361+1&gt;3,"",L361+1)))))</f>
        <v>3</v>
      </c>
      <c r="M362" t="str">
        <f>IF(AND(טבלה20[[#This Row],[פעילות]]=1,L363=2,L364=1,B364&gt;טבלה20[[#This Row],[CycleNumber]]),1,"")</f>
        <v/>
      </c>
      <c r="N362" t="str">
        <f>IF(AND(טבלה20[[#This Row],[האם יש לאישה וסת דילוג?]]=1,טבלה20[[#This Row],[CycleNumber]]&gt;5),IF(AND(טבלה20[[#This Row],[LengthofCycle]]=F359,F361=F358,F360=F357),1,""),"")</f>
        <v/>
      </c>
      <c r="O362">
        <f>IF(OR(טבלה20[[#This Row],[פעילות]]="",L361=""),"",IF(טבלה20[[#This Row],[פעילות]]=1,1,0))</f>
        <v>0</v>
      </c>
      <c r="P362">
        <f>IF(AND(טבלה20[[#This Row],[הפרש קבוע אחרון]]&lt;&gt;"",טבלה20[[#This Row],[CycleNumber]]&lt;B363,B363&lt;&gt;"",טבלה20[[#This Row],[פעילות]]&lt;4),IF(F363-טבלה20[[#This Row],[LengthofCycle]]=טבלה20[[#This Row],[הפרש קבוע אחרון]],1,0),"")</f>
        <v>0</v>
      </c>
      <c r="Q362" s="14">
        <f>IF(טבלה20[[#This Row],[פעילות]]="","",IF(OR(Q361="",AND(טבלה20[[#This Row],[דילוג]]=1,L361=3)),1,Q361+1))</f>
        <v>5</v>
      </c>
      <c r="R362" s="14" t="str">
        <f>IF(AND(טבלה20[[#This Row],[מחזורי פעילות]]=3,H363=1,טבלה20[[#This Row],[הפרש קבוע אחרון]]&lt;&gt;J363),1,"")</f>
        <v/>
      </c>
      <c r="S362" s="14" t="str">
        <f>IF(AND(טבלה20[[#This Row],[מחזורי פעילות]]=3,H363=1,טבלה20[[#This Row],[הפרש קבוע אחרון]]=J363),1,"")</f>
        <v/>
      </c>
      <c r="T362" s="14" t="str">
        <f>IF(AND(טבלה20[[#This Row],[דילוג]]=1,טבלה20[[#This Row],[הפרש קבוע אחרון]]=J361,טבלה20[[#This Row],[מחזורי פעילות]]&gt;1),1,"")</f>
        <v/>
      </c>
      <c r="U362" s="14">
        <f>IF(OR(AND(טבלה20[[#This Row],[מחזורי פעילות]]&lt;&gt;"",Q363=""),AND(טבלה20[[#This Row],[פעילות]]=3,Q363=1)),טבלה20[[#This Row],[מחזורי פעילות]],"")</f>
        <v>5</v>
      </c>
      <c r="V362" s="14">
        <f>IF(טבלה20[[#This Row],[באיזה מחזור נעקר אחרי קביעה?]]&lt;&gt;"",1,"")</f>
        <v>1</v>
      </c>
      <c r="W362" s="14" t="str">
        <f>IF(AND(טבלה20[[#This Row],[באיזה מחזור נעקר אחרי קביעה?]]&lt;&gt;"",טבלה20[[#This Row],[CycleNumber]]&gt;B363),טבלה20[[#This Row],[באיזה מחזור נעקר אחרי קביעה?]],"")</f>
        <v/>
      </c>
      <c r="X362" s="14" t="str">
        <f>IF(AND(טבלה20[[#This Row],[הפרש קבוע אחרון]]&lt;&gt;"",J361=""),טבלה20[[#This Row],[CycleNumber]],"")</f>
        <v/>
      </c>
      <c r="Y362" s="14" t="str">
        <f>IF(OR(טבלה20[[#This Row],[CycleNumber]]&gt;B363,B363=""),טבלה20[[#This Row],[CycleNumber]],"")</f>
        <v/>
      </c>
      <c r="Z3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2" t="s">
        <v>48</v>
      </c>
      <c r="AS362">
        <v>8</v>
      </c>
      <c r="AT362">
        <v>28</v>
      </c>
      <c r="AU362">
        <f t="shared" si="13"/>
        <v>0</v>
      </c>
      <c r="AV362" t="str">
        <f t="shared" si="14"/>
        <v/>
      </c>
    </row>
    <row r="363" spans="1:48" x14ac:dyDescent="0.25">
      <c r="A363" t="s">
        <v>48</v>
      </c>
      <c r="B363">
        <v>9</v>
      </c>
      <c r="C363">
        <v>0</v>
      </c>
      <c r="D363">
        <v>1</v>
      </c>
      <c r="E363">
        <v>0</v>
      </c>
      <c r="F363">
        <v>30</v>
      </c>
      <c r="G363">
        <f>טבלה20[[#This Row],[LengthofCycle]]+1</f>
        <v>31</v>
      </c>
      <c r="H363" t="str">
        <f>IF(טבלה20[[#This Row],[CycleNumber]]&gt;2,IF(AND(טבלה20[[#This Row],[LengthofCycle]]-F362=F362-F361,טבלה20[[#This Row],[LengthofCycle]]-F362&lt;&gt;0),1,""),"")</f>
        <v/>
      </c>
      <c r="I363" t="str">
        <f>IF(טבלה20[[#This Row],[דילוג]]=1,SUM(H363:H364),"")</f>
        <v/>
      </c>
      <c r="J363">
        <f>IF(AND(טבלה20[[#This Row],[CycleNumber]]&gt;B362,טבלה20[[#This Row],[CycleNumber]]&gt;2),IF(טבלה20[[#This Row],[דילוג]]=1,טבלה20[[#This Row],[LengthofCycle]]-F362,J362),"")</f>
        <v>-1</v>
      </c>
      <c r="K363">
        <f>IF(AND(טבלה20[[#This Row],[CycleNumber]]&gt;B362,טבלה20[[#This Row],[CycleNumber]]&gt;2),IF(טבלה20[[#This Row],[דילוג]]=1,1,IF(MAX(K361:K362)=1,1,IF(טבלה20[[#This Row],[LengthofCycle]]-F362&lt;&gt;טבלה20[[#This Row],[הפרש קבוע אחרון]],0,""))),"")</f>
        <v>1</v>
      </c>
      <c r="L363" t="str">
        <f>IF(טבלה20[[#This Row],[CycleNumber]]&lt;3,"",IF(טבלה20[[#This Row],[דילוג]]=1,1,IF(L362="","",IF(טבלה20[[#This Row],[LengthofCycle]]-F362=טבלה20[[#This Row],[הפרש קבוע אחרון]],1,IF(L362+1&gt;3,"",L362+1)))))</f>
        <v/>
      </c>
      <c r="M363" t="str">
        <f>IF(AND(טבלה20[[#This Row],[פעילות]]=1,L364=2,L365=1,B365&gt;טבלה20[[#This Row],[CycleNumber]]),1,"")</f>
        <v/>
      </c>
      <c r="N363" t="str">
        <f>IF(AND(טבלה20[[#This Row],[האם יש לאישה וסת דילוג?]]=1,טבלה20[[#This Row],[CycleNumber]]&gt;5),IF(AND(טבלה20[[#This Row],[LengthofCycle]]=F360,F362=F359,F361=F358),1,""),"")</f>
        <v/>
      </c>
      <c r="O363" t="str">
        <f>IF(OR(טבלה20[[#This Row],[פעילות]]="",L362=""),"",IF(טבלה20[[#This Row],[פעילות]]=1,1,0))</f>
        <v/>
      </c>
      <c r="P363" t="str">
        <f>IF(AND(טבלה20[[#This Row],[הפרש קבוע אחרון]]&lt;&gt;"",טבלה20[[#This Row],[CycleNumber]]&lt;B364,B364&lt;&gt;"",טבלה20[[#This Row],[פעילות]]&lt;4),IF(F364-טבלה20[[#This Row],[LengthofCycle]]=טבלה20[[#This Row],[הפרש קבוע אחרון]],1,0),"")</f>
        <v/>
      </c>
      <c r="Q363" s="14" t="str">
        <f>IF(טבלה20[[#This Row],[פעילות]]="","",IF(OR(Q362="",AND(טבלה20[[#This Row],[דילוג]]=1,L362=3)),1,Q362+1))</f>
        <v/>
      </c>
      <c r="R363" s="14" t="str">
        <f>IF(AND(טבלה20[[#This Row],[מחזורי פעילות]]=3,H364=1,טבלה20[[#This Row],[הפרש קבוע אחרון]]&lt;&gt;J364),1,"")</f>
        <v/>
      </c>
      <c r="S363" s="14" t="str">
        <f>IF(AND(טבלה20[[#This Row],[מחזורי פעילות]]=3,H364=1,טבלה20[[#This Row],[הפרש קבוע אחרון]]=J364),1,"")</f>
        <v/>
      </c>
      <c r="T363" s="14" t="str">
        <f>IF(AND(טבלה20[[#This Row],[דילוג]]=1,טבלה20[[#This Row],[הפרש קבוע אחרון]]=J362,טבלה20[[#This Row],[מחזורי פעילות]]&gt;1),1,"")</f>
        <v/>
      </c>
      <c r="U363" s="14" t="str">
        <f>IF(OR(AND(טבלה20[[#This Row],[מחזורי פעילות]]&lt;&gt;"",Q364=""),AND(טבלה20[[#This Row],[פעילות]]=3,Q364=1)),טבלה20[[#This Row],[מחזורי פעילות]],"")</f>
        <v/>
      </c>
      <c r="V363" s="14" t="str">
        <f>IF(טבלה20[[#This Row],[באיזה מחזור נעקר אחרי קביעה?]]&lt;&gt;"",1,"")</f>
        <v/>
      </c>
      <c r="W363" s="14" t="str">
        <f>IF(AND(טבלה20[[#This Row],[באיזה מחזור נעקר אחרי קביעה?]]&lt;&gt;"",טבלה20[[#This Row],[CycleNumber]]&gt;B364),טבלה20[[#This Row],[באיזה מחזור נעקר אחרי קביעה?]],"")</f>
        <v/>
      </c>
      <c r="X363" s="14" t="str">
        <f>IF(AND(טבלה20[[#This Row],[הפרש קבוע אחרון]]&lt;&gt;"",J362=""),טבלה20[[#This Row],[CycleNumber]],"")</f>
        <v/>
      </c>
      <c r="Y363" s="14" t="str">
        <f>IF(OR(טבלה20[[#This Row],[CycleNumber]]&gt;B364,B364=""),טבלה20[[#This Row],[CycleNumber]],"")</f>
        <v/>
      </c>
      <c r="Z3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3" t="s">
        <v>48</v>
      </c>
      <c r="AS363">
        <v>9</v>
      </c>
      <c r="AT363">
        <v>30</v>
      </c>
      <c r="AU363">
        <f t="shared" si="13"/>
        <v>0</v>
      </c>
      <c r="AV363" t="str">
        <f t="shared" si="14"/>
        <v/>
      </c>
    </row>
    <row r="364" spans="1:48" x14ac:dyDescent="0.25">
      <c r="A364" t="s">
        <v>48</v>
      </c>
      <c r="B364">
        <v>10</v>
      </c>
      <c r="C364">
        <v>0</v>
      </c>
      <c r="D364">
        <v>1</v>
      </c>
      <c r="E364">
        <v>0</v>
      </c>
      <c r="F364">
        <v>28</v>
      </c>
      <c r="G364">
        <f>טבלה20[[#This Row],[LengthofCycle]]+1</f>
        <v>29</v>
      </c>
      <c r="H364" t="str">
        <f>IF(טבלה20[[#This Row],[CycleNumber]]&gt;2,IF(AND(טבלה20[[#This Row],[LengthofCycle]]-F363=F363-F362,טבלה20[[#This Row],[LengthofCycle]]-F363&lt;&gt;0),1,""),"")</f>
        <v/>
      </c>
      <c r="I364" t="str">
        <f>IF(טבלה20[[#This Row],[דילוג]]=1,SUM(H364:H365),"")</f>
        <v/>
      </c>
      <c r="J364">
        <f>IF(AND(טבלה20[[#This Row],[CycleNumber]]&gt;B363,טבלה20[[#This Row],[CycleNumber]]&gt;2),IF(טבלה20[[#This Row],[דילוג]]=1,טבלה20[[#This Row],[LengthofCycle]]-F363,J363),"")</f>
        <v>-1</v>
      </c>
      <c r="K364">
        <f>IF(AND(טבלה20[[#This Row],[CycleNumber]]&gt;B363,טבלה20[[#This Row],[CycleNumber]]&gt;2),IF(טבלה20[[#This Row],[דילוג]]=1,1,IF(MAX(K362:K363)=1,1,IF(טבלה20[[#This Row],[LengthofCycle]]-F363&lt;&gt;טבלה20[[#This Row],[הפרש קבוע אחרון]],0,""))),"")</f>
        <v>1</v>
      </c>
      <c r="L364" t="str">
        <f>IF(טבלה20[[#This Row],[CycleNumber]]&lt;3,"",IF(טבלה20[[#This Row],[דילוג]]=1,1,IF(L363="","",IF(טבלה20[[#This Row],[LengthofCycle]]-F363=טבלה20[[#This Row],[הפרש קבוע אחרון]],1,IF(L363+1&gt;3,"",L363+1)))))</f>
        <v/>
      </c>
      <c r="M364" t="str">
        <f>IF(AND(טבלה20[[#This Row],[פעילות]]=1,L365=2,L366=1,B366&gt;טבלה20[[#This Row],[CycleNumber]]),1,"")</f>
        <v/>
      </c>
      <c r="N364" t="str">
        <f>IF(AND(טבלה20[[#This Row],[האם יש לאישה וסת דילוג?]]=1,טבלה20[[#This Row],[CycleNumber]]&gt;5),IF(AND(טבלה20[[#This Row],[LengthofCycle]]=F361,F363=F360,F362=F359),1,""),"")</f>
        <v/>
      </c>
      <c r="O364" t="str">
        <f>IF(OR(טבלה20[[#This Row],[פעילות]]="",L363=""),"",IF(טבלה20[[#This Row],[פעילות]]=1,1,0))</f>
        <v/>
      </c>
      <c r="P364" t="str">
        <f>IF(AND(טבלה20[[#This Row],[הפרש קבוע אחרון]]&lt;&gt;"",טבלה20[[#This Row],[CycleNumber]]&lt;B365,B365&lt;&gt;"",טבלה20[[#This Row],[פעילות]]&lt;4),IF(F365-טבלה20[[#This Row],[LengthofCycle]]=טבלה20[[#This Row],[הפרש קבוע אחרון]],1,0),"")</f>
        <v/>
      </c>
      <c r="Q364" s="14" t="str">
        <f>IF(טבלה20[[#This Row],[פעילות]]="","",IF(OR(Q363="",AND(טבלה20[[#This Row],[דילוג]]=1,L363=3)),1,Q363+1))</f>
        <v/>
      </c>
      <c r="R364" s="14" t="str">
        <f>IF(AND(טבלה20[[#This Row],[מחזורי פעילות]]=3,H365=1,טבלה20[[#This Row],[הפרש קבוע אחרון]]&lt;&gt;J365),1,"")</f>
        <v/>
      </c>
      <c r="S364" s="14" t="str">
        <f>IF(AND(טבלה20[[#This Row],[מחזורי פעילות]]=3,H365=1,טבלה20[[#This Row],[הפרש קבוע אחרון]]=J365),1,"")</f>
        <v/>
      </c>
      <c r="T364" s="14" t="str">
        <f>IF(AND(טבלה20[[#This Row],[דילוג]]=1,טבלה20[[#This Row],[הפרש קבוע אחרון]]=J363,טבלה20[[#This Row],[מחזורי פעילות]]&gt;1),1,"")</f>
        <v/>
      </c>
      <c r="U364" s="14" t="str">
        <f>IF(OR(AND(טבלה20[[#This Row],[מחזורי פעילות]]&lt;&gt;"",Q365=""),AND(טבלה20[[#This Row],[פעילות]]=3,Q365=1)),טבלה20[[#This Row],[מחזורי פעילות]],"")</f>
        <v/>
      </c>
      <c r="V364" s="14" t="str">
        <f>IF(טבלה20[[#This Row],[באיזה מחזור נעקר אחרי קביעה?]]&lt;&gt;"",1,"")</f>
        <v/>
      </c>
      <c r="W364" s="14" t="str">
        <f>IF(AND(טבלה20[[#This Row],[באיזה מחזור נעקר אחרי קביעה?]]&lt;&gt;"",טבלה20[[#This Row],[CycleNumber]]&gt;B365),טבלה20[[#This Row],[באיזה מחזור נעקר אחרי קביעה?]],"")</f>
        <v/>
      </c>
      <c r="X364" s="14" t="str">
        <f>IF(AND(טבלה20[[#This Row],[הפרש קבוע אחרון]]&lt;&gt;"",J363=""),טבלה20[[#This Row],[CycleNumber]],"")</f>
        <v/>
      </c>
      <c r="Y364" s="14" t="str">
        <f>IF(OR(טבלה20[[#This Row],[CycleNumber]]&gt;B365,B365=""),טבלה20[[#This Row],[CycleNumber]],"")</f>
        <v/>
      </c>
      <c r="Z3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4" t="s">
        <v>48</v>
      </c>
      <c r="AS364">
        <v>10</v>
      </c>
      <c r="AT364">
        <v>28</v>
      </c>
      <c r="AU364">
        <f t="shared" si="13"/>
        <v>0</v>
      </c>
      <c r="AV364" t="str">
        <f t="shared" si="14"/>
        <v/>
      </c>
    </row>
    <row r="365" spans="1:48" x14ac:dyDescent="0.25">
      <c r="A365" t="s">
        <v>48</v>
      </c>
      <c r="B365">
        <v>11</v>
      </c>
      <c r="C365">
        <v>0</v>
      </c>
      <c r="D365">
        <v>1</v>
      </c>
      <c r="E365">
        <v>0</v>
      </c>
      <c r="F365">
        <v>26</v>
      </c>
      <c r="G365">
        <f>טבלה20[[#This Row],[LengthofCycle]]+1</f>
        <v>27</v>
      </c>
      <c r="H365">
        <f>IF(טבלה20[[#This Row],[CycleNumber]]&gt;2,IF(AND(טבלה20[[#This Row],[LengthofCycle]]-F364=F364-F363,טבלה20[[#This Row],[LengthofCycle]]-F364&lt;&gt;0),1,""),"")</f>
        <v>1</v>
      </c>
      <c r="I365">
        <f>IF(טבלה20[[#This Row],[דילוג]]=1,SUM(H365:H366),"")</f>
        <v>1</v>
      </c>
      <c r="J365">
        <f>IF(AND(טבלה20[[#This Row],[CycleNumber]]&gt;B364,טבלה20[[#This Row],[CycleNumber]]&gt;2),IF(טבלה20[[#This Row],[דילוג]]=1,טבלה20[[#This Row],[LengthofCycle]]-F364,J364),"")</f>
        <v>-2</v>
      </c>
      <c r="K365">
        <f>IF(AND(טבלה20[[#This Row],[CycleNumber]]&gt;B364,טבלה20[[#This Row],[CycleNumber]]&gt;2),IF(טבלה20[[#This Row],[דילוג]]=1,1,IF(MAX(K363:K364)=1,1,IF(טבלה20[[#This Row],[LengthofCycle]]-F364&lt;&gt;טבלה20[[#This Row],[הפרש קבוע אחרון]],0,""))),"")</f>
        <v>1</v>
      </c>
      <c r="L365">
        <f>IF(טבלה20[[#This Row],[CycleNumber]]&lt;3,"",IF(טבלה20[[#This Row],[דילוג]]=1,1,IF(L364="","",IF(טבלה20[[#This Row],[LengthofCycle]]-F364=טבלה20[[#This Row],[הפרש קבוע אחרון]],1,IF(L364+1&gt;3,"",L364+1)))))</f>
        <v>1</v>
      </c>
      <c r="M365" t="str">
        <f>IF(AND(טבלה20[[#This Row],[פעילות]]=1,L366=2,L367=1,B367&gt;טבלה20[[#This Row],[CycleNumber]]),1,"")</f>
        <v/>
      </c>
      <c r="N365" t="str">
        <f>IF(AND(טבלה20[[#This Row],[האם יש לאישה וסת דילוג?]]=1,טבלה20[[#This Row],[CycleNumber]]&gt;5),IF(AND(טבלה20[[#This Row],[LengthofCycle]]=F362,F364=F361,F363=F360),1,""),"")</f>
        <v/>
      </c>
      <c r="O365" t="str">
        <f>IF(OR(טבלה20[[#This Row],[פעילות]]="",L364=""),"",IF(טבלה20[[#This Row],[פעילות]]=1,1,0))</f>
        <v/>
      </c>
      <c r="P365">
        <f>IF(AND(טבלה20[[#This Row],[הפרש קבוע אחרון]]&lt;&gt;"",טבלה20[[#This Row],[CycleNumber]]&lt;B366,B366&lt;&gt;"",טבלה20[[#This Row],[פעילות]]&lt;4),IF(F366-טבלה20[[#This Row],[LengthofCycle]]=טבלה20[[#This Row],[הפרש קבוע אחרון]],1,0),"")</f>
        <v>0</v>
      </c>
      <c r="Q365" s="14">
        <f>IF(טבלה20[[#This Row],[פעילות]]="","",IF(OR(Q364="",AND(טבלה20[[#This Row],[דילוג]]=1,L364=3)),1,Q364+1))</f>
        <v>1</v>
      </c>
      <c r="R365" s="14" t="str">
        <f>IF(AND(טבלה20[[#This Row],[מחזורי פעילות]]=3,H366=1,טבלה20[[#This Row],[הפרש קבוע אחרון]]&lt;&gt;J366),1,"")</f>
        <v/>
      </c>
      <c r="S365" s="14" t="str">
        <f>IF(AND(טבלה20[[#This Row],[מחזורי פעילות]]=3,H366=1,טבלה20[[#This Row],[הפרש קבוע אחרון]]=J366),1,"")</f>
        <v/>
      </c>
      <c r="T365" s="14" t="str">
        <f>IF(AND(טבלה20[[#This Row],[דילוג]]=1,טבלה20[[#This Row],[הפרש קבוע אחרון]]=J364,טבלה20[[#This Row],[מחזורי פעילות]]&gt;1),1,"")</f>
        <v/>
      </c>
      <c r="U365" s="14" t="str">
        <f>IF(OR(AND(טבלה20[[#This Row],[מחזורי פעילות]]&lt;&gt;"",Q366=""),AND(טבלה20[[#This Row],[פעילות]]=3,Q366=1)),טבלה20[[#This Row],[מחזורי פעילות]],"")</f>
        <v/>
      </c>
      <c r="V365" s="14" t="str">
        <f>IF(טבלה20[[#This Row],[באיזה מחזור נעקר אחרי קביעה?]]&lt;&gt;"",1,"")</f>
        <v/>
      </c>
      <c r="W365" s="14" t="str">
        <f>IF(AND(טבלה20[[#This Row],[באיזה מחזור נעקר אחרי קביעה?]]&lt;&gt;"",טבלה20[[#This Row],[CycleNumber]]&gt;B366),טבלה20[[#This Row],[באיזה מחזור נעקר אחרי קביעה?]],"")</f>
        <v/>
      </c>
      <c r="X365" s="14" t="str">
        <f>IF(AND(טבלה20[[#This Row],[הפרש קבוע אחרון]]&lt;&gt;"",J364=""),טבלה20[[#This Row],[CycleNumber]],"")</f>
        <v/>
      </c>
      <c r="Y365" s="14" t="str">
        <f>IF(OR(טבלה20[[#This Row],[CycleNumber]]&gt;B366,B366=""),טבלה20[[#This Row],[CycleNumber]],"")</f>
        <v/>
      </c>
      <c r="Z3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5" t="s">
        <v>48</v>
      </c>
      <c r="AS365">
        <v>11</v>
      </c>
      <c r="AT365">
        <v>26</v>
      </c>
      <c r="AU365">
        <f t="shared" si="13"/>
        <v>1</v>
      </c>
      <c r="AV365" t="str">
        <f t="shared" si="14"/>
        <v/>
      </c>
    </row>
    <row r="366" spans="1:48" x14ac:dyDescent="0.25">
      <c r="A366" t="s">
        <v>48</v>
      </c>
      <c r="B366">
        <v>12</v>
      </c>
      <c r="C366">
        <v>0</v>
      </c>
      <c r="D366">
        <v>1</v>
      </c>
      <c r="E366">
        <v>0</v>
      </c>
      <c r="F366">
        <v>30</v>
      </c>
      <c r="G366">
        <f>טבלה20[[#This Row],[LengthofCycle]]+1</f>
        <v>31</v>
      </c>
      <c r="H366" t="str">
        <f>IF(טבלה20[[#This Row],[CycleNumber]]&gt;2,IF(AND(טבלה20[[#This Row],[LengthofCycle]]-F365=F365-F364,טבלה20[[#This Row],[LengthofCycle]]-F365&lt;&gt;0),1,""),"")</f>
        <v/>
      </c>
      <c r="I366" t="str">
        <f>IF(טבלה20[[#This Row],[דילוג]]=1,SUM(H366:H367),"")</f>
        <v/>
      </c>
      <c r="J366">
        <f>IF(AND(טבלה20[[#This Row],[CycleNumber]]&gt;B365,טבלה20[[#This Row],[CycleNumber]]&gt;2),IF(טבלה20[[#This Row],[דילוג]]=1,טבלה20[[#This Row],[LengthofCycle]]-F365,J365),"")</f>
        <v>-2</v>
      </c>
      <c r="K366">
        <f>IF(AND(טבלה20[[#This Row],[CycleNumber]]&gt;B365,טבלה20[[#This Row],[CycleNumber]]&gt;2),IF(טבלה20[[#This Row],[דילוג]]=1,1,IF(MAX(K364:K365)=1,1,IF(טבלה20[[#This Row],[LengthofCycle]]-F365&lt;&gt;טבלה20[[#This Row],[הפרש קבוע אחרון]],0,""))),"")</f>
        <v>1</v>
      </c>
      <c r="L366">
        <f>IF(טבלה20[[#This Row],[CycleNumber]]&lt;3,"",IF(טבלה20[[#This Row],[דילוג]]=1,1,IF(L365="","",IF(טבלה20[[#This Row],[LengthofCycle]]-F365=טבלה20[[#This Row],[הפרש קבוע אחרון]],1,IF(L365+1&gt;3,"",L365+1)))))</f>
        <v>2</v>
      </c>
      <c r="M366" t="str">
        <f>IF(AND(טבלה20[[#This Row],[פעילות]]=1,L367=2,L368=1,B368&gt;טבלה20[[#This Row],[CycleNumber]]),1,"")</f>
        <v/>
      </c>
      <c r="N366" t="str">
        <f>IF(AND(טבלה20[[#This Row],[האם יש לאישה וסת דילוג?]]=1,טבלה20[[#This Row],[CycleNumber]]&gt;5),IF(AND(טבלה20[[#This Row],[LengthofCycle]]=F363,F365=F362,F364=F361),1,""),"")</f>
        <v/>
      </c>
      <c r="O366">
        <f>IF(OR(טבלה20[[#This Row],[פעילות]]="",L365=""),"",IF(טבלה20[[#This Row],[פעילות]]=1,1,0))</f>
        <v>0</v>
      </c>
      <c r="P366">
        <f>IF(AND(טבלה20[[#This Row],[הפרש קבוע אחרון]]&lt;&gt;"",טבלה20[[#This Row],[CycleNumber]]&lt;B367,B367&lt;&gt;"",טבלה20[[#This Row],[פעילות]]&lt;4),IF(F367-טבלה20[[#This Row],[LengthofCycle]]=טבלה20[[#This Row],[הפרש קבוע אחרון]],1,0),"")</f>
        <v>0</v>
      </c>
      <c r="Q366" s="14">
        <f>IF(טבלה20[[#This Row],[פעילות]]="","",IF(OR(Q365="",AND(טבלה20[[#This Row],[דילוג]]=1,L365=3)),1,Q365+1))</f>
        <v>2</v>
      </c>
      <c r="R366" s="14" t="str">
        <f>IF(AND(טבלה20[[#This Row],[מחזורי פעילות]]=3,H367=1,טבלה20[[#This Row],[הפרש קבוע אחרון]]&lt;&gt;J367),1,"")</f>
        <v/>
      </c>
      <c r="S366" s="14" t="str">
        <f>IF(AND(טבלה20[[#This Row],[מחזורי פעילות]]=3,H367=1,טבלה20[[#This Row],[הפרש קבוע אחרון]]=J367),1,"")</f>
        <v/>
      </c>
      <c r="T366" s="14" t="str">
        <f>IF(AND(טבלה20[[#This Row],[דילוג]]=1,טבלה20[[#This Row],[הפרש קבוע אחרון]]=J365,טבלה20[[#This Row],[מחזורי פעילות]]&gt;1),1,"")</f>
        <v/>
      </c>
      <c r="U366" s="14" t="str">
        <f>IF(OR(AND(טבלה20[[#This Row],[מחזורי פעילות]]&lt;&gt;"",Q367=""),AND(טבלה20[[#This Row],[פעילות]]=3,Q367=1)),טבלה20[[#This Row],[מחזורי פעילות]],"")</f>
        <v/>
      </c>
      <c r="V366" s="14" t="str">
        <f>IF(טבלה20[[#This Row],[באיזה מחזור נעקר אחרי קביעה?]]&lt;&gt;"",1,"")</f>
        <v/>
      </c>
      <c r="W366" s="14" t="str">
        <f>IF(AND(טבלה20[[#This Row],[באיזה מחזור נעקר אחרי קביעה?]]&lt;&gt;"",טבלה20[[#This Row],[CycleNumber]]&gt;B367),טבלה20[[#This Row],[באיזה מחזור נעקר אחרי קביעה?]],"")</f>
        <v/>
      </c>
      <c r="X366" s="14" t="str">
        <f>IF(AND(טבלה20[[#This Row],[הפרש קבוע אחרון]]&lt;&gt;"",J365=""),טבלה20[[#This Row],[CycleNumber]],"")</f>
        <v/>
      </c>
      <c r="Y366" s="14" t="str">
        <f>IF(OR(טבלה20[[#This Row],[CycleNumber]]&gt;B367,B367=""),טבלה20[[#This Row],[CycleNumber]],"")</f>
        <v/>
      </c>
      <c r="Z3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6" t="s">
        <v>48</v>
      </c>
      <c r="AS366">
        <v>12</v>
      </c>
      <c r="AT366">
        <v>30</v>
      </c>
      <c r="AU366">
        <f t="shared" si="13"/>
        <v>0</v>
      </c>
      <c r="AV366" t="str">
        <f t="shared" si="14"/>
        <v/>
      </c>
    </row>
    <row r="367" spans="1:48" x14ac:dyDescent="0.25">
      <c r="A367" t="s">
        <v>48</v>
      </c>
      <c r="B367">
        <v>13</v>
      </c>
      <c r="C367">
        <v>0</v>
      </c>
      <c r="D367">
        <v>1</v>
      </c>
      <c r="E367">
        <v>0</v>
      </c>
      <c r="F367">
        <v>27</v>
      </c>
      <c r="G367">
        <f>טבלה20[[#This Row],[LengthofCycle]]+1</f>
        <v>28</v>
      </c>
      <c r="H367" t="str">
        <f>IF(טבלה20[[#This Row],[CycleNumber]]&gt;2,IF(AND(טבלה20[[#This Row],[LengthofCycle]]-F366=F366-F365,טבלה20[[#This Row],[LengthofCycle]]-F366&lt;&gt;0),1,""),"")</f>
        <v/>
      </c>
      <c r="I367" t="str">
        <f>IF(טבלה20[[#This Row],[דילוג]]=1,SUM(H367:H368),"")</f>
        <v/>
      </c>
      <c r="J367">
        <f>IF(AND(טבלה20[[#This Row],[CycleNumber]]&gt;B366,טבלה20[[#This Row],[CycleNumber]]&gt;2),IF(טבלה20[[#This Row],[דילוג]]=1,טבלה20[[#This Row],[LengthofCycle]]-F366,J366),"")</f>
        <v>-2</v>
      </c>
      <c r="K367">
        <f>IF(AND(טבלה20[[#This Row],[CycleNumber]]&gt;B366,טבלה20[[#This Row],[CycleNumber]]&gt;2),IF(טבלה20[[#This Row],[דילוג]]=1,1,IF(MAX(K365:K366)=1,1,IF(טבלה20[[#This Row],[LengthofCycle]]-F366&lt;&gt;טבלה20[[#This Row],[הפרש קבוע אחרון]],0,""))),"")</f>
        <v>1</v>
      </c>
      <c r="L367">
        <f>IF(טבלה20[[#This Row],[CycleNumber]]&lt;3,"",IF(טבלה20[[#This Row],[דילוג]]=1,1,IF(L366="","",IF(טבלה20[[#This Row],[LengthofCycle]]-F366=טבלה20[[#This Row],[הפרש קבוע אחרון]],1,IF(L366+1&gt;3,"",L366+1)))))</f>
        <v>3</v>
      </c>
      <c r="M367" t="str">
        <f>IF(AND(טבלה20[[#This Row],[פעילות]]=1,L368=2,L369=1,B369&gt;טבלה20[[#This Row],[CycleNumber]]),1,"")</f>
        <v/>
      </c>
      <c r="N367" t="str">
        <f>IF(AND(טבלה20[[#This Row],[האם יש לאישה וסת דילוג?]]=1,טבלה20[[#This Row],[CycleNumber]]&gt;5),IF(AND(טבלה20[[#This Row],[LengthofCycle]]=F364,F366=F363,F365=F362),1,""),"")</f>
        <v/>
      </c>
      <c r="O367">
        <f>IF(OR(טבלה20[[#This Row],[פעילות]]="",L366=""),"",IF(טבלה20[[#This Row],[פעילות]]=1,1,0))</f>
        <v>0</v>
      </c>
      <c r="P367" t="str">
        <f>IF(AND(טבלה20[[#This Row],[הפרש קבוע אחרון]]&lt;&gt;"",טבלה20[[#This Row],[CycleNumber]]&lt;B368,B368&lt;&gt;"",טבלה20[[#This Row],[פעילות]]&lt;4),IF(F368-טבלה20[[#This Row],[LengthofCycle]]=טבלה20[[#This Row],[הפרש קבוע אחרון]],1,0),"")</f>
        <v/>
      </c>
      <c r="Q367" s="14">
        <f>IF(טבלה20[[#This Row],[פעילות]]="","",IF(OR(Q366="",AND(טבלה20[[#This Row],[דילוג]]=1,L366=3)),1,Q366+1))</f>
        <v>3</v>
      </c>
      <c r="R367" s="14" t="str">
        <f>IF(AND(טבלה20[[#This Row],[מחזורי פעילות]]=3,H368=1,טבלה20[[#This Row],[הפרש קבוע אחרון]]&lt;&gt;J368),1,"")</f>
        <v/>
      </c>
      <c r="S367" s="14" t="str">
        <f>IF(AND(טבלה20[[#This Row],[מחזורי פעילות]]=3,H368=1,טבלה20[[#This Row],[הפרש קבוע אחרון]]=J368),1,"")</f>
        <v/>
      </c>
      <c r="T367" s="14" t="str">
        <f>IF(AND(טבלה20[[#This Row],[דילוג]]=1,טבלה20[[#This Row],[הפרש קבוע אחרון]]=J366,טבלה20[[#This Row],[מחזורי פעילות]]&gt;1),1,"")</f>
        <v/>
      </c>
      <c r="U367" s="14">
        <f>IF(OR(AND(טבלה20[[#This Row],[מחזורי פעילות]]&lt;&gt;"",Q368=""),AND(טבלה20[[#This Row],[פעילות]]=3,Q368=1)),טבלה20[[#This Row],[מחזורי פעילות]],"")</f>
        <v>3</v>
      </c>
      <c r="V367" s="14">
        <f>IF(טבלה20[[#This Row],[באיזה מחזור נעקר אחרי קביעה?]]&lt;&gt;"",1,"")</f>
        <v>1</v>
      </c>
      <c r="W367" s="14">
        <f>IF(AND(טבלה20[[#This Row],[באיזה מחזור נעקר אחרי קביעה?]]&lt;&gt;"",טבלה20[[#This Row],[CycleNumber]]&gt;B368),טבלה20[[#This Row],[באיזה מחזור נעקר אחרי קביעה?]],"")</f>
        <v>3</v>
      </c>
      <c r="X367" s="14" t="str">
        <f>IF(AND(טבלה20[[#This Row],[הפרש קבוע אחרון]]&lt;&gt;"",J366=""),טבלה20[[#This Row],[CycleNumber]],"")</f>
        <v/>
      </c>
      <c r="Y367" s="14">
        <f>IF(OR(טבלה20[[#This Row],[CycleNumber]]&gt;B368,B368=""),טבלה20[[#This Row],[CycleNumber]],"")</f>
        <v>13</v>
      </c>
      <c r="Z3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7" t="s">
        <v>48</v>
      </c>
      <c r="AS367">
        <v>13</v>
      </c>
      <c r="AT367">
        <v>27</v>
      </c>
      <c r="AU367">
        <f t="shared" si="13"/>
        <v>0</v>
      </c>
      <c r="AV367" t="str">
        <f t="shared" si="14"/>
        <v/>
      </c>
    </row>
    <row r="368" spans="1:48" x14ac:dyDescent="0.25">
      <c r="A368" t="s">
        <v>49</v>
      </c>
      <c r="B368">
        <v>1</v>
      </c>
      <c r="C368">
        <v>0</v>
      </c>
      <c r="D368">
        <v>0</v>
      </c>
      <c r="E368">
        <v>0</v>
      </c>
      <c r="F368">
        <v>32</v>
      </c>
      <c r="G368">
        <f>טבלה20[[#This Row],[LengthofCycle]]+1</f>
        <v>33</v>
      </c>
      <c r="H368" t="str">
        <f>IF(טבלה20[[#This Row],[CycleNumber]]&gt;2,IF(AND(טבלה20[[#This Row],[LengthofCycle]]-F367=F367-F366,טבלה20[[#This Row],[LengthofCycle]]-F367&lt;&gt;0),1,""),"")</f>
        <v/>
      </c>
      <c r="I368" t="str">
        <f>IF(טבלה20[[#This Row],[דילוג]]=1,SUM(H368:H369),"")</f>
        <v/>
      </c>
      <c r="J368" t="str">
        <f>IF(AND(טבלה20[[#This Row],[CycleNumber]]&gt;B367,טבלה20[[#This Row],[CycleNumber]]&gt;2),IF(טבלה20[[#This Row],[דילוג]]=1,טבלה20[[#This Row],[LengthofCycle]]-F367,J367),"")</f>
        <v/>
      </c>
      <c r="K368" t="str">
        <f>IF(AND(טבלה20[[#This Row],[CycleNumber]]&gt;B367,טבלה20[[#This Row],[CycleNumber]]&gt;2),IF(טבלה20[[#This Row],[דילוג]]=1,1,IF(MAX(K366:K367)=1,1,IF(טבלה20[[#This Row],[LengthofCycle]]-F367&lt;&gt;טבלה20[[#This Row],[הפרש קבוע אחרון]],0,""))),"")</f>
        <v/>
      </c>
      <c r="L368" t="str">
        <f>IF(טבלה20[[#This Row],[CycleNumber]]&lt;3,"",IF(טבלה20[[#This Row],[דילוג]]=1,1,IF(L367="","",IF(טבלה20[[#This Row],[LengthofCycle]]-F367=טבלה20[[#This Row],[הפרש קבוע אחרון]],1,IF(L367+1&gt;3,"",L367+1)))))</f>
        <v/>
      </c>
      <c r="M368" t="str">
        <f>IF(AND(טבלה20[[#This Row],[פעילות]]=1,L369=2,L370=1,B370&gt;טבלה20[[#This Row],[CycleNumber]]),1,"")</f>
        <v/>
      </c>
      <c r="N368" t="str">
        <f>IF(AND(טבלה20[[#This Row],[האם יש לאישה וסת דילוג?]]=1,טבלה20[[#This Row],[CycleNumber]]&gt;5),IF(AND(טבלה20[[#This Row],[LengthofCycle]]=F365,F367=F364,F366=F363),1,""),"")</f>
        <v/>
      </c>
      <c r="O368" t="str">
        <f>IF(OR(טבלה20[[#This Row],[פעילות]]="",L367=""),"",IF(טבלה20[[#This Row],[פעילות]]=1,1,0))</f>
        <v/>
      </c>
      <c r="P368" t="str">
        <f>IF(AND(טבלה20[[#This Row],[הפרש קבוע אחרון]]&lt;&gt;"",טבלה20[[#This Row],[CycleNumber]]&lt;B369,B369&lt;&gt;"",טבלה20[[#This Row],[פעילות]]&lt;4),IF(F369-טבלה20[[#This Row],[LengthofCycle]]=טבלה20[[#This Row],[הפרש קבוע אחרון]],1,0),"")</f>
        <v/>
      </c>
      <c r="Q368" s="14" t="str">
        <f>IF(טבלה20[[#This Row],[פעילות]]="","",IF(OR(Q367="",AND(טבלה20[[#This Row],[דילוג]]=1,L367=3)),1,Q367+1))</f>
        <v/>
      </c>
      <c r="R368" s="14" t="str">
        <f>IF(AND(טבלה20[[#This Row],[מחזורי פעילות]]=3,H369=1,טבלה20[[#This Row],[הפרש קבוע אחרון]]&lt;&gt;J369),1,"")</f>
        <v/>
      </c>
      <c r="S368" s="14" t="str">
        <f>IF(AND(טבלה20[[#This Row],[מחזורי פעילות]]=3,H369=1,טבלה20[[#This Row],[הפרש קבוע אחרון]]=J369),1,"")</f>
        <v/>
      </c>
      <c r="T368" s="14" t="str">
        <f>IF(AND(טבלה20[[#This Row],[דילוג]]=1,טבלה20[[#This Row],[הפרש קבוע אחרון]]=J367,טבלה20[[#This Row],[מחזורי פעילות]]&gt;1),1,"")</f>
        <v/>
      </c>
      <c r="U368" s="14" t="str">
        <f>IF(OR(AND(טבלה20[[#This Row],[מחזורי פעילות]]&lt;&gt;"",Q369=""),AND(טבלה20[[#This Row],[פעילות]]=3,Q369=1)),טבלה20[[#This Row],[מחזורי פעילות]],"")</f>
        <v/>
      </c>
      <c r="V368" s="14" t="str">
        <f>IF(טבלה20[[#This Row],[באיזה מחזור נעקר אחרי קביעה?]]&lt;&gt;"",1,"")</f>
        <v/>
      </c>
      <c r="W368" s="14" t="str">
        <f>IF(AND(טבלה20[[#This Row],[באיזה מחזור נעקר אחרי קביעה?]]&lt;&gt;"",טבלה20[[#This Row],[CycleNumber]]&gt;B369),טבלה20[[#This Row],[באיזה מחזור נעקר אחרי קביעה?]],"")</f>
        <v/>
      </c>
      <c r="X368" s="14" t="str">
        <f>IF(AND(טבלה20[[#This Row],[הפרש קבוע אחרון]]&lt;&gt;"",J367=""),טבלה20[[#This Row],[CycleNumber]],"")</f>
        <v/>
      </c>
      <c r="Y368" s="14" t="str">
        <f>IF(OR(טבלה20[[#This Row],[CycleNumber]]&gt;B369,B369=""),טבלה20[[#This Row],[CycleNumber]],"")</f>
        <v/>
      </c>
      <c r="Z3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8" t="s">
        <v>49</v>
      </c>
      <c r="AS368">
        <v>1</v>
      </c>
      <c r="AT368">
        <v>32</v>
      </c>
      <c r="AU368" t="str">
        <f t="shared" si="13"/>
        <v/>
      </c>
      <c r="AV368" t="str">
        <f t="shared" si="14"/>
        <v/>
      </c>
    </row>
    <row r="369" spans="1:48" x14ac:dyDescent="0.25">
      <c r="A369" t="s">
        <v>49</v>
      </c>
      <c r="B369">
        <v>2</v>
      </c>
      <c r="C369">
        <v>0</v>
      </c>
      <c r="D369">
        <v>1</v>
      </c>
      <c r="E369">
        <v>0</v>
      </c>
      <c r="F369">
        <v>30</v>
      </c>
      <c r="G369">
        <f>טבלה20[[#This Row],[LengthofCycle]]+1</f>
        <v>31</v>
      </c>
      <c r="H369" t="str">
        <f>IF(טבלה20[[#This Row],[CycleNumber]]&gt;2,IF(AND(טבלה20[[#This Row],[LengthofCycle]]-F368=F368-F367,טבלה20[[#This Row],[LengthofCycle]]-F368&lt;&gt;0),1,""),"")</f>
        <v/>
      </c>
      <c r="I369" t="str">
        <f>IF(טבלה20[[#This Row],[דילוג]]=1,SUM(H369:H370),"")</f>
        <v/>
      </c>
      <c r="J369" t="str">
        <f>IF(AND(טבלה20[[#This Row],[CycleNumber]]&gt;B368,טבלה20[[#This Row],[CycleNumber]]&gt;2),IF(טבלה20[[#This Row],[דילוג]]=1,טבלה20[[#This Row],[LengthofCycle]]-F368,J368),"")</f>
        <v/>
      </c>
      <c r="K369" t="str">
        <f>IF(AND(טבלה20[[#This Row],[CycleNumber]]&gt;B368,טבלה20[[#This Row],[CycleNumber]]&gt;2),IF(טבלה20[[#This Row],[דילוג]]=1,1,IF(MAX(K367:K368)=1,1,IF(טבלה20[[#This Row],[LengthofCycle]]-F368&lt;&gt;טבלה20[[#This Row],[הפרש קבוע אחרון]],0,""))),"")</f>
        <v/>
      </c>
      <c r="L369" t="str">
        <f>IF(טבלה20[[#This Row],[CycleNumber]]&lt;3,"",IF(טבלה20[[#This Row],[דילוג]]=1,1,IF(L368="","",IF(טבלה20[[#This Row],[LengthofCycle]]-F368=טבלה20[[#This Row],[הפרש קבוע אחרון]],1,IF(L368+1&gt;3,"",L368+1)))))</f>
        <v/>
      </c>
      <c r="M369" t="str">
        <f>IF(AND(טבלה20[[#This Row],[פעילות]]=1,L370=2,L371=1,B371&gt;טבלה20[[#This Row],[CycleNumber]]),1,"")</f>
        <v/>
      </c>
      <c r="N369" t="str">
        <f>IF(AND(טבלה20[[#This Row],[האם יש לאישה וסת דילוג?]]=1,טבלה20[[#This Row],[CycleNumber]]&gt;5),IF(AND(טבלה20[[#This Row],[LengthofCycle]]=F366,F368=F365,F367=F364),1,""),"")</f>
        <v/>
      </c>
      <c r="O369" t="str">
        <f>IF(OR(טבלה20[[#This Row],[פעילות]]="",L368=""),"",IF(טבלה20[[#This Row],[פעילות]]=1,1,0))</f>
        <v/>
      </c>
      <c r="P369" t="str">
        <f>IF(AND(טבלה20[[#This Row],[הפרש קבוע אחרון]]&lt;&gt;"",טבלה20[[#This Row],[CycleNumber]]&lt;B370,B370&lt;&gt;"",טבלה20[[#This Row],[פעילות]]&lt;4),IF(F370-טבלה20[[#This Row],[LengthofCycle]]=טבלה20[[#This Row],[הפרש קבוע אחרון]],1,0),"")</f>
        <v/>
      </c>
      <c r="Q369" s="14" t="str">
        <f>IF(טבלה20[[#This Row],[פעילות]]="","",IF(OR(Q368="",AND(טבלה20[[#This Row],[דילוג]]=1,L368=3)),1,Q368+1))</f>
        <v/>
      </c>
      <c r="R369" s="14" t="str">
        <f>IF(AND(טבלה20[[#This Row],[מחזורי פעילות]]=3,H370=1,טבלה20[[#This Row],[הפרש קבוע אחרון]]&lt;&gt;J370),1,"")</f>
        <v/>
      </c>
      <c r="S369" s="14" t="str">
        <f>IF(AND(טבלה20[[#This Row],[מחזורי פעילות]]=3,H370=1,טבלה20[[#This Row],[הפרש קבוע אחרון]]=J370),1,"")</f>
        <v/>
      </c>
      <c r="T369" s="14" t="str">
        <f>IF(AND(טבלה20[[#This Row],[דילוג]]=1,טבלה20[[#This Row],[הפרש קבוע אחרון]]=J368,טבלה20[[#This Row],[מחזורי פעילות]]&gt;1),1,"")</f>
        <v/>
      </c>
      <c r="U369" s="14" t="str">
        <f>IF(OR(AND(טבלה20[[#This Row],[מחזורי פעילות]]&lt;&gt;"",Q370=""),AND(טבלה20[[#This Row],[פעילות]]=3,Q370=1)),טבלה20[[#This Row],[מחזורי פעילות]],"")</f>
        <v/>
      </c>
      <c r="V369" s="14" t="str">
        <f>IF(טבלה20[[#This Row],[באיזה מחזור נעקר אחרי קביעה?]]&lt;&gt;"",1,"")</f>
        <v/>
      </c>
      <c r="W369" s="14" t="str">
        <f>IF(AND(טבלה20[[#This Row],[באיזה מחזור נעקר אחרי קביעה?]]&lt;&gt;"",טבלה20[[#This Row],[CycleNumber]]&gt;B370),טבלה20[[#This Row],[באיזה מחזור נעקר אחרי קביעה?]],"")</f>
        <v/>
      </c>
      <c r="X369" s="14" t="str">
        <f>IF(AND(טבלה20[[#This Row],[הפרש קבוע אחרון]]&lt;&gt;"",J368=""),טבלה20[[#This Row],[CycleNumber]],"")</f>
        <v/>
      </c>
      <c r="Y369" s="14" t="str">
        <f>IF(OR(טבלה20[[#This Row],[CycleNumber]]&gt;B370,B370=""),טבלה20[[#This Row],[CycleNumber]],"")</f>
        <v/>
      </c>
      <c r="Z3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69" t="s">
        <v>49</v>
      </c>
      <c r="AS369">
        <v>2</v>
      </c>
      <c r="AT369">
        <v>30</v>
      </c>
      <c r="AU369" t="str">
        <f t="shared" si="13"/>
        <v/>
      </c>
      <c r="AV369" t="str">
        <f t="shared" si="14"/>
        <v/>
      </c>
    </row>
    <row r="370" spans="1:48" x14ac:dyDescent="0.25">
      <c r="A370" t="s">
        <v>49</v>
      </c>
      <c r="B370">
        <v>3</v>
      </c>
      <c r="C370">
        <v>0</v>
      </c>
      <c r="D370">
        <v>1</v>
      </c>
      <c r="E370">
        <v>0</v>
      </c>
      <c r="F370">
        <v>27</v>
      </c>
      <c r="G370">
        <f>טבלה20[[#This Row],[LengthofCycle]]+1</f>
        <v>28</v>
      </c>
      <c r="H370" t="str">
        <f>IF(טבלה20[[#This Row],[CycleNumber]]&gt;2,IF(AND(טבלה20[[#This Row],[LengthofCycle]]-F369=F369-F368,טבלה20[[#This Row],[LengthofCycle]]-F369&lt;&gt;0),1,""),"")</f>
        <v/>
      </c>
      <c r="I370" t="str">
        <f>IF(טבלה20[[#This Row],[דילוג]]=1,SUM(H370:H371),"")</f>
        <v/>
      </c>
      <c r="J370" t="str">
        <f>IF(AND(טבלה20[[#This Row],[CycleNumber]]&gt;B369,טבלה20[[#This Row],[CycleNumber]]&gt;2),IF(טבלה20[[#This Row],[דילוג]]=1,טבלה20[[#This Row],[LengthofCycle]]-F369,J369),"")</f>
        <v/>
      </c>
      <c r="K370">
        <f>IF(AND(טבלה20[[#This Row],[CycleNumber]]&gt;B369,טבלה20[[#This Row],[CycleNumber]]&gt;2),IF(טבלה20[[#This Row],[דילוג]]=1,1,IF(MAX(K368:K369)=1,1,IF(טבלה20[[#This Row],[LengthofCycle]]-F369&lt;&gt;טבלה20[[#This Row],[הפרש קבוע אחרון]],0,""))),"")</f>
        <v>0</v>
      </c>
      <c r="L370" t="str">
        <f>IF(טבלה20[[#This Row],[CycleNumber]]&lt;3,"",IF(טבלה20[[#This Row],[דילוג]]=1,1,IF(L369="","",IF(טבלה20[[#This Row],[LengthofCycle]]-F369=טבלה20[[#This Row],[הפרש קבוע אחרון]],1,IF(L369+1&gt;3,"",L369+1)))))</f>
        <v/>
      </c>
      <c r="M370" t="str">
        <f>IF(AND(טבלה20[[#This Row],[פעילות]]=1,L371=2,L372=1,B372&gt;טבלה20[[#This Row],[CycleNumber]]),1,"")</f>
        <v/>
      </c>
      <c r="N370" t="str">
        <f>IF(AND(טבלה20[[#This Row],[האם יש לאישה וסת דילוג?]]=1,טבלה20[[#This Row],[CycleNumber]]&gt;5),IF(AND(טבלה20[[#This Row],[LengthofCycle]]=F367,F369=F366,F368=F365),1,""),"")</f>
        <v/>
      </c>
      <c r="O370" t="str">
        <f>IF(OR(טבלה20[[#This Row],[פעילות]]="",L369=""),"",IF(טבלה20[[#This Row],[פעילות]]=1,1,0))</f>
        <v/>
      </c>
      <c r="P370" t="str">
        <f>IF(AND(טבלה20[[#This Row],[הפרש קבוע אחרון]]&lt;&gt;"",טבלה20[[#This Row],[CycleNumber]]&lt;B371,B371&lt;&gt;"",טבלה20[[#This Row],[פעילות]]&lt;4),IF(F371-טבלה20[[#This Row],[LengthofCycle]]=טבלה20[[#This Row],[הפרש קבוע אחרון]],1,0),"")</f>
        <v/>
      </c>
      <c r="Q370" s="14" t="str">
        <f>IF(טבלה20[[#This Row],[פעילות]]="","",IF(OR(Q369="",AND(טבלה20[[#This Row],[דילוג]]=1,L369=3)),1,Q369+1))</f>
        <v/>
      </c>
      <c r="R370" s="14" t="str">
        <f>IF(AND(טבלה20[[#This Row],[מחזורי פעילות]]=3,H371=1,טבלה20[[#This Row],[הפרש קבוע אחרון]]&lt;&gt;J371),1,"")</f>
        <v/>
      </c>
      <c r="S370" s="14" t="str">
        <f>IF(AND(טבלה20[[#This Row],[מחזורי פעילות]]=3,H371=1,טבלה20[[#This Row],[הפרש קבוע אחרון]]=J371),1,"")</f>
        <v/>
      </c>
      <c r="T370" s="14" t="str">
        <f>IF(AND(טבלה20[[#This Row],[דילוג]]=1,טבלה20[[#This Row],[הפרש קבוע אחרון]]=J369,טבלה20[[#This Row],[מחזורי פעילות]]&gt;1),1,"")</f>
        <v/>
      </c>
      <c r="U370" s="14" t="str">
        <f>IF(OR(AND(טבלה20[[#This Row],[מחזורי פעילות]]&lt;&gt;"",Q371=""),AND(טבלה20[[#This Row],[פעילות]]=3,Q371=1)),טבלה20[[#This Row],[מחזורי פעילות]],"")</f>
        <v/>
      </c>
      <c r="V370" s="14" t="str">
        <f>IF(טבלה20[[#This Row],[באיזה מחזור נעקר אחרי קביעה?]]&lt;&gt;"",1,"")</f>
        <v/>
      </c>
      <c r="W370" s="14" t="str">
        <f>IF(AND(טבלה20[[#This Row],[באיזה מחזור נעקר אחרי קביעה?]]&lt;&gt;"",טבלה20[[#This Row],[CycleNumber]]&gt;B371),טבלה20[[#This Row],[באיזה מחזור נעקר אחרי קביעה?]],"")</f>
        <v/>
      </c>
      <c r="X370" s="14" t="str">
        <f>IF(AND(טבלה20[[#This Row],[הפרש קבוע אחרון]]&lt;&gt;"",J369=""),טבלה20[[#This Row],[CycleNumber]],"")</f>
        <v/>
      </c>
      <c r="Y370" s="14" t="str">
        <f>IF(OR(טבלה20[[#This Row],[CycleNumber]]&gt;B371,B371=""),טבלה20[[#This Row],[CycleNumber]],"")</f>
        <v/>
      </c>
      <c r="Z3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0" t="s">
        <v>49</v>
      </c>
      <c r="AS370">
        <v>3</v>
      </c>
      <c r="AT370">
        <v>27</v>
      </c>
      <c r="AU370">
        <f t="shared" si="13"/>
        <v>0</v>
      </c>
      <c r="AV370" t="str">
        <f t="shared" si="14"/>
        <v/>
      </c>
    </row>
    <row r="371" spans="1:48" x14ac:dyDescent="0.25">
      <c r="A371" t="s">
        <v>49</v>
      </c>
      <c r="B371">
        <v>4</v>
      </c>
      <c r="C371">
        <v>0</v>
      </c>
      <c r="D371">
        <v>0</v>
      </c>
      <c r="E371">
        <v>0</v>
      </c>
      <c r="F371">
        <v>29</v>
      </c>
      <c r="G371">
        <f>טבלה20[[#This Row],[LengthofCycle]]+1</f>
        <v>30</v>
      </c>
      <c r="H371" t="str">
        <f>IF(טבלה20[[#This Row],[CycleNumber]]&gt;2,IF(AND(טבלה20[[#This Row],[LengthofCycle]]-F370=F370-F369,טבלה20[[#This Row],[LengthofCycle]]-F370&lt;&gt;0),1,""),"")</f>
        <v/>
      </c>
      <c r="I371" t="str">
        <f>IF(טבלה20[[#This Row],[דילוג]]=1,SUM(H371:H372),"")</f>
        <v/>
      </c>
      <c r="J371" t="str">
        <f>IF(AND(טבלה20[[#This Row],[CycleNumber]]&gt;B370,טבלה20[[#This Row],[CycleNumber]]&gt;2),IF(טבלה20[[#This Row],[דילוג]]=1,טבלה20[[#This Row],[LengthofCycle]]-F370,J370),"")</f>
        <v/>
      </c>
      <c r="K371">
        <f>IF(AND(טבלה20[[#This Row],[CycleNumber]]&gt;B370,טבלה20[[#This Row],[CycleNumber]]&gt;2),IF(טבלה20[[#This Row],[דילוג]]=1,1,IF(MAX(K369:K370)=1,1,IF(טבלה20[[#This Row],[LengthofCycle]]-F370&lt;&gt;טבלה20[[#This Row],[הפרש קבוע אחרון]],0,""))),"")</f>
        <v>0</v>
      </c>
      <c r="L371" t="str">
        <f>IF(טבלה20[[#This Row],[CycleNumber]]&lt;3,"",IF(טבלה20[[#This Row],[דילוג]]=1,1,IF(L370="","",IF(טבלה20[[#This Row],[LengthofCycle]]-F370=טבלה20[[#This Row],[הפרש קבוע אחרון]],1,IF(L370+1&gt;3,"",L370+1)))))</f>
        <v/>
      </c>
      <c r="M371" t="str">
        <f>IF(AND(טבלה20[[#This Row],[פעילות]]=1,L372=2,L373=1,B373&gt;טבלה20[[#This Row],[CycleNumber]]),1,"")</f>
        <v/>
      </c>
      <c r="N371" t="str">
        <f>IF(AND(טבלה20[[#This Row],[האם יש לאישה וסת דילוג?]]=1,טבלה20[[#This Row],[CycleNumber]]&gt;5),IF(AND(טבלה20[[#This Row],[LengthofCycle]]=F368,F370=F367,F369=F366),1,""),"")</f>
        <v/>
      </c>
      <c r="O371" t="str">
        <f>IF(OR(טבלה20[[#This Row],[פעילות]]="",L370=""),"",IF(טבלה20[[#This Row],[פעילות]]=1,1,0))</f>
        <v/>
      </c>
      <c r="P371" t="str">
        <f>IF(AND(טבלה20[[#This Row],[הפרש קבוע אחרון]]&lt;&gt;"",טבלה20[[#This Row],[CycleNumber]]&lt;B372,B372&lt;&gt;"",טבלה20[[#This Row],[פעילות]]&lt;4),IF(F372-טבלה20[[#This Row],[LengthofCycle]]=טבלה20[[#This Row],[הפרש קבוע אחרון]],1,0),"")</f>
        <v/>
      </c>
      <c r="Q371" s="14" t="str">
        <f>IF(טבלה20[[#This Row],[פעילות]]="","",IF(OR(Q370="",AND(טבלה20[[#This Row],[דילוג]]=1,L370=3)),1,Q370+1))</f>
        <v/>
      </c>
      <c r="R371" s="14" t="str">
        <f>IF(AND(טבלה20[[#This Row],[מחזורי פעילות]]=3,H372=1,טבלה20[[#This Row],[הפרש קבוע אחרון]]&lt;&gt;J372),1,"")</f>
        <v/>
      </c>
      <c r="S371" s="14" t="str">
        <f>IF(AND(טבלה20[[#This Row],[מחזורי פעילות]]=3,H372=1,טבלה20[[#This Row],[הפרש קבוע אחרון]]=J372),1,"")</f>
        <v/>
      </c>
      <c r="T371" s="14" t="str">
        <f>IF(AND(טבלה20[[#This Row],[דילוג]]=1,טבלה20[[#This Row],[הפרש קבוע אחרון]]=J370,טבלה20[[#This Row],[מחזורי פעילות]]&gt;1),1,"")</f>
        <v/>
      </c>
      <c r="U371" s="14" t="str">
        <f>IF(OR(AND(טבלה20[[#This Row],[מחזורי פעילות]]&lt;&gt;"",Q372=""),AND(טבלה20[[#This Row],[פעילות]]=3,Q372=1)),טבלה20[[#This Row],[מחזורי פעילות]],"")</f>
        <v/>
      </c>
      <c r="V371" s="14" t="str">
        <f>IF(טבלה20[[#This Row],[באיזה מחזור נעקר אחרי קביעה?]]&lt;&gt;"",1,"")</f>
        <v/>
      </c>
      <c r="W371" s="14" t="str">
        <f>IF(AND(טבלה20[[#This Row],[באיזה מחזור נעקר אחרי קביעה?]]&lt;&gt;"",טבלה20[[#This Row],[CycleNumber]]&gt;B372),טבלה20[[#This Row],[באיזה מחזור נעקר אחרי קביעה?]],"")</f>
        <v/>
      </c>
      <c r="X371" s="14" t="str">
        <f>IF(AND(טבלה20[[#This Row],[הפרש קבוע אחרון]]&lt;&gt;"",J370=""),טבלה20[[#This Row],[CycleNumber]],"")</f>
        <v/>
      </c>
      <c r="Y371" s="14" t="str">
        <f>IF(OR(טבלה20[[#This Row],[CycleNumber]]&gt;B372,B372=""),טבלה20[[#This Row],[CycleNumber]],"")</f>
        <v/>
      </c>
      <c r="Z3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1" t="s">
        <v>49</v>
      </c>
      <c r="AS371">
        <v>4</v>
      </c>
      <c r="AT371">
        <v>29</v>
      </c>
      <c r="AU371">
        <f t="shared" si="13"/>
        <v>0</v>
      </c>
      <c r="AV371" t="str">
        <f t="shared" si="14"/>
        <v/>
      </c>
    </row>
    <row r="372" spans="1:48" x14ac:dyDescent="0.25">
      <c r="A372" t="s">
        <v>49</v>
      </c>
      <c r="B372">
        <v>5</v>
      </c>
      <c r="C372">
        <v>0</v>
      </c>
      <c r="D372">
        <v>1</v>
      </c>
      <c r="E372">
        <v>0</v>
      </c>
      <c r="F372">
        <v>27</v>
      </c>
      <c r="G372">
        <f>טבלה20[[#This Row],[LengthofCycle]]+1</f>
        <v>28</v>
      </c>
      <c r="H372" t="str">
        <f>IF(טבלה20[[#This Row],[CycleNumber]]&gt;2,IF(AND(טבלה20[[#This Row],[LengthofCycle]]-F371=F371-F370,טבלה20[[#This Row],[LengthofCycle]]-F371&lt;&gt;0),1,""),"")</f>
        <v/>
      </c>
      <c r="I372" t="str">
        <f>IF(טבלה20[[#This Row],[דילוג]]=1,SUM(H372:H373),"")</f>
        <v/>
      </c>
      <c r="J372" t="str">
        <f>IF(AND(טבלה20[[#This Row],[CycleNumber]]&gt;B371,טבלה20[[#This Row],[CycleNumber]]&gt;2),IF(טבלה20[[#This Row],[דילוג]]=1,טבלה20[[#This Row],[LengthofCycle]]-F371,J371),"")</f>
        <v/>
      </c>
      <c r="K372">
        <f>IF(AND(טבלה20[[#This Row],[CycleNumber]]&gt;B371,טבלה20[[#This Row],[CycleNumber]]&gt;2),IF(טבלה20[[#This Row],[דילוג]]=1,1,IF(MAX(K370:K371)=1,1,IF(טבלה20[[#This Row],[LengthofCycle]]-F371&lt;&gt;טבלה20[[#This Row],[הפרש קבוע אחרון]],0,""))),"")</f>
        <v>0</v>
      </c>
      <c r="L372" t="str">
        <f>IF(טבלה20[[#This Row],[CycleNumber]]&lt;3,"",IF(טבלה20[[#This Row],[דילוג]]=1,1,IF(L371="","",IF(טבלה20[[#This Row],[LengthofCycle]]-F371=טבלה20[[#This Row],[הפרש קבוע אחרון]],1,IF(L371+1&gt;3,"",L371+1)))))</f>
        <v/>
      </c>
      <c r="M372" t="str">
        <f>IF(AND(טבלה20[[#This Row],[פעילות]]=1,L373=2,L374=1,B374&gt;טבלה20[[#This Row],[CycleNumber]]),1,"")</f>
        <v/>
      </c>
      <c r="N372" t="str">
        <f>IF(AND(טבלה20[[#This Row],[האם יש לאישה וסת דילוג?]]=1,טבלה20[[#This Row],[CycleNumber]]&gt;5),IF(AND(טבלה20[[#This Row],[LengthofCycle]]=F369,F371=F368,F370=F367),1,""),"")</f>
        <v/>
      </c>
      <c r="O372" t="str">
        <f>IF(OR(טבלה20[[#This Row],[פעילות]]="",L371=""),"",IF(טבלה20[[#This Row],[פעילות]]=1,1,0))</f>
        <v/>
      </c>
      <c r="P372" t="str">
        <f>IF(AND(טבלה20[[#This Row],[הפרש קבוע אחרון]]&lt;&gt;"",טבלה20[[#This Row],[CycleNumber]]&lt;B373,B373&lt;&gt;"",טבלה20[[#This Row],[פעילות]]&lt;4),IF(F373-טבלה20[[#This Row],[LengthofCycle]]=טבלה20[[#This Row],[הפרש קבוע אחרון]],1,0),"")</f>
        <v/>
      </c>
      <c r="Q372" s="14" t="str">
        <f>IF(טבלה20[[#This Row],[פעילות]]="","",IF(OR(Q371="",AND(טבלה20[[#This Row],[דילוג]]=1,L371=3)),1,Q371+1))</f>
        <v/>
      </c>
      <c r="R372" s="14" t="str">
        <f>IF(AND(טבלה20[[#This Row],[מחזורי פעילות]]=3,H373=1,טבלה20[[#This Row],[הפרש קבוע אחרון]]&lt;&gt;J373),1,"")</f>
        <v/>
      </c>
      <c r="S372" s="14" t="str">
        <f>IF(AND(טבלה20[[#This Row],[מחזורי פעילות]]=3,H373=1,טבלה20[[#This Row],[הפרש קבוע אחרון]]=J373),1,"")</f>
        <v/>
      </c>
      <c r="T372" s="14" t="str">
        <f>IF(AND(טבלה20[[#This Row],[דילוג]]=1,טבלה20[[#This Row],[הפרש קבוע אחרון]]=J371,טבלה20[[#This Row],[מחזורי פעילות]]&gt;1),1,"")</f>
        <v/>
      </c>
      <c r="U372" s="14" t="str">
        <f>IF(OR(AND(טבלה20[[#This Row],[מחזורי פעילות]]&lt;&gt;"",Q373=""),AND(טבלה20[[#This Row],[פעילות]]=3,Q373=1)),טבלה20[[#This Row],[מחזורי פעילות]],"")</f>
        <v/>
      </c>
      <c r="V372" s="14" t="str">
        <f>IF(טבלה20[[#This Row],[באיזה מחזור נעקר אחרי קביעה?]]&lt;&gt;"",1,"")</f>
        <v/>
      </c>
      <c r="W372" s="14" t="str">
        <f>IF(AND(טבלה20[[#This Row],[באיזה מחזור נעקר אחרי קביעה?]]&lt;&gt;"",טבלה20[[#This Row],[CycleNumber]]&gt;B373),טבלה20[[#This Row],[באיזה מחזור נעקר אחרי קביעה?]],"")</f>
        <v/>
      </c>
      <c r="X372" s="14" t="str">
        <f>IF(AND(טבלה20[[#This Row],[הפרש קבוע אחרון]]&lt;&gt;"",J371=""),טבלה20[[#This Row],[CycleNumber]],"")</f>
        <v/>
      </c>
      <c r="Y372" s="14" t="str">
        <f>IF(OR(טבלה20[[#This Row],[CycleNumber]]&gt;B373,B373=""),טבלה20[[#This Row],[CycleNumber]],"")</f>
        <v/>
      </c>
      <c r="Z3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2" t="s">
        <v>49</v>
      </c>
      <c r="AS372">
        <v>5</v>
      </c>
      <c r="AT372">
        <v>27</v>
      </c>
      <c r="AU372">
        <f t="shared" si="13"/>
        <v>0</v>
      </c>
      <c r="AV372" t="str">
        <f t="shared" si="14"/>
        <v/>
      </c>
    </row>
    <row r="373" spans="1:48" x14ac:dyDescent="0.25">
      <c r="A373" t="s">
        <v>49</v>
      </c>
      <c r="B373">
        <v>6</v>
      </c>
      <c r="C373">
        <v>0</v>
      </c>
      <c r="D373">
        <v>1</v>
      </c>
      <c r="E373">
        <v>0</v>
      </c>
      <c r="F373">
        <v>27</v>
      </c>
      <c r="G373">
        <f>טבלה20[[#This Row],[LengthofCycle]]+1</f>
        <v>28</v>
      </c>
      <c r="H373" t="str">
        <f>IF(טבלה20[[#This Row],[CycleNumber]]&gt;2,IF(AND(טבלה20[[#This Row],[LengthofCycle]]-F372=F372-F371,טבלה20[[#This Row],[LengthofCycle]]-F372&lt;&gt;0),1,""),"")</f>
        <v/>
      </c>
      <c r="I373" t="str">
        <f>IF(טבלה20[[#This Row],[דילוג]]=1,SUM(H373:H374),"")</f>
        <v/>
      </c>
      <c r="J373" t="str">
        <f>IF(AND(טבלה20[[#This Row],[CycleNumber]]&gt;B372,טבלה20[[#This Row],[CycleNumber]]&gt;2),IF(טבלה20[[#This Row],[דילוג]]=1,טבלה20[[#This Row],[LengthofCycle]]-F372,J372),"")</f>
        <v/>
      </c>
      <c r="K373">
        <f>IF(AND(טבלה20[[#This Row],[CycleNumber]]&gt;B372,טבלה20[[#This Row],[CycleNumber]]&gt;2),IF(טבלה20[[#This Row],[דילוג]]=1,1,IF(MAX(K371:K372)=1,1,IF(טבלה20[[#This Row],[LengthofCycle]]-F372&lt;&gt;טבלה20[[#This Row],[הפרש קבוע אחרון]],0,""))),"")</f>
        <v>0</v>
      </c>
      <c r="L373" t="str">
        <f>IF(טבלה20[[#This Row],[CycleNumber]]&lt;3,"",IF(טבלה20[[#This Row],[דילוג]]=1,1,IF(L372="","",IF(טבלה20[[#This Row],[LengthofCycle]]-F372=טבלה20[[#This Row],[הפרש קבוע אחרון]],1,IF(L372+1&gt;3,"",L372+1)))))</f>
        <v/>
      </c>
      <c r="M373" t="str">
        <f>IF(AND(טבלה20[[#This Row],[פעילות]]=1,L374=2,L375=1,B375&gt;טבלה20[[#This Row],[CycleNumber]]),1,"")</f>
        <v/>
      </c>
      <c r="N373" t="str">
        <f>IF(AND(טבלה20[[#This Row],[האם יש לאישה וסת דילוג?]]=1,טבלה20[[#This Row],[CycleNumber]]&gt;5),IF(AND(טבלה20[[#This Row],[LengthofCycle]]=F370,F372=F369,F371=F368),1,""),"")</f>
        <v/>
      </c>
      <c r="O373" t="str">
        <f>IF(OR(טבלה20[[#This Row],[פעילות]]="",L372=""),"",IF(טבלה20[[#This Row],[פעילות]]=1,1,0))</f>
        <v/>
      </c>
      <c r="P373" t="str">
        <f>IF(AND(טבלה20[[#This Row],[הפרש קבוע אחרון]]&lt;&gt;"",טבלה20[[#This Row],[CycleNumber]]&lt;B374,B374&lt;&gt;"",טבלה20[[#This Row],[פעילות]]&lt;4),IF(F374-טבלה20[[#This Row],[LengthofCycle]]=טבלה20[[#This Row],[הפרש קבוע אחרון]],1,0),"")</f>
        <v/>
      </c>
      <c r="Q373" s="14" t="str">
        <f>IF(טבלה20[[#This Row],[פעילות]]="","",IF(OR(Q372="",AND(טבלה20[[#This Row],[דילוג]]=1,L372=3)),1,Q372+1))</f>
        <v/>
      </c>
      <c r="R373" s="14" t="str">
        <f>IF(AND(טבלה20[[#This Row],[מחזורי פעילות]]=3,H374=1,טבלה20[[#This Row],[הפרש קבוע אחרון]]&lt;&gt;J374),1,"")</f>
        <v/>
      </c>
      <c r="S373" s="14" t="str">
        <f>IF(AND(טבלה20[[#This Row],[מחזורי פעילות]]=3,H374=1,טבלה20[[#This Row],[הפרש קבוע אחרון]]=J374),1,"")</f>
        <v/>
      </c>
      <c r="T373" s="14" t="str">
        <f>IF(AND(טבלה20[[#This Row],[דילוג]]=1,טבלה20[[#This Row],[הפרש קבוע אחרון]]=J372,טבלה20[[#This Row],[מחזורי פעילות]]&gt;1),1,"")</f>
        <v/>
      </c>
      <c r="U373" s="14" t="str">
        <f>IF(OR(AND(טבלה20[[#This Row],[מחזורי פעילות]]&lt;&gt;"",Q374=""),AND(טבלה20[[#This Row],[פעילות]]=3,Q374=1)),טבלה20[[#This Row],[מחזורי פעילות]],"")</f>
        <v/>
      </c>
      <c r="V373" s="14" t="str">
        <f>IF(טבלה20[[#This Row],[באיזה מחזור נעקר אחרי קביעה?]]&lt;&gt;"",1,"")</f>
        <v/>
      </c>
      <c r="W373" s="14" t="str">
        <f>IF(AND(טבלה20[[#This Row],[באיזה מחזור נעקר אחרי קביעה?]]&lt;&gt;"",טבלה20[[#This Row],[CycleNumber]]&gt;B374),טבלה20[[#This Row],[באיזה מחזור נעקר אחרי קביעה?]],"")</f>
        <v/>
      </c>
      <c r="X373" s="14" t="str">
        <f>IF(AND(טבלה20[[#This Row],[הפרש קבוע אחרון]]&lt;&gt;"",J372=""),טבלה20[[#This Row],[CycleNumber]],"")</f>
        <v/>
      </c>
      <c r="Y373" s="14" t="str">
        <f>IF(OR(טבלה20[[#This Row],[CycleNumber]]&gt;B374,B374=""),טבלה20[[#This Row],[CycleNumber]],"")</f>
        <v/>
      </c>
      <c r="Z3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3" t="s">
        <v>49</v>
      </c>
      <c r="AS373">
        <v>6</v>
      </c>
      <c r="AT373">
        <v>27</v>
      </c>
      <c r="AU373">
        <f t="shared" si="13"/>
        <v>0</v>
      </c>
      <c r="AV373" t="str">
        <f t="shared" si="14"/>
        <v/>
      </c>
    </row>
    <row r="374" spans="1:48" x14ac:dyDescent="0.25">
      <c r="A374" t="s">
        <v>49</v>
      </c>
      <c r="B374">
        <v>7</v>
      </c>
      <c r="C374">
        <v>0</v>
      </c>
      <c r="D374">
        <v>1</v>
      </c>
      <c r="E374">
        <v>0</v>
      </c>
      <c r="F374">
        <v>28</v>
      </c>
      <c r="G374">
        <f>טבלה20[[#This Row],[LengthofCycle]]+1</f>
        <v>29</v>
      </c>
      <c r="H374" t="str">
        <f>IF(טבלה20[[#This Row],[CycleNumber]]&gt;2,IF(AND(טבלה20[[#This Row],[LengthofCycle]]-F373=F373-F372,טבלה20[[#This Row],[LengthofCycle]]-F373&lt;&gt;0),1,""),"")</f>
        <v/>
      </c>
      <c r="I374" t="str">
        <f>IF(טבלה20[[#This Row],[דילוג]]=1,SUM(H374:H375),"")</f>
        <v/>
      </c>
      <c r="J374" t="str">
        <f>IF(AND(טבלה20[[#This Row],[CycleNumber]]&gt;B373,טבלה20[[#This Row],[CycleNumber]]&gt;2),IF(טבלה20[[#This Row],[דילוג]]=1,טבלה20[[#This Row],[LengthofCycle]]-F373,J373),"")</f>
        <v/>
      </c>
      <c r="K374">
        <f>IF(AND(טבלה20[[#This Row],[CycleNumber]]&gt;B373,טבלה20[[#This Row],[CycleNumber]]&gt;2),IF(טבלה20[[#This Row],[דילוג]]=1,1,IF(MAX(K372:K373)=1,1,IF(טבלה20[[#This Row],[LengthofCycle]]-F373&lt;&gt;טבלה20[[#This Row],[הפרש קבוע אחרון]],0,""))),"")</f>
        <v>0</v>
      </c>
      <c r="L374" t="str">
        <f>IF(טבלה20[[#This Row],[CycleNumber]]&lt;3,"",IF(טבלה20[[#This Row],[דילוג]]=1,1,IF(L373="","",IF(טבלה20[[#This Row],[LengthofCycle]]-F373=טבלה20[[#This Row],[הפרש קבוע אחרון]],1,IF(L373+1&gt;3,"",L373+1)))))</f>
        <v/>
      </c>
      <c r="M374" t="str">
        <f>IF(AND(טבלה20[[#This Row],[פעילות]]=1,L375=2,L376=1,B376&gt;טבלה20[[#This Row],[CycleNumber]]),1,"")</f>
        <v/>
      </c>
      <c r="N374" t="str">
        <f>IF(AND(טבלה20[[#This Row],[האם יש לאישה וסת דילוג?]]=1,טבלה20[[#This Row],[CycleNumber]]&gt;5),IF(AND(טבלה20[[#This Row],[LengthofCycle]]=F371,F373=F370,F372=F369),1,""),"")</f>
        <v/>
      </c>
      <c r="O374" t="str">
        <f>IF(OR(טבלה20[[#This Row],[פעילות]]="",L373=""),"",IF(טבלה20[[#This Row],[פעילות]]=1,1,0))</f>
        <v/>
      </c>
      <c r="P374" t="str">
        <f>IF(AND(טבלה20[[#This Row],[הפרש קבוע אחרון]]&lt;&gt;"",טבלה20[[#This Row],[CycleNumber]]&lt;B375,B375&lt;&gt;"",טבלה20[[#This Row],[פעילות]]&lt;4),IF(F375-טבלה20[[#This Row],[LengthofCycle]]=טבלה20[[#This Row],[הפרש קבוע אחרון]],1,0),"")</f>
        <v/>
      </c>
      <c r="Q374" s="14" t="str">
        <f>IF(טבלה20[[#This Row],[פעילות]]="","",IF(OR(Q373="",AND(טבלה20[[#This Row],[דילוג]]=1,L373=3)),1,Q373+1))</f>
        <v/>
      </c>
      <c r="R374" s="14" t="str">
        <f>IF(AND(טבלה20[[#This Row],[מחזורי פעילות]]=3,H375=1,טבלה20[[#This Row],[הפרש קבוע אחרון]]&lt;&gt;J375),1,"")</f>
        <v/>
      </c>
      <c r="S374" s="14" t="str">
        <f>IF(AND(טבלה20[[#This Row],[מחזורי פעילות]]=3,H375=1,טבלה20[[#This Row],[הפרש קבוע אחרון]]=J375),1,"")</f>
        <v/>
      </c>
      <c r="T374" s="14" t="str">
        <f>IF(AND(טבלה20[[#This Row],[דילוג]]=1,טבלה20[[#This Row],[הפרש קבוע אחרון]]=J373,טבלה20[[#This Row],[מחזורי פעילות]]&gt;1),1,"")</f>
        <v/>
      </c>
      <c r="U374" s="14" t="str">
        <f>IF(OR(AND(טבלה20[[#This Row],[מחזורי פעילות]]&lt;&gt;"",Q375=""),AND(טבלה20[[#This Row],[פעילות]]=3,Q375=1)),טבלה20[[#This Row],[מחזורי פעילות]],"")</f>
        <v/>
      </c>
      <c r="V374" s="14" t="str">
        <f>IF(טבלה20[[#This Row],[באיזה מחזור נעקר אחרי קביעה?]]&lt;&gt;"",1,"")</f>
        <v/>
      </c>
      <c r="W374" s="14" t="str">
        <f>IF(AND(טבלה20[[#This Row],[באיזה מחזור נעקר אחרי קביעה?]]&lt;&gt;"",טבלה20[[#This Row],[CycleNumber]]&gt;B375),טבלה20[[#This Row],[באיזה מחזור נעקר אחרי קביעה?]],"")</f>
        <v/>
      </c>
      <c r="X374" s="14" t="str">
        <f>IF(AND(טבלה20[[#This Row],[הפרש קבוע אחרון]]&lt;&gt;"",J373=""),טבלה20[[#This Row],[CycleNumber]],"")</f>
        <v/>
      </c>
      <c r="Y374" s="14" t="str">
        <f>IF(OR(טבלה20[[#This Row],[CycleNumber]]&gt;B375,B375=""),טבלה20[[#This Row],[CycleNumber]],"")</f>
        <v/>
      </c>
      <c r="Z3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4" t="s">
        <v>49</v>
      </c>
      <c r="AS374">
        <v>7</v>
      </c>
      <c r="AT374">
        <v>28</v>
      </c>
      <c r="AU374">
        <f t="shared" si="13"/>
        <v>0</v>
      </c>
      <c r="AV374" t="str">
        <f t="shared" si="14"/>
        <v/>
      </c>
    </row>
    <row r="375" spans="1:48" x14ac:dyDescent="0.25">
      <c r="A375" t="s">
        <v>49</v>
      </c>
      <c r="B375">
        <v>8</v>
      </c>
      <c r="C375">
        <v>0</v>
      </c>
      <c r="D375">
        <v>1</v>
      </c>
      <c r="E375">
        <v>0</v>
      </c>
      <c r="F375">
        <v>27</v>
      </c>
      <c r="G375">
        <f>טבלה20[[#This Row],[LengthofCycle]]+1</f>
        <v>28</v>
      </c>
      <c r="H375" t="str">
        <f>IF(טבלה20[[#This Row],[CycleNumber]]&gt;2,IF(AND(טבלה20[[#This Row],[LengthofCycle]]-F374=F374-F373,טבלה20[[#This Row],[LengthofCycle]]-F374&lt;&gt;0),1,""),"")</f>
        <v/>
      </c>
      <c r="I375" t="str">
        <f>IF(טבלה20[[#This Row],[דילוג]]=1,SUM(H375:H376),"")</f>
        <v/>
      </c>
      <c r="J375" t="str">
        <f>IF(AND(טבלה20[[#This Row],[CycleNumber]]&gt;B374,טבלה20[[#This Row],[CycleNumber]]&gt;2),IF(טבלה20[[#This Row],[דילוג]]=1,טבלה20[[#This Row],[LengthofCycle]]-F374,J374),"")</f>
        <v/>
      </c>
      <c r="K375">
        <f>IF(AND(טבלה20[[#This Row],[CycleNumber]]&gt;B374,טבלה20[[#This Row],[CycleNumber]]&gt;2),IF(טבלה20[[#This Row],[דילוג]]=1,1,IF(MAX(K373:K374)=1,1,IF(טבלה20[[#This Row],[LengthofCycle]]-F374&lt;&gt;טבלה20[[#This Row],[הפרש קבוע אחרון]],0,""))),"")</f>
        <v>0</v>
      </c>
      <c r="L375" t="str">
        <f>IF(טבלה20[[#This Row],[CycleNumber]]&lt;3,"",IF(טבלה20[[#This Row],[דילוג]]=1,1,IF(L374="","",IF(טבלה20[[#This Row],[LengthofCycle]]-F374=טבלה20[[#This Row],[הפרש קבוע אחרון]],1,IF(L374+1&gt;3,"",L374+1)))))</f>
        <v/>
      </c>
      <c r="M375" t="str">
        <f>IF(AND(טבלה20[[#This Row],[פעילות]]=1,L376=2,L377=1,B377&gt;טבלה20[[#This Row],[CycleNumber]]),1,"")</f>
        <v/>
      </c>
      <c r="N375" t="str">
        <f>IF(AND(טבלה20[[#This Row],[האם יש לאישה וסת דילוג?]]=1,טבלה20[[#This Row],[CycleNumber]]&gt;5),IF(AND(טבלה20[[#This Row],[LengthofCycle]]=F372,F374=F371,F373=F370),1,""),"")</f>
        <v/>
      </c>
      <c r="O375" t="str">
        <f>IF(OR(טבלה20[[#This Row],[פעילות]]="",L374=""),"",IF(טבלה20[[#This Row],[פעילות]]=1,1,0))</f>
        <v/>
      </c>
      <c r="P375" t="str">
        <f>IF(AND(טבלה20[[#This Row],[הפרש קבוע אחרון]]&lt;&gt;"",טבלה20[[#This Row],[CycleNumber]]&lt;B376,B376&lt;&gt;"",טבלה20[[#This Row],[פעילות]]&lt;4),IF(F376-טבלה20[[#This Row],[LengthofCycle]]=טבלה20[[#This Row],[הפרש קבוע אחרון]],1,0),"")</f>
        <v/>
      </c>
      <c r="Q375" s="14" t="str">
        <f>IF(טבלה20[[#This Row],[פעילות]]="","",IF(OR(Q374="",AND(טבלה20[[#This Row],[דילוג]]=1,L374=3)),1,Q374+1))</f>
        <v/>
      </c>
      <c r="R375" s="14" t="str">
        <f>IF(AND(טבלה20[[#This Row],[מחזורי פעילות]]=3,H376=1,טבלה20[[#This Row],[הפרש קבוע אחרון]]&lt;&gt;J376),1,"")</f>
        <v/>
      </c>
      <c r="S375" s="14" t="str">
        <f>IF(AND(טבלה20[[#This Row],[מחזורי פעילות]]=3,H376=1,טבלה20[[#This Row],[הפרש קבוע אחרון]]=J376),1,"")</f>
        <v/>
      </c>
      <c r="T375" s="14" t="str">
        <f>IF(AND(טבלה20[[#This Row],[דילוג]]=1,טבלה20[[#This Row],[הפרש קבוע אחרון]]=J374,טבלה20[[#This Row],[מחזורי פעילות]]&gt;1),1,"")</f>
        <v/>
      </c>
      <c r="U375" s="14" t="str">
        <f>IF(OR(AND(טבלה20[[#This Row],[מחזורי פעילות]]&lt;&gt;"",Q376=""),AND(טבלה20[[#This Row],[פעילות]]=3,Q376=1)),טבלה20[[#This Row],[מחזורי פעילות]],"")</f>
        <v/>
      </c>
      <c r="V375" s="14" t="str">
        <f>IF(טבלה20[[#This Row],[באיזה מחזור נעקר אחרי קביעה?]]&lt;&gt;"",1,"")</f>
        <v/>
      </c>
      <c r="W375" s="14" t="str">
        <f>IF(AND(טבלה20[[#This Row],[באיזה מחזור נעקר אחרי קביעה?]]&lt;&gt;"",טבלה20[[#This Row],[CycleNumber]]&gt;B376),טבלה20[[#This Row],[באיזה מחזור נעקר אחרי קביעה?]],"")</f>
        <v/>
      </c>
      <c r="X375" s="14" t="str">
        <f>IF(AND(טבלה20[[#This Row],[הפרש קבוע אחרון]]&lt;&gt;"",J374=""),טבלה20[[#This Row],[CycleNumber]],"")</f>
        <v/>
      </c>
      <c r="Y375" s="14" t="str">
        <f>IF(OR(טבלה20[[#This Row],[CycleNumber]]&gt;B376,B376=""),טבלה20[[#This Row],[CycleNumber]],"")</f>
        <v/>
      </c>
      <c r="Z3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5" t="s">
        <v>49</v>
      </c>
      <c r="AS375">
        <v>8</v>
      </c>
      <c r="AT375">
        <v>27</v>
      </c>
      <c r="AU375">
        <f t="shared" si="13"/>
        <v>0</v>
      </c>
      <c r="AV375" t="str">
        <f t="shared" si="14"/>
        <v/>
      </c>
    </row>
    <row r="376" spans="1:48" x14ac:dyDescent="0.25">
      <c r="A376" t="s">
        <v>49</v>
      </c>
      <c r="B376">
        <v>9</v>
      </c>
      <c r="C376">
        <v>0</v>
      </c>
      <c r="D376">
        <v>1</v>
      </c>
      <c r="E376">
        <v>0</v>
      </c>
      <c r="F376">
        <v>28</v>
      </c>
      <c r="G376">
        <f>טבלה20[[#This Row],[LengthofCycle]]+1</f>
        <v>29</v>
      </c>
      <c r="H376" t="str">
        <f>IF(טבלה20[[#This Row],[CycleNumber]]&gt;2,IF(AND(טבלה20[[#This Row],[LengthofCycle]]-F375=F375-F374,טבלה20[[#This Row],[LengthofCycle]]-F375&lt;&gt;0),1,""),"")</f>
        <v/>
      </c>
      <c r="I376" t="str">
        <f>IF(טבלה20[[#This Row],[דילוג]]=1,SUM(H376:H377),"")</f>
        <v/>
      </c>
      <c r="J376" t="str">
        <f>IF(AND(טבלה20[[#This Row],[CycleNumber]]&gt;B375,טבלה20[[#This Row],[CycleNumber]]&gt;2),IF(טבלה20[[#This Row],[דילוג]]=1,טבלה20[[#This Row],[LengthofCycle]]-F375,J375),"")</f>
        <v/>
      </c>
      <c r="K376">
        <f>IF(AND(טבלה20[[#This Row],[CycleNumber]]&gt;B375,טבלה20[[#This Row],[CycleNumber]]&gt;2),IF(טבלה20[[#This Row],[דילוג]]=1,1,IF(MAX(K374:K375)=1,1,IF(טבלה20[[#This Row],[LengthofCycle]]-F375&lt;&gt;טבלה20[[#This Row],[הפרש קבוע אחרון]],0,""))),"")</f>
        <v>0</v>
      </c>
      <c r="L376" t="str">
        <f>IF(טבלה20[[#This Row],[CycleNumber]]&lt;3,"",IF(טבלה20[[#This Row],[דילוג]]=1,1,IF(L375="","",IF(טבלה20[[#This Row],[LengthofCycle]]-F375=טבלה20[[#This Row],[הפרש קבוע אחרון]],1,IF(L375+1&gt;3,"",L375+1)))))</f>
        <v/>
      </c>
      <c r="M376" t="str">
        <f>IF(AND(טבלה20[[#This Row],[פעילות]]=1,L377=2,L378=1,B378&gt;טבלה20[[#This Row],[CycleNumber]]),1,"")</f>
        <v/>
      </c>
      <c r="N376" t="str">
        <f>IF(AND(טבלה20[[#This Row],[האם יש לאישה וסת דילוג?]]=1,טבלה20[[#This Row],[CycleNumber]]&gt;5),IF(AND(טבלה20[[#This Row],[LengthofCycle]]=F373,F375=F372,F374=F371),1,""),"")</f>
        <v/>
      </c>
      <c r="O376" t="str">
        <f>IF(OR(טבלה20[[#This Row],[פעילות]]="",L375=""),"",IF(טבלה20[[#This Row],[פעילות]]=1,1,0))</f>
        <v/>
      </c>
      <c r="P376" t="str">
        <f>IF(AND(טבלה20[[#This Row],[הפרש קבוע אחרון]]&lt;&gt;"",טבלה20[[#This Row],[CycleNumber]]&lt;B377,B377&lt;&gt;"",טבלה20[[#This Row],[פעילות]]&lt;4),IF(F377-טבלה20[[#This Row],[LengthofCycle]]=טבלה20[[#This Row],[הפרש קבוע אחרון]],1,0),"")</f>
        <v/>
      </c>
      <c r="Q376" s="14" t="str">
        <f>IF(טבלה20[[#This Row],[פעילות]]="","",IF(OR(Q375="",AND(טבלה20[[#This Row],[דילוג]]=1,L375=3)),1,Q375+1))</f>
        <v/>
      </c>
      <c r="R376" s="14" t="str">
        <f>IF(AND(טבלה20[[#This Row],[מחזורי פעילות]]=3,H377=1,טבלה20[[#This Row],[הפרש קבוע אחרון]]&lt;&gt;J377),1,"")</f>
        <v/>
      </c>
      <c r="S376" s="14" t="str">
        <f>IF(AND(טבלה20[[#This Row],[מחזורי פעילות]]=3,H377=1,טבלה20[[#This Row],[הפרש קבוע אחרון]]=J377),1,"")</f>
        <v/>
      </c>
      <c r="T376" s="14" t="str">
        <f>IF(AND(טבלה20[[#This Row],[דילוג]]=1,טבלה20[[#This Row],[הפרש קבוע אחרון]]=J375,טבלה20[[#This Row],[מחזורי פעילות]]&gt;1),1,"")</f>
        <v/>
      </c>
      <c r="U376" s="14" t="str">
        <f>IF(OR(AND(טבלה20[[#This Row],[מחזורי פעילות]]&lt;&gt;"",Q377=""),AND(טבלה20[[#This Row],[פעילות]]=3,Q377=1)),טבלה20[[#This Row],[מחזורי פעילות]],"")</f>
        <v/>
      </c>
      <c r="V376" s="14" t="str">
        <f>IF(טבלה20[[#This Row],[באיזה מחזור נעקר אחרי קביעה?]]&lt;&gt;"",1,"")</f>
        <v/>
      </c>
      <c r="W376" s="14" t="str">
        <f>IF(AND(טבלה20[[#This Row],[באיזה מחזור נעקר אחרי קביעה?]]&lt;&gt;"",טבלה20[[#This Row],[CycleNumber]]&gt;B377),טבלה20[[#This Row],[באיזה מחזור נעקר אחרי קביעה?]],"")</f>
        <v/>
      </c>
      <c r="X376" s="14" t="str">
        <f>IF(AND(טבלה20[[#This Row],[הפרש קבוע אחרון]]&lt;&gt;"",J375=""),טבלה20[[#This Row],[CycleNumber]],"")</f>
        <v/>
      </c>
      <c r="Y376" s="14" t="str">
        <f>IF(OR(טבלה20[[#This Row],[CycleNumber]]&gt;B377,B377=""),טבלה20[[#This Row],[CycleNumber]],"")</f>
        <v/>
      </c>
      <c r="Z3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6" t="s">
        <v>49</v>
      </c>
      <c r="AS376">
        <v>9</v>
      </c>
      <c r="AT376">
        <v>28</v>
      </c>
      <c r="AU376">
        <f t="shared" si="13"/>
        <v>0</v>
      </c>
      <c r="AV376" t="str">
        <f t="shared" si="14"/>
        <v/>
      </c>
    </row>
    <row r="377" spans="1:48" x14ac:dyDescent="0.25">
      <c r="A377" t="s">
        <v>49</v>
      </c>
      <c r="B377">
        <v>10</v>
      </c>
      <c r="C377">
        <v>0</v>
      </c>
      <c r="D377">
        <v>1</v>
      </c>
      <c r="E377">
        <v>0</v>
      </c>
      <c r="F377">
        <v>28</v>
      </c>
      <c r="G377">
        <f>טבלה20[[#This Row],[LengthofCycle]]+1</f>
        <v>29</v>
      </c>
      <c r="H377" t="str">
        <f>IF(טבלה20[[#This Row],[CycleNumber]]&gt;2,IF(AND(טבלה20[[#This Row],[LengthofCycle]]-F376=F376-F375,טבלה20[[#This Row],[LengthofCycle]]-F376&lt;&gt;0),1,""),"")</f>
        <v/>
      </c>
      <c r="I377" t="str">
        <f>IF(טבלה20[[#This Row],[דילוג]]=1,SUM(H377:H378),"")</f>
        <v/>
      </c>
      <c r="J377" t="str">
        <f>IF(AND(טבלה20[[#This Row],[CycleNumber]]&gt;B376,טבלה20[[#This Row],[CycleNumber]]&gt;2),IF(טבלה20[[#This Row],[דילוג]]=1,טבלה20[[#This Row],[LengthofCycle]]-F376,J376),"")</f>
        <v/>
      </c>
      <c r="K377">
        <f>IF(AND(טבלה20[[#This Row],[CycleNumber]]&gt;B376,טבלה20[[#This Row],[CycleNumber]]&gt;2),IF(טבלה20[[#This Row],[דילוג]]=1,1,IF(MAX(K375:K376)=1,1,IF(טבלה20[[#This Row],[LengthofCycle]]-F376&lt;&gt;טבלה20[[#This Row],[הפרש קבוע אחרון]],0,""))),"")</f>
        <v>0</v>
      </c>
      <c r="L377" t="str">
        <f>IF(טבלה20[[#This Row],[CycleNumber]]&lt;3,"",IF(טבלה20[[#This Row],[דילוג]]=1,1,IF(L376="","",IF(טבלה20[[#This Row],[LengthofCycle]]-F376=טבלה20[[#This Row],[הפרש קבוע אחרון]],1,IF(L376+1&gt;3,"",L376+1)))))</f>
        <v/>
      </c>
      <c r="M377" t="str">
        <f>IF(AND(טבלה20[[#This Row],[פעילות]]=1,L378=2,L379=1,B379&gt;טבלה20[[#This Row],[CycleNumber]]),1,"")</f>
        <v/>
      </c>
      <c r="N377" t="str">
        <f>IF(AND(טבלה20[[#This Row],[האם יש לאישה וסת דילוג?]]=1,טבלה20[[#This Row],[CycleNumber]]&gt;5),IF(AND(טבלה20[[#This Row],[LengthofCycle]]=F374,F376=F373,F375=F372),1,""),"")</f>
        <v/>
      </c>
      <c r="O377" t="str">
        <f>IF(OR(טבלה20[[#This Row],[פעילות]]="",L376=""),"",IF(טבלה20[[#This Row],[פעילות]]=1,1,0))</f>
        <v/>
      </c>
      <c r="P377" t="str">
        <f>IF(AND(טבלה20[[#This Row],[הפרש קבוע אחרון]]&lt;&gt;"",טבלה20[[#This Row],[CycleNumber]]&lt;B378,B378&lt;&gt;"",טבלה20[[#This Row],[פעילות]]&lt;4),IF(F378-טבלה20[[#This Row],[LengthofCycle]]=טבלה20[[#This Row],[הפרש קבוע אחרון]],1,0),"")</f>
        <v/>
      </c>
      <c r="Q377" s="14" t="str">
        <f>IF(טבלה20[[#This Row],[פעילות]]="","",IF(OR(Q376="",AND(טבלה20[[#This Row],[דילוג]]=1,L376=3)),1,Q376+1))</f>
        <v/>
      </c>
      <c r="R377" s="14" t="str">
        <f>IF(AND(טבלה20[[#This Row],[מחזורי פעילות]]=3,H378=1,טבלה20[[#This Row],[הפרש קבוע אחרון]]&lt;&gt;J378),1,"")</f>
        <v/>
      </c>
      <c r="S377" s="14" t="str">
        <f>IF(AND(טבלה20[[#This Row],[מחזורי פעילות]]=3,H378=1,טבלה20[[#This Row],[הפרש קבוע אחרון]]=J378),1,"")</f>
        <v/>
      </c>
      <c r="T377" s="14" t="str">
        <f>IF(AND(טבלה20[[#This Row],[דילוג]]=1,טבלה20[[#This Row],[הפרש קבוע אחרון]]=J376,טבלה20[[#This Row],[מחזורי פעילות]]&gt;1),1,"")</f>
        <v/>
      </c>
      <c r="U377" s="14" t="str">
        <f>IF(OR(AND(טבלה20[[#This Row],[מחזורי פעילות]]&lt;&gt;"",Q378=""),AND(טבלה20[[#This Row],[פעילות]]=3,Q378=1)),טבלה20[[#This Row],[מחזורי פעילות]],"")</f>
        <v/>
      </c>
      <c r="V377" s="14" t="str">
        <f>IF(טבלה20[[#This Row],[באיזה מחזור נעקר אחרי קביעה?]]&lt;&gt;"",1,"")</f>
        <v/>
      </c>
      <c r="W377" s="14" t="str">
        <f>IF(AND(טבלה20[[#This Row],[באיזה מחזור נעקר אחרי קביעה?]]&lt;&gt;"",טבלה20[[#This Row],[CycleNumber]]&gt;B378),טבלה20[[#This Row],[באיזה מחזור נעקר אחרי קביעה?]],"")</f>
        <v/>
      </c>
      <c r="X377" s="14" t="str">
        <f>IF(AND(טבלה20[[#This Row],[הפרש קבוע אחרון]]&lt;&gt;"",J376=""),טבלה20[[#This Row],[CycleNumber]],"")</f>
        <v/>
      </c>
      <c r="Y377" s="14" t="str">
        <f>IF(OR(טבלה20[[#This Row],[CycleNumber]]&gt;B378,B378=""),טבלה20[[#This Row],[CycleNumber]],"")</f>
        <v/>
      </c>
      <c r="Z3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7" t="s">
        <v>49</v>
      </c>
      <c r="AS377">
        <v>10</v>
      </c>
      <c r="AT377">
        <v>28</v>
      </c>
      <c r="AU377">
        <f t="shared" si="13"/>
        <v>0</v>
      </c>
      <c r="AV377" t="str">
        <f t="shared" si="14"/>
        <v/>
      </c>
    </row>
    <row r="378" spans="1:48" x14ac:dyDescent="0.25">
      <c r="A378" t="s">
        <v>49</v>
      </c>
      <c r="B378">
        <v>11</v>
      </c>
      <c r="C378">
        <v>0</v>
      </c>
      <c r="D378">
        <v>1</v>
      </c>
      <c r="E378">
        <v>0</v>
      </c>
      <c r="F378">
        <v>29</v>
      </c>
      <c r="G378">
        <f>טבלה20[[#This Row],[LengthofCycle]]+1</f>
        <v>30</v>
      </c>
      <c r="H378" t="str">
        <f>IF(טבלה20[[#This Row],[CycleNumber]]&gt;2,IF(AND(טבלה20[[#This Row],[LengthofCycle]]-F377=F377-F376,טבלה20[[#This Row],[LengthofCycle]]-F377&lt;&gt;0),1,""),"")</f>
        <v/>
      </c>
      <c r="I378" t="str">
        <f>IF(טבלה20[[#This Row],[דילוג]]=1,SUM(H378:H379),"")</f>
        <v/>
      </c>
      <c r="J378" t="str">
        <f>IF(AND(טבלה20[[#This Row],[CycleNumber]]&gt;B377,טבלה20[[#This Row],[CycleNumber]]&gt;2),IF(טבלה20[[#This Row],[דילוג]]=1,טבלה20[[#This Row],[LengthofCycle]]-F377,J377),"")</f>
        <v/>
      </c>
      <c r="K378">
        <f>IF(AND(טבלה20[[#This Row],[CycleNumber]]&gt;B377,טבלה20[[#This Row],[CycleNumber]]&gt;2),IF(טבלה20[[#This Row],[דילוג]]=1,1,IF(MAX(K376:K377)=1,1,IF(טבלה20[[#This Row],[LengthofCycle]]-F377&lt;&gt;טבלה20[[#This Row],[הפרש קבוע אחרון]],0,""))),"")</f>
        <v>0</v>
      </c>
      <c r="L378" t="str">
        <f>IF(טבלה20[[#This Row],[CycleNumber]]&lt;3,"",IF(טבלה20[[#This Row],[דילוג]]=1,1,IF(L377="","",IF(טבלה20[[#This Row],[LengthofCycle]]-F377=טבלה20[[#This Row],[הפרש קבוע אחרון]],1,IF(L377+1&gt;3,"",L377+1)))))</f>
        <v/>
      </c>
      <c r="M378" t="str">
        <f>IF(AND(טבלה20[[#This Row],[פעילות]]=1,L379=2,L380=1,B380&gt;טבלה20[[#This Row],[CycleNumber]]),1,"")</f>
        <v/>
      </c>
      <c r="N378" t="str">
        <f>IF(AND(טבלה20[[#This Row],[האם יש לאישה וסת דילוג?]]=1,טבלה20[[#This Row],[CycleNumber]]&gt;5),IF(AND(טבלה20[[#This Row],[LengthofCycle]]=F375,F377=F374,F376=F373),1,""),"")</f>
        <v/>
      </c>
      <c r="O378" t="str">
        <f>IF(OR(טבלה20[[#This Row],[פעילות]]="",L377=""),"",IF(טבלה20[[#This Row],[פעילות]]=1,1,0))</f>
        <v/>
      </c>
      <c r="P378" t="str">
        <f>IF(AND(טבלה20[[#This Row],[הפרש קבוע אחרון]]&lt;&gt;"",טבלה20[[#This Row],[CycleNumber]]&lt;B379,B379&lt;&gt;"",טבלה20[[#This Row],[פעילות]]&lt;4),IF(F379-טבלה20[[#This Row],[LengthofCycle]]=טבלה20[[#This Row],[הפרש קבוע אחרון]],1,0),"")</f>
        <v/>
      </c>
      <c r="Q378" s="14" t="str">
        <f>IF(טבלה20[[#This Row],[פעילות]]="","",IF(OR(Q377="",AND(טבלה20[[#This Row],[דילוג]]=1,L377=3)),1,Q377+1))</f>
        <v/>
      </c>
      <c r="R378" s="14" t="str">
        <f>IF(AND(טבלה20[[#This Row],[מחזורי פעילות]]=3,H379=1,טבלה20[[#This Row],[הפרש קבוע אחרון]]&lt;&gt;J379),1,"")</f>
        <v/>
      </c>
      <c r="S378" s="14" t="str">
        <f>IF(AND(טבלה20[[#This Row],[מחזורי פעילות]]=3,H379=1,טבלה20[[#This Row],[הפרש קבוע אחרון]]=J379),1,"")</f>
        <v/>
      </c>
      <c r="T378" s="14" t="str">
        <f>IF(AND(טבלה20[[#This Row],[דילוג]]=1,טבלה20[[#This Row],[הפרש קבוע אחרון]]=J377,טבלה20[[#This Row],[מחזורי פעילות]]&gt;1),1,"")</f>
        <v/>
      </c>
      <c r="U378" s="14" t="str">
        <f>IF(OR(AND(טבלה20[[#This Row],[מחזורי פעילות]]&lt;&gt;"",Q379=""),AND(טבלה20[[#This Row],[פעילות]]=3,Q379=1)),טבלה20[[#This Row],[מחזורי פעילות]],"")</f>
        <v/>
      </c>
      <c r="V378" s="14" t="str">
        <f>IF(טבלה20[[#This Row],[באיזה מחזור נעקר אחרי קביעה?]]&lt;&gt;"",1,"")</f>
        <v/>
      </c>
      <c r="W378" s="14" t="str">
        <f>IF(AND(טבלה20[[#This Row],[באיזה מחזור נעקר אחרי קביעה?]]&lt;&gt;"",טבלה20[[#This Row],[CycleNumber]]&gt;B379),טבלה20[[#This Row],[באיזה מחזור נעקר אחרי קביעה?]],"")</f>
        <v/>
      </c>
      <c r="X378" s="14" t="str">
        <f>IF(AND(טבלה20[[#This Row],[הפרש קבוע אחרון]]&lt;&gt;"",J377=""),טבלה20[[#This Row],[CycleNumber]],"")</f>
        <v/>
      </c>
      <c r="Y378" s="14" t="str">
        <f>IF(OR(טבלה20[[#This Row],[CycleNumber]]&gt;B379,B379=""),טבלה20[[#This Row],[CycleNumber]],"")</f>
        <v/>
      </c>
      <c r="Z3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8" t="s">
        <v>49</v>
      </c>
      <c r="AS378">
        <v>11</v>
      </c>
      <c r="AT378">
        <v>29</v>
      </c>
      <c r="AU378">
        <f t="shared" si="13"/>
        <v>0</v>
      </c>
      <c r="AV378" t="str">
        <f t="shared" si="14"/>
        <v/>
      </c>
    </row>
    <row r="379" spans="1:48" x14ac:dyDescent="0.25">
      <c r="A379" t="s">
        <v>49</v>
      </c>
      <c r="B379">
        <v>12</v>
      </c>
      <c r="C379">
        <v>0</v>
      </c>
      <c r="D379">
        <v>1</v>
      </c>
      <c r="E379">
        <v>0</v>
      </c>
      <c r="F379">
        <v>30</v>
      </c>
      <c r="G379">
        <f>טבלה20[[#This Row],[LengthofCycle]]+1</f>
        <v>31</v>
      </c>
      <c r="H379">
        <f>IF(טבלה20[[#This Row],[CycleNumber]]&gt;2,IF(AND(טבלה20[[#This Row],[LengthofCycle]]-F378=F378-F377,טבלה20[[#This Row],[LengthofCycle]]-F378&lt;&gt;0),1,""),"")</f>
        <v>1</v>
      </c>
      <c r="I379">
        <f>IF(טבלה20[[#This Row],[דילוג]]=1,SUM(H379:H380),"")</f>
        <v>1</v>
      </c>
      <c r="J379">
        <f>IF(AND(טבלה20[[#This Row],[CycleNumber]]&gt;B378,טבלה20[[#This Row],[CycleNumber]]&gt;2),IF(טבלה20[[#This Row],[דילוג]]=1,טבלה20[[#This Row],[LengthofCycle]]-F378,J378),"")</f>
        <v>1</v>
      </c>
      <c r="K379">
        <f>IF(AND(טבלה20[[#This Row],[CycleNumber]]&gt;B378,טבלה20[[#This Row],[CycleNumber]]&gt;2),IF(טבלה20[[#This Row],[דילוג]]=1,1,IF(MAX(K377:K378)=1,1,IF(טבלה20[[#This Row],[LengthofCycle]]-F378&lt;&gt;טבלה20[[#This Row],[הפרש קבוע אחרון]],0,""))),"")</f>
        <v>1</v>
      </c>
      <c r="L379">
        <f>IF(טבלה20[[#This Row],[CycleNumber]]&lt;3,"",IF(טבלה20[[#This Row],[דילוג]]=1,1,IF(L378="","",IF(טבלה20[[#This Row],[LengthofCycle]]-F378=טבלה20[[#This Row],[הפרש קבוע אחרון]],1,IF(L378+1&gt;3,"",L378+1)))))</f>
        <v>1</v>
      </c>
      <c r="M379" t="str">
        <f>IF(AND(טבלה20[[#This Row],[פעילות]]=1,L380=2,L381=1,B381&gt;טבלה20[[#This Row],[CycleNumber]]),1,"")</f>
        <v/>
      </c>
      <c r="N379" t="str">
        <f>IF(AND(טבלה20[[#This Row],[האם יש לאישה וסת דילוג?]]=1,טבלה20[[#This Row],[CycleNumber]]&gt;5),IF(AND(טבלה20[[#This Row],[LengthofCycle]]=F376,F378=F375,F377=F374),1,""),"")</f>
        <v/>
      </c>
      <c r="O379" t="str">
        <f>IF(OR(טבלה20[[#This Row],[פעילות]]="",L378=""),"",IF(טבלה20[[#This Row],[פעילות]]=1,1,0))</f>
        <v/>
      </c>
      <c r="P379">
        <f>IF(AND(טבלה20[[#This Row],[הפרש קבוע אחרון]]&lt;&gt;"",טבלה20[[#This Row],[CycleNumber]]&lt;B380,B380&lt;&gt;"",טבלה20[[#This Row],[פעילות]]&lt;4),IF(F380-טבלה20[[#This Row],[LengthofCycle]]=טבלה20[[#This Row],[הפרש קבוע אחרון]],1,0),"")</f>
        <v>0</v>
      </c>
      <c r="Q379" s="14">
        <f>IF(טבלה20[[#This Row],[פעילות]]="","",IF(OR(Q378="",AND(טבלה20[[#This Row],[דילוג]]=1,L378=3)),1,Q378+1))</f>
        <v>1</v>
      </c>
      <c r="R379" s="14" t="str">
        <f>IF(AND(טבלה20[[#This Row],[מחזורי פעילות]]=3,H380=1,טבלה20[[#This Row],[הפרש קבוע אחרון]]&lt;&gt;J380),1,"")</f>
        <v/>
      </c>
      <c r="S379" s="14" t="str">
        <f>IF(AND(טבלה20[[#This Row],[מחזורי פעילות]]=3,H380=1,טבלה20[[#This Row],[הפרש קבוע אחרון]]=J380),1,"")</f>
        <v/>
      </c>
      <c r="T379" s="14" t="str">
        <f>IF(AND(טבלה20[[#This Row],[דילוג]]=1,טבלה20[[#This Row],[הפרש קבוע אחרון]]=J378,טבלה20[[#This Row],[מחזורי פעילות]]&gt;1),1,"")</f>
        <v/>
      </c>
      <c r="U379" s="14" t="str">
        <f>IF(OR(AND(טבלה20[[#This Row],[מחזורי פעילות]]&lt;&gt;"",Q380=""),AND(טבלה20[[#This Row],[פעילות]]=3,Q380=1)),טבלה20[[#This Row],[מחזורי פעילות]],"")</f>
        <v/>
      </c>
      <c r="V379" s="14" t="str">
        <f>IF(טבלה20[[#This Row],[באיזה מחזור נעקר אחרי קביעה?]]&lt;&gt;"",1,"")</f>
        <v/>
      </c>
      <c r="W379" s="14" t="str">
        <f>IF(AND(טבלה20[[#This Row],[באיזה מחזור נעקר אחרי קביעה?]]&lt;&gt;"",טבלה20[[#This Row],[CycleNumber]]&gt;B380),טבלה20[[#This Row],[באיזה מחזור נעקר אחרי קביעה?]],"")</f>
        <v/>
      </c>
      <c r="X379" s="14">
        <f>IF(AND(טבלה20[[#This Row],[הפרש קבוע אחרון]]&lt;&gt;"",J378=""),טבלה20[[#This Row],[CycleNumber]],"")</f>
        <v>12</v>
      </c>
      <c r="Y379" s="14" t="str">
        <f>IF(OR(טבלה20[[#This Row],[CycleNumber]]&gt;B380,B380=""),טבלה20[[#This Row],[CycleNumber]],"")</f>
        <v/>
      </c>
      <c r="Z3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79" t="s">
        <v>49</v>
      </c>
      <c r="AS379">
        <v>12</v>
      </c>
      <c r="AT379">
        <v>30</v>
      </c>
      <c r="AU379">
        <f t="shared" si="13"/>
        <v>1</v>
      </c>
      <c r="AV379" t="str">
        <f t="shared" si="14"/>
        <v/>
      </c>
    </row>
    <row r="380" spans="1:48" x14ac:dyDescent="0.25">
      <c r="A380" t="s">
        <v>49</v>
      </c>
      <c r="B380">
        <v>13</v>
      </c>
      <c r="C380">
        <v>0</v>
      </c>
      <c r="D380">
        <v>1</v>
      </c>
      <c r="E380">
        <v>0</v>
      </c>
      <c r="F380">
        <v>24</v>
      </c>
      <c r="G380">
        <f>טבלה20[[#This Row],[LengthofCycle]]+1</f>
        <v>25</v>
      </c>
      <c r="H380" t="str">
        <f>IF(טבלה20[[#This Row],[CycleNumber]]&gt;2,IF(AND(טבלה20[[#This Row],[LengthofCycle]]-F379=F379-F378,טבלה20[[#This Row],[LengthofCycle]]-F379&lt;&gt;0),1,""),"")</f>
        <v/>
      </c>
      <c r="I380" t="str">
        <f>IF(טבלה20[[#This Row],[דילוג]]=1,SUM(H380:H381),"")</f>
        <v/>
      </c>
      <c r="J380">
        <f>IF(AND(טבלה20[[#This Row],[CycleNumber]]&gt;B379,טבלה20[[#This Row],[CycleNumber]]&gt;2),IF(טבלה20[[#This Row],[דילוג]]=1,טבלה20[[#This Row],[LengthofCycle]]-F379,J379),"")</f>
        <v>1</v>
      </c>
      <c r="K380">
        <f>IF(AND(טבלה20[[#This Row],[CycleNumber]]&gt;B379,טבלה20[[#This Row],[CycleNumber]]&gt;2),IF(טבלה20[[#This Row],[דילוג]]=1,1,IF(MAX(K378:K379)=1,1,IF(טבלה20[[#This Row],[LengthofCycle]]-F379&lt;&gt;טבלה20[[#This Row],[הפרש קבוע אחרון]],0,""))),"")</f>
        <v>1</v>
      </c>
      <c r="L380">
        <f>IF(טבלה20[[#This Row],[CycleNumber]]&lt;3,"",IF(טבלה20[[#This Row],[דילוג]]=1,1,IF(L379="","",IF(טבלה20[[#This Row],[LengthofCycle]]-F379=טבלה20[[#This Row],[הפרש קבוע אחרון]],1,IF(L379+1&gt;3,"",L379+1)))))</f>
        <v>2</v>
      </c>
      <c r="M380" t="str">
        <f>IF(AND(טבלה20[[#This Row],[פעילות]]=1,L381=2,L382=1,B382&gt;טבלה20[[#This Row],[CycleNumber]]),1,"")</f>
        <v/>
      </c>
      <c r="N380" t="str">
        <f>IF(AND(טבלה20[[#This Row],[האם יש לאישה וסת דילוג?]]=1,טבלה20[[#This Row],[CycleNumber]]&gt;5),IF(AND(טבלה20[[#This Row],[LengthofCycle]]=F377,F379=F376,F378=F375),1,""),"")</f>
        <v/>
      </c>
      <c r="O380">
        <f>IF(OR(טבלה20[[#This Row],[פעילות]]="",L379=""),"",IF(טבלה20[[#This Row],[פעילות]]=1,1,0))</f>
        <v>0</v>
      </c>
      <c r="P380">
        <f>IF(AND(טבלה20[[#This Row],[הפרש קבוע אחרון]]&lt;&gt;"",טבלה20[[#This Row],[CycleNumber]]&lt;B381,B381&lt;&gt;"",טבלה20[[#This Row],[פעילות]]&lt;4),IF(F381-טבלה20[[#This Row],[LengthofCycle]]=טבלה20[[#This Row],[הפרש קבוע אחרון]],1,0),"")</f>
        <v>0</v>
      </c>
      <c r="Q380" s="14">
        <f>IF(טבלה20[[#This Row],[פעילות]]="","",IF(OR(Q379="",AND(טבלה20[[#This Row],[דילוג]]=1,L379=3)),1,Q379+1))</f>
        <v>2</v>
      </c>
      <c r="R380" s="14" t="str">
        <f>IF(AND(טבלה20[[#This Row],[מחזורי פעילות]]=3,H381=1,טבלה20[[#This Row],[הפרש קבוע אחרון]]&lt;&gt;J381),1,"")</f>
        <v/>
      </c>
      <c r="S380" s="14" t="str">
        <f>IF(AND(טבלה20[[#This Row],[מחזורי פעילות]]=3,H381=1,טבלה20[[#This Row],[הפרש קבוע אחרון]]=J381),1,"")</f>
        <v/>
      </c>
      <c r="T380" s="14" t="str">
        <f>IF(AND(טבלה20[[#This Row],[דילוג]]=1,טבלה20[[#This Row],[הפרש קבוע אחרון]]=J379,טבלה20[[#This Row],[מחזורי פעילות]]&gt;1),1,"")</f>
        <v/>
      </c>
      <c r="U380" s="14" t="str">
        <f>IF(OR(AND(טבלה20[[#This Row],[מחזורי פעילות]]&lt;&gt;"",Q381=""),AND(טבלה20[[#This Row],[פעילות]]=3,Q381=1)),טבלה20[[#This Row],[מחזורי פעילות]],"")</f>
        <v/>
      </c>
      <c r="V380" s="14" t="str">
        <f>IF(טבלה20[[#This Row],[באיזה מחזור נעקר אחרי קביעה?]]&lt;&gt;"",1,"")</f>
        <v/>
      </c>
      <c r="W380" s="14" t="str">
        <f>IF(AND(טבלה20[[#This Row],[באיזה מחזור נעקר אחרי קביעה?]]&lt;&gt;"",טבלה20[[#This Row],[CycleNumber]]&gt;B381),טבלה20[[#This Row],[באיזה מחזור נעקר אחרי קביעה?]],"")</f>
        <v/>
      </c>
      <c r="X380" s="14" t="str">
        <f>IF(AND(טבלה20[[#This Row],[הפרש קבוע אחרון]]&lt;&gt;"",J379=""),טבלה20[[#This Row],[CycleNumber]],"")</f>
        <v/>
      </c>
      <c r="Y380" s="14" t="str">
        <f>IF(OR(טבלה20[[#This Row],[CycleNumber]]&gt;B381,B381=""),טבלה20[[#This Row],[CycleNumber]],"")</f>
        <v/>
      </c>
      <c r="Z3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0" t="s">
        <v>49</v>
      </c>
      <c r="AS380">
        <v>13</v>
      </c>
      <c r="AT380">
        <v>24</v>
      </c>
      <c r="AU380">
        <f t="shared" si="13"/>
        <v>0</v>
      </c>
      <c r="AV380" t="str">
        <f t="shared" si="14"/>
        <v/>
      </c>
    </row>
    <row r="381" spans="1:48" x14ac:dyDescent="0.25">
      <c r="A381" t="s">
        <v>49</v>
      </c>
      <c r="B381">
        <v>14</v>
      </c>
      <c r="C381">
        <v>0</v>
      </c>
      <c r="D381">
        <v>1</v>
      </c>
      <c r="E381">
        <v>0</v>
      </c>
      <c r="F381">
        <v>30</v>
      </c>
      <c r="G381">
        <f>טבלה20[[#This Row],[LengthofCycle]]+1</f>
        <v>31</v>
      </c>
      <c r="H381" t="str">
        <f>IF(טבלה20[[#This Row],[CycleNumber]]&gt;2,IF(AND(טבלה20[[#This Row],[LengthofCycle]]-F380=F380-F379,טבלה20[[#This Row],[LengthofCycle]]-F380&lt;&gt;0),1,""),"")</f>
        <v/>
      </c>
      <c r="I381" t="str">
        <f>IF(טבלה20[[#This Row],[דילוג]]=1,SUM(H381:H382),"")</f>
        <v/>
      </c>
      <c r="J381">
        <f>IF(AND(טבלה20[[#This Row],[CycleNumber]]&gt;B380,טבלה20[[#This Row],[CycleNumber]]&gt;2),IF(טבלה20[[#This Row],[דילוג]]=1,טבלה20[[#This Row],[LengthofCycle]]-F380,J380),"")</f>
        <v>1</v>
      </c>
      <c r="K381">
        <f>IF(AND(טבלה20[[#This Row],[CycleNumber]]&gt;B380,טבלה20[[#This Row],[CycleNumber]]&gt;2),IF(טבלה20[[#This Row],[דילוג]]=1,1,IF(MAX(K379:K380)=1,1,IF(טבלה20[[#This Row],[LengthofCycle]]-F380&lt;&gt;טבלה20[[#This Row],[הפרש קבוע אחרון]],0,""))),"")</f>
        <v>1</v>
      </c>
      <c r="L381">
        <f>IF(טבלה20[[#This Row],[CycleNumber]]&lt;3,"",IF(טבלה20[[#This Row],[דילוג]]=1,1,IF(L380="","",IF(טבלה20[[#This Row],[LengthofCycle]]-F380=טבלה20[[#This Row],[הפרש קבוע אחרון]],1,IF(L380+1&gt;3,"",L380+1)))))</f>
        <v>3</v>
      </c>
      <c r="M381" t="str">
        <f>IF(AND(טבלה20[[#This Row],[פעילות]]=1,L382=2,L383=1,B383&gt;טבלה20[[#This Row],[CycleNumber]]),1,"")</f>
        <v/>
      </c>
      <c r="N381" t="str">
        <f>IF(AND(טבלה20[[#This Row],[האם יש לאישה וסת דילוג?]]=1,טבלה20[[#This Row],[CycleNumber]]&gt;5),IF(AND(טבלה20[[#This Row],[LengthofCycle]]=F378,F380=F377,F379=F376),1,""),"")</f>
        <v/>
      </c>
      <c r="O381">
        <f>IF(OR(טבלה20[[#This Row],[פעילות]]="",L380=""),"",IF(טבלה20[[#This Row],[פעילות]]=1,1,0))</f>
        <v>0</v>
      </c>
      <c r="P381">
        <f>IF(AND(טבלה20[[#This Row],[הפרש קבוע אחרון]]&lt;&gt;"",טבלה20[[#This Row],[CycleNumber]]&lt;B382,B382&lt;&gt;"",טבלה20[[#This Row],[פעילות]]&lt;4),IF(F382-טבלה20[[#This Row],[LengthofCycle]]=טבלה20[[#This Row],[הפרש קבוע אחרון]],1,0),"")</f>
        <v>0</v>
      </c>
      <c r="Q381" s="14">
        <f>IF(טבלה20[[#This Row],[פעילות]]="","",IF(OR(Q380="",AND(טבלה20[[#This Row],[דילוג]]=1,L380=3)),1,Q380+1))</f>
        <v>3</v>
      </c>
      <c r="R381" s="14" t="str">
        <f>IF(AND(טבלה20[[#This Row],[מחזורי פעילות]]=3,H382=1,טבלה20[[#This Row],[הפרש קבוע אחרון]]&lt;&gt;J382),1,"")</f>
        <v/>
      </c>
      <c r="S381" s="14" t="str">
        <f>IF(AND(טבלה20[[#This Row],[מחזורי פעילות]]=3,H382=1,טבלה20[[#This Row],[הפרש קבוע אחרון]]=J382),1,"")</f>
        <v/>
      </c>
      <c r="T381" s="14" t="str">
        <f>IF(AND(טבלה20[[#This Row],[דילוג]]=1,טבלה20[[#This Row],[הפרש קבוע אחרון]]=J380,טבלה20[[#This Row],[מחזורי פעילות]]&gt;1),1,"")</f>
        <v/>
      </c>
      <c r="U381" s="14">
        <f>IF(OR(AND(טבלה20[[#This Row],[מחזורי פעילות]]&lt;&gt;"",Q382=""),AND(טבלה20[[#This Row],[פעילות]]=3,Q382=1)),טבלה20[[#This Row],[מחזורי פעילות]],"")</f>
        <v>3</v>
      </c>
      <c r="V381" s="14">
        <f>IF(טבלה20[[#This Row],[באיזה מחזור נעקר אחרי קביעה?]]&lt;&gt;"",1,"")</f>
        <v>1</v>
      </c>
      <c r="W381" s="14" t="str">
        <f>IF(AND(טבלה20[[#This Row],[באיזה מחזור נעקר אחרי קביעה?]]&lt;&gt;"",טבלה20[[#This Row],[CycleNumber]]&gt;B382),טבלה20[[#This Row],[באיזה מחזור נעקר אחרי קביעה?]],"")</f>
        <v/>
      </c>
      <c r="X381" s="14" t="str">
        <f>IF(AND(טבלה20[[#This Row],[הפרש קבוע אחרון]]&lt;&gt;"",J380=""),טבלה20[[#This Row],[CycleNumber]],"")</f>
        <v/>
      </c>
      <c r="Y381" s="14" t="str">
        <f>IF(OR(טבלה20[[#This Row],[CycleNumber]]&gt;B382,B382=""),טבלה20[[#This Row],[CycleNumber]],"")</f>
        <v/>
      </c>
      <c r="Z3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1" t="s">
        <v>49</v>
      </c>
      <c r="AS381">
        <v>14</v>
      </c>
      <c r="AT381">
        <v>30</v>
      </c>
      <c r="AU381">
        <f t="shared" si="13"/>
        <v>0</v>
      </c>
      <c r="AV381" t="str">
        <f t="shared" si="14"/>
        <v/>
      </c>
    </row>
    <row r="382" spans="1:48" x14ac:dyDescent="0.25">
      <c r="A382" t="s">
        <v>49</v>
      </c>
      <c r="B382">
        <v>15</v>
      </c>
      <c r="C382">
        <v>0</v>
      </c>
      <c r="D382">
        <v>1</v>
      </c>
      <c r="E382">
        <v>0</v>
      </c>
      <c r="F382">
        <v>25</v>
      </c>
      <c r="G382">
        <f>טבלה20[[#This Row],[LengthofCycle]]+1</f>
        <v>26</v>
      </c>
      <c r="H382" t="str">
        <f>IF(טבלה20[[#This Row],[CycleNumber]]&gt;2,IF(AND(טבלה20[[#This Row],[LengthofCycle]]-F381=F381-F380,טבלה20[[#This Row],[LengthofCycle]]-F381&lt;&gt;0),1,""),"")</f>
        <v/>
      </c>
      <c r="I382" t="str">
        <f>IF(טבלה20[[#This Row],[דילוג]]=1,SUM(H382:H383),"")</f>
        <v/>
      </c>
      <c r="J382">
        <f>IF(AND(טבלה20[[#This Row],[CycleNumber]]&gt;B381,טבלה20[[#This Row],[CycleNumber]]&gt;2),IF(טבלה20[[#This Row],[דילוג]]=1,טבלה20[[#This Row],[LengthofCycle]]-F381,J381),"")</f>
        <v>1</v>
      </c>
      <c r="K382">
        <f>IF(AND(טבלה20[[#This Row],[CycleNumber]]&gt;B381,טבלה20[[#This Row],[CycleNumber]]&gt;2),IF(טבלה20[[#This Row],[דילוג]]=1,1,IF(MAX(K380:K381)=1,1,IF(טבלה20[[#This Row],[LengthofCycle]]-F381&lt;&gt;טבלה20[[#This Row],[הפרש קבוע אחרון]],0,""))),"")</f>
        <v>1</v>
      </c>
      <c r="L382" t="str">
        <f>IF(טבלה20[[#This Row],[CycleNumber]]&lt;3,"",IF(טבלה20[[#This Row],[דילוג]]=1,1,IF(L381="","",IF(טבלה20[[#This Row],[LengthofCycle]]-F381=טבלה20[[#This Row],[הפרש קבוע אחרון]],1,IF(L381+1&gt;3,"",L381+1)))))</f>
        <v/>
      </c>
      <c r="M382" t="str">
        <f>IF(AND(טבלה20[[#This Row],[פעילות]]=1,L383=2,L384=1,B384&gt;טבלה20[[#This Row],[CycleNumber]]),1,"")</f>
        <v/>
      </c>
      <c r="N382" t="str">
        <f>IF(AND(טבלה20[[#This Row],[האם יש לאישה וסת דילוג?]]=1,טבלה20[[#This Row],[CycleNumber]]&gt;5),IF(AND(טבלה20[[#This Row],[LengthofCycle]]=F379,F381=F378,F380=F377),1,""),"")</f>
        <v/>
      </c>
      <c r="O382" t="str">
        <f>IF(OR(טבלה20[[#This Row],[פעילות]]="",L381=""),"",IF(טבלה20[[#This Row],[פעילות]]=1,1,0))</f>
        <v/>
      </c>
      <c r="P382" t="str">
        <f>IF(AND(טבלה20[[#This Row],[הפרש קבוע אחרון]]&lt;&gt;"",טבלה20[[#This Row],[CycleNumber]]&lt;B383,B383&lt;&gt;"",טבלה20[[#This Row],[פעילות]]&lt;4),IF(F383-טבלה20[[#This Row],[LengthofCycle]]=טבלה20[[#This Row],[הפרש קבוע אחרון]],1,0),"")</f>
        <v/>
      </c>
      <c r="Q382" s="14" t="str">
        <f>IF(טבלה20[[#This Row],[פעילות]]="","",IF(OR(Q381="",AND(טבלה20[[#This Row],[דילוג]]=1,L381=3)),1,Q381+1))</f>
        <v/>
      </c>
      <c r="R382" s="14" t="str">
        <f>IF(AND(טבלה20[[#This Row],[מחזורי פעילות]]=3,H383=1,טבלה20[[#This Row],[הפרש קבוע אחרון]]&lt;&gt;J383),1,"")</f>
        <v/>
      </c>
      <c r="S382" s="14" t="str">
        <f>IF(AND(טבלה20[[#This Row],[מחזורי פעילות]]=3,H383=1,טבלה20[[#This Row],[הפרש קבוע אחרון]]=J383),1,"")</f>
        <v/>
      </c>
      <c r="T382" s="14" t="str">
        <f>IF(AND(טבלה20[[#This Row],[דילוג]]=1,טבלה20[[#This Row],[הפרש קבוע אחרון]]=J381,טבלה20[[#This Row],[מחזורי פעילות]]&gt;1),1,"")</f>
        <v/>
      </c>
      <c r="U382" s="14" t="str">
        <f>IF(OR(AND(טבלה20[[#This Row],[מחזורי פעילות]]&lt;&gt;"",Q383=""),AND(טבלה20[[#This Row],[פעילות]]=3,Q383=1)),טבלה20[[#This Row],[מחזורי פעילות]],"")</f>
        <v/>
      </c>
      <c r="V382" s="14" t="str">
        <f>IF(טבלה20[[#This Row],[באיזה מחזור נעקר אחרי קביעה?]]&lt;&gt;"",1,"")</f>
        <v/>
      </c>
      <c r="W382" s="14" t="str">
        <f>IF(AND(טבלה20[[#This Row],[באיזה מחזור נעקר אחרי קביעה?]]&lt;&gt;"",טבלה20[[#This Row],[CycleNumber]]&gt;B383),טבלה20[[#This Row],[באיזה מחזור נעקר אחרי קביעה?]],"")</f>
        <v/>
      </c>
      <c r="X382" s="14" t="str">
        <f>IF(AND(טבלה20[[#This Row],[הפרש קבוע אחרון]]&lt;&gt;"",J381=""),טבלה20[[#This Row],[CycleNumber]],"")</f>
        <v/>
      </c>
      <c r="Y382" s="14">
        <f>IF(OR(טבלה20[[#This Row],[CycleNumber]]&gt;B383,B383=""),טבלה20[[#This Row],[CycleNumber]],"")</f>
        <v>15</v>
      </c>
      <c r="Z3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2" t="s">
        <v>49</v>
      </c>
      <c r="AS382">
        <v>15</v>
      </c>
      <c r="AT382">
        <v>25</v>
      </c>
      <c r="AU382">
        <f t="shared" si="13"/>
        <v>0</v>
      </c>
      <c r="AV382" t="str">
        <f t="shared" si="14"/>
        <v/>
      </c>
    </row>
    <row r="383" spans="1:48" x14ac:dyDescent="0.25">
      <c r="A383" t="s">
        <v>50</v>
      </c>
      <c r="B383">
        <v>1</v>
      </c>
      <c r="C383">
        <v>0</v>
      </c>
      <c r="D383">
        <v>1</v>
      </c>
      <c r="E383">
        <v>1</v>
      </c>
      <c r="F383">
        <v>31</v>
      </c>
      <c r="G383">
        <f>טבלה20[[#This Row],[LengthofCycle]]+1</f>
        <v>32</v>
      </c>
      <c r="H383" t="str">
        <f>IF(טבלה20[[#This Row],[CycleNumber]]&gt;2,IF(AND(טבלה20[[#This Row],[LengthofCycle]]-F382=F382-F381,טבלה20[[#This Row],[LengthofCycle]]-F382&lt;&gt;0),1,""),"")</f>
        <v/>
      </c>
      <c r="I383" t="str">
        <f>IF(טבלה20[[#This Row],[דילוג]]=1,SUM(H383:H384),"")</f>
        <v/>
      </c>
      <c r="J383" t="str">
        <f>IF(AND(טבלה20[[#This Row],[CycleNumber]]&gt;B382,טבלה20[[#This Row],[CycleNumber]]&gt;2),IF(טבלה20[[#This Row],[דילוג]]=1,טבלה20[[#This Row],[LengthofCycle]]-F382,J382),"")</f>
        <v/>
      </c>
      <c r="K383" t="str">
        <f>IF(AND(טבלה20[[#This Row],[CycleNumber]]&gt;B382,טבלה20[[#This Row],[CycleNumber]]&gt;2),IF(טבלה20[[#This Row],[דילוג]]=1,1,IF(MAX(K381:K382)=1,1,IF(טבלה20[[#This Row],[LengthofCycle]]-F382&lt;&gt;טבלה20[[#This Row],[הפרש קבוע אחרון]],0,""))),"")</f>
        <v/>
      </c>
      <c r="L383" t="str">
        <f>IF(טבלה20[[#This Row],[CycleNumber]]&lt;3,"",IF(טבלה20[[#This Row],[דילוג]]=1,1,IF(L382="","",IF(טבלה20[[#This Row],[LengthofCycle]]-F382=טבלה20[[#This Row],[הפרש קבוע אחרון]],1,IF(L382+1&gt;3,"",L382+1)))))</f>
        <v/>
      </c>
      <c r="M383" t="str">
        <f>IF(AND(טבלה20[[#This Row],[פעילות]]=1,L384=2,L385=1,B385&gt;טבלה20[[#This Row],[CycleNumber]]),1,"")</f>
        <v/>
      </c>
      <c r="N383" t="str">
        <f>IF(AND(טבלה20[[#This Row],[האם יש לאישה וסת דילוג?]]=1,טבלה20[[#This Row],[CycleNumber]]&gt;5),IF(AND(טבלה20[[#This Row],[LengthofCycle]]=F380,F382=F379,F381=F378),1,""),"")</f>
        <v/>
      </c>
      <c r="O383" t="str">
        <f>IF(OR(טבלה20[[#This Row],[פעילות]]="",L382=""),"",IF(טבלה20[[#This Row],[פעילות]]=1,1,0))</f>
        <v/>
      </c>
      <c r="P383" t="str">
        <f>IF(AND(טבלה20[[#This Row],[הפרש קבוע אחרון]]&lt;&gt;"",טבלה20[[#This Row],[CycleNumber]]&lt;B384,B384&lt;&gt;"",טבלה20[[#This Row],[פעילות]]&lt;4),IF(F384-טבלה20[[#This Row],[LengthofCycle]]=טבלה20[[#This Row],[הפרש קבוע אחרון]],1,0),"")</f>
        <v/>
      </c>
      <c r="Q383" s="14" t="str">
        <f>IF(טבלה20[[#This Row],[פעילות]]="","",IF(OR(Q382="",AND(טבלה20[[#This Row],[דילוג]]=1,L382=3)),1,Q382+1))</f>
        <v/>
      </c>
      <c r="R383" s="14" t="str">
        <f>IF(AND(טבלה20[[#This Row],[מחזורי פעילות]]=3,H384=1,טבלה20[[#This Row],[הפרש קבוע אחרון]]&lt;&gt;J384),1,"")</f>
        <v/>
      </c>
      <c r="S383" s="14" t="str">
        <f>IF(AND(טבלה20[[#This Row],[מחזורי פעילות]]=3,H384=1,טבלה20[[#This Row],[הפרש קבוע אחרון]]=J384),1,"")</f>
        <v/>
      </c>
      <c r="T383" s="14" t="str">
        <f>IF(AND(טבלה20[[#This Row],[דילוג]]=1,טבלה20[[#This Row],[הפרש קבוע אחרון]]=J382,טבלה20[[#This Row],[מחזורי פעילות]]&gt;1),1,"")</f>
        <v/>
      </c>
      <c r="U383" s="14" t="str">
        <f>IF(OR(AND(טבלה20[[#This Row],[מחזורי פעילות]]&lt;&gt;"",Q384=""),AND(טבלה20[[#This Row],[פעילות]]=3,Q384=1)),טבלה20[[#This Row],[מחזורי פעילות]],"")</f>
        <v/>
      </c>
      <c r="V383" s="14" t="str">
        <f>IF(טבלה20[[#This Row],[באיזה מחזור נעקר אחרי קביעה?]]&lt;&gt;"",1,"")</f>
        <v/>
      </c>
      <c r="W383" s="14" t="str">
        <f>IF(AND(טבלה20[[#This Row],[באיזה מחזור נעקר אחרי קביעה?]]&lt;&gt;"",טבלה20[[#This Row],[CycleNumber]]&gt;B384),טבלה20[[#This Row],[באיזה מחזור נעקר אחרי קביעה?]],"")</f>
        <v/>
      </c>
      <c r="X383" s="14" t="str">
        <f>IF(AND(טבלה20[[#This Row],[הפרש קבוע אחרון]]&lt;&gt;"",J382=""),טבלה20[[#This Row],[CycleNumber]],"")</f>
        <v/>
      </c>
      <c r="Y383" s="14" t="str">
        <f>IF(OR(טבלה20[[#This Row],[CycleNumber]]&gt;B384,B384=""),טבלה20[[#This Row],[CycleNumber]],"")</f>
        <v/>
      </c>
      <c r="Z3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3" t="s">
        <v>50</v>
      </c>
      <c r="AS383">
        <v>1</v>
      </c>
      <c r="AT383">
        <v>31</v>
      </c>
      <c r="AU383" t="str">
        <f t="shared" si="13"/>
        <v/>
      </c>
      <c r="AV383" t="str">
        <f t="shared" si="14"/>
        <v/>
      </c>
    </row>
    <row r="384" spans="1:48" x14ac:dyDescent="0.25">
      <c r="A384" t="s">
        <v>50</v>
      </c>
      <c r="B384">
        <v>2</v>
      </c>
      <c r="C384">
        <v>0</v>
      </c>
      <c r="D384">
        <v>1</v>
      </c>
      <c r="E384">
        <v>1</v>
      </c>
      <c r="F384">
        <v>31</v>
      </c>
      <c r="G384">
        <f>טבלה20[[#This Row],[LengthofCycle]]+1</f>
        <v>32</v>
      </c>
      <c r="H384" t="str">
        <f>IF(טבלה20[[#This Row],[CycleNumber]]&gt;2,IF(AND(טבלה20[[#This Row],[LengthofCycle]]-F383=F383-F382,טבלה20[[#This Row],[LengthofCycle]]-F383&lt;&gt;0),1,""),"")</f>
        <v/>
      </c>
      <c r="I384" t="str">
        <f>IF(טבלה20[[#This Row],[דילוג]]=1,SUM(H384:H385),"")</f>
        <v/>
      </c>
      <c r="J384" t="str">
        <f>IF(AND(טבלה20[[#This Row],[CycleNumber]]&gt;B383,טבלה20[[#This Row],[CycleNumber]]&gt;2),IF(טבלה20[[#This Row],[דילוג]]=1,טבלה20[[#This Row],[LengthofCycle]]-F383,J383),"")</f>
        <v/>
      </c>
      <c r="K384" t="str">
        <f>IF(AND(טבלה20[[#This Row],[CycleNumber]]&gt;B383,טבלה20[[#This Row],[CycleNumber]]&gt;2),IF(טבלה20[[#This Row],[דילוג]]=1,1,IF(MAX(K382:K383)=1,1,IF(טבלה20[[#This Row],[LengthofCycle]]-F383&lt;&gt;טבלה20[[#This Row],[הפרש קבוע אחרון]],0,""))),"")</f>
        <v/>
      </c>
      <c r="L384" t="str">
        <f>IF(טבלה20[[#This Row],[CycleNumber]]&lt;3,"",IF(טבלה20[[#This Row],[דילוג]]=1,1,IF(L383="","",IF(טבלה20[[#This Row],[LengthofCycle]]-F383=טבלה20[[#This Row],[הפרש קבוע אחרון]],1,IF(L383+1&gt;3,"",L383+1)))))</f>
        <v/>
      </c>
      <c r="M384" t="str">
        <f>IF(AND(טבלה20[[#This Row],[פעילות]]=1,L385=2,L386=1,B386&gt;טבלה20[[#This Row],[CycleNumber]]),1,"")</f>
        <v/>
      </c>
      <c r="N384" t="str">
        <f>IF(AND(טבלה20[[#This Row],[האם יש לאישה וסת דילוג?]]=1,טבלה20[[#This Row],[CycleNumber]]&gt;5),IF(AND(טבלה20[[#This Row],[LengthofCycle]]=F381,F383=F380,F382=F379),1,""),"")</f>
        <v/>
      </c>
      <c r="O384" t="str">
        <f>IF(OR(טבלה20[[#This Row],[פעילות]]="",L383=""),"",IF(טבלה20[[#This Row],[פעילות]]=1,1,0))</f>
        <v/>
      </c>
      <c r="P384" t="str">
        <f>IF(AND(טבלה20[[#This Row],[הפרש קבוע אחרון]]&lt;&gt;"",טבלה20[[#This Row],[CycleNumber]]&lt;B385,B385&lt;&gt;"",טבלה20[[#This Row],[פעילות]]&lt;4),IF(F385-טבלה20[[#This Row],[LengthofCycle]]=טבלה20[[#This Row],[הפרש קבוע אחרון]],1,0),"")</f>
        <v/>
      </c>
      <c r="Q384" s="14" t="str">
        <f>IF(טבלה20[[#This Row],[פעילות]]="","",IF(OR(Q383="",AND(טבלה20[[#This Row],[דילוג]]=1,L383=3)),1,Q383+1))</f>
        <v/>
      </c>
      <c r="R384" s="14" t="str">
        <f>IF(AND(טבלה20[[#This Row],[מחזורי פעילות]]=3,H385=1,טבלה20[[#This Row],[הפרש קבוע אחרון]]&lt;&gt;J385),1,"")</f>
        <v/>
      </c>
      <c r="S384" s="14" t="str">
        <f>IF(AND(טבלה20[[#This Row],[מחזורי פעילות]]=3,H385=1,טבלה20[[#This Row],[הפרש קבוע אחרון]]=J385),1,"")</f>
        <v/>
      </c>
      <c r="T384" s="14" t="str">
        <f>IF(AND(טבלה20[[#This Row],[דילוג]]=1,טבלה20[[#This Row],[הפרש קבוע אחרון]]=J383,טבלה20[[#This Row],[מחזורי פעילות]]&gt;1),1,"")</f>
        <v/>
      </c>
      <c r="U384" s="14" t="str">
        <f>IF(OR(AND(טבלה20[[#This Row],[מחזורי פעילות]]&lt;&gt;"",Q385=""),AND(טבלה20[[#This Row],[פעילות]]=3,Q385=1)),טבלה20[[#This Row],[מחזורי פעילות]],"")</f>
        <v/>
      </c>
      <c r="V384" s="14" t="str">
        <f>IF(טבלה20[[#This Row],[באיזה מחזור נעקר אחרי קביעה?]]&lt;&gt;"",1,"")</f>
        <v/>
      </c>
      <c r="W384" s="14" t="str">
        <f>IF(AND(טבלה20[[#This Row],[באיזה מחזור נעקר אחרי קביעה?]]&lt;&gt;"",טבלה20[[#This Row],[CycleNumber]]&gt;B385),טבלה20[[#This Row],[באיזה מחזור נעקר אחרי קביעה?]],"")</f>
        <v/>
      </c>
      <c r="X384" s="14" t="str">
        <f>IF(AND(טבלה20[[#This Row],[הפרש קבוע אחרון]]&lt;&gt;"",J383=""),טבלה20[[#This Row],[CycleNumber]],"")</f>
        <v/>
      </c>
      <c r="Y384" s="14" t="str">
        <f>IF(OR(טבלה20[[#This Row],[CycleNumber]]&gt;B385,B385=""),טבלה20[[#This Row],[CycleNumber]],"")</f>
        <v/>
      </c>
      <c r="Z3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4" t="s">
        <v>50</v>
      </c>
      <c r="AS384">
        <v>2</v>
      </c>
      <c r="AT384">
        <v>31</v>
      </c>
      <c r="AU384" t="str">
        <f t="shared" si="13"/>
        <v/>
      </c>
      <c r="AV384" t="str">
        <f t="shared" si="14"/>
        <v/>
      </c>
    </row>
    <row r="385" spans="1:48" x14ac:dyDescent="0.25">
      <c r="A385" t="s">
        <v>50</v>
      </c>
      <c r="B385">
        <v>3</v>
      </c>
      <c r="C385">
        <v>0</v>
      </c>
      <c r="D385">
        <v>1</v>
      </c>
      <c r="E385">
        <v>1</v>
      </c>
      <c r="F385">
        <v>34</v>
      </c>
      <c r="G385">
        <f>טבלה20[[#This Row],[LengthofCycle]]+1</f>
        <v>35</v>
      </c>
      <c r="H385" t="str">
        <f>IF(טבלה20[[#This Row],[CycleNumber]]&gt;2,IF(AND(טבלה20[[#This Row],[LengthofCycle]]-F384=F384-F383,טבלה20[[#This Row],[LengthofCycle]]-F384&lt;&gt;0),1,""),"")</f>
        <v/>
      </c>
      <c r="I385" t="str">
        <f>IF(טבלה20[[#This Row],[דילוג]]=1,SUM(H385:H386),"")</f>
        <v/>
      </c>
      <c r="J385" t="str">
        <f>IF(AND(טבלה20[[#This Row],[CycleNumber]]&gt;B384,טבלה20[[#This Row],[CycleNumber]]&gt;2),IF(טבלה20[[#This Row],[דילוג]]=1,טבלה20[[#This Row],[LengthofCycle]]-F384,J384),"")</f>
        <v/>
      </c>
      <c r="K385">
        <f>IF(AND(טבלה20[[#This Row],[CycleNumber]]&gt;B384,טבלה20[[#This Row],[CycleNumber]]&gt;2),IF(טבלה20[[#This Row],[דילוג]]=1,1,IF(MAX(K383:K384)=1,1,IF(טבלה20[[#This Row],[LengthofCycle]]-F384&lt;&gt;טבלה20[[#This Row],[הפרש קבוע אחרון]],0,""))),"")</f>
        <v>0</v>
      </c>
      <c r="L385" t="str">
        <f>IF(טבלה20[[#This Row],[CycleNumber]]&lt;3,"",IF(טבלה20[[#This Row],[דילוג]]=1,1,IF(L384="","",IF(טבלה20[[#This Row],[LengthofCycle]]-F384=טבלה20[[#This Row],[הפרש קבוע אחרון]],1,IF(L384+1&gt;3,"",L384+1)))))</f>
        <v/>
      </c>
      <c r="M385" t="str">
        <f>IF(AND(טבלה20[[#This Row],[פעילות]]=1,L386=2,L387=1,B387&gt;טבלה20[[#This Row],[CycleNumber]]),1,"")</f>
        <v/>
      </c>
      <c r="N385" t="str">
        <f>IF(AND(טבלה20[[#This Row],[האם יש לאישה וסת דילוג?]]=1,טבלה20[[#This Row],[CycleNumber]]&gt;5),IF(AND(טבלה20[[#This Row],[LengthofCycle]]=F382,F384=F381,F383=F380),1,""),"")</f>
        <v/>
      </c>
      <c r="O385" t="str">
        <f>IF(OR(טבלה20[[#This Row],[פעילות]]="",L384=""),"",IF(טבלה20[[#This Row],[פעילות]]=1,1,0))</f>
        <v/>
      </c>
      <c r="P385" t="str">
        <f>IF(AND(טבלה20[[#This Row],[הפרש קבוע אחרון]]&lt;&gt;"",טבלה20[[#This Row],[CycleNumber]]&lt;B386,B386&lt;&gt;"",טבלה20[[#This Row],[פעילות]]&lt;4),IF(F386-טבלה20[[#This Row],[LengthofCycle]]=טבלה20[[#This Row],[הפרש קבוע אחרון]],1,0),"")</f>
        <v/>
      </c>
      <c r="Q385" s="14" t="str">
        <f>IF(טבלה20[[#This Row],[פעילות]]="","",IF(OR(Q384="",AND(טבלה20[[#This Row],[דילוג]]=1,L384=3)),1,Q384+1))</f>
        <v/>
      </c>
      <c r="R385" s="14" t="str">
        <f>IF(AND(טבלה20[[#This Row],[מחזורי פעילות]]=3,H386=1,טבלה20[[#This Row],[הפרש קבוע אחרון]]&lt;&gt;J386),1,"")</f>
        <v/>
      </c>
      <c r="S385" s="14" t="str">
        <f>IF(AND(טבלה20[[#This Row],[מחזורי פעילות]]=3,H386=1,טבלה20[[#This Row],[הפרש קבוע אחרון]]=J386),1,"")</f>
        <v/>
      </c>
      <c r="T385" s="14" t="str">
        <f>IF(AND(טבלה20[[#This Row],[דילוג]]=1,טבלה20[[#This Row],[הפרש קבוע אחרון]]=J384,טבלה20[[#This Row],[מחזורי פעילות]]&gt;1),1,"")</f>
        <v/>
      </c>
      <c r="U385" s="14" t="str">
        <f>IF(OR(AND(טבלה20[[#This Row],[מחזורי פעילות]]&lt;&gt;"",Q386=""),AND(טבלה20[[#This Row],[פעילות]]=3,Q386=1)),טבלה20[[#This Row],[מחזורי פעילות]],"")</f>
        <v/>
      </c>
      <c r="V385" s="14" t="str">
        <f>IF(טבלה20[[#This Row],[באיזה מחזור נעקר אחרי קביעה?]]&lt;&gt;"",1,"")</f>
        <v/>
      </c>
      <c r="W385" s="14" t="str">
        <f>IF(AND(טבלה20[[#This Row],[באיזה מחזור נעקר אחרי קביעה?]]&lt;&gt;"",טבלה20[[#This Row],[CycleNumber]]&gt;B386),טבלה20[[#This Row],[באיזה מחזור נעקר אחרי קביעה?]],"")</f>
        <v/>
      </c>
      <c r="X385" s="14" t="str">
        <f>IF(AND(טבלה20[[#This Row],[הפרש קבוע אחרון]]&lt;&gt;"",J384=""),טבלה20[[#This Row],[CycleNumber]],"")</f>
        <v/>
      </c>
      <c r="Y385" s="14" t="str">
        <f>IF(OR(טבלה20[[#This Row],[CycleNumber]]&gt;B386,B386=""),טבלה20[[#This Row],[CycleNumber]],"")</f>
        <v/>
      </c>
      <c r="Z3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5" t="s">
        <v>50</v>
      </c>
      <c r="AS385">
        <v>3</v>
      </c>
      <c r="AT385">
        <v>34</v>
      </c>
      <c r="AU385">
        <f t="shared" si="13"/>
        <v>0</v>
      </c>
      <c r="AV385" t="str">
        <f t="shared" si="14"/>
        <v/>
      </c>
    </row>
    <row r="386" spans="1:48" x14ac:dyDescent="0.25">
      <c r="A386" t="s">
        <v>50</v>
      </c>
      <c r="B386">
        <v>4</v>
      </c>
      <c r="C386">
        <v>0</v>
      </c>
      <c r="D386">
        <v>1</v>
      </c>
      <c r="E386">
        <v>1</v>
      </c>
      <c r="F386">
        <v>34</v>
      </c>
      <c r="G386">
        <f>טבלה20[[#This Row],[LengthofCycle]]+1</f>
        <v>35</v>
      </c>
      <c r="H386" t="str">
        <f>IF(טבלה20[[#This Row],[CycleNumber]]&gt;2,IF(AND(טבלה20[[#This Row],[LengthofCycle]]-F385=F385-F384,טבלה20[[#This Row],[LengthofCycle]]-F385&lt;&gt;0),1,""),"")</f>
        <v/>
      </c>
      <c r="I386" t="str">
        <f>IF(טבלה20[[#This Row],[דילוג]]=1,SUM(H386:H387),"")</f>
        <v/>
      </c>
      <c r="J386" t="str">
        <f>IF(AND(טבלה20[[#This Row],[CycleNumber]]&gt;B385,טבלה20[[#This Row],[CycleNumber]]&gt;2),IF(טבלה20[[#This Row],[דילוג]]=1,טבלה20[[#This Row],[LengthofCycle]]-F385,J385),"")</f>
        <v/>
      </c>
      <c r="K386">
        <f>IF(AND(טבלה20[[#This Row],[CycleNumber]]&gt;B385,טבלה20[[#This Row],[CycleNumber]]&gt;2),IF(טבלה20[[#This Row],[דילוג]]=1,1,IF(MAX(K384:K385)=1,1,IF(טבלה20[[#This Row],[LengthofCycle]]-F385&lt;&gt;טבלה20[[#This Row],[הפרש קבוע אחרון]],0,""))),"")</f>
        <v>0</v>
      </c>
      <c r="L386" t="str">
        <f>IF(טבלה20[[#This Row],[CycleNumber]]&lt;3,"",IF(טבלה20[[#This Row],[דילוג]]=1,1,IF(L385="","",IF(טבלה20[[#This Row],[LengthofCycle]]-F385=טבלה20[[#This Row],[הפרש קבוע אחרון]],1,IF(L385+1&gt;3,"",L385+1)))))</f>
        <v/>
      </c>
      <c r="M386" t="str">
        <f>IF(AND(טבלה20[[#This Row],[פעילות]]=1,L387=2,L388=1,B388&gt;טבלה20[[#This Row],[CycleNumber]]),1,"")</f>
        <v/>
      </c>
      <c r="N386" t="str">
        <f>IF(AND(טבלה20[[#This Row],[האם יש לאישה וסת דילוג?]]=1,טבלה20[[#This Row],[CycleNumber]]&gt;5),IF(AND(טבלה20[[#This Row],[LengthofCycle]]=F383,F385=F382,F384=F381),1,""),"")</f>
        <v/>
      </c>
      <c r="O386" t="str">
        <f>IF(OR(טבלה20[[#This Row],[פעילות]]="",L385=""),"",IF(טבלה20[[#This Row],[פעילות]]=1,1,0))</f>
        <v/>
      </c>
      <c r="P386" t="str">
        <f>IF(AND(טבלה20[[#This Row],[הפרש קבוע אחרון]]&lt;&gt;"",טבלה20[[#This Row],[CycleNumber]]&lt;B387,B387&lt;&gt;"",טבלה20[[#This Row],[פעילות]]&lt;4),IF(F387-טבלה20[[#This Row],[LengthofCycle]]=טבלה20[[#This Row],[הפרש קבוע אחרון]],1,0),"")</f>
        <v/>
      </c>
      <c r="Q386" s="14" t="str">
        <f>IF(טבלה20[[#This Row],[פעילות]]="","",IF(OR(Q385="",AND(טבלה20[[#This Row],[דילוג]]=1,L385=3)),1,Q385+1))</f>
        <v/>
      </c>
      <c r="R386" s="14" t="str">
        <f>IF(AND(טבלה20[[#This Row],[מחזורי פעילות]]=3,H387=1,טבלה20[[#This Row],[הפרש קבוע אחרון]]&lt;&gt;J387),1,"")</f>
        <v/>
      </c>
      <c r="S386" s="14" t="str">
        <f>IF(AND(טבלה20[[#This Row],[מחזורי פעילות]]=3,H387=1,טבלה20[[#This Row],[הפרש קבוע אחרון]]=J387),1,"")</f>
        <v/>
      </c>
      <c r="T386" s="14" t="str">
        <f>IF(AND(טבלה20[[#This Row],[דילוג]]=1,טבלה20[[#This Row],[הפרש קבוע אחרון]]=J385,טבלה20[[#This Row],[מחזורי פעילות]]&gt;1),1,"")</f>
        <v/>
      </c>
      <c r="U386" s="14" t="str">
        <f>IF(OR(AND(טבלה20[[#This Row],[מחזורי פעילות]]&lt;&gt;"",Q387=""),AND(טבלה20[[#This Row],[פעילות]]=3,Q387=1)),טבלה20[[#This Row],[מחזורי פעילות]],"")</f>
        <v/>
      </c>
      <c r="V386" s="14" t="str">
        <f>IF(טבלה20[[#This Row],[באיזה מחזור נעקר אחרי קביעה?]]&lt;&gt;"",1,"")</f>
        <v/>
      </c>
      <c r="W386" s="14" t="str">
        <f>IF(AND(טבלה20[[#This Row],[באיזה מחזור נעקר אחרי קביעה?]]&lt;&gt;"",טבלה20[[#This Row],[CycleNumber]]&gt;B387),טבלה20[[#This Row],[באיזה מחזור נעקר אחרי קביעה?]],"")</f>
        <v/>
      </c>
      <c r="X386" s="14" t="str">
        <f>IF(AND(טבלה20[[#This Row],[הפרש קבוע אחרון]]&lt;&gt;"",J385=""),טבלה20[[#This Row],[CycleNumber]],"")</f>
        <v/>
      </c>
      <c r="Y386" s="14" t="str">
        <f>IF(OR(טבלה20[[#This Row],[CycleNumber]]&gt;B387,B387=""),טבלה20[[#This Row],[CycleNumber]],"")</f>
        <v/>
      </c>
      <c r="Z3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6" t="s">
        <v>50</v>
      </c>
      <c r="AS386">
        <v>4</v>
      </c>
      <c r="AT386">
        <v>34</v>
      </c>
      <c r="AU386">
        <f t="shared" si="13"/>
        <v>0</v>
      </c>
      <c r="AV386" t="str">
        <f t="shared" si="14"/>
        <v/>
      </c>
    </row>
    <row r="387" spans="1:48" x14ac:dyDescent="0.25">
      <c r="A387" t="s">
        <v>50</v>
      </c>
      <c r="B387">
        <v>5</v>
      </c>
      <c r="C387">
        <v>0</v>
      </c>
      <c r="D387">
        <v>1</v>
      </c>
      <c r="E387">
        <v>1</v>
      </c>
      <c r="F387">
        <v>38</v>
      </c>
      <c r="G387">
        <f>טבלה20[[#This Row],[LengthofCycle]]+1</f>
        <v>39</v>
      </c>
      <c r="H387" t="str">
        <f>IF(טבלה20[[#This Row],[CycleNumber]]&gt;2,IF(AND(טבלה20[[#This Row],[LengthofCycle]]-F386=F386-F385,טבלה20[[#This Row],[LengthofCycle]]-F386&lt;&gt;0),1,""),"")</f>
        <v/>
      </c>
      <c r="I387" t="str">
        <f>IF(טבלה20[[#This Row],[דילוג]]=1,SUM(H387:H388),"")</f>
        <v/>
      </c>
      <c r="J387" t="str">
        <f>IF(AND(טבלה20[[#This Row],[CycleNumber]]&gt;B386,טבלה20[[#This Row],[CycleNumber]]&gt;2),IF(טבלה20[[#This Row],[דילוג]]=1,טבלה20[[#This Row],[LengthofCycle]]-F386,J386),"")</f>
        <v/>
      </c>
      <c r="K387">
        <f>IF(AND(טבלה20[[#This Row],[CycleNumber]]&gt;B386,טבלה20[[#This Row],[CycleNumber]]&gt;2),IF(טבלה20[[#This Row],[דילוג]]=1,1,IF(MAX(K385:K386)=1,1,IF(טבלה20[[#This Row],[LengthofCycle]]-F386&lt;&gt;טבלה20[[#This Row],[הפרש קבוע אחרון]],0,""))),"")</f>
        <v>0</v>
      </c>
      <c r="L387" t="str">
        <f>IF(טבלה20[[#This Row],[CycleNumber]]&lt;3,"",IF(טבלה20[[#This Row],[דילוג]]=1,1,IF(L386="","",IF(טבלה20[[#This Row],[LengthofCycle]]-F386=טבלה20[[#This Row],[הפרש קבוע אחרון]],1,IF(L386+1&gt;3,"",L386+1)))))</f>
        <v/>
      </c>
      <c r="M387" t="str">
        <f>IF(AND(טבלה20[[#This Row],[פעילות]]=1,L388=2,L389=1,B389&gt;טבלה20[[#This Row],[CycleNumber]]),1,"")</f>
        <v/>
      </c>
      <c r="N387" t="str">
        <f>IF(AND(טבלה20[[#This Row],[האם יש לאישה וסת דילוג?]]=1,טבלה20[[#This Row],[CycleNumber]]&gt;5),IF(AND(טבלה20[[#This Row],[LengthofCycle]]=F384,F386=F383,F385=F382),1,""),"")</f>
        <v/>
      </c>
      <c r="O387" t="str">
        <f>IF(OR(טבלה20[[#This Row],[פעילות]]="",L386=""),"",IF(טבלה20[[#This Row],[פעילות]]=1,1,0))</f>
        <v/>
      </c>
      <c r="P387" t="str">
        <f>IF(AND(טבלה20[[#This Row],[הפרש קבוע אחרון]]&lt;&gt;"",טבלה20[[#This Row],[CycleNumber]]&lt;B388,B388&lt;&gt;"",טבלה20[[#This Row],[פעילות]]&lt;4),IF(F388-טבלה20[[#This Row],[LengthofCycle]]=טבלה20[[#This Row],[הפרש קבוע אחרון]],1,0),"")</f>
        <v/>
      </c>
      <c r="Q387" s="14" t="str">
        <f>IF(טבלה20[[#This Row],[פעילות]]="","",IF(OR(Q386="",AND(טבלה20[[#This Row],[דילוג]]=1,L386=3)),1,Q386+1))</f>
        <v/>
      </c>
      <c r="R387" s="14" t="str">
        <f>IF(AND(טבלה20[[#This Row],[מחזורי פעילות]]=3,H388=1,טבלה20[[#This Row],[הפרש קבוע אחרון]]&lt;&gt;J388),1,"")</f>
        <v/>
      </c>
      <c r="S387" s="14" t="str">
        <f>IF(AND(טבלה20[[#This Row],[מחזורי פעילות]]=3,H388=1,טבלה20[[#This Row],[הפרש קבוע אחרון]]=J388),1,"")</f>
        <v/>
      </c>
      <c r="T387" s="14" t="str">
        <f>IF(AND(טבלה20[[#This Row],[דילוג]]=1,טבלה20[[#This Row],[הפרש קבוע אחרון]]=J386,טבלה20[[#This Row],[מחזורי פעילות]]&gt;1),1,"")</f>
        <v/>
      </c>
      <c r="U387" s="14" t="str">
        <f>IF(OR(AND(טבלה20[[#This Row],[מחזורי פעילות]]&lt;&gt;"",Q388=""),AND(טבלה20[[#This Row],[פעילות]]=3,Q388=1)),טבלה20[[#This Row],[מחזורי פעילות]],"")</f>
        <v/>
      </c>
      <c r="V387" s="14" t="str">
        <f>IF(טבלה20[[#This Row],[באיזה מחזור נעקר אחרי קביעה?]]&lt;&gt;"",1,"")</f>
        <v/>
      </c>
      <c r="W387" s="14" t="str">
        <f>IF(AND(טבלה20[[#This Row],[באיזה מחזור נעקר אחרי קביעה?]]&lt;&gt;"",טבלה20[[#This Row],[CycleNumber]]&gt;B388),טבלה20[[#This Row],[באיזה מחזור נעקר אחרי קביעה?]],"")</f>
        <v/>
      </c>
      <c r="X387" s="14" t="str">
        <f>IF(AND(טבלה20[[#This Row],[הפרש קבוע אחרון]]&lt;&gt;"",J386=""),טבלה20[[#This Row],[CycleNumber]],"")</f>
        <v/>
      </c>
      <c r="Y387" s="14" t="str">
        <f>IF(OR(טבלה20[[#This Row],[CycleNumber]]&gt;B388,B388=""),טבלה20[[#This Row],[CycleNumber]],"")</f>
        <v/>
      </c>
      <c r="Z3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7" t="s">
        <v>50</v>
      </c>
      <c r="AS387">
        <v>5</v>
      </c>
      <c r="AT387">
        <v>38</v>
      </c>
      <c r="AU387">
        <f t="shared" si="13"/>
        <v>0</v>
      </c>
      <c r="AV387" t="str">
        <f t="shared" si="14"/>
        <v/>
      </c>
    </row>
    <row r="388" spans="1:48" x14ac:dyDescent="0.25">
      <c r="A388" t="s">
        <v>50</v>
      </c>
      <c r="B388">
        <v>6</v>
      </c>
      <c r="C388">
        <v>0</v>
      </c>
      <c r="D388">
        <v>1</v>
      </c>
      <c r="E388">
        <v>1</v>
      </c>
      <c r="F388">
        <v>28</v>
      </c>
      <c r="G388">
        <f>טבלה20[[#This Row],[LengthofCycle]]+1</f>
        <v>29</v>
      </c>
      <c r="H388" t="str">
        <f>IF(טבלה20[[#This Row],[CycleNumber]]&gt;2,IF(AND(טבלה20[[#This Row],[LengthofCycle]]-F387=F387-F386,טבלה20[[#This Row],[LengthofCycle]]-F387&lt;&gt;0),1,""),"")</f>
        <v/>
      </c>
      <c r="I388" t="str">
        <f>IF(טבלה20[[#This Row],[דילוג]]=1,SUM(H388:H389),"")</f>
        <v/>
      </c>
      <c r="J388" t="str">
        <f>IF(AND(טבלה20[[#This Row],[CycleNumber]]&gt;B387,טבלה20[[#This Row],[CycleNumber]]&gt;2),IF(טבלה20[[#This Row],[דילוג]]=1,טבלה20[[#This Row],[LengthofCycle]]-F387,J387),"")</f>
        <v/>
      </c>
      <c r="K388">
        <f>IF(AND(טבלה20[[#This Row],[CycleNumber]]&gt;B387,טבלה20[[#This Row],[CycleNumber]]&gt;2),IF(טבלה20[[#This Row],[דילוג]]=1,1,IF(MAX(K386:K387)=1,1,IF(טבלה20[[#This Row],[LengthofCycle]]-F387&lt;&gt;טבלה20[[#This Row],[הפרש קבוע אחרון]],0,""))),"")</f>
        <v>0</v>
      </c>
      <c r="L388" t="str">
        <f>IF(טבלה20[[#This Row],[CycleNumber]]&lt;3,"",IF(טבלה20[[#This Row],[דילוג]]=1,1,IF(L387="","",IF(טבלה20[[#This Row],[LengthofCycle]]-F387=טבלה20[[#This Row],[הפרש קבוע אחרון]],1,IF(L387+1&gt;3,"",L387+1)))))</f>
        <v/>
      </c>
      <c r="M388" t="str">
        <f>IF(AND(טבלה20[[#This Row],[פעילות]]=1,L389=2,L390=1,B390&gt;טבלה20[[#This Row],[CycleNumber]]),1,"")</f>
        <v/>
      </c>
      <c r="N388" t="str">
        <f>IF(AND(טבלה20[[#This Row],[האם יש לאישה וסת דילוג?]]=1,טבלה20[[#This Row],[CycleNumber]]&gt;5),IF(AND(טבלה20[[#This Row],[LengthofCycle]]=F385,F387=F384,F386=F383),1,""),"")</f>
        <v/>
      </c>
      <c r="O388" t="str">
        <f>IF(OR(טבלה20[[#This Row],[פעילות]]="",L387=""),"",IF(טבלה20[[#This Row],[פעילות]]=1,1,0))</f>
        <v/>
      </c>
      <c r="P388" t="str">
        <f>IF(AND(טבלה20[[#This Row],[הפרש קבוע אחרון]]&lt;&gt;"",טבלה20[[#This Row],[CycleNumber]]&lt;B389,B389&lt;&gt;"",טבלה20[[#This Row],[פעילות]]&lt;4),IF(F389-טבלה20[[#This Row],[LengthofCycle]]=טבלה20[[#This Row],[הפרש קבוע אחרון]],1,0),"")</f>
        <v/>
      </c>
      <c r="Q388" s="14" t="str">
        <f>IF(טבלה20[[#This Row],[פעילות]]="","",IF(OR(Q387="",AND(טבלה20[[#This Row],[דילוג]]=1,L387=3)),1,Q387+1))</f>
        <v/>
      </c>
      <c r="R388" s="14" t="str">
        <f>IF(AND(טבלה20[[#This Row],[מחזורי פעילות]]=3,H389=1,טבלה20[[#This Row],[הפרש קבוע אחרון]]&lt;&gt;J389),1,"")</f>
        <v/>
      </c>
      <c r="S388" s="14" t="str">
        <f>IF(AND(טבלה20[[#This Row],[מחזורי פעילות]]=3,H389=1,טבלה20[[#This Row],[הפרש קבוע אחרון]]=J389),1,"")</f>
        <v/>
      </c>
      <c r="T388" s="14" t="str">
        <f>IF(AND(טבלה20[[#This Row],[דילוג]]=1,טבלה20[[#This Row],[הפרש קבוע אחרון]]=J387,טבלה20[[#This Row],[מחזורי פעילות]]&gt;1),1,"")</f>
        <v/>
      </c>
      <c r="U388" s="14" t="str">
        <f>IF(OR(AND(טבלה20[[#This Row],[מחזורי פעילות]]&lt;&gt;"",Q389=""),AND(טבלה20[[#This Row],[פעילות]]=3,Q389=1)),טבלה20[[#This Row],[מחזורי פעילות]],"")</f>
        <v/>
      </c>
      <c r="V388" s="14" t="str">
        <f>IF(טבלה20[[#This Row],[באיזה מחזור נעקר אחרי קביעה?]]&lt;&gt;"",1,"")</f>
        <v/>
      </c>
      <c r="W388" s="14" t="str">
        <f>IF(AND(טבלה20[[#This Row],[באיזה מחזור נעקר אחרי קביעה?]]&lt;&gt;"",טבלה20[[#This Row],[CycleNumber]]&gt;B389),טבלה20[[#This Row],[באיזה מחזור נעקר אחרי קביעה?]],"")</f>
        <v/>
      </c>
      <c r="X388" s="14" t="str">
        <f>IF(AND(טבלה20[[#This Row],[הפרש קבוע אחרון]]&lt;&gt;"",J387=""),טבלה20[[#This Row],[CycleNumber]],"")</f>
        <v/>
      </c>
      <c r="Y388" s="14" t="str">
        <f>IF(OR(טבלה20[[#This Row],[CycleNumber]]&gt;B389,B389=""),טבלה20[[#This Row],[CycleNumber]],"")</f>
        <v/>
      </c>
      <c r="Z3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8" t="s">
        <v>50</v>
      </c>
      <c r="AS388">
        <v>6</v>
      </c>
      <c r="AT388">
        <v>28</v>
      </c>
      <c r="AU388">
        <f t="shared" si="13"/>
        <v>0</v>
      </c>
      <c r="AV388" t="str">
        <f t="shared" si="14"/>
        <v/>
      </c>
    </row>
    <row r="389" spans="1:48" x14ac:dyDescent="0.25">
      <c r="A389" t="s">
        <v>50</v>
      </c>
      <c r="B389">
        <v>7</v>
      </c>
      <c r="C389">
        <v>0</v>
      </c>
      <c r="D389">
        <v>1</v>
      </c>
      <c r="E389">
        <v>1</v>
      </c>
      <c r="F389">
        <v>36</v>
      </c>
      <c r="G389">
        <f>טבלה20[[#This Row],[LengthofCycle]]+1</f>
        <v>37</v>
      </c>
      <c r="H389" t="str">
        <f>IF(טבלה20[[#This Row],[CycleNumber]]&gt;2,IF(AND(טבלה20[[#This Row],[LengthofCycle]]-F388=F388-F387,טבלה20[[#This Row],[LengthofCycle]]-F388&lt;&gt;0),1,""),"")</f>
        <v/>
      </c>
      <c r="I389" t="str">
        <f>IF(טבלה20[[#This Row],[דילוג]]=1,SUM(H389:H390),"")</f>
        <v/>
      </c>
      <c r="J389" t="str">
        <f>IF(AND(טבלה20[[#This Row],[CycleNumber]]&gt;B388,טבלה20[[#This Row],[CycleNumber]]&gt;2),IF(טבלה20[[#This Row],[דילוג]]=1,טבלה20[[#This Row],[LengthofCycle]]-F388,J388),"")</f>
        <v/>
      </c>
      <c r="K389">
        <f>IF(AND(טבלה20[[#This Row],[CycleNumber]]&gt;B388,טבלה20[[#This Row],[CycleNumber]]&gt;2),IF(טבלה20[[#This Row],[דילוג]]=1,1,IF(MAX(K387:K388)=1,1,IF(טבלה20[[#This Row],[LengthofCycle]]-F388&lt;&gt;טבלה20[[#This Row],[הפרש קבוע אחרון]],0,""))),"")</f>
        <v>0</v>
      </c>
      <c r="L389" t="str">
        <f>IF(טבלה20[[#This Row],[CycleNumber]]&lt;3,"",IF(טבלה20[[#This Row],[דילוג]]=1,1,IF(L388="","",IF(טבלה20[[#This Row],[LengthofCycle]]-F388=טבלה20[[#This Row],[הפרש קבוע אחרון]],1,IF(L388+1&gt;3,"",L388+1)))))</f>
        <v/>
      </c>
      <c r="M389" t="str">
        <f>IF(AND(טבלה20[[#This Row],[פעילות]]=1,L390=2,L391=1,B391&gt;טבלה20[[#This Row],[CycleNumber]]),1,"")</f>
        <v/>
      </c>
      <c r="N389" t="str">
        <f>IF(AND(טבלה20[[#This Row],[האם יש לאישה וסת דילוג?]]=1,טבלה20[[#This Row],[CycleNumber]]&gt;5),IF(AND(טבלה20[[#This Row],[LengthofCycle]]=F386,F388=F385,F387=F384),1,""),"")</f>
        <v/>
      </c>
      <c r="O389" t="str">
        <f>IF(OR(טבלה20[[#This Row],[פעילות]]="",L388=""),"",IF(טבלה20[[#This Row],[פעילות]]=1,1,0))</f>
        <v/>
      </c>
      <c r="P389" t="str">
        <f>IF(AND(טבלה20[[#This Row],[הפרש קבוע אחרון]]&lt;&gt;"",טבלה20[[#This Row],[CycleNumber]]&lt;B390,B390&lt;&gt;"",טבלה20[[#This Row],[פעילות]]&lt;4),IF(F390-טבלה20[[#This Row],[LengthofCycle]]=טבלה20[[#This Row],[הפרש קבוע אחרון]],1,0),"")</f>
        <v/>
      </c>
      <c r="Q389" s="14" t="str">
        <f>IF(טבלה20[[#This Row],[פעילות]]="","",IF(OR(Q388="",AND(טבלה20[[#This Row],[דילוג]]=1,L388=3)),1,Q388+1))</f>
        <v/>
      </c>
      <c r="R389" s="14" t="str">
        <f>IF(AND(טבלה20[[#This Row],[מחזורי פעילות]]=3,H390=1,טבלה20[[#This Row],[הפרש קבוע אחרון]]&lt;&gt;J390),1,"")</f>
        <v/>
      </c>
      <c r="S389" s="14" t="str">
        <f>IF(AND(טבלה20[[#This Row],[מחזורי פעילות]]=3,H390=1,טבלה20[[#This Row],[הפרש קבוע אחרון]]=J390),1,"")</f>
        <v/>
      </c>
      <c r="T389" s="14" t="str">
        <f>IF(AND(טבלה20[[#This Row],[דילוג]]=1,טבלה20[[#This Row],[הפרש קבוע אחרון]]=J388,טבלה20[[#This Row],[מחזורי פעילות]]&gt;1),1,"")</f>
        <v/>
      </c>
      <c r="U389" s="14" t="str">
        <f>IF(OR(AND(טבלה20[[#This Row],[מחזורי פעילות]]&lt;&gt;"",Q390=""),AND(טבלה20[[#This Row],[פעילות]]=3,Q390=1)),טבלה20[[#This Row],[מחזורי פעילות]],"")</f>
        <v/>
      </c>
      <c r="V389" s="14" t="str">
        <f>IF(טבלה20[[#This Row],[באיזה מחזור נעקר אחרי קביעה?]]&lt;&gt;"",1,"")</f>
        <v/>
      </c>
      <c r="W389" s="14" t="str">
        <f>IF(AND(טבלה20[[#This Row],[באיזה מחזור נעקר אחרי קביעה?]]&lt;&gt;"",טבלה20[[#This Row],[CycleNumber]]&gt;B390),טבלה20[[#This Row],[באיזה מחזור נעקר אחרי קביעה?]],"")</f>
        <v/>
      </c>
      <c r="X389" s="14" t="str">
        <f>IF(AND(טבלה20[[#This Row],[הפרש קבוע אחרון]]&lt;&gt;"",J388=""),טבלה20[[#This Row],[CycleNumber]],"")</f>
        <v/>
      </c>
      <c r="Y389" s="14" t="str">
        <f>IF(OR(טבלה20[[#This Row],[CycleNumber]]&gt;B390,B390=""),טבלה20[[#This Row],[CycleNumber]],"")</f>
        <v/>
      </c>
      <c r="Z3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89" t="s">
        <v>50</v>
      </c>
      <c r="AS389">
        <v>7</v>
      </c>
      <c r="AT389">
        <v>36</v>
      </c>
      <c r="AU389">
        <f t="shared" ref="AU389:AU452" si="15">IF(AS389=AS387+2,IF(AND(AT387-AT388=AT388-AT389,AT387-AT388&lt;&gt;0),1,0),"")</f>
        <v>0</v>
      </c>
      <c r="AV389" t="str">
        <f t="shared" si="14"/>
        <v/>
      </c>
    </row>
    <row r="390" spans="1:48" x14ac:dyDescent="0.25">
      <c r="A390" t="s">
        <v>50</v>
      </c>
      <c r="B390">
        <v>8</v>
      </c>
      <c r="C390">
        <v>0</v>
      </c>
      <c r="D390">
        <v>1</v>
      </c>
      <c r="E390">
        <v>1</v>
      </c>
      <c r="F390">
        <v>35</v>
      </c>
      <c r="G390">
        <f>טבלה20[[#This Row],[LengthofCycle]]+1</f>
        <v>36</v>
      </c>
      <c r="H390" t="str">
        <f>IF(טבלה20[[#This Row],[CycleNumber]]&gt;2,IF(AND(טבלה20[[#This Row],[LengthofCycle]]-F389=F389-F388,טבלה20[[#This Row],[LengthofCycle]]-F389&lt;&gt;0),1,""),"")</f>
        <v/>
      </c>
      <c r="I390" t="str">
        <f>IF(טבלה20[[#This Row],[דילוג]]=1,SUM(H390:H391),"")</f>
        <v/>
      </c>
      <c r="J390" t="str">
        <f>IF(AND(טבלה20[[#This Row],[CycleNumber]]&gt;B389,טבלה20[[#This Row],[CycleNumber]]&gt;2),IF(טבלה20[[#This Row],[דילוג]]=1,טבלה20[[#This Row],[LengthofCycle]]-F389,J389),"")</f>
        <v/>
      </c>
      <c r="K390">
        <f>IF(AND(טבלה20[[#This Row],[CycleNumber]]&gt;B389,טבלה20[[#This Row],[CycleNumber]]&gt;2),IF(טבלה20[[#This Row],[דילוג]]=1,1,IF(MAX(K388:K389)=1,1,IF(טבלה20[[#This Row],[LengthofCycle]]-F389&lt;&gt;טבלה20[[#This Row],[הפרש קבוע אחרון]],0,""))),"")</f>
        <v>0</v>
      </c>
      <c r="L390" t="str">
        <f>IF(טבלה20[[#This Row],[CycleNumber]]&lt;3,"",IF(טבלה20[[#This Row],[דילוג]]=1,1,IF(L389="","",IF(טבלה20[[#This Row],[LengthofCycle]]-F389=טבלה20[[#This Row],[הפרש קבוע אחרון]],1,IF(L389+1&gt;3,"",L389+1)))))</f>
        <v/>
      </c>
      <c r="M390" t="str">
        <f>IF(AND(טבלה20[[#This Row],[פעילות]]=1,L391=2,L392=1,B392&gt;טבלה20[[#This Row],[CycleNumber]]),1,"")</f>
        <v/>
      </c>
      <c r="N390" t="str">
        <f>IF(AND(טבלה20[[#This Row],[האם יש לאישה וסת דילוג?]]=1,טבלה20[[#This Row],[CycleNumber]]&gt;5),IF(AND(טבלה20[[#This Row],[LengthofCycle]]=F387,F389=F386,F388=F385),1,""),"")</f>
        <v/>
      </c>
      <c r="O390" t="str">
        <f>IF(OR(טבלה20[[#This Row],[פעילות]]="",L389=""),"",IF(טבלה20[[#This Row],[פעילות]]=1,1,0))</f>
        <v/>
      </c>
      <c r="P390" t="str">
        <f>IF(AND(טבלה20[[#This Row],[הפרש קבוע אחרון]]&lt;&gt;"",טבלה20[[#This Row],[CycleNumber]]&lt;B391,B391&lt;&gt;"",טבלה20[[#This Row],[פעילות]]&lt;4),IF(F391-טבלה20[[#This Row],[LengthofCycle]]=טבלה20[[#This Row],[הפרש קבוע אחרון]],1,0),"")</f>
        <v/>
      </c>
      <c r="Q390" s="14" t="str">
        <f>IF(טבלה20[[#This Row],[פעילות]]="","",IF(OR(Q389="",AND(טבלה20[[#This Row],[דילוג]]=1,L389=3)),1,Q389+1))</f>
        <v/>
      </c>
      <c r="R390" s="14" t="str">
        <f>IF(AND(טבלה20[[#This Row],[מחזורי פעילות]]=3,H391=1,טבלה20[[#This Row],[הפרש קבוע אחרון]]&lt;&gt;J391),1,"")</f>
        <v/>
      </c>
      <c r="S390" s="14" t="str">
        <f>IF(AND(טבלה20[[#This Row],[מחזורי פעילות]]=3,H391=1,טבלה20[[#This Row],[הפרש קבוע אחרון]]=J391),1,"")</f>
        <v/>
      </c>
      <c r="T390" s="14" t="str">
        <f>IF(AND(טבלה20[[#This Row],[דילוג]]=1,טבלה20[[#This Row],[הפרש קבוע אחרון]]=J389,טבלה20[[#This Row],[מחזורי פעילות]]&gt;1),1,"")</f>
        <v/>
      </c>
      <c r="U390" s="14" t="str">
        <f>IF(OR(AND(טבלה20[[#This Row],[מחזורי פעילות]]&lt;&gt;"",Q391=""),AND(טבלה20[[#This Row],[פעילות]]=3,Q391=1)),טבלה20[[#This Row],[מחזורי פעילות]],"")</f>
        <v/>
      </c>
      <c r="V390" s="14" t="str">
        <f>IF(טבלה20[[#This Row],[באיזה מחזור נעקר אחרי קביעה?]]&lt;&gt;"",1,"")</f>
        <v/>
      </c>
      <c r="W390" s="14" t="str">
        <f>IF(AND(טבלה20[[#This Row],[באיזה מחזור נעקר אחרי קביעה?]]&lt;&gt;"",טבלה20[[#This Row],[CycleNumber]]&gt;B391),טבלה20[[#This Row],[באיזה מחזור נעקר אחרי קביעה?]],"")</f>
        <v/>
      </c>
      <c r="X390" s="14" t="str">
        <f>IF(AND(טבלה20[[#This Row],[הפרש קבוע אחרון]]&lt;&gt;"",J389=""),טבלה20[[#This Row],[CycleNumber]],"")</f>
        <v/>
      </c>
      <c r="Y390" s="14" t="str">
        <f>IF(OR(טבלה20[[#This Row],[CycleNumber]]&gt;B391,B391=""),טבלה20[[#This Row],[CycleNumber]],"")</f>
        <v/>
      </c>
      <c r="Z3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0" t="s">
        <v>50</v>
      </c>
      <c r="AS390">
        <v>8</v>
      </c>
      <c r="AT390">
        <v>35</v>
      </c>
      <c r="AU390">
        <f t="shared" si="15"/>
        <v>0</v>
      </c>
      <c r="AV390" t="str">
        <f t="shared" ref="AV390:AV453" si="16">IF(AND(AU390=1,AU389=1),1,"")</f>
        <v/>
      </c>
    </row>
    <row r="391" spans="1:48" x14ac:dyDescent="0.25">
      <c r="A391" t="s">
        <v>50</v>
      </c>
      <c r="B391">
        <v>9</v>
      </c>
      <c r="C391">
        <v>0</v>
      </c>
      <c r="D391">
        <v>1</v>
      </c>
      <c r="E391">
        <v>1</v>
      </c>
      <c r="F391">
        <v>39</v>
      </c>
      <c r="G391">
        <f>טבלה20[[#This Row],[LengthofCycle]]+1</f>
        <v>40</v>
      </c>
      <c r="H391" t="str">
        <f>IF(טבלה20[[#This Row],[CycleNumber]]&gt;2,IF(AND(טבלה20[[#This Row],[LengthofCycle]]-F390=F390-F389,טבלה20[[#This Row],[LengthofCycle]]-F390&lt;&gt;0),1,""),"")</f>
        <v/>
      </c>
      <c r="I391" t="str">
        <f>IF(טבלה20[[#This Row],[דילוג]]=1,SUM(H391:H392),"")</f>
        <v/>
      </c>
      <c r="J391" t="str">
        <f>IF(AND(טבלה20[[#This Row],[CycleNumber]]&gt;B390,טבלה20[[#This Row],[CycleNumber]]&gt;2),IF(טבלה20[[#This Row],[דילוג]]=1,טבלה20[[#This Row],[LengthofCycle]]-F390,J390),"")</f>
        <v/>
      </c>
      <c r="K391">
        <f>IF(AND(טבלה20[[#This Row],[CycleNumber]]&gt;B390,טבלה20[[#This Row],[CycleNumber]]&gt;2),IF(טבלה20[[#This Row],[דילוג]]=1,1,IF(MAX(K389:K390)=1,1,IF(טבלה20[[#This Row],[LengthofCycle]]-F390&lt;&gt;טבלה20[[#This Row],[הפרש קבוע אחרון]],0,""))),"")</f>
        <v>0</v>
      </c>
      <c r="L391" t="str">
        <f>IF(טבלה20[[#This Row],[CycleNumber]]&lt;3,"",IF(טבלה20[[#This Row],[דילוג]]=1,1,IF(L390="","",IF(טבלה20[[#This Row],[LengthofCycle]]-F390=טבלה20[[#This Row],[הפרש קבוע אחרון]],1,IF(L390+1&gt;3,"",L390+1)))))</f>
        <v/>
      </c>
      <c r="M391" t="str">
        <f>IF(AND(טבלה20[[#This Row],[פעילות]]=1,L392=2,L393=1,B393&gt;טבלה20[[#This Row],[CycleNumber]]),1,"")</f>
        <v/>
      </c>
      <c r="N391" t="str">
        <f>IF(AND(טבלה20[[#This Row],[האם יש לאישה וסת דילוג?]]=1,טבלה20[[#This Row],[CycleNumber]]&gt;5),IF(AND(טבלה20[[#This Row],[LengthofCycle]]=F388,F390=F387,F389=F386),1,""),"")</f>
        <v/>
      </c>
      <c r="O391" t="str">
        <f>IF(OR(טבלה20[[#This Row],[פעילות]]="",L390=""),"",IF(טבלה20[[#This Row],[פעילות]]=1,1,0))</f>
        <v/>
      </c>
      <c r="P391" t="str">
        <f>IF(AND(טבלה20[[#This Row],[הפרש קבוע אחרון]]&lt;&gt;"",טבלה20[[#This Row],[CycleNumber]]&lt;B392,B392&lt;&gt;"",טבלה20[[#This Row],[פעילות]]&lt;4),IF(F392-טבלה20[[#This Row],[LengthofCycle]]=טבלה20[[#This Row],[הפרש קבוע אחרון]],1,0),"")</f>
        <v/>
      </c>
      <c r="Q391" s="14" t="str">
        <f>IF(טבלה20[[#This Row],[פעילות]]="","",IF(OR(Q390="",AND(טבלה20[[#This Row],[דילוג]]=1,L390=3)),1,Q390+1))</f>
        <v/>
      </c>
      <c r="R391" s="14" t="str">
        <f>IF(AND(טבלה20[[#This Row],[מחזורי פעילות]]=3,H392=1,טבלה20[[#This Row],[הפרש קבוע אחרון]]&lt;&gt;J392),1,"")</f>
        <v/>
      </c>
      <c r="S391" s="14" t="str">
        <f>IF(AND(טבלה20[[#This Row],[מחזורי פעילות]]=3,H392=1,טבלה20[[#This Row],[הפרש קבוע אחרון]]=J392),1,"")</f>
        <v/>
      </c>
      <c r="T391" s="14" t="str">
        <f>IF(AND(טבלה20[[#This Row],[דילוג]]=1,טבלה20[[#This Row],[הפרש קבוע אחרון]]=J390,טבלה20[[#This Row],[מחזורי פעילות]]&gt;1),1,"")</f>
        <v/>
      </c>
      <c r="U391" s="14" t="str">
        <f>IF(OR(AND(טבלה20[[#This Row],[מחזורי פעילות]]&lt;&gt;"",Q392=""),AND(טבלה20[[#This Row],[פעילות]]=3,Q392=1)),טבלה20[[#This Row],[מחזורי פעילות]],"")</f>
        <v/>
      </c>
      <c r="V391" s="14" t="str">
        <f>IF(טבלה20[[#This Row],[באיזה מחזור נעקר אחרי קביעה?]]&lt;&gt;"",1,"")</f>
        <v/>
      </c>
      <c r="W391" s="14" t="str">
        <f>IF(AND(טבלה20[[#This Row],[באיזה מחזור נעקר אחרי קביעה?]]&lt;&gt;"",טבלה20[[#This Row],[CycleNumber]]&gt;B392),טבלה20[[#This Row],[באיזה מחזור נעקר אחרי קביעה?]],"")</f>
        <v/>
      </c>
      <c r="X391" s="14" t="str">
        <f>IF(AND(טבלה20[[#This Row],[הפרש קבוע אחרון]]&lt;&gt;"",J390=""),טבלה20[[#This Row],[CycleNumber]],"")</f>
        <v/>
      </c>
      <c r="Y391" s="14" t="str">
        <f>IF(OR(טבלה20[[#This Row],[CycleNumber]]&gt;B392,B392=""),טבלה20[[#This Row],[CycleNumber]],"")</f>
        <v/>
      </c>
      <c r="Z3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1" t="s">
        <v>50</v>
      </c>
      <c r="AS391">
        <v>9</v>
      </c>
      <c r="AT391">
        <v>39</v>
      </c>
      <c r="AU391">
        <f t="shared" si="15"/>
        <v>0</v>
      </c>
      <c r="AV391" t="str">
        <f t="shared" si="16"/>
        <v/>
      </c>
    </row>
    <row r="392" spans="1:48" x14ac:dyDescent="0.25">
      <c r="A392" t="s">
        <v>50</v>
      </c>
      <c r="B392">
        <v>10</v>
      </c>
      <c r="C392">
        <v>0</v>
      </c>
      <c r="D392">
        <v>1</v>
      </c>
      <c r="E392">
        <v>1</v>
      </c>
      <c r="F392">
        <v>41</v>
      </c>
      <c r="G392">
        <f>טבלה20[[#This Row],[LengthofCycle]]+1</f>
        <v>42</v>
      </c>
      <c r="H392" t="str">
        <f>IF(טבלה20[[#This Row],[CycleNumber]]&gt;2,IF(AND(טבלה20[[#This Row],[LengthofCycle]]-F391=F391-F390,טבלה20[[#This Row],[LengthofCycle]]-F391&lt;&gt;0),1,""),"")</f>
        <v/>
      </c>
      <c r="I392" t="str">
        <f>IF(טבלה20[[#This Row],[דילוג]]=1,SUM(H392:H393),"")</f>
        <v/>
      </c>
      <c r="J392" t="str">
        <f>IF(AND(טבלה20[[#This Row],[CycleNumber]]&gt;B391,טבלה20[[#This Row],[CycleNumber]]&gt;2),IF(טבלה20[[#This Row],[דילוג]]=1,טבלה20[[#This Row],[LengthofCycle]]-F391,J391),"")</f>
        <v/>
      </c>
      <c r="K392">
        <f>IF(AND(טבלה20[[#This Row],[CycleNumber]]&gt;B391,טבלה20[[#This Row],[CycleNumber]]&gt;2),IF(טבלה20[[#This Row],[דילוג]]=1,1,IF(MAX(K390:K391)=1,1,IF(טבלה20[[#This Row],[LengthofCycle]]-F391&lt;&gt;טבלה20[[#This Row],[הפרש קבוע אחרון]],0,""))),"")</f>
        <v>0</v>
      </c>
      <c r="L392" t="str">
        <f>IF(טבלה20[[#This Row],[CycleNumber]]&lt;3,"",IF(טבלה20[[#This Row],[דילוג]]=1,1,IF(L391="","",IF(טבלה20[[#This Row],[LengthofCycle]]-F391=טבלה20[[#This Row],[הפרש קבוע אחרון]],1,IF(L391+1&gt;3,"",L391+1)))))</f>
        <v/>
      </c>
      <c r="M392" t="str">
        <f>IF(AND(טבלה20[[#This Row],[פעילות]]=1,L393=2,L394=1,B394&gt;טבלה20[[#This Row],[CycleNumber]]),1,"")</f>
        <v/>
      </c>
      <c r="N392" t="str">
        <f>IF(AND(טבלה20[[#This Row],[האם יש לאישה וסת דילוג?]]=1,טבלה20[[#This Row],[CycleNumber]]&gt;5),IF(AND(טבלה20[[#This Row],[LengthofCycle]]=F389,F391=F388,F390=F387),1,""),"")</f>
        <v/>
      </c>
      <c r="O392" t="str">
        <f>IF(OR(טבלה20[[#This Row],[פעילות]]="",L391=""),"",IF(טבלה20[[#This Row],[פעילות]]=1,1,0))</f>
        <v/>
      </c>
      <c r="P392" t="str">
        <f>IF(AND(טבלה20[[#This Row],[הפרש קבוע אחרון]]&lt;&gt;"",טבלה20[[#This Row],[CycleNumber]]&lt;B393,B393&lt;&gt;"",טבלה20[[#This Row],[פעילות]]&lt;4),IF(F393-טבלה20[[#This Row],[LengthofCycle]]=טבלה20[[#This Row],[הפרש קבוע אחרון]],1,0),"")</f>
        <v/>
      </c>
      <c r="Q392" s="14" t="str">
        <f>IF(טבלה20[[#This Row],[פעילות]]="","",IF(OR(Q391="",AND(טבלה20[[#This Row],[דילוג]]=1,L391=3)),1,Q391+1))</f>
        <v/>
      </c>
      <c r="R392" s="14" t="str">
        <f>IF(AND(טבלה20[[#This Row],[מחזורי פעילות]]=3,H393=1,טבלה20[[#This Row],[הפרש קבוע אחרון]]&lt;&gt;J393),1,"")</f>
        <v/>
      </c>
      <c r="S392" s="14" t="str">
        <f>IF(AND(טבלה20[[#This Row],[מחזורי פעילות]]=3,H393=1,טבלה20[[#This Row],[הפרש קבוע אחרון]]=J393),1,"")</f>
        <v/>
      </c>
      <c r="T392" s="14" t="str">
        <f>IF(AND(טבלה20[[#This Row],[דילוג]]=1,טבלה20[[#This Row],[הפרש קבוע אחרון]]=J391,טבלה20[[#This Row],[מחזורי פעילות]]&gt;1),1,"")</f>
        <v/>
      </c>
      <c r="U392" s="14" t="str">
        <f>IF(OR(AND(טבלה20[[#This Row],[מחזורי פעילות]]&lt;&gt;"",Q393=""),AND(טבלה20[[#This Row],[פעילות]]=3,Q393=1)),טבלה20[[#This Row],[מחזורי פעילות]],"")</f>
        <v/>
      </c>
      <c r="V392" s="14" t="str">
        <f>IF(טבלה20[[#This Row],[באיזה מחזור נעקר אחרי קביעה?]]&lt;&gt;"",1,"")</f>
        <v/>
      </c>
      <c r="W392" s="14" t="str">
        <f>IF(AND(טבלה20[[#This Row],[באיזה מחזור נעקר אחרי קביעה?]]&lt;&gt;"",טבלה20[[#This Row],[CycleNumber]]&gt;B393),טבלה20[[#This Row],[באיזה מחזור נעקר אחרי קביעה?]],"")</f>
        <v/>
      </c>
      <c r="X392" s="14" t="str">
        <f>IF(AND(טבלה20[[#This Row],[הפרש קבוע אחרון]]&lt;&gt;"",J391=""),טבלה20[[#This Row],[CycleNumber]],"")</f>
        <v/>
      </c>
      <c r="Y392" s="14" t="str">
        <f>IF(OR(טבלה20[[#This Row],[CycleNumber]]&gt;B393,B393=""),טבלה20[[#This Row],[CycleNumber]],"")</f>
        <v/>
      </c>
      <c r="Z3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2" t="s">
        <v>50</v>
      </c>
      <c r="AS392">
        <v>10</v>
      </c>
      <c r="AT392">
        <v>41</v>
      </c>
      <c r="AU392">
        <f t="shared" si="15"/>
        <v>0</v>
      </c>
      <c r="AV392" t="str">
        <f t="shared" si="16"/>
        <v/>
      </c>
    </row>
    <row r="393" spans="1:48" x14ac:dyDescent="0.25">
      <c r="A393" t="s">
        <v>50</v>
      </c>
      <c r="B393">
        <v>11</v>
      </c>
      <c r="C393">
        <v>0</v>
      </c>
      <c r="D393">
        <v>1</v>
      </c>
      <c r="E393">
        <v>0</v>
      </c>
      <c r="F393">
        <v>31</v>
      </c>
      <c r="G393">
        <f>טבלה20[[#This Row],[LengthofCycle]]+1</f>
        <v>32</v>
      </c>
      <c r="H393" t="str">
        <f>IF(טבלה20[[#This Row],[CycleNumber]]&gt;2,IF(AND(טבלה20[[#This Row],[LengthofCycle]]-F392=F392-F391,טבלה20[[#This Row],[LengthofCycle]]-F392&lt;&gt;0),1,""),"")</f>
        <v/>
      </c>
      <c r="I393" t="str">
        <f>IF(טבלה20[[#This Row],[דילוג]]=1,SUM(H393:H394),"")</f>
        <v/>
      </c>
      <c r="J393" t="str">
        <f>IF(AND(טבלה20[[#This Row],[CycleNumber]]&gt;B392,טבלה20[[#This Row],[CycleNumber]]&gt;2),IF(טבלה20[[#This Row],[דילוג]]=1,טבלה20[[#This Row],[LengthofCycle]]-F392,J392),"")</f>
        <v/>
      </c>
      <c r="K393">
        <f>IF(AND(טבלה20[[#This Row],[CycleNumber]]&gt;B392,טבלה20[[#This Row],[CycleNumber]]&gt;2),IF(טבלה20[[#This Row],[דילוג]]=1,1,IF(MAX(K391:K392)=1,1,IF(טבלה20[[#This Row],[LengthofCycle]]-F392&lt;&gt;טבלה20[[#This Row],[הפרש קבוע אחרון]],0,""))),"")</f>
        <v>0</v>
      </c>
      <c r="L393" t="str">
        <f>IF(טבלה20[[#This Row],[CycleNumber]]&lt;3,"",IF(טבלה20[[#This Row],[דילוג]]=1,1,IF(L392="","",IF(טבלה20[[#This Row],[LengthofCycle]]-F392=טבלה20[[#This Row],[הפרש קבוע אחרון]],1,IF(L392+1&gt;3,"",L392+1)))))</f>
        <v/>
      </c>
      <c r="M393" t="str">
        <f>IF(AND(טבלה20[[#This Row],[פעילות]]=1,L394=2,L395=1,B395&gt;טבלה20[[#This Row],[CycleNumber]]),1,"")</f>
        <v/>
      </c>
      <c r="N393" t="str">
        <f>IF(AND(טבלה20[[#This Row],[האם יש לאישה וסת דילוג?]]=1,טבלה20[[#This Row],[CycleNumber]]&gt;5),IF(AND(טבלה20[[#This Row],[LengthofCycle]]=F390,F392=F389,F391=F388),1,""),"")</f>
        <v/>
      </c>
      <c r="O393" t="str">
        <f>IF(OR(טבלה20[[#This Row],[פעילות]]="",L392=""),"",IF(טבלה20[[#This Row],[פעילות]]=1,1,0))</f>
        <v/>
      </c>
      <c r="P393" t="str">
        <f>IF(AND(טבלה20[[#This Row],[הפרש קבוע אחרון]]&lt;&gt;"",טבלה20[[#This Row],[CycleNumber]]&lt;B394,B394&lt;&gt;"",טבלה20[[#This Row],[פעילות]]&lt;4),IF(F394-טבלה20[[#This Row],[LengthofCycle]]=טבלה20[[#This Row],[הפרש קבוע אחרון]],1,0),"")</f>
        <v/>
      </c>
      <c r="Q393" s="14" t="str">
        <f>IF(טבלה20[[#This Row],[פעילות]]="","",IF(OR(Q392="",AND(טבלה20[[#This Row],[דילוג]]=1,L392=3)),1,Q392+1))</f>
        <v/>
      </c>
      <c r="R393" s="14" t="str">
        <f>IF(AND(טבלה20[[#This Row],[מחזורי פעילות]]=3,H394=1,טבלה20[[#This Row],[הפרש קבוע אחרון]]&lt;&gt;J394),1,"")</f>
        <v/>
      </c>
      <c r="S393" s="14" t="str">
        <f>IF(AND(טבלה20[[#This Row],[מחזורי פעילות]]=3,H394=1,טבלה20[[#This Row],[הפרש קבוע אחרון]]=J394),1,"")</f>
        <v/>
      </c>
      <c r="T393" s="14" t="str">
        <f>IF(AND(טבלה20[[#This Row],[דילוג]]=1,טבלה20[[#This Row],[הפרש קבוע אחרון]]=J392,טבלה20[[#This Row],[מחזורי פעילות]]&gt;1),1,"")</f>
        <v/>
      </c>
      <c r="U393" s="14" t="str">
        <f>IF(OR(AND(טבלה20[[#This Row],[מחזורי פעילות]]&lt;&gt;"",Q394=""),AND(טבלה20[[#This Row],[פעילות]]=3,Q394=1)),טבלה20[[#This Row],[מחזורי פעילות]],"")</f>
        <v/>
      </c>
      <c r="V393" s="14" t="str">
        <f>IF(טבלה20[[#This Row],[באיזה מחזור נעקר אחרי קביעה?]]&lt;&gt;"",1,"")</f>
        <v/>
      </c>
      <c r="W393" s="14" t="str">
        <f>IF(AND(טבלה20[[#This Row],[באיזה מחזור נעקר אחרי קביעה?]]&lt;&gt;"",טבלה20[[#This Row],[CycleNumber]]&gt;B394),טבלה20[[#This Row],[באיזה מחזור נעקר אחרי קביעה?]],"")</f>
        <v/>
      </c>
      <c r="X393" s="14" t="str">
        <f>IF(AND(טבלה20[[#This Row],[הפרש קבוע אחרון]]&lt;&gt;"",J392=""),טבלה20[[#This Row],[CycleNumber]],"")</f>
        <v/>
      </c>
      <c r="Y393" s="14" t="str">
        <f>IF(OR(טבלה20[[#This Row],[CycleNumber]]&gt;B394,B394=""),טבלה20[[#This Row],[CycleNumber]],"")</f>
        <v/>
      </c>
      <c r="Z3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3" t="s">
        <v>50</v>
      </c>
      <c r="AS393">
        <v>11</v>
      </c>
      <c r="AT393">
        <v>31</v>
      </c>
      <c r="AU393">
        <f t="shared" si="15"/>
        <v>0</v>
      </c>
      <c r="AV393" t="str">
        <f t="shared" si="16"/>
        <v/>
      </c>
    </row>
    <row r="394" spans="1:48" x14ac:dyDescent="0.25">
      <c r="A394" t="s">
        <v>50</v>
      </c>
      <c r="B394">
        <v>12</v>
      </c>
      <c r="C394">
        <v>0</v>
      </c>
      <c r="D394">
        <v>1</v>
      </c>
      <c r="E394">
        <v>0</v>
      </c>
      <c r="F394">
        <v>31</v>
      </c>
      <c r="G394">
        <f>טבלה20[[#This Row],[LengthofCycle]]+1</f>
        <v>32</v>
      </c>
      <c r="H394" t="str">
        <f>IF(טבלה20[[#This Row],[CycleNumber]]&gt;2,IF(AND(טבלה20[[#This Row],[LengthofCycle]]-F393=F393-F392,טבלה20[[#This Row],[LengthofCycle]]-F393&lt;&gt;0),1,""),"")</f>
        <v/>
      </c>
      <c r="I394" t="str">
        <f>IF(טבלה20[[#This Row],[דילוג]]=1,SUM(H394:H395),"")</f>
        <v/>
      </c>
      <c r="J394" t="str">
        <f>IF(AND(טבלה20[[#This Row],[CycleNumber]]&gt;B393,טבלה20[[#This Row],[CycleNumber]]&gt;2),IF(טבלה20[[#This Row],[דילוג]]=1,טבלה20[[#This Row],[LengthofCycle]]-F393,J393),"")</f>
        <v/>
      </c>
      <c r="K394">
        <f>IF(AND(טבלה20[[#This Row],[CycleNumber]]&gt;B393,טבלה20[[#This Row],[CycleNumber]]&gt;2),IF(טבלה20[[#This Row],[דילוג]]=1,1,IF(MAX(K392:K393)=1,1,IF(טבלה20[[#This Row],[LengthofCycle]]-F393&lt;&gt;טבלה20[[#This Row],[הפרש קבוע אחרון]],0,""))),"")</f>
        <v>0</v>
      </c>
      <c r="L394" t="str">
        <f>IF(טבלה20[[#This Row],[CycleNumber]]&lt;3,"",IF(טבלה20[[#This Row],[דילוג]]=1,1,IF(L393="","",IF(טבלה20[[#This Row],[LengthofCycle]]-F393=טבלה20[[#This Row],[הפרש קבוע אחרון]],1,IF(L393+1&gt;3,"",L393+1)))))</f>
        <v/>
      </c>
      <c r="M394" t="str">
        <f>IF(AND(טבלה20[[#This Row],[פעילות]]=1,L395=2,L396=1,B396&gt;טבלה20[[#This Row],[CycleNumber]]),1,"")</f>
        <v/>
      </c>
      <c r="N394" t="str">
        <f>IF(AND(טבלה20[[#This Row],[האם יש לאישה וסת דילוג?]]=1,טבלה20[[#This Row],[CycleNumber]]&gt;5),IF(AND(טבלה20[[#This Row],[LengthofCycle]]=F391,F393=F390,F392=F389),1,""),"")</f>
        <v/>
      </c>
      <c r="O394" t="str">
        <f>IF(OR(טבלה20[[#This Row],[פעילות]]="",L393=""),"",IF(טבלה20[[#This Row],[פעילות]]=1,1,0))</f>
        <v/>
      </c>
      <c r="P394" t="str">
        <f>IF(AND(טבלה20[[#This Row],[הפרש קבוע אחרון]]&lt;&gt;"",טבלה20[[#This Row],[CycleNumber]]&lt;B395,B395&lt;&gt;"",טבלה20[[#This Row],[פעילות]]&lt;4),IF(F395-טבלה20[[#This Row],[LengthofCycle]]=טבלה20[[#This Row],[הפרש קבוע אחרון]],1,0),"")</f>
        <v/>
      </c>
      <c r="Q394" s="14" t="str">
        <f>IF(טבלה20[[#This Row],[פעילות]]="","",IF(OR(Q393="",AND(טבלה20[[#This Row],[דילוג]]=1,L393=3)),1,Q393+1))</f>
        <v/>
      </c>
      <c r="R394" s="14" t="str">
        <f>IF(AND(טבלה20[[#This Row],[מחזורי פעילות]]=3,H395=1,טבלה20[[#This Row],[הפרש קבוע אחרון]]&lt;&gt;J395),1,"")</f>
        <v/>
      </c>
      <c r="S394" s="14" t="str">
        <f>IF(AND(טבלה20[[#This Row],[מחזורי פעילות]]=3,H395=1,טבלה20[[#This Row],[הפרש קבוע אחרון]]=J395),1,"")</f>
        <v/>
      </c>
      <c r="T394" s="14" t="str">
        <f>IF(AND(טבלה20[[#This Row],[דילוג]]=1,טבלה20[[#This Row],[הפרש קבוע אחרון]]=J393,טבלה20[[#This Row],[מחזורי פעילות]]&gt;1),1,"")</f>
        <v/>
      </c>
      <c r="U394" s="14" t="str">
        <f>IF(OR(AND(טבלה20[[#This Row],[מחזורי פעילות]]&lt;&gt;"",Q395=""),AND(טבלה20[[#This Row],[פעילות]]=3,Q395=1)),טבלה20[[#This Row],[מחזורי פעילות]],"")</f>
        <v/>
      </c>
      <c r="V394" s="14" t="str">
        <f>IF(טבלה20[[#This Row],[באיזה מחזור נעקר אחרי קביעה?]]&lt;&gt;"",1,"")</f>
        <v/>
      </c>
      <c r="W394" s="14" t="str">
        <f>IF(AND(טבלה20[[#This Row],[באיזה מחזור נעקר אחרי קביעה?]]&lt;&gt;"",טבלה20[[#This Row],[CycleNumber]]&gt;B395),טבלה20[[#This Row],[באיזה מחזור נעקר אחרי קביעה?]],"")</f>
        <v/>
      </c>
      <c r="X394" s="14" t="str">
        <f>IF(AND(טבלה20[[#This Row],[הפרש קבוע אחרון]]&lt;&gt;"",J393=""),טבלה20[[#This Row],[CycleNumber]],"")</f>
        <v/>
      </c>
      <c r="Y394" s="14" t="str">
        <f>IF(OR(טבלה20[[#This Row],[CycleNumber]]&gt;B395,B395=""),טבלה20[[#This Row],[CycleNumber]],"")</f>
        <v/>
      </c>
      <c r="Z3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4" t="s">
        <v>50</v>
      </c>
      <c r="AS394">
        <v>12</v>
      </c>
      <c r="AT394">
        <v>31</v>
      </c>
      <c r="AU394">
        <f t="shared" si="15"/>
        <v>0</v>
      </c>
      <c r="AV394" t="str">
        <f t="shared" si="16"/>
        <v/>
      </c>
    </row>
    <row r="395" spans="1:48" x14ac:dyDescent="0.25">
      <c r="A395" t="s">
        <v>50</v>
      </c>
      <c r="B395">
        <v>13</v>
      </c>
      <c r="C395">
        <v>0</v>
      </c>
      <c r="D395">
        <v>1</v>
      </c>
      <c r="E395">
        <v>0</v>
      </c>
      <c r="F395">
        <v>32</v>
      </c>
      <c r="G395">
        <f>טבלה20[[#This Row],[LengthofCycle]]+1</f>
        <v>33</v>
      </c>
      <c r="H395" t="str">
        <f>IF(טבלה20[[#This Row],[CycleNumber]]&gt;2,IF(AND(טבלה20[[#This Row],[LengthofCycle]]-F394=F394-F393,טבלה20[[#This Row],[LengthofCycle]]-F394&lt;&gt;0),1,""),"")</f>
        <v/>
      </c>
      <c r="I395" t="str">
        <f>IF(טבלה20[[#This Row],[דילוג]]=1,SUM(H395:H396),"")</f>
        <v/>
      </c>
      <c r="J395" t="str">
        <f>IF(AND(טבלה20[[#This Row],[CycleNumber]]&gt;B394,טבלה20[[#This Row],[CycleNumber]]&gt;2),IF(טבלה20[[#This Row],[דילוג]]=1,טבלה20[[#This Row],[LengthofCycle]]-F394,J394),"")</f>
        <v/>
      </c>
      <c r="K395">
        <f>IF(AND(טבלה20[[#This Row],[CycleNumber]]&gt;B394,טבלה20[[#This Row],[CycleNumber]]&gt;2),IF(טבלה20[[#This Row],[דילוג]]=1,1,IF(MAX(K393:K394)=1,1,IF(טבלה20[[#This Row],[LengthofCycle]]-F394&lt;&gt;טבלה20[[#This Row],[הפרש קבוע אחרון]],0,""))),"")</f>
        <v>0</v>
      </c>
      <c r="L395" t="str">
        <f>IF(טבלה20[[#This Row],[CycleNumber]]&lt;3,"",IF(טבלה20[[#This Row],[דילוג]]=1,1,IF(L394="","",IF(טבלה20[[#This Row],[LengthofCycle]]-F394=טבלה20[[#This Row],[הפרש קבוע אחרון]],1,IF(L394+1&gt;3,"",L394+1)))))</f>
        <v/>
      </c>
      <c r="M395" t="str">
        <f>IF(AND(טבלה20[[#This Row],[פעילות]]=1,L396=2,L397=1,B397&gt;טבלה20[[#This Row],[CycleNumber]]),1,"")</f>
        <v/>
      </c>
      <c r="N395" t="str">
        <f>IF(AND(טבלה20[[#This Row],[האם יש לאישה וסת דילוג?]]=1,טבלה20[[#This Row],[CycleNumber]]&gt;5),IF(AND(טבלה20[[#This Row],[LengthofCycle]]=F392,F394=F391,F393=F390),1,""),"")</f>
        <v/>
      </c>
      <c r="O395" t="str">
        <f>IF(OR(טבלה20[[#This Row],[פעילות]]="",L394=""),"",IF(טבלה20[[#This Row],[פעילות]]=1,1,0))</f>
        <v/>
      </c>
      <c r="P395" t="str">
        <f>IF(AND(טבלה20[[#This Row],[הפרש קבוע אחרון]]&lt;&gt;"",טבלה20[[#This Row],[CycleNumber]]&lt;B396,B396&lt;&gt;"",טבלה20[[#This Row],[פעילות]]&lt;4),IF(F396-טבלה20[[#This Row],[LengthofCycle]]=טבלה20[[#This Row],[הפרש קבוע אחרון]],1,0),"")</f>
        <v/>
      </c>
      <c r="Q395" s="14" t="str">
        <f>IF(טבלה20[[#This Row],[פעילות]]="","",IF(OR(Q394="",AND(טבלה20[[#This Row],[דילוג]]=1,L394=3)),1,Q394+1))</f>
        <v/>
      </c>
      <c r="R395" s="14" t="str">
        <f>IF(AND(טבלה20[[#This Row],[מחזורי פעילות]]=3,H396=1,טבלה20[[#This Row],[הפרש קבוע אחרון]]&lt;&gt;J396),1,"")</f>
        <v/>
      </c>
      <c r="S395" s="14" t="str">
        <f>IF(AND(טבלה20[[#This Row],[מחזורי פעילות]]=3,H396=1,טבלה20[[#This Row],[הפרש קבוע אחרון]]=J396),1,"")</f>
        <v/>
      </c>
      <c r="T395" s="14" t="str">
        <f>IF(AND(טבלה20[[#This Row],[דילוג]]=1,טבלה20[[#This Row],[הפרש קבוע אחרון]]=J394,טבלה20[[#This Row],[מחזורי פעילות]]&gt;1),1,"")</f>
        <v/>
      </c>
      <c r="U395" s="14" t="str">
        <f>IF(OR(AND(טבלה20[[#This Row],[מחזורי פעילות]]&lt;&gt;"",Q396=""),AND(טבלה20[[#This Row],[פעילות]]=3,Q396=1)),טבלה20[[#This Row],[מחזורי פעילות]],"")</f>
        <v/>
      </c>
      <c r="V395" s="14" t="str">
        <f>IF(טבלה20[[#This Row],[באיזה מחזור נעקר אחרי קביעה?]]&lt;&gt;"",1,"")</f>
        <v/>
      </c>
      <c r="W395" s="14" t="str">
        <f>IF(AND(טבלה20[[#This Row],[באיזה מחזור נעקר אחרי קביעה?]]&lt;&gt;"",טבלה20[[#This Row],[CycleNumber]]&gt;B396),טבלה20[[#This Row],[באיזה מחזור נעקר אחרי קביעה?]],"")</f>
        <v/>
      </c>
      <c r="X395" s="14" t="str">
        <f>IF(AND(טבלה20[[#This Row],[הפרש קבוע אחרון]]&lt;&gt;"",J394=""),טבלה20[[#This Row],[CycleNumber]],"")</f>
        <v/>
      </c>
      <c r="Y395" s="14">
        <f>IF(OR(טבלה20[[#This Row],[CycleNumber]]&gt;B396,B396=""),טבלה20[[#This Row],[CycleNumber]],"")</f>
        <v>13</v>
      </c>
      <c r="Z3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5" t="s">
        <v>50</v>
      </c>
      <c r="AS395">
        <v>13</v>
      </c>
      <c r="AT395">
        <v>32</v>
      </c>
      <c r="AU395">
        <f t="shared" si="15"/>
        <v>0</v>
      </c>
      <c r="AV395" t="str">
        <f t="shared" si="16"/>
        <v/>
      </c>
    </row>
    <row r="396" spans="1:48" x14ac:dyDescent="0.25">
      <c r="A396" t="s">
        <v>51</v>
      </c>
      <c r="B396">
        <v>1</v>
      </c>
      <c r="C396">
        <v>0</v>
      </c>
      <c r="D396">
        <v>1</v>
      </c>
      <c r="E396">
        <v>0</v>
      </c>
      <c r="F396">
        <v>29</v>
      </c>
      <c r="G396">
        <f>טבלה20[[#This Row],[LengthofCycle]]+1</f>
        <v>30</v>
      </c>
      <c r="H396" t="str">
        <f>IF(טבלה20[[#This Row],[CycleNumber]]&gt;2,IF(AND(טבלה20[[#This Row],[LengthofCycle]]-F395=F395-F394,טבלה20[[#This Row],[LengthofCycle]]-F395&lt;&gt;0),1,""),"")</f>
        <v/>
      </c>
      <c r="I396" t="str">
        <f>IF(טבלה20[[#This Row],[דילוג]]=1,SUM(H396:H397),"")</f>
        <v/>
      </c>
      <c r="J396" t="str">
        <f>IF(AND(טבלה20[[#This Row],[CycleNumber]]&gt;B395,טבלה20[[#This Row],[CycleNumber]]&gt;2),IF(טבלה20[[#This Row],[דילוג]]=1,טבלה20[[#This Row],[LengthofCycle]]-F395,J395),"")</f>
        <v/>
      </c>
      <c r="K396" t="str">
        <f>IF(AND(טבלה20[[#This Row],[CycleNumber]]&gt;B395,טבלה20[[#This Row],[CycleNumber]]&gt;2),IF(טבלה20[[#This Row],[דילוג]]=1,1,IF(MAX(K394:K395)=1,1,IF(טבלה20[[#This Row],[LengthofCycle]]-F395&lt;&gt;טבלה20[[#This Row],[הפרש קבוע אחרון]],0,""))),"")</f>
        <v/>
      </c>
      <c r="L396" t="str">
        <f>IF(טבלה20[[#This Row],[CycleNumber]]&lt;3,"",IF(טבלה20[[#This Row],[דילוג]]=1,1,IF(L395="","",IF(טבלה20[[#This Row],[LengthofCycle]]-F395=טבלה20[[#This Row],[הפרש קבוע אחרון]],1,IF(L395+1&gt;3,"",L395+1)))))</f>
        <v/>
      </c>
      <c r="M396" t="str">
        <f>IF(AND(טבלה20[[#This Row],[פעילות]]=1,L397=2,L398=1,B398&gt;טבלה20[[#This Row],[CycleNumber]]),1,"")</f>
        <v/>
      </c>
      <c r="N396" t="str">
        <f>IF(AND(טבלה20[[#This Row],[האם יש לאישה וסת דילוג?]]=1,טבלה20[[#This Row],[CycleNumber]]&gt;5),IF(AND(טבלה20[[#This Row],[LengthofCycle]]=F393,F395=F392,F394=F391),1,""),"")</f>
        <v/>
      </c>
      <c r="O396" t="str">
        <f>IF(OR(טבלה20[[#This Row],[פעילות]]="",L395=""),"",IF(טבלה20[[#This Row],[פעילות]]=1,1,0))</f>
        <v/>
      </c>
      <c r="P396" t="str">
        <f>IF(AND(טבלה20[[#This Row],[הפרש קבוע אחרון]]&lt;&gt;"",טבלה20[[#This Row],[CycleNumber]]&lt;B397,B397&lt;&gt;"",טבלה20[[#This Row],[פעילות]]&lt;4),IF(F397-טבלה20[[#This Row],[LengthofCycle]]=טבלה20[[#This Row],[הפרש קבוע אחרון]],1,0),"")</f>
        <v/>
      </c>
      <c r="Q396" s="14" t="str">
        <f>IF(טבלה20[[#This Row],[פעילות]]="","",IF(OR(Q395="",AND(טבלה20[[#This Row],[דילוג]]=1,L395=3)),1,Q395+1))</f>
        <v/>
      </c>
      <c r="R396" s="14" t="str">
        <f>IF(AND(טבלה20[[#This Row],[מחזורי פעילות]]=3,H397=1,טבלה20[[#This Row],[הפרש קבוע אחרון]]&lt;&gt;J397),1,"")</f>
        <v/>
      </c>
      <c r="S396" s="14" t="str">
        <f>IF(AND(טבלה20[[#This Row],[מחזורי פעילות]]=3,H397=1,טבלה20[[#This Row],[הפרש קבוע אחרון]]=J397),1,"")</f>
        <v/>
      </c>
      <c r="T396" s="14" t="str">
        <f>IF(AND(טבלה20[[#This Row],[דילוג]]=1,טבלה20[[#This Row],[הפרש קבוע אחרון]]=J395,טבלה20[[#This Row],[מחזורי פעילות]]&gt;1),1,"")</f>
        <v/>
      </c>
      <c r="U396" s="14" t="str">
        <f>IF(OR(AND(טבלה20[[#This Row],[מחזורי פעילות]]&lt;&gt;"",Q397=""),AND(טבלה20[[#This Row],[פעילות]]=3,Q397=1)),טבלה20[[#This Row],[מחזורי פעילות]],"")</f>
        <v/>
      </c>
      <c r="V396" s="14" t="str">
        <f>IF(טבלה20[[#This Row],[באיזה מחזור נעקר אחרי קביעה?]]&lt;&gt;"",1,"")</f>
        <v/>
      </c>
      <c r="W396" s="14" t="str">
        <f>IF(AND(טבלה20[[#This Row],[באיזה מחזור נעקר אחרי קביעה?]]&lt;&gt;"",טבלה20[[#This Row],[CycleNumber]]&gt;B397),טבלה20[[#This Row],[באיזה מחזור נעקר אחרי קביעה?]],"")</f>
        <v/>
      </c>
      <c r="X396" s="14" t="str">
        <f>IF(AND(טבלה20[[#This Row],[הפרש קבוע אחרון]]&lt;&gt;"",J395=""),טבלה20[[#This Row],[CycleNumber]],"")</f>
        <v/>
      </c>
      <c r="Y396" s="14" t="str">
        <f>IF(OR(טבלה20[[#This Row],[CycleNumber]]&gt;B397,B397=""),טבלה20[[#This Row],[CycleNumber]],"")</f>
        <v/>
      </c>
      <c r="Z3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6" t="s">
        <v>51</v>
      </c>
      <c r="AS396">
        <v>1</v>
      </c>
      <c r="AT396">
        <v>29</v>
      </c>
      <c r="AU396" t="str">
        <f t="shared" si="15"/>
        <v/>
      </c>
      <c r="AV396" t="str">
        <f t="shared" si="16"/>
        <v/>
      </c>
    </row>
    <row r="397" spans="1:48" x14ac:dyDescent="0.25">
      <c r="A397" t="s">
        <v>51</v>
      </c>
      <c r="B397">
        <v>2</v>
      </c>
      <c r="C397">
        <v>0</v>
      </c>
      <c r="D397">
        <v>1</v>
      </c>
      <c r="E397">
        <v>0</v>
      </c>
      <c r="F397">
        <v>25</v>
      </c>
      <c r="G397">
        <f>טבלה20[[#This Row],[LengthofCycle]]+1</f>
        <v>26</v>
      </c>
      <c r="H397" t="str">
        <f>IF(טבלה20[[#This Row],[CycleNumber]]&gt;2,IF(AND(טבלה20[[#This Row],[LengthofCycle]]-F396=F396-F395,טבלה20[[#This Row],[LengthofCycle]]-F396&lt;&gt;0),1,""),"")</f>
        <v/>
      </c>
      <c r="I397" t="str">
        <f>IF(טבלה20[[#This Row],[דילוג]]=1,SUM(H397:H398),"")</f>
        <v/>
      </c>
      <c r="J397" t="str">
        <f>IF(AND(טבלה20[[#This Row],[CycleNumber]]&gt;B396,טבלה20[[#This Row],[CycleNumber]]&gt;2),IF(טבלה20[[#This Row],[דילוג]]=1,טבלה20[[#This Row],[LengthofCycle]]-F396,J396),"")</f>
        <v/>
      </c>
      <c r="K397" t="str">
        <f>IF(AND(טבלה20[[#This Row],[CycleNumber]]&gt;B396,טבלה20[[#This Row],[CycleNumber]]&gt;2),IF(טבלה20[[#This Row],[דילוג]]=1,1,IF(MAX(K395:K396)=1,1,IF(טבלה20[[#This Row],[LengthofCycle]]-F396&lt;&gt;טבלה20[[#This Row],[הפרש קבוע אחרון]],0,""))),"")</f>
        <v/>
      </c>
      <c r="L397" t="str">
        <f>IF(טבלה20[[#This Row],[CycleNumber]]&lt;3,"",IF(טבלה20[[#This Row],[דילוג]]=1,1,IF(L396="","",IF(טבלה20[[#This Row],[LengthofCycle]]-F396=טבלה20[[#This Row],[הפרש קבוע אחרון]],1,IF(L396+1&gt;3,"",L396+1)))))</f>
        <v/>
      </c>
      <c r="M397" t="str">
        <f>IF(AND(טבלה20[[#This Row],[פעילות]]=1,L398=2,L399=1,B399&gt;טבלה20[[#This Row],[CycleNumber]]),1,"")</f>
        <v/>
      </c>
      <c r="N397" t="str">
        <f>IF(AND(טבלה20[[#This Row],[האם יש לאישה וסת דילוג?]]=1,טבלה20[[#This Row],[CycleNumber]]&gt;5),IF(AND(טבלה20[[#This Row],[LengthofCycle]]=F394,F396=F393,F395=F392),1,""),"")</f>
        <v/>
      </c>
      <c r="O397" t="str">
        <f>IF(OR(טבלה20[[#This Row],[פעילות]]="",L396=""),"",IF(טבלה20[[#This Row],[פעילות]]=1,1,0))</f>
        <v/>
      </c>
      <c r="P397" t="str">
        <f>IF(AND(טבלה20[[#This Row],[הפרש קבוע אחרון]]&lt;&gt;"",טבלה20[[#This Row],[CycleNumber]]&lt;B398,B398&lt;&gt;"",טבלה20[[#This Row],[פעילות]]&lt;4),IF(F398-טבלה20[[#This Row],[LengthofCycle]]=טבלה20[[#This Row],[הפרש קבוע אחרון]],1,0),"")</f>
        <v/>
      </c>
      <c r="Q397" s="14" t="str">
        <f>IF(טבלה20[[#This Row],[פעילות]]="","",IF(OR(Q396="",AND(טבלה20[[#This Row],[דילוג]]=1,L396=3)),1,Q396+1))</f>
        <v/>
      </c>
      <c r="R397" s="14" t="str">
        <f>IF(AND(טבלה20[[#This Row],[מחזורי פעילות]]=3,H398=1,טבלה20[[#This Row],[הפרש קבוע אחרון]]&lt;&gt;J398),1,"")</f>
        <v/>
      </c>
      <c r="S397" s="14" t="str">
        <f>IF(AND(טבלה20[[#This Row],[מחזורי פעילות]]=3,H398=1,טבלה20[[#This Row],[הפרש קבוע אחרון]]=J398),1,"")</f>
        <v/>
      </c>
      <c r="T397" s="14" t="str">
        <f>IF(AND(טבלה20[[#This Row],[דילוג]]=1,טבלה20[[#This Row],[הפרש קבוע אחרון]]=J396,טבלה20[[#This Row],[מחזורי פעילות]]&gt;1),1,"")</f>
        <v/>
      </c>
      <c r="U397" s="14" t="str">
        <f>IF(OR(AND(טבלה20[[#This Row],[מחזורי פעילות]]&lt;&gt;"",Q398=""),AND(טבלה20[[#This Row],[פעילות]]=3,Q398=1)),טבלה20[[#This Row],[מחזורי פעילות]],"")</f>
        <v/>
      </c>
      <c r="V397" s="14" t="str">
        <f>IF(טבלה20[[#This Row],[באיזה מחזור נעקר אחרי קביעה?]]&lt;&gt;"",1,"")</f>
        <v/>
      </c>
      <c r="W397" s="14" t="str">
        <f>IF(AND(טבלה20[[#This Row],[באיזה מחזור נעקר אחרי קביעה?]]&lt;&gt;"",טבלה20[[#This Row],[CycleNumber]]&gt;B398),טבלה20[[#This Row],[באיזה מחזור נעקר אחרי קביעה?]],"")</f>
        <v/>
      </c>
      <c r="X397" s="14" t="str">
        <f>IF(AND(טבלה20[[#This Row],[הפרש קבוע אחרון]]&lt;&gt;"",J396=""),טבלה20[[#This Row],[CycleNumber]],"")</f>
        <v/>
      </c>
      <c r="Y397" s="14" t="str">
        <f>IF(OR(טבלה20[[#This Row],[CycleNumber]]&gt;B398,B398=""),טבלה20[[#This Row],[CycleNumber]],"")</f>
        <v/>
      </c>
      <c r="Z3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7" t="s">
        <v>51</v>
      </c>
      <c r="AS397">
        <v>2</v>
      </c>
      <c r="AT397">
        <v>25</v>
      </c>
      <c r="AU397" t="str">
        <f t="shared" si="15"/>
        <v/>
      </c>
      <c r="AV397" t="str">
        <f t="shared" si="16"/>
        <v/>
      </c>
    </row>
    <row r="398" spans="1:48" x14ac:dyDescent="0.25">
      <c r="A398" t="s">
        <v>51</v>
      </c>
      <c r="B398">
        <v>3</v>
      </c>
      <c r="C398">
        <v>0</v>
      </c>
      <c r="D398">
        <v>1</v>
      </c>
      <c r="E398">
        <v>0</v>
      </c>
      <c r="F398">
        <v>26</v>
      </c>
      <c r="G398">
        <f>טבלה20[[#This Row],[LengthofCycle]]+1</f>
        <v>27</v>
      </c>
      <c r="H398" t="str">
        <f>IF(טבלה20[[#This Row],[CycleNumber]]&gt;2,IF(AND(טבלה20[[#This Row],[LengthofCycle]]-F397=F397-F396,טבלה20[[#This Row],[LengthofCycle]]-F397&lt;&gt;0),1,""),"")</f>
        <v/>
      </c>
      <c r="I398" t="str">
        <f>IF(טבלה20[[#This Row],[דילוג]]=1,SUM(H398:H399),"")</f>
        <v/>
      </c>
      <c r="J398" t="str">
        <f>IF(AND(טבלה20[[#This Row],[CycleNumber]]&gt;B397,טבלה20[[#This Row],[CycleNumber]]&gt;2),IF(טבלה20[[#This Row],[דילוג]]=1,טבלה20[[#This Row],[LengthofCycle]]-F397,J397),"")</f>
        <v/>
      </c>
      <c r="K398">
        <f>IF(AND(טבלה20[[#This Row],[CycleNumber]]&gt;B397,טבלה20[[#This Row],[CycleNumber]]&gt;2),IF(טבלה20[[#This Row],[דילוג]]=1,1,IF(MAX(K396:K397)=1,1,IF(טבלה20[[#This Row],[LengthofCycle]]-F397&lt;&gt;טבלה20[[#This Row],[הפרש קבוע אחרון]],0,""))),"")</f>
        <v>0</v>
      </c>
      <c r="L398" t="str">
        <f>IF(טבלה20[[#This Row],[CycleNumber]]&lt;3,"",IF(טבלה20[[#This Row],[דילוג]]=1,1,IF(L397="","",IF(טבלה20[[#This Row],[LengthofCycle]]-F397=טבלה20[[#This Row],[הפרש קבוע אחרון]],1,IF(L397+1&gt;3,"",L397+1)))))</f>
        <v/>
      </c>
      <c r="M398" t="str">
        <f>IF(AND(טבלה20[[#This Row],[פעילות]]=1,L399=2,L400=1,B400&gt;טבלה20[[#This Row],[CycleNumber]]),1,"")</f>
        <v/>
      </c>
      <c r="N398" t="str">
        <f>IF(AND(טבלה20[[#This Row],[האם יש לאישה וסת דילוג?]]=1,טבלה20[[#This Row],[CycleNumber]]&gt;5),IF(AND(טבלה20[[#This Row],[LengthofCycle]]=F395,F397=F394,F396=F393),1,""),"")</f>
        <v/>
      </c>
      <c r="O398" t="str">
        <f>IF(OR(טבלה20[[#This Row],[פעילות]]="",L397=""),"",IF(טבלה20[[#This Row],[פעילות]]=1,1,0))</f>
        <v/>
      </c>
      <c r="P398" t="str">
        <f>IF(AND(טבלה20[[#This Row],[הפרש קבוע אחרון]]&lt;&gt;"",טבלה20[[#This Row],[CycleNumber]]&lt;B399,B399&lt;&gt;"",טבלה20[[#This Row],[פעילות]]&lt;4),IF(F399-טבלה20[[#This Row],[LengthofCycle]]=טבלה20[[#This Row],[הפרש קבוע אחרון]],1,0),"")</f>
        <v/>
      </c>
      <c r="Q398" s="14" t="str">
        <f>IF(טבלה20[[#This Row],[פעילות]]="","",IF(OR(Q397="",AND(טבלה20[[#This Row],[דילוג]]=1,L397=3)),1,Q397+1))</f>
        <v/>
      </c>
      <c r="R398" s="14" t="str">
        <f>IF(AND(טבלה20[[#This Row],[מחזורי פעילות]]=3,H399=1,טבלה20[[#This Row],[הפרש קבוע אחרון]]&lt;&gt;J399),1,"")</f>
        <v/>
      </c>
      <c r="S398" s="14" t="str">
        <f>IF(AND(טבלה20[[#This Row],[מחזורי פעילות]]=3,H399=1,טבלה20[[#This Row],[הפרש קבוע אחרון]]=J399),1,"")</f>
        <v/>
      </c>
      <c r="T398" s="14" t="str">
        <f>IF(AND(טבלה20[[#This Row],[דילוג]]=1,טבלה20[[#This Row],[הפרש קבוע אחרון]]=J397,טבלה20[[#This Row],[מחזורי פעילות]]&gt;1),1,"")</f>
        <v/>
      </c>
      <c r="U398" s="14" t="str">
        <f>IF(OR(AND(טבלה20[[#This Row],[מחזורי פעילות]]&lt;&gt;"",Q399=""),AND(טבלה20[[#This Row],[פעילות]]=3,Q399=1)),טבלה20[[#This Row],[מחזורי פעילות]],"")</f>
        <v/>
      </c>
      <c r="V398" s="14" t="str">
        <f>IF(טבלה20[[#This Row],[באיזה מחזור נעקר אחרי קביעה?]]&lt;&gt;"",1,"")</f>
        <v/>
      </c>
      <c r="W398" s="14" t="str">
        <f>IF(AND(טבלה20[[#This Row],[באיזה מחזור נעקר אחרי קביעה?]]&lt;&gt;"",טבלה20[[#This Row],[CycleNumber]]&gt;B399),טבלה20[[#This Row],[באיזה מחזור נעקר אחרי קביעה?]],"")</f>
        <v/>
      </c>
      <c r="X398" s="14" t="str">
        <f>IF(AND(טבלה20[[#This Row],[הפרש קבוע אחרון]]&lt;&gt;"",J397=""),טבלה20[[#This Row],[CycleNumber]],"")</f>
        <v/>
      </c>
      <c r="Y398" s="14" t="str">
        <f>IF(OR(טבלה20[[#This Row],[CycleNumber]]&gt;B399,B399=""),טבלה20[[#This Row],[CycleNumber]],"")</f>
        <v/>
      </c>
      <c r="Z3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8" t="s">
        <v>51</v>
      </c>
      <c r="AS398">
        <v>3</v>
      </c>
      <c r="AT398">
        <v>26</v>
      </c>
      <c r="AU398">
        <f t="shared" si="15"/>
        <v>0</v>
      </c>
      <c r="AV398" t="str">
        <f t="shared" si="16"/>
        <v/>
      </c>
    </row>
    <row r="399" spans="1:48" x14ac:dyDescent="0.25">
      <c r="A399" t="s">
        <v>51</v>
      </c>
      <c r="B399">
        <v>4</v>
      </c>
      <c r="C399">
        <v>0</v>
      </c>
      <c r="D399">
        <v>1</v>
      </c>
      <c r="E399">
        <v>0</v>
      </c>
      <c r="F399">
        <v>26</v>
      </c>
      <c r="G399">
        <f>טבלה20[[#This Row],[LengthofCycle]]+1</f>
        <v>27</v>
      </c>
      <c r="H399" t="str">
        <f>IF(טבלה20[[#This Row],[CycleNumber]]&gt;2,IF(AND(טבלה20[[#This Row],[LengthofCycle]]-F398=F398-F397,טבלה20[[#This Row],[LengthofCycle]]-F398&lt;&gt;0),1,""),"")</f>
        <v/>
      </c>
      <c r="I399" t="str">
        <f>IF(טבלה20[[#This Row],[דילוג]]=1,SUM(H399:H400),"")</f>
        <v/>
      </c>
      <c r="J399" t="str">
        <f>IF(AND(טבלה20[[#This Row],[CycleNumber]]&gt;B398,טבלה20[[#This Row],[CycleNumber]]&gt;2),IF(טבלה20[[#This Row],[דילוג]]=1,טבלה20[[#This Row],[LengthofCycle]]-F398,J398),"")</f>
        <v/>
      </c>
      <c r="K399">
        <f>IF(AND(טבלה20[[#This Row],[CycleNumber]]&gt;B398,טבלה20[[#This Row],[CycleNumber]]&gt;2),IF(טבלה20[[#This Row],[דילוג]]=1,1,IF(MAX(K397:K398)=1,1,IF(טבלה20[[#This Row],[LengthofCycle]]-F398&lt;&gt;טבלה20[[#This Row],[הפרש קבוע אחרון]],0,""))),"")</f>
        <v>0</v>
      </c>
      <c r="L399" t="str">
        <f>IF(טבלה20[[#This Row],[CycleNumber]]&lt;3,"",IF(טבלה20[[#This Row],[דילוג]]=1,1,IF(L398="","",IF(טבלה20[[#This Row],[LengthofCycle]]-F398=טבלה20[[#This Row],[הפרש קבוע אחרון]],1,IF(L398+1&gt;3,"",L398+1)))))</f>
        <v/>
      </c>
      <c r="M399" t="str">
        <f>IF(AND(טבלה20[[#This Row],[פעילות]]=1,L400=2,L401=1,B401&gt;טבלה20[[#This Row],[CycleNumber]]),1,"")</f>
        <v/>
      </c>
      <c r="N399" t="str">
        <f>IF(AND(טבלה20[[#This Row],[האם יש לאישה וסת דילוג?]]=1,טבלה20[[#This Row],[CycleNumber]]&gt;5),IF(AND(טבלה20[[#This Row],[LengthofCycle]]=F396,F398=F395,F397=F394),1,""),"")</f>
        <v/>
      </c>
      <c r="O399" t="str">
        <f>IF(OR(טבלה20[[#This Row],[פעילות]]="",L398=""),"",IF(טבלה20[[#This Row],[פעילות]]=1,1,0))</f>
        <v/>
      </c>
      <c r="P399" t="str">
        <f>IF(AND(טבלה20[[#This Row],[הפרש קבוע אחרון]]&lt;&gt;"",טבלה20[[#This Row],[CycleNumber]]&lt;B400,B400&lt;&gt;"",טבלה20[[#This Row],[פעילות]]&lt;4),IF(F400-טבלה20[[#This Row],[LengthofCycle]]=טבלה20[[#This Row],[הפרש קבוע אחרון]],1,0),"")</f>
        <v/>
      </c>
      <c r="Q399" s="14" t="str">
        <f>IF(טבלה20[[#This Row],[פעילות]]="","",IF(OR(Q398="",AND(טבלה20[[#This Row],[דילוג]]=1,L398=3)),1,Q398+1))</f>
        <v/>
      </c>
      <c r="R399" s="14" t="str">
        <f>IF(AND(טבלה20[[#This Row],[מחזורי פעילות]]=3,H400=1,טבלה20[[#This Row],[הפרש קבוע אחרון]]&lt;&gt;J400),1,"")</f>
        <v/>
      </c>
      <c r="S399" s="14" t="str">
        <f>IF(AND(טבלה20[[#This Row],[מחזורי פעילות]]=3,H400=1,טבלה20[[#This Row],[הפרש קבוע אחרון]]=J400),1,"")</f>
        <v/>
      </c>
      <c r="T399" s="14" t="str">
        <f>IF(AND(טבלה20[[#This Row],[דילוג]]=1,טבלה20[[#This Row],[הפרש קבוע אחרון]]=J398,טבלה20[[#This Row],[מחזורי פעילות]]&gt;1),1,"")</f>
        <v/>
      </c>
      <c r="U399" s="14" t="str">
        <f>IF(OR(AND(טבלה20[[#This Row],[מחזורי פעילות]]&lt;&gt;"",Q400=""),AND(טבלה20[[#This Row],[פעילות]]=3,Q400=1)),טבלה20[[#This Row],[מחזורי פעילות]],"")</f>
        <v/>
      </c>
      <c r="V399" s="14" t="str">
        <f>IF(טבלה20[[#This Row],[באיזה מחזור נעקר אחרי קביעה?]]&lt;&gt;"",1,"")</f>
        <v/>
      </c>
      <c r="W399" s="14" t="str">
        <f>IF(AND(טבלה20[[#This Row],[באיזה מחזור נעקר אחרי קביעה?]]&lt;&gt;"",טבלה20[[#This Row],[CycleNumber]]&gt;B400),טבלה20[[#This Row],[באיזה מחזור נעקר אחרי קביעה?]],"")</f>
        <v/>
      </c>
      <c r="X399" s="14" t="str">
        <f>IF(AND(טבלה20[[#This Row],[הפרש קבוע אחרון]]&lt;&gt;"",J398=""),טבלה20[[#This Row],[CycleNumber]],"")</f>
        <v/>
      </c>
      <c r="Y399" s="14" t="str">
        <f>IF(OR(טבלה20[[#This Row],[CycleNumber]]&gt;B400,B400=""),טבלה20[[#This Row],[CycleNumber]],"")</f>
        <v/>
      </c>
      <c r="Z3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399" t="s">
        <v>51</v>
      </c>
      <c r="AS399">
        <v>4</v>
      </c>
      <c r="AT399">
        <v>26</v>
      </c>
      <c r="AU399">
        <f t="shared" si="15"/>
        <v>0</v>
      </c>
      <c r="AV399" t="str">
        <f t="shared" si="16"/>
        <v/>
      </c>
    </row>
    <row r="400" spans="1:48" x14ac:dyDescent="0.25">
      <c r="A400" t="s">
        <v>51</v>
      </c>
      <c r="B400">
        <v>5</v>
      </c>
      <c r="C400">
        <v>0</v>
      </c>
      <c r="D400">
        <v>0</v>
      </c>
      <c r="E400">
        <v>0</v>
      </c>
      <c r="F400">
        <v>28</v>
      </c>
      <c r="G400">
        <f>טבלה20[[#This Row],[LengthofCycle]]+1</f>
        <v>29</v>
      </c>
      <c r="H400" t="str">
        <f>IF(טבלה20[[#This Row],[CycleNumber]]&gt;2,IF(AND(טבלה20[[#This Row],[LengthofCycle]]-F399=F399-F398,טבלה20[[#This Row],[LengthofCycle]]-F399&lt;&gt;0),1,""),"")</f>
        <v/>
      </c>
      <c r="I400" t="str">
        <f>IF(טבלה20[[#This Row],[דילוג]]=1,SUM(H400:H401),"")</f>
        <v/>
      </c>
      <c r="J400" t="str">
        <f>IF(AND(טבלה20[[#This Row],[CycleNumber]]&gt;B399,טבלה20[[#This Row],[CycleNumber]]&gt;2),IF(טבלה20[[#This Row],[דילוג]]=1,טבלה20[[#This Row],[LengthofCycle]]-F399,J399),"")</f>
        <v/>
      </c>
      <c r="K400">
        <f>IF(AND(טבלה20[[#This Row],[CycleNumber]]&gt;B399,טבלה20[[#This Row],[CycleNumber]]&gt;2),IF(טבלה20[[#This Row],[דילוג]]=1,1,IF(MAX(K398:K399)=1,1,IF(טבלה20[[#This Row],[LengthofCycle]]-F399&lt;&gt;טבלה20[[#This Row],[הפרש קבוע אחרון]],0,""))),"")</f>
        <v>0</v>
      </c>
      <c r="L400" t="str">
        <f>IF(טבלה20[[#This Row],[CycleNumber]]&lt;3,"",IF(טבלה20[[#This Row],[דילוג]]=1,1,IF(L399="","",IF(טבלה20[[#This Row],[LengthofCycle]]-F399=טבלה20[[#This Row],[הפרש קבוע אחרון]],1,IF(L399+1&gt;3,"",L399+1)))))</f>
        <v/>
      </c>
      <c r="M400" t="str">
        <f>IF(AND(טבלה20[[#This Row],[פעילות]]=1,L401=2,L402=1,B402&gt;טבלה20[[#This Row],[CycleNumber]]),1,"")</f>
        <v/>
      </c>
      <c r="N400" t="str">
        <f>IF(AND(טבלה20[[#This Row],[האם יש לאישה וסת דילוג?]]=1,טבלה20[[#This Row],[CycleNumber]]&gt;5),IF(AND(טבלה20[[#This Row],[LengthofCycle]]=F397,F399=F396,F398=F395),1,""),"")</f>
        <v/>
      </c>
      <c r="O400" t="str">
        <f>IF(OR(טבלה20[[#This Row],[פעילות]]="",L399=""),"",IF(טבלה20[[#This Row],[פעילות]]=1,1,0))</f>
        <v/>
      </c>
      <c r="P400" t="str">
        <f>IF(AND(טבלה20[[#This Row],[הפרש קבוע אחרון]]&lt;&gt;"",טבלה20[[#This Row],[CycleNumber]]&lt;B401,B401&lt;&gt;"",טבלה20[[#This Row],[פעילות]]&lt;4),IF(F401-טבלה20[[#This Row],[LengthofCycle]]=טבלה20[[#This Row],[הפרש קבוע אחרון]],1,0),"")</f>
        <v/>
      </c>
      <c r="Q400" s="14" t="str">
        <f>IF(טבלה20[[#This Row],[פעילות]]="","",IF(OR(Q399="",AND(טבלה20[[#This Row],[דילוג]]=1,L399=3)),1,Q399+1))</f>
        <v/>
      </c>
      <c r="R400" s="14" t="str">
        <f>IF(AND(טבלה20[[#This Row],[מחזורי פעילות]]=3,H401=1,טבלה20[[#This Row],[הפרש קבוע אחרון]]&lt;&gt;J401),1,"")</f>
        <v/>
      </c>
      <c r="S400" s="14" t="str">
        <f>IF(AND(טבלה20[[#This Row],[מחזורי פעילות]]=3,H401=1,טבלה20[[#This Row],[הפרש קבוע אחרון]]=J401),1,"")</f>
        <v/>
      </c>
      <c r="T400" s="14" t="str">
        <f>IF(AND(טבלה20[[#This Row],[דילוג]]=1,טבלה20[[#This Row],[הפרש קבוע אחרון]]=J399,טבלה20[[#This Row],[מחזורי פעילות]]&gt;1),1,"")</f>
        <v/>
      </c>
      <c r="U400" s="14" t="str">
        <f>IF(OR(AND(טבלה20[[#This Row],[מחזורי פעילות]]&lt;&gt;"",Q401=""),AND(טבלה20[[#This Row],[פעילות]]=3,Q401=1)),טבלה20[[#This Row],[מחזורי פעילות]],"")</f>
        <v/>
      </c>
      <c r="V400" s="14" t="str">
        <f>IF(טבלה20[[#This Row],[באיזה מחזור נעקר אחרי קביעה?]]&lt;&gt;"",1,"")</f>
        <v/>
      </c>
      <c r="W400" s="14" t="str">
        <f>IF(AND(טבלה20[[#This Row],[באיזה מחזור נעקר אחרי קביעה?]]&lt;&gt;"",טבלה20[[#This Row],[CycleNumber]]&gt;B401),טבלה20[[#This Row],[באיזה מחזור נעקר אחרי קביעה?]],"")</f>
        <v/>
      </c>
      <c r="X400" s="14" t="str">
        <f>IF(AND(טבלה20[[#This Row],[הפרש קבוע אחרון]]&lt;&gt;"",J399=""),טבלה20[[#This Row],[CycleNumber]],"")</f>
        <v/>
      </c>
      <c r="Y400" s="14" t="str">
        <f>IF(OR(טבלה20[[#This Row],[CycleNumber]]&gt;B401,B401=""),טבלה20[[#This Row],[CycleNumber]],"")</f>
        <v/>
      </c>
      <c r="Z4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0" t="s">
        <v>51</v>
      </c>
      <c r="AS400">
        <v>5</v>
      </c>
      <c r="AT400">
        <v>28</v>
      </c>
      <c r="AU400">
        <f t="shared" si="15"/>
        <v>0</v>
      </c>
      <c r="AV400" t="str">
        <f t="shared" si="16"/>
        <v/>
      </c>
    </row>
    <row r="401" spans="1:48" x14ac:dyDescent="0.25">
      <c r="A401" t="s">
        <v>51</v>
      </c>
      <c r="B401">
        <v>6</v>
      </c>
      <c r="C401">
        <v>0</v>
      </c>
      <c r="D401">
        <v>1</v>
      </c>
      <c r="E401">
        <v>0</v>
      </c>
      <c r="F401">
        <v>26</v>
      </c>
      <c r="G401">
        <f>טבלה20[[#This Row],[LengthofCycle]]+1</f>
        <v>27</v>
      </c>
      <c r="H401" t="str">
        <f>IF(טבלה20[[#This Row],[CycleNumber]]&gt;2,IF(AND(טבלה20[[#This Row],[LengthofCycle]]-F400=F400-F399,טבלה20[[#This Row],[LengthofCycle]]-F400&lt;&gt;0),1,""),"")</f>
        <v/>
      </c>
      <c r="I401" t="str">
        <f>IF(טבלה20[[#This Row],[דילוג]]=1,SUM(H401:H402),"")</f>
        <v/>
      </c>
      <c r="J401" t="str">
        <f>IF(AND(טבלה20[[#This Row],[CycleNumber]]&gt;B400,טבלה20[[#This Row],[CycleNumber]]&gt;2),IF(טבלה20[[#This Row],[דילוג]]=1,טבלה20[[#This Row],[LengthofCycle]]-F400,J400),"")</f>
        <v/>
      </c>
      <c r="K401">
        <f>IF(AND(טבלה20[[#This Row],[CycleNumber]]&gt;B400,טבלה20[[#This Row],[CycleNumber]]&gt;2),IF(טבלה20[[#This Row],[דילוג]]=1,1,IF(MAX(K399:K400)=1,1,IF(טבלה20[[#This Row],[LengthofCycle]]-F400&lt;&gt;טבלה20[[#This Row],[הפרש קבוע אחרון]],0,""))),"")</f>
        <v>0</v>
      </c>
      <c r="L401" t="str">
        <f>IF(טבלה20[[#This Row],[CycleNumber]]&lt;3,"",IF(טבלה20[[#This Row],[דילוג]]=1,1,IF(L400="","",IF(טבלה20[[#This Row],[LengthofCycle]]-F400=טבלה20[[#This Row],[הפרש קבוע אחרון]],1,IF(L400+1&gt;3,"",L400+1)))))</f>
        <v/>
      </c>
      <c r="M401" t="str">
        <f>IF(AND(טבלה20[[#This Row],[פעילות]]=1,L402=2,L403=1,B403&gt;טבלה20[[#This Row],[CycleNumber]]),1,"")</f>
        <v/>
      </c>
      <c r="N401" t="str">
        <f>IF(AND(טבלה20[[#This Row],[האם יש לאישה וסת דילוג?]]=1,טבלה20[[#This Row],[CycleNumber]]&gt;5),IF(AND(טבלה20[[#This Row],[LengthofCycle]]=F398,F400=F397,F399=F396),1,""),"")</f>
        <v/>
      </c>
      <c r="O401" t="str">
        <f>IF(OR(טבלה20[[#This Row],[פעילות]]="",L400=""),"",IF(טבלה20[[#This Row],[פעילות]]=1,1,0))</f>
        <v/>
      </c>
      <c r="P401" t="str">
        <f>IF(AND(טבלה20[[#This Row],[הפרש קבוע אחרון]]&lt;&gt;"",טבלה20[[#This Row],[CycleNumber]]&lt;B402,B402&lt;&gt;"",טבלה20[[#This Row],[פעילות]]&lt;4),IF(F402-טבלה20[[#This Row],[LengthofCycle]]=טבלה20[[#This Row],[הפרש קבוע אחרון]],1,0),"")</f>
        <v/>
      </c>
      <c r="Q401" s="14" t="str">
        <f>IF(טבלה20[[#This Row],[פעילות]]="","",IF(OR(Q400="",AND(טבלה20[[#This Row],[דילוג]]=1,L400=3)),1,Q400+1))</f>
        <v/>
      </c>
      <c r="R401" s="14" t="str">
        <f>IF(AND(טבלה20[[#This Row],[מחזורי פעילות]]=3,H402=1,טבלה20[[#This Row],[הפרש קבוע אחרון]]&lt;&gt;J402),1,"")</f>
        <v/>
      </c>
      <c r="S401" s="14" t="str">
        <f>IF(AND(טבלה20[[#This Row],[מחזורי פעילות]]=3,H402=1,טבלה20[[#This Row],[הפרש קבוע אחרון]]=J402),1,"")</f>
        <v/>
      </c>
      <c r="T401" s="14" t="str">
        <f>IF(AND(טבלה20[[#This Row],[דילוג]]=1,טבלה20[[#This Row],[הפרש קבוע אחרון]]=J400,טבלה20[[#This Row],[מחזורי פעילות]]&gt;1),1,"")</f>
        <v/>
      </c>
      <c r="U401" s="14" t="str">
        <f>IF(OR(AND(טבלה20[[#This Row],[מחזורי פעילות]]&lt;&gt;"",Q402=""),AND(טבלה20[[#This Row],[פעילות]]=3,Q402=1)),טבלה20[[#This Row],[מחזורי פעילות]],"")</f>
        <v/>
      </c>
      <c r="V401" s="14" t="str">
        <f>IF(טבלה20[[#This Row],[באיזה מחזור נעקר אחרי קביעה?]]&lt;&gt;"",1,"")</f>
        <v/>
      </c>
      <c r="W401" s="14" t="str">
        <f>IF(AND(טבלה20[[#This Row],[באיזה מחזור נעקר אחרי קביעה?]]&lt;&gt;"",טבלה20[[#This Row],[CycleNumber]]&gt;B402),טבלה20[[#This Row],[באיזה מחזור נעקר אחרי קביעה?]],"")</f>
        <v/>
      </c>
      <c r="X401" s="14" t="str">
        <f>IF(AND(טבלה20[[#This Row],[הפרש קבוע אחרון]]&lt;&gt;"",J400=""),טבלה20[[#This Row],[CycleNumber]],"")</f>
        <v/>
      </c>
      <c r="Y401" s="14" t="str">
        <f>IF(OR(טבלה20[[#This Row],[CycleNumber]]&gt;B402,B402=""),טבלה20[[#This Row],[CycleNumber]],"")</f>
        <v/>
      </c>
      <c r="Z4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1" t="s">
        <v>51</v>
      </c>
      <c r="AS401">
        <v>6</v>
      </c>
      <c r="AT401">
        <v>26</v>
      </c>
      <c r="AU401">
        <f t="shared" si="15"/>
        <v>0</v>
      </c>
      <c r="AV401" t="str">
        <f t="shared" si="16"/>
        <v/>
      </c>
    </row>
    <row r="402" spans="1:48" x14ac:dyDescent="0.25">
      <c r="A402" t="s">
        <v>51</v>
      </c>
      <c r="B402">
        <v>7</v>
      </c>
      <c r="C402">
        <v>0</v>
      </c>
      <c r="D402">
        <v>1</v>
      </c>
      <c r="E402">
        <v>0</v>
      </c>
      <c r="F402">
        <v>26</v>
      </c>
      <c r="G402">
        <f>טבלה20[[#This Row],[LengthofCycle]]+1</f>
        <v>27</v>
      </c>
      <c r="H402" t="str">
        <f>IF(טבלה20[[#This Row],[CycleNumber]]&gt;2,IF(AND(טבלה20[[#This Row],[LengthofCycle]]-F401=F401-F400,טבלה20[[#This Row],[LengthofCycle]]-F401&lt;&gt;0),1,""),"")</f>
        <v/>
      </c>
      <c r="I402" t="str">
        <f>IF(טבלה20[[#This Row],[דילוג]]=1,SUM(H402:H403),"")</f>
        <v/>
      </c>
      <c r="J402" t="str">
        <f>IF(AND(טבלה20[[#This Row],[CycleNumber]]&gt;B401,טבלה20[[#This Row],[CycleNumber]]&gt;2),IF(טבלה20[[#This Row],[דילוג]]=1,טבלה20[[#This Row],[LengthofCycle]]-F401,J401),"")</f>
        <v/>
      </c>
      <c r="K402">
        <f>IF(AND(טבלה20[[#This Row],[CycleNumber]]&gt;B401,טבלה20[[#This Row],[CycleNumber]]&gt;2),IF(טבלה20[[#This Row],[דילוג]]=1,1,IF(MAX(K400:K401)=1,1,IF(טבלה20[[#This Row],[LengthofCycle]]-F401&lt;&gt;טבלה20[[#This Row],[הפרש קבוע אחרון]],0,""))),"")</f>
        <v>0</v>
      </c>
      <c r="L402" t="str">
        <f>IF(טבלה20[[#This Row],[CycleNumber]]&lt;3,"",IF(טבלה20[[#This Row],[דילוג]]=1,1,IF(L401="","",IF(טבלה20[[#This Row],[LengthofCycle]]-F401=טבלה20[[#This Row],[הפרש קבוע אחרון]],1,IF(L401+1&gt;3,"",L401+1)))))</f>
        <v/>
      </c>
      <c r="M402" t="str">
        <f>IF(AND(טבלה20[[#This Row],[פעילות]]=1,L403=2,L404=1,B404&gt;טבלה20[[#This Row],[CycleNumber]]),1,"")</f>
        <v/>
      </c>
      <c r="N402" t="str">
        <f>IF(AND(טבלה20[[#This Row],[האם יש לאישה וסת דילוג?]]=1,טבלה20[[#This Row],[CycleNumber]]&gt;5),IF(AND(טבלה20[[#This Row],[LengthofCycle]]=F399,F401=F398,F400=F397),1,""),"")</f>
        <v/>
      </c>
      <c r="O402" t="str">
        <f>IF(OR(טבלה20[[#This Row],[פעילות]]="",L401=""),"",IF(טבלה20[[#This Row],[פעילות]]=1,1,0))</f>
        <v/>
      </c>
      <c r="P402" t="str">
        <f>IF(AND(טבלה20[[#This Row],[הפרש קבוע אחרון]]&lt;&gt;"",טבלה20[[#This Row],[CycleNumber]]&lt;B403,B403&lt;&gt;"",טבלה20[[#This Row],[פעילות]]&lt;4),IF(F403-טבלה20[[#This Row],[LengthofCycle]]=טבלה20[[#This Row],[הפרש קבוע אחרון]],1,0),"")</f>
        <v/>
      </c>
      <c r="Q402" s="14" t="str">
        <f>IF(טבלה20[[#This Row],[פעילות]]="","",IF(OR(Q401="",AND(טבלה20[[#This Row],[דילוג]]=1,L401=3)),1,Q401+1))</f>
        <v/>
      </c>
      <c r="R402" s="14" t="str">
        <f>IF(AND(טבלה20[[#This Row],[מחזורי פעילות]]=3,H403=1,טבלה20[[#This Row],[הפרש קבוע אחרון]]&lt;&gt;J403),1,"")</f>
        <v/>
      </c>
      <c r="S402" s="14" t="str">
        <f>IF(AND(טבלה20[[#This Row],[מחזורי פעילות]]=3,H403=1,טבלה20[[#This Row],[הפרש קבוע אחרון]]=J403),1,"")</f>
        <v/>
      </c>
      <c r="T402" s="14" t="str">
        <f>IF(AND(טבלה20[[#This Row],[דילוג]]=1,טבלה20[[#This Row],[הפרש קבוע אחרון]]=J401,טבלה20[[#This Row],[מחזורי פעילות]]&gt;1),1,"")</f>
        <v/>
      </c>
      <c r="U402" s="14" t="str">
        <f>IF(OR(AND(טבלה20[[#This Row],[מחזורי פעילות]]&lt;&gt;"",Q403=""),AND(טבלה20[[#This Row],[פעילות]]=3,Q403=1)),טבלה20[[#This Row],[מחזורי פעילות]],"")</f>
        <v/>
      </c>
      <c r="V402" s="14" t="str">
        <f>IF(טבלה20[[#This Row],[באיזה מחזור נעקר אחרי קביעה?]]&lt;&gt;"",1,"")</f>
        <v/>
      </c>
      <c r="W402" s="14" t="str">
        <f>IF(AND(טבלה20[[#This Row],[באיזה מחזור נעקר אחרי קביעה?]]&lt;&gt;"",טבלה20[[#This Row],[CycleNumber]]&gt;B403),טבלה20[[#This Row],[באיזה מחזור נעקר אחרי קביעה?]],"")</f>
        <v/>
      </c>
      <c r="X402" s="14" t="str">
        <f>IF(AND(טבלה20[[#This Row],[הפרש קבוע אחרון]]&lt;&gt;"",J401=""),טבלה20[[#This Row],[CycleNumber]],"")</f>
        <v/>
      </c>
      <c r="Y402" s="14" t="str">
        <f>IF(OR(טבלה20[[#This Row],[CycleNumber]]&gt;B403,B403=""),טבלה20[[#This Row],[CycleNumber]],"")</f>
        <v/>
      </c>
      <c r="Z4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2" t="s">
        <v>51</v>
      </c>
      <c r="AS402">
        <v>7</v>
      </c>
      <c r="AT402">
        <v>26</v>
      </c>
      <c r="AU402">
        <f t="shared" si="15"/>
        <v>0</v>
      </c>
      <c r="AV402" t="str">
        <f t="shared" si="16"/>
        <v/>
      </c>
    </row>
    <row r="403" spans="1:48" x14ac:dyDescent="0.25">
      <c r="A403" t="s">
        <v>51</v>
      </c>
      <c r="B403">
        <v>8</v>
      </c>
      <c r="C403">
        <v>0</v>
      </c>
      <c r="D403">
        <v>1</v>
      </c>
      <c r="E403">
        <v>0</v>
      </c>
      <c r="F403">
        <v>29</v>
      </c>
      <c r="G403">
        <f>טבלה20[[#This Row],[LengthofCycle]]+1</f>
        <v>30</v>
      </c>
      <c r="H403" t="str">
        <f>IF(טבלה20[[#This Row],[CycleNumber]]&gt;2,IF(AND(טבלה20[[#This Row],[LengthofCycle]]-F402=F402-F401,טבלה20[[#This Row],[LengthofCycle]]-F402&lt;&gt;0),1,""),"")</f>
        <v/>
      </c>
      <c r="I403" t="str">
        <f>IF(טבלה20[[#This Row],[דילוג]]=1,SUM(H403:H404),"")</f>
        <v/>
      </c>
      <c r="J403" t="str">
        <f>IF(AND(טבלה20[[#This Row],[CycleNumber]]&gt;B402,טבלה20[[#This Row],[CycleNumber]]&gt;2),IF(טבלה20[[#This Row],[דילוג]]=1,טבלה20[[#This Row],[LengthofCycle]]-F402,J402),"")</f>
        <v/>
      </c>
      <c r="K403">
        <f>IF(AND(טבלה20[[#This Row],[CycleNumber]]&gt;B402,טבלה20[[#This Row],[CycleNumber]]&gt;2),IF(טבלה20[[#This Row],[דילוג]]=1,1,IF(MAX(K401:K402)=1,1,IF(טבלה20[[#This Row],[LengthofCycle]]-F402&lt;&gt;טבלה20[[#This Row],[הפרש קבוע אחרון]],0,""))),"")</f>
        <v>0</v>
      </c>
      <c r="L403" t="str">
        <f>IF(טבלה20[[#This Row],[CycleNumber]]&lt;3,"",IF(טבלה20[[#This Row],[דילוג]]=1,1,IF(L402="","",IF(טבלה20[[#This Row],[LengthofCycle]]-F402=טבלה20[[#This Row],[הפרש קבוע אחרון]],1,IF(L402+1&gt;3,"",L402+1)))))</f>
        <v/>
      </c>
      <c r="M403" t="str">
        <f>IF(AND(טבלה20[[#This Row],[פעילות]]=1,L404=2,L405=1,B405&gt;טבלה20[[#This Row],[CycleNumber]]),1,"")</f>
        <v/>
      </c>
      <c r="N403" t="str">
        <f>IF(AND(טבלה20[[#This Row],[האם יש לאישה וסת דילוג?]]=1,טבלה20[[#This Row],[CycleNumber]]&gt;5),IF(AND(טבלה20[[#This Row],[LengthofCycle]]=F400,F402=F399,F401=F398),1,""),"")</f>
        <v/>
      </c>
      <c r="O403" t="str">
        <f>IF(OR(טבלה20[[#This Row],[פעילות]]="",L402=""),"",IF(טבלה20[[#This Row],[פעילות]]=1,1,0))</f>
        <v/>
      </c>
      <c r="P403" t="str">
        <f>IF(AND(טבלה20[[#This Row],[הפרש קבוע אחרון]]&lt;&gt;"",טבלה20[[#This Row],[CycleNumber]]&lt;B404,B404&lt;&gt;"",טבלה20[[#This Row],[פעילות]]&lt;4),IF(F404-טבלה20[[#This Row],[LengthofCycle]]=טבלה20[[#This Row],[הפרש קבוע אחרון]],1,0),"")</f>
        <v/>
      </c>
      <c r="Q403" s="14" t="str">
        <f>IF(טבלה20[[#This Row],[פעילות]]="","",IF(OR(Q402="",AND(טבלה20[[#This Row],[דילוג]]=1,L402=3)),1,Q402+1))</f>
        <v/>
      </c>
      <c r="R403" s="14" t="str">
        <f>IF(AND(טבלה20[[#This Row],[מחזורי פעילות]]=3,H404=1,טבלה20[[#This Row],[הפרש קבוע אחרון]]&lt;&gt;J404),1,"")</f>
        <v/>
      </c>
      <c r="S403" s="14" t="str">
        <f>IF(AND(טבלה20[[#This Row],[מחזורי פעילות]]=3,H404=1,טבלה20[[#This Row],[הפרש קבוע אחרון]]=J404),1,"")</f>
        <v/>
      </c>
      <c r="T403" s="14" t="str">
        <f>IF(AND(טבלה20[[#This Row],[דילוג]]=1,טבלה20[[#This Row],[הפרש קבוע אחרון]]=J402,טבלה20[[#This Row],[מחזורי פעילות]]&gt;1),1,"")</f>
        <v/>
      </c>
      <c r="U403" s="14" t="str">
        <f>IF(OR(AND(טבלה20[[#This Row],[מחזורי פעילות]]&lt;&gt;"",Q404=""),AND(טבלה20[[#This Row],[פעילות]]=3,Q404=1)),טבלה20[[#This Row],[מחזורי פעילות]],"")</f>
        <v/>
      </c>
      <c r="V403" s="14" t="str">
        <f>IF(טבלה20[[#This Row],[באיזה מחזור נעקר אחרי קביעה?]]&lt;&gt;"",1,"")</f>
        <v/>
      </c>
      <c r="W403" s="14" t="str">
        <f>IF(AND(טבלה20[[#This Row],[באיזה מחזור נעקר אחרי קביעה?]]&lt;&gt;"",טבלה20[[#This Row],[CycleNumber]]&gt;B404),טבלה20[[#This Row],[באיזה מחזור נעקר אחרי קביעה?]],"")</f>
        <v/>
      </c>
      <c r="X403" s="14" t="str">
        <f>IF(AND(טבלה20[[#This Row],[הפרש קבוע אחרון]]&lt;&gt;"",J402=""),טבלה20[[#This Row],[CycleNumber]],"")</f>
        <v/>
      </c>
      <c r="Y403" s="14" t="str">
        <f>IF(OR(טבלה20[[#This Row],[CycleNumber]]&gt;B404,B404=""),טבלה20[[#This Row],[CycleNumber]],"")</f>
        <v/>
      </c>
      <c r="Z4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3" t="s">
        <v>51</v>
      </c>
      <c r="AS403">
        <v>8</v>
      </c>
      <c r="AT403">
        <v>29</v>
      </c>
      <c r="AU403">
        <f t="shared" si="15"/>
        <v>0</v>
      </c>
      <c r="AV403" t="str">
        <f t="shared" si="16"/>
        <v/>
      </c>
    </row>
    <row r="404" spans="1:48" x14ac:dyDescent="0.25">
      <c r="A404" t="s">
        <v>51</v>
      </c>
      <c r="B404">
        <v>9</v>
      </c>
      <c r="C404">
        <v>0</v>
      </c>
      <c r="D404">
        <v>1</v>
      </c>
      <c r="E404">
        <v>0</v>
      </c>
      <c r="F404">
        <v>29</v>
      </c>
      <c r="G404">
        <f>טבלה20[[#This Row],[LengthofCycle]]+1</f>
        <v>30</v>
      </c>
      <c r="H404" t="str">
        <f>IF(טבלה20[[#This Row],[CycleNumber]]&gt;2,IF(AND(טבלה20[[#This Row],[LengthofCycle]]-F403=F403-F402,טבלה20[[#This Row],[LengthofCycle]]-F403&lt;&gt;0),1,""),"")</f>
        <v/>
      </c>
      <c r="I404" t="str">
        <f>IF(טבלה20[[#This Row],[דילוג]]=1,SUM(H404:H405),"")</f>
        <v/>
      </c>
      <c r="J404" t="str">
        <f>IF(AND(טבלה20[[#This Row],[CycleNumber]]&gt;B403,טבלה20[[#This Row],[CycleNumber]]&gt;2),IF(טבלה20[[#This Row],[דילוג]]=1,טבלה20[[#This Row],[LengthofCycle]]-F403,J403),"")</f>
        <v/>
      </c>
      <c r="K404">
        <f>IF(AND(טבלה20[[#This Row],[CycleNumber]]&gt;B403,טבלה20[[#This Row],[CycleNumber]]&gt;2),IF(טבלה20[[#This Row],[דילוג]]=1,1,IF(MAX(K402:K403)=1,1,IF(טבלה20[[#This Row],[LengthofCycle]]-F403&lt;&gt;טבלה20[[#This Row],[הפרש קבוע אחרון]],0,""))),"")</f>
        <v>0</v>
      </c>
      <c r="L404" t="str">
        <f>IF(טבלה20[[#This Row],[CycleNumber]]&lt;3,"",IF(טבלה20[[#This Row],[דילוג]]=1,1,IF(L403="","",IF(טבלה20[[#This Row],[LengthofCycle]]-F403=טבלה20[[#This Row],[הפרש קבוע אחרון]],1,IF(L403+1&gt;3,"",L403+1)))))</f>
        <v/>
      </c>
      <c r="M404" t="str">
        <f>IF(AND(טבלה20[[#This Row],[פעילות]]=1,L405=2,L406=1,B406&gt;טבלה20[[#This Row],[CycleNumber]]),1,"")</f>
        <v/>
      </c>
      <c r="N404" t="str">
        <f>IF(AND(טבלה20[[#This Row],[האם יש לאישה וסת דילוג?]]=1,טבלה20[[#This Row],[CycleNumber]]&gt;5),IF(AND(טבלה20[[#This Row],[LengthofCycle]]=F401,F403=F400,F402=F399),1,""),"")</f>
        <v/>
      </c>
      <c r="O404" t="str">
        <f>IF(OR(טבלה20[[#This Row],[פעילות]]="",L403=""),"",IF(טבלה20[[#This Row],[פעילות]]=1,1,0))</f>
        <v/>
      </c>
      <c r="P404" t="str">
        <f>IF(AND(טבלה20[[#This Row],[הפרש קבוע אחרון]]&lt;&gt;"",טבלה20[[#This Row],[CycleNumber]]&lt;B405,B405&lt;&gt;"",טבלה20[[#This Row],[פעילות]]&lt;4),IF(F405-טבלה20[[#This Row],[LengthofCycle]]=טבלה20[[#This Row],[הפרש קבוע אחרון]],1,0),"")</f>
        <v/>
      </c>
      <c r="Q404" s="14" t="str">
        <f>IF(טבלה20[[#This Row],[פעילות]]="","",IF(OR(Q403="",AND(טבלה20[[#This Row],[דילוג]]=1,L403=3)),1,Q403+1))</f>
        <v/>
      </c>
      <c r="R404" s="14" t="str">
        <f>IF(AND(טבלה20[[#This Row],[מחזורי פעילות]]=3,H405=1,טבלה20[[#This Row],[הפרש קבוע אחרון]]&lt;&gt;J405),1,"")</f>
        <v/>
      </c>
      <c r="S404" s="14" t="str">
        <f>IF(AND(טבלה20[[#This Row],[מחזורי פעילות]]=3,H405=1,טבלה20[[#This Row],[הפרש קבוע אחרון]]=J405),1,"")</f>
        <v/>
      </c>
      <c r="T404" s="14" t="str">
        <f>IF(AND(טבלה20[[#This Row],[דילוג]]=1,טבלה20[[#This Row],[הפרש קבוע אחרון]]=J403,טבלה20[[#This Row],[מחזורי פעילות]]&gt;1),1,"")</f>
        <v/>
      </c>
      <c r="U404" s="14" t="str">
        <f>IF(OR(AND(טבלה20[[#This Row],[מחזורי פעילות]]&lt;&gt;"",Q405=""),AND(טבלה20[[#This Row],[פעילות]]=3,Q405=1)),טבלה20[[#This Row],[מחזורי פעילות]],"")</f>
        <v/>
      </c>
      <c r="V404" s="14" t="str">
        <f>IF(טבלה20[[#This Row],[באיזה מחזור נעקר אחרי קביעה?]]&lt;&gt;"",1,"")</f>
        <v/>
      </c>
      <c r="W404" s="14" t="str">
        <f>IF(AND(טבלה20[[#This Row],[באיזה מחזור נעקר אחרי קביעה?]]&lt;&gt;"",טבלה20[[#This Row],[CycleNumber]]&gt;B405),טבלה20[[#This Row],[באיזה מחזור נעקר אחרי קביעה?]],"")</f>
        <v/>
      </c>
      <c r="X404" s="14" t="str">
        <f>IF(AND(טבלה20[[#This Row],[הפרש קבוע אחרון]]&lt;&gt;"",J403=""),טבלה20[[#This Row],[CycleNumber]],"")</f>
        <v/>
      </c>
      <c r="Y404" s="14" t="str">
        <f>IF(OR(טבלה20[[#This Row],[CycleNumber]]&gt;B405,B405=""),טבלה20[[#This Row],[CycleNumber]],"")</f>
        <v/>
      </c>
      <c r="Z4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4" t="s">
        <v>51</v>
      </c>
      <c r="AS404">
        <v>9</v>
      </c>
      <c r="AT404">
        <v>29</v>
      </c>
      <c r="AU404">
        <f t="shared" si="15"/>
        <v>0</v>
      </c>
      <c r="AV404" t="str">
        <f t="shared" si="16"/>
        <v/>
      </c>
    </row>
    <row r="405" spans="1:48" x14ac:dyDescent="0.25">
      <c r="A405" t="s">
        <v>51</v>
      </c>
      <c r="B405">
        <v>10</v>
      </c>
      <c r="C405">
        <v>0</v>
      </c>
      <c r="D405">
        <v>1</v>
      </c>
      <c r="E405">
        <v>0</v>
      </c>
      <c r="F405">
        <v>30</v>
      </c>
      <c r="G405">
        <f>טבלה20[[#This Row],[LengthofCycle]]+1</f>
        <v>31</v>
      </c>
      <c r="H405" t="str">
        <f>IF(טבלה20[[#This Row],[CycleNumber]]&gt;2,IF(AND(טבלה20[[#This Row],[LengthofCycle]]-F404=F404-F403,טבלה20[[#This Row],[LengthofCycle]]-F404&lt;&gt;0),1,""),"")</f>
        <v/>
      </c>
      <c r="I405" t="str">
        <f>IF(טבלה20[[#This Row],[דילוג]]=1,SUM(H405:H406),"")</f>
        <v/>
      </c>
      <c r="J405" t="str">
        <f>IF(AND(טבלה20[[#This Row],[CycleNumber]]&gt;B404,טבלה20[[#This Row],[CycleNumber]]&gt;2),IF(טבלה20[[#This Row],[דילוג]]=1,טבלה20[[#This Row],[LengthofCycle]]-F404,J404),"")</f>
        <v/>
      </c>
      <c r="K405">
        <f>IF(AND(טבלה20[[#This Row],[CycleNumber]]&gt;B404,טבלה20[[#This Row],[CycleNumber]]&gt;2),IF(טבלה20[[#This Row],[דילוג]]=1,1,IF(MAX(K403:K404)=1,1,IF(טבלה20[[#This Row],[LengthofCycle]]-F404&lt;&gt;טבלה20[[#This Row],[הפרש קבוע אחרון]],0,""))),"")</f>
        <v>0</v>
      </c>
      <c r="L405" t="str">
        <f>IF(טבלה20[[#This Row],[CycleNumber]]&lt;3,"",IF(טבלה20[[#This Row],[דילוג]]=1,1,IF(L404="","",IF(טבלה20[[#This Row],[LengthofCycle]]-F404=טבלה20[[#This Row],[הפרש קבוע אחרון]],1,IF(L404+1&gt;3,"",L404+1)))))</f>
        <v/>
      </c>
      <c r="M405" t="str">
        <f>IF(AND(טבלה20[[#This Row],[פעילות]]=1,L406=2,L407=1,B407&gt;טבלה20[[#This Row],[CycleNumber]]),1,"")</f>
        <v/>
      </c>
      <c r="N405" t="str">
        <f>IF(AND(טבלה20[[#This Row],[האם יש לאישה וסת דילוג?]]=1,טבלה20[[#This Row],[CycleNumber]]&gt;5),IF(AND(טבלה20[[#This Row],[LengthofCycle]]=F402,F404=F401,F403=F400),1,""),"")</f>
        <v/>
      </c>
      <c r="O405" t="str">
        <f>IF(OR(טבלה20[[#This Row],[פעילות]]="",L404=""),"",IF(טבלה20[[#This Row],[פעילות]]=1,1,0))</f>
        <v/>
      </c>
      <c r="P405" t="str">
        <f>IF(AND(טבלה20[[#This Row],[הפרש קבוע אחרון]]&lt;&gt;"",טבלה20[[#This Row],[CycleNumber]]&lt;B406,B406&lt;&gt;"",טבלה20[[#This Row],[פעילות]]&lt;4),IF(F406-טבלה20[[#This Row],[LengthofCycle]]=טבלה20[[#This Row],[הפרש קבוע אחרון]],1,0),"")</f>
        <v/>
      </c>
      <c r="Q405" s="14" t="str">
        <f>IF(טבלה20[[#This Row],[פעילות]]="","",IF(OR(Q404="",AND(טבלה20[[#This Row],[דילוג]]=1,L404=3)),1,Q404+1))</f>
        <v/>
      </c>
      <c r="R405" s="14" t="str">
        <f>IF(AND(טבלה20[[#This Row],[מחזורי פעילות]]=3,H406=1,טבלה20[[#This Row],[הפרש קבוע אחרון]]&lt;&gt;J406),1,"")</f>
        <v/>
      </c>
      <c r="S405" s="14" t="str">
        <f>IF(AND(טבלה20[[#This Row],[מחזורי פעילות]]=3,H406=1,טבלה20[[#This Row],[הפרש קבוע אחרון]]=J406),1,"")</f>
        <v/>
      </c>
      <c r="T405" s="14" t="str">
        <f>IF(AND(טבלה20[[#This Row],[דילוג]]=1,טבלה20[[#This Row],[הפרש קבוע אחרון]]=J404,טבלה20[[#This Row],[מחזורי פעילות]]&gt;1),1,"")</f>
        <v/>
      </c>
      <c r="U405" s="14" t="str">
        <f>IF(OR(AND(טבלה20[[#This Row],[מחזורי פעילות]]&lt;&gt;"",Q406=""),AND(טבלה20[[#This Row],[פעילות]]=3,Q406=1)),טבלה20[[#This Row],[מחזורי פעילות]],"")</f>
        <v/>
      </c>
      <c r="V405" s="14" t="str">
        <f>IF(טבלה20[[#This Row],[באיזה מחזור נעקר אחרי קביעה?]]&lt;&gt;"",1,"")</f>
        <v/>
      </c>
      <c r="W405" s="14" t="str">
        <f>IF(AND(טבלה20[[#This Row],[באיזה מחזור נעקר אחרי קביעה?]]&lt;&gt;"",טבלה20[[#This Row],[CycleNumber]]&gt;B406),טבלה20[[#This Row],[באיזה מחזור נעקר אחרי קביעה?]],"")</f>
        <v/>
      </c>
      <c r="X405" s="14" t="str">
        <f>IF(AND(טבלה20[[#This Row],[הפרש קבוע אחרון]]&lt;&gt;"",J404=""),טבלה20[[#This Row],[CycleNumber]],"")</f>
        <v/>
      </c>
      <c r="Y405" s="14" t="str">
        <f>IF(OR(טבלה20[[#This Row],[CycleNumber]]&gt;B406,B406=""),טבלה20[[#This Row],[CycleNumber]],"")</f>
        <v/>
      </c>
      <c r="Z4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5" t="s">
        <v>51</v>
      </c>
      <c r="AS405">
        <v>10</v>
      </c>
      <c r="AT405">
        <v>30</v>
      </c>
      <c r="AU405">
        <f t="shared" si="15"/>
        <v>0</v>
      </c>
      <c r="AV405" t="str">
        <f t="shared" si="16"/>
        <v/>
      </c>
    </row>
    <row r="406" spans="1:48" x14ac:dyDescent="0.25">
      <c r="A406" t="s">
        <v>51</v>
      </c>
      <c r="B406">
        <v>11</v>
      </c>
      <c r="C406">
        <v>0</v>
      </c>
      <c r="D406">
        <v>1</v>
      </c>
      <c r="E406">
        <v>0</v>
      </c>
      <c r="F406">
        <v>31</v>
      </c>
      <c r="G406">
        <f>טבלה20[[#This Row],[LengthofCycle]]+1</f>
        <v>32</v>
      </c>
      <c r="H406">
        <f>IF(טבלה20[[#This Row],[CycleNumber]]&gt;2,IF(AND(טבלה20[[#This Row],[LengthofCycle]]-F405=F405-F404,טבלה20[[#This Row],[LengthofCycle]]-F405&lt;&gt;0),1,""),"")</f>
        <v>1</v>
      </c>
      <c r="I406">
        <f>IF(טבלה20[[#This Row],[דילוג]]=1,SUM(H406:H407),"")</f>
        <v>1</v>
      </c>
      <c r="J406">
        <f>IF(AND(טבלה20[[#This Row],[CycleNumber]]&gt;B405,טבלה20[[#This Row],[CycleNumber]]&gt;2),IF(טבלה20[[#This Row],[דילוג]]=1,טבלה20[[#This Row],[LengthofCycle]]-F405,J405),"")</f>
        <v>1</v>
      </c>
      <c r="K406">
        <f>IF(AND(טבלה20[[#This Row],[CycleNumber]]&gt;B405,טבלה20[[#This Row],[CycleNumber]]&gt;2),IF(טבלה20[[#This Row],[דילוג]]=1,1,IF(MAX(K404:K405)=1,1,IF(טבלה20[[#This Row],[LengthofCycle]]-F405&lt;&gt;טבלה20[[#This Row],[הפרש קבוע אחרון]],0,""))),"")</f>
        <v>1</v>
      </c>
      <c r="L406">
        <f>IF(טבלה20[[#This Row],[CycleNumber]]&lt;3,"",IF(טבלה20[[#This Row],[דילוג]]=1,1,IF(L405="","",IF(טבלה20[[#This Row],[LengthofCycle]]-F405=טבלה20[[#This Row],[הפרש קבוע אחרון]],1,IF(L405+1&gt;3,"",L405+1)))))</f>
        <v>1</v>
      </c>
      <c r="M406" t="str">
        <f>IF(AND(טבלה20[[#This Row],[פעילות]]=1,L407=2,L408=1,B408&gt;טבלה20[[#This Row],[CycleNumber]]),1,"")</f>
        <v/>
      </c>
      <c r="N406" t="str">
        <f>IF(AND(טבלה20[[#This Row],[האם יש לאישה וסת דילוג?]]=1,טבלה20[[#This Row],[CycleNumber]]&gt;5),IF(AND(טבלה20[[#This Row],[LengthofCycle]]=F403,F405=F402,F404=F401),1,""),"")</f>
        <v/>
      </c>
      <c r="O406" t="str">
        <f>IF(OR(טבלה20[[#This Row],[פעילות]]="",L405=""),"",IF(טבלה20[[#This Row],[פעילות]]=1,1,0))</f>
        <v/>
      </c>
      <c r="P406">
        <f>IF(AND(טבלה20[[#This Row],[הפרש קבוע אחרון]]&lt;&gt;"",טבלה20[[#This Row],[CycleNumber]]&lt;B407,B407&lt;&gt;"",טבלה20[[#This Row],[פעילות]]&lt;4),IF(F407-טבלה20[[#This Row],[LengthofCycle]]=טבלה20[[#This Row],[הפרש קבוע אחרון]],1,0),"")</f>
        <v>0</v>
      </c>
      <c r="Q406" s="14">
        <f>IF(טבלה20[[#This Row],[פעילות]]="","",IF(OR(Q405="",AND(טבלה20[[#This Row],[דילוג]]=1,L405=3)),1,Q405+1))</f>
        <v>1</v>
      </c>
      <c r="R406" s="14" t="str">
        <f>IF(AND(טבלה20[[#This Row],[מחזורי פעילות]]=3,H407=1,טבלה20[[#This Row],[הפרש קבוע אחרון]]&lt;&gt;J407),1,"")</f>
        <v/>
      </c>
      <c r="S406" s="14" t="str">
        <f>IF(AND(טבלה20[[#This Row],[מחזורי פעילות]]=3,H407=1,טבלה20[[#This Row],[הפרש קבוע אחרון]]=J407),1,"")</f>
        <v/>
      </c>
      <c r="T406" s="14" t="str">
        <f>IF(AND(טבלה20[[#This Row],[דילוג]]=1,טבלה20[[#This Row],[הפרש קבוע אחרון]]=J405,טבלה20[[#This Row],[מחזורי פעילות]]&gt;1),1,"")</f>
        <v/>
      </c>
      <c r="U406" s="14" t="str">
        <f>IF(OR(AND(טבלה20[[#This Row],[מחזורי פעילות]]&lt;&gt;"",Q407=""),AND(טבלה20[[#This Row],[פעילות]]=3,Q407=1)),טבלה20[[#This Row],[מחזורי פעילות]],"")</f>
        <v/>
      </c>
      <c r="V406" s="14" t="str">
        <f>IF(טבלה20[[#This Row],[באיזה מחזור נעקר אחרי קביעה?]]&lt;&gt;"",1,"")</f>
        <v/>
      </c>
      <c r="W406" s="14" t="str">
        <f>IF(AND(טבלה20[[#This Row],[באיזה מחזור נעקר אחרי קביעה?]]&lt;&gt;"",טבלה20[[#This Row],[CycleNumber]]&gt;B407),טבלה20[[#This Row],[באיזה מחזור נעקר אחרי קביעה?]],"")</f>
        <v/>
      </c>
      <c r="X406" s="14">
        <f>IF(AND(טבלה20[[#This Row],[הפרש קבוע אחרון]]&lt;&gt;"",J405=""),טבלה20[[#This Row],[CycleNumber]],"")</f>
        <v>11</v>
      </c>
      <c r="Y406" s="14" t="str">
        <f>IF(OR(טבלה20[[#This Row],[CycleNumber]]&gt;B407,B407=""),טבלה20[[#This Row],[CycleNumber]],"")</f>
        <v/>
      </c>
      <c r="Z4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6" t="s">
        <v>51</v>
      </c>
      <c r="AS406">
        <v>11</v>
      </c>
      <c r="AT406">
        <v>31</v>
      </c>
      <c r="AU406">
        <f t="shared" si="15"/>
        <v>1</v>
      </c>
      <c r="AV406" t="str">
        <f t="shared" si="16"/>
        <v/>
      </c>
    </row>
    <row r="407" spans="1:48" x14ac:dyDescent="0.25">
      <c r="A407" t="s">
        <v>51</v>
      </c>
      <c r="B407">
        <v>12</v>
      </c>
      <c r="C407">
        <v>0</v>
      </c>
      <c r="D407">
        <v>1</v>
      </c>
      <c r="E407">
        <v>0</v>
      </c>
      <c r="F407">
        <v>26</v>
      </c>
      <c r="G407">
        <f>טבלה20[[#This Row],[LengthofCycle]]+1</f>
        <v>27</v>
      </c>
      <c r="H407" t="str">
        <f>IF(טבלה20[[#This Row],[CycleNumber]]&gt;2,IF(AND(טבלה20[[#This Row],[LengthofCycle]]-F406=F406-F405,טבלה20[[#This Row],[LengthofCycle]]-F406&lt;&gt;0),1,""),"")</f>
        <v/>
      </c>
      <c r="I407" t="str">
        <f>IF(טבלה20[[#This Row],[דילוג]]=1,SUM(H407:H408),"")</f>
        <v/>
      </c>
      <c r="J407">
        <f>IF(AND(טבלה20[[#This Row],[CycleNumber]]&gt;B406,טבלה20[[#This Row],[CycleNumber]]&gt;2),IF(טבלה20[[#This Row],[דילוג]]=1,טבלה20[[#This Row],[LengthofCycle]]-F406,J406),"")</f>
        <v>1</v>
      </c>
      <c r="K407">
        <f>IF(AND(טבלה20[[#This Row],[CycleNumber]]&gt;B406,טבלה20[[#This Row],[CycleNumber]]&gt;2),IF(טבלה20[[#This Row],[דילוג]]=1,1,IF(MAX(K405:K406)=1,1,IF(טבלה20[[#This Row],[LengthofCycle]]-F406&lt;&gt;טבלה20[[#This Row],[הפרש קבוע אחרון]],0,""))),"")</f>
        <v>1</v>
      </c>
      <c r="L407">
        <f>IF(טבלה20[[#This Row],[CycleNumber]]&lt;3,"",IF(טבלה20[[#This Row],[דילוג]]=1,1,IF(L406="","",IF(טבלה20[[#This Row],[LengthofCycle]]-F406=טבלה20[[#This Row],[הפרש קבוע אחרון]],1,IF(L406+1&gt;3,"",L406+1)))))</f>
        <v>2</v>
      </c>
      <c r="M407" t="str">
        <f>IF(AND(טבלה20[[#This Row],[פעילות]]=1,L408=2,L409=1,B409&gt;טבלה20[[#This Row],[CycleNumber]]),1,"")</f>
        <v/>
      </c>
      <c r="N407" t="str">
        <f>IF(AND(טבלה20[[#This Row],[האם יש לאישה וסת דילוג?]]=1,טבלה20[[#This Row],[CycleNumber]]&gt;5),IF(AND(טבלה20[[#This Row],[LengthofCycle]]=F404,F406=F403,F405=F402),1,""),"")</f>
        <v/>
      </c>
      <c r="O407">
        <f>IF(OR(טבלה20[[#This Row],[פעילות]]="",L406=""),"",IF(טבלה20[[#This Row],[פעילות]]=1,1,0))</f>
        <v>0</v>
      </c>
      <c r="P407">
        <f>IF(AND(טבלה20[[#This Row],[הפרש קבוע אחרון]]&lt;&gt;"",טבלה20[[#This Row],[CycleNumber]]&lt;B408,B408&lt;&gt;"",טבלה20[[#This Row],[פעילות]]&lt;4),IF(F408-טבלה20[[#This Row],[LengthofCycle]]=טבלה20[[#This Row],[הפרש קבוע אחרון]],1,0),"")</f>
        <v>0</v>
      </c>
      <c r="Q407" s="14">
        <f>IF(טבלה20[[#This Row],[פעילות]]="","",IF(OR(Q406="",AND(טבלה20[[#This Row],[דילוג]]=1,L406=3)),1,Q406+1))</f>
        <v>2</v>
      </c>
      <c r="R407" s="14" t="str">
        <f>IF(AND(טבלה20[[#This Row],[מחזורי פעילות]]=3,H408=1,טבלה20[[#This Row],[הפרש קבוע אחרון]]&lt;&gt;J408),1,"")</f>
        <v/>
      </c>
      <c r="S407" s="14" t="str">
        <f>IF(AND(טבלה20[[#This Row],[מחזורי פעילות]]=3,H408=1,טבלה20[[#This Row],[הפרש קבוע אחרון]]=J408),1,"")</f>
        <v/>
      </c>
      <c r="T407" s="14" t="str">
        <f>IF(AND(טבלה20[[#This Row],[דילוג]]=1,טבלה20[[#This Row],[הפרש קבוע אחרון]]=J406,טבלה20[[#This Row],[מחזורי פעילות]]&gt;1),1,"")</f>
        <v/>
      </c>
      <c r="U407" s="14" t="str">
        <f>IF(OR(AND(טבלה20[[#This Row],[מחזורי פעילות]]&lt;&gt;"",Q408=""),AND(טבלה20[[#This Row],[פעילות]]=3,Q408=1)),טבלה20[[#This Row],[מחזורי פעילות]],"")</f>
        <v/>
      </c>
      <c r="V407" s="14" t="str">
        <f>IF(טבלה20[[#This Row],[באיזה מחזור נעקר אחרי קביעה?]]&lt;&gt;"",1,"")</f>
        <v/>
      </c>
      <c r="W407" s="14" t="str">
        <f>IF(AND(טבלה20[[#This Row],[באיזה מחזור נעקר אחרי קביעה?]]&lt;&gt;"",טבלה20[[#This Row],[CycleNumber]]&gt;B408),טבלה20[[#This Row],[באיזה מחזור נעקר אחרי קביעה?]],"")</f>
        <v/>
      </c>
      <c r="X407" s="14" t="str">
        <f>IF(AND(טבלה20[[#This Row],[הפרש קבוע אחרון]]&lt;&gt;"",J406=""),טבלה20[[#This Row],[CycleNumber]],"")</f>
        <v/>
      </c>
      <c r="Y407" s="14" t="str">
        <f>IF(OR(טבלה20[[#This Row],[CycleNumber]]&gt;B408,B408=""),טבלה20[[#This Row],[CycleNumber]],"")</f>
        <v/>
      </c>
      <c r="Z4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7" t="s">
        <v>51</v>
      </c>
      <c r="AS407">
        <v>12</v>
      </c>
      <c r="AT407">
        <v>26</v>
      </c>
      <c r="AU407">
        <f t="shared" si="15"/>
        <v>0</v>
      </c>
      <c r="AV407" t="str">
        <f t="shared" si="16"/>
        <v/>
      </c>
    </row>
    <row r="408" spans="1:48" x14ac:dyDescent="0.25">
      <c r="A408" t="s">
        <v>51</v>
      </c>
      <c r="B408">
        <v>13</v>
      </c>
      <c r="C408">
        <v>0</v>
      </c>
      <c r="D408">
        <v>1</v>
      </c>
      <c r="E408">
        <v>0</v>
      </c>
      <c r="F408">
        <v>26</v>
      </c>
      <c r="G408">
        <f>טבלה20[[#This Row],[LengthofCycle]]+1</f>
        <v>27</v>
      </c>
      <c r="H408" t="str">
        <f>IF(טבלה20[[#This Row],[CycleNumber]]&gt;2,IF(AND(טבלה20[[#This Row],[LengthofCycle]]-F407=F407-F406,טבלה20[[#This Row],[LengthofCycle]]-F407&lt;&gt;0),1,""),"")</f>
        <v/>
      </c>
      <c r="I408" t="str">
        <f>IF(טבלה20[[#This Row],[דילוג]]=1,SUM(H408:H409),"")</f>
        <v/>
      </c>
      <c r="J408">
        <f>IF(AND(טבלה20[[#This Row],[CycleNumber]]&gt;B407,טבלה20[[#This Row],[CycleNumber]]&gt;2),IF(טבלה20[[#This Row],[דילוג]]=1,טבלה20[[#This Row],[LengthofCycle]]-F407,J407),"")</f>
        <v>1</v>
      </c>
      <c r="K408">
        <f>IF(AND(טבלה20[[#This Row],[CycleNumber]]&gt;B407,טבלה20[[#This Row],[CycleNumber]]&gt;2),IF(טבלה20[[#This Row],[דילוג]]=1,1,IF(MAX(K406:K407)=1,1,IF(טבלה20[[#This Row],[LengthofCycle]]-F407&lt;&gt;טבלה20[[#This Row],[הפרש קבוע אחרון]],0,""))),"")</f>
        <v>1</v>
      </c>
      <c r="L408">
        <f>IF(טבלה20[[#This Row],[CycleNumber]]&lt;3,"",IF(טבלה20[[#This Row],[דילוג]]=1,1,IF(L407="","",IF(טבלה20[[#This Row],[LengthofCycle]]-F407=טבלה20[[#This Row],[הפרש קבוע אחרון]],1,IF(L407+1&gt;3,"",L407+1)))))</f>
        <v>3</v>
      </c>
      <c r="M408" t="str">
        <f>IF(AND(טבלה20[[#This Row],[פעילות]]=1,L409=2,L410=1,B410&gt;טבלה20[[#This Row],[CycleNumber]]),1,"")</f>
        <v/>
      </c>
      <c r="N408" t="str">
        <f>IF(AND(טבלה20[[#This Row],[האם יש לאישה וסת דילוג?]]=1,טבלה20[[#This Row],[CycleNumber]]&gt;5),IF(AND(טבלה20[[#This Row],[LengthofCycle]]=F405,F407=F404,F406=F403),1,""),"")</f>
        <v/>
      </c>
      <c r="O408">
        <f>IF(OR(טבלה20[[#This Row],[פעילות]]="",L407=""),"",IF(טבלה20[[#This Row],[פעילות]]=1,1,0))</f>
        <v>0</v>
      </c>
      <c r="P408" t="str">
        <f>IF(AND(טבלה20[[#This Row],[הפרש קבוע אחרון]]&lt;&gt;"",טבלה20[[#This Row],[CycleNumber]]&lt;B409,B409&lt;&gt;"",טבלה20[[#This Row],[פעילות]]&lt;4),IF(F409-טבלה20[[#This Row],[LengthofCycle]]=טבלה20[[#This Row],[הפרש קבוע אחרון]],1,0),"")</f>
        <v/>
      </c>
      <c r="Q408" s="14">
        <f>IF(טבלה20[[#This Row],[פעילות]]="","",IF(OR(Q407="",AND(טבלה20[[#This Row],[דילוג]]=1,L407=3)),1,Q407+1))</f>
        <v>3</v>
      </c>
      <c r="R408" s="14" t="str">
        <f>IF(AND(טבלה20[[#This Row],[מחזורי פעילות]]=3,H409=1,טבלה20[[#This Row],[הפרש קבוע אחרון]]&lt;&gt;J409),1,"")</f>
        <v/>
      </c>
      <c r="S408" s="14" t="str">
        <f>IF(AND(טבלה20[[#This Row],[מחזורי פעילות]]=3,H409=1,טבלה20[[#This Row],[הפרש קבוע אחרון]]=J409),1,"")</f>
        <v/>
      </c>
      <c r="T408" s="14" t="str">
        <f>IF(AND(טבלה20[[#This Row],[דילוג]]=1,טבלה20[[#This Row],[הפרש קבוע אחרון]]=J407,טבלה20[[#This Row],[מחזורי פעילות]]&gt;1),1,"")</f>
        <v/>
      </c>
      <c r="U408" s="14">
        <f>IF(OR(AND(טבלה20[[#This Row],[מחזורי פעילות]]&lt;&gt;"",Q409=""),AND(טבלה20[[#This Row],[פעילות]]=3,Q409=1)),טבלה20[[#This Row],[מחזורי פעילות]],"")</f>
        <v>3</v>
      </c>
      <c r="V408" s="14">
        <f>IF(טבלה20[[#This Row],[באיזה מחזור נעקר אחרי קביעה?]]&lt;&gt;"",1,"")</f>
        <v>1</v>
      </c>
      <c r="W408" s="14">
        <f>IF(AND(טבלה20[[#This Row],[באיזה מחזור נעקר אחרי קביעה?]]&lt;&gt;"",טבלה20[[#This Row],[CycleNumber]]&gt;B409),טבלה20[[#This Row],[באיזה מחזור נעקר אחרי קביעה?]],"")</f>
        <v>3</v>
      </c>
      <c r="X408" s="14" t="str">
        <f>IF(AND(טבלה20[[#This Row],[הפרש קבוע אחרון]]&lt;&gt;"",J407=""),טבלה20[[#This Row],[CycleNumber]],"")</f>
        <v/>
      </c>
      <c r="Y408" s="14">
        <f>IF(OR(טבלה20[[#This Row],[CycleNumber]]&gt;B409,B409=""),טבלה20[[#This Row],[CycleNumber]],"")</f>
        <v>13</v>
      </c>
      <c r="Z4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8" t="s">
        <v>51</v>
      </c>
      <c r="AS408">
        <v>13</v>
      </c>
      <c r="AT408">
        <v>26</v>
      </c>
      <c r="AU408">
        <f t="shared" si="15"/>
        <v>0</v>
      </c>
      <c r="AV408" t="str">
        <f t="shared" si="16"/>
        <v/>
      </c>
    </row>
    <row r="409" spans="1:48" x14ac:dyDescent="0.25">
      <c r="A409" t="s">
        <v>52</v>
      </c>
      <c r="B409">
        <v>1</v>
      </c>
      <c r="C409">
        <v>0</v>
      </c>
      <c r="D409">
        <v>1</v>
      </c>
      <c r="E409">
        <v>0</v>
      </c>
      <c r="F409">
        <v>28</v>
      </c>
      <c r="G409">
        <f>טבלה20[[#This Row],[LengthofCycle]]+1</f>
        <v>29</v>
      </c>
      <c r="H409" t="str">
        <f>IF(טבלה20[[#This Row],[CycleNumber]]&gt;2,IF(AND(טבלה20[[#This Row],[LengthofCycle]]-F408=F408-F407,טבלה20[[#This Row],[LengthofCycle]]-F408&lt;&gt;0),1,""),"")</f>
        <v/>
      </c>
      <c r="I409" t="str">
        <f>IF(טבלה20[[#This Row],[דילוג]]=1,SUM(H409:H410),"")</f>
        <v/>
      </c>
      <c r="J409" t="str">
        <f>IF(AND(טבלה20[[#This Row],[CycleNumber]]&gt;B408,טבלה20[[#This Row],[CycleNumber]]&gt;2),IF(טבלה20[[#This Row],[דילוג]]=1,טבלה20[[#This Row],[LengthofCycle]]-F408,J408),"")</f>
        <v/>
      </c>
      <c r="K409" t="str">
        <f>IF(AND(טבלה20[[#This Row],[CycleNumber]]&gt;B408,טבלה20[[#This Row],[CycleNumber]]&gt;2),IF(טבלה20[[#This Row],[דילוג]]=1,1,IF(MAX(K407:K408)=1,1,IF(טבלה20[[#This Row],[LengthofCycle]]-F408&lt;&gt;טבלה20[[#This Row],[הפרש קבוע אחרון]],0,""))),"")</f>
        <v/>
      </c>
      <c r="L409" t="str">
        <f>IF(טבלה20[[#This Row],[CycleNumber]]&lt;3,"",IF(טבלה20[[#This Row],[דילוג]]=1,1,IF(L408="","",IF(טבלה20[[#This Row],[LengthofCycle]]-F408=טבלה20[[#This Row],[הפרש קבוע אחרון]],1,IF(L408+1&gt;3,"",L408+1)))))</f>
        <v/>
      </c>
      <c r="M409" t="str">
        <f>IF(AND(טבלה20[[#This Row],[פעילות]]=1,L410=2,L411=1,B411&gt;טבלה20[[#This Row],[CycleNumber]]),1,"")</f>
        <v/>
      </c>
      <c r="N409" t="str">
        <f>IF(AND(טבלה20[[#This Row],[האם יש לאישה וסת דילוג?]]=1,טבלה20[[#This Row],[CycleNumber]]&gt;5),IF(AND(טבלה20[[#This Row],[LengthofCycle]]=F406,F408=F405,F407=F404),1,""),"")</f>
        <v/>
      </c>
      <c r="O409" t="str">
        <f>IF(OR(טבלה20[[#This Row],[פעילות]]="",L408=""),"",IF(טבלה20[[#This Row],[פעילות]]=1,1,0))</f>
        <v/>
      </c>
      <c r="P409" t="str">
        <f>IF(AND(טבלה20[[#This Row],[הפרש קבוע אחרון]]&lt;&gt;"",טבלה20[[#This Row],[CycleNumber]]&lt;B410,B410&lt;&gt;"",טבלה20[[#This Row],[פעילות]]&lt;4),IF(F410-טבלה20[[#This Row],[LengthofCycle]]=טבלה20[[#This Row],[הפרש קבוע אחרון]],1,0),"")</f>
        <v/>
      </c>
      <c r="Q409" s="14" t="str">
        <f>IF(טבלה20[[#This Row],[פעילות]]="","",IF(OR(Q408="",AND(טבלה20[[#This Row],[דילוג]]=1,L408=3)),1,Q408+1))</f>
        <v/>
      </c>
      <c r="R409" s="14" t="str">
        <f>IF(AND(טבלה20[[#This Row],[מחזורי פעילות]]=3,H410=1,טבלה20[[#This Row],[הפרש קבוע אחרון]]&lt;&gt;J410),1,"")</f>
        <v/>
      </c>
      <c r="S409" s="14" t="str">
        <f>IF(AND(טבלה20[[#This Row],[מחזורי פעילות]]=3,H410=1,טבלה20[[#This Row],[הפרש קבוע אחרון]]=J410),1,"")</f>
        <v/>
      </c>
      <c r="T409" s="14" t="str">
        <f>IF(AND(טבלה20[[#This Row],[דילוג]]=1,טבלה20[[#This Row],[הפרש קבוע אחרון]]=J408,טבלה20[[#This Row],[מחזורי פעילות]]&gt;1),1,"")</f>
        <v/>
      </c>
      <c r="U409" s="14" t="str">
        <f>IF(OR(AND(טבלה20[[#This Row],[מחזורי פעילות]]&lt;&gt;"",Q410=""),AND(טבלה20[[#This Row],[פעילות]]=3,Q410=1)),טבלה20[[#This Row],[מחזורי פעילות]],"")</f>
        <v/>
      </c>
      <c r="V409" s="14" t="str">
        <f>IF(טבלה20[[#This Row],[באיזה מחזור נעקר אחרי קביעה?]]&lt;&gt;"",1,"")</f>
        <v/>
      </c>
      <c r="W409" s="14" t="str">
        <f>IF(AND(טבלה20[[#This Row],[באיזה מחזור נעקר אחרי קביעה?]]&lt;&gt;"",טבלה20[[#This Row],[CycleNumber]]&gt;B410),טבלה20[[#This Row],[באיזה מחזור נעקר אחרי קביעה?]],"")</f>
        <v/>
      </c>
      <c r="X409" s="14" t="str">
        <f>IF(AND(טבלה20[[#This Row],[הפרש קבוע אחרון]]&lt;&gt;"",J408=""),טבלה20[[#This Row],[CycleNumber]],"")</f>
        <v/>
      </c>
      <c r="Y409" s="14" t="str">
        <f>IF(OR(טבלה20[[#This Row],[CycleNumber]]&gt;B410,B410=""),טבלה20[[#This Row],[CycleNumber]],"")</f>
        <v/>
      </c>
      <c r="Z4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09" t="s">
        <v>52</v>
      </c>
      <c r="AS409">
        <v>1</v>
      </c>
      <c r="AT409">
        <v>28</v>
      </c>
      <c r="AU409" t="str">
        <f t="shared" si="15"/>
        <v/>
      </c>
      <c r="AV409" t="str">
        <f t="shared" si="16"/>
        <v/>
      </c>
    </row>
    <row r="410" spans="1:48" x14ac:dyDescent="0.25">
      <c r="A410" t="s">
        <v>52</v>
      </c>
      <c r="B410">
        <v>2</v>
      </c>
      <c r="C410">
        <v>0</v>
      </c>
      <c r="D410">
        <v>1</v>
      </c>
      <c r="E410">
        <v>0</v>
      </c>
      <c r="F410">
        <v>26</v>
      </c>
      <c r="G410">
        <f>טבלה20[[#This Row],[LengthofCycle]]+1</f>
        <v>27</v>
      </c>
      <c r="H410" t="str">
        <f>IF(טבלה20[[#This Row],[CycleNumber]]&gt;2,IF(AND(טבלה20[[#This Row],[LengthofCycle]]-F409=F409-F408,טבלה20[[#This Row],[LengthofCycle]]-F409&lt;&gt;0),1,""),"")</f>
        <v/>
      </c>
      <c r="I410" t="str">
        <f>IF(טבלה20[[#This Row],[דילוג]]=1,SUM(H410:H411),"")</f>
        <v/>
      </c>
      <c r="J410" t="str">
        <f>IF(AND(טבלה20[[#This Row],[CycleNumber]]&gt;B409,טבלה20[[#This Row],[CycleNumber]]&gt;2),IF(טבלה20[[#This Row],[דילוג]]=1,טבלה20[[#This Row],[LengthofCycle]]-F409,J409),"")</f>
        <v/>
      </c>
      <c r="K410" t="str">
        <f>IF(AND(טבלה20[[#This Row],[CycleNumber]]&gt;B409,טבלה20[[#This Row],[CycleNumber]]&gt;2),IF(טבלה20[[#This Row],[דילוג]]=1,1,IF(MAX(K408:K409)=1,1,IF(טבלה20[[#This Row],[LengthofCycle]]-F409&lt;&gt;טבלה20[[#This Row],[הפרש קבוע אחרון]],0,""))),"")</f>
        <v/>
      </c>
      <c r="L410" t="str">
        <f>IF(טבלה20[[#This Row],[CycleNumber]]&lt;3,"",IF(טבלה20[[#This Row],[דילוג]]=1,1,IF(L409="","",IF(טבלה20[[#This Row],[LengthofCycle]]-F409=טבלה20[[#This Row],[הפרש קבוע אחרון]],1,IF(L409+1&gt;3,"",L409+1)))))</f>
        <v/>
      </c>
      <c r="M410" t="str">
        <f>IF(AND(טבלה20[[#This Row],[פעילות]]=1,L411=2,L412=1,B412&gt;טבלה20[[#This Row],[CycleNumber]]),1,"")</f>
        <v/>
      </c>
      <c r="N410" t="str">
        <f>IF(AND(טבלה20[[#This Row],[האם יש לאישה וסת דילוג?]]=1,טבלה20[[#This Row],[CycleNumber]]&gt;5),IF(AND(טבלה20[[#This Row],[LengthofCycle]]=F407,F409=F406,F408=F405),1,""),"")</f>
        <v/>
      </c>
      <c r="O410" t="str">
        <f>IF(OR(טבלה20[[#This Row],[פעילות]]="",L409=""),"",IF(טבלה20[[#This Row],[פעילות]]=1,1,0))</f>
        <v/>
      </c>
      <c r="P410" t="str">
        <f>IF(AND(טבלה20[[#This Row],[הפרש קבוע אחרון]]&lt;&gt;"",טבלה20[[#This Row],[CycleNumber]]&lt;B411,B411&lt;&gt;"",טבלה20[[#This Row],[פעילות]]&lt;4),IF(F411-טבלה20[[#This Row],[LengthofCycle]]=טבלה20[[#This Row],[הפרש קבוע אחרון]],1,0),"")</f>
        <v/>
      </c>
      <c r="Q410" s="14" t="str">
        <f>IF(טבלה20[[#This Row],[פעילות]]="","",IF(OR(Q409="",AND(טבלה20[[#This Row],[דילוג]]=1,L409=3)),1,Q409+1))</f>
        <v/>
      </c>
      <c r="R410" s="14" t="str">
        <f>IF(AND(טבלה20[[#This Row],[מחזורי פעילות]]=3,H411=1,טבלה20[[#This Row],[הפרש קבוע אחרון]]&lt;&gt;J411),1,"")</f>
        <v/>
      </c>
      <c r="S410" s="14" t="str">
        <f>IF(AND(טבלה20[[#This Row],[מחזורי פעילות]]=3,H411=1,טבלה20[[#This Row],[הפרש קבוע אחרון]]=J411),1,"")</f>
        <v/>
      </c>
      <c r="T410" s="14" t="str">
        <f>IF(AND(טבלה20[[#This Row],[דילוג]]=1,טבלה20[[#This Row],[הפרש קבוע אחרון]]=J409,טבלה20[[#This Row],[מחזורי פעילות]]&gt;1),1,"")</f>
        <v/>
      </c>
      <c r="U410" s="14" t="str">
        <f>IF(OR(AND(טבלה20[[#This Row],[מחזורי פעילות]]&lt;&gt;"",Q411=""),AND(טבלה20[[#This Row],[פעילות]]=3,Q411=1)),טבלה20[[#This Row],[מחזורי פעילות]],"")</f>
        <v/>
      </c>
      <c r="V410" s="14" t="str">
        <f>IF(טבלה20[[#This Row],[באיזה מחזור נעקר אחרי קביעה?]]&lt;&gt;"",1,"")</f>
        <v/>
      </c>
      <c r="W410" s="14" t="str">
        <f>IF(AND(טבלה20[[#This Row],[באיזה מחזור נעקר אחרי קביעה?]]&lt;&gt;"",טבלה20[[#This Row],[CycleNumber]]&gt;B411),טבלה20[[#This Row],[באיזה מחזור נעקר אחרי קביעה?]],"")</f>
        <v/>
      </c>
      <c r="X410" s="14" t="str">
        <f>IF(AND(טבלה20[[#This Row],[הפרש קבוע אחרון]]&lt;&gt;"",J409=""),טבלה20[[#This Row],[CycleNumber]],"")</f>
        <v/>
      </c>
      <c r="Y410" s="14" t="str">
        <f>IF(OR(טבלה20[[#This Row],[CycleNumber]]&gt;B411,B411=""),טבלה20[[#This Row],[CycleNumber]],"")</f>
        <v/>
      </c>
      <c r="Z4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0" t="s">
        <v>52</v>
      </c>
      <c r="AS410">
        <v>2</v>
      </c>
      <c r="AT410">
        <v>26</v>
      </c>
      <c r="AU410" t="str">
        <f t="shared" si="15"/>
        <v/>
      </c>
      <c r="AV410" t="str">
        <f t="shared" si="16"/>
        <v/>
      </c>
    </row>
    <row r="411" spans="1:48" x14ac:dyDescent="0.25">
      <c r="A411" t="s">
        <v>52</v>
      </c>
      <c r="B411">
        <v>3</v>
      </c>
      <c r="C411">
        <v>0</v>
      </c>
      <c r="D411">
        <v>1</v>
      </c>
      <c r="E411">
        <v>0</v>
      </c>
      <c r="F411">
        <v>28</v>
      </c>
      <c r="G411">
        <f>טבלה20[[#This Row],[LengthofCycle]]+1</f>
        <v>29</v>
      </c>
      <c r="H411" t="str">
        <f>IF(טבלה20[[#This Row],[CycleNumber]]&gt;2,IF(AND(טבלה20[[#This Row],[LengthofCycle]]-F410=F410-F409,טבלה20[[#This Row],[LengthofCycle]]-F410&lt;&gt;0),1,""),"")</f>
        <v/>
      </c>
      <c r="I411" t="str">
        <f>IF(טבלה20[[#This Row],[דילוג]]=1,SUM(H411:H412),"")</f>
        <v/>
      </c>
      <c r="J411" t="str">
        <f>IF(AND(טבלה20[[#This Row],[CycleNumber]]&gt;B410,טבלה20[[#This Row],[CycleNumber]]&gt;2),IF(טבלה20[[#This Row],[דילוג]]=1,טבלה20[[#This Row],[LengthofCycle]]-F410,J410),"")</f>
        <v/>
      </c>
      <c r="K411">
        <f>IF(AND(טבלה20[[#This Row],[CycleNumber]]&gt;B410,טבלה20[[#This Row],[CycleNumber]]&gt;2),IF(טבלה20[[#This Row],[דילוג]]=1,1,IF(MAX(K409:K410)=1,1,IF(טבלה20[[#This Row],[LengthofCycle]]-F410&lt;&gt;טבלה20[[#This Row],[הפרש קבוע אחרון]],0,""))),"")</f>
        <v>0</v>
      </c>
      <c r="L411" t="str">
        <f>IF(טבלה20[[#This Row],[CycleNumber]]&lt;3,"",IF(טבלה20[[#This Row],[דילוג]]=1,1,IF(L410="","",IF(טבלה20[[#This Row],[LengthofCycle]]-F410=טבלה20[[#This Row],[הפרש קבוע אחרון]],1,IF(L410+1&gt;3,"",L410+1)))))</f>
        <v/>
      </c>
      <c r="M411" t="str">
        <f>IF(AND(טבלה20[[#This Row],[פעילות]]=1,L412=2,L413=1,B413&gt;טבלה20[[#This Row],[CycleNumber]]),1,"")</f>
        <v/>
      </c>
      <c r="N411" t="str">
        <f>IF(AND(טבלה20[[#This Row],[האם יש לאישה וסת דילוג?]]=1,טבלה20[[#This Row],[CycleNumber]]&gt;5),IF(AND(טבלה20[[#This Row],[LengthofCycle]]=F408,F410=F407,F409=F406),1,""),"")</f>
        <v/>
      </c>
      <c r="O411" t="str">
        <f>IF(OR(טבלה20[[#This Row],[פעילות]]="",L410=""),"",IF(טבלה20[[#This Row],[פעילות]]=1,1,0))</f>
        <v/>
      </c>
      <c r="P411" t="str">
        <f>IF(AND(טבלה20[[#This Row],[הפרש קבוע אחרון]]&lt;&gt;"",טבלה20[[#This Row],[CycleNumber]]&lt;B412,B412&lt;&gt;"",טבלה20[[#This Row],[פעילות]]&lt;4),IF(F412-טבלה20[[#This Row],[LengthofCycle]]=טבלה20[[#This Row],[הפרש קבוע אחרון]],1,0),"")</f>
        <v/>
      </c>
      <c r="Q411" s="14" t="str">
        <f>IF(טבלה20[[#This Row],[פעילות]]="","",IF(OR(Q410="",AND(טבלה20[[#This Row],[דילוג]]=1,L410=3)),1,Q410+1))</f>
        <v/>
      </c>
      <c r="R411" s="14" t="str">
        <f>IF(AND(טבלה20[[#This Row],[מחזורי פעילות]]=3,H412=1,טבלה20[[#This Row],[הפרש קבוע אחרון]]&lt;&gt;J412),1,"")</f>
        <v/>
      </c>
      <c r="S411" s="14" t="str">
        <f>IF(AND(טבלה20[[#This Row],[מחזורי פעילות]]=3,H412=1,טבלה20[[#This Row],[הפרש קבוע אחרון]]=J412),1,"")</f>
        <v/>
      </c>
      <c r="T411" s="14" t="str">
        <f>IF(AND(טבלה20[[#This Row],[דילוג]]=1,טבלה20[[#This Row],[הפרש קבוע אחרון]]=J410,טבלה20[[#This Row],[מחזורי פעילות]]&gt;1),1,"")</f>
        <v/>
      </c>
      <c r="U411" s="14" t="str">
        <f>IF(OR(AND(טבלה20[[#This Row],[מחזורי פעילות]]&lt;&gt;"",Q412=""),AND(טבלה20[[#This Row],[פעילות]]=3,Q412=1)),טבלה20[[#This Row],[מחזורי פעילות]],"")</f>
        <v/>
      </c>
      <c r="V411" s="14" t="str">
        <f>IF(טבלה20[[#This Row],[באיזה מחזור נעקר אחרי קביעה?]]&lt;&gt;"",1,"")</f>
        <v/>
      </c>
      <c r="W411" s="14" t="str">
        <f>IF(AND(טבלה20[[#This Row],[באיזה מחזור נעקר אחרי קביעה?]]&lt;&gt;"",טבלה20[[#This Row],[CycleNumber]]&gt;B412),טבלה20[[#This Row],[באיזה מחזור נעקר אחרי קביעה?]],"")</f>
        <v/>
      </c>
      <c r="X411" s="14" t="str">
        <f>IF(AND(טבלה20[[#This Row],[הפרש קבוע אחרון]]&lt;&gt;"",J410=""),טבלה20[[#This Row],[CycleNumber]],"")</f>
        <v/>
      </c>
      <c r="Y411" s="14" t="str">
        <f>IF(OR(טבלה20[[#This Row],[CycleNumber]]&gt;B412,B412=""),טבלה20[[#This Row],[CycleNumber]],"")</f>
        <v/>
      </c>
      <c r="Z4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1" t="s">
        <v>52</v>
      </c>
      <c r="AS411">
        <v>3</v>
      </c>
      <c r="AT411">
        <v>28</v>
      </c>
      <c r="AU411">
        <f t="shared" si="15"/>
        <v>0</v>
      </c>
      <c r="AV411" t="str">
        <f t="shared" si="16"/>
        <v/>
      </c>
    </row>
    <row r="412" spans="1:48" x14ac:dyDescent="0.25">
      <c r="A412" t="s">
        <v>52</v>
      </c>
      <c r="B412">
        <v>4</v>
      </c>
      <c r="C412">
        <v>0</v>
      </c>
      <c r="D412">
        <v>1</v>
      </c>
      <c r="E412">
        <v>0</v>
      </c>
      <c r="F412">
        <v>26</v>
      </c>
      <c r="G412">
        <f>טבלה20[[#This Row],[LengthofCycle]]+1</f>
        <v>27</v>
      </c>
      <c r="H412" t="str">
        <f>IF(טבלה20[[#This Row],[CycleNumber]]&gt;2,IF(AND(טבלה20[[#This Row],[LengthofCycle]]-F411=F411-F410,טבלה20[[#This Row],[LengthofCycle]]-F411&lt;&gt;0),1,""),"")</f>
        <v/>
      </c>
      <c r="I412" t="str">
        <f>IF(טבלה20[[#This Row],[דילוג]]=1,SUM(H412:H413),"")</f>
        <v/>
      </c>
      <c r="J412" t="str">
        <f>IF(AND(טבלה20[[#This Row],[CycleNumber]]&gt;B411,טבלה20[[#This Row],[CycleNumber]]&gt;2),IF(טבלה20[[#This Row],[דילוג]]=1,טבלה20[[#This Row],[LengthofCycle]]-F411,J411),"")</f>
        <v/>
      </c>
      <c r="K412">
        <f>IF(AND(טבלה20[[#This Row],[CycleNumber]]&gt;B411,טבלה20[[#This Row],[CycleNumber]]&gt;2),IF(טבלה20[[#This Row],[דילוג]]=1,1,IF(MAX(K410:K411)=1,1,IF(טבלה20[[#This Row],[LengthofCycle]]-F411&lt;&gt;טבלה20[[#This Row],[הפרש קבוע אחרון]],0,""))),"")</f>
        <v>0</v>
      </c>
      <c r="L412" t="str">
        <f>IF(טבלה20[[#This Row],[CycleNumber]]&lt;3,"",IF(טבלה20[[#This Row],[דילוג]]=1,1,IF(L411="","",IF(טבלה20[[#This Row],[LengthofCycle]]-F411=טבלה20[[#This Row],[הפרש קבוע אחרון]],1,IF(L411+1&gt;3,"",L411+1)))))</f>
        <v/>
      </c>
      <c r="M412" t="str">
        <f>IF(AND(טבלה20[[#This Row],[פעילות]]=1,L413=2,L414=1,B414&gt;טבלה20[[#This Row],[CycleNumber]]),1,"")</f>
        <v/>
      </c>
      <c r="N412" t="str">
        <f>IF(AND(טבלה20[[#This Row],[האם יש לאישה וסת דילוג?]]=1,טבלה20[[#This Row],[CycleNumber]]&gt;5),IF(AND(טבלה20[[#This Row],[LengthofCycle]]=F409,F411=F408,F410=F407),1,""),"")</f>
        <v/>
      </c>
      <c r="O412" t="str">
        <f>IF(OR(טבלה20[[#This Row],[פעילות]]="",L411=""),"",IF(טבלה20[[#This Row],[פעילות]]=1,1,0))</f>
        <v/>
      </c>
      <c r="P412" t="str">
        <f>IF(AND(טבלה20[[#This Row],[הפרש קבוע אחרון]]&lt;&gt;"",טבלה20[[#This Row],[CycleNumber]]&lt;B413,B413&lt;&gt;"",טבלה20[[#This Row],[פעילות]]&lt;4),IF(F413-טבלה20[[#This Row],[LengthofCycle]]=טבלה20[[#This Row],[הפרש קבוע אחרון]],1,0),"")</f>
        <v/>
      </c>
      <c r="Q412" s="14" t="str">
        <f>IF(טבלה20[[#This Row],[פעילות]]="","",IF(OR(Q411="",AND(טבלה20[[#This Row],[דילוג]]=1,L411=3)),1,Q411+1))</f>
        <v/>
      </c>
      <c r="R412" s="14" t="str">
        <f>IF(AND(טבלה20[[#This Row],[מחזורי פעילות]]=3,H413=1,טבלה20[[#This Row],[הפרש קבוע אחרון]]&lt;&gt;J413),1,"")</f>
        <v/>
      </c>
      <c r="S412" s="14" t="str">
        <f>IF(AND(טבלה20[[#This Row],[מחזורי פעילות]]=3,H413=1,טבלה20[[#This Row],[הפרש קבוע אחרון]]=J413),1,"")</f>
        <v/>
      </c>
      <c r="T412" s="14" t="str">
        <f>IF(AND(טבלה20[[#This Row],[דילוג]]=1,טבלה20[[#This Row],[הפרש קבוע אחרון]]=J411,טבלה20[[#This Row],[מחזורי פעילות]]&gt;1),1,"")</f>
        <v/>
      </c>
      <c r="U412" s="14" t="str">
        <f>IF(OR(AND(טבלה20[[#This Row],[מחזורי פעילות]]&lt;&gt;"",Q413=""),AND(טבלה20[[#This Row],[פעילות]]=3,Q413=1)),טבלה20[[#This Row],[מחזורי פעילות]],"")</f>
        <v/>
      </c>
      <c r="V412" s="14" t="str">
        <f>IF(טבלה20[[#This Row],[באיזה מחזור נעקר אחרי קביעה?]]&lt;&gt;"",1,"")</f>
        <v/>
      </c>
      <c r="W412" s="14" t="str">
        <f>IF(AND(טבלה20[[#This Row],[באיזה מחזור נעקר אחרי קביעה?]]&lt;&gt;"",טבלה20[[#This Row],[CycleNumber]]&gt;B413),טבלה20[[#This Row],[באיזה מחזור נעקר אחרי קביעה?]],"")</f>
        <v/>
      </c>
      <c r="X412" s="14" t="str">
        <f>IF(AND(טבלה20[[#This Row],[הפרש קבוע אחרון]]&lt;&gt;"",J411=""),טבלה20[[#This Row],[CycleNumber]],"")</f>
        <v/>
      </c>
      <c r="Y412" s="14" t="str">
        <f>IF(OR(טבלה20[[#This Row],[CycleNumber]]&gt;B413,B413=""),טבלה20[[#This Row],[CycleNumber]],"")</f>
        <v/>
      </c>
      <c r="Z4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2" t="s">
        <v>52</v>
      </c>
      <c r="AS412">
        <v>4</v>
      </c>
      <c r="AT412">
        <v>26</v>
      </c>
      <c r="AU412">
        <f t="shared" si="15"/>
        <v>0</v>
      </c>
      <c r="AV412" t="str">
        <f t="shared" si="16"/>
        <v/>
      </c>
    </row>
    <row r="413" spans="1:48" x14ac:dyDescent="0.25">
      <c r="A413" t="s">
        <v>52</v>
      </c>
      <c r="B413">
        <v>5</v>
      </c>
      <c r="C413">
        <v>0</v>
      </c>
      <c r="D413">
        <v>1</v>
      </c>
      <c r="E413">
        <v>0</v>
      </c>
      <c r="F413">
        <v>28</v>
      </c>
      <c r="G413">
        <f>טבלה20[[#This Row],[LengthofCycle]]+1</f>
        <v>29</v>
      </c>
      <c r="H413" t="str">
        <f>IF(טבלה20[[#This Row],[CycleNumber]]&gt;2,IF(AND(טבלה20[[#This Row],[LengthofCycle]]-F412=F412-F411,טבלה20[[#This Row],[LengthofCycle]]-F412&lt;&gt;0),1,""),"")</f>
        <v/>
      </c>
      <c r="I413" t="str">
        <f>IF(טבלה20[[#This Row],[דילוג]]=1,SUM(H413:H414),"")</f>
        <v/>
      </c>
      <c r="J413" t="str">
        <f>IF(AND(טבלה20[[#This Row],[CycleNumber]]&gt;B412,טבלה20[[#This Row],[CycleNumber]]&gt;2),IF(טבלה20[[#This Row],[דילוג]]=1,טבלה20[[#This Row],[LengthofCycle]]-F412,J412),"")</f>
        <v/>
      </c>
      <c r="K413">
        <f>IF(AND(טבלה20[[#This Row],[CycleNumber]]&gt;B412,טבלה20[[#This Row],[CycleNumber]]&gt;2),IF(טבלה20[[#This Row],[דילוג]]=1,1,IF(MAX(K411:K412)=1,1,IF(טבלה20[[#This Row],[LengthofCycle]]-F412&lt;&gt;טבלה20[[#This Row],[הפרש קבוע אחרון]],0,""))),"")</f>
        <v>0</v>
      </c>
      <c r="L413" t="str">
        <f>IF(טבלה20[[#This Row],[CycleNumber]]&lt;3,"",IF(טבלה20[[#This Row],[דילוג]]=1,1,IF(L412="","",IF(טבלה20[[#This Row],[LengthofCycle]]-F412=טבלה20[[#This Row],[הפרש קבוע אחרון]],1,IF(L412+1&gt;3,"",L412+1)))))</f>
        <v/>
      </c>
      <c r="M413" t="str">
        <f>IF(AND(טבלה20[[#This Row],[פעילות]]=1,L414=2,L415=1,B415&gt;טבלה20[[#This Row],[CycleNumber]]),1,"")</f>
        <v/>
      </c>
      <c r="N413" t="str">
        <f>IF(AND(טבלה20[[#This Row],[האם יש לאישה וסת דילוג?]]=1,טבלה20[[#This Row],[CycleNumber]]&gt;5),IF(AND(טבלה20[[#This Row],[LengthofCycle]]=F410,F412=F409,F411=F408),1,""),"")</f>
        <v/>
      </c>
      <c r="O413" t="str">
        <f>IF(OR(טבלה20[[#This Row],[פעילות]]="",L412=""),"",IF(טבלה20[[#This Row],[פעילות]]=1,1,0))</f>
        <v/>
      </c>
      <c r="P413" t="str">
        <f>IF(AND(טבלה20[[#This Row],[הפרש קבוע אחרון]]&lt;&gt;"",טבלה20[[#This Row],[CycleNumber]]&lt;B414,B414&lt;&gt;"",טבלה20[[#This Row],[פעילות]]&lt;4),IF(F414-טבלה20[[#This Row],[LengthofCycle]]=טבלה20[[#This Row],[הפרש קבוע אחרון]],1,0),"")</f>
        <v/>
      </c>
      <c r="Q413" s="14" t="str">
        <f>IF(טבלה20[[#This Row],[פעילות]]="","",IF(OR(Q412="",AND(טבלה20[[#This Row],[דילוג]]=1,L412=3)),1,Q412+1))</f>
        <v/>
      </c>
      <c r="R413" s="14" t="str">
        <f>IF(AND(טבלה20[[#This Row],[מחזורי פעילות]]=3,H414=1,טבלה20[[#This Row],[הפרש קבוע אחרון]]&lt;&gt;J414),1,"")</f>
        <v/>
      </c>
      <c r="S413" s="14" t="str">
        <f>IF(AND(טבלה20[[#This Row],[מחזורי פעילות]]=3,H414=1,טבלה20[[#This Row],[הפרש קבוע אחרון]]=J414),1,"")</f>
        <v/>
      </c>
      <c r="T413" s="14" t="str">
        <f>IF(AND(טבלה20[[#This Row],[דילוג]]=1,טבלה20[[#This Row],[הפרש קבוע אחרון]]=J412,טבלה20[[#This Row],[מחזורי פעילות]]&gt;1),1,"")</f>
        <v/>
      </c>
      <c r="U413" s="14" t="str">
        <f>IF(OR(AND(טבלה20[[#This Row],[מחזורי פעילות]]&lt;&gt;"",Q414=""),AND(טבלה20[[#This Row],[פעילות]]=3,Q414=1)),טבלה20[[#This Row],[מחזורי פעילות]],"")</f>
        <v/>
      </c>
      <c r="V413" s="14" t="str">
        <f>IF(טבלה20[[#This Row],[באיזה מחזור נעקר אחרי קביעה?]]&lt;&gt;"",1,"")</f>
        <v/>
      </c>
      <c r="W413" s="14" t="str">
        <f>IF(AND(טבלה20[[#This Row],[באיזה מחזור נעקר אחרי קביעה?]]&lt;&gt;"",טבלה20[[#This Row],[CycleNumber]]&gt;B414),טבלה20[[#This Row],[באיזה מחזור נעקר אחרי קביעה?]],"")</f>
        <v/>
      </c>
      <c r="X413" s="14" t="str">
        <f>IF(AND(טבלה20[[#This Row],[הפרש קבוע אחרון]]&lt;&gt;"",J412=""),טבלה20[[#This Row],[CycleNumber]],"")</f>
        <v/>
      </c>
      <c r="Y413" s="14" t="str">
        <f>IF(OR(טבלה20[[#This Row],[CycleNumber]]&gt;B414,B414=""),טבלה20[[#This Row],[CycleNumber]],"")</f>
        <v/>
      </c>
      <c r="Z4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3" t="s">
        <v>52</v>
      </c>
      <c r="AS413">
        <v>5</v>
      </c>
      <c r="AT413">
        <v>28</v>
      </c>
      <c r="AU413">
        <f t="shared" si="15"/>
        <v>0</v>
      </c>
      <c r="AV413" t="str">
        <f t="shared" si="16"/>
        <v/>
      </c>
    </row>
    <row r="414" spans="1:48" x14ac:dyDescent="0.25">
      <c r="A414" t="s">
        <v>52</v>
      </c>
      <c r="B414">
        <v>6</v>
      </c>
      <c r="C414">
        <v>0</v>
      </c>
      <c r="D414">
        <v>1</v>
      </c>
      <c r="E414">
        <v>0</v>
      </c>
      <c r="F414">
        <v>29</v>
      </c>
      <c r="G414">
        <f>טבלה20[[#This Row],[LengthofCycle]]+1</f>
        <v>30</v>
      </c>
      <c r="H414" t="str">
        <f>IF(טבלה20[[#This Row],[CycleNumber]]&gt;2,IF(AND(טבלה20[[#This Row],[LengthofCycle]]-F413=F413-F412,טבלה20[[#This Row],[LengthofCycle]]-F413&lt;&gt;0),1,""),"")</f>
        <v/>
      </c>
      <c r="I414" t="str">
        <f>IF(טבלה20[[#This Row],[דילוג]]=1,SUM(H414:H415),"")</f>
        <v/>
      </c>
      <c r="J414" t="str">
        <f>IF(AND(טבלה20[[#This Row],[CycleNumber]]&gt;B413,טבלה20[[#This Row],[CycleNumber]]&gt;2),IF(טבלה20[[#This Row],[דילוג]]=1,טבלה20[[#This Row],[LengthofCycle]]-F413,J413),"")</f>
        <v/>
      </c>
      <c r="K414">
        <f>IF(AND(טבלה20[[#This Row],[CycleNumber]]&gt;B413,טבלה20[[#This Row],[CycleNumber]]&gt;2),IF(טבלה20[[#This Row],[דילוג]]=1,1,IF(MAX(K412:K413)=1,1,IF(טבלה20[[#This Row],[LengthofCycle]]-F413&lt;&gt;טבלה20[[#This Row],[הפרש קבוע אחרון]],0,""))),"")</f>
        <v>0</v>
      </c>
      <c r="L414" t="str">
        <f>IF(טבלה20[[#This Row],[CycleNumber]]&lt;3,"",IF(טבלה20[[#This Row],[דילוג]]=1,1,IF(L413="","",IF(טבלה20[[#This Row],[LengthofCycle]]-F413=טבלה20[[#This Row],[הפרש קבוע אחרון]],1,IF(L413+1&gt;3,"",L413+1)))))</f>
        <v/>
      </c>
      <c r="M414" t="str">
        <f>IF(AND(טבלה20[[#This Row],[פעילות]]=1,L415=2,L416=1,B416&gt;טבלה20[[#This Row],[CycleNumber]]),1,"")</f>
        <v/>
      </c>
      <c r="N414" t="str">
        <f>IF(AND(טבלה20[[#This Row],[האם יש לאישה וסת דילוג?]]=1,טבלה20[[#This Row],[CycleNumber]]&gt;5),IF(AND(טבלה20[[#This Row],[LengthofCycle]]=F411,F413=F410,F412=F409),1,""),"")</f>
        <v/>
      </c>
      <c r="O414" t="str">
        <f>IF(OR(טבלה20[[#This Row],[פעילות]]="",L413=""),"",IF(טבלה20[[#This Row],[פעילות]]=1,1,0))</f>
        <v/>
      </c>
      <c r="P414" t="str">
        <f>IF(AND(טבלה20[[#This Row],[הפרש קבוע אחרון]]&lt;&gt;"",טבלה20[[#This Row],[CycleNumber]]&lt;B415,B415&lt;&gt;"",טבלה20[[#This Row],[פעילות]]&lt;4),IF(F415-טבלה20[[#This Row],[LengthofCycle]]=טבלה20[[#This Row],[הפרש קבוע אחרון]],1,0),"")</f>
        <v/>
      </c>
      <c r="Q414" s="14" t="str">
        <f>IF(טבלה20[[#This Row],[פעילות]]="","",IF(OR(Q413="",AND(טבלה20[[#This Row],[דילוג]]=1,L413=3)),1,Q413+1))</f>
        <v/>
      </c>
      <c r="R414" s="14" t="str">
        <f>IF(AND(טבלה20[[#This Row],[מחזורי פעילות]]=3,H415=1,טבלה20[[#This Row],[הפרש קבוע אחרון]]&lt;&gt;J415),1,"")</f>
        <v/>
      </c>
      <c r="S414" s="14" t="str">
        <f>IF(AND(טבלה20[[#This Row],[מחזורי פעילות]]=3,H415=1,טבלה20[[#This Row],[הפרש קבוע אחרון]]=J415),1,"")</f>
        <v/>
      </c>
      <c r="T414" s="14" t="str">
        <f>IF(AND(טבלה20[[#This Row],[דילוג]]=1,טבלה20[[#This Row],[הפרש קבוע אחרון]]=J413,טבלה20[[#This Row],[מחזורי פעילות]]&gt;1),1,"")</f>
        <v/>
      </c>
      <c r="U414" s="14" t="str">
        <f>IF(OR(AND(טבלה20[[#This Row],[מחזורי פעילות]]&lt;&gt;"",Q415=""),AND(טבלה20[[#This Row],[פעילות]]=3,Q415=1)),טבלה20[[#This Row],[מחזורי פעילות]],"")</f>
        <v/>
      </c>
      <c r="V414" s="14" t="str">
        <f>IF(טבלה20[[#This Row],[באיזה מחזור נעקר אחרי קביעה?]]&lt;&gt;"",1,"")</f>
        <v/>
      </c>
      <c r="W414" s="14" t="str">
        <f>IF(AND(טבלה20[[#This Row],[באיזה מחזור נעקר אחרי קביעה?]]&lt;&gt;"",טבלה20[[#This Row],[CycleNumber]]&gt;B415),טבלה20[[#This Row],[באיזה מחזור נעקר אחרי קביעה?]],"")</f>
        <v/>
      </c>
      <c r="X414" s="14" t="str">
        <f>IF(AND(טבלה20[[#This Row],[הפרש קבוע אחרון]]&lt;&gt;"",J413=""),טבלה20[[#This Row],[CycleNumber]],"")</f>
        <v/>
      </c>
      <c r="Y414" s="14" t="str">
        <f>IF(OR(טבלה20[[#This Row],[CycleNumber]]&gt;B415,B415=""),טבלה20[[#This Row],[CycleNumber]],"")</f>
        <v/>
      </c>
      <c r="Z4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4" t="s">
        <v>52</v>
      </c>
      <c r="AS414">
        <v>6</v>
      </c>
      <c r="AT414">
        <v>29</v>
      </c>
      <c r="AU414">
        <f t="shared" si="15"/>
        <v>0</v>
      </c>
      <c r="AV414" t="str">
        <f t="shared" si="16"/>
        <v/>
      </c>
    </row>
    <row r="415" spans="1:48" x14ac:dyDescent="0.25">
      <c r="A415" t="s">
        <v>52</v>
      </c>
      <c r="B415">
        <v>7</v>
      </c>
      <c r="C415">
        <v>0</v>
      </c>
      <c r="D415">
        <v>1</v>
      </c>
      <c r="E415">
        <v>0</v>
      </c>
      <c r="F415">
        <v>26</v>
      </c>
      <c r="G415">
        <f>טבלה20[[#This Row],[LengthofCycle]]+1</f>
        <v>27</v>
      </c>
      <c r="H415" t="str">
        <f>IF(טבלה20[[#This Row],[CycleNumber]]&gt;2,IF(AND(טבלה20[[#This Row],[LengthofCycle]]-F414=F414-F413,טבלה20[[#This Row],[LengthofCycle]]-F414&lt;&gt;0),1,""),"")</f>
        <v/>
      </c>
      <c r="I415" t="str">
        <f>IF(טבלה20[[#This Row],[דילוג]]=1,SUM(H415:H416),"")</f>
        <v/>
      </c>
      <c r="J415" t="str">
        <f>IF(AND(טבלה20[[#This Row],[CycleNumber]]&gt;B414,טבלה20[[#This Row],[CycleNumber]]&gt;2),IF(טבלה20[[#This Row],[דילוג]]=1,טבלה20[[#This Row],[LengthofCycle]]-F414,J414),"")</f>
        <v/>
      </c>
      <c r="K415">
        <f>IF(AND(טבלה20[[#This Row],[CycleNumber]]&gt;B414,טבלה20[[#This Row],[CycleNumber]]&gt;2),IF(טבלה20[[#This Row],[דילוג]]=1,1,IF(MAX(K413:K414)=1,1,IF(טבלה20[[#This Row],[LengthofCycle]]-F414&lt;&gt;טבלה20[[#This Row],[הפרש קבוע אחרון]],0,""))),"")</f>
        <v>0</v>
      </c>
      <c r="L415" t="str">
        <f>IF(טבלה20[[#This Row],[CycleNumber]]&lt;3,"",IF(טבלה20[[#This Row],[דילוג]]=1,1,IF(L414="","",IF(טבלה20[[#This Row],[LengthofCycle]]-F414=טבלה20[[#This Row],[הפרש קבוע אחרון]],1,IF(L414+1&gt;3,"",L414+1)))))</f>
        <v/>
      </c>
      <c r="M415" t="str">
        <f>IF(AND(טבלה20[[#This Row],[פעילות]]=1,L416=2,L417=1,B417&gt;טבלה20[[#This Row],[CycleNumber]]),1,"")</f>
        <v/>
      </c>
      <c r="N415" t="str">
        <f>IF(AND(טבלה20[[#This Row],[האם יש לאישה וסת דילוג?]]=1,טבלה20[[#This Row],[CycleNumber]]&gt;5),IF(AND(טבלה20[[#This Row],[LengthofCycle]]=F412,F414=F411,F413=F410),1,""),"")</f>
        <v/>
      </c>
      <c r="O415" t="str">
        <f>IF(OR(טבלה20[[#This Row],[פעילות]]="",L414=""),"",IF(טבלה20[[#This Row],[פעילות]]=1,1,0))</f>
        <v/>
      </c>
      <c r="P415" t="str">
        <f>IF(AND(טבלה20[[#This Row],[הפרש קבוע אחרון]]&lt;&gt;"",טבלה20[[#This Row],[CycleNumber]]&lt;B416,B416&lt;&gt;"",טבלה20[[#This Row],[פעילות]]&lt;4),IF(F416-טבלה20[[#This Row],[LengthofCycle]]=טבלה20[[#This Row],[הפרש קבוע אחרון]],1,0),"")</f>
        <v/>
      </c>
      <c r="Q415" s="14" t="str">
        <f>IF(טבלה20[[#This Row],[פעילות]]="","",IF(OR(Q414="",AND(טבלה20[[#This Row],[דילוג]]=1,L414=3)),1,Q414+1))</f>
        <v/>
      </c>
      <c r="R415" s="14" t="str">
        <f>IF(AND(טבלה20[[#This Row],[מחזורי פעילות]]=3,H416=1,טבלה20[[#This Row],[הפרש קבוע אחרון]]&lt;&gt;J416),1,"")</f>
        <v/>
      </c>
      <c r="S415" s="14" t="str">
        <f>IF(AND(טבלה20[[#This Row],[מחזורי פעילות]]=3,H416=1,טבלה20[[#This Row],[הפרש קבוע אחרון]]=J416),1,"")</f>
        <v/>
      </c>
      <c r="T415" s="14" t="str">
        <f>IF(AND(טבלה20[[#This Row],[דילוג]]=1,טבלה20[[#This Row],[הפרש קבוע אחרון]]=J414,טבלה20[[#This Row],[מחזורי פעילות]]&gt;1),1,"")</f>
        <v/>
      </c>
      <c r="U415" s="14" t="str">
        <f>IF(OR(AND(טבלה20[[#This Row],[מחזורי פעילות]]&lt;&gt;"",Q416=""),AND(טבלה20[[#This Row],[פעילות]]=3,Q416=1)),טבלה20[[#This Row],[מחזורי פעילות]],"")</f>
        <v/>
      </c>
      <c r="V415" s="14" t="str">
        <f>IF(טבלה20[[#This Row],[באיזה מחזור נעקר אחרי קביעה?]]&lt;&gt;"",1,"")</f>
        <v/>
      </c>
      <c r="W415" s="14" t="str">
        <f>IF(AND(טבלה20[[#This Row],[באיזה מחזור נעקר אחרי קביעה?]]&lt;&gt;"",טבלה20[[#This Row],[CycleNumber]]&gt;B416),טבלה20[[#This Row],[באיזה מחזור נעקר אחרי קביעה?]],"")</f>
        <v/>
      </c>
      <c r="X415" s="14" t="str">
        <f>IF(AND(טבלה20[[#This Row],[הפרש קבוע אחרון]]&lt;&gt;"",J414=""),טבלה20[[#This Row],[CycleNumber]],"")</f>
        <v/>
      </c>
      <c r="Y415" s="14" t="str">
        <f>IF(OR(טבלה20[[#This Row],[CycleNumber]]&gt;B416,B416=""),טבלה20[[#This Row],[CycleNumber]],"")</f>
        <v/>
      </c>
      <c r="Z4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5" t="s">
        <v>52</v>
      </c>
      <c r="AS415">
        <v>7</v>
      </c>
      <c r="AT415">
        <v>26</v>
      </c>
      <c r="AU415">
        <f t="shared" si="15"/>
        <v>0</v>
      </c>
      <c r="AV415" t="str">
        <f t="shared" si="16"/>
        <v/>
      </c>
    </row>
    <row r="416" spans="1:48" x14ac:dyDescent="0.25">
      <c r="A416" t="s">
        <v>52</v>
      </c>
      <c r="B416">
        <v>8</v>
      </c>
      <c r="C416">
        <v>0</v>
      </c>
      <c r="D416">
        <v>1</v>
      </c>
      <c r="E416">
        <v>0</v>
      </c>
      <c r="F416">
        <v>26</v>
      </c>
      <c r="G416">
        <f>טבלה20[[#This Row],[LengthofCycle]]+1</f>
        <v>27</v>
      </c>
      <c r="H416" t="str">
        <f>IF(טבלה20[[#This Row],[CycleNumber]]&gt;2,IF(AND(טבלה20[[#This Row],[LengthofCycle]]-F415=F415-F414,טבלה20[[#This Row],[LengthofCycle]]-F415&lt;&gt;0),1,""),"")</f>
        <v/>
      </c>
      <c r="I416" t="str">
        <f>IF(טבלה20[[#This Row],[דילוג]]=1,SUM(H416:H417),"")</f>
        <v/>
      </c>
      <c r="J416" t="str">
        <f>IF(AND(טבלה20[[#This Row],[CycleNumber]]&gt;B415,טבלה20[[#This Row],[CycleNumber]]&gt;2),IF(טבלה20[[#This Row],[דילוג]]=1,טבלה20[[#This Row],[LengthofCycle]]-F415,J415),"")</f>
        <v/>
      </c>
      <c r="K416">
        <f>IF(AND(טבלה20[[#This Row],[CycleNumber]]&gt;B415,טבלה20[[#This Row],[CycleNumber]]&gt;2),IF(טבלה20[[#This Row],[דילוג]]=1,1,IF(MAX(K414:K415)=1,1,IF(טבלה20[[#This Row],[LengthofCycle]]-F415&lt;&gt;טבלה20[[#This Row],[הפרש קבוע אחרון]],0,""))),"")</f>
        <v>0</v>
      </c>
      <c r="L416" t="str">
        <f>IF(טבלה20[[#This Row],[CycleNumber]]&lt;3,"",IF(טבלה20[[#This Row],[דילוג]]=1,1,IF(L415="","",IF(טבלה20[[#This Row],[LengthofCycle]]-F415=טבלה20[[#This Row],[הפרש קבוע אחרון]],1,IF(L415+1&gt;3,"",L415+1)))))</f>
        <v/>
      </c>
      <c r="M416" t="str">
        <f>IF(AND(טבלה20[[#This Row],[פעילות]]=1,L417=2,L418=1,B418&gt;טבלה20[[#This Row],[CycleNumber]]),1,"")</f>
        <v/>
      </c>
      <c r="N416" t="str">
        <f>IF(AND(טבלה20[[#This Row],[האם יש לאישה וסת דילוג?]]=1,טבלה20[[#This Row],[CycleNumber]]&gt;5),IF(AND(טבלה20[[#This Row],[LengthofCycle]]=F413,F415=F412,F414=F411),1,""),"")</f>
        <v/>
      </c>
      <c r="O416" t="str">
        <f>IF(OR(טבלה20[[#This Row],[פעילות]]="",L415=""),"",IF(טבלה20[[#This Row],[פעילות]]=1,1,0))</f>
        <v/>
      </c>
      <c r="P416" t="str">
        <f>IF(AND(טבלה20[[#This Row],[הפרש קבוע אחרון]]&lt;&gt;"",טבלה20[[#This Row],[CycleNumber]]&lt;B417,B417&lt;&gt;"",טבלה20[[#This Row],[פעילות]]&lt;4),IF(F417-טבלה20[[#This Row],[LengthofCycle]]=טבלה20[[#This Row],[הפרש קבוע אחרון]],1,0),"")</f>
        <v/>
      </c>
      <c r="Q416" s="14" t="str">
        <f>IF(טבלה20[[#This Row],[פעילות]]="","",IF(OR(Q415="",AND(טבלה20[[#This Row],[דילוג]]=1,L415=3)),1,Q415+1))</f>
        <v/>
      </c>
      <c r="R416" s="14" t="str">
        <f>IF(AND(טבלה20[[#This Row],[מחזורי פעילות]]=3,H417=1,טבלה20[[#This Row],[הפרש קבוע אחרון]]&lt;&gt;J417),1,"")</f>
        <v/>
      </c>
      <c r="S416" s="14" t="str">
        <f>IF(AND(טבלה20[[#This Row],[מחזורי פעילות]]=3,H417=1,טבלה20[[#This Row],[הפרש קבוע אחרון]]=J417),1,"")</f>
        <v/>
      </c>
      <c r="T416" s="14" t="str">
        <f>IF(AND(טבלה20[[#This Row],[דילוג]]=1,טבלה20[[#This Row],[הפרש קבוע אחרון]]=J415,טבלה20[[#This Row],[מחזורי פעילות]]&gt;1),1,"")</f>
        <v/>
      </c>
      <c r="U416" s="14" t="str">
        <f>IF(OR(AND(טבלה20[[#This Row],[מחזורי פעילות]]&lt;&gt;"",Q417=""),AND(טבלה20[[#This Row],[פעילות]]=3,Q417=1)),טבלה20[[#This Row],[מחזורי פעילות]],"")</f>
        <v/>
      </c>
      <c r="V416" s="14" t="str">
        <f>IF(טבלה20[[#This Row],[באיזה מחזור נעקר אחרי קביעה?]]&lt;&gt;"",1,"")</f>
        <v/>
      </c>
      <c r="W416" s="14" t="str">
        <f>IF(AND(טבלה20[[#This Row],[באיזה מחזור נעקר אחרי קביעה?]]&lt;&gt;"",טבלה20[[#This Row],[CycleNumber]]&gt;B417),טבלה20[[#This Row],[באיזה מחזור נעקר אחרי קביעה?]],"")</f>
        <v/>
      </c>
      <c r="X416" s="14" t="str">
        <f>IF(AND(טבלה20[[#This Row],[הפרש קבוע אחרון]]&lt;&gt;"",J415=""),טבלה20[[#This Row],[CycleNumber]],"")</f>
        <v/>
      </c>
      <c r="Y416" s="14" t="str">
        <f>IF(OR(טבלה20[[#This Row],[CycleNumber]]&gt;B417,B417=""),טבלה20[[#This Row],[CycleNumber]],"")</f>
        <v/>
      </c>
      <c r="Z4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6" t="s">
        <v>52</v>
      </c>
      <c r="AS416">
        <v>8</v>
      </c>
      <c r="AT416">
        <v>26</v>
      </c>
      <c r="AU416">
        <f t="shared" si="15"/>
        <v>0</v>
      </c>
      <c r="AV416" t="str">
        <f t="shared" si="16"/>
        <v/>
      </c>
    </row>
    <row r="417" spans="1:48" x14ac:dyDescent="0.25">
      <c r="A417" t="s">
        <v>52</v>
      </c>
      <c r="B417">
        <v>9</v>
      </c>
      <c r="C417">
        <v>0</v>
      </c>
      <c r="D417">
        <v>1</v>
      </c>
      <c r="E417">
        <v>0</v>
      </c>
      <c r="F417">
        <v>35</v>
      </c>
      <c r="G417">
        <f>טבלה20[[#This Row],[LengthofCycle]]+1</f>
        <v>36</v>
      </c>
      <c r="H417" t="str">
        <f>IF(טבלה20[[#This Row],[CycleNumber]]&gt;2,IF(AND(טבלה20[[#This Row],[LengthofCycle]]-F416=F416-F415,טבלה20[[#This Row],[LengthofCycle]]-F416&lt;&gt;0),1,""),"")</f>
        <v/>
      </c>
      <c r="I417" t="str">
        <f>IF(טבלה20[[#This Row],[דילוג]]=1,SUM(H417:H418),"")</f>
        <v/>
      </c>
      <c r="J417" t="str">
        <f>IF(AND(טבלה20[[#This Row],[CycleNumber]]&gt;B416,טבלה20[[#This Row],[CycleNumber]]&gt;2),IF(טבלה20[[#This Row],[דילוג]]=1,טבלה20[[#This Row],[LengthofCycle]]-F416,J416),"")</f>
        <v/>
      </c>
      <c r="K417">
        <f>IF(AND(טבלה20[[#This Row],[CycleNumber]]&gt;B416,טבלה20[[#This Row],[CycleNumber]]&gt;2),IF(טבלה20[[#This Row],[דילוג]]=1,1,IF(MAX(K415:K416)=1,1,IF(טבלה20[[#This Row],[LengthofCycle]]-F416&lt;&gt;טבלה20[[#This Row],[הפרש קבוע אחרון]],0,""))),"")</f>
        <v>0</v>
      </c>
      <c r="L417" t="str">
        <f>IF(טבלה20[[#This Row],[CycleNumber]]&lt;3,"",IF(טבלה20[[#This Row],[דילוג]]=1,1,IF(L416="","",IF(טבלה20[[#This Row],[LengthofCycle]]-F416=טבלה20[[#This Row],[הפרש קבוע אחרון]],1,IF(L416+1&gt;3,"",L416+1)))))</f>
        <v/>
      </c>
      <c r="M417" t="str">
        <f>IF(AND(טבלה20[[#This Row],[פעילות]]=1,L418=2,L419=1,B419&gt;טבלה20[[#This Row],[CycleNumber]]),1,"")</f>
        <v/>
      </c>
      <c r="N417" t="str">
        <f>IF(AND(טבלה20[[#This Row],[האם יש לאישה וסת דילוג?]]=1,טבלה20[[#This Row],[CycleNumber]]&gt;5),IF(AND(טבלה20[[#This Row],[LengthofCycle]]=F414,F416=F413,F415=F412),1,""),"")</f>
        <v/>
      </c>
      <c r="O417" t="str">
        <f>IF(OR(טבלה20[[#This Row],[פעילות]]="",L416=""),"",IF(טבלה20[[#This Row],[פעילות]]=1,1,0))</f>
        <v/>
      </c>
      <c r="P417" t="str">
        <f>IF(AND(טבלה20[[#This Row],[הפרש קבוע אחרון]]&lt;&gt;"",טבלה20[[#This Row],[CycleNumber]]&lt;B418,B418&lt;&gt;"",טבלה20[[#This Row],[פעילות]]&lt;4),IF(F418-טבלה20[[#This Row],[LengthofCycle]]=טבלה20[[#This Row],[הפרש קבוע אחרון]],1,0),"")</f>
        <v/>
      </c>
      <c r="Q417" s="14" t="str">
        <f>IF(טבלה20[[#This Row],[פעילות]]="","",IF(OR(Q416="",AND(טבלה20[[#This Row],[דילוג]]=1,L416=3)),1,Q416+1))</f>
        <v/>
      </c>
      <c r="R417" s="14" t="str">
        <f>IF(AND(טבלה20[[#This Row],[מחזורי פעילות]]=3,H418=1,טבלה20[[#This Row],[הפרש קבוע אחרון]]&lt;&gt;J418),1,"")</f>
        <v/>
      </c>
      <c r="S417" s="14" t="str">
        <f>IF(AND(טבלה20[[#This Row],[מחזורי פעילות]]=3,H418=1,טבלה20[[#This Row],[הפרש קבוע אחרון]]=J418),1,"")</f>
        <v/>
      </c>
      <c r="T417" s="14" t="str">
        <f>IF(AND(טבלה20[[#This Row],[דילוג]]=1,טבלה20[[#This Row],[הפרש קבוע אחרון]]=J416,טבלה20[[#This Row],[מחזורי פעילות]]&gt;1),1,"")</f>
        <v/>
      </c>
      <c r="U417" s="14" t="str">
        <f>IF(OR(AND(טבלה20[[#This Row],[מחזורי פעילות]]&lt;&gt;"",Q418=""),AND(טבלה20[[#This Row],[פעילות]]=3,Q418=1)),טבלה20[[#This Row],[מחזורי פעילות]],"")</f>
        <v/>
      </c>
      <c r="V417" s="14" t="str">
        <f>IF(טבלה20[[#This Row],[באיזה מחזור נעקר אחרי קביעה?]]&lt;&gt;"",1,"")</f>
        <v/>
      </c>
      <c r="W417" s="14" t="str">
        <f>IF(AND(טבלה20[[#This Row],[באיזה מחזור נעקר אחרי קביעה?]]&lt;&gt;"",טבלה20[[#This Row],[CycleNumber]]&gt;B418),טבלה20[[#This Row],[באיזה מחזור נעקר אחרי קביעה?]],"")</f>
        <v/>
      </c>
      <c r="X417" s="14" t="str">
        <f>IF(AND(טבלה20[[#This Row],[הפרש קבוע אחרון]]&lt;&gt;"",J416=""),טבלה20[[#This Row],[CycleNumber]],"")</f>
        <v/>
      </c>
      <c r="Y417" s="14" t="str">
        <f>IF(OR(טבלה20[[#This Row],[CycleNumber]]&gt;B418,B418=""),טבלה20[[#This Row],[CycleNumber]],"")</f>
        <v/>
      </c>
      <c r="Z4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7" t="s">
        <v>52</v>
      </c>
      <c r="AS417">
        <v>9</v>
      </c>
      <c r="AT417">
        <v>35</v>
      </c>
      <c r="AU417">
        <f t="shared" si="15"/>
        <v>0</v>
      </c>
      <c r="AV417" t="str">
        <f t="shared" si="16"/>
        <v/>
      </c>
    </row>
    <row r="418" spans="1:48" x14ac:dyDescent="0.25">
      <c r="A418" t="s">
        <v>52</v>
      </c>
      <c r="B418">
        <v>10</v>
      </c>
      <c r="C418">
        <v>0</v>
      </c>
      <c r="D418">
        <v>1</v>
      </c>
      <c r="E418">
        <v>0</v>
      </c>
      <c r="F418">
        <v>26</v>
      </c>
      <c r="G418">
        <f>טבלה20[[#This Row],[LengthofCycle]]+1</f>
        <v>27</v>
      </c>
      <c r="H418" t="str">
        <f>IF(טבלה20[[#This Row],[CycleNumber]]&gt;2,IF(AND(טבלה20[[#This Row],[LengthofCycle]]-F417=F417-F416,טבלה20[[#This Row],[LengthofCycle]]-F417&lt;&gt;0),1,""),"")</f>
        <v/>
      </c>
      <c r="I418" t="str">
        <f>IF(טבלה20[[#This Row],[דילוג]]=1,SUM(H418:H419),"")</f>
        <v/>
      </c>
      <c r="J418" t="str">
        <f>IF(AND(טבלה20[[#This Row],[CycleNumber]]&gt;B417,טבלה20[[#This Row],[CycleNumber]]&gt;2),IF(טבלה20[[#This Row],[דילוג]]=1,טבלה20[[#This Row],[LengthofCycle]]-F417,J417),"")</f>
        <v/>
      </c>
      <c r="K418">
        <f>IF(AND(טבלה20[[#This Row],[CycleNumber]]&gt;B417,טבלה20[[#This Row],[CycleNumber]]&gt;2),IF(טבלה20[[#This Row],[דילוג]]=1,1,IF(MAX(K416:K417)=1,1,IF(טבלה20[[#This Row],[LengthofCycle]]-F417&lt;&gt;טבלה20[[#This Row],[הפרש קבוע אחרון]],0,""))),"")</f>
        <v>0</v>
      </c>
      <c r="L418" t="str">
        <f>IF(טבלה20[[#This Row],[CycleNumber]]&lt;3,"",IF(טבלה20[[#This Row],[דילוג]]=1,1,IF(L417="","",IF(טבלה20[[#This Row],[LengthofCycle]]-F417=טבלה20[[#This Row],[הפרש קבוע אחרון]],1,IF(L417+1&gt;3,"",L417+1)))))</f>
        <v/>
      </c>
      <c r="M418" t="str">
        <f>IF(AND(טבלה20[[#This Row],[פעילות]]=1,L419=2,L420=1,B420&gt;טבלה20[[#This Row],[CycleNumber]]),1,"")</f>
        <v/>
      </c>
      <c r="N418" t="str">
        <f>IF(AND(טבלה20[[#This Row],[האם יש לאישה וסת דילוג?]]=1,טבלה20[[#This Row],[CycleNumber]]&gt;5),IF(AND(טבלה20[[#This Row],[LengthofCycle]]=F415,F417=F414,F416=F413),1,""),"")</f>
        <v/>
      </c>
      <c r="O418" t="str">
        <f>IF(OR(טבלה20[[#This Row],[פעילות]]="",L417=""),"",IF(טבלה20[[#This Row],[פעילות]]=1,1,0))</f>
        <v/>
      </c>
      <c r="P418" t="str">
        <f>IF(AND(טבלה20[[#This Row],[הפרש קבוע אחרון]]&lt;&gt;"",טבלה20[[#This Row],[CycleNumber]]&lt;B419,B419&lt;&gt;"",טבלה20[[#This Row],[פעילות]]&lt;4),IF(F419-טבלה20[[#This Row],[LengthofCycle]]=טבלה20[[#This Row],[הפרש קבוע אחרון]],1,0),"")</f>
        <v/>
      </c>
      <c r="Q418" s="14" t="str">
        <f>IF(טבלה20[[#This Row],[פעילות]]="","",IF(OR(Q417="",AND(טבלה20[[#This Row],[דילוג]]=1,L417=3)),1,Q417+1))</f>
        <v/>
      </c>
      <c r="R418" s="14" t="str">
        <f>IF(AND(טבלה20[[#This Row],[מחזורי פעילות]]=3,H419=1,טבלה20[[#This Row],[הפרש קבוע אחרון]]&lt;&gt;J419),1,"")</f>
        <v/>
      </c>
      <c r="S418" s="14" t="str">
        <f>IF(AND(טבלה20[[#This Row],[מחזורי פעילות]]=3,H419=1,טבלה20[[#This Row],[הפרש קבוע אחרון]]=J419),1,"")</f>
        <v/>
      </c>
      <c r="T418" s="14" t="str">
        <f>IF(AND(טבלה20[[#This Row],[דילוג]]=1,טבלה20[[#This Row],[הפרש קבוע אחרון]]=J417,טבלה20[[#This Row],[מחזורי פעילות]]&gt;1),1,"")</f>
        <v/>
      </c>
      <c r="U418" s="14" t="str">
        <f>IF(OR(AND(טבלה20[[#This Row],[מחזורי פעילות]]&lt;&gt;"",Q419=""),AND(טבלה20[[#This Row],[פעילות]]=3,Q419=1)),טבלה20[[#This Row],[מחזורי פעילות]],"")</f>
        <v/>
      </c>
      <c r="V418" s="14" t="str">
        <f>IF(טבלה20[[#This Row],[באיזה מחזור נעקר אחרי קביעה?]]&lt;&gt;"",1,"")</f>
        <v/>
      </c>
      <c r="W418" s="14" t="str">
        <f>IF(AND(טבלה20[[#This Row],[באיזה מחזור נעקר אחרי קביעה?]]&lt;&gt;"",טבלה20[[#This Row],[CycleNumber]]&gt;B419),טבלה20[[#This Row],[באיזה מחזור נעקר אחרי קביעה?]],"")</f>
        <v/>
      </c>
      <c r="X418" s="14" t="str">
        <f>IF(AND(טבלה20[[#This Row],[הפרש קבוע אחרון]]&lt;&gt;"",J417=""),טבלה20[[#This Row],[CycleNumber]],"")</f>
        <v/>
      </c>
      <c r="Y418" s="14" t="str">
        <f>IF(OR(טבלה20[[#This Row],[CycleNumber]]&gt;B419,B419=""),טבלה20[[#This Row],[CycleNumber]],"")</f>
        <v/>
      </c>
      <c r="Z4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8" t="s">
        <v>52</v>
      </c>
      <c r="AS418">
        <v>10</v>
      </c>
      <c r="AT418">
        <v>26</v>
      </c>
      <c r="AU418">
        <f t="shared" si="15"/>
        <v>0</v>
      </c>
      <c r="AV418" t="str">
        <f t="shared" si="16"/>
        <v/>
      </c>
    </row>
    <row r="419" spans="1:48" x14ac:dyDescent="0.25">
      <c r="A419" t="s">
        <v>52</v>
      </c>
      <c r="B419">
        <v>11</v>
      </c>
      <c r="C419">
        <v>0</v>
      </c>
      <c r="D419">
        <v>1</v>
      </c>
      <c r="E419">
        <v>0</v>
      </c>
      <c r="F419">
        <v>28</v>
      </c>
      <c r="G419">
        <f>טבלה20[[#This Row],[LengthofCycle]]+1</f>
        <v>29</v>
      </c>
      <c r="H419" t="str">
        <f>IF(טבלה20[[#This Row],[CycleNumber]]&gt;2,IF(AND(טבלה20[[#This Row],[LengthofCycle]]-F418=F418-F417,טבלה20[[#This Row],[LengthofCycle]]-F418&lt;&gt;0),1,""),"")</f>
        <v/>
      </c>
      <c r="I419" t="str">
        <f>IF(טבלה20[[#This Row],[דילוג]]=1,SUM(H419:H420),"")</f>
        <v/>
      </c>
      <c r="J419" t="str">
        <f>IF(AND(טבלה20[[#This Row],[CycleNumber]]&gt;B418,טבלה20[[#This Row],[CycleNumber]]&gt;2),IF(טבלה20[[#This Row],[דילוג]]=1,טבלה20[[#This Row],[LengthofCycle]]-F418,J418),"")</f>
        <v/>
      </c>
      <c r="K419">
        <f>IF(AND(טבלה20[[#This Row],[CycleNumber]]&gt;B418,טבלה20[[#This Row],[CycleNumber]]&gt;2),IF(טבלה20[[#This Row],[דילוג]]=1,1,IF(MAX(K417:K418)=1,1,IF(טבלה20[[#This Row],[LengthofCycle]]-F418&lt;&gt;טבלה20[[#This Row],[הפרש קבוע אחרון]],0,""))),"")</f>
        <v>0</v>
      </c>
      <c r="L419" t="str">
        <f>IF(טבלה20[[#This Row],[CycleNumber]]&lt;3,"",IF(טבלה20[[#This Row],[דילוג]]=1,1,IF(L418="","",IF(טבלה20[[#This Row],[LengthofCycle]]-F418=טבלה20[[#This Row],[הפרש קבוע אחרון]],1,IF(L418+1&gt;3,"",L418+1)))))</f>
        <v/>
      </c>
      <c r="M419" t="str">
        <f>IF(AND(טבלה20[[#This Row],[פעילות]]=1,L420=2,L421=1,B421&gt;טבלה20[[#This Row],[CycleNumber]]),1,"")</f>
        <v/>
      </c>
      <c r="N419" t="str">
        <f>IF(AND(טבלה20[[#This Row],[האם יש לאישה וסת דילוג?]]=1,טבלה20[[#This Row],[CycleNumber]]&gt;5),IF(AND(טבלה20[[#This Row],[LengthofCycle]]=F416,F418=F415,F417=F414),1,""),"")</f>
        <v/>
      </c>
      <c r="O419" t="str">
        <f>IF(OR(טבלה20[[#This Row],[פעילות]]="",L418=""),"",IF(טבלה20[[#This Row],[פעילות]]=1,1,0))</f>
        <v/>
      </c>
      <c r="P419" t="str">
        <f>IF(AND(טבלה20[[#This Row],[הפרש קבוע אחרון]]&lt;&gt;"",טבלה20[[#This Row],[CycleNumber]]&lt;B420,B420&lt;&gt;"",טבלה20[[#This Row],[פעילות]]&lt;4),IF(F420-טבלה20[[#This Row],[LengthofCycle]]=טבלה20[[#This Row],[הפרש קבוע אחרון]],1,0),"")</f>
        <v/>
      </c>
      <c r="Q419" s="14" t="str">
        <f>IF(טבלה20[[#This Row],[פעילות]]="","",IF(OR(Q418="",AND(טבלה20[[#This Row],[דילוג]]=1,L418=3)),1,Q418+1))</f>
        <v/>
      </c>
      <c r="R419" s="14" t="str">
        <f>IF(AND(טבלה20[[#This Row],[מחזורי פעילות]]=3,H420=1,טבלה20[[#This Row],[הפרש קבוע אחרון]]&lt;&gt;J420),1,"")</f>
        <v/>
      </c>
      <c r="S419" s="14" t="str">
        <f>IF(AND(טבלה20[[#This Row],[מחזורי פעילות]]=3,H420=1,טבלה20[[#This Row],[הפרש קבוע אחרון]]=J420),1,"")</f>
        <v/>
      </c>
      <c r="T419" s="14" t="str">
        <f>IF(AND(טבלה20[[#This Row],[דילוג]]=1,טבלה20[[#This Row],[הפרש קבוע אחרון]]=J418,טבלה20[[#This Row],[מחזורי פעילות]]&gt;1),1,"")</f>
        <v/>
      </c>
      <c r="U419" s="14" t="str">
        <f>IF(OR(AND(טבלה20[[#This Row],[מחזורי פעילות]]&lt;&gt;"",Q420=""),AND(טבלה20[[#This Row],[פעילות]]=3,Q420=1)),טבלה20[[#This Row],[מחזורי פעילות]],"")</f>
        <v/>
      </c>
      <c r="V419" s="14" t="str">
        <f>IF(טבלה20[[#This Row],[באיזה מחזור נעקר אחרי קביעה?]]&lt;&gt;"",1,"")</f>
        <v/>
      </c>
      <c r="W419" s="14" t="str">
        <f>IF(AND(טבלה20[[#This Row],[באיזה מחזור נעקר אחרי קביעה?]]&lt;&gt;"",טבלה20[[#This Row],[CycleNumber]]&gt;B420),טבלה20[[#This Row],[באיזה מחזור נעקר אחרי קביעה?]],"")</f>
        <v/>
      </c>
      <c r="X419" s="14" t="str">
        <f>IF(AND(טבלה20[[#This Row],[הפרש קבוע אחרון]]&lt;&gt;"",J418=""),טבלה20[[#This Row],[CycleNumber]],"")</f>
        <v/>
      </c>
      <c r="Y419" s="14" t="str">
        <f>IF(OR(טבלה20[[#This Row],[CycleNumber]]&gt;B420,B420=""),טבלה20[[#This Row],[CycleNumber]],"")</f>
        <v/>
      </c>
      <c r="Z4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19" t="s">
        <v>52</v>
      </c>
      <c r="AS419">
        <v>11</v>
      </c>
      <c r="AT419">
        <v>28</v>
      </c>
      <c r="AU419">
        <f t="shared" si="15"/>
        <v>0</v>
      </c>
      <c r="AV419" t="str">
        <f t="shared" si="16"/>
        <v/>
      </c>
    </row>
    <row r="420" spans="1:48" x14ac:dyDescent="0.25">
      <c r="A420" t="s">
        <v>52</v>
      </c>
      <c r="B420">
        <v>12</v>
      </c>
      <c r="C420">
        <v>0</v>
      </c>
      <c r="D420">
        <v>1</v>
      </c>
      <c r="E420">
        <v>0</v>
      </c>
      <c r="F420">
        <v>26</v>
      </c>
      <c r="G420">
        <f>טבלה20[[#This Row],[LengthofCycle]]+1</f>
        <v>27</v>
      </c>
      <c r="H420" t="str">
        <f>IF(טבלה20[[#This Row],[CycleNumber]]&gt;2,IF(AND(טבלה20[[#This Row],[LengthofCycle]]-F419=F419-F418,טבלה20[[#This Row],[LengthofCycle]]-F419&lt;&gt;0),1,""),"")</f>
        <v/>
      </c>
      <c r="I420" t="str">
        <f>IF(טבלה20[[#This Row],[דילוג]]=1,SUM(H420:H421),"")</f>
        <v/>
      </c>
      <c r="J420" t="str">
        <f>IF(AND(טבלה20[[#This Row],[CycleNumber]]&gt;B419,טבלה20[[#This Row],[CycleNumber]]&gt;2),IF(טבלה20[[#This Row],[דילוג]]=1,טבלה20[[#This Row],[LengthofCycle]]-F419,J419),"")</f>
        <v/>
      </c>
      <c r="K420">
        <f>IF(AND(טבלה20[[#This Row],[CycleNumber]]&gt;B419,טבלה20[[#This Row],[CycleNumber]]&gt;2),IF(טבלה20[[#This Row],[דילוג]]=1,1,IF(MAX(K418:K419)=1,1,IF(טבלה20[[#This Row],[LengthofCycle]]-F419&lt;&gt;טבלה20[[#This Row],[הפרש קבוע אחרון]],0,""))),"")</f>
        <v>0</v>
      </c>
      <c r="L420" t="str">
        <f>IF(טבלה20[[#This Row],[CycleNumber]]&lt;3,"",IF(טבלה20[[#This Row],[דילוג]]=1,1,IF(L419="","",IF(טבלה20[[#This Row],[LengthofCycle]]-F419=טבלה20[[#This Row],[הפרש קבוע אחרון]],1,IF(L419+1&gt;3,"",L419+1)))))</f>
        <v/>
      </c>
      <c r="M420" t="str">
        <f>IF(AND(טבלה20[[#This Row],[פעילות]]=1,L421=2,L422=1,B422&gt;טבלה20[[#This Row],[CycleNumber]]),1,"")</f>
        <v/>
      </c>
      <c r="N420" t="str">
        <f>IF(AND(טבלה20[[#This Row],[האם יש לאישה וסת דילוג?]]=1,טבלה20[[#This Row],[CycleNumber]]&gt;5),IF(AND(טבלה20[[#This Row],[LengthofCycle]]=F417,F419=F416,F418=F415),1,""),"")</f>
        <v/>
      </c>
      <c r="O420" t="str">
        <f>IF(OR(טבלה20[[#This Row],[פעילות]]="",L419=""),"",IF(טבלה20[[#This Row],[פעילות]]=1,1,0))</f>
        <v/>
      </c>
      <c r="P420" t="str">
        <f>IF(AND(טבלה20[[#This Row],[הפרש קבוע אחרון]]&lt;&gt;"",טבלה20[[#This Row],[CycleNumber]]&lt;B421,B421&lt;&gt;"",טבלה20[[#This Row],[פעילות]]&lt;4),IF(F421-טבלה20[[#This Row],[LengthofCycle]]=טבלה20[[#This Row],[הפרש קבוע אחרון]],1,0),"")</f>
        <v/>
      </c>
      <c r="Q420" s="14" t="str">
        <f>IF(טבלה20[[#This Row],[פעילות]]="","",IF(OR(Q419="",AND(טבלה20[[#This Row],[דילוג]]=1,L419=3)),1,Q419+1))</f>
        <v/>
      </c>
      <c r="R420" s="14" t="str">
        <f>IF(AND(טבלה20[[#This Row],[מחזורי פעילות]]=3,H421=1,טבלה20[[#This Row],[הפרש קבוע אחרון]]&lt;&gt;J421),1,"")</f>
        <v/>
      </c>
      <c r="S420" s="14" t="str">
        <f>IF(AND(טבלה20[[#This Row],[מחזורי פעילות]]=3,H421=1,טבלה20[[#This Row],[הפרש קבוע אחרון]]=J421),1,"")</f>
        <v/>
      </c>
      <c r="T420" s="14" t="str">
        <f>IF(AND(טבלה20[[#This Row],[דילוג]]=1,טבלה20[[#This Row],[הפרש קבוע אחרון]]=J419,טבלה20[[#This Row],[מחזורי פעילות]]&gt;1),1,"")</f>
        <v/>
      </c>
      <c r="U420" s="14" t="str">
        <f>IF(OR(AND(טבלה20[[#This Row],[מחזורי פעילות]]&lt;&gt;"",Q421=""),AND(טבלה20[[#This Row],[פעילות]]=3,Q421=1)),טבלה20[[#This Row],[מחזורי פעילות]],"")</f>
        <v/>
      </c>
      <c r="V420" s="14" t="str">
        <f>IF(טבלה20[[#This Row],[באיזה מחזור נעקר אחרי קביעה?]]&lt;&gt;"",1,"")</f>
        <v/>
      </c>
      <c r="W420" s="14" t="str">
        <f>IF(AND(טבלה20[[#This Row],[באיזה מחזור נעקר אחרי קביעה?]]&lt;&gt;"",טבלה20[[#This Row],[CycleNumber]]&gt;B421),טבלה20[[#This Row],[באיזה מחזור נעקר אחרי קביעה?]],"")</f>
        <v/>
      </c>
      <c r="X420" s="14" t="str">
        <f>IF(AND(טבלה20[[#This Row],[הפרש קבוע אחרון]]&lt;&gt;"",J419=""),טבלה20[[#This Row],[CycleNumber]],"")</f>
        <v/>
      </c>
      <c r="Y420" s="14" t="str">
        <f>IF(OR(טבלה20[[#This Row],[CycleNumber]]&gt;B421,B421=""),טבלה20[[#This Row],[CycleNumber]],"")</f>
        <v/>
      </c>
      <c r="Z4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0" t="s">
        <v>52</v>
      </c>
      <c r="AS420">
        <v>12</v>
      </c>
      <c r="AT420">
        <v>26</v>
      </c>
      <c r="AU420">
        <f t="shared" si="15"/>
        <v>0</v>
      </c>
      <c r="AV420" t="str">
        <f t="shared" si="16"/>
        <v/>
      </c>
    </row>
    <row r="421" spans="1:48" x14ac:dyDescent="0.25">
      <c r="A421" t="s">
        <v>52</v>
      </c>
      <c r="B421">
        <v>13</v>
      </c>
      <c r="C421">
        <v>0</v>
      </c>
      <c r="D421">
        <v>1</v>
      </c>
      <c r="E421">
        <v>0</v>
      </c>
      <c r="F421">
        <v>25</v>
      </c>
      <c r="G421">
        <f>טבלה20[[#This Row],[LengthofCycle]]+1</f>
        <v>26</v>
      </c>
      <c r="H421" t="str">
        <f>IF(טבלה20[[#This Row],[CycleNumber]]&gt;2,IF(AND(טבלה20[[#This Row],[LengthofCycle]]-F420=F420-F419,טבלה20[[#This Row],[LengthofCycle]]-F420&lt;&gt;0),1,""),"")</f>
        <v/>
      </c>
      <c r="I421" t="str">
        <f>IF(טבלה20[[#This Row],[דילוג]]=1,SUM(H421:H422),"")</f>
        <v/>
      </c>
      <c r="J421" t="str">
        <f>IF(AND(טבלה20[[#This Row],[CycleNumber]]&gt;B420,טבלה20[[#This Row],[CycleNumber]]&gt;2),IF(טבלה20[[#This Row],[דילוג]]=1,טבלה20[[#This Row],[LengthofCycle]]-F420,J420),"")</f>
        <v/>
      </c>
      <c r="K421">
        <f>IF(AND(טבלה20[[#This Row],[CycleNumber]]&gt;B420,טבלה20[[#This Row],[CycleNumber]]&gt;2),IF(טבלה20[[#This Row],[דילוג]]=1,1,IF(MAX(K419:K420)=1,1,IF(טבלה20[[#This Row],[LengthofCycle]]-F420&lt;&gt;טבלה20[[#This Row],[הפרש קבוע אחרון]],0,""))),"")</f>
        <v>0</v>
      </c>
      <c r="L421" t="str">
        <f>IF(טבלה20[[#This Row],[CycleNumber]]&lt;3,"",IF(טבלה20[[#This Row],[דילוג]]=1,1,IF(L420="","",IF(טבלה20[[#This Row],[LengthofCycle]]-F420=טבלה20[[#This Row],[הפרש קבוע אחרון]],1,IF(L420+1&gt;3,"",L420+1)))))</f>
        <v/>
      </c>
      <c r="M421" t="str">
        <f>IF(AND(טבלה20[[#This Row],[פעילות]]=1,L422=2,L423=1,B423&gt;טבלה20[[#This Row],[CycleNumber]]),1,"")</f>
        <v/>
      </c>
      <c r="N421" t="str">
        <f>IF(AND(טבלה20[[#This Row],[האם יש לאישה וסת דילוג?]]=1,טבלה20[[#This Row],[CycleNumber]]&gt;5),IF(AND(טבלה20[[#This Row],[LengthofCycle]]=F418,F420=F417,F419=F416),1,""),"")</f>
        <v/>
      </c>
      <c r="O421" t="str">
        <f>IF(OR(טבלה20[[#This Row],[פעילות]]="",L420=""),"",IF(טבלה20[[#This Row],[פעילות]]=1,1,0))</f>
        <v/>
      </c>
      <c r="P421" t="str">
        <f>IF(AND(טבלה20[[#This Row],[הפרש קבוע אחרון]]&lt;&gt;"",טבלה20[[#This Row],[CycleNumber]]&lt;B422,B422&lt;&gt;"",טבלה20[[#This Row],[פעילות]]&lt;4),IF(F422-טבלה20[[#This Row],[LengthofCycle]]=טבלה20[[#This Row],[הפרש קבוע אחרון]],1,0),"")</f>
        <v/>
      </c>
      <c r="Q421" s="14" t="str">
        <f>IF(טבלה20[[#This Row],[פעילות]]="","",IF(OR(Q420="",AND(טבלה20[[#This Row],[דילוג]]=1,L420=3)),1,Q420+1))</f>
        <v/>
      </c>
      <c r="R421" s="14" t="str">
        <f>IF(AND(טבלה20[[#This Row],[מחזורי פעילות]]=3,H422=1,טבלה20[[#This Row],[הפרש קבוע אחרון]]&lt;&gt;J422),1,"")</f>
        <v/>
      </c>
      <c r="S421" s="14" t="str">
        <f>IF(AND(טבלה20[[#This Row],[מחזורי פעילות]]=3,H422=1,טבלה20[[#This Row],[הפרש קבוע אחרון]]=J422),1,"")</f>
        <v/>
      </c>
      <c r="T421" s="14" t="str">
        <f>IF(AND(טבלה20[[#This Row],[דילוג]]=1,טבלה20[[#This Row],[הפרש קבוע אחרון]]=J420,טבלה20[[#This Row],[מחזורי פעילות]]&gt;1),1,"")</f>
        <v/>
      </c>
      <c r="U421" s="14" t="str">
        <f>IF(OR(AND(טבלה20[[#This Row],[מחזורי פעילות]]&lt;&gt;"",Q422=""),AND(טבלה20[[#This Row],[פעילות]]=3,Q422=1)),טבלה20[[#This Row],[מחזורי פעילות]],"")</f>
        <v/>
      </c>
      <c r="V421" s="14" t="str">
        <f>IF(טבלה20[[#This Row],[באיזה מחזור נעקר אחרי קביעה?]]&lt;&gt;"",1,"")</f>
        <v/>
      </c>
      <c r="W421" s="14" t="str">
        <f>IF(AND(טבלה20[[#This Row],[באיזה מחזור נעקר אחרי קביעה?]]&lt;&gt;"",טבלה20[[#This Row],[CycleNumber]]&gt;B422),טבלה20[[#This Row],[באיזה מחזור נעקר אחרי קביעה?]],"")</f>
        <v/>
      </c>
      <c r="X421" s="14" t="str">
        <f>IF(AND(טבלה20[[#This Row],[הפרש קבוע אחרון]]&lt;&gt;"",J420=""),טבלה20[[#This Row],[CycleNumber]],"")</f>
        <v/>
      </c>
      <c r="Y421" s="14">
        <f>IF(OR(טבלה20[[#This Row],[CycleNumber]]&gt;B422,B422=""),טבלה20[[#This Row],[CycleNumber]],"")</f>
        <v>13</v>
      </c>
      <c r="Z4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1" t="s">
        <v>52</v>
      </c>
      <c r="AS421">
        <v>13</v>
      </c>
      <c r="AT421">
        <v>25</v>
      </c>
      <c r="AU421">
        <f t="shared" si="15"/>
        <v>0</v>
      </c>
      <c r="AV421" t="str">
        <f t="shared" si="16"/>
        <v/>
      </c>
    </row>
    <row r="422" spans="1:48" x14ac:dyDescent="0.25">
      <c r="A422" t="s">
        <v>6</v>
      </c>
      <c r="B422">
        <v>1</v>
      </c>
      <c r="C422">
        <v>1</v>
      </c>
      <c r="D422">
        <v>1</v>
      </c>
      <c r="E422">
        <v>0</v>
      </c>
      <c r="F422">
        <v>26</v>
      </c>
      <c r="G422">
        <f>טבלה20[[#This Row],[LengthofCycle]]+1</f>
        <v>27</v>
      </c>
      <c r="H422" t="str">
        <f>IF(טבלה20[[#This Row],[CycleNumber]]&gt;2,IF(AND(טבלה20[[#This Row],[LengthofCycle]]-F421=F421-F420,טבלה20[[#This Row],[LengthofCycle]]-F421&lt;&gt;0),1,""),"")</f>
        <v/>
      </c>
      <c r="I422" t="str">
        <f>IF(טבלה20[[#This Row],[דילוג]]=1,SUM(H422:H423),"")</f>
        <v/>
      </c>
      <c r="J422" t="str">
        <f>IF(AND(טבלה20[[#This Row],[CycleNumber]]&gt;B421,טבלה20[[#This Row],[CycleNumber]]&gt;2),IF(טבלה20[[#This Row],[דילוג]]=1,טבלה20[[#This Row],[LengthofCycle]]-F421,J421),"")</f>
        <v/>
      </c>
      <c r="K422" t="str">
        <f>IF(AND(טבלה20[[#This Row],[CycleNumber]]&gt;B421,טבלה20[[#This Row],[CycleNumber]]&gt;2),IF(טבלה20[[#This Row],[דילוג]]=1,1,IF(MAX(K420:K421)=1,1,IF(טבלה20[[#This Row],[LengthofCycle]]-F421&lt;&gt;טבלה20[[#This Row],[הפרש קבוע אחרון]],0,""))),"")</f>
        <v/>
      </c>
      <c r="L422" t="str">
        <f>IF(טבלה20[[#This Row],[CycleNumber]]&lt;3,"",IF(טבלה20[[#This Row],[דילוג]]=1,1,IF(L421="","",IF(טבלה20[[#This Row],[LengthofCycle]]-F421=טבלה20[[#This Row],[הפרש קבוע אחרון]],1,IF(L421+1&gt;3,"",L421+1)))))</f>
        <v/>
      </c>
      <c r="M422" t="str">
        <f>IF(AND(טבלה20[[#This Row],[פעילות]]=1,L423=2,L424=1,B424&gt;טבלה20[[#This Row],[CycleNumber]]),1,"")</f>
        <v/>
      </c>
      <c r="N422" t="str">
        <f>IF(AND(טבלה20[[#This Row],[האם יש לאישה וסת דילוג?]]=1,טבלה20[[#This Row],[CycleNumber]]&gt;5),IF(AND(טבלה20[[#This Row],[LengthofCycle]]=F419,F421=F418,F420=F417),1,""),"")</f>
        <v/>
      </c>
      <c r="O422" t="str">
        <f>IF(OR(טבלה20[[#This Row],[פעילות]]="",L421=""),"",IF(טבלה20[[#This Row],[פעילות]]=1,1,0))</f>
        <v/>
      </c>
      <c r="P422" t="str">
        <f>IF(AND(טבלה20[[#This Row],[הפרש קבוע אחרון]]&lt;&gt;"",טבלה20[[#This Row],[CycleNumber]]&lt;B423,B423&lt;&gt;"",טבלה20[[#This Row],[פעילות]]&lt;4),IF(F423-טבלה20[[#This Row],[LengthofCycle]]=טבלה20[[#This Row],[הפרש קבוע אחרון]],1,0),"")</f>
        <v/>
      </c>
      <c r="Q422" s="14" t="str">
        <f>IF(טבלה20[[#This Row],[פעילות]]="","",IF(OR(Q421="",AND(טבלה20[[#This Row],[דילוג]]=1,L421=3)),1,Q421+1))</f>
        <v/>
      </c>
      <c r="R422" s="14" t="str">
        <f>IF(AND(טבלה20[[#This Row],[מחזורי פעילות]]=3,H423=1,טבלה20[[#This Row],[הפרש קבוע אחרון]]&lt;&gt;J423),1,"")</f>
        <v/>
      </c>
      <c r="S422" s="14" t="str">
        <f>IF(AND(טבלה20[[#This Row],[מחזורי פעילות]]=3,H423=1,טבלה20[[#This Row],[הפרש קבוע אחרון]]=J423),1,"")</f>
        <v/>
      </c>
      <c r="T422" s="14" t="str">
        <f>IF(AND(טבלה20[[#This Row],[דילוג]]=1,טבלה20[[#This Row],[הפרש קבוע אחרון]]=J421,טבלה20[[#This Row],[מחזורי פעילות]]&gt;1),1,"")</f>
        <v/>
      </c>
      <c r="U422" s="14" t="str">
        <f>IF(OR(AND(טבלה20[[#This Row],[מחזורי פעילות]]&lt;&gt;"",Q423=""),AND(טבלה20[[#This Row],[פעילות]]=3,Q423=1)),טבלה20[[#This Row],[מחזורי פעילות]],"")</f>
        <v/>
      </c>
      <c r="V422" s="14" t="str">
        <f>IF(טבלה20[[#This Row],[באיזה מחזור נעקר אחרי קביעה?]]&lt;&gt;"",1,"")</f>
        <v/>
      </c>
      <c r="W422" s="14" t="str">
        <f>IF(AND(טבלה20[[#This Row],[באיזה מחזור נעקר אחרי קביעה?]]&lt;&gt;"",טבלה20[[#This Row],[CycleNumber]]&gt;B423),טבלה20[[#This Row],[באיזה מחזור נעקר אחרי קביעה?]],"")</f>
        <v/>
      </c>
      <c r="X422" s="14" t="str">
        <f>IF(AND(טבלה20[[#This Row],[הפרש קבוע אחרון]]&lt;&gt;"",J421=""),טבלה20[[#This Row],[CycleNumber]],"")</f>
        <v/>
      </c>
      <c r="Y422" s="14" t="str">
        <f>IF(OR(טבלה20[[#This Row],[CycleNumber]]&gt;B423,B423=""),טבלה20[[#This Row],[CycleNumber]],"")</f>
        <v/>
      </c>
      <c r="Z4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2" t="s">
        <v>6</v>
      </c>
      <c r="AS422">
        <v>1</v>
      </c>
      <c r="AT422">
        <v>26</v>
      </c>
      <c r="AU422" t="str">
        <f t="shared" si="15"/>
        <v/>
      </c>
      <c r="AV422" t="str">
        <f t="shared" si="16"/>
        <v/>
      </c>
    </row>
    <row r="423" spans="1:48" x14ac:dyDescent="0.25">
      <c r="A423" t="s">
        <v>6</v>
      </c>
      <c r="B423">
        <v>2</v>
      </c>
      <c r="C423">
        <v>1</v>
      </c>
      <c r="D423">
        <v>1</v>
      </c>
      <c r="E423">
        <v>0</v>
      </c>
      <c r="F423">
        <v>25</v>
      </c>
      <c r="G423">
        <f>טבלה20[[#This Row],[LengthofCycle]]+1</f>
        <v>26</v>
      </c>
      <c r="H423" t="str">
        <f>IF(טבלה20[[#This Row],[CycleNumber]]&gt;2,IF(AND(טבלה20[[#This Row],[LengthofCycle]]-F422=F422-F421,טבלה20[[#This Row],[LengthofCycle]]-F422&lt;&gt;0),1,""),"")</f>
        <v/>
      </c>
      <c r="I423" t="str">
        <f>IF(טבלה20[[#This Row],[דילוג]]=1,SUM(H423:H424),"")</f>
        <v/>
      </c>
      <c r="J423" t="str">
        <f>IF(AND(טבלה20[[#This Row],[CycleNumber]]&gt;B422,טבלה20[[#This Row],[CycleNumber]]&gt;2),IF(טבלה20[[#This Row],[דילוג]]=1,טבלה20[[#This Row],[LengthofCycle]]-F422,J422),"")</f>
        <v/>
      </c>
      <c r="K423" t="str">
        <f>IF(AND(טבלה20[[#This Row],[CycleNumber]]&gt;B422,טבלה20[[#This Row],[CycleNumber]]&gt;2),IF(טבלה20[[#This Row],[דילוג]]=1,1,IF(MAX(K421:K422)=1,1,IF(טבלה20[[#This Row],[LengthofCycle]]-F422&lt;&gt;טבלה20[[#This Row],[הפרש קבוע אחרון]],0,""))),"")</f>
        <v/>
      </c>
      <c r="L423" t="str">
        <f>IF(טבלה20[[#This Row],[CycleNumber]]&lt;3,"",IF(טבלה20[[#This Row],[דילוג]]=1,1,IF(L422="","",IF(טבלה20[[#This Row],[LengthofCycle]]-F422=טבלה20[[#This Row],[הפרש קבוע אחרון]],1,IF(L422+1&gt;3,"",L422+1)))))</f>
        <v/>
      </c>
      <c r="M423" t="str">
        <f>IF(AND(טבלה20[[#This Row],[פעילות]]=1,L424=2,L425=1,B425&gt;טבלה20[[#This Row],[CycleNumber]]),1,"")</f>
        <v/>
      </c>
      <c r="N423" t="str">
        <f>IF(AND(טבלה20[[#This Row],[האם יש לאישה וסת דילוג?]]=1,טבלה20[[#This Row],[CycleNumber]]&gt;5),IF(AND(טבלה20[[#This Row],[LengthofCycle]]=F420,F422=F419,F421=F418),1,""),"")</f>
        <v/>
      </c>
      <c r="O423" t="str">
        <f>IF(OR(טבלה20[[#This Row],[פעילות]]="",L422=""),"",IF(טבלה20[[#This Row],[פעילות]]=1,1,0))</f>
        <v/>
      </c>
      <c r="P423" t="str">
        <f>IF(AND(טבלה20[[#This Row],[הפרש קבוע אחרון]]&lt;&gt;"",טבלה20[[#This Row],[CycleNumber]]&lt;B424,B424&lt;&gt;"",טבלה20[[#This Row],[פעילות]]&lt;4),IF(F424-טבלה20[[#This Row],[LengthofCycle]]=טבלה20[[#This Row],[הפרש קבוע אחרון]],1,0),"")</f>
        <v/>
      </c>
      <c r="Q423" s="14" t="str">
        <f>IF(טבלה20[[#This Row],[פעילות]]="","",IF(OR(Q422="",AND(טבלה20[[#This Row],[דילוג]]=1,L422=3)),1,Q422+1))</f>
        <v/>
      </c>
      <c r="R423" s="14" t="str">
        <f>IF(AND(טבלה20[[#This Row],[מחזורי פעילות]]=3,H424=1,טבלה20[[#This Row],[הפרש קבוע אחרון]]&lt;&gt;J424),1,"")</f>
        <v/>
      </c>
      <c r="S423" s="14" t="str">
        <f>IF(AND(טבלה20[[#This Row],[מחזורי פעילות]]=3,H424=1,טבלה20[[#This Row],[הפרש קבוע אחרון]]=J424),1,"")</f>
        <v/>
      </c>
      <c r="T423" s="14" t="str">
        <f>IF(AND(טבלה20[[#This Row],[דילוג]]=1,טבלה20[[#This Row],[הפרש קבוע אחרון]]=J422,טבלה20[[#This Row],[מחזורי פעילות]]&gt;1),1,"")</f>
        <v/>
      </c>
      <c r="U423" s="14" t="str">
        <f>IF(OR(AND(טבלה20[[#This Row],[מחזורי פעילות]]&lt;&gt;"",Q424=""),AND(טבלה20[[#This Row],[פעילות]]=3,Q424=1)),טבלה20[[#This Row],[מחזורי פעילות]],"")</f>
        <v/>
      </c>
      <c r="V423" s="14" t="str">
        <f>IF(טבלה20[[#This Row],[באיזה מחזור נעקר אחרי קביעה?]]&lt;&gt;"",1,"")</f>
        <v/>
      </c>
      <c r="W423" s="14" t="str">
        <f>IF(AND(טבלה20[[#This Row],[באיזה מחזור נעקר אחרי קביעה?]]&lt;&gt;"",טבלה20[[#This Row],[CycleNumber]]&gt;B424),טבלה20[[#This Row],[באיזה מחזור נעקר אחרי קביעה?]],"")</f>
        <v/>
      </c>
      <c r="X423" s="14" t="str">
        <f>IF(AND(טבלה20[[#This Row],[הפרש קבוע אחרון]]&lt;&gt;"",J422=""),טבלה20[[#This Row],[CycleNumber]],"")</f>
        <v/>
      </c>
      <c r="Y423" s="14" t="str">
        <f>IF(OR(טבלה20[[#This Row],[CycleNumber]]&gt;B424,B424=""),טבלה20[[#This Row],[CycleNumber]],"")</f>
        <v/>
      </c>
      <c r="Z4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3" t="s">
        <v>6</v>
      </c>
      <c r="AS423">
        <v>2</v>
      </c>
      <c r="AT423">
        <v>25</v>
      </c>
      <c r="AU423" t="str">
        <f t="shared" si="15"/>
        <v/>
      </c>
      <c r="AV423" t="str">
        <f t="shared" si="16"/>
        <v/>
      </c>
    </row>
    <row r="424" spans="1:48" x14ac:dyDescent="0.25">
      <c r="A424" t="s">
        <v>6</v>
      </c>
      <c r="B424">
        <v>3</v>
      </c>
      <c r="C424">
        <v>1</v>
      </c>
      <c r="D424">
        <v>1</v>
      </c>
      <c r="E424">
        <v>0</v>
      </c>
      <c r="F424">
        <v>27</v>
      </c>
      <c r="G424">
        <f>טבלה20[[#This Row],[LengthofCycle]]+1</f>
        <v>28</v>
      </c>
      <c r="H424" t="str">
        <f>IF(טבלה20[[#This Row],[CycleNumber]]&gt;2,IF(AND(טבלה20[[#This Row],[LengthofCycle]]-F423=F423-F422,טבלה20[[#This Row],[LengthofCycle]]-F423&lt;&gt;0),1,""),"")</f>
        <v/>
      </c>
      <c r="I424" t="str">
        <f>IF(טבלה20[[#This Row],[דילוג]]=1,SUM(H424:H425),"")</f>
        <v/>
      </c>
      <c r="J424" t="str">
        <f>IF(AND(טבלה20[[#This Row],[CycleNumber]]&gt;B423,טבלה20[[#This Row],[CycleNumber]]&gt;2),IF(טבלה20[[#This Row],[דילוג]]=1,טבלה20[[#This Row],[LengthofCycle]]-F423,J423),"")</f>
        <v/>
      </c>
      <c r="K424">
        <f>IF(AND(טבלה20[[#This Row],[CycleNumber]]&gt;B423,טבלה20[[#This Row],[CycleNumber]]&gt;2),IF(טבלה20[[#This Row],[דילוג]]=1,1,IF(MAX(K422:K423)=1,1,IF(טבלה20[[#This Row],[LengthofCycle]]-F423&lt;&gt;טבלה20[[#This Row],[הפרש קבוע אחרון]],0,""))),"")</f>
        <v>0</v>
      </c>
      <c r="L424" t="str">
        <f>IF(טבלה20[[#This Row],[CycleNumber]]&lt;3,"",IF(טבלה20[[#This Row],[דילוג]]=1,1,IF(L423="","",IF(טבלה20[[#This Row],[LengthofCycle]]-F423=טבלה20[[#This Row],[הפרש קבוע אחרון]],1,IF(L423+1&gt;3,"",L423+1)))))</f>
        <v/>
      </c>
      <c r="M424" t="str">
        <f>IF(AND(טבלה20[[#This Row],[פעילות]]=1,L425=2,L426=1,B426&gt;טבלה20[[#This Row],[CycleNumber]]),1,"")</f>
        <v/>
      </c>
      <c r="N424" t="str">
        <f>IF(AND(טבלה20[[#This Row],[האם יש לאישה וסת דילוג?]]=1,טבלה20[[#This Row],[CycleNumber]]&gt;5),IF(AND(טבלה20[[#This Row],[LengthofCycle]]=F421,F423=F420,F422=F419),1,""),"")</f>
        <v/>
      </c>
      <c r="O424" t="str">
        <f>IF(OR(טבלה20[[#This Row],[פעילות]]="",L423=""),"",IF(טבלה20[[#This Row],[פעילות]]=1,1,0))</f>
        <v/>
      </c>
      <c r="P424" t="str">
        <f>IF(AND(טבלה20[[#This Row],[הפרש קבוע אחרון]]&lt;&gt;"",טבלה20[[#This Row],[CycleNumber]]&lt;B425,B425&lt;&gt;"",טבלה20[[#This Row],[פעילות]]&lt;4),IF(F425-טבלה20[[#This Row],[LengthofCycle]]=טבלה20[[#This Row],[הפרש קבוע אחרון]],1,0),"")</f>
        <v/>
      </c>
      <c r="Q424" s="14" t="str">
        <f>IF(טבלה20[[#This Row],[פעילות]]="","",IF(OR(Q423="",AND(טבלה20[[#This Row],[דילוג]]=1,L423=3)),1,Q423+1))</f>
        <v/>
      </c>
      <c r="R424" s="14" t="str">
        <f>IF(AND(טבלה20[[#This Row],[מחזורי פעילות]]=3,H425=1,טבלה20[[#This Row],[הפרש קבוע אחרון]]&lt;&gt;J425),1,"")</f>
        <v/>
      </c>
      <c r="S424" s="14" t="str">
        <f>IF(AND(טבלה20[[#This Row],[מחזורי פעילות]]=3,H425=1,טבלה20[[#This Row],[הפרש קבוע אחרון]]=J425),1,"")</f>
        <v/>
      </c>
      <c r="T424" s="14" t="str">
        <f>IF(AND(טבלה20[[#This Row],[דילוג]]=1,טבלה20[[#This Row],[הפרש קבוע אחרון]]=J423,טבלה20[[#This Row],[מחזורי פעילות]]&gt;1),1,"")</f>
        <v/>
      </c>
      <c r="U424" s="14" t="str">
        <f>IF(OR(AND(טבלה20[[#This Row],[מחזורי פעילות]]&lt;&gt;"",Q425=""),AND(טבלה20[[#This Row],[פעילות]]=3,Q425=1)),טבלה20[[#This Row],[מחזורי פעילות]],"")</f>
        <v/>
      </c>
      <c r="V424" s="14" t="str">
        <f>IF(טבלה20[[#This Row],[באיזה מחזור נעקר אחרי קביעה?]]&lt;&gt;"",1,"")</f>
        <v/>
      </c>
      <c r="W424" s="14" t="str">
        <f>IF(AND(טבלה20[[#This Row],[באיזה מחזור נעקר אחרי קביעה?]]&lt;&gt;"",טבלה20[[#This Row],[CycleNumber]]&gt;B425),טבלה20[[#This Row],[באיזה מחזור נעקר אחרי קביעה?]],"")</f>
        <v/>
      </c>
      <c r="X424" s="14" t="str">
        <f>IF(AND(טבלה20[[#This Row],[הפרש קבוע אחרון]]&lt;&gt;"",J423=""),טבלה20[[#This Row],[CycleNumber]],"")</f>
        <v/>
      </c>
      <c r="Y424" s="14" t="str">
        <f>IF(OR(טבלה20[[#This Row],[CycleNumber]]&gt;B425,B425=""),טבלה20[[#This Row],[CycleNumber]],"")</f>
        <v/>
      </c>
      <c r="Z4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4" t="s">
        <v>6</v>
      </c>
      <c r="AS424">
        <v>3</v>
      </c>
      <c r="AT424">
        <v>27</v>
      </c>
      <c r="AU424">
        <f t="shared" si="15"/>
        <v>0</v>
      </c>
      <c r="AV424" t="str">
        <f t="shared" si="16"/>
        <v/>
      </c>
    </row>
    <row r="425" spans="1:48" x14ac:dyDescent="0.25">
      <c r="A425" t="s">
        <v>6</v>
      </c>
      <c r="B425">
        <v>4</v>
      </c>
      <c r="C425">
        <v>1</v>
      </c>
      <c r="D425">
        <v>1</v>
      </c>
      <c r="E425">
        <v>0</v>
      </c>
      <c r="F425">
        <v>24</v>
      </c>
      <c r="G425">
        <f>טבלה20[[#This Row],[LengthofCycle]]+1</f>
        <v>25</v>
      </c>
      <c r="H425" t="str">
        <f>IF(טבלה20[[#This Row],[CycleNumber]]&gt;2,IF(AND(טבלה20[[#This Row],[LengthofCycle]]-F424=F424-F423,טבלה20[[#This Row],[LengthofCycle]]-F424&lt;&gt;0),1,""),"")</f>
        <v/>
      </c>
      <c r="I425" t="str">
        <f>IF(טבלה20[[#This Row],[דילוג]]=1,SUM(H425:H426),"")</f>
        <v/>
      </c>
      <c r="J425" t="str">
        <f>IF(AND(טבלה20[[#This Row],[CycleNumber]]&gt;B424,טבלה20[[#This Row],[CycleNumber]]&gt;2),IF(טבלה20[[#This Row],[דילוג]]=1,טבלה20[[#This Row],[LengthofCycle]]-F424,J424),"")</f>
        <v/>
      </c>
      <c r="K425">
        <f>IF(AND(טבלה20[[#This Row],[CycleNumber]]&gt;B424,טבלה20[[#This Row],[CycleNumber]]&gt;2),IF(טבלה20[[#This Row],[דילוג]]=1,1,IF(MAX(K423:K424)=1,1,IF(טבלה20[[#This Row],[LengthofCycle]]-F424&lt;&gt;טבלה20[[#This Row],[הפרש קבוע אחרון]],0,""))),"")</f>
        <v>0</v>
      </c>
      <c r="L425" t="str">
        <f>IF(טבלה20[[#This Row],[CycleNumber]]&lt;3,"",IF(טבלה20[[#This Row],[דילוג]]=1,1,IF(L424="","",IF(טבלה20[[#This Row],[LengthofCycle]]-F424=טבלה20[[#This Row],[הפרש קבוע אחרון]],1,IF(L424+1&gt;3,"",L424+1)))))</f>
        <v/>
      </c>
      <c r="M425" t="str">
        <f>IF(AND(טבלה20[[#This Row],[פעילות]]=1,L426=2,L427=1,B427&gt;טבלה20[[#This Row],[CycleNumber]]),1,"")</f>
        <v/>
      </c>
      <c r="N425" t="str">
        <f>IF(AND(טבלה20[[#This Row],[האם יש לאישה וסת דילוג?]]=1,טבלה20[[#This Row],[CycleNumber]]&gt;5),IF(AND(טבלה20[[#This Row],[LengthofCycle]]=F422,F424=F421,F423=F420),1,""),"")</f>
        <v/>
      </c>
      <c r="O425" t="str">
        <f>IF(OR(טבלה20[[#This Row],[פעילות]]="",L424=""),"",IF(טבלה20[[#This Row],[פעילות]]=1,1,0))</f>
        <v/>
      </c>
      <c r="P425" t="str">
        <f>IF(AND(טבלה20[[#This Row],[הפרש קבוע אחרון]]&lt;&gt;"",טבלה20[[#This Row],[CycleNumber]]&lt;B426,B426&lt;&gt;"",טבלה20[[#This Row],[פעילות]]&lt;4),IF(F426-טבלה20[[#This Row],[LengthofCycle]]=טבלה20[[#This Row],[הפרש קבוע אחרון]],1,0),"")</f>
        <v/>
      </c>
      <c r="Q425" s="14" t="str">
        <f>IF(טבלה20[[#This Row],[פעילות]]="","",IF(OR(Q424="",AND(טבלה20[[#This Row],[דילוג]]=1,L424=3)),1,Q424+1))</f>
        <v/>
      </c>
      <c r="R425" s="14" t="str">
        <f>IF(AND(טבלה20[[#This Row],[מחזורי פעילות]]=3,H426=1,טבלה20[[#This Row],[הפרש קבוע אחרון]]&lt;&gt;J426),1,"")</f>
        <v/>
      </c>
      <c r="S425" s="14" t="str">
        <f>IF(AND(טבלה20[[#This Row],[מחזורי פעילות]]=3,H426=1,טבלה20[[#This Row],[הפרש קבוע אחרון]]=J426),1,"")</f>
        <v/>
      </c>
      <c r="T425" s="14" t="str">
        <f>IF(AND(טבלה20[[#This Row],[דילוג]]=1,טבלה20[[#This Row],[הפרש קבוע אחרון]]=J424,טבלה20[[#This Row],[מחזורי פעילות]]&gt;1),1,"")</f>
        <v/>
      </c>
      <c r="U425" s="14" t="str">
        <f>IF(OR(AND(טבלה20[[#This Row],[מחזורי פעילות]]&lt;&gt;"",Q426=""),AND(טבלה20[[#This Row],[פעילות]]=3,Q426=1)),טבלה20[[#This Row],[מחזורי פעילות]],"")</f>
        <v/>
      </c>
      <c r="V425" s="14" t="str">
        <f>IF(טבלה20[[#This Row],[באיזה מחזור נעקר אחרי קביעה?]]&lt;&gt;"",1,"")</f>
        <v/>
      </c>
      <c r="W425" s="14" t="str">
        <f>IF(AND(טבלה20[[#This Row],[באיזה מחזור נעקר אחרי קביעה?]]&lt;&gt;"",טבלה20[[#This Row],[CycleNumber]]&gt;B426),טבלה20[[#This Row],[באיזה מחזור נעקר אחרי קביעה?]],"")</f>
        <v/>
      </c>
      <c r="X425" s="14" t="str">
        <f>IF(AND(טבלה20[[#This Row],[הפרש קבוע אחרון]]&lt;&gt;"",J424=""),טבלה20[[#This Row],[CycleNumber]],"")</f>
        <v/>
      </c>
      <c r="Y425" s="14" t="str">
        <f>IF(OR(טבלה20[[#This Row],[CycleNumber]]&gt;B426,B426=""),טבלה20[[#This Row],[CycleNumber]],"")</f>
        <v/>
      </c>
      <c r="Z4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5" t="s">
        <v>6</v>
      </c>
      <c r="AS425">
        <v>4</v>
      </c>
      <c r="AT425">
        <v>24</v>
      </c>
      <c r="AU425">
        <f t="shared" si="15"/>
        <v>0</v>
      </c>
      <c r="AV425" t="str">
        <f t="shared" si="16"/>
        <v/>
      </c>
    </row>
    <row r="426" spans="1:48" x14ac:dyDescent="0.25">
      <c r="A426" t="s">
        <v>6</v>
      </c>
      <c r="B426">
        <v>5</v>
      </c>
      <c r="C426">
        <v>1</v>
      </c>
      <c r="D426">
        <v>1</v>
      </c>
      <c r="E426">
        <v>0</v>
      </c>
      <c r="F426">
        <v>26</v>
      </c>
      <c r="G426">
        <f>טבלה20[[#This Row],[LengthofCycle]]+1</f>
        <v>27</v>
      </c>
      <c r="H426" t="str">
        <f>IF(טבלה20[[#This Row],[CycleNumber]]&gt;2,IF(AND(טבלה20[[#This Row],[LengthofCycle]]-F425=F425-F424,טבלה20[[#This Row],[LengthofCycle]]-F425&lt;&gt;0),1,""),"")</f>
        <v/>
      </c>
      <c r="I426" t="str">
        <f>IF(טבלה20[[#This Row],[דילוג]]=1,SUM(H426:H427),"")</f>
        <v/>
      </c>
      <c r="J426" t="str">
        <f>IF(AND(טבלה20[[#This Row],[CycleNumber]]&gt;B425,טבלה20[[#This Row],[CycleNumber]]&gt;2),IF(טבלה20[[#This Row],[דילוג]]=1,טבלה20[[#This Row],[LengthofCycle]]-F425,J425),"")</f>
        <v/>
      </c>
      <c r="K426">
        <f>IF(AND(טבלה20[[#This Row],[CycleNumber]]&gt;B425,טבלה20[[#This Row],[CycleNumber]]&gt;2),IF(טבלה20[[#This Row],[דילוג]]=1,1,IF(MAX(K424:K425)=1,1,IF(טבלה20[[#This Row],[LengthofCycle]]-F425&lt;&gt;טבלה20[[#This Row],[הפרש קבוע אחרון]],0,""))),"")</f>
        <v>0</v>
      </c>
      <c r="L426" t="str">
        <f>IF(טבלה20[[#This Row],[CycleNumber]]&lt;3,"",IF(טבלה20[[#This Row],[דילוג]]=1,1,IF(L425="","",IF(טבלה20[[#This Row],[LengthofCycle]]-F425=טבלה20[[#This Row],[הפרש קבוע אחרון]],1,IF(L425+1&gt;3,"",L425+1)))))</f>
        <v/>
      </c>
      <c r="M426" t="str">
        <f>IF(AND(טבלה20[[#This Row],[פעילות]]=1,L427=2,L428=1,B428&gt;טבלה20[[#This Row],[CycleNumber]]),1,"")</f>
        <v/>
      </c>
      <c r="N426" t="str">
        <f>IF(AND(טבלה20[[#This Row],[האם יש לאישה וסת דילוג?]]=1,טבלה20[[#This Row],[CycleNumber]]&gt;5),IF(AND(טבלה20[[#This Row],[LengthofCycle]]=F423,F425=F422,F424=F421),1,""),"")</f>
        <v/>
      </c>
      <c r="O426" t="str">
        <f>IF(OR(טבלה20[[#This Row],[פעילות]]="",L425=""),"",IF(טבלה20[[#This Row],[פעילות]]=1,1,0))</f>
        <v/>
      </c>
      <c r="P426" t="str">
        <f>IF(AND(טבלה20[[#This Row],[הפרש קבוע אחרון]]&lt;&gt;"",טבלה20[[#This Row],[CycleNumber]]&lt;B427,B427&lt;&gt;"",טבלה20[[#This Row],[פעילות]]&lt;4),IF(F427-טבלה20[[#This Row],[LengthofCycle]]=טבלה20[[#This Row],[הפרש קבוע אחרון]],1,0),"")</f>
        <v/>
      </c>
      <c r="Q426" s="14" t="str">
        <f>IF(טבלה20[[#This Row],[פעילות]]="","",IF(OR(Q425="",AND(טבלה20[[#This Row],[דילוג]]=1,L425=3)),1,Q425+1))</f>
        <v/>
      </c>
      <c r="R426" s="14" t="str">
        <f>IF(AND(טבלה20[[#This Row],[מחזורי פעילות]]=3,H427=1,טבלה20[[#This Row],[הפרש קבוע אחרון]]&lt;&gt;J427),1,"")</f>
        <v/>
      </c>
      <c r="S426" s="14" t="str">
        <f>IF(AND(טבלה20[[#This Row],[מחזורי פעילות]]=3,H427=1,טבלה20[[#This Row],[הפרש קבוע אחרון]]=J427),1,"")</f>
        <v/>
      </c>
      <c r="T426" s="14" t="str">
        <f>IF(AND(טבלה20[[#This Row],[דילוג]]=1,טבלה20[[#This Row],[הפרש קבוע אחרון]]=J425,טבלה20[[#This Row],[מחזורי פעילות]]&gt;1),1,"")</f>
        <v/>
      </c>
      <c r="U426" s="14" t="str">
        <f>IF(OR(AND(טבלה20[[#This Row],[מחזורי פעילות]]&lt;&gt;"",Q427=""),AND(טבלה20[[#This Row],[פעילות]]=3,Q427=1)),טבלה20[[#This Row],[מחזורי פעילות]],"")</f>
        <v/>
      </c>
      <c r="V426" s="14" t="str">
        <f>IF(טבלה20[[#This Row],[באיזה מחזור נעקר אחרי קביעה?]]&lt;&gt;"",1,"")</f>
        <v/>
      </c>
      <c r="W426" s="14" t="str">
        <f>IF(AND(טבלה20[[#This Row],[באיזה מחזור נעקר אחרי קביעה?]]&lt;&gt;"",טבלה20[[#This Row],[CycleNumber]]&gt;B427),טבלה20[[#This Row],[באיזה מחזור נעקר אחרי קביעה?]],"")</f>
        <v/>
      </c>
      <c r="X426" s="14" t="str">
        <f>IF(AND(טבלה20[[#This Row],[הפרש קבוע אחרון]]&lt;&gt;"",J425=""),טבלה20[[#This Row],[CycleNumber]],"")</f>
        <v/>
      </c>
      <c r="Y426" s="14" t="str">
        <f>IF(OR(טבלה20[[#This Row],[CycleNumber]]&gt;B427,B427=""),טבלה20[[#This Row],[CycleNumber]],"")</f>
        <v/>
      </c>
      <c r="Z4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6" t="s">
        <v>6</v>
      </c>
      <c r="AS426">
        <v>5</v>
      </c>
      <c r="AT426">
        <v>26</v>
      </c>
      <c r="AU426">
        <f t="shared" si="15"/>
        <v>0</v>
      </c>
      <c r="AV426" t="str">
        <f t="shared" si="16"/>
        <v/>
      </c>
    </row>
    <row r="427" spans="1:48" x14ac:dyDescent="0.25">
      <c r="A427" t="s">
        <v>6</v>
      </c>
      <c r="B427">
        <v>6</v>
      </c>
      <c r="C427">
        <v>1</v>
      </c>
      <c r="D427">
        <v>1</v>
      </c>
      <c r="E427">
        <v>0</v>
      </c>
      <c r="F427">
        <v>27</v>
      </c>
      <c r="G427">
        <f>טבלה20[[#This Row],[LengthofCycle]]+1</f>
        <v>28</v>
      </c>
      <c r="H427" t="str">
        <f>IF(טבלה20[[#This Row],[CycleNumber]]&gt;2,IF(AND(טבלה20[[#This Row],[LengthofCycle]]-F426=F426-F425,טבלה20[[#This Row],[LengthofCycle]]-F426&lt;&gt;0),1,""),"")</f>
        <v/>
      </c>
      <c r="I427" t="str">
        <f>IF(טבלה20[[#This Row],[דילוג]]=1,SUM(H427:H428),"")</f>
        <v/>
      </c>
      <c r="J427" t="str">
        <f>IF(AND(טבלה20[[#This Row],[CycleNumber]]&gt;B426,טבלה20[[#This Row],[CycleNumber]]&gt;2),IF(טבלה20[[#This Row],[דילוג]]=1,טבלה20[[#This Row],[LengthofCycle]]-F426,J426),"")</f>
        <v/>
      </c>
      <c r="K427">
        <f>IF(AND(טבלה20[[#This Row],[CycleNumber]]&gt;B426,טבלה20[[#This Row],[CycleNumber]]&gt;2),IF(טבלה20[[#This Row],[דילוג]]=1,1,IF(MAX(K425:K426)=1,1,IF(טבלה20[[#This Row],[LengthofCycle]]-F426&lt;&gt;טבלה20[[#This Row],[הפרש קבוע אחרון]],0,""))),"")</f>
        <v>0</v>
      </c>
      <c r="L427" t="str">
        <f>IF(טבלה20[[#This Row],[CycleNumber]]&lt;3,"",IF(טבלה20[[#This Row],[דילוג]]=1,1,IF(L426="","",IF(טבלה20[[#This Row],[LengthofCycle]]-F426=טבלה20[[#This Row],[הפרש קבוע אחרון]],1,IF(L426+1&gt;3,"",L426+1)))))</f>
        <v/>
      </c>
      <c r="M427" t="str">
        <f>IF(AND(טבלה20[[#This Row],[פעילות]]=1,L428=2,L429=1,B429&gt;טבלה20[[#This Row],[CycleNumber]]),1,"")</f>
        <v/>
      </c>
      <c r="N427" t="str">
        <f>IF(AND(טבלה20[[#This Row],[האם יש לאישה וסת דילוג?]]=1,טבלה20[[#This Row],[CycleNumber]]&gt;5),IF(AND(טבלה20[[#This Row],[LengthofCycle]]=F424,F426=F423,F425=F422),1,""),"")</f>
        <v/>
      </c>
      <c r="O427" t="str">
        <f>IF(OR(טבלה20[[#This Row],[פעילות]]="",L426=""),"",IF(טבלה20[[#This Row],[פעילות]]=1,1,0))</f>
        <v/>
      </c>
      <c r="P427" t="str">
        <f>IF(AND(טבלה20[[#This Row],[הפרש קבוע אחרון]]&lt;&gt;"",טבלה20[[#This Row],[CycleNumber]]&lt;B428,B428&lt;&gt;"",טבלה20[[#This Row],[פעילות]]&lt;4),IF(F428-טבלה20[[#This Row],[LengthofCycle]]=טבלה20[[#This Row],[הפרש קבוע אחרון]],1,0),"")</f>
        <v/>
      </c>
      <c r="Q427" s="14" t="str">
        <f>IF(טבלה20[[#This Row],[פעילות]]="","",IF(OR(Q426="",AND(טבלה20[[#This Row],[דילוג]]=1,L426=3)),1,Q426+1))</f>
        <v/>
      </c>
      <c r="R427" s="14" t="str">
        <f>IF(AND(טבלה20[[#This Row],[מחזורי פעילות]]=3,H428=1,טבלה20[[#This Row],[הפרש קבוע אחרון]]&lt;&gt;J428),1,"")</f>
        <v/>
      </c>
      <c r="S427" s="14" t="str">
        <f>IF(AND(טבלה20[[#This Row],[מחזורי פעילות]]=3,H428=1,טבלה20[[#This Row],[הפרש קבוע אחרון]]=J428),1,"")</f>
        <v/>
      </c>
      <c r="T427" s="14" t="str">
        <f>IF(AND(טבלה20[[#This Row],[דילוג]]=1,טבלה20[[#This Row],[הפרש קבוע אחרון]]=J426,טבלה20[[#This Row],[מחזורי פעילות]]&gt;1),1,"")</f>
        <v/>
      </c>
      <c r="U427" s="14" t="str">
        <f>IF(OR(AND(טבלה20[[#This Row],[מחזורי פעילות]]&lt;&gt;"",Q428=""),AND(טבלה20[[#This Row],[פעילות]]=3,Q428=1)),טבלה20[[#This Row],[מחזורי פעילות]],"")</f>
        <v/>
      </c>
      <c r="V427" s="14" t="str">
        <f>IF(טבלה20[[#This Row],[באיזה מחזור נעקר אחרי קביעה?]]&lt;&gt;"",1,"")</f>
        <v/>
      </c>
      <c r="W427" s="14" t="str">
        <f>IF(AND(טבלה20[[#This Row],[באיזה מחזור נעקר אחרי קביעה?]]&lt;&gt;"",טבלה20[[#This Row],[CycleNumber]]&gt;B428),טבלה20[[#This Row],[באיזה מחזור נעקר אחרי קביעה?]],"")</f>
        <v/>
      </c>
      <c r="X427" s="14" t="str">
        <f>IF(AND(טבלה20[[#This Row],[הפרש קבוע אחרון]]&lt;&gt;"",J426=""),טבלה20[[#This Row],[CycleNumber]],"")</f>
        <v/>
      </c>
      <c r="Y427" s="14" t="str">
        <f>IF(OR(טבלה20[[#This Row],[CycleNumber]]&gt;B428,B428=""),טבלה20[[#This Row],[CycleNumber]],"")</f>
        <v/>
      </c>
      <c r="Z4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7" t="s">
        <v>6</v>
      </c>
      <c r="AS427">
        <v>6</v>
      </c>
      <c r="AT427">
        <v>27</v>
      </c>
      <c r="AU427">
        <f t="shared" si="15"/>
        <v>0</v>
      </c>
      <c r="AV427" t="str">
        <f t="shared" si="16"/>
        <v/>
      </c>
    </row>
    <row r="428" spans="1:48" x14ac:dyDescent="0.25">
      <c r="A428" t="s">
        <v>6</v>
      </c>
      <c r="B428">
        <v>7</v>
      </c>
      <c r="C428">
        <v>1</v>
      </c>
      <c r="D428">
        <v>1</v>
      </c>
      <c r="E428">
        <v>0</v>
      </c>
      <c r="F428">
        <v>28</v>
      </c>
      <c r="G428">
        <f>טבלה20[[#This Row],[LengthofCycle]]+1</f>
        <v>29</v>
      </c>
      <c r="H428">
        <f>IF(טבלה20[[#This Row],[CycleNumber]]&gt;2,IF(AND(טבלה20[[#This Row],[LengthofCycle]]-F427=F427-F426,טבלה20[[#This Row],[LengthofCycle]]-F427&lt;&gt;0),1,""),"")</f>
        <v>1</v>
      </c>
      <c r="I428">
        <f>IF(טבלה20[[#This Row],[דילוג]]=1,SUM(H428:H429),"")</f>
        <v>1</v>
      </c>
      <c r="J428">
        <f>IF(AND(טבלה20[[#This Row],[CycleNumber]]&gt;B427,טבלה20[[#This Row],[CycleNumber]]&gt;2),IF(טבלה20[[#This Row],[דילוג]]=1,טבלה20[[#This Row],[LengthofCycle]]-F427,J427),"")</f>
        <v>1</v>
      </c>
      <c r="K428">
        <f>IF(AND(טבלה20[[#This Row],[CycleNumber]]&gt;B427,טבלה20[[#This Row],[CycleNumber]]&gt;2),IF(טבלה20[[#This Row],[דילוג]]=1,1,IF(MAX(K426:K427)=1,1,IF(טבלה20[[#This Row],[LengthofCycle]]-F427&lt;&gt;טבלה20[[#This Row],[הפרש קבוע אחרון]],0,""))),"")</f>
        <v>1</v>
      </c>
      <c r="L428">
        <f>IF(טבלה20[[#This Row],[CycleNumber]]&lt;3,"",IF(טבלה20[[#This Row],[דילוג]]=1,1,IF(L427="","",IF(טבלה20[[#This Row],[LengthofCycle]]-F427=טבלה20[[#This Row],[הפרש קבוע אחרון]],1,IF(L427+1&gt;3,"",L427+1)))))</f>
        <v>1</v>
      </c>
      <c r="M428" t="str">
        <f>IF(AND(טבלה20[[#This Row],[פעילות]]=1,L429=2,L430=1,B430&gt;טבלה20[[#This Row],[CycleNumber]]),1,"")</f>
        <v/>
      </c>
      <c r="N428" t="str">
        <f>IF(AND(טבלה20[[#This Row],[האם יש לאישה וסת דילוג?]]=1,טבלה20[[#This Row],[CycleNumber]]&gt;5),IF(AND(טבלה20[[#This Row],[LengthofCycle]]=F425,F427=F424,F426=F423),1,""),"")</f>
        <v/>
      </c>
      <c r="O428" t="str">
        <f>IF(OR(טבלה20[[#This Row],[פעילות]]="",L427=""),"",IF(טבלה20[[#This Row],[פעילות]]=1,1,0))</f>
        <v/>
      </c>
      <c r="P428">
        <f>IF(AND(טבלה20[[#This Row],[הפרש קבוע אחרון]]&lt;&gt;"",טבלה20[[#This Row],[CycleNumber]]&lt;B429,B429&lt;&gt;"",טבלה20[[#This Row],[פעילות]]&lt;4),IF(F429-טבלה20[[#This Row],[LengthofCycle]]=טבלה20[[#This Row],[הפרש קבוע אחרון]],1,0),"")</f>
        <v>0</v>
      </c>
      <c r="Q428" s="14">
        <f>IF(טבלה20[[#This Row],[פעילות]]="","",IF(OR(Q427="",AND(טבלה20[[#This Row],[דילוג]]=1,L427=3)),1,Q427+1))</f>
        <v>1</v>
      </c>
      <c r="R428" s="14" t="str">
        <f>IF(AND(טבלה20[[#This Row],[מחזורי פעילות]]=3,H429=1,טבלה20[[#This Row],[הפרש קבוע אחרון]]&lt;&gt;J429),1,"")</f>
        <v/>
      </c>
      <c r="S428" s="14" t="str">
        <f>IF(AND(טבלה20[[#This Row],[מחזורי פעילות]]=3,H429=1,טבלה20[[#This Row],[הפרש קבוע אחרון]]=J429),1,"")</f>
        <v/>
      </c>
      <c r="T428" s="14" t="str">
        <f>IF(AND(טבלה20[[#This Row],[דילוג]]=1,טבלה20[[#This Row],[הפרש קבוע אחרון]]=J427,טבלה20[[#This Row],[מחזורי פעילות]]&gt;1),1,"")</f>
        <v/>
      </c>
      <c r="U428" s="14" t="str">
        <f>IF(OR(AND(טבלה20[[#This Row],[מחזורי פעילות]]&lt;&gt;"",Q429=""),AND(טבלה20[[#This Row],[פעילות]]=3,Q429=1)),טבלה20[[#This Row],[מחזורי פעילות]],"")</f>
        <v/>
      </c>
      <c r="V428" s="14" t="str">
        <f>IF(טבלה20[[#This Row],[באיזה מחזור נעקר אחרי קביעה?]]&lt;&gt;"",1,"")</f>
        <v/>
      </c>
      <c r="W428" s="14" t="str">
        <f>IF(AND(טבלה20[[#This Row],[באיזה מחזור נעקר אחרי קביעה?]]&lt;&gt;"",טבלה20[[#This Row],[CycleNumber]]&gt;B429),טבלה20[[#This Row],[באיזה מחזור נעקר אחרי קביעה?]],"")</f>
        <v/>
      </c>
      <c r="X428" s="14">
        <f>IF(AND(טבלה20[[#This Row],[הפרש קבוע אחרון]]&lt;&gt;"",J427=""),טבלה20[[#This Row],[CycleNumber]],"")</f>
        <v>7</v>
      </c>
      <c r="Y428" s="14" t="str">
        <f>IF(OR(טבלה20[[#This Row],[CycleNumber]]&gt;B429,B429=""),טבלה20[[#This Row],[CycleNumber]],"")</f>
        <v/>
      </c>
      <c r="Z4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8" t="s">
        <v>6</v>
      </c>
      <c r="AS428">
        <v>7</v>
      </c>
      <c r="AT428">
        <v>28</v>
      </c>
      <c r="AU428">
        <f t="shared" si="15"/>
        <v>1</v>
      </c>
      <c r="AV428" t="str">
        <f t="shared" si="16"/>
        <v/>
      </c>
    </row>
    <row r="429" spans="1:48" x14ac:dyDescent="0.25">
      <c r="A429" t="s">
        <v>6</v>
      </c>
      <c r="B429">
        <v>8</v>
      </c>
      <c r="C429">
        <v>1</v>
      </c>
      <c r="D429">
        <v>1</v>
      </c>
      <c r="E429">
        <v>0</v>
      </c>
      <c r="F429">
        <v>28</v>
      </c>
      <c r="G429">
        <f>טבלה20[[#This Row],[LengthofCycle]]+1</f>
        <v>29</v>
      </c>
      <c r="H429" t="str">
        <f>IF(טבלה20[[#This Row],[CycleNumber]]&gt;2,IF(AND(טבלה20[[#This Row],[LengthofCycle]]-F428=F428-F427,טבלה20[[#This Row],[LengthofCycle]]-F428&lt;&gt;0),1,""),"")</f>
        <v/>
      </c>
      <c r="I429" t="str">
        <f>IF(טבלה20[[#This Row],[דילוג]]=1,SUM(H429:H430),"")</f>
        <v/>
      </c>
      <c r="J429">
        <f>IF(AND(טבלה20[[#This Row],[CycleNumber]]&gt;B428,טבלה20[[#This Row],[CycleNumber]]&gt;2),IF(טבלה20[[#This Row],[דילוג]]=1,טבלה20[[#This Row],[LengthofCycle]]-F428,J428),"")</f>
        <v>1</v>
      </c>
      <c r="K429">
        <f>IF(AND(טבלה20[[#This Row],[CycleNumber]]&gt;B428,טבלה20[[#This Row],[CycleNumber]]&gt;2),IF(טבלה20[[#This Row],[דילוג]]=1,1,IF(MAX(K427:K428)=1,1,IF(טבלה20[[#This Row],[LengthofCycle]]-F428&lt;&gt;טבלה20[[#This Row],[הפרש קבוע אחרון]],0,""))),"")</f>
        <v>1</v>
      </c>
      <c r="L429">
        <f>IF(טבלה20[[#This Row],[CycleNumber]]&lt;3,"",IF(טבלה20[[#This Row],[דילוג]]=1,1,IF(L428="","",IF(טבלה20[[#This Row],[LengthofCycle]]-F428=טבלה20[[#This Row],[הפרש קבוע אחרון]],1,IF(L428+1&gt;3,"",L428+1)))))</f>
        <v>2</v>
      </c>
      <c r="M429" t="str">
        <f>IF(AND(טבלה20[[#This Row],[פעילות]]=1,L430=2,L431=1,B431&gt;טבלה20[[#This Row],[CycleNumber]]),1,"")</f>
        <v/>
      </c>
      <c r="N429" t="str">
        <f>IF(AND(טבלה20[[#This Row],[האם יש לאישה וסת דילוג?]]=1,טבלה20[[#This Row],[CycleNumber]]&gt;5),IF(AND(טבלה20[[#This Row],[LengthofCycle]]=F426,F428=F425,F427=F424),1,""),"")</f>
        <v/>
      </c>
      <c r="O429">
        <f>IF(OR(טבלה20[[#This Row],[פעילות]]="",L428=""),"",IF(טבלה20[[#This Row],[פעילות]]=1,1,0))</f>
        <v>0</v>
      </c>
      <c r="P429">
        <f>IF(AND(טבלה20[[#This Row],[הפרש קבוע אחרון]]&lt;&gt;"",טבלה20[[#This Row],[CycleNumber]]&lt;B430,B430&lt;&gt;"",טבלה20[[#This Row],[פעילות]]&lt;4),IF(F430-טבלה20[[#This Row],[LengthofCycle]]=טבלה20[[#This Row],[הפרש קבוע אחרון]],1,0),"")</f>
        <v>0</v>
      </c>
      <c r="Q429" s="14">
        <f>IF(טבלה20[[#This Row],[פעילות]]="","",IF(OR(Q428="",AND(טבלה20[[#This Row],[דילוג]]=1,L428=3)),1,Q428+1))</f>
        <v>2</v>
      </c>
      <c r="R429" s="14" t="str">
        <f>IF(AND(טבלה20[[#This Row],[מחזורי פעילות]]=3,H430=1,טבלה20[[#This Row],[הפרש קבוע אחרון]]&lt;&gt;J430),1,"")</f>
        <v/>
      </c>
      <c r="S429" s="14" t="str">
        <f>IF(AND(טבלה20[[#This Row],[מחזורי פעילות]]=3,H430=1,טבלה20[[#This Row],[הפרש קבוע אחרון]]=J430),1,"")</f>
        <v/>
      </c>
      <c r="T429" s="14" t="str">
        <f>IF(AND(טבלה20[[#This Row],[דילוג]]=1,טבלה20[[#This Row],[הפרש קבוע אחרון]]=J428,טבלה20[[#This Row],[מחזורי פעילות]]&gt;1),1,"")</f>
        <v/>
      </c>
      <c r="U429" s="14" t="str">
        <f>IF(OR(AND(טבלה20[[#This Row],[מחזורי פעילות]]&lt;&gt;"",Q430=""),AND(טבלה20[[#This Row],[פעילות]]=3,Q430=1)),טבלה20[[#This Row],[מחזורי פעילות]],"")</f>
        <v/>
      </c>
      <c r="V429" s="14" t="str">
        <f>IF(טבלה20[[#This Row],[באיזה מחזור נעקר אחרי קביעה?]]&lt;&gt;"",1,"")</f>
        <v/>
      </c>
      <c r="W429" s="14" t="str">
        <f>IF(AND(טבלה20[[#This Row],[באיזה מחזור נעקר אחרי קביעה?]]&lt;&gt;"",טבלה20[[#This Row],[CycleNumber]]&gt;B430),טבלה20[[#This Row],[באיזה מחזור נעקר אחרי קביעה?]],"")</f>
        <v/>
      </c>
      <c r="X429" s="14" t="str">
        <f>IF(AND(טבלה20[[#This Row],[הפרש קבוע אחרון]]&lt;&gt;"",J428=""),טבלה20[[#This Row],[CycleNumber]],"")</f>
        <v/>
      </c>
      <c r="Y429" s="14" t="str">
        <f>IF(OR(טבלה20[[#This Row],[CycleNumber]]&gt;B430,B430=""),טבלה20[[#This Row],[CycleNumber]],"")</f>
        <v/>
      </c>
      <c r="Z4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29" t="s">
        <v>6</v>
      </c>
      <c r="AS429">
        <v>8</v>
      </c>
      <c r="AT429">
        <v>28</v>
      </c>
      <c r="AU429">
        <f t="shared" si="15"/>
        <v>0</v>
      </c>
      <c r="AV429" t="str">
        <f t="shared" si="16"/>
        <v/>
      </c>
    </row>
    <row r="430" spans="1:48" x14ac:dyDescent="0.25">
      <c r="A430" t="s">
        <v>6</v>
      </c>
      <c r="B430">
        <v>9</v>
      </c>
      <c r="C430">
        <v>1</v>
      </c>
      <c r="D430">
        <v>1</v>
      </c>
      <c r="E430">
        <v>0</v>
      </c>
      <c r="F430">
        <v>24</v>
      </c>
      <c r="G430">
        <f>טבלה20[[#This Row],[LengthofCycle]]+1</f>
        <v>25</v>
      </c>
      <c r="H430" t="str">
        <f>IF(טבלה20[[#This Row],[CycleNumber]]&gt;2,IF(AND(טבלה20[[#This Row],[LengthofCycle]]-F429=F429-F428,טבלה20[[#This Row],[LengthofCycle]]-F429&lt;&gt;0),1,""),"")</f>
        <v/>
      </c>
      <c r="I430" t="str">
        <f>IF(טבלה20[[#This Row],[דילוג]]=1,SUM(H430:H431),"")</f>
        <v/>
      </c>
      <c r="J430">
        <f>IF(AND(טבלה20[[#This Row],[CycleNumber]]&gt;B429,טבלה20[[#This Row],[CycleNumber]]&gt;2),IF(טבלה20[[#This Row],[דילוג]]=1,טבלה20[[#This Row],[LengthofCycle]]-F429,J429),"")</f>
        <v>1</v>
      </c>
      <c r="K430">
        <f>IF(AND(טבלה20[[#This Row],[CycleNumber]]&gt;B429,טבלה20[[#This Row],[CycleNumber]]&gt;2),IF(טבלה20[[#This Row],[דילוג]]=1,1,IF(MAX(K428:K429)=1,1,IF(טבלה20[[#This Row],[LengthofCycle]]-F429&lt;&gt;טבלה20[[#This Row],[הפרש קבוע אחרון]],0,""))),"")</f>
        <v>1</v>
      </c>
      <c r="L430">
        <f>IF(טבלה20[[#This Row],[CycleNumber]]&lt;3,"",IF(טבלה20[[#This Row],[דילוג]]=1,1,IF(L429="","",IF(טבלה20[[#This Row],[LengthofCycle]]-F429=טבלה20[[#This Row],[הפרש קבוע אחרון]],1,IF(L429+1&gt;3,"",L429+1)))))</f>
        <v>3</v>
      </c>
      <c r="M430" t="str">
        <f>IF(AND(טבלה20[[#This Row],[פעילות]]=1,L431=2,L432=1,B432&gt;טבלה20[[#This Row],[CycleNumber]]),1,"")</f>
        <v/>
      </c>
      <c r="N430" t="str">
        <f>IF(AND(טבלה20[[#This Row],[האם יש לאישה וסת דילוג?]]=1,טבלה20[[#This Row],[CycleNumber]]&gt;5),IF(AND(טבלה20[[#This Row],[LengthofCycle]]=F427,F429=F426,F428=F425),1,""),"")</f>
        <v/>
      </c>
      <c r="O430">
        <f>IF(OR(טבלה20[[#This Row],[פעילות]]="",L429=""),"",IF(טבלה20[[#This Row],[פעילות]]=1,1,0))</f>
        <v>0</v>
      </c>
      <c r="P430">
        <f>IF(AND(טבלה20[[#This Row],[הפרש קבוע אחרון]]&lt;&gt;"",טבלה20[[#This Row],[CycleNumber]]&lt;B431,B431&lt;&gt;"",טבלה20[[#This Row],[פעילות]]&lt;4),IF(F431-טבלה20[[#This Row],[LengthofCycle]]=טבלה20[[#This Row],[הפרש קבוע אחרון]],1,0),"")</f>
        <v>0</v>
      </c>
      <c r="Q430" s="14">
        <f>IF(טבלה20[[#This Row],[פעילות]]="","",IF(OR(Q429="",AND(טבלה20[[#This Row],[דילוג]]=1,L429=3)),1,Q429+1))</f>
        <v>3</v>
      </c>
      <c r="R430" s="14" t="str">
        <f>IF(AND(טבלה20[[#This Row],[מחזורי פעילות]]=3,H431=1,טבלה20[[#This Row],[הפרש קבוע אחרון]]&lt;&gt;J431),1,"")</f>
        <v/>
      </c>
      <c r="S430" s="14" t="str">
        <f>IF(AND(טבלה20[[#This Row],[מחזורי פעילות]]=3,H431=1,טבלה20[[#This Row],[הפרש קבוע אחרון]]=J431),1,"")</f>
        <v/>
      </c>
      <c r="T430" s="14" t="str">
        <f>IF(AND(טבלה20[[#This Row],[דילוג]]=1,טבלה20[[#This Row],[הפרש קבוע אחרון]]=J429,טבלה20[[#This Row],[מחזורי פעילות]]&gt;1),1,"")</f>
        <v/>
      </c>
      <c r="U430" s="14">
        <f>IF(OR(AND(טבלה20[[#This Row],[מחזורי פעילות]]&lt;&gt;"",Q431=""),AND(טבלה20[[#This Row],[פעילות]]=3,Q431=1)),טבלה20[[#This Row],[מחזורי פעילות]],"")</f>
        <v>3</v>
      </c>
      <c r="V430" s="14">
        <f>IF(טבלה20[[#This Row],[באיזה מחזור נעקר אחרי קביעה?]]&lt;&gt;"",1,"")</f>
        <v>1</v>
      </c>
      <c r="W430" s="14" t="str">
        <f>IF(AND(טבלה20[[#This Row],[באיזה מחזור נעקר אחרי קביעה?]]&lt;&gt;"",טבלה20[[#This Row],[CycleNumber]]&gt;B431),טבלה20[[#This Row],[באיזה מחזור נעקר אחרי קביעה?]],"")</f>
        <v/>
      </c>
      <c r="X430" s="14" t="str">
        <f>IF(AND(טבלה20[[#This Row],[הפרש קבוע אחרון]]&lt;&gt;"",J429=""),טבלה20[[#This Row],[CycleNumber]],"")</f>
        <v/>
      </c>
      <c r="Y430" s="14" t="str">
        <f>IF(OR(טבלה20[[#This Row],[CycleNumber]]&gt;B431,B431=""),טבלה20[[#This Row],[CycleNumber]],"")</f>
        <v/>
      </c>
      <c r="Z4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0" t="s">
        <v>6</v>
      </c>
      <c r="AS430">
        <v>9</v>
      </c>
      <c r="AT430">
        <v>24</v>
      </c>
      <c r="AU430">
        <f t="shared" si="15"/>
        <v>0</v>
      </c>
      <c r="AV430" t="str">
        <f t="shared" si="16"/>
        <v/>
      </c>
    </row>
    <row r="431" spans="1:48" x14ac:dyDescent="0.25">
      <c r="A431" t="s">
        <v>6</v>
      </c>
      <c r="B431">
        <v>10</v>
      </c>
      <c r="C431">
        <v>1</v>
      </c>
      <c r="D431">
        <v>1</v>
      </c>
      <c r="E431">
        <v>0</v>
      </c>
      <c r="F431">
        <v>28</v>
      </c>
      <c r="G431">
        <f>טבלה20[[#This Row],[LengthofCycle]]+1</f>
        <v>29</v>
      </c>
      <c r="H431" t="str">
        <f>IF(טבלה20[[#This Row],[CycleNumber]]&gt;2,IF(AND(טבלה20[[#This Row],[LengthofCycle]]-F430=F430-F429,טבלה20[[#This Row],[LengthofCycle]]-F430&lt;&gt;0),1,""),"")</f>
        <v/>
      </c>
      <c r="I431" t="str">
        <f>IF(טבלה20[[#This Row],[דילוג]]=1,SUM(H431:H432),"")</f>
        <v/>
      </c>
      <c r="J431">
        <f>IF(AND(טבלה20[[#This Row],[CycleNumber]]&gt;B430,טבלה20[[#This Row],[CycleNumber]]&gt;2),IF(טבלה20[[#This Row],[דילוג]]=1,טבלה20[[#This Row],[LengthofCycle]]-F430,J430),"")</f>
        <v>1</v>
      </c>
      <c r="K431">
        <f>IF(AND(טבלה20[[#This Row],[CycleNumber]]&gt;B430,טבלה20[[#This Row],[CycleNumber]]&gt;2),IF(טבלה20[[#This Row],[דילוג]]=1,1,IF(MAX(K429:K430)=1,1,IF(טבלה20[[#This Row],[LengthofCycle]]-F430&lt;&gt;טבלה20[[#This Row],[הפרש קבוע אחרון]],0,""))),"")</f>
        <v>1</v>
      </c>
      <c r="L431" t="str">
        <f>IF(טבלה20[[#This Row],[CycleNumber]]&lt;3,"",IF(טבלה20[[#This Row],[דילוג]]=1,1,IF(L430="","",IF(טבלה20[[#This Row],[LengthofCycle]]-F430=טבלה20[[#This Row],[הפרש קבוע אחרון]],1,IF(L430+1&gt;3,"",L430+1)))))</f>
        <v/>
      </c>
      <c r="M431" t="str">
        <f>IF(AND(טבלה20[[#This Row],[פעילות]]=1,L432=2,L433=1,B433&gt;טבלה20[[#This Row],[CycleNumber]]),1,"")</f>
        <v/>
      </c>
      <c r="N431" t="str">
        <f>IF(AND(טבלה20[[#This Row],[האם יש לאישה וסת דילוג?]]=1,טבלה20[[#This Row],[CycleNumber]]&gt;5),IF(AND(טבלה20[[#This Row],[LengthofCycle]]=F428,F430=F427,F429=F426),1,""),"")</f>
        <v/>
      </c>
      <c r="O431" t="str">
        <f>IF(OR(טבלה20[[#This Row],[פעילות]]="",L430=""),"",IF(טבלה20[[#This Row],[פעילות]]=1,1,0))</f>
        <v/>
      </c>
      <c r="P431" t="str">
        <f>IF(AND(טבלה20[[#This Row],[הפרש קבוע אחרון]]&lt;&gt;"",טבלה20[[#This Row],[CycleNumber]]&lt;B432,B432&lt;&gt;"",טבלה20[[#This Row],[פעילות]]&lt;4),IF(F432-טבלה20[[#This Row],[LengthofCycle]]=טבלה20[[#This Row],[הפרש קבוע אחרון]],1,0),"")</f>
        <v/>
      </c>
      <c r="Q431" s="14" t="str">
        <f>IF(טבלה20[[#This Row],[פעילות]]="","",IF(OR(Q430="",AND(טבלה20[[#This Row],[דילוג]]=1,L430=3)),1,Q430+1))</f>
        <v/>
      </c>
      <c r="R431" s="14" t="str">
        <f>IF(AND(טבלה20[[#This Row],[מחזורי פעילות]]=3,H432=1,טבלה20[[#This Row],[הפרש קבוע אחרון]]&lt;&gt;J432),1,"")</f>
        <v/>
      </c>
      <c r="S431" s="14" t="str">
        <f>IF(AND(טבלה20[[#This Row],[מחזורי פעילות]]=3,H432=1,טבלה20[[#This Row],[הפרש קבוע אחרון]]=J432),1,"")</f>
        <v/>
      </c>
      <c r="T431" s="14" t="str">
        <f>IF(AND(טבלה20[[#This Row],[דילוג]]=1,טבלה20[[#This Row],[הפרש קבוע אחרון]]=J430,טבלה20[[#This Row],[מחזורי פעילות]]&gt;1),1,"")</f>
        <v/>
      </c>
      <c r="U431" s="14" t="str">
        <f>IF(OR(AND(טבלה20[[#This Row],[מחזורי פעילות]]&lt;&gt;"",Q432=""),AND(טבלה20[[#This Row],[פעילות]]=3,Q432=1)),טבלה20[[#This Row],[מחזורי פעילות]],"")</f>
        <v/>
      </c>
      <c r="V431" s="14" t="str">
        <f>IF(טבלה20[[#This Row],[באיזה מחזור נעקר אחרי קביעה?]]&lt;&gt;"",1,"")</f>
        <v/>
      </c>
      <c r="W431" s="14" t="str">
        <f>IF(AND(טבלה20[[#This Row],[באיזה מחזור נעקר אחרי קביעה?]]&lt;&gt;"",טבלה20[[#This Row],[CycleNumber]]&gt;B432),טבלה20[[#This Row],[באיזה מחזור נעקר אחרי קביעה?]],"")</f>
        <v/>
      </c>
      <c r="X431" s="14" t="str">
        <f>IF(AND(טבלה20[[#This Row],[הפרש קבוע אחרון]]&lt;&gt;"",J430=""),טבלה20[[#This Row],[CycleNumber]],"")</f>
        <v/>
      </c>
      <c r="Y431" s="14" t="str">
        <f>IF(OR(טבלה20[[#This Row],[CycleNumber]]&gt;B432,B432=""),טבלה20[[#This Row],[CycleNumber]],"")</f>
        <v/>
      </c>
      <c r="Z4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1" t="s">
        <v>6</v>
      </c>
      <c r="AS431">
        <v>10</v>
      </c>
      <c r="AT431">
        <v>28</v>
      </c>
      <c r="AU431">
        <f t="shared" si="15"/>
        <v>0</v>
      </c>
      <c r="AV431" t="str">
        <f t="shared" si="16"/>
        <v/>
      </c>
    </row>
    <row r="432" spans="1:48" x14ac:dyDescent="0.25">
      <c r="A432" t="s">
        <v>6</v>
      </c>
      <c r="B432">
        <v>11</v>
      </c>
      <c r="C432">
        <v>1</v>
      </c>
      <c r="D432">
        <v>1</v>
      </c>
      <c r="E432">
        <v>0</v>
      </c>
      <c r="F432">
        <v>26</v>
      </c>
      <c r="G432">
        <f>טבלה20[[#This Row],[LengthofCycle]]+1</f>
        <v>27</v>
      </c>
      <c r="H432" t="str">
        <f>IF(טבלה20[[#This Row],[CycleNumber]]&gt;2,IF(AND(טבלה20[[#This Row],[LengthofCycle]]-F431=F431-F430,טבלה20[[#This Row],[LengthofCycle]]-F431&lt;&gt;0),1,""),"")</f>
        <v/>
      </c>
      <c r="I432" t="str">
        <f>IF(טבלה20[[#This Row],[דילוג]]=1,SUM(H432:H433),"")</f>
        <v/>
      </c>
      <c r="J432">
        <f>IF(AND(טבלה20[[#This Row],[CycleNumber]]&gt;B431,טבלה20[[#This Row],[CycleNumber]]&gt;2),IF(טבלה20[[#This Row],[דילוג]]=1,טבלה20[[#This Row],[LengthofCycle]]-F431,J431),"")</f>
        <v>1</v>
      </c>
      <c r="K432">
        <f>IF(AND(טבלה20[[#This Row],[CycleNumber]]&gt;B431,טבלה20[[#This Row],[CycleNumber]]&gt;2),IF(טבלה20[[#This Row],[דילוג]]=1,1,IF(MAX(K430:K431)=1,1,IF(טבלה20[[#This Row],[LengthofCycle]]-F431&lt;&gt;טבלה20[[#This Row],[הפרש קבוע אחרון]],0,""))),"")</f>
        <v>1</v>
      </c>
      <c r="L432" t="str">
        <f>IF(טבלה20[[#This Row],[CycleNumber]]&lt;3,"",IF(טבלה20[[#This Row],[דילוג]]=1,1,IF(L431="","",IF(טבלה20[[#This Row],[LengthofCycle]]-F431=טבלה20[[#This Row],[הפרש קבוע אחרון]],1,IF(L431+1&gt;3,"",L431+1)))))</f>
        <v/>
      </c>
      <c r="M432" t="str">
        <f>IF(AND(טבלה20[[#This Row],[פעילות]]=1,L433=2,L434=1,B434&gt;טבלה20[[#This Row],[CycleNumber]]),1,"")</f>
        <v/>
      </c>
      <c r="N432" t="str">
        <f>IF(AND(טבלה20[[#This Row],[האם יש לאישה וסת דילוג?]]=1,טבלה20[[#This Row],[CycleNumber]]&gt;5),IF(AND(טבלה20[[#This Row],[LengthofCycle]]=F429,F431=F428,F430=F427),1,""),"")</f>
        <v/>
      </c>
      <c r="O432" t="str">
        <f>IF(OR(טבלה20[[#This Row],[פעילות]]="",L431=""),"",IF(טבלה20[[#This Row],[פעילות]]=1,1,0))</f>
        <v/>
      </c>
      <c r="P432" t="str">
        <f>IF(AND(טבלה20[[#This Row],[הפרש קבוע אחרון]]&lt;&gt;"",טבלה20[[#This Row],[CycleNumber]]&lt;B433,B433&lt;&gt;"",טבלה20[[#This Row],[פעילות]]&lt;4),IF(F433-טבלה20[[#This Row],[LengthofCycle]]=טבלה20[[#This Row],[הפרש קבוע אחרון]],1,0),"")</f>
        <v/>
      </c>
      <c r="Q432" s="14" t="str">
        <f>IF(טבלה20[[#This Row],[פעילות]]="","",IF(OR(Q431="",AND(טבלה20[[#This Row],[דילוג]]=1,L431=3)),1,Q431+1))</f>
        <v/>
      </c>
      <c r="R432" s="14" t="str">
        <f>IF(AND(טבלה20[[#This Row],[מחזורי פעילות]]=3,H433=1,טבלה20[[#This Row],[הפרש קבוע אחרון]]&lt;&gt;J433),1,"")</f>
        <v/>
      </c>
      <c r="S432" s="14" t="str">
        <f>IF(AND(טבלה20[[#This Row],[מחזורי פעילות]]=3,H433=1,טבלה20[[#This Row],[הפרש קבוע אחרון]]=J433),1,"")</f>
        <v/>
      </c>
      <c r="T432" s="14" t="str">
        <f>IF(AND(טבלה20[[#This Row],[דילוג]]=1,טבלה20[[#This Row],[הפרש קבוע אחרון]]=J431,טבלה20[[#This Row],[מחזורי פעילות]]&gt;1),1,"")</f>
        <v/>
      </c>
      <c r="U432" s="14" t="str">
        <f>IF(OR(AND(טבלה20[[#This Row],[מחזורי פעילות]]&lt;&gt;"",Q433=""),AND(טבלה20[[#This Row],[פעילות]]=3,Q433=1)),טבלה20[[#This Row],[מחזורי פעילות]],"")</f>
        <v/>
      </c>
      <c r="V432" s="14" t="str">
        <f>IF(טבלה20[[#This Row],[באיזה מחזור נעקר אחרי קביעה?]]&lt;&gt;"",1,"")</f>
        <v/>
      </c>
      <c r="W432" s="14" t="str">
        <f>IF(AND(טבלה20[[#This Row],[באיזה מחזור נעקר אחרי קביעה?]]&lt;&gt;"",טבלה20[[#This Row],[CycleNumber]]&gt;B433),טבלה20[[#This Row],[באיזה מחזור נעקר אחרי קביעה?]],"")</f>
        <v/>
      </c>
      <c r="X432" s="14" t="str">
        <f>IF(AND(טבלה20[[#This Row],[הפרש קבוע אחרון]]&lt;&gt;"",J431=""),טבלה20[[#This Row],[CycleNumber]],"")</f>
        <v/>
      </c>
      <c r="Y432" s="14" t="str">
        <f>IF(OR(טבלה20[[#This Row],[CycleNumber]]&gt;B433,B433=""),טבלה20[[#This Row],[CycleNumber]],"")</f>
        <v/>
      </c>
      <c r="Z4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2" t="s">
        <v>6</v>
      </c>
      <c r="AS432">
        <v>11</v>
      </c>
      <c r="AT432">
        <v>26</v>
      </c>
      <c r="AU432">
        <f t="shared" si="15"/>
        <v>0</v>
      </c>
      <c r="AV432" t="str">
        <f t="shared" si="16"/>
        <v/>
      </c>
    </row>
    <row r="433" spans="1:48" x14ac:dyDescent="0.25">
      <c r="A433" t="s">
        <v>6</v>
      </c>
      <c r="B433">
        <v>12</v>
      </c>
      <c r="C433">
        <v>1</v>
      </c>
      <c r="D433">
        <v>1</v>
      </c>
      <c r="E433">
        <v>0</v>
      </c>
      <c r="F433">
        <v>26</v>
      </c>
      <c r="G433">
        <f>טבלה20[[#This Row],[LengthofCycle]]+1</f>
        <v>27</v>
      </c>
      <c r="H433" t="str">
        <f>IF(טבלה20[[#This Row],[CycleNumber]]&gt;2,IF(AND(טבלה20[[#This Row],[LengthofCycle]]-F432=F432-F431,טבלה20[[#This Row],[LengthofCycle]]-F432&lt;&gt;0),1,""),"")</f>
        <v/>
      </c>
      <c r="I433" t="str">
        <f>IF(טבלה20[[#This Row],[דילוג]]=1,SUM(H433:H434),"")</f>
        <v/>
      </c>
      <c r="J433">
        <f>IF(AND(טבלה20[[#This Row],[CycleNumber]]&gt;B432,טבלה20[[#This Row],[CycleNumber]]&gt;2),IF(טבלה20[[#This Row],[דילוג]]=1,טבלה20[[#This Row],[LengthofCycle]]-F432,J432),"")</f>
        <v>1</v>
      </c>
      <c r="K433">
        <f>IF(AND(טבלה20[[#This Row],[CycleNumber]]&gt;B432,טבלה20[[#This Row],[CycleNumber]]&gt;2),IF(טבלה20[[#This Row],[דילוג]]=1,1,IF(MAX(K431:K432)=1,1,IF(טבלה20[[#This Row],[LengthofCycle]]-F432&lt;&gt;טבלה20[[#This Row],[הפרש קבוע אחרון]],0,""))),"")</f>
        <v>1</v>
      </c>
      <c r="L433" t="str">
        <f>IF(טבלה20[[#This Row],[CycleNumber]]&lt;3,"",IF(טבלה20[[#This Row],[דילוג]]=1,1,IF(L432="","",IF(טבלה20[[#This Row],[LengthofCycle]]-F432=טבלה20[[#This Row],[הפרש קבוע אחרון]],1,IF(L432+1&gt;3,"",L432+1)))))</f>
        <v/>
      </c>
      <c r="M433" t="str">
        <f>IF(AND(טבלה20[[#This Row],[פעילות]]=1,L434=2,L435=1,B435&gt;טבלה20[[#This Row],[CycleNumber]]),1,"")</f>
        <v/>
      </c>
      <c r="N433" t="str">
        <f>IF(AND(טבלה20[[#This Row],[האם יש לאישה וסת דילוג?]]=1,טבלה20[[#This Row],[CycleNumber]]&gt;5),IF(AND(טבלה20[[#This Row],[LengthofCycle]]=F430,F432=F429,F431=F428),1,""),"")</f>
        <v/>
      </c>
      <c r="O433" t="str">
        <f>IF(OR(טבלה20[[#This Row],[פעילות]]="",L432=""),"",IF(טבלה20[[#This Row],[פעילות]]=1,1,0))</f>
        <v/>
      </c>
      <c r="P433" t="str">
        <f>IF(AND(טבלה20[[#This Row],[הפרש קבוע אחרון]]&lt;&gt;"",טבלה20[[#This Row],[CycleNumber]]&lt;B434,B434&lt;&gt;"",טבלה20[[#This Row],[פעילות]]&lt;4),IF(F434-טבלה20[[#This Row],[LengthofCycle]]=טבלה20[[#This Row],[הפרש קבוע אחרון]],1,0),"")</f>
        <v/>
      </c>
      <c r="Q433" s="14" t="str">
        <f>IF(טבלה20[[#This Row],[פעילות]]="","",IF(OR(Q432="",AND(טבלה20[[#This Row],[דילוג]]=1,L432=3)),1,Q432+1))</f>
        <v/>
      </c>
      <c r="R433" s="14" t="str">
        <f>IF(AND(טבלה20[[#This Row],[מחזורי פעילות]]=3,H434=1,טבלה20[[#This Row],[הפרש קבוע אחרון]]&lt;&gt;J434),1,"")</f>
        <v/>
      </c>
      <c r="S433" s="14" t="str">
        <f>IF(AND(טבלה20[[#This Row],[מחזורי פעילות]]=3,H434=1,טבלה20[[#This Row],[הפרש קבוע אחרון]]=J434),1,"")</f>
        <v/>
      </c>
      <c r="T433" s="14" t="str">
        <f>IF(AND(טבלה20[[#This Row],[דילוג]]=1,טבלה20[[#This Row],[הפרש קבוע אחרון]]=J432,טבלה20[[#This Row],[מחזורי פעילות]]&gt;1),1,"")</f>
        <v/>
      </c>
      <c r="U433" s="14" t="str">
        <f>IF(OR(AND(טבלה20[[#This Row],[מחזורי פעילות]]&lt;&gt;"",Q434=""),AND(טבלה20[[#This Row],[פעילות]]=3,Q434=1)),טבלה20[[#This Row],[מחזורי פעילות]],"")</f>
        <v/>
      </c>
      <c r="V433" s="14" t="str">
        <f>IF(טבלה20[[#This Row],[באיזה מחזור נעקר אחרי קביעה?]]&lt;&gt;"",1,"")</f>
        <v/>
      </c>
      <c r="W433" s="14" t="str">
        <f>IF(AND(טבלה20[[#This Row],[באיזה מחזור נעקר אחרי קביעה?]]&lt;&gt;"",טבלה20[[#This Row],[CycleNumber]]&gt;B434),טבלה20[[#This Row],[באיזה מחזור נעקר אחרי קביעה?]],"")</f>
        <v/>
      </c>
      <c r="X433" s="14" t="str">
        <f>IF(AND(טבלה20[[#This Row],[הפרש קבוע אחרון]]&lt;&gt;"",J432=""),טבלה20[[#This Row],[CycleNumber]],"")</f>
        <v/>
      </c>
      <c r="Y433" s="14" t="str">
        <f>IF(OR(טבלה20[[#This Row],[CycleNumber]]&gt;B434,B434=""),טבלה20[[#This Row],[CycleNumber]],"")</f>
        <v/>
      </c>
      <c r="Z4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3" t="s">
        <v>6</v>
      </c>
      <c r="AS433">
        <v>12</v>
      </c>
      <c r="AT433">
        <v>26</v>
      </c>
      <c r="AU433">
        <f t="shared" si="15"/>
        <v>0</v>
      </c>
      <c r="AV433" t="str">
        <f t="shared" si="16"/>
        <v/>
      </c>
    </row>
    <row r="434" spans="1:48" x14ac:dyDescent="0.25">
      <c r="A434" t="s">
        <v>6</v>
      </c>
      <c r="B434">
        <v>13</v>
      </c>
      <c r="C434">
        <v>1</v>
      </c>
      <c r="D434">
        <v>1</v>
      </c>
      <c r="E434">
        <v>0</v>
      </c>
      <c r="F434">
        <v>28</v>
      </c>
      <c r="G434">
        <f>טבלה20[[#This Row],[LengthofCycle]]+1</f>
        <v>29</v>
      </c>
      <c r="H434" t="str">
        <f>IF(טבלה20[[#This Row],[CycleNumber]]&gt;2,IF(AND(טבלה20[[#This Row],[LengthofCycle]]-F433=F433-F432,טבלה20[[#This Row],[LengthofCycle]]-F433&lt;&gt;0),1,""),"")</f>
        <v/>
      </c>
      <c r="I434" t="str">
        <f>IF(טבלה20[[#This Row],[דילוג]]=1,SUM(H434:H435),"")</f>
        <v/>
      </c>
      <c r="J434">
        <f>IF(AND(טבלה20[[#This Row],[CycleNumber]]&gt;B433,טבלה20[[#This Row],[CycleNumber]]&gt;2),IF(טבלה20[[#This Row],[דילוג]]=1,טבלה20[[#This Row],[LengthofCycle]]-F433,J433),"")</f>
        <v>1</v>
      </c>
      <c r="K434">
        <f>IF(AND(טבלה20[[#This Row],[CycleNumber]]&gt;B433,טבלה20[[#This Row],[CycleNumber]]&gt;2),IF(טבלה20[[#This Row],[דילוג]]=1,1,IF(MAX(K432:K433)=1,1,IF(טבלה20[[#This Row],[LengthofCycle]]-F433&lt;&gt;טבלה20[[#This Row],[הפרש קבוע אחרון]],0,""))),"")</f>
        <v>1</v>
      </c>
      <c r="L434" t="str">
        <f>IF(טבלה20[[#This Row],[CycleNumber]]&lt;3,"",IF(טבלה20[[#This Row],[דילוג]]=1,1,IF(L433="","",IF(טבלה20[[#This Row],[LengthofCycle]]-F433=טבלה20[[#This Row],[הפרש קבוע אחרון]],1,IF(L433+1&gt;3,"",L433+1)))))</f>
        <v/>
      </c>
      <c r="M434" t="str">
        <f>IF(AND(טבלה20[[#This Row],[פעילות]]=1,L435=2,L436=1,B436&gt;טבלה20[[#This Row],[CycleNumber]]),1,"")</f>
        <v/>
      </c>
      <c r="N434" t="str">
        <f>IF(AND(טבלה20[[#This Row],[האם יש לאישה וסת דילוג?]]=1,טבלה20[[#This Row],[CycleNumber]]&gt;5),IF(AND(טבלה20[[#This Row],[LengthofCycle]]=F431,F433=F430,F432=F429),1,""),"")</f>
        <v/>
      </c>
      <c r="O434" t="str">
        <f>IF(OR(טבלה20[[#This Row],[פעילות]]="",L433=""),"",IF(טבלה20[[#This Row],[פעילות]]=1,1,0))</f>
        <v/>
      </c>
      <c r="P434" t="str">
        <f>IF(AND(טבלה20[[#This Row],[הפרש קבוע אחרון]]&lt;&gt;"",טבלה20[[#This Row],[CycleNumber]]&lt;B435,B435&lt;&gt;"",טבלה20[[#This Row],[פעילות]]&lt;4),IF(F435-טבלה20[[#This Row],[LengthofCycle]]=טבלה20[[#This Row],[הפרש קבוע אחרון]],1,0),"")</f>
        <v/>
      </c>
      <c r="Q434" s="14" t="str">
        <f>IF(טבלה20[[#This Row],[פעילות]]="","",IF(OR(Q433="",AND(טבלה20[[#This Row],[דילוג]]=1,L433=3)),1,Q433+1))</f>
        <v/>
      </c>
      <c r="R434" s="14" t="str">
        <f>IF(AND(טבלה20[[#This Row],[מחזורי פעילות]]=3,H435=1,טבלה20[[#This Row],[הפרש קבוע אחרון]]&lt;&gt;J435),1,"")</f>
        <v/>
      </c>
      <c r="S434" s="14" t="str">
        <f>IF(AND(טבלה20[[#This Row],[מחזורי פעילות]]=3,H435=1,טבלה20[[#This Row],[הפרש קבוע אחרון]]=J435),1,"")</f>
        <v/>
      </c>
      <c r="T434" s="14" t="str">
        <f>IF(AND(טבלה20[[#This Row],[דילוג]]=1,טבלה20[[#This Row],[הפרש קבוע אחרון]]=J433,טבלה20[[#This Row],[מחזורי פעילות]]&gt;1),1,"")</f>
        <v/>
      </c>
      <c r="U434" s="14" t="str">
        <f>IF(OR(AND(טבלה20[[#This Row],[מחזורי פעילות]]&lt;&gt;"",Q435=""),AND(טבלה20[[#This Row],[פעילות]]=3,Q435=1)),טבלה20[[#This Row],[מחזורי פעילות]],"")</f>
        <v/>
      </c>
      <c r="V434" s="14" t="str">
        <f>IF(טבלה20[[#This Row],[באיזה מחזור נעקר אחרי קביעה?]]&lt;&gt;"",1,"")</f>
        <v/>
      </c>
      <c r="W434" s="14" t="str">
        <f>IF(AND(טבלה20[[#This Row],[באיזה מחזור נעקר אחרי קביעה?]]&lt;&gt;"",טבלה20[[#This Row],[CycleNumber]]&gt;B435),טבלה20[[#This Row],[באיזה מחזור נעקר אחרי קביעה?]],"")</f>
        <v/>
      </c>
      <c r="X434" s="14" t="str">
        <f>IF(AND(טבלה20[[#This Row],[הפרש קבוע אחרון]]&lt;&gt;"",J433=""),טבלה20[[#This Row],[CycleNumber]],"")</f>
        <v/>
      </c>
      <c r="Y434" s="14">
        <f>IF(OR(טבלה20[[#This Row],[CycleNumber]]&gt;B435,B435=""),טבלה20[[#This Row],[CycleNumber]],"")</f>
        <v>13</v>
      </c>
      <c r="Z4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4" t="s">
        <v>6</v>
      </c>
      <c r="AS434">
        <v>13</v>
      </c>
      <c r="AT434">
        <v>28</v>
      </c>
      <c r="AU434">
        <f t="shared" si="15"/>
        <v>0</v>
      </c>
      <c r="AV434" t="str">
        <f t="shared" si="16"/>
        <v/>
      </c>
    </row>
    <row r="435" spans="1:48" x14ac:dyDescent="0.25">
      <c r="A435" t="s">
        <v>7</v>
      </c>
      <c r="B435">
        <v>1</v>
      </c>
      <c r="C435">
        <v>0</v>
      </c>
      <c r="D435">
        <v>1</v>
      </c>
      <c r="E435">
        <v>0</v>
      </c>
      <c r="F435">
        <v>29</v>
      </c>
      <c r="G435">
        <f>טבלה20[[#This Row],[LengthofCycle]]+1</f>
        <v>30</v>
      </c>
      <c r="H435" t="str">
        <f>IF(טבלה20[[#This Row],[CycleNumber]]&gt;2,IF(AND(טבלה20[[#This Row],[LengthofCycle]]-F434=F434-F433,טבלה20[[#This Row],[LengthofCycle]]-F434&lt;&gt;0),1,""),"")</f>
        <v/>
      </c>
      <c r="I435" t="str">
        <f>IF(טבלה20[[#This Row],[דילוג]]=1,SUM(H435:H436),"")</f>
        <v/>
      </c>
      <c r="J435" t="str">
        <f>IF(AND(טבלה20[[#This Row],[CycleNumber]]&gt;B434,טבלה20[[#This Row],[CycleNumber]]&gt;2),IF(טבלה20[[#This Row],[דילוג]]=1,טבלה20[[#This Row],[LengthofCycle]]-F434,J434),"")</f>
        <v/>
      </c>
      <c r="K435" t="str">
        <f>IF(AND(טבלה20[[#This Row],[CycleNumber]]&gt;B434,טבלה20[[#This Row],[CycleNumber]]&gt;2),IF(טבלה20[[#This Row],[דילוג]]=1,1,IF(MAX(K433:K434)=1,1,IF(טבלה20[[#This Row],[LengthofCycle]]-F434&lt;&gt;טבלה20[[#This Row],[הפרש קבוע אחרון]],0,""))),"")</f>
        <v/>
      </c>
      <c r="L435" t="str">
        <f>IF(טבלה20[[#This Row],[CycleNumber]]&lt;3,"",IF(טבלה20[[#This Row],[דילוג]]=1,1,IF(L434="","",IF(טבלה20[[#This Row],[LengthofCycle]]-F434=טבלה20[[#This Row],[הפרש קבוע אחרון]],1,IF(L434+1&gt;3,"",L434+1)))))</f>
        <v/>
      </c>
      <c r="M435" t="str">
        <f>IF(AND(טבלה20[[#This Row],[פעילות]]=1,L436=2,L437=1,B437&gt;טבלה20[[#This Row],[CycleNumber]]),1,"")</f>
        <v/>
      </c>
      <c r="N435" t="str">
        <f>IF(AND(טבלה20[[#This Row],[האם יש לאישה וסת דילוג?]]=1,טבלה20[[#This Row],[CycleNumber]]&gt;5),IF(AND(טבלה20[[#This Row],[LengthofCycle]]=F432,F434=F431,F433=F430),1,""),"")</f>
        <v/>
      </c>
      <c r="O435" t="str">
        <f>IF(OR(טבלה20[[#This Row],[פעילות]]="",L434=""),"",IF(טבלה20[[#This Row],[פעילות]]=1,1,0))</f>
        <v/>
      </c>
      <c r="P435" t="str">
        <f>IF(AND(טבלה20[[#This Row],[הפרש קבוע אחרון]]&lt;&gt;"",טבלה20[[#This Row],[CycleNumber]]&lt;B436,B436&lt;&gt;"",טבלה20[[#This Row],[פעילות]]&lt;4),IF(F436-טבלה20[[#This Row],[LengthofCycle]]=טבלה20[[#This Row],[הפרש קבוע אחרון]],1,0),"")</f>
        <v/>
      </c>
      <c r="Q435" s="14" t="str">
        <f>IF(טבלה20[[#This Row],[פעילות]]="","",IF(OR(Q434="",AND(טבלה20[[#This Row],[דילוג]]=1,L434=3)),1,Q434+1))</f>
        <v/>
      </c>
      <c r="R435" s="14" t="str">
        <f>IF(AND(טבלה20[[#This Row],[מחזורי פעילות]]=3,H436=1,טבלה20[[#This Row],[הפרש קבוע אחרון]]&lt;&gt;J436),1,"")</f>
        <v/>
      </c>
      <c r="S435" s="14" t="str">
        <f>IF(AND(טבלה20[[#This Row],[מחזורי פעילות]]=3,H436=1,טבלה20[[#This Row],[הפרש קבוע אחרון]]=J436),1,"")</f>
        <v/>
      </c>
      <c r="T435" s="14" t="str">
        <f>IF(AND(טבלה20[[#This Row],[דילוג]]=1,טבלה20[[#This Row],[הפרש קבוע אחרון]]=J434,טבלה20[[#This Row],[מחזורי פעילות]]&gt;1),1,"")</f>
        <v/>
      </c>
      <c r="U435" s="14" t="str">
        <f>IF(OR(AND(טבלה20[[#This Row],[מחזורי פעילות]]&lt;&gt;"",Q436=""),AND(טבלה20[[#This Row],[פעילות]]=3,Q436=1)),טבלה20[[#This Row],[מחזורי פעילות]],"")</f>
        <v/>
      </c>
      <c r="V435" s="14" t="str">
        <f>IF(טבלה20[[#This Row],[באיזה מחזור נעקר אחרי קביעה?]]&lt;&gt;"",1,"")</f>
        <v/>
      </c>
      <c r="W435" s="14" t="str">
        <f>IF(AND(טבלה20[[#This Row],[באיזה מחזור נעקר אחרי קביעה?]]&lt;&gt;"",טבלה20[[#This Row],[CycleNumber]]&gt;B436),טבלה20[[#This Row],[באיזה מחזור נעקר אחרי קביעה?]],"")</f>
        <v/>
      </c>
      <c r="X435" s="14" t="str">
        <f>IF(AND(טבלה20[[#This Row],[הפרש קבוע אחרון]]&lt;&gt;"",J434=""),טבלה20[[#This Row],[CycleNumber]],"")</f>
        <v/>
      </c>
      <c r="Y435" s="14" t="str">
        <f>IF(OR(טבלה20[[#This Row],[CycleNumber]]&gt;B436,B436=""),טבלה20[[#This Row],[CycleNumber]],"")</f>
        <v/>
      </c>
      <c r="Z4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5" t="s">
        <v>7</v>
      </c>
      <c r="AS435">
        <v>1</v>
      </c>
      <c r="AT435">
        <v>29</v>
      </c>
      <c r="AU435" t="str">
        <f t="shared" si="15"/>
        <v/>
      </c>
      <c r="AV435" t="str">
        <f t="shared" si="16"/>
        <v/>
      </c>
    </row>
    <row r="436" spans="1:48" x14ac:dyDescent="0.25">
      <c r="A436" t="s">
        <v>7</v>
      </c>
      <c r="B436">
        <v>2</v>
      </c>
      <c r="C436">
        <v>0</v>
      </c>
      <c r="D436">
        <v>1</v>
      </c>
      <c r="E436">
        <v>0</v>
      </c>
      <c r="F436">
        <v>31</v>
      </c>
      <c r="G436">
        <f>טבלה20[[#This Row],[LengthofCycle]]+1</f>
        <v>32</v>
      </c>
      <c r="H436" t="str">
        <f>IF(טבלה20[[#This Row],[CycleNumber]]&gt;2,IF(AND(טבלה20[[#This Row],[LengthofCycle]]-F435=F435-F434,טבלה20[[#This Row],[LengthofCycle]]-F435&lt;&gt;0),1,""),"")</f>
        <v/>
      </c>
      <c r="I436" t="str">
        <f>IF(טבלה20[[#This Row],[דילוג]]=1,SUM(H436:H437),"")</f>
        <v/>
      </c>
      <c r="J436" t="str">
        <f>IF(AND(טבלה20[[#This Row],[CycleNumber]]&gt;B435,טבלה20[[#This Row],[CycleNumber]]&gt;2),IF(טבלה20[[#This Row],[דילוג]]=1,טבלה20[[#This Row],[LengthofCycle]]-F435,J435),"")</f>
        <v/>
      </c>
      <c r="K436" t="str">
        <f>IF(AND(טבלה20[[#This Row],[CycleNumber]]&gt;B435,טבלה20[[#This Row],[CycleNumber]]&gt;2),IF(טבלה20[[#This Row],[דילוג]]=1,1,IF(MAX(K434:K435)=1,1,IF(טבלה20[[#This Row],[LengthofCycle]]-F435&lt;&gt;טבלה20[[#This Row],[הפרש קבוע אחרון]],0,""))),"")</f>
        <v/>
      </c>
      <c r="L436" t="str">
        <f>IF(טבלה20[[#This Row],[CycleNumber]]&lt;3,"",IF(טבלה20[[#This Row],[דילוג]]=1,1,IF(L435="","",IF(טבלה20[[#This Row],[LengthofCycle]]-F435=טבלה20[[#This Row],[הפרש קבוע אחרון]],1,IF(L435+1&gt;3,"",L435+1)))))</f>
        <v/>
      </c>
      <c r="M436" t="str">
        <f>IF(AND(טבלה20[[#This Row],[פעילות]]=1,L437=2,L438=1,B438&gt;טבלה20[[#This Row],[CycleNumber]]),1,"")</f>
        <v/>
      </c>
      <c r="N436" t="str">
        <f>IF(AND(טבלה20[[#This Row],[האם יש לאישה וסת דילוג?]]=1,טבלה20[[#This Row],[CycleNumber]]&gt;5),IF(AND(טבלה20[[#This Row],[LengthofCycle]]=F433,F435=F432,F434=F431),1,""),"")</f>
        <v/>
      </c>
      <c r="O436" t="str">
        <f>IF(OR(טבלה20[[#This Row],[פעילות]]="",L435=""),"",IF(טבלה20[[#This Row],[פעילות]]=1,1,0))</f>
        <v/>
      </c>
      <c r="P436" t="str">
        <f>IF(AND(טבלה20[[#This Row],[הפרש קבוע אחרון]]&lt;&gt;"",טבלה20[[#This Row],[CycleNumber]]&lt;B437,B437&lt;&gt;"",טבלה20[[#This Row],[פעילות]]&lt;4),IF(F437-טבלה20[[#This Row],[LengthofCycle]]=טבלה20[[#This Row],[הפרש קבוע אחרון]],1,0),"")</f>
        <v/>
      </c>
      <c r="Q436" s="14" t="str">
        <f>IF(טבלה20[[#This Row],[פעילות]]="","",IF(OR(Q435="",AND(טבלה20[[#This Row],[דילוג]]=1,L435=3)),1,Q435+1))</f>
        <v/>
      </c>
      <c r="R436" s="14" t="str">
        <f>IF(AND(טבלה20[[#This Row],[מחזורי פעילות]]=3,H437=1,טבלה20[[#This Row],[הפרש קבוע אחרון]]&lt;&gt;J437),1,"")</f>
        <v/>
      </c>
      <c r="S436" s="14" t="str">
        <f>IF(AND(טבלה20[[#This Row],[מחזורי פעילות]]=3,H437=1,טבלה20[[#This Row],[הפרש קבוע אחרון]]=J437),1,"")</f>
        <v/>
      </c>
      <c r="T436" s="14" t="str">
        <f>IF(AND(טבלה20[[#This Row],[דילוג]]=1,טבלה20[[#This Row],[הפרש קבוע אחרון]]=J435,טבלה20[[#This Row],[מחזורי פעילות]]&gt;1),1,"")</f>
        <v/>
      </c>
      <c r="U436" s="14" t="str">
        <f>IF(OR(AND(טבלה20[[#This Row],[מחזורי פעילות]]&lt;&gt;"",Q437=""),AND(טבלה20[[#This Row],[פעילות]]=3,Q437=1)),טבלה20[[#This Row],[מחזורי פעילות]],"")</f>
        <v/>
      </c>
      <c r="V436" s="14" t="str">
        <f>IF(טבלה20[[#This Row],[באיזה מחזור נעקר אחרי קביעה?]]&lt;&gt;"",1,"")</f>
        <v/>
      </c>
      <c r="W436" s="14" t="str">
        <f>IF(AND(טבלה20[[#This Row],[באיזה מחזור נעקר אחרי קביעה?]]&lt;&gt;"",טבלה20[[#This Row],[CycleNumber]]&gt;B437),טבלה20[[#This Row],[באיזה מחזור נעקר אחרי קביעה?]],"")</f>
        <v/>
      </c>
      <c r="X436" s="14" t="str">
        <f>IF(AND(טבלה20[[#This Row],[הפרש קבוע אחרון]]&lt;&gt;"",J435=""),טבלה20[[#This Row],[CycleNumber]],"")</f>
        <v/>
      </c>
      <c r="Y436" s="14" t="str">
        <f>IF(OR(טבלה20[[#This Row],[CycleNumber]]&gt;B437,B437=""),טבלה20[[#This Row],[CycleNumber]],"")</f>
        <v/>
      </c>
      <c r="Z4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6" t="s">
        <v>7</v>
      </c>
      <c r="AS436">
        <v>2</v>
      </c>
      <c r="AT436">
        <v>31</v>
      </c>
      <c r="AU436" t="str">
        <f t="shared" si="15"/>
        <v/>
      </c>
      <c r="AV436" t="str">
        <f t="shared" si="16"/>
        <v/>
      </c>
    </row>
    <row r="437" spans="1:48" x14ac:dyDescent="0.25">
      <c r="A437" t="s">
        <v>7</v>
      </c>
      <c r="B437">
        <v>3</v>
      </c>
      <c r="C437">
        <v>0</v>
      </c>
      <c r="D437">
        <v>1</v>
      </c>
      <c r="E437">
        <v>0</v>
      </c>
      <c r="F437">
        <v>27</v>
      </c>
      <c r="G437">
        <f>טבלה20[[#This Row],[LengthofCycle]]+1</f>
        <v>28</v>
      </c>
      <c r="H437" t="str">
        <f>IF(טבלה20[[#This Row],[CycleNumber]]&gt;2,IF(AND(טבלה20[[#This Row],[LengthofCycle]]-F436=F436-F435,טבלה20[[#This Row],[LengthofCycle]]-F436&lt;&gt;0),1,""),"")</f>
        <v/>
      </c>
      <c r="I437" t="str">
        <f>IF(טבלה20[[#This Row],[דילוג]]=1,SUM(H437:H438),"")</f>
        <v/>
      </c>
      <c r="J437" t="str">
        <f>IF(AND(טבלה20[[#This Row],[CycleNumber]]&gt;B436,טבלה20[[#This Row],[CycleNumber]]&gt;2),IF(טבלה20[[#This Row],[דילוג]]=1,טבלה20[[#This Row],[LengthofCycle]]-F436,J436),"")</f>
        <v/>
      </c>
      <c r="K437">
        <f>IF(AND(טבלה20[[#This Row],[CycleNumber]]&gt;B436,טבלה20[[#This Row],[CycleNumber]]&gt;2),IF(טבלה20[[#This Row],[דילוג]]=1,1,IF(MAX(K435:K436)=1,1,IF(טבלה20[[#This Row],[LengthofCycle]]-F436&lt;&gt;טבלה20[[#This Row],[הפרש קבוע אחרון]],0,""))),"")</f>
        <v>0</v>
      </c>
      <c r="L437" t="str">
        <f>IF(טבלה20[[#This Row],[CycleNumber]]&lt;3,"",IF(טבלה20[[#This Row],[דילוג]]=1,1,IF(L436="","",IF(טבלה20[[#This Row],[LengthofCycle]]-F436=טבלה20[[#This Row],[הפרש קבוע אחרון]],1,IF(L436+1&gt;3,"",L436+1)))))</f>
        <v/>
      </c>
      <c r="M437" t="str">
        <f>IF(AND(טבלה20[[#This Row],[פעילות]]=1,L438=2,L439=1,B439&gt;טבלה20[[#This Row],[CycleNumber]]),1,"")</f>
        <v/>
      </c>
      <c r="N437" t="str">
        <f>IF(AND(טבלה20[[#This Row],[האם יש לאישה וסת דילוג?]]=1,טבלה20[[#This Row],[CycleNumber]]&gt;5),IF(AND(טבלה20[[#This Row],[LengthofCycle]]=F434,F436=F433,F435=F432),1,""),"")</f>
        <v/>
      </c>
      <c r="O437" t="str">
        <f>IF(OR(טבלה20[[#This Row],[פעילות]]="",L436=""),"",IF(טבלה20[[#This Row],[פעילות]]=1,1,0))</f>
        <v/>
      </c>
      <c r="P437" t="str">
        <f>IF(AND(טבלה20[[#This Row],[הפרש קבוע אחרון]]&lt;&gt;"",טבלה20[[#This Row],[CycleNumber]]&lt;B438,B438&lt;&gt;"",טבלה20[[#This Row],[פעילות]]&lt;4),IF(F438-טבלה20[[#This Row],[LengthofCycle]]=טבלה20[[#This Row],[הפרש קבוע אחרון]],1,0),"")</f>
        <v/>
      </c>
      <c r="Q437" s="14" t="str">
        <f>IF(טבלה20[[#This Row],[פעילות]]="","",IF(OR(Q436="",AND(טבלה20[[#This Row],[דילוג]]=1,L436=3)),1,Q436+1))</f>
        <v/>
      </c>
      <c r="R437" s="14" t="str">
        <f>IF(AND(טבלה20[[#This Row],[מחזורי פעילות]]=3,H438=1,טבלה20[[#This Row],[הפרש קבוע אחרון]]&lt;&gt;J438),1,"")</f>
        <v/>
      </c>
      <c r="S437" s="14" t="str">
        <f>IF(AND(טבלה20[[#This Row],[מחזורי פעילות]]=3,H438=1,טבלה20[[#This Row],[הפרש קבוע אחרון]]=J438),1,"")</f>
        <v/>
      </c>
      <c r="T437" s="14" t="str">
        <f>IF(AND(טבלה20[[#This Row],[דילוג]]=1,טבלה20[[#This Row],[הפרש קבוע אחרון]]=J436,טבלה20[[#This Row],[מחזורי פעילות]]&gt;1),1,"")</f>
        <v/>
      </c>
      <c r="U437" s="14" t="str">
        <f>IF(OR(AND(טבלה20[[#This Row],[מחזורי פעילות]]&lt;&gt;"",Q438=""),AND(טבלה20[[#This Row],[פעילות]]=3,Q438=1)),טבלה20[[#This Row],[מחזורי פעילות]],"")</f>
        <v/>
      </c>
      <c r="V437" s="14" t="str">
        <f>IF(טבלה20[[#This Row],[באיזה מחזור נעקר אחרי קביעה?]]&lt;&gt;"",1,"")</f>
        <v/>
      </c>
      <c r="W437" s="14" t="str">
        <f>IF(AND(טבלה20[[#This Row],[באיזה מחזור נעקר אחרי קביעה?]]&lt;&gt;"",טבלה20[[#This Row],[CycleNumber]]&gt;B438),טבלה20[[#This Row],[באיזה מחזור נעקר אחרי קביעה?]],"")</f>
        <v/>
      </c>
      <c r="X437" s="14" t="str">
        <f>IF(AND(טבלה20[[#This Row],[הפרש קבוע אחרון]]&lt;&gt;"",J436=""),טבלה20[[#This Row],[CycleNumber]],"")</f>
        <v/>
      </c>
      <c r="Y437" s="14" t="str">
        <f>IF(OR(טבלה20[[#This Row],[CycleNumber]]&gt;B438,B438=""),טבלה20[[#This Row],[CycleNumber]],"")</f>
        <v/>
      </c>
      <c r="Z4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7" t="s">
        <v>7</v>
      </c>
      <c r="AS437">
        <v>3</v>
      </c>
      <c r="AT437">
        <v>27</v>
      </c>
      <c r="AU437">
        <f t="shared" si="15"/>
        <v>0</v>
      </c>
      <c r="AV437" t="str">
        <f t="shared" si="16"/>
        <v/>
      </c>
    </row>
    <row r="438" spans="1:48" x14ac:dyDescent="0.25">
      <c r="A438" t="s">
        <v>7</v>
      </c>
      <c r="B438">
        <v>4</v>
      </c>
      <c r="C438">
        <v>0</v>
      </c>
      <c r="D438">
        <v>1</v>
      </c>
      <c r="E438">
        <v>0</v>
      </c>
      <c r="F438">
        <v>30</v>
      </c>
      <c r="G438">
        <f>טבלה20[[#This Row],[LengthofCycle]]+1</f>
        <v>31</v>
      </c>
      <c r="H438" t="str">
        <f>IF(טבלה20[[#This Row],[CycleNumber]]&gt;2,IF(AND(טבלה20[[#This Row],[LengthofCycle]]-F437=F437-F436,טבלה20[[#This Row],[LengthofCycle]]-F437&lt;&gt;0),1,""),"")</f>
        <v/>
      </c>
      <c r="I438" t="str">
        <f>IF(טבלה20[[#This Row],[דילוג]]=1,SUM(H438:H439),"")</f>
        <v/>
      </c>
      <c r="J438" t="str">
        <f>IF(AND(טבלה20[[#This Row],[CycleNumber]]&gt;B437,טבלה20[[#This Row],[CycleNumber]]&gt;2),IF(טבלה20[[#This Row],[דילוג]]=1,טבלה20[[#This Row],[LengthofCycle]]-F437,J437),"")</f>
        <v/>
      </c>
      <c r="K438">
        <f>IF(AND(טבלה20[[#This Row],[CycleNumber]]&gt;B437,טבלה20[[#This Row],[CycleNumber]]&gt;2),IF(טבלה20[[#This Row],[דילוג]]=1,1,IF(MAX(K436:K437)=1,1,IF(טבלה20[[#This Row],[LengthofCycle]]-F437&lt;&gt;טבלה20[[#This Row],[הפרש קבוע אחרון]],0,""))),"")</f>
        <v>0</v>
      </c>
      <c r="L438" t="str">
        <f>IF(טבלה20[[#This Row],[CycleNumber]]&lt;3,"",IF(טבלה20[[#This Row],[דילוג]]=1,1,IF(L437="","",IF(טבלה20[[#This Row],[LengthofCycle]]-F437=טבלה20[[#This Row],[הפרש קבוע אחרון]],1,IF(L437+1&gt;3,"",L437+1)))))</f>
        <v/>
      </c>
      <c r="M438" t="str">
        <f>IF(AND(טבלה20[[#This Row],[פעילות]]=1,L439=2,L440=1,B440&gt;טבלה20[[#This Row],[CycleNumber]]),1,"")</f>
        <v/>
      </c>
      <c r="N438" t="str">
        <f>IF(AND(טבלה20[[#This Row],[האם יש לאישה וסת דילוג?]]=1,טבלה20[[#This Row],[CycleNumber]]&gt;5),IF(AND(טבלה20[[#This Row],[LengthofCycle]]=F435,F437=F434,F436=F433),1,""),"")</f>
        <v/>
      </c>
      <c r="O438" t="str">
        <f>IF(OR(טבלה20[[#This Row],[פעילות]]="",L437=""),"",IF(טבלה20[[#This Row],[פעילות]]=1,1,0))</f>
        <v/>
      </c>
      <c r="P438" t="str">
        <f>IF(AND(טבלה20[[#This Row],[הפרש קבוע אחרון]]&lt;&gt;"",טבלה20[[#This Row],[CycleNumber]]&lt;B439,B439&lt;&gt;"",טבלה20[[#This Row],[פעילות]]&lt;4),IF(F439-טבלה20[[#This Row],[LengthofCycle]]=טבלה20[[#This Row],[הפרש קבוע אחרון]],1,0),"")</f>
        <v/>
      </c>
      <c r="Q438" s="14" t="str">
        <f>IF(טבלה20[[#This Row],[פעילות]]="","",IF(OR(Q437="",AND(טבלה20[[#This Row],[דילוג]]=1,L437=3)),1,Q437+1))</f>
        <v/>
      </c>
      <c r="R438" s="14" t="str">
        <f>IF(AND(טבלה20[[#This Row],[מחזורי פעילות]]=3,H439=1,טבלה20[[#This Row],[הפרש קבוע אחרון]]&lt;&gt;J439),1,"")</f>
        <v/>
      </c>
      <c r="S438" s="14" t="str">
        <f>IF(AND(טבלה20[[#This Row],[מחזורי פעילות]]=3,H439=1,טבלה20[[#This Row],[הפרש קבוע אחרון]]=J439),1,"")</f>
        <v/>
      </c>
      <c r="T438" s="14" t="str">
        <f>IF(AND(טבלה20[[#This Row],[דילוג]]=1,טבלה20[[#This Row],[הפרש קבוע אחרון]]=J437,טבלה20[[#This Row],[מחזורי פעילות]]&gt;1),1,"")</f>
        <v/>
      </c>
      <c r="U438" s="14" t="str">
        <f>IF(OR(AND(טבלה20[[#This Row],[מחזורי פעילות]]&lt;&gt;"",Q439=""),AND(טבלה20[[#This Row],[פעילות]]=3,Q439=1)),טבלה20[[#This Row],[מחזורי פעילות]],"")</f>
        <v/>
      </c>
      <c r="V438" s="14" t="str">
        <f>IF(טבלה20[[#This Row],[באיזה מחזור נעקר אחרי קביעה?]]&lt;&gt;"",1,"")</f>
        <v/>
      </c>
      <c r="W438" s="14" t="str">
        <f>IF(AND(טבלה20[[#This Row],[באיזה מחזור נעקר אחרי קביעה?]]&lt;&gt;"",טבלה20[[#This Row],[CycleNumber]]&gt;B439),טבלה20[[#This Row],[באיזה מחזור נעקר אחרי קביעה?]],"")</f>
        <v/>
      </c>
      <c r="X438" s="14" t="str">
        <f>IF(AND(טבלה20[[#This Row],[הפרש קבוע אחרון]]&lt;&gt;"",J437=""),טבלה20[[#This Row],[CycleNumber]],"")</f>
        <v/>
      </c>
      <c r="Y438" s="14" t="str">
        <f>IF(OR(טבלה20[[#This Row],[CycleNumber]]&gt;B439,B439=""),טבלה20[[#This Row],[CycleNumber]],"")</f>
        <v/>
      </c>
      <c r="Z4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8" t="s">
        <v>7</v>
      </c>
      <c r="AS438">
        <v>4</v>
      </c>
      <c r="AT438">
        <v>30</v>
      </c>
      <c r="AU438">
        <f t="shared" si="15"/>
        <v>0</v>
      </c>
      <c r="AV438" t="str">
        <f t="shared" si="16"/>
        <v/>
      </c>
    </row>
    <row r="439" spans="1:48" x14ac:dyDescent="0.25">
      <c r="A439" t="s">
        <v>7</v>
      </c>
      <c r="B439">
        <v>5</v>
      </c>
      <c r="C439">
        <v>0</v>
      </c>
      <c r="D439">
        <v>1</v>
      </c>
      <c r="E439">
        <v>0</v>
      </c>
      <c r="F439">
        <v>26</v>
      </c>
      <c r="G439">
        <f>טבלה20[[#This Row],[LengthofCycle]]+1</f>
        <v>27</v>
      </c>
      <c r="H439" t="str">
        <f>IF(טבלה20[[#This Row],[CycleNumber]]&gt;2,IF(AND(טבלה20[[#This Row],[LengthofCycle]]-F438=F438-F437,טבלה20[[#This Row],[LengthofCycle]]-F438&lt;&gt;0),1,""),"")</f>
        <v/>
      </c>
      <c r="I439" t="str">
        <f>IF(טבלה20[[#This Row],[דילוג]]=1,SUM(H439:H440),"")</f>
        <v/>
      </c>
      <c r="J439" t="str">
        <f>IF(AND(טבלה20[[#This Row],[CycleNumber]]&gt;B438,טבלה20[[#This Row],[CycleNumber]]&gt;2),IF(טבלה20[[#This Row],[דילוג]]=1,טבלה20[[#This Row],[LengthofCycle]]-F438,J438),"")</f>
        <v/>
      </c>
      <c r="K439">
        <f>IF(AND(טבלה20[[#This Row],[CycleNumber]]&gt;B438,טבלה20[[#This Row],[CycleNumber]]&gt;2),IF(טבלה20[[#This Row],[דילוג]]=1,1,IF(MAX(K437:K438)=1,1,IF(טבלה20[[#This Row],[LengthofCycle]]-F438&lt;&gt;טבלה20[[#This Row],[הפרש קבוע אחרון]],0,""))),"")</f>
        <v>0</v>
      </c>
      <c r="L439" t="str">
        <f>IF(טבלה20[[#This Row],[CycleNumber]]&lt;3,"",IF(טבלה20[[#This Row],[דילוג]]=1,1,IF(L438="","",IF(טבלה20[[#This Row],[LengthofCycle]]-F438=טבלה20[[#This Row],[הפרש קבוע אחרון]],1,IF(L438+1&gt;3,"",L438+1)))))</f>
        <v/>
      </c>
      <c r="M439" t="str">
        <f>IF(AND(טבלה20[[#This Row],[פעילות]]=1,L440=2,L441=1,B441&gt;טבלה20[[#This Row],[CycleNumber]]),1,"")</f>
        <v/>
      </c>
      <c r="N439" t="str">
        <f>IF(AND(טבלה20[[#This Row],[האם יש לאישה וסת דילוג?]]=1,טבלה20[[#This Row],[CycleNumber]]&gt;5),IF(AND(טבלה20[[#This Row],[LengthofCycle]]=F436,F438=F435,F437=F434),1,""),"")</f>
        <v/>
      </c>
      <c r="O439" t="str">
        <f>IF(OR(טבלה20[[#This Row],[פעילות]]="",L438=""),"",IF(טבלה20[[#This Row],[פעילות]]=1,1,0))</f>
        <v/>
      </c>
      <c r="P439" t="str">
        <f>IF(AND(טבלה20[[#This Row],[הפרש קבוע אחרון]]&lt;&gt;"",טבלה20[[#This Row],[CycleNumber]]&lt;B440,B440&lt;&gt;"",טבלה20[[#This Row],[פעילות]]&lt;4),IF(F440-טבלה20[[#This Row],[LengthofCycle]]=טבלה20[[#This Row],[הפרש קבוע אחרון]],1,0),"")</f>
        <v/>
      </c>
      <c r="Q439" s="14" t="str">
        <f>IF(טבלה20[[#This Row],[פעילות]]="","",IF(OR(Q438="",AND(טבלה20[[#This Row],[דילוג]]=1,L438=3)),1,Q438+1))</f>
        <v/>
      </c>
      <c r="R439" s="14" t="str">
        <f>IF(AND(טבלה20[[#This Row],[מחזורי פעילות]]=3,H440=1,טבלה20[[#This Row],[הפרש קבוע אחרון]]&lt;&gt;J440),1,"")</f>
        <v/>
      </c>
      <c r="S439" s="14" t="str">
        <f>IF(AND(טבלה20[[#This Row],[מחזורי פעילות]]=3,H440=1,טבלה20[[#This Row],[הפרש קבוע אחרון]]=J440),1,"")</f>
        <v/>
      </c>
      <c r="T439" s="14" t="str">
        <f>IF(AND(טבלה20[[#This Row],[דילוג]]=1,טבלה20[[#This Row],[הפרש קבוע אחרון]]=J438,טבלה20[[#This Row],[מחזורי פעילות]]&gt;1),1,"")</f>
        <v/>
      </c>
      <c r="U439" s="14" t="str">
        <f>IF(OR(AND(טבלה20[[#This Row],[מחזורי פעילות]]&lt;&gt;"",Q440=""),AND(טבלה20[[#This Row],[פעילות]]=3,Q440=1)),טבלה20[[#This Row],[מחזורי פעילות]],"")</f>
        <v/>
      </c>
      <c r="V439" s="14" t="str">
        <f>IF(טבלה20[[#This Row],[באיזה מחזור נעקר אחרי קביעה?]]&lt;&gt;"",1,"")</f>
        <v/>
      </c>
      <c r="W439" s="14" t="str">
        <f>IF(AND(טבלה20[[#This Row],[באיזה מחזור נעקר אחרי קביעה?]]&lt;&gt;"",טבלה20[[#This Row],[CycleNumber]]&gt;B440),טבלה20[[#This Row],[באיזה מחזור נעקר אחרי קביעה?]],"")</f>
        <v/>
      </c>
      <c r="X439" s="14" t="str">
        <f>IF(AND(טבלה20[[#This Row],[הפרש קבוע אחרון]]&lt;&gt;"",J438=""),טבלה20[[#This Row],[CycleNumber]],"")</f>
        <v/>
      </c>
      <c r="Y439" s="14" t="str">
        <f>IF(OR(טבלה20[[#This Row],[CycleNumber]]&gt;B440,B440=""),טבלה20[[#This Row],[CycleNumber]],"")</f>
        <v/>
      </c>
      <c r="Z4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39" t="s">
        <v>7</v>
      </c>
      <c r="AS439">
        <v>5</v>
      </c>
      <c r="AT439">
        <v>26</v>
      </c>
      <c r="AU439">
        <f t="shared" si="15"/>
        <v>0</v>
      </c>
      <c r="AV439" t="str">
        <f t="shared" si="16"/>
        <v/>
      </c>
    </row>
    <row r="440" spans="1:48" x14ac:dyDescent="0.25">
      <c r="A440" t="s">
        <v>7</v>
      </c>
      <c r="B440">
        <v>6</v>
      </c>
      <c r="C440">
        <v>0</v>
      </c>
      <c r="D440">
        <v>1</v>
      </c>
      <c r="E440">
        <v>0</v>
      </c>
      <c r="F440">
        <v>29</v>
      </c>
      <c r="G440">
        <f>טבלה20[[#This Row],[LengthofCycle]]+1</f>
        <v>30</v>
      </c>
      <c r="H440" t="str">
        <f>IF(טבלה20[[#This Row],[CycleNumber]]&gt;2,IF(AND(טבלה20[[#This Row],[LengthofCycle]]-F439=F439-F438,טבלה20[[#This Row],[LengthofCycle]]-F439&lt;&gt;0),1,""),"")</f>
        <v/>
      </c>
      <c r="I440" t="str">
        <f>IF(טבלה20[[#This Row],[דילוג]]=1,SUM(H440:H441),"")</f>
        <v/>
      </c>
      <c r="J440" t="str">
        <f>IF(AND(טבלה20[[#This Row],[CycleNumber]]&gt;B439,טבלה20[[#This Row],[CycleNumber]]&gt;2),IF(טבלה20[[#This Row],[דילוג]]=1,טבלה20[[#This Row],[LengthofCycle]]-F439,J439),"")</f>
        <v/>
      </c>
      <c r="K440">
        <f>IF(AND(טבלה20[[#This Row],[CycleNumber]]&gt;B439,טבלה20[[#This Row],[CycleNumber]]&gt;2),IF(טבלה20[[#This Row],[דילוג]]=1,1,IF(MAX(K438:K439)=1,1,IF(טבלה20[[#This Row],[LengthofCycle]]-F439&lt;&gt;טבלה20[[#This Row],[הפרש קבוע אחרון]],0,""))),"")</f>
        <v>0</v>
      </c>
      <c r="L440" t="str">
        <f>IF(טבלה20[[#This Row],[CycleNumber]]&lt;3,"",IF(טבלה20[[#This Row],[דילוג]]=1,1,IF(L439="","",IF(טבלה20[[#This Row],[LengthofCycle]]-F439=טבלה20[[#This Row],[הפרש קבוע אחרון]],1,IF(L439+1&gt;3,"",L439+1)))))</f>
        <v/>
      </c>
      <c r="M440" t="str">
        <f>IF(AND(טבלה20[[#This Row],[פעילות]]=1,L441=2,L442=1,B442&gt;טבלה20[[#This Row],[CycleNumber]]),1,"")</f>
        <v/>
      </c>
      <c r="N440" t="str">
        <f>IF(AND(טבלה20[[#This Row],[האם יש לאישה וסת דילוג?]]=1,טבלה20[[#This Row],[CycleNumber]]&gt;5),IF(AND(טבלה20[[#This Row],[LengthofCycle]]=F437,F439=F436,F438=F435),1,""),"")</f>
        <v/>
      </c>
      <c r="O440" t="str">
        <f>IF(OR(טבלה20[[#This Row],[פעילות]]="",L439=""),"",IF(טבלה20[[#This Row],[פעילות]]=1,1,0))</f>
        <v/>
      </c>
      <c r="P440" t="str">
        <f>IF(AND(טבלה20[[#This Row],[הפרש קבוע אחרון]]&lt;&gt;"",טבלה20[[#This Row],[CycleNumber]]&lt;B441,B441&lt;&gt;"",טבלה20[[#This Row],[פעילות]]&lt;4),IF(F441-טבלה20[[#This Row],[LengthofCycle]]=טבלה20[[#This Row],[הפרש קבוע אחרון]],1,0),"")</f>
        <v/>
      </c>
      <c r="Q440" s="14" t="str">
        <f>IF(טבלה20[[#This Row],[פעילות]]="","",IF(OR(Q439="",AND(טבלה20[[#This Row],[דילוג]]=1,L439=3)),1,Q439+1))</f>
        <v/>
      </c>
      <c r="R440" s="14" t="str">
        <f>IF(AND(טבלה20[[#This Row],[מחזורי פעילות]]=3,H441=1,טבלה20[[#This Row],[הפרש קבוע אחרון]]&lt;&gt;J441),1,"")</f>
        <v/>
      </c>
      <c r="S440" s="14" t="str">
        <f>IF(AND(טבלה20[[#This Row],[מחזורי פעילות]]=3,H441=1,טבלה20[[#This Row],[הפרש קבוע אחרון]]=J441),1,"")</f>
        <v/>
      </c>
      <c r="T440" s="14" t="str">
        <f>IF(AND(טבלה20[[#This Row],[דילוג]]=1,טבלה20[[#This Row],[הפרש קבוע אחרון]]=J439,טבלה20[[#This Row],[מחזורי פעילות]]&gt;1),1,"")</f>
        <v/>
      </c>
      <c r="U440" s="14" t="str">
        <f>IF(OR(AND(טבלה20[[#This Row],[מחזורי פעילות]]&lt;&gt;"",Q441=""),AND(טבלה20[[#This Row],[פעילות]]=3,Q441=1)),טבלה20[[#This Row],[מחזורי פעילות]],"")</f>
        <v/>
      </c>
      <c r="V440" s="14" t="str">
        <f>IF(טבלה20[[#This Row],[באיזה מחזור נעקר אחרי קביעה?]]&lt;&gt;"",1,"")</f>
        <v/>
      </c>
      <c r="W440" s="14" t="str">
        <f>IF(AND(טבלה20[[#This Row],[באיזה מחזור נעקר אחרי קביעה?]]&lt;&gt;"",טבלה20[[#This Row],[CycleNumber]]&gt;B441),טבלה20[[#This Row],[באיזה מחזור נעקר אחרי קביעה?]],"")</f>
        <v/>
      </c>
      <c r="X440" s="14" t="str">
        <f>IF(AND(טבלה20[[#This Row],[הפרש קבוע אחרון]]&lt;&gt;"",J439=""),טבלה20[[#This Row],[CycleNumber]],"")</f>
        <v/>
      </c>
      <c r="Y440" s="14" t="str">
        <f>IF(OR(טבלה20[[#This Row],[CycleNumber]]&gt;B441,B441=""),טבלה20[[#This Row],[CycleNumber]],"")</f>
        <v/>
      </c>
      <c r="Z4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0" t="s">
        <v>7</v>
      </c>
      <c r="AS440">
        <v>6</v>
      </c>
      <c r="AT440">
        <v>29</v>
      </c>
      <c r="AU440">
        <f t="shared" si="15"/>
        <v>0</v>
      </c>
      <c r="AV440" t="str">
        <f t="shared" si="16"/>
        <v/>
      </c>
    </row>
    <row r="441" spans="1:48" x14ac:dyDescent="0.25">
      <c r="A441" t="s">
        <v>7</v>
      </c>
      <c r="B441">
        <v>7</v>
      </c>
      <c r="C441">
        <v>0</v>
      </c>
      <c r="D441">
        <v>0</v>
      </c>
      <c r="E441">
        <v>0</v>
      </c>
      <c r="F441">
        <v>29</v>
      </c>
      <c r="G441">
        <f>טבלה20[[#This Row],[LengthofCycle]]+1</f>
        <v>30</v>
      </c>
      <c r="H441" t="str">
        <f>IF(טבלה20[[#This Row],[CycleNumber]]&gt;2,IF(AND(טבלה20[[#This Row],[LengthofCycle]]-F440=F440-F439,טבלה20[[#This Row],[LengthofCycle]]-F440&lt;&gt;0),1,""),"")</f>
        <v/>
      </c>
      <c r="I441" t="str">
        <f>IF(טבלה20[[#This Row],[דילוג]]=1,SUM(H441:H442),"")</f>
        <v/>
      </c>
      <c r="J441" t="str">
        <f>IF(AND(טבלה20[[#This Row],[CycleNumber]]&gt;B440,טבלה20[[#This Row],[CycleNumber]]&gt;2),IF(טבלה20[[#This Row],[דילוג]]=1,טבלה20[[#This Row],[LengthofCycle]]-F440,J440),"")</f>
        <v/>
      </c>
      <c r="K441">
        <f>IF(AND(טבלה20[[#This Row],[CycleNumber]]&gt;B440,טבלה20[[#This Row],[CycleNumber]]&gt;2),IF(טבלה20[[#This Row],[דילוג]]=1,1,IF(MAX(K439:K440)=1,1,IF(טבלה20[[#This Row],[LengthofCycle]]-F440&lt;&gt;טבלה20[[#This Row],[הפרש קבוע אחרון]],0,""))),"")</f>
        <v>0</v>
      </c>
      <c r="L441" t="str">
        <f>IF(טבלה20[[#This Row],[CycleNumber]]&lt;3,"",IF(טבלה20[[#This Row],[דילוג]]=1,1,IF(L440="","",IF(טבלה20[[#This Row],[LengthofCycle]]-F440=טבלה20[[#This Row],[הפרש קבוע אחרון]],1,IF(L440+1&gt;3,"",L440+1)))))</f>
        <v/>
      </c>
      <c r="M441" t="str">
        <f>IF(AND(טבלה20[[#This Row],[פעילות]]=1,L442=2,L443=1,B443&gt;טבלה20[[#This Row],[CycleNumber]]),1,"")</f>
        <v/>
      </c>
      <c r="N441" t="str">
        <f>IF(AND(טבלה20[[#This Row],[האם יש לאישה וסת דילוג?]]=1,טבלה20[[#This Row],[CycleNumber]]&gt;5),IF(AND(טבלה20[[#This Row],[LengthofCycle]]=F438,F440=F437,F439=F436),1,""),"")</f>
        <v/>
      </c>
      <c r="O441" t="str">
        <f>IF(OR(טבלה20[[#This Row],[פעילות]]="",L440=""),"",IF(טבלה20[[#This Row],[פעילות]]=1,1,0))</f>
        <v/>
      </c>
      <c r="P441" t="str">
        <f>IF(AND(טבלה20[[#This Row],[הפרש קבוע אחרון]]&lt;&gt;"",טבלה20[[#This Row],[CycleNumber]]&lt;B442,B442&lt;&gt;"",טבלה20[[#This Row],[פעילות]]&lt;4),IF(F442-טבלה20[[#This Row],[LengthofCycle]]=טבלה20[[#This Row],[הפרש קבוע אחרון]],1,0),"")</f>
        <v/>
      </c>
      <c r="Q441" s="14" t="str">
        <f>IF(טבלה20[[#This Row],[פעילות]]="","",IF(OR(Q440="",AND(טבלה20[[#This Row],[דילוג]]=1,L440=3)),1,Q440+1))</f>
        <v/>
      </c>
      <c r="R441" s="14" t="str">
        <f>IF(AND(טבלה20[[#This Row],[מחזורי פעילות]]=3,H442=1,טבלה20[[#This Row],[הפרש קבוע אחרון]]&lt;&gt;J442),1,"")</f>
        <v/>
      </c>
      <c r="S441" s="14" t="str">
        <f>IF(AND(טבלה20[[#This Row],[מחזורי פעילות]]=3,H442=1,טבלה20[[#This Row],[הפרש קבוע אחרון]]=J442),1,"")</f>
        <v/>
      </c>
      <c r="T441" s="14" t="str">
        <f>IF(AND(טבלה20[[#This Row],[דילוג]]=1,טבלה20[[#This Row],[הפרש קבוע אחרון]]=J440,טבלה20[[#This Row],[מחזורי פעילות]]&gt;1),1,"")</f>
        <v/>
      </c>
      <c r="U441" s="14" t="str">
        <f>IF(OR(AND(טבלה20[[#This Row],[מחזורי פעילות]]&lt;&gt;"",Q442=""),AND(טבלה20[[#This Row],[פעילות]]=3,Q442=1)),טבלה20[[#This Row],[מחזורי פעילות]],"")</f>
        <v/>
      </c>
      <c r="V441" s="14" t="str">
        <f>IF(טבלה20[[#This Row],[באיזה מחזור נעקר אחרי קביעה?]]&lt;&gt;"",1,"")</f>
        <v/>
      </c>
      <c r="W441" s="14" t="str">
        <f>IF(AND(טבלה20[[#This Row],[באיזה מחזור נעקר אחרי קביעה?]]&lt;&gt;"",טבלה20[[#This Row],[CycleNumber]]&gt;B442),טבלה20[[#This Row],[באיזה מחזור נעקר אחרי קביעה?]],"")</f>
        <v/>
      </c>
      <c r="X441" s="14" t="str">
        <f>IF(AND(טבלה20[[#This Row],[הפרש קבוע אחרון]]&lt;&gt;"",J440=""),טבלה20[[#This Row],[CycleNumber]],"")</f>
        <v/>
      </c>
      <c r="Y441" s="14" t="str">
        <f>IF(OR(טבלה20[[#This Row],[CycleNumber]]&gt;B442,B442=""),טבלה20[[#This Row],[CycleNumber]],"")</f>
        <v/>
      </c>
      <c r="Z4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1" t="s">
        <v>7</v>
      </c>
      <c r="AS441">
        <v>7</v>
      </c>
      <c r="AT441">
        <v>29</v>
      </c>
      <c r="AU441">
        <f t="shared" si="15"/>
        <v>0</v>
      </c>
      <c r="AV441" t="str">
        <f t="shared" si="16"/>
        <v/>
      </c>
    </row>
    <row r="442" spans="1:48" x14ac:dyDescent="0.25">
      <c r="A442" t="s">
        <v>7</v>
      </c>
      <c r="B442">
        <v>8</v>
      </c>
      <c r="C442">
        <v>0</v>
      </c>
      <c r="D442">
        <v>1</v>
      </c>
      <c r="E442">
        <v>0</v>
      </c>
      <c r="F442">
        <v>29</v>
      </c>
      <c r="G442">
        <f>טבלה20[[#This Row],[LengthofCycle]]+1</f>
        <v>30</v>
      </c>
      <c r="H442" t="str">
        <f>IF(טבלה20[[#This Row],[CycleNumber]]&gt;2,IF(AND(טבלה20[[#This Row],[LengthofCycle]]-F441=F441-F440,טבלה20[[#This Row],[LengthofCycle]]-F441&lt;&gt;0),1,""),"")</f>
        <v/>
      </c>
      <c r="I442" t="str">
        <f>IF(טבלה20[[#This Row],[דילוג]]=1,SUM(H442:H443),"")</f>
        <v/>
      </c>
      <c r="J442" t="str">
        <f>IF(AND(טבלה20[[#This Row],[CycleNumber]]&gt;B441,טבלה20[[#This Row],[CycleNumber]]&gt;2),IF(טבלה20[[#This Row],[דילוג]]=1,טבלה20[[#This Row],[LengthofCycle]]-F441,J441),"")</f>
        <v/>
      </c>
      <c r="K442">
        <f>IF(AND(טבלה20[[#This Row],[CycleNumber]]&gt;B441,טבלה20[[#This Row],[CycleNumber]]&gt;2),IF(טבלה20[[#This Row],[דילוג]]=1,1,IF(MAX(K440:K441)=1,1,IF(טבלה20[[#This Row],[LengthofCycle]]-F441&lt;&gt;טבלה20[[#This Row],[הפרש קבוע אחרון]],0,""))),"")</f>
        <v>0</v>
      </c>
      <c r="L442" t="str">
        <f>IF(טבלה20[[#This Row],[CycleNumber]]&lt;3,"",IF(טבלה20[[#This Row],[דילוג]]=1,1,IF(L441="","",IF(טבלה20[[#This Row],[LengthofCycle]]-F441=טבלה20[[#This Row],[הפרש קבוע אחרון]],1,IF(L441+1&gt;3,"",L441+1)))))</f>
        <v/>
      </c>
      <c r="M442" t="str">
        <f>IF(AND(טבלה20[[#This Row],[פעילות]]=1,L443=2,L444=1,B444&gt;טבלה20[[#This Row],[CycleNumber]]),1,"")</f>
        <v/>
      </c>
      <c r="N442" t="str">
        <f>IF(AND(טבלה20[[#This Row],[האם יש לאישה וסת דילוג?]]=1,טבלה20[[#This Row],[CycleNumber]]&gt;5),IF(AND(טבלה20[[#This Row],[LengthofCycle]]=F439,F441=F438,F440=F437),1,""),"")</f>
        <v/>
      </c>
      <c r="O442" t="str">
        <f>IF(OR(טבלה20[[#This Row],[פעילות]]="",L441=""),"",IF(טבלה20[[#This Row],[פעילות]]=1,1,0))</f>
        <v/>
      </c>
      <c r="P442" t="str">
        <f>IF(AND(טבלה20[[#This Row],[הפרש קבוע אחרון]]&lt;&gt;"",טבלה20[[#This Row],[CycleNumber]]&lt;B443,B443&lt;&gt;"",טבלה20[[#This Row],[פעילות]]&lt;4),IF(F443-טבלה20[[#This Row],[LengthofCycle]]=טבלה20[[#This Row],[הפרש קבוע אחרון]],1,0),"")</f>
        <v/>
      </c>
      <c r="Q442" s="14" t="str">
        <f>IF(טבלה20[[#This Row],[פעילות]]="","",IF(OR(Q441="",AND(טבלה20[[#This Row],[דילוג]]=1,L441=3)),1,Q441+1))</f>
        <v/>
      </c>
      <c r="R442" s="14" t="str">
        <f>IF(AND(טבלה20[[#This Row],[מחזורי פעילות]]=3,H443=1,טבלה20[[#This Row],[הפרש קבוע אחרון]]&lt;&gt;J443),1,"")</f>
        <v/>
      </c>
      <c r="S442" s="14" t="str">
        <f>IF(AND(טבלה20[[#This Row],[מחזורי פעילות]]=3,H443=1,טבלה20[[#This Row],[הפרש קבוע אחרון]]=J443),1,"")</f>
        <v/>
      </c>
      <c r="T442" s="14" t="str">
        <f>IF(AND(טבלה20[[#This Row],[דילוג]]=1,טבלה20[[#This Row],[הפרש קבוע אחרון]]=J441,טבלה20[[#This Row],[מחזורי פעילות]]&gt;1),1,"")</f>
        <v/>
      </c>
      <c r="U442" s="14" t="str">
        <f>IF(OR(AND(טבלה20[[#This Row],[מחזורי פעילות]]&lt;&gt;"",Q443=""),AND(טבלה20[[#This Row],[פעילות]]=3,Q443=1)),טבלה20[[#This Row],[מחזורי פעילות]],"")</f>
        <v/>
      </c>
      <c r="V442" s="14" t="str">
        <f>IF(טבלה20[[#This Row],[באיזה מחזור נעקר אחרי קביעה?]]&lt;&gt;"",1,"")</f>
        <v/>
      </c>
      <c r="W442" s="14" t="str">
        <f>IF(AND(טבלה20[[#This Row],[באיזה מחזור נעקר אחרי קביעה?]]&lt;&gt;"",טבלה20[[#This Row],[CycleNumber]]&gt;B443),טבלה20[[#This Row],[באיזה מחזור נעקר אחרי קביעה?]],"")</f>
        <v/>
      </c>
      <c r="X442" s="14" t="str">
        <f>IF(AND(טבלה20[[#This Row],[הפרש קבוע אחרון]]&lt;&gt;"",J441=""),טבלה20[[#This Row],[CycleNumber]],"")</f>
        <v/>
      </c>
      <c r="Y442" s="14" t="str">
        <f>IF(OR(טבלה20[[#This Row],[CycleNumber]]&gt;B443,B443=""),טבלה20[[#This Row],[CycleNumber]],"")</f>
        <v/>
      </c>
      <c r="Z4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2" t="s">
        <v>7</v>
      </c>
      <c r="AS442">
        <v>8</v>
      </c>
      <c r="AT442">
        <v>29</v>
      </c>
      <c r="AU442">
        <f t="shared" si="15"/>
        <v>0</v>
      </c>
      <c r="AV442" t="str">
        <f t="shared" si="16"/>
        <v/>
      </c>
    </row>
    <row r="443" spans="1:48" x14ac:dyDescent="0.25">
      <c r="A443" t="s">
        <v>7</v>
      </c>
      <c r="B443">
        <v>9</v>
      </c>
      <c r="C443">
        <v>0</v>
      </c>
      <c r="D443">
        <v>0</v>
      </c>
      <c r="E443">
        <v>0</v>
      </c>
      <c r="F443">
        <v>36</v>
      </c>
      <c r="G443">
        <f>טבלה20[[#This Row],[LengthofCycle]]+1</f>
        <v>37</v>
      </c>
      <c r="H443" t="str">
        <f>IF(טבלה20[[#This Row],[CycleNumber]]&gt;2,IF(AND(טבלה20[[#This Row],[LengthofCycle]]-F442=F442-F441,טבלה20[[#This Row],[LengthofCycle]]-F442&lt;&gt;0),1,""),"")</f>
        <v/>
      </c>
      <c r="I443" t="str">
        <f>IF(טבלה20[[#This Row],[דילוג]]=1,SUM(H443:H444),"")</f>
        <v/>
      </c>
      <c r="J443" t="str">
        <f>IF(AND(טבלה20[[#This Row],[CycleNumber]]&gt;B442,טבלה20[[#This Row],[CycleNumber]]&gt;2),IF(טבלה20[[#This Row],[דילוג]]=1,טבלה20[[#This Row],[LengthofCycle]]-F442,J442),"")</f>
        <v/>
      </c>
      <c r="K443">
        <f>IF(AND(טבלה20[[#This Row],[CycleNumber]]&gt;B442,טבלה20[[#This Row],[CycleNumber]]&gt;2),IF(טבלה20[[#This Row],[דילוג]]=1,1,IF(MAX(K441:K442)=1,1,IF(טבלה20[[#This Row],[LengthofCycle]]-F442&lt;&gt;טבלה20[[#This Row],[הפרש קבוע אחרון]],0,""))),"")</f>
        <v>0</v>
      </c>
      <c r="L443" t="str">
        <f>IF(טבלה20[[#This Row],[CycleNumber]]&lt;3,"",IF(טבלה20[[#This Row],[דילוג]]=1,1,IF(L442="","",IF(טבלה20[[#This Row],[LengthofCycle]]-F442=טבלה20[[#This Row],[הפרש קבוע אחרון]],1,IF(L442+1&gt;3,"",L442+1)))))</f>
        <v/>
      </c>
      <c r="M443" t="str">
        <f>IF(AND(טבלה20[[#This Row],[פעילות]]=1,L444=2,L445=1,B445&gt;טבלה20[[#This Row],[CycleNumber]]),1,"")</f>
        <v/>
      </c>
      <c r="N443" t="str">
        <f>IF(AND(טבלה20[[#This Row],[האם יש לאישה וסת דילוג?]]=1,טבלה20[[#This Row],[CycleNumber]]&gt;5),IF(AND(טבלה20[[#This Row],[LengthofCycle]]=F440,F442=F439,F441=F438),1,""),"")</f>
        <v/>
      </c>
      <c r="O443" t="str">
        <f>IF(OR(טבלה20[[#This Row],[פעילות]]="",L442=""),"",IF(טבלה20[[#This Row],[פעילות]]=1,1,0))</f>
        <v/>
      </c>
      <c r="P443" t="str">
        <f>IF(AND(טבלה20[[#This Row],[הפרש קבוע אחרון]]&lt;&gt;"",טבלה20[[#This Row],[CycleNumber]]&lt;B444,B444&lt;&gt;"",טבלה20[[#This Row],[פעילות]]&lt;4),IF(F444-טבלה20[[#This Row],[LengthofCycle]]=טבלה20[[#This Row],[הפרש קבוע אחרון]],1,0),"")</f>
        <v/>
      </c>
      <c r="Q443" s="14" t="str">
        <f>IF(טבלה20[[#This Row],[פעילות]]="","",IF(OR(Q442="",AND(טבלה20[[#This Row],[דילוג]]=1,L442=3)),1,Q442+1))</f>
        <v/>
      </c>
      <c r="R443" s="14" t="str">
        <f>IF(AND(טבלה20[[#This Row],[מחזורי פעילות]]=3,H444=1,טבלה20[[#This Row],[הפרש קבוע אחרון]]&lt;&gt;J444),1,"")</f>
        <v/>
      </c>
      <c r="S443" s="14" t="str">
        <f>IF(AND(טבלה20[[#This Row],[מחזורי פעילות]]=3,H444=1,טבלה20[[#This Row],[הפרש קבוע אחרון]]=J444),1,"")</f>
        <v/>
      </c>
      <c r="T443" s="14" t="str">
        <f>IF(AND(טבלה20[[#This Row],[דילוג]]=1,טבלה20[[#This Row],[הפרש קבוע אחרון]]=J442,טבלה20[[#This Row],[מחזורי פעילות]]&gt;1),1,"")</f>
        <v/>
      </c>
      <c r="U443" s="14" t="str">
        <f>IF(OR(AND(טבלה20[[#This Row],[מחזורי פעילות]]&lt;&gt;"",Q444=""),AND(טבלה20[[#This Row],[פעילות]]=3,Q444=1)),טבלה20[[#This Row],[מחזורי פעילות]],"")</f>
        <v/>
      </c>
      <c r="V443" s="14" t="str">
        <f>IF(טבלה20[[#This Row],[באיזה מחזור נעקר אחרי קביעה?]]&lt;&gt;"",1,"")</f>
        <v/>
      </c>
      <c r="W443" s="14" t="str">
        <f>IF(AND(טבלה20[[#This Row],[באיזה מחזור נעקר אחרי קביעה?]]&lt;&gt;"",טבלה20[[#This Row],[CycleNumber]]&gt;B444),טבלה20[[#This Row],[באיזה מחזור נעקר אחרי קביעה?]],"")</f>
        <v/>
      </c>
      <c r="X443" s="14" t="str">
        <f>IF(AND(טבלה20[[#This Row],[הפרש קבוע אחרון]]&lt;&gt;"",J442=""),טבלה20[[#This Row],[CycleNumber]],"")</f>
        <v/>
      </c>
      <c r="Y443" s="14" t="str">
        <f>IF(OR(טבלה20[[#This Row],[CycleNumber]]&gt;B444,B444=""),טבלה20[[#This Row],[CycleNumber]],"")</f>
        <v/>
      </c>
      <c r="Z4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3" t="s">
        <v>7</v>
      </c>
      <c r="AS443">
        <v>9</v>
      </c>
      <c r="AT443">
        <v>36</v>
      </c>
      <c r="AU443">
        <f t="shared" si="15"/>
        <v>0</v>
      </c>
      <c r="AV443" t="str">
        <f t="shared" si="16"/>
        <v/>
      </c>
    </row>
    <row r="444" spans="1:48" x14ac:dyDescent="0.25">
      <c r="A444" t="s">
        <v>7</v>
      </c>
      <c r="B444">
        <v>10</v>
      </c>
      <c r="C444">
        <v>0</v>
      </c>
      <c r="D444">
        <v>1</v>
      </c>
      <c r="E444">
        <v>0</v>
      </c>
      <c r="F444">
        <v>30</v>
      </c>
      <c r="G444">
        <f>טבלה20[[#This Row],[LengthofCycle]]+1</f>
        <v>31</v>
      </c>
      <c r="H444" t="str">
        <f>IF(טבלה20[[#This Row],[CycleNumber]]&gt;2,IF(AND(טבלה20[[#This Row],[LengthofCycle]]-F443=F443-F442,טבלה20[[#This Row],[LengthofCycle]]-F443&lt;&gt;0),1,""),"")</f>
        <v/>
      </c>
      <c r="I444" t="str">
        <f>IF(טבלה20[[#This Row],[דילוג]]=1,SUM(H444:H445),"")</f>
        <v/>
      </c>
      <c r="J444" t="str">
        <f>IF(AND(טבלה20[[#This Row],[CycleNumber]]&gt;B443,טבלה20[[#This Row],[CycleNumber]]&gt;2),IF(טבלה20[[#This Row],[דילוג]]=1,טבלה20[[#This Row],[LengthofCycle]]-F443,J443),"")</f>
        <v/>
      </c>
      <c r="K444">
        <f>IF(AND(טבלה20[[#This Row],[CycleNumber]]&gt;B443,טבלה20[[#This Row],[CycleNumber]]&gt;2),IF(טבלה20[[#This Row],[דילוג]]=1,1,IF(MAX(K442:K443)=1,1,IF(טבלה20[[#This Row],[LengthofCycle]]-F443&lt;&gt;טבלה20[[#This Row],[הפרש קבוע אחרון]],0,""))),"")</f>
        <v>0</v>
      </c>
      <c r="L444" t="str">
        <f>IF(טבלה20[[#This Row],[CycleNumber]]&lt;3,"",IF(טבלה20[[#This Row],[דילוג]]=1,1,IF(L443="","",IF(טבלה20[[#This Row],[LengthofCycle]]-F443=טבלה20[[#This Row],[הפרש קבוע אחרון]],1,IF(L443+1&gt;3,"",L443+1)))))</f>
        <v/>
      </c>
      <c r="M444" t="str">
        <f>IF(AND(טבלה20[[#This Row],[פעילות]]=1,L445=2,L446=1,B446&gt;טבלה20[[#This Row],[CycleNumber]]),1,"")</f>
        <v/>
      </c>
      <c r="N444" t="str">
        <f>IF(AND(טבלה20[[#This Row],[האם יש לאישה וסת דילוג?]]=1,טבלה20[[#This Row],[CycleNumber]]&gt;5),IF(AND(טבלה20[[#This Row],[LengthofCycle]]=F441,F443=F440,F442=F439),1,""),"")</f>
        <v/>
      </c>
      <c r="O444" t="str">
        <f>IF(OR(טבלה20[[#This Row],[פעילות]]="",L443=""),"",IF(טבלה20[[#This Row],[פעילות]]=1,1,0))</f>
        <v/>
      </c>
      <c r="P444" t="str">
        <f>IF(AND(טבלה20[[#This Row],[הפרש קבוע אחרון]]&lt;&gt;"",טבלה20[[#This Row],[CycleNumber]]&lt;B445,B445&lt;&gt;"",טבלה20[[#This Row],[פעילות]]&lt;4),IF(F445-טבלה20[[#This Row],[LengthofCycle]]=טבלה20[[#This Row],[הפרש קבוע אחרון]],1,0),"")</f>
        <v/>
      </c>
      <c r="Q444" s="14" t="str">
        <f>IF(טבלה20[[#This Row],[פעילות]]="","",IF(OR(Q443="",AND(טבלה20[[#This Row],[דילוג]]=1,L443=3)),1,Q443+1))</f>
        <v/>
      </c>
      <c r="R444" s="14" t="str">
        <f>IF(AND(טבלה20[[#This Row],[מחזורי פעילות]]=3,H445=1,טבלה20[[#This Row],[הפרש קבוע אחרון]]&lt;&gt;J445),1,"")</f>
        <v/>
      </c>
      <c r="S444" s="14" t="str">
        <f>IF(AND(טבלה20[[#This Row],[מחזורי פעילות]]=3,H445=1,טבלה20[[#This Row],[הפרש קבוע אחרון]]=J445),1,"")</f>
        <v/>
      </c>
      <c r="T444" s="14" t="str">
        <f>IF(AND(טבלה20[[#This Row],[דילוג]]=1,טבלה20[[#This Row],[הפרש קבוע אחרון]]=J443,טבלה20[[#This Row],[מחזורי פעילות]]&gt;1),1,"")</f>
        <v/>
      </c>
      <c r="U444" s="14" t="str">
        <f>IF(OR(AND(טבלה20[[#This Row],[מחזורי פעילות]]&lt;&gt;"",Q445=""),AND(טבלה20[[#This Row],[פעילות]]=3,Q445=1)),טבלה20[[#This Row],[מחזורי פעילות]],"")</f>
        <v/>
      </c>
      <c r="V444" s="14" t="str">
        <f>IF(טבלה20[[#This Row],[באיזה מחזור נעקר אחרי קביעה?]]&lt;&gt;"",1,"")</f>
        <v/>
      </c>
      <c r="W444" s="14" t="str">
        <f>IF(AND(טבלה20[[#This Row],[באיזה מחזור נעקר אחרי קביעה?]]&lt;&gt;"",טבלה20[[#This Row],[CycleNumber]]&gt;B445),טבלה20[[#This Row],[באיזה מחזור נעקר אחרי קביעה?]],"")</f>
        <v/>
      </c>
      <c r="X444" s="14" t="str">
        <f>IF(AND(טבלה20[[#This Row],[הפרש קבוע אחרון]]&lt;&gt;"",J443=""),טבלה20[[#This Row],[CycleNumber]],"")</f>
        <v/>
      </c>
      <c r="Y444" s="14" t="str">
        <f>IF(OR(טבלה20[[#This Row],[CycleNumber]]&gt;B445,B445=""),טבלה20[[#This Row],[CycleNumber]],"")</f>
        <v/>
      </c>
      <c r="Z4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4" t="s">
        <v>7</v>
      </c>
      <c r="AS444">
        <v>10</v>
      </c>
      <c r="AT444">
        <v>30</v>
      </c>
      <c r="AU444">
        <f t="shared" si="15"/>
        <v>0</v>
      </c>
      <c r="AV444" t="str">
        <f t="shared" si="16"/>
        <v/>
      </c>
    </row>
    <row r="445" spans="1:48" x14ac:dyDescent="0.25">
      <c r="A445" t="s">
        <v>7</v>
      </c>
      <c r="B445">
        <v>11</v>
      </c>
      <c r="C445">
        <v>0</v>
      </c>
      <c r="D445">
        <v>1</v>
      </c>
      <c r="E445">
        <v>0</v>
      </c>
      <c r="F445">
        <v>28</v>
      </c>
      <c r="G445">
        <f>טבלה20[[#This Row],[LengthofCycle]]+1</f>
        <v>29</v>
      </c>
      <c r="H445" t="str">
        <f>IF(טבלה20[[#This Row],[CycleNumber]]&gt;2,IF(AND(טבלה20[[#This Row],[LengthofCycle]]-F444=F444-F443,טבלה20[[#This Row],[LengthofCycle]]-F444&lt;&gt;0),1,""),"")</f>
        <v/>
      </c>
      <c r="I445" t="str">
        <f>IF(טבלה20[[#This Row],[דילוג]]=1,SUM(H445:H446),"")</f>
        <v/>
      </c>
      <c r="J445" t="str">
        <f>IF(AND(טבלה20[[#This Row],[CycleNumber]]&gt;B444,טבלה20[[#This Row],[CycleNumber]]&gt;2),IF(טבלה20[[#This Row],[דילוג]]=1,טבלה20[[#This Row],[LengthofCycle]]-F444,J444),"")</f>
        <v/>
      </c>
      <c r="K445">
        <f>IF(AND(טבלה20[[#This Row],[CycleNumber]]&gt;B444,טבלה20[[#This Row],[CycleNumber]]&gt;2),IF(טבלה20[[#This Row],[דילוג]]=1,1,IF(MAX(K443:K444)=1,1,IF(טבלה20[[#This Row],[LengthofCycle]]-F444&lt;&gt;טבלה20[[#This Row],[הפרש קבוע אחרון]],0,""))),"")</f>
        <v>0</v>
      </c>
      <c r="L445" t="str">
        <f>IF(טבלה20[[#This Row],[CycleNumber]]&lt;3,"",IF(טבלה20[[#This Row],[דילוג]]=1,1,IF(L444="","",IF(טבלה20[[#This Row],[LengthofCycle]]-F444=טבלה20[[#This Row],[הפרש קבוע אחרון]],1,IF(L444+1&gt;3,"",L444+1)))))</f>
        <v/>
      </c>
      <c r="M445" t="str">
        <f>IF(AND(טבלה20[[#This Row],[פעילות]]=1,L446=2,L447=1,B447&gt;טבלה20[[#This Row],[CycleNumber]]),1,"")</f>
        <v/>
      </c>
      <c r="N445" t="str">
        <f>IF(AND(טבלה20[[#This Row],[האם יש לאישה וסת דילוג?]]=1,טבלה20[[#This Row],[CycleNumber]]&gt;5),IF(AND(טבלה20[[#This Row],[LengthofCycle]]=F442,F444=F441,F443=F440),1,""),"")</f>
        <v/>
      </c>
      <c r="O445" t="str">
        <f>IF(OR(טבלה20[[#This Row],[פעילות]]="",L444=""),"",IF(טבלה20[[#This Row],[פעילות]]=1,1,0))</f>
        <v/>
      </c>
      <c r="P445" t="str">
        <f>IF(AND(טבלה20[[#This Row],[הפרש קבוע אחרון]]&lt;&gt;"",טבלה20[[#This Row],[CycleNumber]]&lt;B446,B446&lt;&gt;"",טבלה20[[#This Row],[פעילות]]&lt;4),IF(F446-טבלה20[[#This Row],[LengthofCycle]]=טבלה20[[#This Row],[הפרש קבוע אחרון]],1,0),"")</f>
        <v/>
      </c>
      <c r="Q445" s="14" t="str">
        <f>IF(טבלה20[[#This Row],[פעילות]]="","",IF(OR(Q444="",AND(טבלה20[[#This Row],[דילוג]]=1,L444=3)),1,Q444+1))</f>
        <v/>
      </c>
      <c r="R445" s="14" t="str">
        <f>IF(AND(טבלה20[[#This Row],[מחזורי פעילות]]=3,H446=1,טבלה20[[#This Row],[הפרש קבוע אחרון]]&lt;&gt;J446),1,"")</f>
        <v/>
      </c>
      <c r="S445" s="14" t="str">
        <f>IF(AND(טבלה20[[#This Row],[מחזורי פעילות]]=3,H446=1,טבלה20[[#This Row],[הפרש קבוע אחרון]]=J446),1,"")</f>
        <v/>
      </c>
      <c r="T445" s="14" t="str">
        <f>IF(AND(טבלה20[[#This Row],[דילוג]]=1,טבלה20[[#This Row],[הפרש קבוע אחרון]]=J444,טבלה20[[#This Row],[מחזורי פעילות]]&gt;1),1,"")</f>
        <v/>
      </c>
      <c r="U445" s="14" t="str">
        <f>IF(OR(AND(טבלה20[[#This Row],[מחזורי פעילות]]&lt;&gt;"",Q446=""),AND(טבלה20[[#This Row],[פעילות]]=3,Q446=1)),טבלה20[[#This Row],[מחזורי פעילות]],"")</f>
        <v/>
      </c>
      <c r="V445" s="14" t="str">
        <f>IF(טבלה20[[#This Row],[באיזה מחזור נעקר אחרי קביעה?]]&lt;&gt;"",1,"")</f>
        <v/>
      </c>
      <c r="W445" s="14" t="str">
        <f>IF(AND(טבלה20[[#This Row],[באיזה מחזור נעקר אחרי קביעה?]]&lt;&gt;"",טבלה20[[#This Row],[CycleNumber]]&gt;B446),טבלה20[[#This Row],[באיזה מחזור נעקר אחרי קביעה?]],"")</f>
        <v/>
      </c>
      <c r="X445" s="14" t="str">
        <f>IF(AND(טבלה20[[#This Row],[הפרש קבוע אחרון]]&lt;&gt;"",J444=""),טבלה20[[#This Row],[CycleNumber]],"")</f>
        <v/>
      </c>
      <c r="Y445" s="14" t="str">
        <f>IF(OR(טבלה20[[#This Row],[CycleNumber]]&gt;B446,B446=""),טבלה20[[#This Row],[CycleNumber]],"")</f>
        <v/>
      </c>
      <c r="Z4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5" t="s">
        <v>7</v>
      </c>
      <c r="AS445">
        <v>11</v>
      </c>
      <c r="AT445">
        <v>28</v>
      </c>
      <c r="AU445">
        <f t="shared" si="15"/>
        <v>0</v>
      </c>
      <c r="AV445" t="str">
        <f t="shared" si="16"/>
        <v/>
      </c>
    </row>
    <row r="446" spans="1:48" x14ac:dyDescent="0.25">
      <c r="A446" t="s">
        <v>7</v>
      </c>
      <c r="B446">
        <v>12</v>
      </c>
      <c r="C446">
        <v>0</v>
      </c>
      <c r="D446">
        <v>1</v>
      </c>
      <c r="E446">
        <v>0</v>
      </c>
      <c r="F446">
        <v>30</v>
      </c>
      <c r="G446">
        <f>טבלה20[[#This Row],[LengthofCycle]]+1</f>
        <v>31</v>
      </c>
      <c r="H446" t="str">
        <f>IF(טבלה20[[#This Row],[CycleNumber]]&gt;2,IF(AND(טבלה20[[#This Row],[LengthofCycle]]-F445=F445-F444,טבלה20[[#This Row],[LengthofCycle]]-F445&lt;&gt;0),1,""),"")</f>
        <v/>
      </c>
      <c r="I446" t="str">
        <f>IF(טבלה20[[#This Row],[דילוג]]=1,SUM(H446:H447),"")</f>
        <v/>
      </c>
      <c r="J446" t="str">
        <f>IF(AND(טבלה20[[#This Row],[CycleNumber]]&gt;B445,טבלה20[[#This Row],[CycleNumber]]&gt;2),IF(טבלה20[[#This Row],[דילוג]]=1,טבלה20[[#This Row],[LengthofCycle]]-F445,J445),"")</f>
        <v/>
      </c>
      <c r="K446">
        <f>IF(AND(טבלה20[[#This Row],[CycleNumber]]&gt;B445,טבלה20[[#This Row],[CycleNumber]]&gt;2),IF(טבלה20[[#This Row],[דילוג]]=1,1,IF(MAX(K444:K445)=1,1,IF(טבלה20[[#This Row],[LengthofCycle]]-F445&lt;&gt;טבלה20[[#This Row],[הפרש קבוע אחרון]],0,""))),"")</f>
        <v>0</v>
      </c>
      <c r="L446" t="str">
        <f>IF(טבלה20[[#This Row],[CycleNumber]]&lt;3,"",IF(טבלה20[[#This Row],[דילוג]]=1,1,IF(L445="","",IF(טבלה20[[#This Row],[LengthofCycle]]-F445=טבלה20[[#This Row],[הפרש קבוע אחרון]],1,IF(L445+1&gt;3,"",L445+1)))))</f>
        <v/>
      </c>
      <c r="M446" t="str">
        <f>IF(AND(טבלה20[[#This Row],[פעילות]]=1,L447=2,L448=1,B448&gt;טבלה20[[#This Row],[CycleNumber]]),1,"")</f>
        <v/>
      </c>
      <c r="N446" t="str">
        <f>IF(AND(טבלה20[[#This Row],[האם יש לאישה וסת דילוג?]]=1,טבלה20[[#This Row],[CycleNumber]]&gt;5),IF(AND(טבלה20[[#This Row],[LengthofCycle]]=F443,F445=F442,F444=F441),1,""),"")</f>
        <v/>
      </c>
      <c r="O446" t="str">
        <f>IF(OR(טבלה20[[#This Row],[פעילות]]="",L445=""),"",IF(טבלה20[[#This Row],[פעילות]]=1,1,0))</f>
        <v/>
      </c>
      <c r="P446" t="str">
        <f>IF(AND(טבלה20[[#This Row],[הפרש קבוע אחרון]]&lt;&gt;"",טבלה20[[#This Row],[CycleNumber]]&lt;B447,B447&lt;&gt;"",טבלה20[[#This Row],[פעילות]]&lt;4),IF(F447-טבלה20[[#This Row],[LengthofCycle]]=טבלה20[[#This Row],[הפרש קבוע אחרון]],1,0),"")</f>
        <v/>
      </c>
      <c r="Q446" s="14" t="str">
        <f>IF(טבלה20[[#This Row],[פעילות]]="","",IF(OR(Q445="",AND(טבלה20[[#This Row],[דילוג]]=1,L445=3)),1,Q445+1))</f>
        <v/>
      </c>
      <c r="R446" s="14" t="str">
        <f>IF(AND(טבלה20[[#This Row],[מחזורי פעילות]]=3,H447=1,טבלה20[[#This Row],[הפרש קבוע אחרון]]&lt;&gt;J447),1,"")</f>
        <v/>
      </c>
      <c r="S446" s="14" t="str">
        <f>IF(AND(טבלה20[[#This Row],[מחזורי פעילות]]=3,H447=1,טבלה20[[#This Row],[הפרש קבוע אחרון]]=J447),1,"")</f>
        <v/>
      </c>
      <c r="T446" s="14" t="str">
        <f>IF(AND(טבלה20[[#This Row],[דילוג]]=1,טבלה20[[#This Row],[הפרש קבוע אחרון]]=J445,טבלה20[[#This Row],[מחזורי פעילות]]&gt;1),1,"")</f>
        <v/>
      </c>
      <c r="U446" s="14" t="str">
        <f>IF(OR(AND(טבלה20[[#This Row],[מחזורי פעילות]]&lt;&gt;"",Q447=""),AND(טבלה20[[#This Row],[פעילות]]=3,Q447=1)),טבלה20[[#This Row],[מחזורי פעילות]],"")</f>
        <v/>
      </c>
      <c r="V446" s="14" t="str">
        <f>IF(טבלה20[[#This Row],[באיזה מחזור נעקר אחרי קביעה?]]&lt;&gt;"",1,"")</f>
        <v/>
      </c>
      <c r="W446" s="14" t="str">
        <f>IF(AND(טבלה20[[#This Row],[באיזה מחזור נעקר אחרי קביעה?]]&lt;&gt;"",טבלה20[[#This Row],[CycleNumber]]&gt;B447),טבלה20[[#This Row],[באיזה מחזור נעקר אחרי קביעה?]],"")</f>
        <v/>
      </c>
      <c r="X446" s="14" t="str">
        <f>IF(AND(טבלה20[[#This Row],[הפרש קבוע אחרון]]&lt;&gt;"",J445=""),טבלה20[[#This Row],[CycleNumber]],"")</f>
        <v/>
      </c>
      <c r="Y446" s="14">
        <f>IF(OR(טבלה20[[#This Row],[CycleNumber]]&gt;B447,B447=""),טבלה20[[#This Row],[CycleNumber]],"")</f>
        <v>12</v>
      </c>
      <c r="Z4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6" t="s">
        <v>7</v>
      </c>
      <c r="AS446">
        <v>12</v>
      </c>
      <c r="AT446">
        <v>30</v>
      </c>
      <c r="AU446">
        <f t="shared" si="15"/>
        <v>0</v>
      </c>
      <c r="AV446" t="str">
        <f t="shared" si="16"/>
        <v/>
      </c>
    </row>
    <row r="447" spans="1:48" x14ac:dyDescent="0.25">
      <c r="A447" t="s">
        <v>53</v>
      </c>
      <c r="B447">
        <v>1</v>
      </c>
      <c r="C447">
        <v>1</v>
      </c>
      <c r="D447">
        <v>1</v>
      </c>
      <c r="E447">
        <v>0</v>
      </c>
      <c r="F447">
        <v>25</v>
      </c>
      <c r="G447">
        <f>טבלה20[[#This Row],[LengthofCycle]]+1</f>
        <v>26</v>
      </c>
      <c r="H447" t="str">
        <f>IF(טבלה20[[#This Row],[CycleNumber]]&gt;2,IF(AND(טבלה20[[#This Row],[LengthofCycle]]-F446=F446-F445,טבלה20[[#This Row],[LengthofCycle]]-F446&lt;&gt;0),1,""),"")</f>
        <v/>
      </c>
      <c r="I447" t="str">
        <f>IF(טבלה20[[#This Row],[דילוג]]=1,SUM(H447:H448),"")</f>
        <v/>
      </c>
      <c r="J447" t="str">
        <f>IF(AND(טבלה20[[#This Row],[CycleNumber]]&gt;B446,טבלה20[[#This Row],[CycleNumber]]&gt;2),IF(טבלה20[[#This Row],[דילוג]]=1,טבלה20[[#This Row],[LengthofCycle]]-F446,J446),"")</f>
        <v/>
      </c>
      <c r="K447" t="str">
        <f>IF(AND(טבלה20[[#This Row],[CycleNumber]]&gt;B446,טבלה20[[#This Row],[CycleNumber]]&gt;2),IF(טבלה20[[#This Row],[דילוג]]=1,1,IF(MAX(K445:K446)=1,1,IF(טבלה20[[#This Row],[LengthofCycle]]-F446&lt;&gt;טבלה20[[#This Row],[הפרש קבוע אחרון]],0,""))),"")</f>
        <v/>
      </c>
      <c r="L447" t="str">
        <f>IF(טבלה20[[#This Row],[CycleNumber]]&lt;3,"",IF(טבלה20[[#This Row],[דילוג]]=1,1,IF(L446="","",IF(טבלה20[[#This Row],[LengthofCycle]]-F446=טבלה20[[#This Row],[הפרש קבוע אחרון]],1,IF(L446+1&gt;3,"",L446+1)))))</f>
        <v/>
      </c>
      <c r="M447" t="str">
        <f>IF(AND(טבלה20[[#This Row],[פעילות]]=1,L448=2,L449=1,B449&gt;טבלה20[[#This Row],[CycleNumber]]),1,"")</f>
        <v/>
      </c>
      <c r="N447" t="str">
        <f>IF(AND(טבלה20[[#This Row],[האם יש לאישה וסת דילוג?]]=1,טבלה20[[#This Row],[CycleNumber]]&gt;5),IF(AND(טבלה20[[#This Row],[LengthofCycle]]=F444,F446=F443,F445=F442),1,""),"")</f>
        <v/>
      </c>
      <c r="O447" t="str">
        <f>IF(OR(טבלה20[[#This Row],[פעילות]]="",L446=""),"",IF(טבלה20[[#This Row],[פעילות]]=1,1,0))</f>
        <v/>
      </c>
      <c r="P447" t="str">
        <f>IF(AND(טבלה20[[#This Row],[הפרש קבוע אחרון]]&lt;&gt;"",טבלה20[[#This Row],[CycleNumber]]&lt;B448,B448&lt;&gt;"",טבלה20[[#This Row],[פעילות]]&lt;4),IF(F448-טבלה20[[#This Row],[LengthofCycle]]=טבלה20[[#This Row],[הפרש קבוע אחרון]],1,0),"")</f>
        <v/>
      </c>
      <c r="Q447" s="14" t="str">
        <f>IF(טבלה20[[#This Row],[פעילות]]="","",IF(OR(Q446="",AND(טבלה20[[#This Row],[דילוג]]=1,L446=3)),1,Q446+1))</f>
        <v/>
      </c>
      <c r="R447" s="14" t="str">
        <f>IF(AND(טבלה20[[#This Row],[מחזורי פעילות]]=3,H448=1,טבלה20[[#This Row],[הפרש קבוע אחרון]]&lt;&gt;J448),1,"")</f>
        <v/>
      </c>
      <c r="S447" s="14" t="str">
        <f>IF(AND(טבלה20[[#This Row],[מחזורי פעילות]]=3,H448=1,טבלה20[[#This Row],[הפרש קבוע אחרון]]=J448),1,"")</f>
        <v/>
      </c>
      <c r="T447" s="14" t="str">
        <f>IF(AND(טבלה20[[#This Row],[דילוג]]=1,טבלה20[[#This Row],[הפרש קבוע אחרון]]=J446,טבלה20[[#This Row],[מחזורי פעילות]]&gt;1),1,"")</f>
        <v/>
      </c>
      <c r="U447" s="14" t="str">
        <f>IF(OR(AND(טבלה20[[#This Row],[מחזורי פעילות]]&lt;&gt;"",Q448=""),AND(טבלה20[[#This Row],[פעילות]]=3,Q448=1)),טבלה20[[#This Row],[מחזורי פעילות]],"")</f>
        <v/>
      </c>
      <c r="V447" s="14" t="str">
        <f>IF(טבלה20[[#This Row],[באיזה מחזור נעקר אחרי קביעה?]]&lt;&gt;"",1,"")</f>
        <v/>
      </c>
      <c r="W447" s="14" t="str">
        <f>IF(AND(טבלה20[[#This Row],[באיזה מחזור נעקר אחרי קביעה?]]&lt;&gt;"",טבלה20[[#This Row],[CycleNumber]]&gt;B448),טבלה20[[#This Row],[באיזה מחזור נעקר אחרי קביעה?]],"")</f>
        <v/>
      </c>
      <c r="X447" s="14" t="str">
        <f>IF(AND(טבלה20[[#This Row],[הפרש קבוע אחרון]]&lt;&gt;"",J446=""),טבלה20[[#This Row],[CycleNumber]],"")</f>
        <v/>
      </c>
      <c r="Y447" s="14" t="str">
        <f>IF(OR(טבלה20[[#This Row],[CycleNumber]]&gt;B448,B448=""),טבלה20[[#This Row],[CycleNumber]],"")</f>
        <v/>
      </c>
      <c r="Z4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7" t="s">
        <v>53</v>
      </c>
      <c r="AS447">
        <v>1</v>
      </c>
      <c r="AT447">
        <v>25</v>
      </c>
      <c r="AU447" t="str">
        <f t="shared" si="15"/>
        <v/>
      </c>
      <c r="AV447" t="str">
        <f t="shared" si="16"/>
        <v/>
      </c>
    </row>
    <row r="448" spans="1:48" x14ac:dyDescent="0.25">
      <c r="A448" t="s">
        <v>53</v>
      </c>
      <c r="B448">
        <v>2</v>
      </c>
      <c r="C448">
        <v>1</v>
      </c>
      <c r="D448">
        <v>1</v>
      </c>
      <c r="E448">
        <v>0</v>
      </c>
      <c r="F448">
        <v>27</v>
      </c>
      <c r="G448">
        <f>טבלה20[[#This Row],[LengthofCycle]]+1</f>
        <v>28</v>
      </c>
      <c r="H448" t="str">
        <f>IF(טבלה20[[#This Row],[CycleNumber]]&gt;2,IF(AND(טבלה20[[#This Row],[LengthofCycle]]-F447=F447-F446,טבלה20[[#This Row],[LengthofCycle]]-F447&lt;&gt;0),1,""),"")</f>
        <v/>
      </c>
      <c r="I448" t="str">
        <f>IF(טבלה20[[#This Row],[דילוג]]=1,SUM(H448:H449),"")</f>
        <v/>
      </c>
      <c r="J448" t="str">
        <f>IF(AND(טבלה20[[#This Row],[CycleNumber]]&gt;B447,טבלה20[[#This Row],[CycleNumber]]&gt;2),IF(טבלה20[[#This Row],[דילוג]]=1,טבלה20[[#This Row],[LengthofCycle]]-F447,J447),"")</f>
        <v/>
      </c>
      <c r="K448" t="str">
        <f>IF(AND(טבלה20[[#This Row],[CycleNumber]]&gt;B447,טבלה20[[#This Row],[CycleNumber]]&gt;2),IF(טבלה20[[#This Row],[דילוג]]=1,1,IF(MAX(K446:K447)=1,1,IF(טבלה20[[#This Row],[LengthofCycle]]-F447&lt;&gt;טבלה20[[#This Row],[הפרש קבוע אחרון]],0,""))),"")</f>
        <v/>
      </c>
      <c r="L448" t="str">
        <f>IF(טבלה20[[#This Row],[CycleNumber]]&lt;3,"",IF(טבלה20[[#This Row],[דילוג]]=1,1,IF(L447="","",IF(טבלה20[[#This Row],[LengthofCycle]]-F447=טבלה20[[#This Row],[הפרש קבוע אחרון]],1,IF(L447+1&gt;3,"",L447+1)))))</f>
        <v/>
      </c>
      <c r="M448" t="str">
        <f>IF(AND(טבלה20[[#This Row],[פעילות]]=1,L449=2,L450=1,B450&gt;טבלה20[[#This Row],[CycleNumber]]),1,"")</f>
        <v/>
      </c>
      <c r="N448" t="str">
        <f>IF(AND(טבלה20[[#This Row],[האם יש לאישה וסת דילוג?]]=1,טבלה20[[#This Row],[CycleNumber]]&gt;5),IF(AND(טבלה20[[#This Row],[LengthofCycle]]=F445,F447=F444,F446=F443),1,""),"")</f>
        <v/>
      </c>
      <c r="O448" t="str">
        <f>IF(OR(טבלה20[[#This Row],[פעילות]]="",L447=""),"",IF(טבלה20[[#This Row],[פעילות]]=1,1,0))</f>
        <v/>
      </c>
      <c r="P448" t="str">
        <f>IF(AND(טבלה20[[#This Row],[הפרש קבוע אחרון]]&lt;&gt;"",טבלה20[[#This Row],[CycleNumber]]&lt;B449,B449&lt;&gt;"",טבלה20[[#This Row],[פעילות]]&lt;4),IF(F449-טבלה20[[#This Row],[LengthofCycle]]=טבלה20[[#This Row],[הפרש קבוע אחרון]],1,0),"")</f>
        <v/>
      </c>
      <c r="Q448" s="14" t="str">
        <f>IF(טבלה20[[#This Row],[פעילות]]="","",IF(OR(Q447="",AND(טבלה20[[#This Row],[דילוג]]=1,L447=3)),1,Q447+1))</f>
        <v/>
      </c>
      <c r="R448" s="14" t="str">
        <f>IF(AND(טבלה20[[#This Row],[מחזורי פעילות]]=3,H449=1,טבלה20[[#This Row],[הפרש קבוע אחרון]]&lt;&gt;J449),1,"")</f>
        <v/>
      </c>
      <c r="S448" s="14" t="str">
        <f>IF(AND(טבלה20[[#This Row],[מחזורי פעילות]]=3,H449=1,טבלה20[[#This Row],[הפרש קבוע אחרון]]=J449),1,"")</f>
        <v/>
      </c>
      <c r="T448" s="14" t="str">
        <f>IF(AND(טבלה20[[#This Row],[דילוג]]=1,טבלה20[[#This Row],[הפרש קבוע אחרון]]=J447,טבלה20[[#This Row],[מחזורי פעילות]]&gt;1),1,"")</f>
        <v/>
      </c>
      <c r="U448" s="14" t="str">
        <f>IF(OR(AND(טבלה20[[#This Row],[מחזורי פעילות]]&lt;&gt;"",Q449=""),AND(טבלה20[[#This Row],[פעילות]]=3,Q449=1)),טבלה20[[#This Row],[מחזורי פעילות]],"")</f>
        <v/>
      </c>
      <c r="V448" s="14" t="str">
        <f>IF(טבלה20[[#This Row],[באיזה מחזור נעקר אחרי קביעה?]]&lt;&gt;"",1,"")</f>
        <v/>
      </c>
      <c r="W448" s="14" t="str">
        <f>IF(AND(טבלה20[[#This Row],[באיזה מחזור נעקר אחרי קביעה?]]&lt;&gt;"",טבלה20[[#This Row],[CycleNumber]]&gt;B449),טבלה20[[#This Row],[באיזה מחזור נעקר אחרי קביעה?]],"")</f>
        <v/>
      </c>
      <c r="X448" s="14" t="str">
        <f>IF(AND(טבלה20[[#This Row],[הפרש קבוע אחרון]]&lt;&gt;"",J447=""),טבלה20[[#This Row],[CycleNumber]],"")</f>
        <v/>
      </c>
      <c r="Y448" s="14" t="str">
        <f>IF(OR(טבלה20[[#This Row],[CycleNumber]]&gt;B449,B449=""),טבלה20[[#This Row],[CycleNumber]],"")</f>
        <v/>
      </c>
      <c r="Z4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8" t="s">
        <v>53</v>
      </c>
      <c r="AS448">
        <v>2</v>
      </c>
      <c r="AT448">
        <v>27</v>
      </c>
      <c r="AU448" t="str">
        <f t="shared" si="15"/>
        <v/>
      </c>
      <c r="AV448" t="str">
        <f t="shared" si="16"/>
        <v/>
      </c>
    </row>
    <row r="449" spans="1:48" x14ac:dyDescent="0.25">
      <c r="A449" t="s">
        <v>53</v>
      </c>
      <c r="B449">
        <v>3</v>
      </c>
      <c r="C449">
        <v>1</v>
      </c>
      <c r="D449">
        <v>1</v>
      </c>
      <c r="E449">
        <v>0</v>
      </c>
      <c r="F449">
        <v>26</v>
      </c>
      <c r="G449">
        <f>טבלה20[[#This Row],[LengthofCycle]]+1</f>
        <v>27</v>
      </c>
      <c r="H449" t="str">
        <f>IF(טבלה20[[#This Row],[CycleNumber]]&gt;2,IF(AND(טבלה20[[#This Row],[LengthofCycle]]-F448=F448-F447,טבלה20[[#This Row],[LengthofCycle]]-F448&lt;&gt;0),1,""),"")</f>
        <v/>
      </c>
      <c r="I449" t="str">
        <f>IF(טבלה20[[#This Row],[דילוג]]=1,SUM(H449:H450),"")</f>
        <v/>
      </c>
      <c r="J449" t="str">
        <f>IF(AND(טבלה20[[#This Row],[CycleNumber]]&gt;B448,טבלה20[[#This Row],[CycleNumber]]&gt;2),IF(טבלה20[[#This Row],[דילוג]]=1,טבלה20[[#This Row],[LengthofCycle]]-F448,J448),"")</f>
        <v/>
      </c>
      <c r="K449">
        <f>IF(AND(טבלה20[[#This Row],[CycleNumber]]&gt;B448,טבלה20[[#This Row],[CycleNumber]]&gt;2),IF(טבלה20[[#This Row],[דילוג]]=1,1,IF(MAX(K447:K448)=1,1,IF(טבלה20[[#This Row],[LengthofCycle]]-F448&lt;&gt;טבלה20[[#This Row],[הפרש קבוע אחרון]],0,""))),"")</f>
        <v>0</v>
      </c>
      <c r="L449" t="str">
        <f>IF(טבלה20[[#This Row],[CycleNumber]]&lt;3,"",IF(טבלה20[[#This Row],[דילוג]]=1,1,IF(L448="","",IF(טבלה20[[#This Row],[LengthofCycle]]-F448=טבלה20[[#This Row],[הפרש קבוע אחרון]],1,IF(L448+1&gt;3,"",L448+1)))))</f>
        <v/>
      </c>
      <c r="M449" t="str">
        <f>IF(AND(טבלה20[[#This Row],[פעילות]]=1,L450=2,L451=1,B451&gt;טבלה20[[#This Row],[CycleNumber]]),1,"")</f>
        <v/>
      </c>
      <c r="N449" t="str">
        <f>IF(AND(טבלה20[[#This Row],[האם יש לאישה וסת דילוג?]]=1,טבלה20[[#This Row],[CycleNumber]]&gt;5),IF(AND(טבלה20[[#This Row],[LengthofCycle]]=F446,F448=F445,F447=F444),1,""),"")</f>
        <v/>
      </c>
      <c r="O449" t="str">
        <f>IF(OR(טבלה20[[#This Row],[פעילות]]="",L448=""),"",IF(טבלה20[[#This Row],[פעילות]]=1,1,0))</f>
        <v/>
      </c>
      <c r="P449" t="str">
        <f>IF(AND(טבלה20[[#This Row],[הפרש קבוע אחרון]]&lt;&gt;"",טבלה20[[#This Row],[CycleNumber]]&lt;B450,B450&lt;&gt;"",טבלה20[[#This Row],[פעילות]]&lt;4),IF(F450-טבלה20[[#This Row],[LengthofCycle]]=טבלה20[[#This Row],[הפרש קבוע אחרון]],1,0),"")</f>
        <v/>
      </c>
      <c r="Q449" s="14" t="str">
        <f>IF(טבלה20[[#This Row],[פעילות]]="","",IF(OR(Q448="",AND(טבלה20[[#This Row],[דילוג]]=1,L448=3)),1,Q448+1))</f>
        <v/>
      </c>
      <c r="R449" s="14" t="str">
        <f>IF(AND(טבלה20[[#This Row],[מחזורי פעילות]]=3,H450=1,טבלה20[[#This Row],[הפרש קבוע אחרון]]&lt;&gt;J450),1,"")</f>
        <v/>
      </c>
      <c r="S449" s="14" t="str">
        <f>IF(AND(טבלה20[[#This Row],[מחזורי פעילות]]=3,H450=1,טבלה20[[#This Row],[הפרש קבוע אחרון]]=J450),1,"")</f>
        <v/>
      </c>
      <c r="T449" s="14" t="str">
        <f>IF(AND(טבלה20[[#This Row],[דילוג]]=1,טבלה20[[#This Row],[הפרש קבוע אחרון]]=J448,טבלה20[[#This Row],[מחזורי פעילות]]&gt;1),1,"")</f>
        <v/>
      </c>
      <c r="U449" s="14" t="str">
        <f>IF(OR(AND(טבלה20[[#This Row],[מחזורי פעילות]]&lt;&gt;"",Q450=""),AND(טבלה20[[#This Row],[פעילות]]=3,Q450=1)),טבלה20[[#This Row],[מחזורי פעילות]],"")</f>
        <v/>
      </c>
      <c r="V449" s="14" t="str">
        <f>IF(טבלה20[[#This Row],[באיזה מחזור נעקר אחרי קביעה?]]&lt;&gt;"",1,"")</f>
        <v/>
      </c>
      <c r="W449" s="14" t="str">
        <f>IF(AND(טבלה20[[#This Row],[באיזה מחזור נעקר אחרי קביעה?]]&lt;&gt;"",טבלה20[[#This Row],[CycleNumber]]&gt;B450),טבלה20[[#This Row],[באיזה מחזור נעקר אחרי קביעה?]],"")</f>
        <v/>
      </c>
      <c r="X449" s="14" t="str">
        <f>IF(AND(טבלה20[[#This Row],[הפרש קבוע אחרון]]&lt;&gt;"",J448=""),טבלה20[[#This Row],[CycleNumber]],"")</f>
        <v/>
      </c>
      <c r="Y449" s="14" t="str">
        <f>IF(OR(טבלה20[[#This Row],[CycleNumber]]&gt;B450,B450=""),טבלה20[[#This Row],[CycleNumber]],"")</f>
        <v/>
      </c>
      <c r="Z4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49" t="s">
        <v>53</v>
      </c>
      <c r="AS449">
        <v>3</v>
      </c>
      <c r="AT449">
        <v>26</v>
      </c>
      <c r="AU449">
        <f t="shared" si="15"/>
        <v>0</v>
      </c>
      <c r="AV449" t="str">
        <f t="shared" si="16"/>
        <v/>
      </c>
    </row>
    <row r="450" spans="1:48" x14ac:dyDescent="0.25">
      <c r="A450" t="s">
        <v>53</v>
      </c>
      <c r="B450">
        <v>4</v>
      </c>
      <c r="C450">
        <v>1</v>
      </c>
      <c r="D450">
        <v>1</v>
      </c>
      <c r="E450">
        <v>0</v>
      </c>
      <c r="F450">
        <v>27</v>
      </c>
      <c r="G450">
        <f>טבלה20[[#This Row],[LengthofCycle]]+1</f>
        <v>28</v>
      </c>
      <c r="H450" t="str">
        <f>IF(טבלה20[[#This Row],[CycleNumber]]&gt;2,IF(AND(טבלה20[[#This Row],[LengthofCycle]]-F449=F449-F448,טבלה20[[#This Row],[LengthofCycle]]-F449&lt;&gt;0),1,""),"")</f>
        <v/>
      </c>
      <c r="I450" t="str">
        <f>IF(טבלה20[[#This Row],[דילוג]]=1,SUM(H450:H451),"")</f>
        <v/>
      </c>
      <c r="J450" t="str">
        <f>IF(AND(טבלה20[[#This Row],[CycleNumber]]&gt;B449,טבלה20[[#This Row],[CycleNumber]]&gt;2),IF(טבלה20[[#This Row],[דילוג]]=1,טבלה20[[#This Row],[LengthofCycle]]-F449,J449),"")</f>
        <v/>
      </c>
      <c r="K450">
        <f>IF(AND(טבלה20[[#This Row],[CycleNumber]]&gt;B449,טבלה20[[#This Row],[CycleNumber]]&gt;2),IF(טבלה20[[#This Row],[דילוג]]=1,1,IF(MAX(K448:K449)=1,1,IF(טבלה20[[#This Row],[LengthofCycle]]-F449&lt;&gt;טבלה20[[#This Row],[הפרש קבוע אחרון]],0,""))),"")</f>
        <v>0</v>
      </c>
      <c r="L450" t="str">
        <f>IF(טבלה20[[#This Row],[CycleNumber]]&lt;3,"",IF(טבלה20[[#This Row],[דילוג]]=1,1,IF(L449="","",IF(טבלה20[[#This Row],[LengthofCycle]]-F449=טבלה20[[#This Row],[הפרש קבוע אחרון]],1,IF(L449+1&gt;3,"",L449+1)))))</f>
        <v/>
      </c>
      <c r="M450" t="str">
        <f>IF(AND(טבלה20[[#This Row],[פעילות]]=1,L451=2,L452=1,B452&gt;טבלה20[[#This Row],[CycleNumber]]),1,"")</f>
        <v/>
      </c>
      <c r="N450" t="str">
        <f>IF(AND(טבלה20[[#This Row],[האם יש לאישה וסת דילוג?]]=1,טבלה20[[#This Row],[CycleNumber]]&gt;5),IF(AND(טבלה20[[#This Row],[LengthofCycle]]=F447,F449=F446,F448=F445),1,""),"")</f>
        <v/>
      </c>
      <c r="O450" t="str">
        <f>IF(OR(טבלה20[[#This Row],[פעילות]]="",L449=""),"",IF(טבלה20[[#This Row],[פעילות]]=1,1,0))</f>
        <v/>
      </c>
      <c r="P450" t="str">
        <f>IF(AND(טבלה20[[#This Row],[הפרש קבוע אחרון]]&lt;&gt;"",טבלה20[[#This Row],[CycleNumber]]&lt;B451,B451&lt;&gt;"",טבלה20[[#This Row],[פעילות]]&lt;4),IF(F451-טבלה20[[#This Row],[LengthofCycle]]=טבלה20[[#This Row],[הפרש קבוע אחרון]],1,0),"")</f>
        <v/>
      </c>
      <c r="Q450" s="14" t="str">
        <f>IF(טבלה20[[#This Row],[פעילות]]="","",IF(OR(Q449="",AND(טבלה20[[#This Row],[דילוג]]=1,L449=3)),1,Q449+1))</f>
        <v/>
      </c>
      <c r="R450" s="14" t="str">
        <f>IF(AND(טבלה20[[#This Row],[מחזורי פעילות]]=3,H451=1,טבלה20[[#This Row],[הפרש קבוע אחרון]]&lt;&gt;J451),1,"")</f>
        <v/>
      </c>
      <c r="S450" s="14" t="str">
        <f>IF(AND(טבלה20[[#This Row],[מחזורי פעילות]]=3,H451=1,טבלה20[[#This Row],[הפרש קבוע אחרון]]=J451),1,"")</f>
        <v/>
      </c>
      <c r="T450" s="14" t="str">
        <f>IF(AND(טבלה20[[#This Row],[דילוג]]=1,טבלה20[[#This Row],[הפרש קבוע אחרון]]=J449,טבלה20[[#This Row],[מחזורי פעילות]]&gt;1),1,"")</f>
        <v/>
      </c>
      <c r="U450" s="14" t="str">
        <f>IF(OR(AND(טבלה20[[#This Row],[מחזורי פעילות]]&lt;&gt;"",Q451=""),AND(טבלה20[[#This Row],[פעילות]]=3,Q451=1)),טבלה20[[#This Row],[מחזורי פעילות]],"")</f>
        <v/>
      </c>
      <c r="V450" s="14" t="str">
        <f>IF(טבלה20[[#This Row],[באיזה מחזור נעקר אחרי קביעה?]]&lt;&gt;"",1,"")</f>
        <v/>
      </c>
      <c r="W450" s="14" t="str">
        <f>IF(AND(טבלה20[[#This Row],[באיזה מחזור נעקר אחרי קביעה?]]&lt;&gt;"",טבלה20[[#This Row],[CycleNumber]]&gt;B451),טבלה20[[#This Row],[באיזה מחזור נעקר אחרי קביעה?]],"")</f>
        <v/>
      </c>
      <c r="X450" s="14" t="str">
        <f>IF(AND(טבלה20[[#This Row],[הפרש קבוע אחרון]]&lt;&gt;"",J449=""),טבלה20[[#This Row],[CycleNumber]],"")</f>
        <v/>
      </c>
      <c r="Y450" s="14" t="str">
        <f>IF(OR(טבלה20[[#This Row],[CycleNumber]]&gt;B451,B451=""),טבלה20[[#This Row],[CycleNumber]],"")</f>
        <v/>
      </c>
      <c r="Z4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0" t="s">
        <v>53</v>
      </c>
      <c r="AS450">
        <v>4</v>
      </c>
      <c r="AT450">
        <v>27</v>
      </c>
      <c r="AU450">
        <f t="shared" si="15"/>
        <v>0</v>
      </c>
      <c r="AV450" t="str">
        <f t="shared" si="16"/>
        <v/>
      </c>
    </row>
    <row r="451" spans="1:48" x14ac:dyDescent="0.25">
      <c r="A451" t="s">
        <v>53</v>
      </c>
      <c r="B451">
        <v>5</v>
      </c>
      <c r="C451">
        <v>1</v>
      </c>
      <c r="D451">
        <v>1</v>
      </c>
      <c r="E451">
        <v>0</v>
      </c>
      <c r="F451">
        <v>24</v>
      </c>
      <c r="G451">
        <f>טבלה20[[#This Row],[LengthofCycle]]+1</f>
        <v>25</v>
      </c>
      <c r="H451" t="str">
        <f>IF(טבלה20[[#This Row],[CycleNumber]]&gt;2,IF(AND(טבלה20[[#This Row],[LengthofCycle]]-F450=F450-F449,טבלה20[[#This Row],[LengthofCycle]]-F450&lt;&gt;0),1,""),"")</f>
        <v/>
      </c>
      <c r="I451" t="str">
        <f>IF(טבלה20[[#This Row],[דילוג]]=1,SUM(H451:H452),"")</f>
        <v/>
      </c>
      <c r="J451" t="str">
        <f>IF(AND(טבלה20[[#This Row],[CycleNumber]]&gt;B450,טבלה20[[#This Row],[CycleNumber]]&gt;2),IF(טבלה20[[#This Row],[דילוג]]=1,טבלה20[[#This Row],[LengthofCycle]]-F450,J450),"")</f>
        <v/>
      </c>
      <c r="K451">
        <f>IF(AND(טבלה20[[#This Row],[CycleNumber]]&gt;B450,טבלה20[[#This Row],[CycleNumber]]&gt;2),IF(טבלה20[[#This Row],[דילוג]]=1,1,IF(MAX(K449:K450)=1,1,IF(טבלה20[[#This Row],[LengthofCycle]]-F450&lt;&gt;טבלה20[[#This Row],[הפרש קבוע אחרון]],0,""))),"")</f>
        <v>0</v>
      </c>
      <c r="L451" t="str">
        <f>IF(טבלה20[[#This Row],[CycleNumber]]&lt;3,"",IF(טבלה20[[#This Row],[דילוג]]=1,1,IF(L450="","",IF(טבלה20[[#This Row],[LengthofCycle]]-F450=טבלה20[[#This Row],[הפרש קבוע אחרון]],1,IF(L450+1&gt;3,"",L450+1)))))</f>
        <v/>
      </c>
      <c r="M451" t="str">
        <f>IF(AND(טבלה20[[#This Row],[פעילות]]=1,L452=2,L453=1,B453&gt;טבלה20[[#This Row],[CycleNumber]]),1,"")</f>
        <v/>
      </c>
      <c r="N451" t="str">
        <f>IF(AND(טבלה20[[#This Row],[האם יש לאישה וסת דילוג?]]=1,טבלה20[[#This Row],[CycleNumber]]&gt;5),IF(AND(טבלה20[[#This Row],[LengthofCycle]]=F448,F450=F447,F449=F446),1,""),"")</f>
        <v/>
      </c>
      <c r="O451" t="str">
        <f>IF(OR(טבלה20[[#This Row],[פעילות]]="",L450=""),"",IF(טבלה20[[#This Row],[פעילות]]=1,1,0))</f>
        <v/>
      </c>
      <c r="P451" t="str">
        <f>IF(AND(טבלה20[[#This Row],[הפרש קבוע אחרון]]&lt;&gt;"",טבלה20[[#This Row],[CycleNumber]]&lt;B452,B452&lt;&gt;"",טבלה20[[#This Row],[פעילות]]&lt;4),IF(F452-טבלה20[[#This Row],[LengthofCycle]]=טבלה20[[#This Row],[הפרש קבוע אחרון]],1,0),"")</f>
        <v/>
      </c>
      <c r="Q451" s="14" t="str">
        <f>IF(טבלה20[[#This Row],[פעילות]]="","",IF(OR(Q450="",AND(טבלה20[[#This Row],[דילוג]]=1,L450=3)),1,Q450+1))</f>
        <v/>
      </c>
      <c r="R451" s="14" t="str">
        <f>IF(AND(טבלה20[[#This Row],[מחזורי פעילות]]=3,H452=1,טבלה20[[#This Row],[הפרש קבוע אחרון]]&lt;&gt;J452),1,"")</f>
        <v/>
      </c>
      <c r="S451" s="14" t="str">
        <f>IF(AND(טבלה20[[#This Row],[מחזורי פעילות]]=3,H452=1,טבלה20[[#This Row],[הפרש קבוע אחרון]]=J452),1,"")</f>
        <v/>
      </c>
      <c r="T451" s="14" t="str">
        <f>IF(AND(טבלה20[[#This Row],[דילוג]]=1,טבלה20[[#This Row],[הפרש קבוע אחרון]]=J450,טבלה20[[#This Row],[מחזורי פעילות]]&gt;1),1,"")</f>
        <v/>
      </c>
      <c r="U451" s="14" t="str">
        <f>IF(OR(AND(טבלה20[[#This Row],[מחזורי פעילות]]&lt;&gt;"",Q452=""),AND(טבלה20[[#This Row],[פעילות]]=3,Q452=1)),טבלה20[[#This Row],[מחזורי פעילות]],"")</f>
        <v/>
      </c>
      <c r="V451" s="14" t="str">
        <f>IF(טבלה20[[#This Row],[באיזה מחזור נעקר אחרי קביעה?]]&lt;&gt;"",1,"")</f>
        <v/>
      </c>
      <c r="W451" s="14" t="str">
        <f>IF(AND(טבלה20[[#This Row],[באיזה מחזור נעקר אחרי קביעה?]]&lt;&gt;"",טבלה20[[#This Row],[CycleNumber]]&gt;B452),טבלה20[[#This Row],[באיזה מחזור נעקר אחרי קביעה?]],"")</f>
        <v/>
      </c>
      <c r="X451" s="14" t="str">
        <f>IF(AND(טבלה20[[#This Row],[הפרש קבוע אחרון]]&lt;&gt;"",J450=""),טבלה20[[#This Row],[CycleNumber]],"")</f>
        <v/>
      </c>
      <c r="Y451" s="14" t="str">
        <f>IF(OR(טבלה20[[#This Row],[CycleNumber]]&gt;B452,B452=""),טבלה20[[#This Row],[CycleNumber]],"")</f>
        <v/>
      </c>
      <c r="Z4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1" t="s">
        <v>53</v>
      </c>
      <c r="AS451">
        <v>5</v>
      </c>
      <c r="AT451">
        <v>24</v>
      </c>
      <c r="AU451">
        <f t="shared" si="15"/>
        <v>0</v>
      </c>
      <c r="AV451" t="str">
        <f t="shared" si="16"/>
        <v/>
      </c>
    </row>
    <row r="452" spans="1:48" x14ac:dyDescent="0.25">
      <c r="A452" t="s">
        <v>53</v>
      </c>
      <c r="B452">
        <v>6</v>
      </c>
      <c r="C452">
        <v>1</v>
      </c>
      <c r="D452">
        <v>1</v>
      </c>
      <c r="E452">
        <v>0</v>
      </c>
      <c r="F452">
        <v>27</v>
      </c>
      <c r="G452">
        <f>טבלה20[[#This Row],[LengthofCycle]]+1</f>
        <v>28</v>
      </c>
      <c r="H452" t="str">
        <f>IF(טבלה20[[#This Row],[CycleNumber]]&gt;2,IF(AND(טבלה20[[#This Row],[LengthofCycle]]-F451=F451-F450,טבלה20[[#This Row],[LengthofCycle]]-F451&lt;&gt;0),1,""),"")</f>
        <v/>
      </c>
      <c r="I452" t="str">
        <f>IF(טבלה20[[#This Row],[דילוג]]=1,SUM(H452:H453),"")</f>
        <v/>
      </c>
      <c r="J452" t="str">
        <f>IF(AND(טבלה20[[#This Row],[CycleNumber]]&gt;B451,טבלה20[[#This Row],[CycleNumber]]&gt;2),IF(טבלה20[[#This Row],[דילוג]]=1,טבלה20[[#This Row],[LengthofCycle]]-F451,J451),"")</f>
        <v/>
      </c>
      <c r="K452">
        <f>IF(AND(טבלה20[[#This Row],[CycleNumber]]&gt;B451,טבלה20[[#This Row],[CycleNumber]]&gt;2),IF(טבלה20[[#This Row],[דילוג]]=1,1,IF(MAX(K450:K451)=1,1,IF(טבלה20[[#This Row],[LengthofCycle]]-F451&lt;&gt;טבלה20[[#This Row],[הפרש קבוע אחרון]],0,""))),"")</f>
        <v>0</v>
      </c>
      <c r="L452" t="str">
        <f>IF(טבלה20[[#This Row],[CycleNumber]]&lt;3,"",IF(טבלה20[[#This Row],[דילוג]]=1,1,IF(L451="","",IF(טבלה20[[#This Row],[LengthofCycle]]-F451=טבלה20[[#This Row],[הפרש קבוע אחרון]],1,IF(L451+1&gt;3,"",L451+1)))))</f>
        <v/>
      </c>
      <c r="M452" t="str">
        <f>IF(AND(טבלה20[[#This Row],[פעילות]]=1,L453=2,L454=1,B454&gt;טבלה20[[#This Row],[CycleNumber]]),1,"")</f>
        <v/>
      </c>
      <c r="N452" t="str">
        <f>IF(AND(טבלה20[[#This Row],[האם יש לאישה וסת דילוג?]]=1,טבלה20[[#This Row],[CycleNumber]]&gt;5),IF(AND(טבלה20[[#This Row],[LengthofCycle]]=F449,F451=F448,F450=F447),1,""),"")</f>
        <v/>
      </c>
      <c r="O452" t="str">
        <f>IF(OR(טבלה20[[#This Row],[פעילות]]="",L451=""),"",IF(טבלה20[[#This Row],[פעילות]]=1,1,0))</f>
        <v/>
      </c>
      <c r="P452" t="str">
        <f>IF(AND(טבלה20[[#This Row],[הפרש קבוע אחרון]]&lt;&gt;"",טבלה20[[#This Row],[CycleNumber]]&lt;B453,B453&lt;&gt;"",טבלה20[[#This Row],[פעילות]]&lt;4),IF(F453-טבלה20[[#This Row],[LengthofCycle]]=טבלה20[[#This Row],[הפרש קבוע אחרון]],1,0),"")</f>
        <v/>
      </c>
      <c r="Q452" s="14" t="str">
        <f>IF(טבלה20[[#This Row],[פעילות]]="","",IF(OR(Q451="",AND(טבלה20[[#This Row],[דילוג]]=1,L451=3)),1,Q451+1))</f>
        <v/>
      </c>
      <c r="R452" s="14" t="str">
        <f>IF(AND(טבלה20[[#This Row],[מחזורי פעילות]]=3,H453=1,טבלה20[[#This Row],[הפרש קבוע אחרון]]&lt;&gt;J453),1,"")</f>
        <v/>
      </c>
      <c r="S452" s="14" t="str">
        <f>IF(AND(טבלה20[[#This Row],[מחזורי פעילות]]=3,H453=1,טבלה20[[#This Row],[הפרש קבוע אחרון]]=J453),1,"")</f>
        <v/>
      </c>
      <c r="T452" s="14" t="str">
        <f>IF(AND(טבלה20[[#This Row],[דילוג]]=1,טבלה20[[#This Row],[הפרש קבוע אחרון]]=J451,טבלה20[[#This Row],[מחזורי פעילות]]&gt;1),1,"")</f>
        <v/>
      </c>
      <c r="U452" s="14" t="str">
        <f>IF(OR(AND(טבלה20[[#This Row],[מחזורי פעילות]]&lt;&gt;"",Q453=""),AND(טבלה20[[#This Row],[פעילות]]=3,Q453=1)),טבלה20[[#This Row],[מחזורי פעילות]],"")</f>
        <v/>
      </c>
      <c r="V452" s="14" t="str">
        <f>IF(טבלה20[[#This Row],[באיזה מחזור נעקר אחרי קביעה?]]&lt;&gt;"",1,"")</f>
        <v/>
      </c>
      <c r="W452" s="14" t="str">
        <f>IF(AND(טבלה20[[#This Row],[באיזה מחזור נעקר אחרי קביעה?]]&lt;&gt;"",טבלה20[[#This Row],[CycleNumber]]&gt;B453),טבלה20[[#This Row],[באיזה מחזור נעקר אחרי קביעה?]],"")</f>
        <v/>
      </c>
      <c r="X452" s="14" t="str">
        <f>IF(AND(טבלה20[[#This Row],[הפרש קבוע אחרון]]&lt;&gt;"",J451=""),טבלה20[[#This Row],[CycleNumber]],"")</f>
        <v/>
      </c>
      <c r="Y452" s="14" t="str">
        <f>IF(OR(טבלה20[[#This Row],[CycleNumber]]&gt;B453,B453=""),טבלה20[[#This Row],[CycleNumber]],"")</f>
        <v/>
      </c>
      <c r="Z4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2" t="s">
        <v>53</v>
      </c>
      <c r="AS452">
        <v>6</v>
      </c>
      <c r="AT452">
        <v>27</v>
      </c>
      <c r="AU452">
        <f t="shared" si="15"/>
        <v>0</v>
      </c>
      <c r="AV452" t="str">
        <f t="shared" si="16"/>
        <v/>
      </c>
    </row>
    <row r="453" spans="1:48" x14ac:dyDescent="0.25">
      <c r="A453" t="s">
        <v>53</v>
      </c>
      <c r="B453">
        <v>7</v>
      </c>
      <c r="C453">
        <v>1</v>
      </c>
      <c r="D453">
        <v>1</v>
      </c>
      <c r="E453">
        <v>0</v>
      </c>
      <c r="F453">
        <v>26</v>
      </c>
      <c r="G453">
        <f>טבלה20[[#This Row],[LengthofCycle]]+1</f>
        <v>27</v>
      </c>
      <c r="H453" t="str">
        <f>IF(טבלה20[[#This Row],[CycleNumber]]&gt;2,IF(AND(טבלה20[[#This Row],[LengthofCycle]]-F452=F452-F451,טבלה20[[#This Row],[LengthofCycle]]-F452&lt;&gt;0),1,""),"")</f>
        <v/>
      </c>
      <c r="I453" t="str">
        <f>IF(טבלה20[[#This Row],[דילוג]]=1,SUM(H453:H454),"")</f>
        <v/>
      </c>
      <c r="J453" t="str">
        <f>IF(AND(טבלה20[[#This Row],[CycleNumber]]&gt;B452,טבלה20[[#This Row],[CycleNumber]]&gt;2),IF(טבלה20[[#This Row],[דילוג]]=1,טבלה20[[#This Row],[LengthofCycle]]-F452,J452),"")</f>
        <v/>
      </c>
      <c r="K453">
        <f>IF(AND(טבלה20[[#This Row],[CycleNumber]]&gt;B452,טבלה20[[#This Row],[CycleNumber]]&gt;2),IF(טבלה20[[#This Row],[דילוג]]=1,1,IF(MAX(K451:K452)=1,1,IF(טבלה20[[#This Row],[LengthofCycle]]-F452&lt;&gt;טבלה20[[#This Row],[הפרש קבוע אחרון]],0,""))),"")</f>
        <v>0</v>
      </c>
      <c r="L453" t="str">
        <f>IF(טבלה20[[#This Row],[CycleNumber]]&lt;3,"",IF(טבלה20[[#This Row],[דילוג]]=1,1,IF(L452="","",IF(טבלה20[[#This Row],[LengthofCycle]]-F452=טבלה20[[#This Row],[הפרש קבוע אחרון]],1,IF(L452+1&gt;3,"",L452+1)))))</f>
        <v/>
      </c>
      <c r="M453" t="str">
        <f>IF(AND(טבלה20[[#This Row],[פעילות]]=1,L454=2,L455=1,B455&gt;טבלה20[[#This Row],[CycleNumber]]),1,"")</f>
        <v/>
      </c>
      <c r="N453" t="str">
        <f>IF(AND(טבלה20[[#This Row],[האם יש לאישה וסת דילוג?]]=1,טבלה20[[#This Row],[CycleNumber]]&gt;5),IF(AND(טבלה20[[#This Row],[LengthofCycle]]=F450,F452=F449,F451=F448),1,""),"")</f>
        <v/>
      </c>
      <c r="O453" t="str">
        <f>IF(OR(טבלה20[[#This Row],[פעילות]]="",L452=""),"",IF(טבלה20[[#This Row],[פעילות]]=1,1,0))</f>
        <v/>
      </c>
      <c r="P453" t="str">
        <f>IF(AND(טבלה20[[#This Row],[הפרש קבוע אחרון]]&lt;&gt;"",טבלה20[[#This Row],[CycleNumber]]&lt;B454,B454&lt;&gt;"",טבלה20[[#This Row],[פעילות]]&lt;4),IF(F454-טבלה20[[#This Row],[LengthofCycle]]=טבלה20[[#This Row],[הפרש קבוע אחרון]],1,0),"")</f>
        <v/>
      </c>
      <c r="Q453" s="14" t="str">
        <f>IF(טבלה20[[#This Row],[פעילות]]="","",IF(OR(Q452="",AND(טבלה20[[#This Row],[דילוג]]=1,L452=3)),1,Q452+1))</f>
        <v/>
      </c>
      <c r="R453" s="14" t="str">
        <f>IF(AND(טבלה20[[#This Row],[מחזורי פעילות]]=3,H454=1,טבלה20[[#This Row],[הפרש קבוע אחרון]]&lt;&gt;J454),1,"")</f>
        <v/>
      </c>
      <c r="S453" s="14" t="str">
        <f>IF(AND(טבלה20[[#This Row],[מחזורי פעילות]]=3,H454=1,טבלה20[[#This Row],[הפרש קבוע אחרון]]=J454),1,"")</f>
        <v/>
      </c>
      <c r="T453" s="14" t="str">
        <f>IF(AND(טבלה20[[#This Row],[דילוג]]=1,טבלה20[[#This Row],[הפרש קבוע אחרון]]=J452,טבלה20[[#This Row],[מחזורי פעילות]]&gt;1),1,"")</f>
        <v/>
      </c>
      <c r="U453" s="14" t="str">
        <f>IF(OR(AND(טבלה20[[#This Row],[מחזורי פעילות]]&lt;&gt;"",Q454=""),AND(טבלה20[[#This Row],[פעילות]]=3,Q454=1)),טבלה20[[#This Row],[מחזורי פעילות]],"")</f>
        <v/>
      </c>
      <c r="V453" s="14" t="str">
        <f>IF(טבלה20[[#This Row],[באיזה מחזור נעקר אחרי קביעה?]]&lt;&gt;"",1,"")</f>
        <v/>
      </c>
      <c r="W453" s="14" t="str">
        <f>IF(AND(טבלה20[[#This Row],[באיזה מחזור נעקר אחרי קביעה?]]&lt;&gt;"",טבלה20[[#This Row],[CycleNumber]]&gt;B454),טבלה20[[#This Row],[באיזה מחזור נעקר אחרי קביעה?]],"")</f>
        <v/>
      </c>
      <c r="X453" s="14" t="str">
        <f>IF(AND(טבלה20[[#This Row],[הפרש קבוע אחרון]]&lt;&gt;"",J452=""),טבלה20[[#This Row],[CycleNumber]],"")</f>
        <v/>
      </c>
      <c r="Y453" s="14" t="str">
        <f>IF(OR(טבלה20[[#This Row],[CycleNumber]]&gt;B454,B454=""),טבלה20[[#This Row],[CycleNumber]],"")</f>
        <v/>
      </c>
      <c r="Z4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3" t="s">
        <v>53</v>
      </c>
      <c r="AS453">
        <v>7</v>
      </c>
      <c r="AT453">
        <v>26</v>
      </c>
      <c r="AU453">
        <f t="shared" ref="AU453:AU516" si="17">IF(AS453=AS451+2,IF(AND(AT451-AT452=AT452-AT453,AT451-AT452&lt;&gt;0),1,0),"")</f>
        <v>0</v>
      </c>
      <c r="AV453" t="str">
        <f t="shared" si="16"/>
        <v/>
      </c>
    </row>
    <row r="454" spans="1:48" x14ac:dyDescent="0.25">
      <c r="A454" t="s">
        <v>53</v>
      </c>
      <c r="B454">
        <v>8</v>
      </c>
      <c r="C454">
        <v>1</v>
      </c>
      <c r="D454">
        <v>1</v>
      </c>
      <c r="E454">
        <v>0</v>
      </c>
      <c r="F454">
        <v>26</v>
      </c>
      <c r="G454">
        <f>טבלה20[[#This Row],[LengthofCycle]]+1</f>
        <v>27</v>
      </c>
      <c r="H454" t="str">
        <f>IF(טבלה20[[#This Row],[CycleNumber]]&gt;2,IF(AND(טבלה20[[#This Row],[LengthofCycle]]-F453=F453-F452,טבלה20[[#This Row],[LengthofCycle]]-F453&lt;&gt;0),1,""),"")</f>
        <v/>
      </c>
      <c r="I454" t="str">
        <f>IF(טבלה20[[#This Row],[דילוג]]=1,SUM(H454:H455),"")</f>
        <v/>
      </c>
      <c r="J454" t="str">
        <f>IF(AND(טבלה20[[#This Row],[CycleNumber]]&gt;B453,טבלה20[[#This Row],[CycleNumber]]&gt;2),IF(טבלה20[[#This Row],[דילוג]]=1,טבלה20[[#This Row],[LengthofCycle]]-F453,J453),"")</f>
        <v/>
      </c>
      <c r="K454">
        <f>IF(AND(טבלה20[[#This Row],[CycleNumber]]&gt;B453,טבלה20[[#This Row],[CycleNumber]]&gt;2),IF(טבלה20[[#This Row],[דילוג]]=1,1,IF(MAX(K452:K453)=1,1,IF(טבלה20[[#This Row],[LengthofCycle]]-F453&lt;&gt;טבלה20[[#This Row],[הפרש קבוע אחרון]],0,""))),"")</f>
        <v>0</v>
      </c>
      <c r="L454" t="str">
        <f>IF(טבלה20[[#This Row],[CycleNumber]]&lt;3,"",IF(טבלה20[[#This Row],[דילוג]]=1,1,IF(L453="","",IF(טבלה20[[#This Row],[LengthofCycle]]-F453=טבלה20[[#This Row],[הפרש קבוע אחרון]],1,IF(L453+1&gt;3,"",L453+1)))))</f>
        <v/>
      </c>
      <c r="M454" t="str">
        <f>IF(AND(טבלה20[[#This Row],[פעילות]]=1,L455=2,L456=1,B456&gt;טבלה20[[#This Row],[CycleNumber]]),1,"")</f>
        <v/>
      </c>
      <c r="N454" t="str">
        <f>IF(AND(טבלה20[[#This Row],[האם יש לאישה וסת דילוג?]]=1,טבלה20[[#This Row],[CycleNumber]]&gt;5),IF(AND(טבלה20[[#This Row],[LengthofCycle]]=F451,F453=F450,F452=F449),1,""),"")</f>
        <v/>
      </c>
      <c r="O454" t="str">
        <f>IF(OR(טבלה20[[#This Row],[פעילות]]="",L453=""),"",IF(טבלה20[[#This Row],[פעילות]]=1,1,0))</f>
        <v/>
      </c>
      <c r="P454" t="str">
        <f>IF(AND(טבלה20[[#This Row],[הפרש קבוע אחרון]]&lt;&gt;"",טבלה20[[#This Row],[CycleNumber]]&lt;B455,B455&lt;&gt;"",טבלה20[[#This Row],[פעילות]]&lt;4),IF(F455-טבלה20[[#This Row],[LengthofCycle]]=טבלה20[[#This Row],[הפרש קבוע אחרון]],1,0),"")</f>
        <v/>
      </c>
      <c r="Q454" s="14" t="str">
        <f>IF(טבלה20[[#This Row],[פעילות]]="","",IF(OR(Q453="",AND(טבלה20[[#This Row],[דילוג]]=1,L453=3)),1,Q453+1))</f>
        <v/>
      </c>
      <c r="R454" s="14" t="str">
        <f>IF(AND(טבלה20[[#This Row],[מחזורי פעילות]]=3,H455=1,טבלה20[[#This Row],[הפרש קבוע אחרון]]&lt;&gt;J455),1,"")</f>
        <v/>
      </c>
      <c r="S454" s="14" t="str">
        <f>IF(AND(טבלה20[[#This Row],[מחזורי פעילות]]=3,H455=1,טבלה20[[#This Row],[הפרש קבוע אחרון]]=J455),1,"")</f>
        <v/>
      </c>
      <c r="T454" s="14" t="str">
        <f>IF(AND(טבלה20[[#This Row],[דילוג]]=1,טבלה20[[#This Row],[הפרש קבוע אחרון]]=J453,טבלה20[[#This Row],[מחזורי פעילות]]&gt;1),1,"")</f>
        <v/>
      </c>
      <c r="U454" s="14" t="str">
        <f>IF(OR(AND(טבלה20[[#This Row],[מחזורי פעילות]]&lt;&gt;"",Q455=""),AND(טבלה20[[#This Row],[פעילות]]=3,Q455=1)),טבלה20[[#This Row],[מחזורי פעילות]],"")</f>
        <v/>
      </c>
      <c r="V454" s="14" t="str">
        <f>IF(טבלה20[[#This Row],[באיזה מחזור נעקר אחרי קביעה?]]&lt;&gt;"",1,"")</f>
        <v/>
      </c>
      <c r="W454" s="14" t="str">
        <f>IF(AND(טבלה20[[#This Row],[באיזה מחזור נעקר אחרי קביעה?]]&lt;&gt;"",טבלה20[[#This Row],[CycleNumber]]&gt;B455),טבלה20[[#This Row],[באיזה מחזור נעקר אחרי קביעה?]],"")</f>
        <v/>
      </c>
      <c r="X454" s="14" t="str">
        <f>IF(AND(טבלה20[[#This Row],[הפרש קבוע אחרון]]&lt;&gt;"",J453=""),טבלה20[[#This Row],[CycleNumber]],"")</f>
        <v/>
      </c>
      <c r="Y454" s="14" t="str">
        <f>IF(OR(טבלה20[[#This Row],[CycleNumber]]&gt;B455,B455=""),טבלה20[[#This Row],[CycleNumber]],"")</f>
        <v/>
      </c>
      <c r="Z4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4" t="s">
        <v>53</v>
      </c>
      <c r="AS454">
        <v>8</v>
      </c>
      <c r="AT454">
        <v>26</v>
      </c>
      <c r="AU454">
        <f t="shared" si="17"/>
        <v>0</v>
      </c>
      <c r="AV454" t="str">
        <f t="shared" ref="AV454:AV517" si="18">IF(AND(AU454=1,AU453=1),1,"")</f>
        <v/>
      </c>
    </row>
    <row r="455" spans="1:48" x14ac:dyDescent="0.25">
      <c r="A455" t="s">
        <v>53</v>
      </c>
      <c r="B455">
        <v>9</v>
      </c>
      <c r="C455">
        <v>1</v>
      </c>
      <c r="D455">
        <v>1</v>
      </c>
      <c r="E455">
        <v>0</v>
      </c>
      <c r="F455">
        <v>29</v>
      </c>
      <c r="G455">
        <f>טבלה20[[#This Row],[LengthofCycle]]+1</f>
        <v>30</v>
      </c>
      <c r="H455" t="str">
        <f>IF(טבלה20[[#This Row],[CycleNumber]]&gt;2,IF(AND(טבלה20[[#This Row],[LengthofCycle]]-F454=F454-F453,טבלה20[[#This Row],[LengthofCycle]]-F454&lt;&gt;0),1,""),"")</f>
        <v/>
      </c>
      <c r="I455" t="str">
        <f>IF(טבלה20[[#This Row],[דילוג]]=1,SUM(H455:H456),"")</f>
        <v/>
      </c>
      <c r="J455" t="str">
        <f>IF(AND(טבלה20[[#This Row],[CycleNumber]]&gt;B454,טבלה20[[#This Row],[CycleNumber]]&gt;2),IF(טבלה20[[#This Row],[דילוג]]=1,טבלה20[[#This Row],[LengthofCycle]]-F454,J454),"")</f>
        <v/>
      </c>
      <c r="K455">
        <f>IF(AND(טבלה20[[#This Row],[CycleNumber]]&gt;B454,טבלה20[[#This Row],[CycleNumber]]&gt;2),IF(טבלה20[[#This Row],[דילוג]]=1,1,IF(MAX(K453:K454)=1,1,IF(טבלה20[[#This Row],[LengthofCycle]]-F454&lt;&gt;טבלה20[[#This Row],[הפרש קבוע אחרון]],0,""))),"")</f>
        <v>0</v>
      </c>
      <c r="L455" t="str">
        <f>IF(טבלה20[[#This Row],[CycleNumber]]&lt;3,"",IF(טבלה20[[#This Row],[דילוג]]=1,1,IF(L454="","",IF(טבלה20[[#This Row],[LengthofCycle]]-F454=טבלה20[[#This Row],[הפרש קבוע אחרון]],1,IF(L454+1&gt;3,"",L454+1)))))</f>
        <v/>
      </c>
      <c r="M455" t="str">
        <f>IF(AND(טבלה20[[#This Row],[פעילות]]=1,L456=2,L457=1,B457&gt;טבלה20[[#This Row],[CycleNumber]]),1,"")</f>
        <v/>
      </c>
      <c r="N455" t="str">
        <f>IF(AND(טבלה20[[#This Row],[האם יש לאישה וסת דילוג?]]=1,טבלה20[[#This Row],[CycleNumber]]&gt;5),IF(AND(טבלה20[[#This Row],[LengthofCycle]]=F452,F454=F451,F453=F450),1,""),"")</f>
        <v/>
      </c>
      <c r="O455" t="str">
        <f>IF(OR(טבלה20[[#This Row],[פעילות]]="",L454=""),"",IF(טבלה20[[#This Row],[פעילות]]=1,1,0))</f>
        <v/>
      </c>
      <c r="P455" t="str">
        <f>IF(AND(טבלה20[[#This Row],[הפרש קבוע אחרון]]&lt;&gt;"",טבלה20[[#This Row],[CycleNumber]]&lt;B456,B456&lt;&gt;"",טבלה20[[#This Row],[פעילות]]&lt;4),IF(F456-טבלה20[[#This Row],[LengthofCycle]]=טבלה20[[#This Row],[הפרש קבוע אחרון]],1,0),"")</f>
        <v/>
      </c>
      <c r="Q455" s="14" t="str">
        <f>IF(טבלה20[[#This Row],[פעילות]]="","",IF(OR(Q454="",AND(טבלה20[[#This Row],[דילוג]]=1,L454=3)),1,Q454+1))</f>
        <v/>
      </c>
      <c r="R455" s="14" t="str">
        <f>IF(AND(טבלה20[[#This Row],[מחזורי פעילות]]=3,H456=1,טבלה20[[#This Row],[הפרש קבוע אחרון]]&lt;&gt;J456),1,"")</f>
        <v/>
      </c>
      <c r="S455" s="14" t="str">
        <f>IF(AND(טבלה20[[#This Row],[מחזורי פעילות]]=3,H456=1,טבלה20[[#This Row],[הפרש קבוע אחרון]]=J456),1,"")</f>
        <v/>
      </c>
      <c r="T455" s="14" t="str">
        <f>IF(AND(טבלה20[[#This Row],[דילוג]]=1,טבלה20[[#This Row],[הפרש קבוע אחרון]]=J454,טבלה20[[#This Row],[מחזורי פעילות]]&gt;1),1,"")</f>
        <v/>
      </c>
      <c r="U455" s="14" t="str">
        <f>IF(OR(AND(טבלה20[[#This Row],[מחזורי פעילות]]&lt;&gt;"",Q456=""),AND(טבלה20[[#This Row],[פעילות]]=3,Q456=1)),טבלה20[[#This Row],[מחזורי פעילות]],"")</f>
        <v/>
      </c>
      <c r="V455" s="14" t="str">
        <f>IF(טבלה20[[#This Row],[באיזה מחזור נעקר אחרי קביעה?]]&lt;&gt;"",1,"")</f>
        <v/>
      </c>
      <c r="W455" s="14" t="str">
        <f>IF(AND(טבלה20[[#This Row],[באיזה מחזור נעקר אחרי קביעה?]]&lt;&gt;"",טבלה20[[#This Row],[CycleNumber]]&gt;B456),טבלה20[[#This Row],[באיזה מחזור נעקר אחרי קביעה?]],"")</f>
        <v/>
      </c>
      <c r="X455" s="14" t="str">
        <f>IF(AND(טבלה20[[#This Row],[הפרש קבוע אחרון]]&lt;&gt;"",J454=""),טבלה20[[#This Row],[CycleNumber]],"")</f>
        <v/>
      </c>
      <c r="Y455" s="14" t="str">
        <f>IF(OR(טבלה20[[#This Row],[CycleNumber]]&gt;B456,B456=""),טבלה20[[#This Row],[CycleNumber]],"")</f>
        <v/>
      </c>
      <c r="Z4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5" t="s">
        <v>53</v>
      </c>
      <c r="AS455">
        <v>9</v>
      </c>
      <c r="AT455">
        <v>29</v>
      </c>
      <c r="AU455">
        <f t="shared" si="17"/>
        <v>0</v>
      </c>
      <c r="AV455" t="str">
        <f t="shared" si="18"/>
        <v/>
      </c>
    </row>
    <row r="456" spans="1:48" x14ac:dyDescent="0.25">
      <c r="A456" t="s">
        <v>53</v>
      </c>
      <c r="B456">
        <v>10</v>
      </c>
      <c r="C456">
        <v>1</v>
      </c>
      <c r="D456">
        <v>1</v>
      </c>
      <c r="E456">
        <v>0</v>
      </c>
      <c r="F456">
        <v>27</v>
      </c>
      <c r="G456">
        <f>טבלה20[[#This Row],[LengthofCycle]]+1</f>
        <v>28</v>
      </c>
      <c r="H456" t="str">
        <f>IF(טבלה20[[#This Row],[CycleNumber]]&gt;2,IF(AND(טבלה20[[#This Row],[LengthofCycle]]-F455=F455-F454,טבלה20[[#This Row],[LengthofCycle]]-F455&lt;&gt;0),1,""),"")</f>
        <v/>
      </c>
      <c r="I456" t="str">
        <f>IF(טבלה20[[#This Row],[דילוג]]=1,SUM(H456:H457),"")</f>
        <v/>
      </c>
      <c r="J456" t="str">
        <f>IF(AND(טבלה20[[#This Row],[CycleNumber]]&gt;B455,טבלה20[[#This Row],[CycleNumber]]&gt;2),IF(טבלה20[[#This Row],[דילוג]]=1,טבלה20[[#This Row],[LengthofCycle]]-F455,J455),"")</f>
        <v/>
      </c>
      <c r="K456">
        <f>IF(AND(טבלה20[[#This Row],[CycleNumber]]&gt;B455,טבלה20[[#This Row],[CycleNumber]]&gt;2),IF(טבלה20[[#This Row],[דילוג]]=1,1,IF(MAX(K454:K455)=1,1,IF(טבלה20[[#This Row],[LengthofCycle]]-F455&lt;&gt;טבלה20[[#This Row],[הפרש קבוע אחרון]],0,""))),"")</f>
        <v>0</v>
      </c>
      <c r="L456" t="str">
        <f>IF(טבלה20[[#This Row],[CycleNumber]]&lt;3,"",IF(טבלה20[[#This Row],[דילוג]]=1,1,IF(L455="","",IF(טבלה20[[#This Row],[LengthofCycle]]-F455=טבלה20[[#This Row],[הפרש קבוע אחרון]],1,IF(L455+1&gt;3,"",L455+1)))))</f>
        <v/>
      </c>
      <c r="M456" t="str">
        <f>IF(AND(טבלה20[[#This Row],[פעילות]]=1,L457=2,L458=1,B458&gt;טבלה20[[#This Row],[CycleNumber]]),1,"")</f>
        <v/>
      </c>
      <c r="N456" t="str">
        <f>IF(AND(טבלה20[[#This Row],[האם יש לאישה וסת דילוג?]]=1,טבלה20[[#This Row],[CycleNumber]]&gt;5),IF(AND(טבלה20[[#This Row],[LengthofCycle]]=F453,F455=F452,F454=F451),1,""),"")</f>
        <v/>
      </c>
      <c r="O456" t="str">
        <f>IF(OR(טבלה20[[#This Row],[פעילות]]="",L455=""),"",IF(טבלה20[[#This Row],[פעילות]]=1,1,0))</f>
        <v/>
      </c>
      <c r="P456" t="str">
        <f>IF(AND(טבלה20[[#This Row],[הפרש קבוע אחרון]]&lt;&gt;"",טבלה20[[#This Row],[CycleNumber]]&lt;B457,B457&lt;&gt;"",טבלה20[[#This Row],[פעילות]]&lt;4),IF(F457-טבלה20[[#This Row],[LengthofCycle]]=טבלה20[[#This Row],[הפרש קבוע אחרון]],1,0),"")</f>
        <v/>
      </c>
      <c r="Q456" s="14" t="str">
        <f>IF(טבלה20[[#This Row],[פעילות]]="","",IF(OR(Q455="",AND(טבלה20[[#This Row],[דילוג]]=1,L455=3)),1,Q455+1))</f>
        <v/>
      </c>
      <c r="R456" s="14" t="str">
        <f>IF(AND(טבלה20[[#This Row],[מחזורי פעילות]]=3,H457=1,טבלה20[[#This Row],[הפרש קבוע אחרון]]&lt;&gt;J457),1,"")</f>
        <v/>
      </c>
      <c r="S456" s="14" t="str">
        <f>IF(AND(טבלה20[[#This Row],[מחזורי פעילות]]=3,H457=1,טבלה20[[#This Row],[הפרש קבוע אחרון]]=J457),1,"")</f>
        <v/>
      </c>
      <c r="T456" s="14" t="str">
        <f>IF(AND(טבלה20[[#This Row],[דילוג]]=1,טבלה20[[#This Row],[הפרש קבוע אחרון]]=J455,טבלה20[[#This Row],[מחזורי פעילות]]&gt;1),1,"")</f>
        <v/>
      </c>
      <c r="U456" s="14" t="str">
        <f>IF(OR(AND(טבלה20[[#This Row],[מחזורי פעילות]]&lt;&gt;"",Q457=""),AND(טבלה20[[#This Row],[פעילות]]=3,Q457=1)),טבלה20[[#This Row],[מחזורי פעילות]],"")</f>
        <v/>
      </c>
      <c r="V456" s="14" t="str">
        <f>IF(טבלה20[[#This Row],[באיזה מחזור נעקר אחרי קביעה?]]&lt;&gt;"",1,"")</f>
        <v/>
      </c>
      <c r="W456" s="14" t="str">
        <f>IF(AND(טבלה20[[#This Row],[באיזה מחזור נעקר אחרי קביעה?]]&lt;&gt;"",טבלה20[[#This Row],[CycleNumber]]&gt;B457),טבלה20[[#This Row],[באיזה מחזור נעקר אחרי קביעה?]],"")</f>
        <v/>
      </c>
      <c r="X456" s="14" t="str">
        <f>IF(AND(טבלה20[[#This Row],[הפרש קבוע אחרון]]&lt;&gt;"",J455=""),טבלה20[[#This Row],[CycleNumber]],"")</f>
        <v/>
      </c>
      <c r="Y456" s="14" t="str">
        <f>IF(OR(טבלה20[[#This Row],[CycleNumber]]&gt;B457,B457=""),טבלה20[[#This Row],[CycleNumber]],"")</f>
        <v/>
      </c>
      <c r="Z4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6" t="s">
        <v>53</v>
      </c>
      <c r="AS456">
        <v>10</v>
      </c>
      <c r="AT456">
        <v>27</v>
      </c>
      <c r="AU456">
        <f t="shared" si="17"/>
        <v>0</v>
      </c>
      <c r="AV456" t="str">
        <f t="shared" si="18"/>
        <v/>
      </c>
    </row>
    <row r="457" spans="1:48" x14ac:dyDescent="0.25">
      <c r="A457" t="s">
        <v>53</v>
      </c>
      <c r="B457">
        <v>11</v>
      </c>
      <c r="C457">
        <v>1</v>
      </c>
      <c r="D457">
        <v>1</v>
      </c>
      <c r="E457">
        <v>0</v>
      </c>
      <c r="F457">
        <v>27</v>
      </c>
      <c r="G457">
        <f>טבלה20[[#This Row],[LengthofCycle]]+1</f>
        <v>28</v>
      </c>
      <c r="H457" t="str">
        <f>IF(טבלה20[[#This Row],[CycleNumber]]&gt;2,IF(AND(טבלה20[[#This Row],[LengthofCycle]]-F456=F456-F455,טבלה20[[#This Row],[LengthofCycle]]-F456&lt;&gt;0),1,""),"")</f>
        <v/>
      </c>
      <c r="I457" t="str">
        <f>IF(טבלה20[[#This Row],[דילוג]]=1,SUM(H457:H458),"")</f>
        <v/>
      </c>
      <c r="J457" t="str">
        <f>IF(AND(טבלה20[[#This Row],[CycleNumber]]&gt;B456,טבלה20[[#This Row],[CycleNumber]]&gt;2),IF(טבלה20[[#This Row],[דילוג]]=1,טבלה20[[#This Row],[LengthofCycle]]-F456,J456),"")</f>
        <v/>
      </c>
      <c r="K457">
        <f>IF(AND(טבלה20[[#This Row],[CycleNumber]]&gt;B456,טבלה20[[#This Row],[CycleNumber]]&gt;2),IF(טבלה20[[#This Row],[דילוג]]=1,1,IF(MAX(K455:K456)=1,1,IF(טבלה20[[#This Row],[LengthofCycle]]-F456&lt;&gt;טבלה20[[#This Row],[הפרש קבוע אחרון]],0,""))),"")</f>
        <v>0</v>
      </c>
      <c r="L457" t="str">
        <f>IF(טבלה20[[#This Row],[CycleNumber]]&lt;3,"",IF(טבלה20[[#This Row],[דילוג]]=1,1,IF(L456="","",IF(טבלה20[[#This Row],[LengthofCycle]]-F456=טבלה20[[#This Row],[הפרש קבוע אחרון]],1,IF(L456+1&gt;3,"",L456+1)))))</f>
        <v/>
      </c>
      <c r="M457" t="str">
        <f>IF(AND(טבלה20[[#This Row],[פעילות]]=1,L458=2,L459=1,B459&gt;טבלה20[[#This Row],[CycleNumber]]),1,"")</f>
        <v/>
      </c>
      <c r="N457" t="str">
        <f>IF(AND(טבלה20[[#This Row],[האם יש לאישה וסת דילוג?]]=1,טבלה20[[#This Row],[CycleNumber]]&gt;5),IF(AND(טבלה20[[#This Row],[LengthofCycle]]=F454,F456=F453,F455=F452),1,""),"")</f>
        <v/>
      </c>
      <c r="O457" t="str">
        <f>IF(OR(טבלה20[[#This Row],[פעילות]]="",L456=""),"",IF(טבלה20[[#This Row],[פעילות]]=1,1,0))</f>
        <v/>
      </c>
      <c r="P457" t="str">
        <f>IF(AND(טבלה20[[#This Row],[הפרש קבוע אחרון]]&lt;&gt;"",טבלה20[[#This Row],[CycleNumber]]&lt;B458,B458&lt;&gt;"",טבלה20[[#This Row],[פעילות]]&lt;4),IF(F458-טבלה20[[#This Row],[LengthofCycle]]=טבלה20[[#This Row],[הפרש קבוע אחרון]],1,0),"")</f>
        <v/>
      </c>
      <c r="Q457" s="14" t="str">
        <f>IF(טבלה20[[#This Row],[פעילות]]="","",IF(OR(Q456="",AND(טבלה20[[#This Row],[דילוג]]=1,L456=3)),1,Q456+1))</f>
        <v/>
      </c>
      <c r="R457" s="14" t="str">
        <f>IF(AND(טבלה20[[#This Row],[מחזורי פעילות]]=3,H458=1,טבלה20[[#This Row],[הפרש קבוע אחרון]]&lt;&gt;J458),1,"")</f>
        <v/>
      </c>
      <c r="S457" s="14" t="str">
        <f>IF(AND(טבלה20[[#This Row],[מחזורי פעילות]]=3,H458=1,טבלה20[[#This Row],[הפרש קבוע אחרון]]=J458),1,"")</f>
        <v/>
      </c>
      <c r="T457" s="14" t="str">
        <f>IF(AND(טבלה20[[#This Row],[דילוג]]=1,טבלה20[[#This Row],[הפרש קבוע אחרון]]=J456,טבלה20[[#This Row],[מחזורי פעילות]]&gt;1),1,"")</f>
        <v/>
      </c>
      <c r="U457" s="14" t="str">
        <f>IF(OR(AND(טבלה20[[#This Row],[מחזורי פעילות]]&lt;&gt;"",Q458=""),AND(טבלה20[[#This Row],[פעילות]]=3,Q458=1)),טבלה20[[#This Row],[מחזורי פעילות]],"")</f>
        <v/>
      </c>
      <c r="V457" s="14" t="str">
        <f>IF(טבלה20[[#This Row],[באיזה מחזור נעקר אחרי קביעה?]]&lt;&gt;"",1,"")</f>
        <v/>
      </c>
      <c r="W457" s="14" t="str">
        <f>IF(AND(טבלה20[[#This Row],[באיזה מחזור נעקר אחרי קביעה?]]&lt;&gt;"",טבלה20[[#This Row],[CycleNumber]]&gt;B458),טבלה20[[#This Row],[באיזה מחזור נעקר אחרי קביעה?]],"")</f>
        <v/>
      </c>
      <c r="X457" s="14" t="str">
        <f>IF(AND(טבלה20[[#This Row],[הפרש קבוע אחרון]]&lt;&gt;"",J456=""),טבלה20[[#This Row],[CycleNumber]],"")</f>
        <v/>
      </c>
      <c r="Y457" s="14" t="str">
        <f>IF(OR(טבלה20[[#This Row],[CycleNumber]]&gt;B458,B458=""),טבלה20[[#This Row],[CycleNumber]],"")</f>
        <v/>
      </c>
      <c r="Z4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7" t="s">
        <v>53</v>
      </c>
      <c r="AS457">
        <v>11</v>
      </c>
      <c r="AT457">
        <v>27</v>
      </c>
      <c r="AU457">
        <f t="shared" si="17"/>
        <v>0</v>
      </c>
      <c r="AV457" t="str">
        <f t="shared" si="18"/>
        <v/>
      </c>
    </row>
    <row r="458" spans="1:48" x14ac:dyDescent="0.25">
      <c r="A458" t="s">
        <v>53</v>
      </c>
      <c r="B458">
        <v>12</v>
      </c>
      <c r="C458">
        <v>1</v>
      </c>
      <c r="D458">
        <v>1</v>
      </c>
      <c r="E458">
        <v>0</v>
      </c>
      <c r="F458">
        <v>26</v>
      </c>
      <c r="G458">
        <f>טבלה20[[#This Row],[LengthofCycle]]+1</f>
        <v>27</v>
      </c>
      <c r="H458" t="str">
        <f>IF(טבלה20[[#This Row],[CycleNumber]]&gt;2,IF(AND(טבלה20[[#This Row],[LengthofCycle]]-F457=F457-F456,טבלה20[[#This Row],[LengthofCycle]]-F457&lt;&gt;0),1,""),"")</f>
        <v/>
      </c>
      <c r="I458" t="str">
        <f>IF(טבלה20[[#This Row],[דילוג]]=1,SUM(H458:H459),"")</f>
        <v/>
      </c>
      <c r="J458" t="str">
        <f>IF(AND(טבלה20[[#This Row],[CycleNumber]]&gt;B457,טבלה20[[#This Row],[CycleNumber]]&gt;2),IF(טבלה20[[#This Row],[דילוג]]=1,טבלה20[[#This Row],[LengthofCycle]]-F457,J457),"")</f>
        <v/>
      </c>
      <c r="K458">
        <f>IF(AND(טבלה20[[#This Row],[CycleNumber]]&gt;B457,טבלה20[[#This Row],[CycleNumber]]&gt;2),IF(טבלה20[[#This Row],[דילוג]]=1,1,IF(MAX(K456:K457)=1,1,IF(טבלה20[[#This Row],[LengthofCycle]]-F457&lt;&gt;טבלה20[[#This Row],[הפרש קבוע אחרון]],0,""))),"")</f>
        <v>0</v>
      </c>
      <c r="L458" t="str">
        <f>IF(טבלה20[[#This Row],[CycleNumber]]&lt;3,"",IF(טבלה20[[#This Row],[דילוג]]=1,1,IF(L457="","",IF(טבלה20[[#This Row],[LengthofCycle]]-F457=טבלה20[[#This Row],[הפרש קבוע אחרון]],1,IF(L457+1&gt;3,"",L457+1)))))</f>
        <v/>
      </c>
      <c r="M458" t="str">
        <f>IF(AND(טבלה20[[#This Row],[פעילות]]=1,L459=2,L460=1,B460&gt;טבלה20[[#This Row],[CycleNumber]]),1,"")</f>
        <v/>
      </c>
      <c r="N458" t="str">
        <f>IF(AND(טבלה20[[#This Row],[האם יש לאישה וסת דילוג?]]=1,טבלה20[[#This Row],[CycleNumber]]&gt;5),IF(AND(טבלה20[[#This Row],[LengthofCycle]]=F455,F457=F454,F456=F453),1,""),"")</f>
        <v/>
      </c>
      <c r="O458" t="str">
        <f>IF(OR(טבלה20[[#This Row],[פעילות]]="",L457=""),"",IF(טבלה20[[#This Row],[פעילות]]=1,1,0))</f>
        <v/>
      </c>
      <c r="P458" t="str">
        <f>IF(AND(טבלה20[[#This Row],[הפרש קבוע אחרון]]&lt;&gt;"",טבלה20[[#This Row],[CycleNumber]]&lt;B459,B459&lt;&gt;"",טבלה20[[#This Row],[פעילות]]&lt;4),IF(F459-טבלה20[[#This Row],[LengthofCycle]]=טבלה20[[#This Row],[הפרש קבוע אחרון]],1,0),"")</f>
        <v/>
      </c>
      <c r="Q458" s="14" t="str">
        <f>IF(טבלה20[[#This Row],[פעילות]]="","",IF(OR(Q457="",AND(טבלה20[[#This Row],[דילוג]]=1,L457=3)),1,Q457+1))</f>
        <v/>
      </c>
      <c r="R458" s="14" t="str">
        <f>IF(AND(טבלה20[[#This Row],[מחזורי פעילות]]=3,H459=1,טבלה20[[#This Row],[הפרש קבוע אחרון]]&lt;&gt;J459),1,"")</f>
        <v/>
      </c>
      <c r="S458" s="14" t="str">
        <f>IF(AND(טבלה20[[#This Row],[מחזורי פעילות]]=3,H459=1,טבלה20[[#This Row],[הפרש קבוע אחרון]]=J459),1,"")</f>
        <v/>
      </c>
      <c r="T458" s="14" t="str">
        <f>IF(AND(טבלה20[[#This Row],[דילוג]]=1,טבלה20[[#This Row],[הפרש קבוע אחרון]]=J457,טבלה20[[#This Row],[מחזורי פעילות]]&gt;1),1,"")</f>
        <v/>
      </c>
      <c r="U458" s="14" t="str">
        <f>IF(OR(AND(טבלה20[[#This Row],[מחזורי פעילות]]&lt;&gt;"",Q459=""),AND(טבלה20[[#This Row],[פעילות]]=3,Q459=1)),טבלה20[[#This Row],[מחזורי פעילות]],"")</f>
        <v/>
      </c>
      <c r="V458" s="14" t="str">
        <f>IF(טבלה20[[#This Row],[באיזה מחזור נעקר אחרי קביעה?]]&lt;&gt;"",1,"")</f>
        <v/>
      </c>
      <c r="W458" s="14" t="str">
        <f>IF(AND(טבלה20[[#This Row],[באיזה מחזור נעקר אחרי קביעה?]]&lt;&gt;"",טבלה20[[#This Row],[CycleNumber]]&gt;B459),טבלה20[[#This Row],[באיזה מחזור נעקר אחרי קביעה?]],"")</f>
        <v/>
      </c>
      <c r="X458" s="14" t="str">
        <f>IF(AND(טבלה20[[#This Row],[הפרש קבוע אחרון]]&lt;&gt;"",J457=""),טבלה20[[#This Row],[CycleNumber]],"")</f>
        <v/>
      </c>
      <c r="Y458" s="14">
        <f>IF(OR(טבלה20[[#This Row],[CycleNumber]]&gt;B459,B459=""),טבלה20[[#This Row],[CycleNumber]],"")</f>
        <v>12</v>
      </c>
      <c r="Z4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8" t="s">
        <v>53</v>
      </c>
      <c r="AS458">
        <v>12</v>
      </c>
      <c r="AT458">
        <v>26</v>
      </c>
      <c r="AU458">
        <f t="shared" si="17"/>
        <v>0</v>
      </c>
      <c r="AV458" t="str">
        <f t="shared" si="18"/>
        <v/>
      </c>
    </row>
    <row r="459" spans="1:48" x14ac:dyDescent="0.25">
      <c r="A459" t="s">
        <v>54</v>
      </c>
      <c r="B459">
        <v>1</v>
      </c>
      <c r="C459">
        <v>0</v>
      </c>
      <c r="D459">
        <v>1</v>
      </c>
      <c r="E459">
        <v>0</v>
      </c>
      <c r="F459">
        <v>28</v>
      </c>
      <c r="G459">
        <f>טבלה20[[#This Row],[LengthofCycle]]+1</f>
        <v>29</v>
      </c>
      <c r="H459" t="str">
        <f>IF(טבלה20[[#This Row],[CycleNumber]]&gt;2,IF(AND(טבלה20[[#This Row],[LengthofCycle]]-F458=F458-F457,טבלה20[[#This Row],[LengthofCycle]]-F458&lt;&gt;0),1,""),"")</f>
        <v/>
      </c>
      <c r="I459" t="str">
        <f>IF(טבלה20[[#This Row],[דילוג]]=1,SUM(H459:H460),"")</f>
        <v/>
      </c>
      <c r="J459" t="str">
        <f>IF(AND(טבלה20[[#This Row],[CycleNumber]]&gt;B458,טבלה20[[#This Row],[CycleNumber]]&gt;2),IF(טבלה20[[#This Row],[דילוג]]=1,טבלה20[[#This Row],[LengthofCycle]]-F458,J458),"")</f>
        <v/>
      </c>
      <c r="K459" t="str">
        <f>IF(AND(טבלה20[[#This Row],[CycleNumber]]&gt;B458,טבלה20[[#This Row],[CycleNumber]]&gt;2),IF(טבלה20[[#This Row],[דילוג]]=1,1,IF(MAX(K457:K458)=1,1,IF(טבלה20[[#This Row],[LengthofCycle]]-F458&lt;&gt;טבלה20[[#This Row],[הפרש קבוע אחרון]],0,""))),"")</f>
        <v/>
      </c>
      <c r="L459" t="str">
        <f>IF(טבלה20[[#This Row],[CycleNumber]]&lt;3,"",IF(טבלה20[[#This Row],[דילוג]]=1,1,IF(L458="","",IF(טבלה20[[#This Row],[LengthofCycle]]-F458=טבלה20[[#This Row],[הפרש קבוע אחרון]],1,IF(L458+1&gt;3,"",L458+1)))))</f>
        <v/>
      </c>
      <c r="M459" t="str">
        <f>IF(AND(טבלה20[[#This Row],[פעילות]]=1,L460=2,L461=1,B461&gt;טבלה20[[#This Row],[CycleNumber]]),1,"")</f>
        <v/>
      </c>
      <c r="N459" t="str">
        <f>IF(AND(טבלה20[[#This Row],[האם יש לאישה וסת דילוג?]]=1,טבלה20[[#This Row],[CycleNumber]]&gt;5),IF(AND(טבלה20[[#This Row],[LengthofCycle]]=F456,F458=F455,F457=F454),1,""),"")</f>
        <v/>
      </c>
      <c r="O459" t="str">
        <f>IF(OR(טבלה20[[#This Row],[פעילות]]="",L458=""),"",IF(טבלה20[[#This Row],[פעילות]]=1,1,0))</f>
        <v/>
      </c>
      <c r="P459" t="str">
        <f>IF(AND(טבלה20[[#This Row],[הפרש קבוע אחרון]]&lt;&gt;"",טבלה20[[#This Row],[CycleNumber]]&lt;B460,B460&lt;&gt;"",טבלה20[[#This Row],[פעילות]]&lt;4),IF(F460-טבלה20[[#This Row],[LengthofCycle]]=טבלה20[[#This Row],[הפרש קבוע אחרון]],1,0),"")</f>
        <v/>
      </c>
      <c r="Q459" s="14" t="str">
        <f>IF(טבלה20[[#This Row],[פעילות]]="","",IF(OR(Q458="",AND(טבלה20[[#This Row],[דילוג]]=1,L458=3)),1,Q458+1))</f>
        <v/>
      </c>
      <c r="R459" s="14" t="str">
        <f>IF(AND(טבלה20[[#This Row],[מחזורי פעילות]]=3,H460=1,טבלה20[[#This Row],[הפרש קבוע אחרון]]&lt;&gt;J460),1,"")</f>
        <v/>
      </c>
      <c r="S459" s="14" t="str">
        <f>IF(AND(טבלה20[[#This Row],[מחזורי פעילות]]=3,H460=1,טבלה20[[#This Row],[הפרש קבוע אחרון]]=J460),1,"")</f>
        <v/>
      </c>
      <c r="T459" s="14" t="str">
        <f>IF(AND(טבלה20[[#This Row],[דילוג]]=1,טבלה20[[#This Row],[הפרש קבוע אחרון]]=J458,טבלה20[[#This Row],[מחזורי פעילות]]&gt;1),1,"")</f>
        <v/>
      </c>
      <c r="U459" s="14" t="str">
        <f>IF(OR(AND(טבלה20[[#This Row],[מחזורי פעילות]]&lt;&gt;"",Q460=""),AND(טבלה20[[#This Row],[פעילות]]=3,Q460=1)),טבלה20[[#This Row],[מחזורי פעילות]],"")</f>
        <v/>
      </c>
      <c r="V459" s="14" t="str">
        <f>IF(טבלה20[[#This Row],[באיזה מחזור נעקר אחרי קביעה?]]&lt;&gt;"",1,"")</f>
        <v/>
      </c>
      <c r="W459" s="14" t="str">
        <f>IF(AND(טבלה20[[#This Row],[באיזה מחזור נעקר אחרי קביעה?]]&lt;&gt;"",טבלה20[[#This Row],[CycleNumber]]&gt;B460),טבלה20[[#This Row],[באיזה מחזור נעקר אחרי קביעה?]],"")</f>
        <v/>
      </c>
      <c r="X459" s="14" t="str">
        <f>IF(AND(טבלה20[[#This Row],[הפרש קבוע אחרון]]&lt;&gt;"",J458=""),טבלה20[[#This Row],[CycleNumber]],"")</f>
        <v/>
      </c>
      <c r="Y459" s="14" t="str">
        <f>IF(OR(טבלה20[[#This Row],[CycleNumber]]&gt;B460,B460=""),טבלה20[[#This Row],[CycleNumber]],"")</f>
        <v/>
      </c>
      <c r="Z4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59" t="s">
        <v>54</v>
      </c>
      <c r="AS459">
        <v>1</v>
      </c>
      <c r="AT459">
        <v>28</v>
      </c>
      <c r="AU459" t="str">
        <f t="shared" si="17"/>
        <v/>
      </c>
      <c r="AV459" t="str">
        <f t="shared" si="18"/>
        <v/>
      </c>
    </row>
    <row r="460" spans="1:48" x14ac:dyDescent="0.25">
      <c r="A460" t="s">
        <v>54</v>
      </c>
      <c r="B460">
        <v>2</v>
      </c>
      <c r="C460">
        <v>0</v>
      </c>
      <c r="D460">
        <v>1</v>
      </c>
      <c r="E460">
        <v>0</v>
      </c>
      <c r="F460">
        <v>26</v>
      </c>
      <c r="G460">
        <f>טבלה20[[#This Row],[LengthofCycle]]+1</f>
        <v>27</v>
      </c>
      <c r="H460" t="str">
        <f>IF(טבלה20[[#This Row],[CycleNumber]]&gt;2,IF(AND(טבלה20[[#This Row],[LengthofCycle]]-F459=F459-F458,טבלה20[[#This Row],[LengthofCycle]]-F459&lt;&gt;0),1,""),"")</f>
        <v/>
      </c>
      <c r="I460" t="str">
        <f>IF(טבלה20[[#This Row],[דילוג]]=1,SUM(H460:H461),"")</f>
        <v/>
      </c>
      <c r="J460" t="str">
        <f>IF(AND(טבלה20[[#This Row],[CycleNumber]]&gt;B459,טבלה20[[#This Row],[CycleNumber]]&gt;2),IF(טבלה20[[#This Row],[דילוג]]=1,טבלה20[[#This Row],[LengthofCycle]]-F459,J459),"")</f>
        <v/>
      </c>
      <c r="K460" t="str">
        <f>IF(AND(טבלה20[[#This Row],[CycleNumber]]&gt;B459,טבלה20[[#This Row],[CycleNumber]]&gt;2),IF(טבלה20[[#This Row],[דילוג]]=1,1,IF(MAX(K458:K459)=1,1,IF(טבלה20[[#This Row],[LengthofCycle]]-F459&lt;&gt;טבלה20[[#This Row],[הפרש קבוע אחרון]],0,""))),"")</f>
        <v/>
      </c>
      <c r="L460" t="str">
        <f>IF(טבלה20[[#This Row],[CycleNumber]]&lt;3,"",IF(טבלה20[[#This Row],[דילוג]]=1,1,IF(L459="","",IF(טבלה20[[#This Row],[LengthofCycle]]-F459=טבלה20[[#This Row],[הפרש קבוע אחרון]],1,IF(L459+1&gt;3,"",L459+1)))))</f>
        <v/>
      </c>
      <c r="M460" t="str">
        <f>IF(AND(טבלה20[[#This Row],[פעילות]]=1,L461=2,L462=1,B462&gt;טבלה20[[#This Row],[CycleNumber]]),1,"")</f>
        <v/>
      </c>
      <c r="N460" t="str">
        <f>IF(AND(טבלה20[[#This Row],[האם יש לאישה וסת דילוג?]]=1,טבלה20[[#This Row],[CycleNumber]]&gt;5),IF(AND(טבלה20[[#This Row],[LengthofCycle]]=F457,F459=F456,F458=F455),1,""),"")</f>
        <v/>
      </c>
      <c r="O460" t="str">
        <f>IF(OR(טבלה20[[#This Row],[פעילות]]="",L459=""),"",IF(טבלה20[[#This Row],[פעילות]]=1,1,0))</f>
        <v/>
      </c>
      <c r="P460" t="str">
        <f>IF(AND(טבלה20[[#This Row],[הפרש קבוע אחרון]]&lt;&gt;"",טבלה20[[#This Row],[CycleNumber]]&lt;B461,B461&lt;&gt;"",טבלה20[[#This Row],[פעילות]]&lt;4),IF(F461-טבלה20[[#This Row],[LengthofCycle]]=טבלה20[[#This Row],[הפרש קבוע אחרון]],1,0),"")</f>
        <v/>
      </c>
      <c r="Q460" s="14" t="str">
        <f>IF(טבלה20[[#This Row],[פעילות]]="","",IF(OR(Q459="",AND(טבלה20[[#This Row],[דילוג]]=1,L459=3)),1,Q459+1))</f>
        <v/>
      </c>
      <c r="R460" s="14" t="str">
        <f>IF(AND(טבלה20[[#This Row],[מחזורי פעילות]]=3,H461=1,טבלה20[[#This Row],[הפרש קבוע אחרון]]&lt;&gt;J461),1,"")</f>
        <v/>
      </c>
      <c r="S460" s="14" t="str">
        <f>IF(AND(טבלה20[[#This Row],[מחזורי פעילות]]=3,H461=1,טבלה20[[#This Row],[הפרש קבוע אחרון]]=J461),1,"")</f>
        <v/>
      </c>
      <c r="T460" s="14" t="str">
        <f>IF(AND(טבלה20[[#This Row],[דילוג]]=1,טבלה20[[#This Row],[הפרש קבוע אחרון]]=J459,טבלה20[[#This Row],[מחזורי פעילות]]&gt;1),1,"")</f>
        <v/>
      </c>
      <c r="U460" s="14" t="str">
        <f>IF(OR(AND(טבלה20[[#This Row],[מחזורי פעילות]]&lt;&gt;"",Q461=""),AND(טבלה20[[#This Row],[פעילות]]=3,Q461=1)),טבלה20[[#This Row],[מחזורי פעילות]],"")</f>
        <v/>
      </c>
      <c r="V460" s="14" t="str">
        <f>IF(טבלה20[[#This Row],[באיזה מחזור נעקר אחרי קביעה?]]&lt;&gt;"",1,"")</f>
        <v/>
      </c>
      <c r="W460" s="14" t="str">
        <f>IF(AND(טבלה20[[#This Row],[באיזה מחזור נעקר אחרי קביעה?]]&lt;&gt;"",טבלה20[[#This Row],[CycleNumber]]&gt;B461),טבלה20[[#This Row],[באיזה מחזור נעקר אחרי קביעה?]],"")</f>
        <v/>
      </c>
      <c r="X460" s="14" t="str">
        <f>IF(AND(טבלה20[[#This Row],[הפרש קבוע אחרון]]&lt;&gt;"",J459=""),טבלה20[[#This Row],[CycleNumber]],"")</f>
        <v/>
      </c>
      <c r="Y460" s="14" t="str">
        <f>IF(OR(טבלה20[[#This Row],[CycleNumber]]&gt;B461,B461=""),טבלה20[[#This Row],[CycleNumber]],"")</f>
        <v/>
      </c>
      <c r="Z4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0" t="s">
        <v>54</v>
      </c>
      <c r="AS460">
        <v>2</v>
      </c>
      <c r="AT460">
        <v>26</v>
      </c>
      <c r="AU460" t="str">
        <f t="shared" si="17"/>
        <v/>
      </c>
      <c r="AV460" t="str">
        <f t="shared" si="18"/>
        <v/>
      </c>
    </row>
    <row r="461" spans="1:48" x14ac:dyDescent="0.25">
      <c r="A461" t="s">
        <v>54</v>
      </c>
      <c r="B461">
        <v>3</v>
      </c>
      <c r="C461">
        <v>0</v>
      </c>
      <c r="D461">
        <v>1</v>
      </c>
      <c r="E461">
        <v>0</v>
      </c>
      <c r="F461">
        <v>29</v>
      </c>
      <c r="G461">
        <f>טבלה20[[#This Row],[LengthofCycle]]+1</f>
        <v>30</v>
      </c>
      <c r="H461" t="str">
        <f>IF(טבלה20[[#This Row],[CycleNumber]]&gt;2,IF(AND(טבלה20[[#This Row],[LengthofCycle]]-F460=F460-F459,טבלה20[[#This Row],[LengthofCycle]]-F460&lt;&gt;0),1,""),"")</f>
        <v/>
      </c>
      <c r="I461" t="str">
        <f>IF(טבלה20[[#This Row],[דילוג]]=1,SUM(H461:H462),"")</f>
        <v/>
      </c>
      <c r="J461" t="str">
        <f>IF(AND(טבלה20[[#This Row],[CycleNumber]]&gt;B460,טבלה20[[#This Row],[CycleNumber]]&gt;2),IF(טבלה20[[#This Row],[דילוג]]=1,טבלה20[[#This Row],[LengthofCycle]]-F460,J460),"")</f>
        <v/>
      </c>
      <c r="K461">
        <f>IF(AND(טבלה20[[#This Row],[CycleNumber]]&gt;B460,טבלה20[[#This Row],[CycleNumber]]&gt;2),IF(טבלה20[[#This Row],[דילוג]]=1,1,IF(MAX(K459:K460)=1,1,IF(טבלה20[[#This Row],[LengthofCycle]]-F460&lt;&gt;טבלה20[[#This Row],[הפרש קבוע אחרון]],0,""))),"")</f>
        <v>0</v>
      </c>
      <c r="L461" t="str">
        <f>IF(טבלה20[[#This Row],[CycleNumber]]&lt;3,"",IF(טבלה20[[#This Row],[דילוג]]=1,1,IF(L460="","",IF(טבלה20[[#This Row],[LengthofCycle]]-F460=טבלה20[[#This Row],[הפרש קבוע אחרון]],1,IF(L460+1&gt;3,"",L460+1)))))</f>
        <v/>
      </c>
      <c r="M461" t="str">
        <f>IF(AND(טבלה20[[#This Row],[פעילות]]=1,L462=2,L463=1,B463&gt;טבלה20[[#This Row],[CycleNumber]]),1,"")</f>
        <v/>
      </c>
      <c r="N461" t="str">
        <f>IF(AND(טבלה20[[#This Row],[האם יש לאישה וסת דילוג?]]=1,טבלה20[[#This Row],[CycleNumber]]&gt;5),IF(AND(טבלה20[[#This Row],[LengthofCycle]]=F458,F460=F457,F459=F456),1,""),"")</f>
        <v/>
      </c>
      <c r="O461" t="str">
        <f>IF(OR(טבלה20[[#This Row],[פעילות]]="",L460=""),"",IF(טבלה20[[#This Row],[פעילות]]=1,1,0))</f>
        <v/>
      </c>
      <c r="P461" t="str">
        <f>IF(AND(טבלה20[[#This Row],[הפרש קבוע אחרון]]&lt;&gt;"",טבלה20[[#This Row],[CycleNumber]]&lt;B462,B462&lt;&gt;"",טבלה20[[#This Row],[פעילות]]&lt;4),IF(F462-טבלה20[[#This Row],[LengthofCycle]]=טבלה20[[#This Row],[הפרש קבוע אחרון]],1,0),"")</f>
        <v/>
      </c>
      <c r="Q461" s="14" t="str">
        <f>IF(טבלה20[[#This Row],[פעילות]]="","",IF(OR(Q460="",AND(טבלה20[[#This Row],[דילוג]]=1,L460=3)),1,Q460+1))</f>
        <v/>
      </c>
      <c r="R461" s="14" t="str">
        <f>IF(AND(טבלה20[[#This Row],[מחזורי פעילות]]=3,H462=1,טבלה20[[#This Row],[הפרש קבוע אחרון]]&lt;&gt;J462),1,"")</f>
        <v/>
      </c>
      <c r="S461" s="14" t="str">
        <f>IF(AND(טבלה20[[#This Row],[מחזורי פעילות]]=3,H462=1,טבלה20[[#This Row],[הפרש קבוע אחרון]]=J462),1,"")</f>
        <v/>
      </c>
      <c r="T461" s="14" t="str">
        <f>IF(AND(טבלה20[[#This Row],[דילוג]]=1,טבלה20[[#This Row],[הפרש קבוע אחרון]]=J460,טבלה20[[#This Row],[מחזורי פעילות]]&gt;1),1,"")</f>
        <v/>
      </c>
      <c r="U461" s="14" t="str">
        <f>IF(OR(AND(טבלה20[[#This Row],[מחזורי פעילות]]&lt;&gt;"",Q462=""),AND(טבלה20[[#This Row],[פעילות]]=3,Q462=1)),טבלה20[[#This Row],[מחזורי פעילות]],"")</f>
        <v/>
      </c>
      <c r="V461" s="14" t="str">
        <f>IF(טבלה20[[#This Row],[באיזה מחזור נעקר אחרי קביעה?]]&lt;&gt;"",1,"")</f>
        <v/>
      </c>
      <c r="W461" s="14" t="str">
        <f>IF(AND(טבלה20[[#This Row],[באיזה מחזור נעקר אחרי קביעה?]]&lt;&gt;"",טבלה20[[#This Row],[CycleNumber]]&gt;B462),טבלה20[[#This Row],[באיזה מחזור נעקר אחרי קביעה?]],"")</f>
        <v/>
      </c>
      <c r="X461" s="14" t="str">
        <f>IF(AND(טבלה20[[#This Row],[הפרש קבוע אחרון]]&lt;&gt;"",J460=""),טבלה20[[#This Row],[CycleNumber]],"")</f>
        <v/>
      </c>
      <c r="Y461" s="14" t="str">
        <f>IF(OR(טבלה20[[#This Row],[CycleNumber]]&gt;B462,B462=""),טבלה20[[#This Row],[CycleNumber]],"")</f>
        <v/>
      </c>
      <c r="Z4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1" t="s">
        <v>54</v>
      </c>
      <c r="AS461">
        <v>3</v>
      </c>
      <c r="AT461">
        <v>29</v>
      </c>
      <c r="AU461">
        <f t="shared" si="17"/>
        <v>0</v>
      </c>
      <c r="AV461" t="str">
        <f t="shared" si="18"/>
        <v/>
      </c>
    </row>
    <row r="462" spans="1:48" x14ac:dyDescent="0.25">
      <c r="A462" t="s">
        <v>54</v>
      </c>
      <c r="B462">
        <v>4</v>
      </c>
      <c r="C462">
        <v>0</v>
      </c>
      <c r="D462">
        <v>1</v>
      </c>
      <c r="E462">
        <v>0</v>
      </c>
      <c r="F462">
        <v>26</v>
      </c>
      <c r="G462">
        <f>טבלה20[[#This Row],[LengthofCycle]]+1</f>
        <v>27</v>
      </c>
      <c r="H462" t="str">
        <f>IF(טבלה20[[#This Row],[CycleNumber]]&gt;2,IF(AND(טבלה20[[#This Row],[LengthofCycle]]-F461=F461-F460,טבלה20[[#This Row],[LengthofCycle]]-F461&lt;&gt;0),1,""),"")</f>
        <v/>
      </c>
      <c r="I462" t="str">
        <f>IF(טבלה20[[#This Row],[דילוג]]=1,SUM(H462:H463),"")</f>
        <v/>
      </c>
      <c r="J462" t="str">
        <f>IF(AND(טבלה20[[#This Row],[CycleNumber]]&gt;B461,טבלה20[[#This Row],[CycleNumber]]&gt;2),IF(טבלה20[[#This Row],[דילוג]]=1,טבלה20[[#This Row],[LengthofCycle]]-F461,J461),"")</f>
        <v/>
      </c>
      <c r="K462">
        <f>IF(AND(טבלה20[[#This Row],[CycleNumber]]&gt;B461,טבלה20[[#This Row],[CycleNumber]]&gt;2),IF(טבלה20[[#This Row],[דילוג]]=1,1,IF(MAX(K460:K461)=1,1,IF(טבלה20[[#This Row],[LengthofCycle]]-F461&lt;&gt;טבלה20[[#This Row],[הפרש קבוע אחרון]],0,""))),"")</f>
        <v>0</v>
      </c>
      <c r="L462" t="str">
        <f>IF(טבלה20[[#This Row],[CycleNumber]]&lt;3,"",IF(טבלה20[[#This Row],[דילוג]]=1,1,IF(L461="","",IF(טבלה20[[#This Row],[LengthofCycle]]-F461=טבלה20[[#This Row],[הפרש קבוע אחרון]],1,IF(L461+1&gt;3,"",L461+1)))))</f>
        <v/>
      </c>
      <c r="M462" t="str">
        <f>IF(AND(טבלה20[[#This Row],[פעילות]]=1,L463=2,L464=1,B464&gt;טבלה20[[#This Row],[CycleNumber]]),1,"")</f>
        <v/>
      </c>
      <c r="N462" t="str">
        <f>IF(AND(טבלה20[[#This Row],[האם יש לאישה וסת דילוג?]]=1,טבלה20[[#This Row],[CycleNumber]]&gt;5),IF(AND(טבלה20[[#This Row],[LengthofCycle]]=F459,F461=F458,F460=F457),1,""),"")</f>
        <v/>
      </c>
      <c r="O462" t="str">
        <f>IF(OR(טבלה20[[#This Row],[פעילות]]="",L461=""),"",IF(טבלה20[[#This Row],[פעילות]]=1,1,0))</f>
        <v/>
      </c>
      <c r="P462" t="str">
        <f>IF(AND(טבלה20[[#This Row],[הפרש קבוע אחרון]]&lt;&gt;"",טבלה20[[#This Row],[CycleNumber]]&lt;B463,B463&lt;&gt;"",טבלה20[[#This Row],[פעילות]]&lt;4),IF(F463-טבלה20[[#This Row],[LengthofCycle]]=טבלה20[[#This Row],[הפרש קבוע אחרון]],1,0),"")</f>
        <v/>
      </c>
      <c r="Q462" s="14" t="str">
        <f>IF(טבלה20[[#This Row],[פעילות]]="","",IF(OR(Q461="",AND(טבלה20[[#This Row],[דילוג]]=1,L461=3)),1,Q461+1))</f>
        <v/>
      </c>
      <c r="R462" s="14" t="str">
        <f>IF(AND(טבלה20[[#This Row],[מחזורי פעילות]]=3,H463=1,טבלה20[[#This Row],[הפרש קבוע אחרון]]&lt;&gt;J463),1,"")</f>
        <v/>
      </c>
      <c r="S462" s="14" t="str">
        <f>IF(AND(טבלה20[[#This Row],[מחזורי פעילות]]=3,H463=1,טבלה20[[#This Row],[הפרש קבוע אחרון]]=J463),1,"")</f>
        <v/>
      </c>
      <c r="T462" s="14" t="str">
        <f>IF(AND(טבלה20[[#This Row],[דילוג]]=1,טבלה20[[#This Row],[הפרש קבוע אחרון]]=J461,טבלה20[[#This Row],[מחזורי פעילות]]&gt;1),1,"")</f>
        <v/>
      </c>
      <c r="U462" s="14" t="str">
        <f>IF(OR(AND(טבלה20[[#This Row],[מחזורי פעילות]]&lt;&gt;"",Q463=""),AND(טבלה20[[#This Row],[פעילות]]=3,Q463=1)),טבלה20[[#This Row],[מחזורי פעילות]],"")</f>
        <v/>
      </c>
      <c r="V462" s="14" t="str">
        <f>IF(טבלה20[[#This Row],[באיזה מחזור נעקר אחרי קביעה?]]&lt;&gt;"",1,"")</f>
        <v/>
      </c>
      <c r="W462" s="14" t="str">
        <f>IF(AND(טבלה20[[#This Row],[באיזה מחזור נעקר אחרי קביעה?]]&lt;&gt;"",טבלה20[[#This Row],[CycleNumber]]&gt;B463),טבלה20[[#This Row],[באיזה מחזור נעקר אחרי קביעה?]],"")</f>
        <v/>
      </c>
      <c r="X462" s="14" t="str">
        <f>IF(AND(טבלה20[[#This Row],[הפרש קבוע אחרון]]&lt;&gt;"",J461=""),טבלה20[[#This Row],[CycleNumber]],"")</f>
        <v/>
      </c>
      <c r="Y462" s="14" t="str">
        <f>IF(OR(טבלה20[[#This Row],[CycleNumber]]&gt;B463,B463=""),טבלה20[[#This Row],[CycleNumber]],"")</f>
        <v/>
      </c>
      <c r="Z4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2" t="s">
        <v>54</v>
      </c>
      <c r="AS462">
        <v>4</v>
      </c>
      <c r="AT462">
        <v>26</v>
      </c>
      <c r="AU462">
        <f t="shared" si="17"/>
        <v>0</v>
      </c>
      <c r="AV462" t="str">
        <f t="shared" si="18"/>
        <v/>
      </c>
    </row>
    <row r="463" spans="1:48" x14ac:dyDescent="0.25">
      <c r="A463" t="s">
        <v>54</v>
      </c>
      <c r="B463">
        <v>5</v>
      </c>
      <c r="C463">
        <v>0</v>
      </c>
      <c r="D463">
        <v>1</v>
      </c>
      <c r="E463">
        <v>0</v>
      </c>
      <c r="F463">
        <v>27</v>
      </c>
      <c r="G463">
        <f>טבלה20[[#This Row],[LengthofCycle]]+1</f>
        <v>28</v>
      </c>
      <c r="H463" t="str">
        <f>IF(טבלה20[[#This Row],[CycleNumber]]&gt;2,IF(AND(טבלה20[[#This Row],[LengthofCycle]]-F462=F462-F461,טבלה20[[#This Row],[LengthofCycle]]-F462&lt;&gt;0),1,""),"")</f>
        <v/>
      </c>
      <c r="I463" t="str">
        <f>IF(טבלה20[[#This Row],[דילוג]]=1,SUM(H463:H464),"")</f>
        <v/>
      </c>
      <c r="J463" t="str">
        <f>IF(AND(טבלה20[[#This Row],[CycleNumber]]&gt;B462,טבלה20[[#This Row],[CycleNumber]]&gt;2),IF(טבלה20[[#This Row],[דילוג]]=1,טבלה20[[#This Row],[LengthofCycle]]-F462,J462),"")</f>
        <v/>
      </c>
      <c r="K463">
        <f>IF(AND(טבלה20[[#This Row],[CycleNumber]]&gt;B462,טבלה20[[#This Row],[CycleNumber]]&gt;2),IF(טבלה20[[#This Row],[דילוג]]=1,1,IF(MAX(K461:K462)=1,1,IF(טבלה20[[#This Row],[LengthofCycle]]-F462&lt;&gt;טבלה20[[#This Row],[הפרש קבוע אחרון]],0,""))),"")</f>
        <v>0</v>
      </c>
      <c r="L463" t="str">
        <f>IF(טבלה20[[#This Row],[CycleNumber]]&lt;3,"",IF(טבלה20[[#This Row],[דילוג]]=1,1,IF(L462="","",IF(טבלה20[[#This Row],[LengthofCycle]]-F462=טבלה20[[#This Row],[הפרש קבוע אחרון]],1,IF(L462+1&gt;3,"",L462+1)))))</f>
        <v/>
      </c>
      <c r="M463" t="str">
        <f>IF(AND(טבלה20[[#This Row],[פעילות]]=1,L464=2,L465=1,B465&gt;טבלה20[[#This Row],[CycleNumber]]),1,"")</f>
        <v/>
      </c>
      <c r="N463" t="str">
        <f>IF(AND(טבלה20[[#This Row],[האם יש לאישה וסת דילוג?]]=1,טבלה20[[#This Row],[CycleNumber]]&gt;5),IF(AND(טבלה20[[#This Row],[LengthofCycle]]=F460,F462=F459,F461=F458),1,""),"")</f>
        <v/>
      </c>
      <c r="O463" t="str">
        <f>IF(OR(טבלה20[[#This Row],[פעילות]]="",L462=""),"",IF(טבלה20[[#This Row],[פעילות]]=1,1,0))</f>
        <v/>
      </c>
      <c r="P463" t="str">
        <f>IF(AND(טבלה20[[#This Row],[הפרש קבוע אחרון]]&lt;&gt;"",טבלה20[[#This Row],[CycleNumber]]&lt;B464,B464&lt;&gt;"",טבלה20[[#This Row],[פעילות]]&lt;4),IF(F464-טבלה20[[#This Row],[LengthofCycle]]=טבלה20[[#This Row],[הפרש קבוע אחרון]],1,0),"")</f>
        <v/>
      </c>
      <c r="Q463" s="14" t="str">
        <f>IF(טבלה20[[#This Row],[פעילות]]="","",IF(OR(Q462="",AND(טבלה20[[#This Row],[דילוג]]=1,L462=3)),1,Q462+1))</f>
        <v/>
      </c>
      <c r="R463" s="14" t="str">
        <f>IF(AND(טבלה20[[#This Row],[מחזורי פעילות]]=3,H464=1,טבלה20[[#This Row],[הפרש קבוע אחרון]]&lt;&gt;J464),1,"")</f>
        <v/>
      </c>
      <c r="S463" s="14" t="str">
        <f>IF(AND(טבלה20[[#This Row],[מחזורי פעילות]]=3,H464=1,טבלה20[[#This Row],[הפרש קבוע אחרון]]=J464),1,"")</f>
        <v/>
      </c>
      <c r="T463" s="14" t="str">
        <f>IF(AND(טבלה20[[#This Row],[דילוג]]=1,טבלה20[[#This Row],[הפרש קבוע אחרון]]=J462,טבלה20[[#This Row],[מחזורי פעילות]]&gt;1),1,"")</f>
        <v/>
      </c>
      <c r="U463" s="14" t="str">
        <f>IF(OR(AND(טבלה20[[#This Row],[מחזורי פעילות]]&lt;&gt;"",Q464=""),AND(טבלה20[[#This Row],[פעילות]]=3,Q464=1)),טבלה20[[#This Row],[מחזורי פעילות]],"")</f>
        <v/>
      </c>
      <c r="V463" s="14" t="str">
        <f>IF(טבלה20[[#This Row],[באיזה מחזור נעקר אחרי קביעה?]]&lt;&gt;"",1,"")</f>
        <v/>
      </c>
      <c r="W463" s="14" t="str">
        <f>IF(AND(טבלה20[[#This Row],[באיזה מחזור נעקר אחרי קביעה?]]&lt;&gt;"",טבלה20[[#This Row],[CycleNumber]]&gt;B464),טבלה20[[#This Row],[באיזה מחזור נעקר אחרי קביעה?]],"")</f>
        <v/>
      </c>
      <c r="X463" s="14" t="str">
        <f>IF(AND(טבלה20[[#This Row],[הפרש קבוע אחרון]]&lt;&gt;"",J462=""),טבלה20[[#This Row],[CycleNumber]],"")</f>
        <v/>
      </c>
      <c r="Y463" s="14" t="str">
        <f>IF(OR(טבלה20[[#This Row],[CycleNumber]]&gt;B464,B464=""),טבלה20[[#This Row],[CycleNumber]],"")</f>
        <v/>
      </c>
      <c r="Z4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3" t="s">
        <v>54</v>
      </c>
      <c r="AS463">
        <v>5</v>
      </c>
      <c r="AT463">
        <v>27</v>
      </c>
      <c r="AU463">
        <f t="shared" si="17"/>
        <v>0</v>
      </c>
      <c r="AV463" t="str">
        <f t="shared" si="18"/>
        <v/>
      </c>
    </row>
    <row r="464" spans="1:48" x14ac:dyDescent="0.25">
      <c r="A464" t="s">
        <v>54</v>
      </c>
      <c r="B464">
        <v>6</v>
      </c>
      <c r="C464">
        <v>0</v>
      </c>
      <c r="D464">
        <v>1</v>
      </c>
      <c r="E464">
        <v>0</v>
      </c>
      <c r="F464">
        <v>27</v>
      </c>
      <c r="G464">
        <f>טבלה20[[#This Row],[LengthofCycle]]+1</f>
        <v>28</v>
      </c>
      <c r="H464" t="str">
        <f>IF(טבלה20[[#This Row],[CycleNumber]]&gt;2,IF(AND(טבלה20[[#This Row],[LengthofCycle]]-F463=F463-F462,טבלה20[[#This Row],[LengthofCycle]]-F463&lt;&gt;0),1,""),"")</f>
        <v/>
      </c>
      <c r="I464" t="str">
        <f>IF(טבלה20[[#This Row],[דילוג]]=1,SUM(H464:H465),"")</f>
        <v/>
      </c>
      <c r="J464" t="str">
        <f>IF(AND(טבלה20[[#This Row],[CycleNumber]]&gt;B463,טבלה20[[#This Row],[CycleNumber]]&gt;2),IF(טבלה20[[#This Row],[דילוג]]=1,טבלה20[[#This Row],[LengthofCycle]]-F463,J463),"")</f>
        <v/>
      </c>
      <c r="K464">
        <f>IF(AND(טבלה20[[#This Row],[CycleNumber]]&gt;B463,טבלה20[[#This Row],[CycleNumber]]&gt;2),IF(טבלה20[[#This Row],[דילוג]]=1,1,IF(MAX(K462:K463)=1,1,IF(טבלה20[[#This Row],[LengthofCycle]]-F463&lt;&gt;טבלה20[[#This Row],[הפרש קבוע אחרון]],0,""))),"")</f>
        <v>0</v>
      </c>
      <c r="L464" t="str">
        <f>IF(טבלה20[[#This Row],[CycleNumber]]&lt;3,"",IF(טבלה20[[#This Row],[דילוג]]=1,1,IF(L463="","",IF(טבלה20[[#This Row],[LengthofCycle]]-F463=טבלה20[[#This Row],[הפרש קבוע אחרון]],1,IF(L463+1&gt;3,"",L463+1)))))</f>
        <v/>
      </c>
      <c r="M464" t="str">
        <f>IF(AND(טבלה20[[#This Row],[פעילות]]=1,L465=2,L466=1,B466&gt;טבלה20[[#This Row],[CycleNumber]]),1,"")</f>
        <v/>
      </c>
      <c r="N464" t="str">
        <f>IF(AND(טבלה20[[#This Row],[האם יש לאישה וסת דילוג?]]=1,טבלה20[[#This Row],[CycleNumber]]&gt;5),IF(AND(טבלה20[[#This Row],[LengthofCycle]]=F461,F463=F460,F462=F459),1,""),"")</f>
        <v/>
      </c>
      <c r="O464" t="str">
        <f>IF(OR(טבלה20[[#This Row],[פעילות]]="",L463=""),"",IF(טבלה20[[#This Row],[פעילות]]=1,1,0))</f>
        <v/>
      </c>
      <c r="P464" t="str">
        <f>IF(AND(טבלה20[[#This Row],[הפרש קבוע אחרון]]&lt;&gt;"",טבלה20[[#This Row],[CycleNumber]]&lt;B465,B465&lt;&gt;"",טבלה20[[#This Row],[פעילות]]&lt;4),IF(F465-טבלה20[[#This Row],[LengthofCycle]]=טבלה20[[#This Row],[הפרש קבוע אחרון]],1,0),"")</f>
        <v/>
      </c>
      <c r="Q464" s="14" t="str">
        <f>IF(טבלה20[[#This Row],[פעילות]]="","",IF(OR(Q463="",AND(טבלה20[[#This Row],[דילוג]]=1,L463=3)),1,Q463+1))</f>
        <v/>
      </c>
      <c r="R464" s="14" t="str">
        <f>IF(AND(טבלה20[[#This Row],[מחזורי פעילות]]=3,H465=1,טבלה20[[#This Row],[הפרש קבוע אחרון]]&lt;&gt;J465),1,"")</f>
        <v/>
      </c>
      <c r="S464" s="14" t="str">
        <f>IF(AND(טבלה20[[#This Row],[מחזורי פעילות]]=3,H465=1,טבלה20[[#This Row],[הפרש קבוע אחרון]]=J465),1,"")</f>
        <v/>
      </c>
      <c r="T464" s="14" t="str">
        <f>IF(AND(טבלה20[[#This Row],[דילוג]]=1,טבלה20[[#This Row],[הפרש קבוע אחרון]]=J463,טבלה20[[#This Row],[מחזורי פעילות]]&gt;1),1,"")</f>
        <v/>
      </c>
      <c r="U464" s="14" t="str">
        <f>IF(OR(AND(טבלה20[[#This Row],[מחזורי פעילות]]&lt;&gt;"",Q465=""),AND(טבלה20[[#This Row],[פעילות]]=3,Q465=1)),טבלה20[[#This Row],[מחזורי פעילות]],"")</f>
        <v/>
      </c>
      <c r="V464" s="14" t="str">
        <f>IF(טבלה20[[#This Row],[באיזה מחזור נעקר אחרי קביעה?]]&lt;&gt;"",1,"")</f>
        <v/>
      </c>
      <c r="W464" s="14" t="str">
        <f>IF(AND(טבלה20[[#This Row],[באיזה מחזור נעקר אחרי קביעה?]]&lt;&gt;"",טבלה20[[#This Row],[CycleNumber]]&gt;B465),טבלה20[[#This Row],[באיזה מחזור נעקר אחרי קביעה?]],"")</f>
        <v/>
      </c>
      <c r="X464" s="14" t="str">
        <f>IF(AND(טבלה20[[#This Row],[הפרש קבוע אחרון]]&lt;&gt;"",J463=""),טבלה20[[#This Row],[CycleNumber]],"")</f>
        <v/>
      </c>
      <c r="Y464" s="14" t="str">
        <f>IF(OR(טבלה20[[#This Row],[CycleNumber]]&gt;B465,B465=""),טבלה20[[#This Row],[CycleNumber]],"")</f>
        <v/>
      </c>
      <c r="Z4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4" t="s">
        <v>54</v>
      </c>
      <c r="AS464">
        <v>6</v>
      </c>
      <c r="AT464">
        <v>27</v>
      </c>
      <c r="AU464">
        <f t="shared" si="17"/>
        <v>0</v>
      </c>
      <c r="AV464" t="str">
        <f t="shared" si="18"/>
        <v/>
      </c>
    </row>
    <row r="465" spans="1:48" x14ac:dyDescent="0.25">
      <c r="A465" t="s">
        <v>54</v>
      </c>
      <c r="B465">
        <v>7</v>
      </c>
      <c r="C465">
        <v>0</v>
      </c>
      <c r="D465">
        <v>0</v>
      </c>
      <c r="E465">
        <v>0</v>
      </c>
      <c r="F465">
        <v>25</v>
      </c>
      <c r="G465">
        <f>טבלה20[[#This Row],[LengthofCycle]]+1</f>
        <v>26</v>
      </c>
      <c r="H465" t="str">
        <f>IF(טבלה20[[#This Row],[CycleNumber]]&gt;2,IF(AND(טבלה20[[#This Row],[LengthofCycle]]-F464=F464-F463,טבלה20[[#This Row],[LengthofCycle]]-F464&lt;&gt;0),1,""),"")</f>
        <v/>
      </c>
      <c r="I465" t="str">
        <f>IF(טבלה20[[#This Row],[דילוג]]=1,SUM(H465:H466),"")</f>
        <v/>
      </c>
      <c r="J465" t="str">
        <f>IF(AND(טבלה20[[#This Row],[CycleNumber]]&gt;B464,טבלה20[[#This Row],[CycleNumber]]&gt;2),IF(טבלה20[[#This Row],[דילוג]]=1,טבלה20[[#This Row],[LengthofCycle]]-F464,J464),"")</f>
        <v/>
      </c>
      <c r="K465">
        <f>IF(AND(טבלה20[[#This Row],[CycleNumber]]&gt;B464,טבלה20[[#This Row],[CycleNumber]]&gt;2),IF(טבלה20[[#This Row],[דילוג]]=1,1,IF(MAX(K463:K464)=1,1,IF(טבלה20[[#This Row],[LengthofCycle]]-F464&lt;&gt;טבלה20[[#This Row],[הפרש קבוע אחרון]],0,""))),"")</f>
        <v>0</v>
      </c>
      <c r="L465" t="str">
        <f>IF(טבלה20[[#This Row],[CycleNumber]]&lt;3,"",IF(טבלה20[[#This Row],[דילוג]]=1,1,IF(L464="","",IF(טבלה20[[#This Row],[LengthofCycle]]-F464=טבלה20[[#This Row],[הפרש קבוע אחרון]],1,IF(L464+1&gt;3,"",L464+1)))))</f>
        <v/>
      </c>
      <c r="M465" t="str">
        <f>IF(AND(טבלה20[[#This Row],[פעילות]]=1,L466=2,L467=1,B467&gt;טבלה20[[#This Row],[CycleNumber]]),1,"")</f>
        <v/>
      </c>
      <c r="N465" t="str">
        <f>IF(AND(טבלה20[[#This Row],[האם יש לאישה וסת דילוג?]]=1,טבלה20[[#This Row],[CycleNumber]]&gt;5),IF(AND(טבלה20[[#This Row],[LengthofCycle]]=F462,F464=F461,F463=F460),1,""),"")</f>
        <v/>
      </c>
      <c r="O465" t="str">
        <f>IF(OR(טבלה20[[#This Row],[פעילות]]="",L464=""),"",IF(טבלה20[[#This Row],[פעילות]]=1,1,0))</f>
        <v/>
      </c>
      <c r="P465" t="str">
        <f>IF(AND(טבלה20[[#This Row],[הפרש קבוע אחרון]]&lt;&gt;"",טבלה20[[#This Row],[CycleNumber]]&lt;B466,B466&lt;&gt;"",טבלה20[[#This Row],[פעילות]]&lt;4),IF(F466-טבלה20[[#This Row],[LengthofCycle]]=טבלה20[[#This Row],[הפרש קבוע אחרון]],1,0),"")</f>
        <v/>
      </c>
      <c r="Q465" s="14" t="str">
        <f>IF(טבלה20[[#This Row],[פעילות]]="","",IF(OR(Q464="",AND(טבלה20[[#This Row],[דילוג]]=1,L464=3)),1,Q464+1))</f>
        <v/>
      </c>
      <c r="R465" s="14" t="str">
        <f>IF(AND(טבלה20[[#This Row],[מחזורי פעילות]]=3,H466=1,טבלה20[[#This Row],[הפרש קבוע אחרון]]&lt;&gt;J466),1,"")</f>
        <v/>
      </c>
      <c r="S465" s="14" t="str">
        <f>IF(AND(טבלה20[[#This Row],[מחזורי פעילות]]=3,H466=1,טבלה20[[#This Row],[הפרש קבוע אחרון]]=J466),1,"")</f>
        <v/>
      </c>
      <c r="T465" s="14" t="str">
        <f>IF(AND(טבלה20[[#This Row],[דילוג]]=1,טבלה20[[#This Row],[הפרש קבוע אחרון]]=J464,טבלה20[[#This Row],[מחזורי פעילות]]&gt;1),1,"")</f>
        <v/>
      </c>
      <c r="U465" s="14" t="str">
        <f>IF(OR(AND(טבלה20[[#This Row],[מחזורי פעילות]]&lt;&gt;"",Q466=""),AND(טבלה20[[#This Row],[פעילות]]=3,Q466=1)),טבלה20[[#This Row],[מחזורי פעילות]],"")</f>
        <v/>
      </c>
      <c r="V465" s="14" t="str">
        <f>IF(טבלה20[[#This Row],[באיזה מחזור נעקר אחרי קביעה?]]&lt;&gt;"",1,"")</f>
        <v/>
      </c>
      <c r="W465" s="14" t="str">
        <f>IF(AND(טבלה20[[#This Row],[באיזה מחזור נעקר אחרי קביעה?]]&lt;&gt;"",טבלה20[[#This Row],[CycleNumber]]&gt;B466),טבלה20[[#This Row],[באיזה מחזור נעקר אחרי קביעה?]],"")</f>
        <v/>
      </c>
      <c r="X465" s="14" t="str">
        <f>IF(AND(טבלה20[[#This Row],[הפרש קבוע אחרון]]&lt;&gt;"",J464=""),טבלה20[[#This Row],[CycleNumber]],"")</f>
        <v/>
      </c>
      <c r="Y465" s="14" t="str">
        <f>IF(OR(טבלה20[[#This Row],[CycleNumber]]&gt;B466,B466=""),טבלה20[[#This Row],[CycleNumber]],"")</f>
        <v/>
      </c>
      <c r="Z4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5" t="s">
        <v>54</v>
      </c>
      <c r="AS465">
        <v>7</v>
      </c>
      <c r="AT465">
        <v>25</v>
      </c>
      <c r="AU465">
        <f t="shared" si="17"/>
        <v>0</v>
      </c>
      <c r="AV465" t="str">
        <f t="shared" si="18"/>
        <v/>
      </c>
    </row>
    <row r="466" spans="1:48" x14ac:dyDescent="0.25">
      <c r="A466" t="s">
        <v>54</v>
      </c>
      <c r="B466">
        <v>8</v>
      </c>
      <c r="C466">
        <v>0</v>
      </c>
      <c r="D466">
        <v>1</v>
      </c>
      <c r="E466">
        <v>0</v>
      </c>
      <c r="F466">
        <v>28</v>
      </c>
      <c r="G466">
        <f>טבלה20[[#This Row],[LengthofCycle]]+1</f>
        <v>29</v>
      </c>
      <c r="H466" t="str">
        <f>IF(טבלה20[[#This Row],[CycleNumber]]&gt;2,IF(AND(טבלה20[[#This Row],[LengthofCycle]]-F465=F465-F464,טבלה20[[#This Row],[LengthofCycle]]-F465&lt;&gt;0),1,""),"")</f>
        <v/>
      </c>
      <c r="I466" t="str">
        <f>IF(טבלה20[[#This Row],[דילוג]]=1,SUM(H466:H467),"")</f>
        <v/>
      </c>
      <c r="J466" t="str">
        <f>IF(AND(טבלה20[[#This Row],[CycleNumber]]&gt;B465,טבלה20[[#This Row],[CycleNumber]]&gt;2),IF(טבלה20[[#This Row],[דילוג]]=1,טבלה20[[#This Row],[LengthofCycle]]-F465,J465),"")</f>
        <v/>
      </c>
      <c r="K466">
        <f>IF(AND(טבלה20[[#This Row],[CycleNumber]]&gt;B465,טבלה20[[#This Row],[CycleNumber]]&gt;2),IF(טבלה20[[#This Row],[דילוג]]=1,1,IF(MAX(K464:K465)=1,1,IF(טבלה20[[#This Row],[LengthofCycle]]-F465&lt;&gt;טבלה20[[#This Row],[הפרש קבוע אחרון]],0,""))),"")</f>
        <v>0</v>
      </c>
      <c r="L466" t="str">
        <f>IF(טבלה20[[#This Row],[CycleNumber]]&lt;3,"",IF(טבלה20[[#This Row],[דילוג]]=1,1,IF(L465="","",IF(טבלה20[[#This Row],[LengthofCycle]]-F465=טבלה20[[#This Row],[הפרש קבוע אחרון]],1,IF(L465+1&gt;3,"",L465+1)))))</f>
        <v/>
      </c>
      <c r="M466" t="str">
        <f>IF(AND(טבלה20[[#This Row],[פעילות]]=1,L467=2,L468=1,B468&gt;טבלה20[[#This Row],[CycleNumber]]),1,"")</f>
        <v/>
      </c>
      <c r="N466" t="str">
        <f>IF(AND(טבלה20[[#This Row],[האם יש לאישה וסת דילוג?]]=1,טבלה20[[#This Row],[CycleNumber]]&gt;5),IF(AND(טבלה20[[#This Row],[LengthofCycle]]=F463,F465=F462,F464=F461),1,""),"")</f>
        <v/>
      </c>
      <c r="O466" t="str">
        <f>IF(OR(טבלה20[[#This Row],[פעילות]]="",L465=""),"",IF(טבלה20[[#This Row],[פעילות]]=1,1,0))</f>
        <v/>
      </c>
      <c r="P466" t="str">
        <f>IF(AND(טבלה20[[#This Row],[הפרש קבוע אחרון]]&lt;&gt;"",טבלה20[[#This Row],[CycleNumber]]&lt;B467,B467&lt;&gt;"",טבלה20[[#This Row],[פעילות]]&lt;4),IF(F467-טבלה20[[#This Row],[LengthofCycle]]=טבלה20[[#This Row],[הפרש קבוע אחרון]],1,0),"")</f>
        <v/>
      </c>
      <c r="Q466" s="14" t="str">
        <f>IF(טבלה20[[#This Row],[פעילות]]="","",IF(OR(Q465="",AND(טבלה20[[#This Row],[דילוג]]=1,L465=3)),1,Q465+1))</f>
        <v/>
      </c>
      <c r="R466" s="14" t="str">
        <f>IF(AND(טבלה20[[#This Row],[מחזורי פעילות]]=3,H467=1,טבלה20[[#This Row],[הפרש קבוע אחרון]]&lt;&gt;J467),1,"")</f>
        <v/>
      </c>
      <c r="S466" s="14" t="str">
        <f>IF(AND(טבלה20[[#This Row],[מחזורי פעילות]]=3,H467=1,טבלה20[[#This Row],[הפרש קבוע אחרון]]=J467),1,"")</f>
        <v/>
      </c>
      <c r="T466" s="14" t="str">
        <f>IF(AND(טבלה20[[#This Row],[דילוג]]=1,טבלה20[[#This Row],[הפרש קבוע אחרון]]=J465,טבלה20[[#This Row],[מחזורי פעילות]]&gt;1),1,"")</f>
        <v/>
      </c>
      <c r="U466" s="14" t="str">
        <f>IF(OR(AND(טבלה20[[#This Row],[מחזורי פעילות]]&lt;&gt;"",Q467=""),AND(טבלה20[[#This Row],[פעילות]]=3,Q467=1)),טבלה20[[#This Row],[מחזורי פעילות]],"")</f>
        <v/>
      </c>
      <c r="V466" s="14" t="str">
        <f>IF(טבלה20[[#This Row],[באיזה מחזור נעקר אחרי קביעה?]]&lt;&gt;"",1,"")</f>
        <v/>
      </c>
      <c r="W466" s="14" t="str">
        <f>IF(AND(טבלה20[[#This Row],[באיזה מחזור נעקר אחרי קביעה?]]&lt;&gt;"",טבלה20[[#This Row],[CycleNumber]]&gt;B467),טבלה20[[#This Row],[באיזה מחזור נעקר אחרי קביעה?]],"")</f>
        <v/>
      </c>
      <c r="X466" s="14" t="str">
        <f>IF(AND(טבלה20[[#This Row],[הפרש קבוע אחרון]]&lt;&gt;"",J465=""),טבלה20[[#This Row],[CycleNumber]],"")</f>
        <v/>
      </c>
      <c r="Y466" s="14" t="str">
        <f>IF(OR(טבלה20[[#This Row],[CycleNumber]]&gt;B467,B467=""),טבלה20[[#This Row],[CycleNumber]],"")</f>
        <v/>
      </c>
      <c r="Z4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6" t="s">
        <v>54</v>
      </c>
      <c r="AS466">
        <v>8</v>
      </c>
      <c r="AT466">
        <v>28</v>
      </c>
      <c r="AU466">
        <f t="shared" si="17"/>
        <v>0</v>
      </c>
      <c r="AV466" t="str">
        <f t="shared" si="18"/>
        <v/>
      </c>
    </row>
    <row r="467" spans="1:48" x14ac:dyDescent="0.25">
      <c r="A467" t="s">
        <v>54</v>
      </c>
      <c r="B467">
        <v>9</v>
      </c>
      <c r="C467">
        <v>0</v>
      </c>
      <c r="D467">
        <v>1</v>
      </c>
      <c r="E467">
        <v>0</v>
      </c>
      <c r="F467">
        <v>26</v>
      </c>
      <c r="G467">
        <f>טבלה20[[#This Row],[LengthofCycle]]+1</f>
        <v>27</v>
      </c>
      <c r="H467" t="str">
        <f>IF(טבלה20[[#This Row],[CycleNumber]]&gt;2,IF(AND(טבלה20[[#This Row],[LengthofCycle]]-F466=F466-F465,טבלה20[[#This Row],[LengthofCycle]]-F466&lt;&gt;0),1,""),"")</f>
        <v/>
      </c>
      <c r="I467" t="str">
        <f>IF(טבלה20[[#This Row],[דילוג]]=1,SUM(H467:H468),"")</f>
        <v/>
      </c>
      <c r="J467" t="str">
        <f>IF(AND(טבלה20[[#This Row],[CycleNumber]]&gt;B466,טבלה20[[#This Row],[CycleNumber]]&gt;2),IF(טבלה20[[#This Row],[דילוג]]=1,טבלה20[[#This Row],[LengthofCycle]]-F466,J466),"")</f>
        <v/>
      </c>
      <c r="K467">
        <f>IF(AND(טבלה20[[#This Row],[CycleNumber]]&gt;B466,טבלה20[[#This Row],[CycleNumber]]&gt;2),IF(טבלה20[[#This Row],[דילוג]]=1,1,IF(MAX(K465:K466)=1,1,IF(טבלה20[[#This Row],[LengthofCycle]]-F466&lt;&gt;טבלה20[[#This Row],[הפרש קבוע אחרון]],0,""))),"")</f>
        <v>0</v>
      </c>
      <c r="L467" t="str">
        <f>IF(טבלה20[[#This Row],[CycleNumber]]&lt;3,"",IF(טבלה20[[#This Row],[דילוג]]=1,1,IF(L466="","",IF(טבלה20[[#This Row],[LengthofCycle]]-F466=טבלה20[[#This Row],[הפרש קבוע אחרון]],1,IF(L466+1&gt;3,"",L466+1)))))</f>
        <v/>
      </c>
      <c r="M467" t="str">
        <f>IF(AND(טבלה20[[#This Row],[פעילות]]=1,L468=2,L469=1,B469&gt;טבלה20[[#This Row],[CycleNumber]]),1,"")</f>
        <v/>
      </c>
      <c r="N467" t="str">
        <f>IF(AND(טבלה20[[#This Row],[האם יש לאישה וסת דילוג?]]=1,טבלה20[[#This Row],[CycleNumber]]&gt;5),IF(AND(טבלה20[[#This Row],[LengthofCycle]]=F464,F466=F463,F465=F462),1,""),"")</f>
        <v/>
      </c>
      <c r="O467" t="str">
        <f>IF(OR(טבלה20[[#This Row],[פעילות]]="",L466=""),"",IF(טבלה20[[#This Row],[פעילות]]=1,1,0))</f>
        <v/>
      </c>
      <c r="P467" t="str">
        <f>IF(AND(טבלה20[[#This Row],[הפרש קבוע אחרון]]&lt;&gt;"",טבלה20[[#This Row],[CycleNumber]]&lt;B468,B468&lt;&gt;"",טבלה20[[#This Row],[פעילות]]&lt;4),IF(F468-טבלה20[[#This Row],[LengthofCycle]]=טבלה20[[#This Row],[הפרש קבוע אחרון]],1,0),"")</f>
        <v/>
      </c>
      <c r="Q467" s="14" t="str">
        <f>IF(טבלה20[[#This Row],[פעילות]]="","",IF(OR(Q466="",AND(טבלה20[[#This Row],[דילוג]]=1,L466=3)),1,Q466+1))</f>
        <v/>
      </c>
      <c r="R467" s="14" t="str">
        <f>IF(AND(טבלה20[[#This Row],[מחזורי פעילות]]=3,H468=1,טבלה20[[#This Row],[הפרש קבוע אחרון]]&lt;&gt;J468),1,"")</f>
        <v/>
      </c>
      <c r="S467" s="14" t="str">
        <f>IF(AND(טבלה20[[#This Row],[מחזורי פעילות]]=3,H468=1,טבלה20[[#This Row],[הפרש קבוע אחרון]]=J468),1,"")</f>
        <v/>
      </c>
      <c r="T467" s="14" t="str">
        <f>IF(AND(טבלה20[[#This Row],[דילוג]]=1,טבלה20[[#This Row],[הפרש קבוע אחרון]]=J466,טבלה20[[#This Row],[מחזורי פעילות]]&gt;1),1,"")</f>
        <v/>
      </c>
      <c r="U467" s="14" t="str">
        <f>IF(OR(AND(טבלה20[[#This Row],[מחזורי פעילות]]&lt;&gt;"",Q468=""),AND(טבלה20[[#This Row],[פעילות]]=3,Q468=1)),טבלה20[[#This Row],[מחזורי פעילות]],"")</f>
        <v/>
      </c>
      <c r="V467" s="14" t="str">
        <f>IF(טבלה20[[#This Row],[באיזה מחזור נעקר אחרי קביעה?]]&lt;&gt;"",1,"")</f>
        <v/>
      </c>
      <c r="W467" s="14" t="str">
        <f>IF(AND(טבלה20[[#This Row],[באיזה מחזור נעקר אחרי קביעה?]]&lt;&gt;"",טבלה20[[#This Row],[CycleNumber]]&gt;B468),טבלה20[[#This Row],[באיזה מחזור נעקר אחרי קביעה?]],"")</f>
        <v/>
      </c>
      <c r="X467" s="14" t="str">
        <f>IF(AND(טבלה20[[#This Row],[הפרש קבוע אחרון]]&lt;&gt;"",J466=""),טבלה20[[#This Row],[CycleNumber]],"")</f>
        <v/>
      </c>
      <c r="Y467" s="14" t="str">
        <f>IF(OR(טבלה20[[#This Row],[CycleNumber]]&gt;B468,B468=""),טבלה20[[#This Row],[CycleNumber]],"")</f>
        <v/>
      </c>
      <c r="Z4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7" t="s">
        <v>54</v>
      </c>
      <c r="AS467">
        <v>9</v>
      </c>
      <c r="AT467">
        <v>26</v>
      </c>
      <c r="AU467">
        <f t="shared" si="17"/>
        <v>0</v>
      </c>
      <c r="AV467" t="str">
        <f t="shared" si="18"/>
        <v/>
      </c>
    </row>
    <row r="468" spans="1:48" x14ac:dyDescent="0.25">
      <c r="A468" t="s">
        <v>54</v>
      </c>
      <c r="B468">
        <v>10</v>
      </c>
      <c r="C468">
        <v>0</v>
      </c>
      <c r="D468">
        <v>1</v>
      </c>
      <c r="E468">
        <v>0</v>
      </c>
      <c r="F468">
        <v>26</v>
      </c>
      <c r="G468">
        <f>טבלה20[[#This Row],[LengthofCycle]]+1</f>
        <v>27</v>
      </c>
      <c r="H468" t="str">
        <f>IF(טבלה20[[#This Row],[CycleNumber]]&gt;2,IF(AND(טבלה20[[#This Row],[LengthofCycle]]-F467=F467-F466,טבלה20[[#This Row],[LengthofCycle]]-F467&lt;&gt;0),1,""),"")</f>
        <v/>
      </c>
      <c r="I468" t="str">
        <f>IF(טבלה20[[#This Row],[דילוג]]=1,SUM(H468:H469),"")</f>
        <v/>
      </c>
      <c r="J468" t="str">
        <f>IF(AND(טבלה20[[#This Row],[CycleNumber]]&gt;B467,טבלה20[[#This Row],[CycleNumber]]&gt;2),IF(טבלה20[[#This Row],[דילוג]]=1,טבלה20[[#This Row],[LengthofCycle]]-F467,J467),"")</f>
        <v/>
      </c>
      <c r="K468">
        <f>IF(AND(טבלה20[[#This Row],[CycleNumber]]&gt;B467,טבלה20[[#This Row],[CycleNumber]]&gt;2),IF(טבלה20[[#This Row],[דילוג]]=1,1,IF(MAX(K466:K467)=1,1,IF(טבלה20[[#This Row],[LengthofCycle]]-F467&lt;&gt;טבלה20[[#This Row],[הפרש קבוע אחרון]],0,""))),"")</f>
        <v>0</v>
      </c>
      <c r="L468" t="str">
        <f>IF(טבלה20[[#This Row],[CycleNumber]]&lt;3,"",IF(טבלה20[[#This Row],[דילוג]]=1,1,IF(L467="","",IF(טבלה20[[#This Row],[LengthofCycle]]-F467=טבלה20[[#This Row],[הפרש קבוע אחרון]],1,IF(L467+1&gt;3,"",L467+1)))))</f>
        <v/>
      </c>
      <c r="M468" t="str">
        <f>IF(AND(טבלה20[[#This Row],[פעילות]]=1,L469=2,L470=1,B470&gt;טבלה20[[#This Row],[CycleNumber]]),1,"")</f>
        <v/>
      </c>
      <c r="N468" t="str">
        <f>IF(AND(טבלה20[[#This Row],[האם יש לאישה וסת דילוג?]]=1,טבלה20[[#This Row],[CycleNumber]]&gt;5),IF(AND(טבלה20[[#This Row],[LengthofCycle]]=F465,F467=F464,F466=F463),1,""),"")</f>
        <v/>
      </c>
      <c r="O468" t="str">
        <f>IF(OR(טבלה20[[#This Row],[פעילות]]="",L467=""),"",IF(טבלה20[[#This Row],[פעילות]]=1,1,0))</f>
        <v/>
      </c>
      <c r="P468" t="str">
        <f>IF(AND(טבלה20[[#This Row],[הפרש קבוע אחרון]]&lt;&gt;"",טבלה20[[#This Row],[CycleNumber]]&lt;B469,B469&lt;&gt;"",טבלה20[[#This Row],[פעילות]]&lt;4),IF(F469-טבלה20[[#This Row],[LengthofCycle]]=טבלה20[[#This Row],[הפרש קבוע אחרון]],1,0),"")</f>
        <v/>
      </c>
      <c r="Q468" s="14" t="str">
        <f>IF(טבלה20[[#This Row],[פעילות]]="","",IF(OR(Q467="",AND(טבלה20[[#This Row],[דילוג]]=1,L467=3)),1,Q467+1))</f>
        <v/>
      </c>
      <c r="R468" s="14" t="str">
        <f>IF(AND(טבלה20[[#This Row],[מחזורי פעילות]]=3,H469=1,טבלה20[[#This Row],[הפרש קבוע אחרון]]&lt;&gt;J469),1,"")</f>
        <v/>
      </c>
      <c r="S468" s="14" t="str">
        <f>IF(AND(טבלה20[[#This Row],[מחזורי פעילות]]=3,H469=1,טבלה20[[#This Row],[הפרש קבוע אחרון]]=J469),1,"")</f>
        <v/>
      </c>
      <c r="T468" s="14" t="str">
        <f>IF(AND(טבלה20[[#This Row],[דילוג]]=1,טבלה20[[#This Row],[הפרש קבוע אחרון]]=J467,טבלה20[[#This Row],[מחזורי פעילות]]&gt;1),1,"")</f>
        <v/>
      </c>
      <c r="U468" s="14" t="str">
        <f>IF(OR(AND(טבלה20[[#This Row],[מחזורי פעילות]]&lt;&gt;"",Q469=""),AND(טבלה20[[#This Row],[פעילות]]=3,Q469=1)),טבלה20[[#This Row],[מחזורי פעילות]],"")</f>
        <v/>
      </c>
      <c r="V468" s="14" t="str">
        <f>IF(טבלה20[[#This Row],[באיזה מחזור נעקר אחרי קביעה?]]&lt;&gt;"",1,"")</f>
        <v/>
      </c>
      <c r="W468" s="14" t="str">
        <f>IF(AND(טבלה20[[#This Row],[באיזה מחזור נעקר אחרי קביעה?]]&lt;&gt;"",טבלה20[[#This Row],[CycleNumber]]&gt;B469),טבלה20[[#This Row],[באיזה מחזור נעקר אחרי קביעה?]],"")</f>
        <v/>
      </c>
      <c r="X468" s="14" t="str">
        <f>IF(AND(טבלה20[[#This Row],[הפרש קבוע אחרון]]&lt;&gt;"",J467=""),טבלה20[[#This Row],[CycleNumber]],"")</f>
        <v/>
      </c>
      <c r="Y468" s="14" t="str">
        <f>IF(OR(טבלה20[[#This Row],[CycleNumber]]&gt;B469,B469=""),טבלה20[[#This Row],[CycleNumber]],"")</f>
        <v/>
      </c>
      <c r="Z4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8" t="s">
        <v>54</v>
      </c>
      <c r="AS468">
        <v>10</v>
      </c>
      <c r="AT468">
        <v>26</v>
      </c>
      <c r="AU468">
        <f t="shared" si="17"/>
        <v>0</v>
      </c>
      <c r="AV468" t="str">
        <f t="shared" si="18"/>
        <v/>
      </c>
    </row>
    <row r="469" spans="1:48" x14ac:dyDescent="0.25">
      <c r="A469" t="s">
        <v>54</v>
      </c>
      <c r="B469">
        <v>11</v>
      </c>
      <c r="C469">
        <v>0</v>
      </c>
      <c r="D469">
        <v>1</v>
      </c>
      <c r="E469">
        <v>0</v>
      </c>
      <c r="F469">
        <v>26</v>
      </c>
      <c r="G469">
        <f>טבלה20[[#This Row],[LengthofCycle]]+1</f>
        <v>27</v>
      </c>
      <c r="H469" t="str">
        <f>IF(טבלה20[[#This Row],[CycleNumber]]&gt;2,IF(AND(טבלה20[[#This Row],[LengthofCycle]]-F468=F468-F467,טבלה20[[#This Row],[LengthofCycle]]-F468&lt;&gt;0),1,""),"")</f>
        <v/>
      </c>
      <c r="I469" t="str">
        <f>IF(טבלה20[[#This Row],[דילוג]]=1,SUM(H469:H470),"")</f>
        <v/>
      </c>
      <c r="J469" t="str">
        <f>IF(AND(טבלה20[[#This Row],[CycleNumber]]&gt;B468,טבלה20[[#This Row],[CycleNumber]]&gt;2),IF(טבלה20[[#This Row],[דילוג]]=1,טבלה20[[#This Row],[LengthofCycle]]-F468,J468),"")</f>
        <v/>
      </c>
      <c r="K469">
        <f>IF(AND(טבלה20[[#This Row],[CycleNumber]]&gt;B468,טבלה20[[#This Row],[CycleNumber]]&gt;2),IF(טבלה20[[#This Row],[דילוג]]=1,1,IF(MAX(K467:K468)=1,1,IF(טבלה20[[#This Row],[LengthofCycle]]-F468&lt;&gt;טבלה20[[#This Row],[הפרש קבוע אחרון]],0,""))),"")</f>
        <v>0</v>
      </c>
      <c r="L469" t="str">
        <f>IF(טבלה20[[#This Row],[CycleNumber]]&lt;3,"",IF(טבלה20[[#This Row],[דילוג]]=1,1,IF(L468="","",IF(טבלה20[[#This Row],[LengthofCycle]]-F468=טבלה20[[#This Row],[הפרש קבוע אחרון]],1,IF(L468+1&gt;3,"",L468+1)))))</f>
        <v/>
      </c>
      <c r="M469" t="str">
        <f>IF(AND(טבלה20[[#This Row],[פעילות]]=1,L470=2,L471=1,B471&gt;טבלה20[[#This Row],[CycleNumber]]),1,"")</f>
        <v/>
      </c>
      <c r="N469" t="str">
        <f>IF(AND(טבלה20[[#This Row],[האם יש לאישה וסת דילוג?]]=1,טבלה20[[#This Row],[CycleNumber]]&gt;5),IF(AND(טבלה20[[#This Row],[LengthofCycle]]=F466,F468=F465,F467=F464),1,""),"")</f>
        <v/>
      </c>
      <c r="O469" t="str">
        <f>IF(OR(טבלה20[[#This Row],[פעילות]]="",L468=""),"",IF(טבלה20[[#This Row],[פעילות]]=1,1,0))</f>
        <v/>
      </c>
      <c r="P469" t="str">
        <f>IF(AND(טבלה20[[#This Row],[הפרש קבוע אחרון]]&lt;&gt;"",טבלה20[[#This Row],[CycleNumber]]&lt;B470,B470&lt;&gt;"",טבלה20[[#This Row],[פעילות]]&lt;4),IF(F470-טבלה20[[#This Row],[LengthofCycle]]=טבלה20[[#This Row],[הפרש קבוע אחרון]],1,0),"")</f>
        <v/>
      </c>
      <c r="Q469" s="14" t="str">
        <f>IF(טבלה20[[#This Row],[פעילות]]="","",IF(OR(Q468="",AND(טבלה20[[#This Row],[דילוג]]=1,L468=3)),1,Q468+1))</f>
        <v/>
      </c>
      <c r="R469" s="14" t="str">
        <f>IF(AND(טבלה20[[#This Row],[מחזורי פעילות]]=3,H470=1,טבלה20[[#This Row],[הפרש קבוע אחרון]]&lt;&gt;J470),1,"")</f>
        <v/>
      </c>
      <c r="S469" s="14" t="str">
        <f>IF(AND(טבלה20[[#This Row],[מחזורי פעילות]]=3,H470=1,טבלה20[[#This Row],[הפרש קבוע אחרון]]=J470),1,"")</f>
        <v/>
      </c>
      <c r="T469" s="14" t="str">
        <f>IF(AND(טבלה20[[#This Row],[דילוג]]=1,טבלה20[[#This Row],[הפרש קבוע אחרון]]=J468,טבלה20[[#This Row],[מחזורי פעילות]]&gt;1),1,"")</f>
        <v/>
      </c>
      <c r="U469" s="14" t="str">
        <f>IF(OR(AND(טבלה20[[#This Row],[מחזורי פעילות]]&lt;&gt;"",Q470=""),AND(טבלה20[[#This Row],[פעילות]]=3,Q470=1)),טבלה20[[#This Row],[מחזורי פעילות]],"")</f>
        <v/>
      </c>
      <c r="V469" s="14" t="str">
        <f>IF(טבלה20[[#This Row],[באיזה מחזור נעקר אחרי קביעה?]]&lt;&gt;"",1,"")</f>
        <v/>
      </c>
      <c r="W469" s="14" t="str">
        <f>IF(AND(טבלה20[[#This Row],[באיזה מחזור נעקר אחרי קביעה?]]&lt;&gt;"",טבלה20[[#This Row],[CycleNumber]]&gt;B470),טבלה20[[#This Row],[באיזה מחזור נעקר אחרי קביעה?]],"")</f>
        <v/>
      </c>
      <c r="X469" s="14" t="str">
        <f>IF(AND(טבלה20[[#This Row],[הפרש קבוע אחרון]]&lt;&gt;"",J468=""),טבלה20[[#This Row],[CycleNumber]],"")</f>
        <v/>
      </c>
      <c r="Y469" s="14" t="str">
        <f>IF(OR(טבלה20[[#This Row],[CycleNumber]]&gt;B470,B470=""),טבלה20[[#This Row],[CycleNumber]],"")</f>
        <v/>
      </c>
      <c r="Z4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69" t="s">
        <v>54</v>
      </c>
      <c r="AS469">
        <v>11</v>
      </c>
      <c r="AT469">
        <v>26</v>
      </c>
      <c r="AU469">
        <f t="shared" si="17"/>
        <v>0</v>
      </c>
      <c r="AV469" t="str">
        <f t="shared" si="18"/>
        <v/>
      </c>
    </row>
    <row r="470" spans="1:48" x14ac:dyDescent="0.25">
      <c r="A470" t="s">
        <v>54</v>
      </c>
      <c r="B470">
        <v>12</v>
      </c>
      <c r="C470">
        <v>0</v>
      </c>
      <c r="D470">
        <v>1</v>
      </c>
      <c r="E470">
        <v>0</v>
      </c>
      <c r="F470">
        <v>29</v>
      </c>
      <c r="G470">
        <f>טבלה20[[#This Row],[LengthofCycle]]+1</f>
        <v>30</v>
      </c>
      <c r="H470" t="str">
        <f>IF(טבלה20[[#This Row],[CycleNumber]]&gt;2,IF(AND(טבלה20[[#This Row],[LengthofCycle]]-F469=F469-F468,טבלה20[[#This Row],[LengthofCycle]]-F469&lt;&gt;0),1,""),"")</f>
        <v/>
      </c>
      <c r="I470" t="str">
        <f>IF(טבלה20[[#This Row],[דילוג]]=1,SUM(H470:H471),"")</f>
        <v/>
      </c>
      <c r="J470" t="str">
        <f>IF(AND(טבלה20[[#This Row],[CycleNumber]]&gt;B469,טבלה20[[#This Row],[CycleNumber]]&gt;2),IF(טבלה20[[#This Row],[דילוג]]=1,טבלה20[[#This Row],[LengthofCycle]]-F469,J469),"")</f>
        <v/>
      </c>
      <c r="K470">
        <f>IF(AND(טבלה20[[#This Row],[CycleNumber]]&gt;B469,טבלה20[[#This Row],[CycleNumber]]&gt;2),IF(טבלה20[[#This Row],[דילוג]]=1,1,IF(MAX(K468:K469)=1,1,IF(טבלה20[[#This Row],[LengthofCycle]]-F469&lt;&gt;טבלה20[[#This Row],[הפרש קבוע אחרון]],0,""))),"")</f>
        <v>0</v>
      </c>
      <c r="L470" t="str">
        <f>IF(טבלה20[[#This Row],[CycleNumber]]&lt;3,"",IF(טבלה20[[#This Row],[דילוג]]=1,1,IF(L469="","",IF(טבלה20[[#This Row],[LengthofCycle]]-F469=טבלה20[[#This Row],[הפרש קבוע אחרון]],1,IF(L469+1&gt;3,"",L469+1)))))</f>
        <v/>
      </c>
      <c r="M470" t="str">
        <f>IF(AND(טבלה20[[#This Row],[פעילות]]=1,L471=2,L472=1,B472&gt;טבלה20[[#This Row],[CycleNumber]]),1,"")</f>
        <v/>
      </c>
      <c r="N470" t="str">
        <f>IF(AND(טבלה20[[#This Row],[האם יש לאישה וסת דילוג?]]=1,טבלה20[[#This Row],[CycleNumber]]&gt;5),IF(AND(טבלה20[[#This Row],[LengthofCycle]]=F467,F469=F466,F468=F465),1,""),"")</f>
        <v/>
      </c>
      <c r="O470" t="str">
        <f>IF(OR(טבלה20[[#This Row],[פעילות]]="",L469=""),"",IF(טבלה20[[#This Row],[פעילות]]=1,1,0))</f>
        <v/>
      </c>
      <c r="P470" t="str">
        <f>IF(AND(טבלה20[[#This Row],[הפרש קבוע אחרון]]&lt;&gt;"",טבלה20[[#This Row],[CycleNumber]]&lt;B471,B471&lt;&gt;"",טבלה20[[#This Row],[פעילות]]&lt;4),IF(F471-טבלה20[[#This Row],[LengthofCycle]]=טבלה20[[#This Row],[הפרש קבוע אחרון]],1,0),"")</f>
        <v/>
      </c>
      <c r="Q470" s="14" t="str">
        <f>IF(טבלה20[[#This Row],[פעילות]]="","",IF(OR(Q469="",AND(טבלה20[[#This Row],[דילוג]]=1,L469=3)),1,Q469+1))</f>
        <v/>
      </c>
      <c r="R470" s="14" t="str">
        <f>IF(AND(טבלה20[[#This Row],[מחזורי פעילות]]=3,H471=1,טבלה20[[#This Row],[הפרש קבוע אחרון]]&lt;&gt;J471),1,"")</f>
        <v/>
      </c>
      <c r="S470" s="14" t="str">
        <f>IF(AND(טבלה20[[#This Row],[מחזורי פעילות]]=3,H471=1,טבלה20[[#This Row],[הפרש קבוע אחרון]]=J471),1,"")</f>
        <v/>
      </c>
      <c r="T470" s="14" t="str">
        <f>IF(AND(טבלה20[[#This Row],[דילוג]]=1,טבלה20[[#This Row],[הפרש קבוע אחרון]]=J469,טבלה20[[#This Row],[מחזורי פעילות]]&gt;1),1,"")</f>
        <v/>
      </c>
      <c r="U470" s="14" t="str">
        <f>IF(OR(AND(טבלה20[[#This Row],[מחזורי פעילות]]&lt;&gt;"",Q471=""),AND(טבלה20[[#This Row],[פעילות]]=3,Q471=1)),טבלה20[[#This Row],[מחזורי פעילות]],"")</f>
        <v/>
      </c>
      <c r="V470" s="14" t="str">
        <f>IF(טבלה20[[#This Row],[באיזה מחזור נעקר אחרי קביעה?]]&lt;&gt;"",1,"")</f>
        <v/>
      </c>
      <c r="W470" s="14" t="str">
        <f>IF(AND(טבלה20[[#This Row],[באיזה מחזור נעקר אחרי קביעה?]]&lt;&gt;"",טבלה20[[#This Row],[CycleNumber]]&gt;B471),טבלה20[[#This Row],[באיזה מחזור נעקר אחרי קביעה?]],"")</f>
        <v/>
      </c>
      <c r="X470" s="14" t="str">
        <f>IF(AND(טבלה20[[#This Row],[הפרש קבוע אחרון]]&lt;&gt;"",J469=""),טבלה20[[#This Row],[CycleNumber]],"")</f>
        <v/>
      </c>
      <c r="Y470" s="14" t="str">
        <f>IF(OR(טבלה20[[#This Row],[CycleNumber]]&gt;B471,B471=""),טבלה20[[#This Row],[CycleNumber]],"")</f>
        <v/>
      </c>
      <c r="Z4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0" t="s">
        <v>54</v>
      </c>
      <c r="AS470">
        <v>12</v>
      </c>
      <c r="AT470">
        <v>29</v>
      </c>
      <c r="AU470">
        <f t="shared" si="17"/>
        <v>0</v>
      </c>
      <c r="AV470" t="str">
        <f t="shared" si="18"/>
        <v/>
      </c>
    </row>
    <row r="471" spans="1:48" x14ac:dyDescent="0.25">
      <c r="A471" t="s">
        <v>54</v>
      </c>
      <c r="B471">
        <v>13</v>
      </c>
      <c r="C471">
        <v>0</v>
      </c>
      <c r="D471">
        <v>0</v>
      </c>
      <c r="E471">
        <v>0</v>
      </c>
      <c r="F471">
        <v>29</v>
      </c>
      <c r="G471">
        <f>טבלה20[[#This Row],[LengthofCycle]]+1</f>
        <v>30</v>
      </c>
      <c r="H471" t="str">
        <f>IF(טבלה20[[#This Row],[CycleNumber]]&gt;2,IF(AND(טבלה20[[#This Row],[LengthofCycle]]-F470=F470-F469,טבלה20[[#This Row],[LengthofCycle]]-F470&lt;&gt;0),1,""),"")</f>
        <v/>
      </c>
      <c r="I471" t="str">
        <f>IF(טבלה20[[#This Row],[דילוג]]=1,SUM(H471:H472),"")</f>
        <v/>
      </c>
      <c r="J471" t="str">
        <f>IF(AND(טבלה20[[#This Row],[CycleNumber]]&gt;B470,טבלה20[[#This Row],[CycleNumber]]&gt;2),IF(טבלה20[[#This Row],[דילוג]]=1,טבלה20[[#This Row],[LengthofCycle]]-F470,J470),"")</f>
        <v/>
      </c>
      <c r="K471">
        <f>IF(AND(טבלה20[[#This Row],[CycleNumber]]&gt;B470,טבלה20[[#This Row],[CycleNumber]]&gt;2),IF(טבלה20[[#This Row],[דילוג]]=1,1,IF(MAX(K469:K470)=1,1,IF(טבלה20[[#This Row],[LengthofCycle]]-F470&lt;&gt;טבלה20[[#This Row],[הפרש קבוע אחרון]],0,""))),"")</f>
        <v>0</v>
      </c>
      <c r="L471" t="str">
        <f>IF(טבלה20[[#This Row],[CycleNumber]]&lt;3,"",IF(טבלה20[[#This Row],[דילוג]]=1,1,IF(L470="","",IF(טבלה20[[#This Row],[LengthofCycle]]-F470=טבלה20[[#This Row],[הפרש קבוע אחרון]],1,IF(L470+1&gt;3,"",L470+1)))))</f>
        <v/>
      </c>
      <c r="M471" t="str">
        <f>IF(AND(טבלה20[[#This Row],[פעילות]]=1,L472=2,L473=1,B473&gt;טבלה20[[#This Row],[CycleNumber]]),1,"")</f>
        <v/>
      </c>
      <c r="N471" t="str">
        <f>IF(AND(טבלה20[[#This Row],[האם יש לאישה וסת דילוג?]]=1,טבלה20[[#This Row],[CycleNumber]]&gt;5),IF(AND(טבלה20[[#This Row],[LengthofCycle]]=F468,F470=F467,F469=F466),1,""),"")</f>
        <v/>
      </c>
      <c r="O471" t="str">
        <f>IF(OR(טבלה20[[#This Row],[פעילות]]="",L470=""),"",IF(טבלה20[[#This Row],[פעילות]]=1,1,0))</f>
        <v/>
      </c>
      <c r="P471" t="str">
        <f>IF(AND(טבלה20[[#This Row],[הפרש קבוע אחרון]]&lt;&gt;"",טבלה20[[#This Row],[CycleNumber]]&lt;B472,B472&lt;&gt;"",טבלה20[[#This Row],[פעילות]]&lt;4),IF(F472-טבלה20[[#This Row],[LengthofCycle]]=טבלה20[[#This Row],[הפרש קבוע אחרון]],1,0),"")</f>
        <v/>
      </c>
      <c r="Q471" s="14" t="str">
        <f>IF(טבלה20[[#This Row],[פעילות]]="","",IF(OR(Q470="",AND(טבלה20[[#This Row],[דילוג]]=1,L470=3)),1,Q470+1))</f>
        <v/>
      </c>
      <c r="R471" s="14" t="str">
        <f>IF(AND(טבלה20[[#This Row],[מחזורי פעילות]]=3,H472=1,טבלה20[[#This Row],[הפרש קבוע אחרון]]&lt;&gt;J472),1,"")</f>
        <v/>
      </c>
      <c r="S471" s="14" t="str">
        <f>IF(AND(טבלה20[[#This Row],[מחזורי פעילות]]=3,H472=1,טבלה20[[#This Row],[הפרש קבוע אחרון]]=J472),1,"")</f>
        <v/>
      </c>
      <c r="T471" s="14" t="str">
        <f>IF(AND(טבלה20[[#This Row],[דילוג]]=1,טבלה20[[#This Row],[הפרש קבוע אחרון]]=J470,טבלה20[[#This Row],[מחזורי פעילות]]&gt;1),1,"")</f>
        <v/>
      </c>
      <c r="U471" s="14" t="str">
        <f>IF(OR(AND(טבלה20[[#This Row],[מחזורי פעילות]]&lt;&gt;"",Q472=""),AND(טבלה20[[#This Row],[פעילות]]=3,Q472=1)),טבלה20[[#This Row],[מחזורי פעילות]],"")</f>
        <v/>
      </c>
      <c r="V471" s="14" t="str">
        <f>IF(טבלה20[[#This Row],[באיזה מחזור נעקר אחרי קביעה?]]&lt;&gt;"",1,"")</f>
        <v/>
      </c>
      <c r="W471" s="14" t="str">
        <f>IF(AND(טבלה20[[#This Row],[באיזה מחזור נעקר אחרי קביעה?]]&lt;&gt;"",טבלה20[[#This Row],[CycleNumber]]&gt;B472),טבלה20[[#This Row],[באיזה מחזור נעקר אחרי קביעה?]],"")</f>
        <v/>
      </c>
      <c r="X471" s="14" t="str">
        <f>IF(AND(טבלה20[[#This Row],[הפרש קבוע אחרון]]&lt;&gt;"",J470=""),טבלה20[[#This Row],[CycleNumber]],"")</f>
        <v/>
      </c>
      <c r="Y471" s="14">
        <f>IF(OR(טבלה20[[#This Row],[CycleNumber]]&gt;B472,B472=""),טבלה20[[#This Row],[CycleNumber]],"")</f>
        <v>13</v>
      </c>
      <c r="Z4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1" t="s">
        <v>54</v>
      </c>
      <c r="AS471">
        <v>13</v>
      </c>
      <c r="AT471">
        <v>29</v>
      </c>
      <c r="AU471">
        <f t="shared" si="17"/>
        <v>0</v>
      </c>
      <c r="AV471" t="str">
        <f t="shared" si="18"/>
        <v/>
      </c>
    </row>
    <row r="472" spans="1:48" x14ac:dyDescent="0.25">
      <c r="A472" t="s">
        <v>0</v>
      </c>
      <c r="B472">
        <v>1</v>
      </c>
      <c r="C472">
        <v>0</v>
      </c>
      <c r="D472">
        <v>1</v>
      </c>
      <c r="E472">
        <v>0</v>
      </c>
      <c r="F472">
        <v>28</v>
      </c>
      <c r="G472">
        <f>טבלה20[[#This Row],[LengthofCycle]]+1</f>
        <v>29</v>
      </c>
      <c r="H472" t="str">
        <f>IF(טבלה20[[#This Row],[CycleNumber]]&gt;2,IF(AND(טבלה20[[#This Row],[LengthofCycle]]-F471=F471-F470,טבלה20[[#This Row],[LengthofCycle]]-F471&lt;&gt;0),1,""),"")</f>
        <v/>
      </c>
      <c r="I472" t="str">
        <f>IF(טבלה20[[#This Row],[דילוג]]=1,SUM(H472:H473),"")</f>
        <v/>
      </c>
      <c r="J472" t="str">
        <f>IF(AND(טבלה20[[#This Row],[CycleNumber]]&gt;B471,טבלה20[[#This Row],[CycleNumber]]&gt;2),IF(טבלה20[[#This Row],[דילוג]]=1,טבלה20[[#This Row],[LengthofCycle]]-F471,J471),"")</f>
        <v/>
      </c>
      <c r="K472" t="str">
        <f>IF(AND(טבלה20[[#This Row],[CycleNumber]]&gt;B471,טבלה20[[#This Row],[CycleNumber]]&gt;2),IF(טבלה20[[#This Row],[דילוג]]=1,1,IF(MAX(K470:K471)=1,1,IF(טבלה20[[#This Row],[LengthofCycle]]-F471&lt;&gt;טבלה20[[#This Row],[הפרש קבוע אחרון]],0,""))),"")</f>
        <v/>
      </c>
      <c r="L472" t="str">
        <f>IF(טבלה20[[#This Row],[CycleNumber]]&lt;3,"",IF(טבלה20[[#This Row],[דילוג]]=1,1,IF(L471="","",IF(טבלה20[[#This Row],[LengthofCycle]]-F471=טבלה20[[#This Row],[הפרש קבוע אחרון]],1,IF(L471+1&gt;3,"",L471+1)))))</f>
        <v/>
      </c>
      <c r="M472" t="str">
        <f>IF(AND(טבלה20[[#This Row],[פעילות]]=1,L473=2,L474=1,B474&gt;טבלה20[[#This Row],[CycleNumber]]),1,"")</f>
        <v/>
      </c>
      <c r="N472" t="str">
        <f>IF(AND(טבלה20[[#This Row],[האם יש לאישה וסת דילוג?]]=1,טבלה20[[#This Row],[CycleNumber]]&gt;5),IF(AND(טבלה20[[#This Row],[LengthofCycle]]=F469,F471=F468,F470=F467),1,""),"")</f>
        <v/>
      </c>
      <c r="O472" t="str">
        <f>IF(OR(טבלה20[[#This Row],[פעילות]]="",L471=""),"",IF(טבלה20[[#This Row],[פעילות]]=1,1,0))</f>
        <v/>
      </c>
      <c r="P472" t="str">
        <f>IF(AND(טבלה20[[#This Row],[הפרש קבוע אחרון]]&lt;&gt;"",טבלה20[[#This Row],[CycleNumber]]&lt;B473,B473&lt;&gt;"",טבלה20[[#This Row],[פעילות]]&lt;4),IF(F473-טבלה20[[#This Row],[LengthofCycle]]=טבלה20[[#This Row],[הפרש קבוע אחרון]],1,0),"")</f>
        <v/>
      </c>
      <c r="Q472" s="14" t="str">
        <f>IF(טבלה20[[#This Row],[פעילות]]="","",IF(OR(Q471="",AND(טבלה20[[#This Row],[דילוג]]=1,L471=3)),1,Q471+1))</f>
        <v/>
      </c>
      <c r="R472" s="14" t="str">
        <f>IF(AND(טבלה20[[#This Row],[מחזורי פעילות]]=3,H473=1,טבלה20[[#This Row],[הפרש קבוע אחרון]]&lt;&gt;J473),1,"")</f>
        <v/>
      </c>
      <c r="S472" s="14" t="str">
        <f>IF(AND(טבלה20[[#This Row],[מחזורי פעילות]]=3,H473=1,טבלה20[[#This Row],[הפרש קבוע אחרון]]=J473),1,"")</f>
        <v/>
      </c>
      <c r="T472" s="14" t="str">
        <f>IF(AND(טבלה20[[#This Row],[דילוג]]=1,טבלה20[[#This Row],[הפרש קבוע אחרון]]=J471,טבלה20[[#This Row],[מחזורי פעילות]]&gt;1),1,"")</f>
        <v/>
      </c>
      <c r="U472" s="14" t="str">
        <f>IF(OR(AND(טבלה20[[#This Row],[מחזורי פעילות]]&lt;&gt;"",Q473=""),AND(טבלה20[[#This Row],[פעילות]]=3,Q473=1)),טבלה20[[#This Row],[מחזורי פעילות]],"")</f>
        <v/>
      </c>
      <c r="V472" s="14" t="str">
        <f>IF(טבלה20[[#This Row],[באיזה מחזור נעקר אחרי קביעה?]]&lt;&gt;"",1,"")</f>
        <v/>
      </c>
      <c r="W472" s="14" t="str">
        <f>IF(AND(טבלה20[[#This Row],[באיזה מחזור נעקר אחרי קביעה?]]&lt;&gt;"",טבלה20[[#This Row],[CycleNumber]]&gt;B473),טבלה20[[#This Row],[באיזה מחזור נעקר אחרי קביעה?]],"")</f>
        <v/>
      </c>
      <c r="X472" s="14" t="str">
        <f>IF(AND(טבלה20[[#This Row],[הפרש קבוע אחרון]]&lt;&gt;"",J471=""),טבלה20[[#This Row],[CycleNumber]],"")</f>
        <v/>
      </c>
      <c r="Y472" s="14" t="str">
        <f>IF(OR(טבלה20[[#This Row],[CycleNumber]]&gt;B473,B473=""),טבלה20[[#This Row],[CycleNumber]],"")</f>
        <v/>
      </c>
      <c r="Z4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2" t="s">
        <v>0</v>
      </c>
      <c r="AS472">
        <v>1</v>
      </c>
      <c r="AT472">
        <v>28</v>
      </c>
      <c r="AU472" t="str">
        <f t="shared" si="17"/>
        <v/>
      </c>
      <c r="AV472" t="str">
        <f t="shared" si="18"/>
        <v/>
      </c>
    </row>
    <row r="473" spans="1:48" x14ac:dyDescent="0.25">
      <c r="A473" t="s">
        <v>0</v>
      </c>
      <c r="B473">
        <v>2</v>
      </c>
      <c r="C473">
        <v>0</v>
      </c>
      <c r="D473">
        <v>1</v>
      </c>
      <c r="E473">
        <v>0</v>
      </c>
      <c r="F473">
        <v>26</v>
      </c>
      <c r="G473">
        <f>טבלה20[[#This Row],[LengthofCycle]]+1</f>
        <v>27</v>
      </c>
      <c r="H473" t="str">
        <f>IF(טבלה20[[#This Row],[CycleNumber]]&gt;2,IF(AND(טבלה20[[#This Row],[LengthofCycle]]-F472=F472-F471,טבלה20[[#This Row],[LengthofCycle]]-F472&lt;&gt;0),1,""),"")</f>
        <v/>
      </c>
      <c r="I473" t="str">
        <f>IF(טבלה20[[#This Row],[דילוג]]=1,SUM(H473:H474),"")</f>
        <v/>
      </c>
      <c r="J473" t="str">
        <f>IF(AND(טבלה20[[#This Row],[CycleNumber]]&gt;B472,טבלה20[[#This Row],[CycleNumber]]&gt;2),IF(טבלה20[[#This Row],[דילוג]]=1,טבלה20[[#This Row],[LengthofCycle]]-F472,J472),"")</f>
        <v/>
      </c>
      <c r="K473" t="str">
        <f>IF(AND(טבלה20[[#This Row],[CycleNumber]]&gt;B472,טבלה20[[#This Row],[CycleNumber]]&gt;2),IF(טבלה20[[#This Row],[דילוג]]=1,1,IF(MAX(K471:K472)=1,1,IF(טבלה20[[#This Row],[LengthofCycle]]-F472&lt;&gt;טבלה20[[#This Row],[הפרש קבוע אחרון]],0,""))),"")</f>
        <v/>
      </c>
      <c r="L473" t="str">
        <f>IF(טבלה20[[#This Row],[CycleNumber]]&lt;3,"",IF(טבלה20[[#This Row],[דילוג]]=1,1,IF(L472="","",IF(טבלה20[[#This Row],[LengthofCycle]]-F472=טבלה20[[#This Row],[הפרש קבוע אחרון]],1,IF(L472+1&gt;3,"",L472+1)))))</f>
        <v/>
      </c>
      <c r="M473" t="str">
        <f>IF(AND(טבלה20[[#This Row],[פעילות]]=1,L474=2,L475=1,B475&gt;טבלה20[[#This Row],[CycleNumber]]),1,"")</f>
        <v/>
      </c>
      <c r="N473" t="str">
        <f>IF(AND(טבלה20[[#This Row],[האם יש לאישה וסת דילוג?]]=1,טבלה20[[#This Row],[CycleNumber]]&gt;5),IF(AND(טבלה20[[#This Row],[LengthofCycle]]=F470,F472=F469,F471=F468),1,""),"")</f>
        <v/>
      </c>
      <c r="O473" t="str">
        <f>IF(OR(טבלה20[[#This Row],[פעילות]]="",L472=""),"",IF(טבלה20[[#This Row],[פעילות]]=1,1,0))</f>
        <v/>
      </c>
      <c r="P473" t="str">
        <f>IF(AND(טבלה20[[#This Row],[הפרש קבוע אחרון]]&lt;&gt;"",טבלה20[[#This Row],[CycleNumber]]&lt;B474,B474&lt;&gt;"",טבלה20[[#This Row],[פעילות]]&lt;4),IF(F474-טבלה20[[#This Row],[LengthofCycle]]=טבלה20[[#This Row],[הפרש קבוע אחרון]],1,0),"")</f>
        <v/>
      </c>
      <c r="Q473" s="14" t="str">
        <f>IF(טבלה20[[#This Row],[פעילות]]="","",IF(OR(Q472="",AND(טבלה20[[#This Row],[דילוג]]=1,L472=3)),1,Q472+1))</f>
        <v/>
      </c>
      <c r="R473" s="14" t="str">
        <f>IF(AND(טבלה20[[#This Row],[מחזורי פעילות]]=3,H474=1,טבלה20[[#This Row],[הפרש קבוע אחרון]]&lt;&gt;J474),1,"")</f>
        <v/>
      </c>
      <c r="S473" s="14" t="str">
        <f>IF(AND(טבלה20[[#This Row],[מחזורי פעילות]]=3,H474=1,טבלה20[[#This Row],[הפרש קבוע אחרון]]=J474),1,"")</f>
        <v/>
      </c>
      <c r="T473" s="14" t="str">
        <f>IF(AND(טבלה20[[#This Row],[דילוג]]=1,טבלה20[[#This Row],[הפרש קבוע אחרון]]=J472,טבלה20[[#This Row],[מחזורי פעילות]]&gt;1),1,"")</f>
        <v/>
      </c>
      <c r="U473" s="14" t="str">
        <f>IF(OR(AND(טבלה20[[#This Row],[מחזורי פעילות]]&lt;&gt;"",Q474=""),AND(טבלה20[[#This Row],[פעילות]]=3,Q474=1)),טבלה20[[#This Row],[מחזורי פעילות]],"")</f>
        <v/>
      </c>
      <c r="V473" s="14" t="str">
        <f>IF(טבלה20[[#This Row],[באיזה מחזור נעקר אחרי קביעה?]]&lt;&gt;"",1,"")</f>
        <v/>
      </c>
      <c r="W473" s="14" t="str">
        <f>IF(AND(טבלה20[[#This Row],[באיזה מחזור נעקר אחרי קביעה?]]&lt;&gt;"",טבלה20[[#This Row],[CycleNumber]]&gt;B474),טבלה20[[#This Row],[באיזה מחזור נעקר אחרי קביעה?]],"")</f>
        <v/>
      </c>
      <c r="X473" s="14" t="str">
        <f>IF(AND(טבלה20[[#This Row],[הפרש קבוע אחרון]]&lt;&gt;"",J472=""),טבלה20[[#This Row],[CycleNumber]],"")</f>
        <v/>
      </c>
      <c r="Y473" s="14" t="str">
        <f>IF(OR(טבלה20[[#This Row],[CycleNumber]]&gt;B474,B474=""),טבלה20[[#This Row],[CycleNumber]],"")</f>
        <v/>
      </c>
      <c r="Z4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3" t="s">
        <v>0</v>
      </c>
      <c r="AS473">
        <v>2</v>
      </c>
      <c r="AT473">
        <v>26</v>
      </c>
      <c r="AU473" t="str">
        <f t="shared" si="17"/>
        <v/>
      </c>
      <c r="AV473" t="str">
        <f t="shared" si="18"/>
        <v/>
      </c>
    </row>
    <row r="474" spans="1:48" x14ac:dyDescent="0.25">
      <c r="A474" t="s">
        <v>0</v>
      </c>
      <c r="B474">
        <v>3</v>
      </c>
      <c r="C474">
        <v>0</v>
      </c>
      <c r="D474">
        <v>1</v>
      </c>
      <c r="E474">
        <v>0</v>
      </c>
      <c r="F474">
        <v>25</v>
      </c>
      <c r="G474">
        <f>טבלה20[[#This Row],[LengthofCycle]]+1</f>
        <v>26</v>
      </c>
      <c r="H474" t="str">
        <f>IF(טבלה20[[#This Row],[CycleNumber]]&gt;2,IF(AND(טבלה20[[#This Row],[LengthofCycle]]-F473=F473-F472,טבלה20[[#This Row],[LengthofCycle]]-F473&lt;&gt;0),1,""),"")</f>
        <v/>
      </c>
      <c r="I474" t="str">
        <f>IF(טבלה20[[#This Row],[דילוג]]=1,SUM(H474:H475),"")</f>
        <v/>
      </c>
      <c r="J474" t="str">
        <f>IF(AND(טבלה20[[#This Row],[CycleNumber]]&gt;B473,טבלה20[[#This Row],[CycleNumber]]&gt;2),IF(טבלה20[[#This Row],[דילוג]]=1,טבלה20[[#This Row],[LengthofCycle]]-F473,J473),"")</f>
        <v/>
      </c>
      <c r="K474">
        <f>IF(AND(טבלה20[[#This Row],[CycleNumber]]&gt;B473,טבלה20[[#This Row],[CycleNumber]]&gt;2),IF(טבלה20[[#This Row],[דילוג]]=1,1,IF(MAX(K472:K473)=1,1,IF(טבלה20[[#This Row],[LengthofCycle]]-F473&lt;&gt;טבלה20[[#This Row],[הפרש קבוע אחרון]],0,""))),"")</f>
        <v>0</v>
      </c>
      <c r="L474" t="str">
        <f>IF(טבלה20[[#This Row],[CycleNumber]]&lt;3,"",IF(טבלה20[[#This Row],[דילוג]]=1,1,IF(L473="","",IF(טבלה20[[#This Row],[LengthofCycle]]-F473=טבלה20[[#This Row],[הפרש קבוע אחרון]],1,IF(L473+1&gt;3,"",L473+1)))))</f>
        <v/>
      </c>
      <c r="M474" t="str">
        <f>IF(AND(טבלה20[[#This Row],[פעילות]]=1,L475=2,L476=1,B476&gt;טבלה20[[#This Row],[CycleNumber]]),1,"")</f>
        <v/>
      </c>
      <c r="N474" t="str">
        <f>IF(AND(טבלה20[[#This Row],[האם יש לאישה וסת דילוג?]]=1,טבלה20[[#This Row],[CycleNumber]]&gt;5),IF(AND(טבלה20[[#This Row],[LengthofCycle]]=F471,F473=F470,F472=F469),1,""),"")</f>
        <v/>
      </c>
      <c r="O474" t="str">
        <f>IF(OR(טבלה20[[#This Row],[פעילות]]="",L473=""),"",IF(טבלה20[[#This Row],[פעילות]]=1,1,0))</f>
        <v/>
      </c>
      <c r="P474" t="str">
        <f>IF(AND(טבלה20[[#This Row],[הפרש קבוע אחרון]]&lt;&gt;"",טבלה20[[#This Row],[CycleNumber]]&lt;B475,B475&lt;&gt;"",טבלה20[[#This Row],[פעילות]]&lt;4),IF(F475-טבלה20[[#This Row],[LengthofCycle]]=טבלה20[[#This Row],[הפרש קבוע אחרון]],1,0),"")</f>
        <v/>
      </c>
      <c r="Q474" s="14" t="str">
        <f>IF(טבלה20[[#This Row],[פעילות]]="","",IF(OR(Q473="",AND(טבלה20[[#This Row],[דילוג]]=1,L473=3)),1,Q473+1))</f>
        <v/>
      </c>
      <c r="R474" s="14" t="str">
        <f>IF(AND(טבלה20[[#This Row],[מחזורי פעילות]]=3,H475=1,טבלה20[[#This Row],[הפרש קבוע אחרון]]&lt;&gt;J475),1,"")</f>
        <v/>
      </c>
      <c r="S474" s="14" t="str">
        <f>IF(AND(טבלה20[[#This Row],[מחזורי פעילות]]=3,H475=1,טבלה20[[#This Row],[הפרש קבוע אחרון]]=J475),1,"")</f>
        <v/>
      </c>
      <c r="T474" s="14" t="str">
        <f>IF(AND(טבלה20[[#This Row],[דילוג]]=1,טבלה20[[#This Row],[הפרש קבוע אחרון]]=J473,טבלה20[[#This Row],[מחזורי פעילות]]&gt;1),1,"")</f>
        <v/>
      </c>
      <c r="U474" s="14" t="str">
        <f>IF(OR(AND(טבלה20[[#This Row],[מחזורי פעילות]]&lt;&gt;"",Q475=""),AND(טבלה20[[#This Row],[פעילות]]=3,Q475=1)),טבלה20[[#This Row],[מחזורי פעילות]],"")</f>
        <v/>
      </c>
      <c r="V474" s="14" t="str">
        <f>IF(טבלה20[[#This Row],[באיזה מחזור נעקר אחרי קביעה?]]&lt;&gt;"",1,"")</f>
        <v/>
      </c>
      <c r="W474" s="14" t="str">
        <f>IF(AND(טבלה20[[#This Row],[באיזה מחזור נעקר אחרי קביעה?]]&lt;&gt;"",טבלה20[[#This Row],[CycleNumber]]&gt;B475),טבלה20[[#This Row],[באיזה מחזור נעקר אחרי קביעה?]],"")</f>
        <v/>
      </c>
      <c r="X474" s="14" t="str">
        <f>IF(AND(טבלה20[[#This Row],[הפרש קבוע אחרון]]&lt;&gt;"",J473=""),טבלה20[[#This Row],[CycleNumber]],"")</f>
        <v/>
      </c>
      <c r="Y474" s="14" t="str">
        <f>IF(OR(טבלה20[[#This Row],[CycleNumber]]&gt;B475,B475=""),טבלה20[[#This Row],[CycleNumber]],"")</f>
        <v/>
      </c>
      <c r="Z4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4" t="s">
        <v>0</v>
      </c>
      <c r="AS474">
        <v>3</v>
      </c>
      <c r="AT474">
        <v>25</v>
      </c>
      <c r="AU474">
        <f t="shared" si="17"/>
        <v>0</v>
      </c>
      <c r="AV474" t="str">
        <f t="shared" si="18"/>
        <v/>
      </c>
    </row>
    <row r="475" spans="1:48" x14ac:dyDescent="0.25">
      <c r="A475" t="s">
        <v>0</v>
      </c>
      <c r="B475">
        <v>4</v>
      </c>
      <c r="C475">
        <v>0</v>
      </c>
      <c r="D475">
        <v>1</v>
      </c>
      <c r="E475">
        <v>0</v>
      </c>
      <c r="F475">
        <v>25</v>
      </c>
      <c r="G475">
        <f>טבלה20[[#This Row],[LengthofCycle]]+1</f>
        <v>26</v>
      </c>
      <c r="H475" t="str">
        <f>IF(טבלה20[[#This Row],[CycleNumber]]&gt;2,IF(AND(טבלה20[[#This Row],[LengthofCycle]]-F474=F474-F473,טבלה20[[#This Row],[LengthofCycle]]-F474&lt;&gt;0),1,""),"")</f>
        <v/>
      </c>
      <c r="I475" t="str">
        <f>IF(טבלה20[[#This Row],[דילוג]]=1,SUM(H475:H476),"")</f>
        <v/>
      </c>
      <c r="J475" t="str">
        <f>IF(AND(טבלה20[[#This Row],[CycleNumber]]&gt;B474,טבלה20[[#This Row],[CycleNumber]]&gt;2),IF(טבלה20[[#This Row],[דילוג]]=1,טבלה20[[#This Row],[LengthofCycle]]-F474,J474),"")</f>
        <v/>
      </c>
      <c r="K475">
        <f>IF(AND(טבלה20[[#This Row],[CycleNumber]]&gt;B474,טבלה20[[#This Row],[CycleNumber]]&gt;2),IF(טבלה20[[#This Row],[דילוג]]=1,1,IF(MAX(K473:K474)=1,1,IF(טבלה20[[#This Row],[LengthofCycle]]-F474&lt;&gt;טבלה20[[#This Row],[הפרש קבוע אחרון]],0,""))),"")</f>
        <v>0</v>
      </c>
      <c r="L475" t="str">
        <f>IF(טבלה20[[#This Row],[CycleNumber]]&lt;3,"",IF(טבלה20[[#This Row],[דילוג]]=1,1,IF(L474="","",IF(טבלה20[[#This Row],[LengthofCycle]]-F474=טבלה20[[#This Row],[הפרש קבוע אחרון]],1,IF(L474+1&gt;3,"",L474+1)))))</f>
        <v/>
      </c>
      <c r="M475" t="str">
        <f>IF(AND(טבלה20[[#This Row],[פעילות]]=1,L476=2,L477=1,B477&gt;טבלה20[[#This Row],[CycleNumber]]),1,"")</f>
        <v/>
      </c>
      <c r="N475" t="str">
        <f>IF(AND(טבלה20[[#This Row],[האם יש לאישה וסת דילוג?]]=1,טבלה20[[#This Row],[CycleNumber]]&gt;5),IF(AND(טבלה20[[#This Row],[LengthofCycle]]=F472,F474=F471,F473=F470),1,""),"")</f>
        <v/>
      </c>
      <c r="O475" t="str">
        <f>IF(OR(טבלה20[[#This Row],[פעילות]]="",L474=""),"",IF(טבלה20[[#This Row],[פעילות]]=1,1,0))</f>
        <v/>
      </c>
      <c r="P475" t="str">
        <f>IF(AND(טבלה20[[#This Row],[הפרש קבוע אחרון]]&lt;&gt;"",טבלה20[[#This Row],[CycleNumber]]&lt;B476,B476&lt;&gt;"",טבלה20[[#This Row],[פעילות]]&lt;4),IF(F476-טבלה20[[#This Row],[LengthofCycle]]=טבלה20[[#This Row],[הפרש קבוע אחרון]],1,0),"")</f>
        <v/>
      </c>
      <c r="Q475" s="14" t="str">
        <f>IF(טבלה20[[#This Row],[פעילות]]="","",IF(OR(Q474="",AND(טבלה20[[#This Row],[דילוג]]=1,L474=3)),1,Q474+1))</f>
        <v/>
      </c>
      <c r="R475" s="14" t="str">
        <f>IF(AND(טבלה20[[#This Row],[מחזורי פעילות]]=3,H476=1,טבלה20[[#This Row],[הפרש קבוע אחרון]]&lt;&gt;J476),1,"")</f>
        <v/>
      </c>
      <c r="S475" s="14" t="str">
        <f>IF(AND(טבלה20[[#This Row],[מחזורי פעילות]]=3,H476=1,טבלה20[[#This Row],[הפרש קבוע אחרון]]=J476),1,"")</f>
        <v/>
      </c>
      <c r="T475" s="14" t="str">
        <f>IF(AND(טבלה20[[#This Row],[דילוג]]=1,טבלה20[[#This Row],[הפרש קבוע אחרון]]=J474,טבלה20[[#This Row],[מחזורי פעילות]]&gt;1),1,"")</f>
        <v/>
      </c>
      <c r="U475" s="14" t="str">
        <f>IF(OR(AND(טבלה20[[#This Row],[מחזורי פעילות]]&lt;&gt;"",Q476=""),AND(טבלה20[[#This Row],[פעילות]]=3,Q476=1)),טבלה20[[#This Row],[מחזורי פעילות]],"")</f>
        <v/>
      </c>
      <c r="V475" s="14" t="str">
        <f>IF(טבלה20[[#This Row],[באיזה מחזור נעקר אחרי קביעה?]]&lt;&gt;"",1,"")</f>
        <v/>
      </c>
      <c r="W475" s="14" t="str">
        <f>IF(AND(טבלה20[[#This Row],[באיזה מחזור נעקר אחרי קביעה?]]&lt;&gt;"",טבלה20[[#This Row],[CycleNumber]]&gt;B476),טבלה20[[#This Row],[באיזה מחזור נעקר אחרי קביעה?]],"")</f>
        <v/>
      </c>
      <c r="X475" s="14" t="str">
        <f>IF(AND(טבלה20[[#This Row],[הפרש קבוע אחרון]]&lt;&gt;"",J474=""),טבלה20[[#This Row],[CycleNumber]],"")</f>
        <v/>
      </c>
      <c r="Y475" s="14" t="str">
        <f>IF(OR(טבלה20[[#This Row],[CycleNumber]]&gt;B476,B476=""),טבלה20[[#This Row],[CycleNumber]],"")</f>
        <v/>
      </c>
      <c r="Z4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5" t="s">
        <v>0</v>
      </c>
      <c r="AS475">
        <v>4</v>
      </c>
      <c r="AT475">
        <v>25</v>
      </c>
      <c r="AU475">
        <f t="shared" si="17"/>
        <v>0</v>
      </c>
      <c r="AV475" t="str">
        <f t="shared" si="18"/>
        <v/>
      </c>
    </row>
    <row r="476" spans="1:48" x14ac:dyDescent="0.25">
      <c r="A476" t="s">
        <v>0</v>
      </c>
      <c r="B476">
        <v>5</v>
      </c>
      <c r="C476">
        <v>0</v>
      </c>
      <c r="D476">
        <v>0</v>
      </c>
      <c r="E476">
        <v>0</v>
      </c>
      <c r="F476">
        <v>29</v>
      </c>
      <c r="G476">
        <f>טבלה20[[#This Row],[LengthofCycle]]+1</f>
        <v>30</v>
      </c>
      <c r="H476" t="str">
        <f>IF(טבלה20[[#This Row],[CycleNumber]]&gt;2,IF(AND(טבלה20[[#This Row],[LengthofCycle]]-F475=F475-F474,טבלה20[[#This Row],[LengthofCycle]]-F475&lt;&gt;0),1,""),"")</f>
        <v/>
      </c>
      <c r="I476" t="str">
        <f>IF(טבלה20[[#This Row],[דילוג]]=1,SUM(H476:H477),"")</f>
        <v/>
      </c>
      <c r="J476" t="str">
        <f>IF(AND(טבלה20[[#This Row],[CycleNumber]]&gt;B475,טבלה20[[#This Row],[CycleNumber]]&gt;2),IF(טבלה20[[#This Row],[דילוג]]=1,טבלה20[[#This Row],[LengthofCycle]]-F475,J475),"")</f>
        <v/>
      </c>
      <c r="K476">
        <f>IF(AND(טבלה20[[#This Row],[CycleNumber]]&gt;B475,טבלה20[[#This Row],[CycleNumber]]&gt;2),IF(טבלה20[[#This Row],[דילוג]]=1,1,IF(MAX(K474:K475)=1,1,IF(טבלה20[[#This Row],[LengthofCycle]]-F475&lt;&gt;טבלה20[[#This Row],[הפרש קבוע אחרון]],0,""))),"")</f>
        <v>0</v>
      </c>
      <c r="L476" t="str">
        <f>IF(טבלה20[[#This Row],[CycleNumber]]&lt;3,"",IF(טבלה20[[#This Row],[דילוג]]=1,1,IF(L475="","",IF(טבלה20[[#This Row],[LengthofCycle]]-F475=טבלה20[[#This Row],[הפרש קבוע אחרון]],1,IF(L475+1&gt;3,"",L475+1)))))</f>
        <v/>
      </c>
      <c r="M476" t="str">
        <f>IF(AND(טבלה20[[#This Row],[פעילות]]=1,L477=2,L478=1,B478&gt;טבלה20[[#This Row],[CycleNumber]]),1,"")</f>
        <v/>
      </c>
      <c r="N476" t="str">
        <f>IF(AND(טבלה20[[#This Row],[האם יש לאישה וסת דילוג?]]=1,טבלה20[[#This Row],[CycleNumber]]&gt;5),IF(AND(טבלה20[[#This Row],[LengthofCycle]]=F473,F475=F472,F474=F471),1,""),"")</f>
        <v/>
      </c>
      <c r="O476" t="str">
        <f>IF(OR(טבלה20[[#This Row],[פעילות]]="",L475=""),"",IF(טבלה20[[#This Row],[פעילות]]=1,1,0))</f>
        <v/>
      </c>
      <c r="P476" t="str">
        <f>IF(AND(טבלה20[[#This Row],[הפרש קבוע אחרון]]&lt;&gt;"",טבלה20[[#This Row],[CycleNumber]]&lt;B477,B477&lt;&gt;"",טבלה20[[#This Row],[פעילות]]&lt;4),IF(F477-טבלה20[[#This Row],[LengthofCycle]]=טבלה20[[#This Row],[הפרש קבוע אחרון]],1,0),"")</f>
        <v/>
      </c>
      <c r="Q476" s="14" t="str">
        <f>IF(טבלה20[[#This Row],[פעילות]]="","",IF(OR(Q475="",AND(טבלה20[[#This Row],[דילוג]]=1,L475=3)),1,Q475+1))</f>
        <v/>
      </c>
      <c r="R476" s="14" t="str">
        <f>IF(AND(טבלה20[[#This Row],[מחזורי פעילות]]=3,H477=1,טבלה20[[#This Row],[הפרש קבוע אחרון]]&lt;&gt;J477),1,"")</f>
        <v/>
      </c>
      <c r="S476" s="14" t="str">
        <f>IF(AND(טבלה20[[#This Row],[מחזורי פעילות]]=3,H477=1,טבלה20[[#This Row],[הפרש קבוע אחרון]]=J477),1,"")</f>
        <v/>
      </c>
      <c r="T476" s="14" t="str">
        <f>IF(AND(טבלה20[[#This Row],[דילוג]]=1,טבלה20[[#This Row],[הפרש קבוע אחרון]]=J475,טבלה20[[#This Row],[מחזורי פעילות]]&gt;1),1,"")</f>
        <v/>
      </c>
      <c r="U476" s="14" t="str">
        <f>IF(OR(AND(טבלה20[[#This Row],[מחזורי פעילות]]&lt;&gt;"",Q477=""),AND(טבלה20[[#This Row],[פעילות]]=3,Q477=1)),טבלה20[[#This Row],[מחזורי פעילות]],"")</f>
        <v/>
      </c>
      <c r="V476" s="14" t="str">
        <f>IF(טבלה20[[#This Row],[באיזה מחזור נעקר אחרי קביעה?]]&lt;&gt;"",1,"")</f>
        <v/>
      </c>
      <c r="W476" s="14" t="str">
        <f>IF(AND(טבלה20[[#This Row],[באיזה מחזור נעקר אחרי קביעה?]]&lt;&gt;"",טבלה20[[#This Row],[CycleNumber]]&gt;B477),טבלה20[[#This Row],[באיזה מחזור נעקר אחרי קביעה?]],"")</f>
        <v/>
      </c>
      <c r="X476" s="14" t="str">
        <f>IF(AND(טבלה20[[#This Row],[הפרש קבוע אחרון]]&lt;&gt;"",J475=""),טבלה20[[#This Row],[CycleNumber]],"")</f>
        <v/>
      </c>
      <c r="Y476" s="14" t="str">
        <f>IF(OR(טבלה20[[#This Row],[CycleNumber]]&gt;B477,B477=""),טבלה20[[#This Row],[CycleNumber]],"")</f>
        <v/>
      </c>
      <c r="Z4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6" t="s">
        <v>0</v>
      </c>
      <c r="AS476">
        <v>5</v>
      </c>
      <c r="AT476">
        <v>29</v>
      </c>
      <c r="AU476">
        <f t="shared" si="17"/>
        <v>0</v>
      </c>
      <c r="AV476" t="str">
        <f t="shared" si="18"/>
        <v/>
      </c>
    </row>
    <row r="477" spans="1:48" x14ac:dyDescent="0.25">
      <c r="A477" t="s">
        <v>0</v>
      </c>
      <c r="B477">
        <v>6</v>
      </c>
      <c r="C477">
        <v>0</v>
      </c>
      <c r="D477">
        <v>0</v>
      </c>
      <c r="E477">
        <v>0</v>
      </c>
      <c r="F477">
        <v>29</v>
      </c>
      <c r="G477">
        <f>טבלה20[[#This Row],[LengthofCycle]]+1</f>
        <v>30</v>
      </c>
      <c r="H477" t="str">
        <f>IF(טבלה20[[#This Row],[CycleNumber]]&gt;2,IF(AND(טבלה20[[#This Row],[LengthofCycle]]-F476=F476-F475,טבלה20[[#This Row],[LengthofCycle]]-F476&lt;&gt;0),1,""),"")</f>
        <v/>
      </c>
      <c r="I477" t="str">
        <f>IF(טבלה20[[#This Row],[דילוג]]=1,SUM(H477:H478),"")</f>
        <v/>
      </c>
      <c r="J477" t="str">
        <f>IF(AND(טבלה20[[#This Row],[CycleNumber]]&gt;B476,טבלה20[[#This Row],[CycleNumber]]&gt;2),IF(טבלה20[[#This Row],[דילוג]]=1,טבלה20[[#This Row],[LengthofCycle]]-F476,J476),"")</f>
        <v/>
      </c>
      <c r="K477">
        <f>IF(AND(טבלה20[[#This Row],[CycleNumber]]&gt;B476,טבלה20[[#This Row],[CycleNumber]]&gt;2),IF(טבלה20[[#This Row],[דילוג]]=1,1,IF(MAX(K475:K476)=1,1,IF(טבלה20[[#This Row],[LengthofCycle]]-F476&lt;&gt;טבלה20[[#This Row],[הפרש קבוע אחרון]],0,""))),"")</f>
        <v>0</v>
      </c>
      <c r="L477" t="str">
        <f>IF(טבלה20[[#This Row],[CycleNumber]]&lt;3,"",IF(טבלה20[[#This Row],[דילוג]]=1,1,IF(L476="","",IF(טבלה20[[#This Row],[LengthofCycle]]-F476=טבלה20[[#This Row],[הפרש קבוע אחרון]],1,IF(L476+1&gt;3,"",L476+1)))))</f>
        <v/>
      </c>
      <c r="M477" t="str">
        <f>IF(AND(טבלה20[[#This Row],[פעילות]]=1,L478=2,L479=1,B479&gt;טבלה20[[#This Row],[CycleNumber]]),1,"")</f>
        <v/>
      </c>
      <c r="N477" t="str">
        <f>IF(AND(טבלה20[[#This Row],[האם יש לאישה וסת דילוג?]]=1,טבלה20[[#This Row],[CycleNumber]]&gt;5),IF(AND(טבלה20[[#This Row],[LengthofCycle]]=F474,F476=F473,F475=F472),1,""),"")</f>
        <v/>
      </c>
      <c r="O477" t="str">
        <f>IF(OR(טבלה20[[#This Row],[פעילות]]="",L476=""),"",IF(טבלה20[[#This Row],[פעילות]]=1,1,0))</f>
        <v/>
      </c>
      <c r="P477" t="str">
        <f>IF(AND(טבלה20[[#This Row],[הפרש קבוע אחרון]]&lt;&gt;"",טבלה20[[#This Row],[CycleNumber]]&lt;B478,B478&lt;&gt;"",טבלה20[[#This Row],[פעילות]]&lt;4),IF(F478-טבלה20[[#This Row],[LengthofCycle]]=טבלה20[[#This Row],[הפרש קבוע אחרון]],1,0),"")</f>
        <v/>
      </c>
      <c r="Q477" s="14" t="str">
        <f>IF(טבלה20[[#This Row],[פעילות]]="","",IF(OR(Q476="",AND(טבלה20[[#This Row],[דילוג]]=1,L476=3)),1,Q476+1))</f>
        <v/>
      </c>
      <c r="R477" s="14" t="str">
        <f>IF(AND(טבלה20[[#This Row],[מחזורי פעילות]]=3,H478=1,טבלה20[[#This Row],[הפרש קבוע אחרון]]&lt;&gt;J478),1,"")</f>
        <v/>
      </c>
      <c r="S477" s="14" t="str">
        <f>IF(AND(טבלה20[[#This Row],[מחזורי פעילות]]=3,H478=1,טבלה20[[#This Row],[הפרש קבוע אחרון]]=J478),1,"")</f>
        <v/>
      </c>
      <c r="T477" s="14" t="str">
        <f>IF(AND(טבלה20[[#This Row],[דילוג]]=1,טבלה20[[#This Row],[הפרש קבוע אחרון]]=J476,טבלה20[[#This Row],[מחזורי פעילות]]&gt;1),1,"")</f>
        <v/>
      </c>
      <c r="U477" s="14" t="str">
        <f>IF(OR(AND(טבלה20[[#This Row],[מחזורי פעילות]]&lt;&gt;"",Q478=""),AND(טבלה20[[#This Row],[פעילות]]=3,Q478=1)),טבלה20[[#This Row],[מחזורי פעילות]],"")</f>
        <v/>
      </c>
      <c r="V477" s="14" t="str">
        <f>IF(טבלה20[[#This Row],[באיזה מחזור נעקר אחרי קביעה?]]&lt;&gt;"",1,"")</f>
        <v/>
      </c>
      <c r="W477" s="14" t="str">
        <f>IF(AND(טבלה20[[#This Row],[באיזה מחזור נעקר אחרי קביעה?]]&lt;&gt;"",טבלה20[[#This Row],[CycleNumber]]&gt;B478),טבלה20[[#This Row],[באיזה מחזור נעקר אחרי קביעה?]],"")</f>
        <v/>
      </c>
      <c r="X477" s="14" t="str">
        <f>IF(AND(טבלה20[[#This Row],[הפרש קבוע אחרון]]&lt;&gt;"",J476=""),טבלה20[[#This Row],[CycleNumber]],"")</f>
        <v/>
      </c>
      <c r="Y477" s="14" t="str">
        <f>IF(OR(טבלה20[[#This Row],[CycleNumber]]&gt;B478,B478=""),טבלה20[[#This Row],[CycleNumber]],"")</f>
        <v/>
      </c>
      <c r="Z4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7" t="s">
        <v>0</v>
      </c>
      <c r="AS477">
        <v>6</v>
      </c>
      <c r="AT477">
        <v>29</v>
      </c>
      <c r="AU477">
        <f t="shared" si="17"/>
        <v>0</v>
      </c>
      <c r="AV477" t="str">
        <f t="shared" si="18"/>
        <v/>
      </c>
    </row>
    <row r="478" spans="1:48" x14ac:dyDescent="0.25">
      <c r="A478" t="s">
        <v>0</v>
      </c>
      <c r="B478">
        <v>7</v>
      </c>
      <c r="C478">
        <v>0</v>
      </c>
      <c r="D478">
        <v>1</v>
      </c>
      <c r="E478">
        <v>0</v>
      </c>
      <c r="F478">
        <v>28</v>
      </c>
      <c r="G478">
        <f>טבלה20[[#This Row],[LengthofCycle]]+1</f>
        <v>29</v>
      </c>
      <c r="H478" t="str">
        <f>IF(טבלה20[[#This Row],[CycleNumber]]&gt;2,IF(AND(טבלה20[[#This Row],[LengthofCycle]]-F477=F477-F476,טבלה20[[#This Row],[LengthofCycle]]-F477&lt;&gt;0),1,""),"")</f>
        <v/>
      </c>
      <c r="I478" t="str">
        <f>IF(טבלה20[[#This Row],[דילוג]]=1,SUM(H478:H479),"")</f>
        <v/>
      </c>
      <c r="J478" t="str">
        <f>IF(AND(טבלה20[[#This Row],[CycleNumber]]&gt;B477,טבלה20[[#This Row],[CycleNumber]]&gt;2),IF(טבלה20[[#This Row],[דילוג]]=1,טבלה20[[#This Row],[LengthofCycle]]-F477,J477),"")</f>
        <v/>
      </c>
      <c r="K478">
        <f>IF(AND(טבלה20[[#This Row],[CycleNumber]]&gt;B477,טבלה20[[#This Row],[CycleNumber]]&gt;2),IF(טבלה20[[#This Row],[דילוג]]=1,1,IF(MAX(K476:K477)=1,1,IF(טבלה20[[#This Row],[LengthofCycle]]-F477&lt;&gt;טבלה20[[#This Row],[הפרש קבוע אחרון]],0,""))),"")</f>
        <v>0</v>
      </c>
      <c r="L478" t="str">
        <f>IF(טבלה20[[#This Row],[CycleNumber]]&lt;3,"",IF(טבלה20[[#This Row],[דילוג]]=1,1,IF(L477="","",IF(טבלה20[[#This Row],[LengthofCycle]]-F477=טבלה20[[#This Row],[הפרש קבוע אחרון]],1,IF(L477+1&gt;3,"",L477+1)))))</f>
        <v/>
      </c>
      <c r="M478" t="str">
        <f>IF(AND(טבלה20[[#This Row],[פעילות]]=1,L479=2,L480=1,B480&gt;טבלה20[[#This Row],[CycleNumber]]),1,"")</f>
        <v/>
      </c>
      <c r="N478" t="str">
        <f>IF(AND(טבלה20[[#This Row],[האם יש לאישה וסת דילוג?]]=1,טבלה20[[#This Row],[CycleNumber]]&gt;5),IF(AND(טבלה20[[#This Row],[LengthofCycle]]=F475,F477=F474,F476=F473),1,""),"")</f>
        <v/>
      </c>
      <c r="O478" t="str">
        <f>IF(OR(טבלה20[[#This Row],[פעילות]]="",L477=""),"",IF(טבלה20[[#This Row],[פעילות]]=1,1,0))</f>
        <v/>
      </c>
      <c r="P478" t="str">
        <f>IF(AND(טבלה20[[#This Row],[הפרש קבוע אחרון]]&lt;&gt;"",טבלה20[[#This Row],[CycleNumber]]&lt;B479,B479&lt;&gt;"",טבלה20[[#This Row],[פעילות]]&lt;4),IF(F479-טבלה20[[#This Row],[LengthofCycle]]=טבלה20[[#This Row],[הפרש קבוע אחרון]],1,0),"")</f>
        <v/>
      </c>
      <c r="Q478" s="14" t="str">
        <f>IF(טבלה20[[#This Row],[פעילות]]="","",IF(OR(Q477="",AND(טבלה20[[#This Row],[דילוג]]=1,L477=3)),1,Q477+1))</f>
        <v/>
      </c>
      <c r="R478" s="14" t="str">
        <f>IF(AND(טבלה20[[#This Row],[מחזורי פעילות]]=3,H479=1,טבלה20[[#This Row],[הפרש קבוע אחרון]]&lt;&gt;J479),1,"")</f>
        <v/>
      </c>
      <c r="S478" s="14" t="str">
        <f>IF(AND(טבלה20[[#This Row],[מחזורי פעילות]]=3,H479=1,טבלה20[[#This Row],[הפרש קבוע אחרון]]=J479),1,"")</f>
        <v/>
      </c>
      <c r="T478" s="14" t="str">
        <f>IF(AND(טבלה20[[#This Row],[דילוג]]=1,טבלה20[[#This Row],[הפרש קבוע אחרון]]=J477,טבלה20[[#This Row],[מחזורי פעילות]]&gt;1),1,"")</f>
        <v/>
      </c>
      <c r="U478" s="14" t="str">
        <f>IF(OR(AND(טבלה20[[#This Row],[מחזורי פעילות]]&lt;&gt;"",Q479=""),AND(טבלה20[[#This Row],[פעילות]]=3,Q479=1)),טבלה20[[#This Row],[מחזורי פעילות]],"")</f>
        <v/>
      </c>
      <c r="V478" s="14" t="str">
        <f>IF(טבלה20[[#This Row],[באיזה מחזור נעקר אחרי קביעה?]]&lt;&gt;"",1,"")</f>
        <v/>
      </c>
      <c r="W478" s="14" t="str">
        <f>IF(AND(טבלה20[[#This Row],[באיזה מחזור נעקר אחרי קביעה?]]&lt;&gt;"",טבלה20[[#This Row],[CycleNumber]]&gt;B479),טבלה20[[#This Row],[באיזה מחזור נעקר אחרי קביעה?]],"")</f>
        <v/>
      </c>
      <c r="X478" s="14" t="str">
        <f>IF(AND(טבלה20[[#This Row],[הפרש קבוע אחרון]]&lt;&gt;"",J477=""),טבלה20[[#This Row],[CycleNumber]],"")</f>
        <v/>
      </c>
      <c r="Y478" s="14" t="str">
        <f>IF(OR(טבלה20[[#This Row],[CycleNumber]]&gt;B479,B479=""),טבלה20[[#This Row],[CycleNumber]],"")</f>
        <v/>
      </c>
      <c r="Z4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8" t="s">
        <v>0</v>
      </c>
      <c r="AS478">
        <v>7</v>
      </c>
      <c r="AT478">
        <v>28</v>
      </c>
      <c r="AU478">
        <f t="shared" si="17"/>
        <v>0</v>
      </c>
      <c r="AV478" t="str">
        <f t="shared" si="18"/>
        <v/>
      </c>
    </row>
    <row r="479" spans="1:48" x14ac:dyDescent="0.25">
      <c r="A479" t="s">
        <v>0</v>
      </c>
      <c r="B479">
        <v>8</v>
      </c>
      <c r="C479">
        <v>0</v>
      </c>
      <c r="D479">
        <v>0</v>
      </c>
      <c r="E479">
        <v>0</v>
      </c>
      <c r="F479">
        <v>24</v>
      </c>
      <c r="G479">
        <f>טבלה20[[#This Row],[LengthofCycle]]+1</f>
        <v>25</v>
      </c>
      <c r="H479" t="str">
        <f>IF(טבלה20[[#This Row],[CycleNumber]]&gt;2,IF(AND(טבלה20[[#This Row],[LengthofCycle]]-F478=F478-F477,טבלה20[[#This Row],[LengthofCycle]]-F478&lt;&gt;0),1,""),"")</f>
        <v/>
      </c>
      <c r="I479" t="str">
        <f>IF(טבלה20[[#This Row],[דילוג]]=1,SUM(H479:H480),"")</f>
        <v/>
      </c>
      <c r="J479" t="str">
        <f>IF(AND(טבלה20[[#This Row],[CycleNumber]]&gt;B478,טבלה20[[#This Row],[CycleNumber]]&gt;2),IF(טבלה20[[#This Row],[דילוג]]=1,טבלה20[[#This Row],[LengthofCycle]]-F478,J478),"")</f>
        <v/>
      </c>
      <c r="K479">
        <f>IF(AND(טבלה20[[#This Row],[CycleNumber]]&gt;B478,טבלה20[[#This Row],[CycleNumber]]&gt;2),IF(טבלה20[[#This Row],[דילוג]]=1,1,IF(MAX(K477:K478)=1,1,IF(טבלה20[[#This Row],[LengthofCycle]]-F478&lt;&gt;טבלה20[[#This Row],[הפרש קבוע אחרון]],0,""))),"")</f>
        <v>0</v>
      </c>
      <c r="L479" t="str">
        <f>IF(טבלה20[[#This Row],[CycleNumber]]&lt;3,"",IF(טבלה20[[#This Row],[דילוג]]=1,1,IF(L478="","",IF(טבלה20[[#This Row],[LengthofCycle]]-F478=טבלה20[[#This Row],[הפרש קבוע אחרון]],1,IF(L478+1&gt;3,"",L478+1)))))</f>
        <v/>
      </c>
      <c r="M479" t="str">
        <f>IF(AND(טבלה20[[#This Row],[פעילות]]=1,L480=2,L481=1,B481&gt;טבלה20[[#This Row],[CycleNumber]]),1,"")</f>
        <v/>
      </c>
      <c r="N479" t="str">
        <f>IF(AND(טבלה20[[#This Row],[האם יש לאישה וסת דילוג?]]=1,טבלה20[[#This Row],[CycleNumber]]&gt;5),IF(AND(טבלה20[[#This Row],[LengthofCycle]]=F476,F478=F475,F477=F474),1,""),"")</f>
        <v/>
      </c>
      <c r="O479" t="str">
        <f>IF(OR(טבלה20[[#This Row],[פעילות]]="",L478=""),"",IF(טבלה20[[#This Row],[פעילות]]=1,1,0))</f>
        <v/>
      </c>
      <c r="P479" t="str">
        <f>IF(AND(טבלה20[[#This Row],[הפרש קבוע אחרון]]&lt;&gt;"",טבלה20[[#This Row],[CycleNumber]]&lt;B480,B480&lt;&gt;"",טבלה20[[#This Row],[פעילות]]&lt;4),IF(F480-טבלה20[[#This Row],[LengthofCycle]]=טבלה20[[#This Row],[הפרש קבוע אחרון]],1,0),"")</f>
        <v/>
      </c>
      <c r="Q479" s="14" t="str">
        <f>IF(טבלה20[[#This Row],[פעילות]]="","",IF(OR(Q478="",AND(טבלה20[[#This Row],[דילוג]]=1,L478=3)),1,Q478+1))</f>
        <v/>
      </c>
      <c r="R479" s="14" t="str">
        <f>IF(AND(טבלה20[[#This Row],[מחזורי פעילות]]=3,H480=1,טבלה20[[#This Row],[הפרש קבוע אחרון]]&lt;&gt;J480),1,"")</f>
        <v/>
      </c>
      <c r="S479" s="14" t="str">
        <f>IF(AND(טבלה20[[#This Row],[מחזורי פעילות]]=3,H480=1,טבלה20[[#This Row],[הפרש קבוע אחרון]]=J480),1,"")</f>
        <v/>
      </c>
      <c r="T479" s="14" t="str">
        <f>IF(AND(טבלה20[[#This Row],[דילוג]]=1,טבלה20[[#This Row],[הפרש קבוע אחרון]]=J478,טבלה20[[#This Row],[מחזורי פעילות]]&gt;1),1,"")</f>
        <v/>
      </c>
      <c r="U479" s="14" t="str">
        <f>IF(OR(AND(טבלה20[[#This Row],[מחזורי פעילות]]&lt;&gt;"",Q480=""),AND(טבלה20[[#This Row],[פעילות]]=3,Q480=1)),טבלה20[[#This Row],[מחזורי פעילות]],"")</f>
        <v/>
      </c>
      <c r="V479" s="14" t="str">
        <f>IF(טבלה20[[#This Row],[באיזה מחזור נעקר אחרי קביעה?]]&lt;&gt;"",1,"")</f>
        <v/>
      </c>
      <c r="W479" s="14" t="str">
        <f>IF(AND(טבלה20[[#This Row],[באיזה מחזור נעקר אחרי קביעה?]]&lt;&gt;"",טבלה20[[#This Row],[CycleNumber]]&gt;B480),טבלה20[[#This Row],[באיזה מחזור נעקר אחרי קביעה?]],"")</f>
        <v/>
      </c>
      <c r="X479" s="14" t="str">
        <f>IF(AND(טבלה20[[#This Row],[הפרש קבוע אחרון]]&lt;&gt;"",J478=""),טבלה20[[#This Row],[CycleNumber]],"")</f>
        <v/>
      </c>
      <c r="Y479" s="14">
        <f>IF(OR(טבלה20[[#This Row],[CycleNumber]]&gt;B480,B480=""),טבלה20[[#This Row],[CycleNumber]],"")</f>
        <v>8</v>
      </c>
      <c r="Z4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79" t="s">
        <v>0</v>
      </c>
      <c r="AS479">
        <v>8</v>
      </c>
      <c r="AT479">
        <v>24</v>
      </c>
      <c r="AU479">
        <f t="shared" si="17"/>
        <v>0</v>
      </c>
      <c r="AV479" t="str">
        <f t="shared" si="18"/>
        <v/>
      </c>
    </row>
    <row r="480" spans="1:48" x14ac:dyDescent="0.25">
      <c r="A480" t="s">
        <v>55</v>
      </c>
      <c r="B480">
        <v>1</v>
      </c>
      <c r="C480">
        <v>1</v>
      </c>
      <c r="D480">
        <v>1</v>
      </c>
      <c r="E480">
        <v>0</v>
      </c>
      <c r="F480">
        <v>24</v>
      </c>
      <c r="G480">
        <f>טבלה20[[#This Row],[LengthofCycle]]+1</f>
        <v>25</v>
      </c>
      <c r="H480" t="str">
        <f>IF(טבלה20[[#This Row],[CycleNumber]]&gt;2,IF(AND(טבלה20[[#This Row],[LengthofCycle]]-F479=F479-F478,טבלה20[[#This Row],[LengthofCycle]]-F479&lt;&gt;0),1,""),"")</f>
        <v/>
      </c>
      <c r="I480" t="str">
        <f>IF(טבלה20[[#This Row],[דילוג]]=1,SUM(H480:H481),"")</f>
        <v/>
      </c>
      <c r="J480" t="str">
        <f>IF(AND(טבלה20[[#This Row],[CycleNumber]]&gt;B479,טבלה20[[#This Row],[CycleNumber]]&gt;2),IF(טבלה20[[#This Row],[דילוג]]=1,טבלה20[[#This Row],[LengthofCycle]]-F479,J479),"")</f>
        <v/>
      </c>
      <c r="K480" t="str">
        <f>IF(AND(טבלה20[[#This Row],[CycleNumber]]&gt;B479,טבלה20[[#This Row],[CycleNumber]]&gt;2),IF(טבלה20[[#This Row],[דילוג]]=1,1,IF(MAX(K478:K479)=1,1,IF(טבלה20[[#This Row],[LengthofCycle]]-F479&lt;&gt;טבלה20[[#This Row],[הפרש קבוע אחרון]],0,""))),"")</f>
        <v/>
      </c>
      <c r="L480" t="str">
        <f>IF(טבלה20[[#This Row],[CycleNumber]]&lt;3,"",IF(טבלה20[[#This Row],[דילוג]]=1,1,IF(L479="","",IF(טבלה20[[#This Row],[LengthofCycle]]-F479=טבלה20[[#This Row],[הפרש קבוע אחרון]],1,IF(L479+1&gt;3,"",L479+1)))))</f>
        <v/>
      </c>
      <c r="M480" t="str">
        <f>IF(AND(טבלה20[[#This Row],[פעילות]]=1,L481=2,L482=1,B482&gt;טבלה20[[#This Row],[CycleNumber]]),1,"")</f>
        <v/>
      </c>
      <c r="N480" t="str">
        <f>IF(AND(טבלה20[[#This Row],[האם יש לאישה וסת דילוג?]]=1,טבלה20[[#This Row],[CycleNumber]]&gt;5),IF(AND(טבלה20[[#This Row],[LengthofCycle]]=F477,F479=F476,F478=F475),1,""),"")</f>
        <v/>
      </c>
      <c r="O480" t="str">
        <f>IF(OR(טבלה20[[#This Row],[פעילות]]="",L479=""),"",IF(טבלה20[[#This Row],[פעילות]]=1,1,0))</f>
        <v/>
      </c>
      <c r="P480" t="str">
        <f>IF(AND(טבלה20[[#This Row],[הפרש קבוע אחרון]]&lt;&gt;"",טבלה20[[#This Row],[CycleNumber]]&lt;B481,B481&lt;&gt;"",טבלה20[[#This Row],[פעילות]]&lt;4),IF(F481-טבלה20[[#This Row],[LengthofCycle]]=טבלה20[[#This Row],[הפרש קבוע אחרון]],1,0),"")</f>
        <v/>
      </c>
      <c r="Q480" s="14" t="str">
        <f>IF(טבלה20[[#This Row],[פעילות]]="","",IF(OR(Q479="",AND(טבלה20[[#This Row],[דילוג]]=1,L479=3)),1,Q479+1))</f>
        <v/>
      </c>
      <c r="R480" s="14" t="str">
        <f>IF(AND(טבלה20[[#This Row],[מחזורי פעילות]]=3,H481=1,טבלה20[[#This Row],[הפרש קבוע אחרון]]&lt;&gt;J481),1,"")</f>
        <v/>
      </c>
      <c r="S480" s="14" t="str">
        <f>IF(AND(טבלה20[[#This Row],[מחזורי פעילות]]=3,H481=1,טבלה20[[#This Row],[הפרש קבוע אחרון]]=J481),1,"")</f>
        <v/>
      </c>
      <c r="T480" s="14" t="str">
        <f>IF(AND(טבלה20[[#This Row],[דילוג]]=1,טבלה20[[#This Row],[הפרש קבוע אחרון]]=J479,טבלה20[[#This Row],[מחזורי פעילות]]&gt;1),1,"")</f>
        <v/>
      </c>
      <c r="U480" s="14" t="str">
        <f>IF(OR(AND(טבלה20[[#This Row],[מחזורי פעילות]]&lt;&gt;"",Q481=""),AND(טבלה20[[#This Row],[פעילות]]=3,Q481=1)),טבלה20[[#This Row],[מחזורי פעילות]],"")</f>
        <v/>
      </c>
      <c r="V480" s="14" t="str">
        <f>IF(טבלה20[[#This Row],[באיזה מחזור נעקר אחרי קביעה?]]&lt;&gt;"",1,"")</f>
        <v/>
      </c>
      <c r="W480" s="14" t="str">
        <f>IF(AND(טבלה20[[#This Row],[באיזה מחזור נעקר אחרי קביעה?]]&lt;&gt;"",טבלה20[[#This Row],[CycleNumber]]&gt;B481),טבלה20[[#This Row],[באיזה מחזור נעקר אחרי קביעה?]],"")</f>
        <v/>
      </c>
      <c r="X480" s="14" t="str">
        <f>IF(AND(טבלה20[[#This Row],[הפרש קבוע אחרון]]&lt;&gt;"",J479=""),טבלה20[[#This Row],[CycleNumber]],"")</f>
        <v/>
      </c>
      <c r="Y480" s="14" t="str">
        <f>IF(OR(טבלה20[[#This Row],[CycleNumber]]&gt;B481,B481=""),טבלה20[[#This Row],[CycleNumber]],"")</f>
        <v/>
      </c>
      <c r="Z4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0" t="s">
        <v>55</v>
      </c>
      <c r="AS480">
        <v>1</v>
      </c>
      <c r="AT480">
        <v>24</v>
      </c>
      <c r="AU480" t="str">
        <f t="shared" si="17"/>
        <v/>
      </c>
      <c r="AV480" t="str">
        <f t="shared" si="18"/>
        <v/>
      </c>
    </row>
    <row r="481" spans="1:48" x14ac:dyDescent="0.25">
      <c r="A481" t="s">
        <v>55</v>
      </c>
      <c r="B481">
        <v>2</v>
      </c>
      <c r="C481">
        <v>1</v>
      </c>
      <c r="D481">
        <v>1</v>
      </c>
      <c r="E481">
        <v>0</v>
      </c>
      <c r="F481">
        <v>36</v>
      </c>
      <c r="G481">
        <f>טבלה20[[#This Row],[LengthofCycle]]+1</f>
        <v>37</v>
      </c>
      <c r="H481" t="str">
        <f>IF(טבלה20[[#This Row],[CycleNumber]]&gt;2,IF(AND(טבלה20[[#This Row],[LengthofCycle]]-F480=F480-F479,טבלה20[[#This Row],[LengthofCycle]]-F480&lt;&gt;0),1,""),"")</f>
        <v/>
      </c>
      <c r="I481" t="str">
        <f>IF(טבלה20[[#This Row],[דילוג]]=1,SUM(H481:H482),"")</f>
        <v/>
      </c>
      <c r="J481" t="str">
        <f>IF(AND(טבלה20[[#This Row],[CycleNumber]]&gt;B480,טבלה20[[#This Row],[CycleNumber]]&gt;2),IF(טבלה20[[#This Row],[דילוג]]=1,טבלה20[[#This Row],[LengthofCycle]]-F480,J480),"")</f>
        <v/>
      </c>
      <c r="K481" t="str">
        <f>IF(AND(טבלה20[[#This Row],[CycleNumber]]&gt;B480,טבלה20[[#This Row],[CycleNumber]]&gt;2),IF(טבלה20[[#This Row],[דילוג]]=1,1,IF(MAX(K479:K480)=1,1,IF(טבלה20[[#This Row],[LengthofCycle]]-F480&lt;&gt;טבלה20[[#This Row],[הפרש קבוע אחרון]],0,""))),"")</f>
        <v/>
      </c>
      <c r="L481" t="str">
        <f>IF(טבלה20[[#This Row],[CycleNumber]]&lt;3,"",IF(טבלה20[[#This Row],[דילוג]]=1,1,IF(L480="","",IF(טבלה20[[#This Row],[LengthofCycle]]-F480=טבלה20[[#This Row],[הפרש קבוע אחרון]],1,IF(L480+1&gt;3,"",L480+1)))))</f>
        <v/>
      </c>
      <c r="M481" t="str">
        <f>IF(AND(טבלה20[[#This Row],[פעילות]]=1,L482=2,L483=1,B483&gt;טבלה20[[#This Row],[CycleNumber]]),1,"")</f>
        <v/>
      </c>
      <c r="N481" t="str">
        <f>IF(AND(טבלה20[[#This Row],[האם יש לאישה וסת דילוג?]]=1,טבלה20[[#This Row],[CycleNumber]]&gt;5),IF(AND(טבלה20[[#This Row],[LengthofCycle]]=F478,F480=F477,F479=F476),1,""),"")</f>
        <v/>
      </c>
      <c r="O481" t="str">
        <f>IF(OR(טבלה20[[#This Row],[פעילות]]="",L480=""),"",IF(טבלה20[[#This Row],[פעילות]]=1,1,0))</f>
        <v/>
      </c>
      <c r="P481" t="str">
        <f>IF(AND(טבלה20[[#This Row],[הפרש קבוע אחרון]]&lt;&gt;"",טבלה20[[#This Row],[CycleNumber]]&lt;B482,B482&lt;&gt;"",טבלה20[[#This Row],[פעילות]]&lt;4),IF(F482-טבלה20[[#This Row],[LengthofCycle]]=טבלה20[[#This Row],[הפרש קבוע אחרון]],1,0),"")</f>
        <v/>
      </c>
      <c r="Q481" s="14" t="str">
        <f>IF(טבלה20[[#This Row],[פעילות]]="","",IF(OR(Q480="",AND(טבלה20[[#This Row],[דילוג]]=1,L480=3)),1,Q480+1))</f>
        <v/>
      </c>
      <c r="R481" s="14" t="str">
        <f>IF(AND(טבלה20[[#This Row],[מחזורי פעילות]]=3,H482=1,טבלה20[[#This Row],[הפרש קבוע אחרון]]&lt;&gt;J482),1,"")</f>
        <v/>
      </c>
      <c r="S481" s="14" t="str">
        <f>IF(AND(טבלה20[[#This Row],[מחזורי פעילות]]=3,H482=1,טבלה20[[#This Row],[הפרש קבוע אחרון]]=J482),1,"")</f>
        <v/>
      </c>
      <c r="T481" s="14" t="str">
        <f>IF(AND(טבלה20[[#This Row],[דילוג]]=1,טבלה20[[#This Row],[הפרש קבוע אחרון]]=J480,טבלה20[[#This Row],[מחזורי פעילות]]&gt;1),1,"")</f>
        <v/>
      </c>
      <c r="U481" s="14" t="str">
        <f>IF(OR(AND(טבלה20[[#This Row],[מחזורי פעילות]]&lt;&gt;"",Q482=""),AND(טבלה20[[#This Row],[פעילות]]=3,Q482=1)),טבלה20[[#This Row],[מחזורי פעילות]],"")</f>
        <v/>
      </c>
      <c r="V481" s="14" t="str">
        <f>IF(טבלה20[[#This Row],[באיזה מחזור נעקר אחרי קביעה?]]&lt;&gt;"",1,"")</f>
        <v/>
      </c>
      <c r="W481" s="14" t="str">
        <f>IF(AND(טבלה20[[#This Row],[באיזה מחזור נעקר אחרי קביעה?]]&lt;&gt;"",טבלה20[[#This Row],[CycleNumber]]&gt;B482),טבלה20[[#This Row],[באיזה מחזור נעקר אחרי קביעה?]],"")</f>
        <v/>
      </c>
      <c r="X481" s="14" t="str">
        <f>IF(AND(טבלה20[[#This Row],[הפרש קבוע אחרון]]&lt;&gt;"",J480=""),טבלה20[[#This Row],[CycleNumber]],"")</f>
        <v/>
      </c>
      <c r="Y481" s="14" t="str">
        <f>IF(OR(טבלה20[[#This Row],[CycleNumber]]&gt;B482,B482=""),טבלה20[[#This Row],[CycleNumber]],"")</f>
        <v/>
      </c>
      <c r="Z4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1" t="s">
        <v>55</v>
      </c>
      <c r="AS481">
        <v>2</v>
      </c>
      <c r="AT481">
        <v>36</v>
      </c>
      <c r="AU481" t="str">
        <f t="shared" si="17"/>
        <v/>
      </c>
      <c r="AV481" t="str">
        <f t="shared" si="18"/>
        <v/>
      </c>
    </row>
    <row r="482" spans="1:48" x14ac:dyDescent="0.25">
      <c r="A482" t="s">
        <v>55</v>
      </c>
      <c r="B482">
        <v>3</v>
      </c>
      <c r="C482">
        <v>1</v>
      </c>
      <c r="D482">
        <v>1</v>
      </c>
      <c r="E482">
        <v>0</v>
      </c>
      <c r="F482">
        <v>37</v>
      </c>
      <c r="G482">
        <f>טבלה20[[#This Row],[LengthofCycle]]+1</f>
        <v>38</v>
      </c>
      <c r="H482" t="str">
        <f>IF(טבלה20[[#This Row],[CycleNumber]]&gt;2,IF(AND(טבלה20[[#This Row],[LengthofCycle]]-F481=F481-F480,טבלה20[[#This Row],[LengthofCycle]]-F481&lt;&gt;0),1,""),"")</f>
        <v/>
      </c>
      <c r="I482" t="str">
        <f>IF(טבלה20[[#This Row],[דילוג]]=1,SUM(H482:H483),"")</f>
        <v/>
      </c>
      <c r="J482" t="str">
        <f>IF(AND(טבלה20[[#This Row],[CycleNumber]]&gt;B481,טבלה20[[#This Row],[CycleNumber]]&gt;2),IF(טבלה20[[#This Row],[דילוג]]=1,טבלה20[[#This Row],[LengthofCycle]]-F481,J481),"")</f>
        <v/>
      </c>
      <c r="K482">
        <f>IF(AND(טבלה20[[#This Row],[CycleNumber]]&gt;B481,טבלה20[[#This Row],[CycleNumber]]&gt;2),IF(טבלה20[[#This Row],[דילוג]]=1,1,IF(MAX(K480:K481)=1,1,IF(טבלה20[[#This Row],[LengthofCycle]]-F481&lt;&gt;טבלה20[[#This Row],[הפרש קבוע אחרון]],0,""))),"")</f>
        <v>0</v>
      </c>
      <c r="L482" t="str">
        <f>IF(טבלה20[[#This Row],[CycleNumber]]&lt;3,"",IF(טבלה20[[#This Row],[דילוג]]=1,1,IF(L481="","",IF(טבלה20[[#This Row],[LengthofCycle]]-F481=טבלה20[[#This Row],[הפרש קבוע אחרון]],1,IF(L481+1&gt;3,"",L481+1)))))</f>
        <v/>
      </c>
      <c r="M482" t="str">
        <f>IF(AND(טבלה20[[#This Row],[פעילות]]=1,L483=2,L484=1,B484&gt;טבלה20[[#This Row],[CycleNumber]]),1,"")</f>
        <v/>
      </c>
      <c r="N482" t="str">
        <f>IF(AND(טבלה20[[#This Row],[האם יש לאישה וסת דילוג?]]=1,טבלה20[[#This Row],[CycleNumber]]&gt;5),IF(AND(טבלה20[[#This Row],[LengthofCycle]]=F479,F481=F478,F480=F477),1,""),"")</f>
        <v/>
      </c>
      <c r="O482" t="str">
        <f>IF(OR(טבלה20[[#This Row],[פעילות]]="",L481=""),"",IF(טבלה20[[#This Row],[פעילות]]=1,1,0))</f>
        <v/>
      </c>
      <c r="P482" t="str">
        <f>IF(AND(טבלה20[[#This Row],[הפרש קבוע אחרון]]&lt;&gt;"",טבלה20[[#This Row],[CycleNumber]]&lt;B483,B483&lt;&gt;"",טבלה20[[#This Row],[פעילות]]&lt;4),IF(F483-טבלה20[[#This Row],[LengthofCycle]]=טבלה20[[#This Row],[הפרש קבוע אחרון]],1,0),"")</f>
        <v/>
      </c>
      <c r="Q482" s="14" t="str">
        <f>IF(טבלה20[[#This Row],[פעילות]]="","",IF(OR(Q481="",AND(טבלה20[[#This Row],[דילוג]]=1,L481=3)),1,Q481+1))</f>
        <v/>
      </c>
      <c r="R482" s="14" t="str">
        <f>IF(AND(טבלה20[[#This Row],[מחזורי פעילות]]=3,H483=1,טבלה20[[#This Row],[הפרש קבוע אחרון]]&lt;&gt;J483),1,"")</f>
        <v/>
      </c>
      <c r="S482" s="14" t="str">
        <f>IF(AND(טבלה20[[#This Row],[מחזורי פעילות]]=3,H483=1,טבלה20[[#This Row],[הפרש קבוע אחרון]]=J483),1,"")</f>
        <v/>
      </c>
      <c r="T482" s="14" t="str">
        <f>IF(AND(טבלה20[[#This Row],[דילוג]]=1,טבלה20[[#This Row],[הפרש קבוע אחרון]]=J481,טבלה20[[#This Row],[מחזורי פעילות]]&gt;1),1,"")</f>
        <v/>
      </c>
      <c r="U482" s="14" t="str">
        <f>IF(OR(AND(טבלה20[[#This Row],[מחזורי פעילות]]&lt;&gt;"",Q483=""),AND(טבלה20[[#This Row],[פעילות]]=3,Q483=1)),טבלה20[[#This Row],[מחזורי פעילות]],"")</f>
        <v/>
      </c>
      <c r="V482" s="14" t="str">
        <f>IF(טבלה20[[#This Row],[באיזה מחזור נעקר אחרי קביעה?]]&lt;&gt;"",1,"")</f>
        <v/>
      </c>
      <c r="W482" s="14" t="str">
        <f>IF(AND(טבלה20[[#This Row],[באיזה מחזור נעקר אחרי קביעה?]]&lt;&gt;"",טבלה20[[#This Row],[CycleNumber]]&gt;B483),טבלה20[[#This Row],[באיזה מחזור נעקר אחרי קביעה?]],"")</f>
        <v/>
      </c>
      <c r="X482" s="14" t="str">
        <f>IF(AND(טבלה20[[#This Row],[הפרש קבוע אחרון]]&lt;&gt;"",J481=""),טבלה20[[#This Row],[CycleNumber]],"")</f>
        <v/>
      </c>
      <c r="Y482" s="14" t="str">
        <f>IF(OR(טבלה20[[#This Row],[CycleNumber]]&gt;B483,B483=""),טבלה20[[#This Row],[CycleNumber]],"")</f>
        <v/>
      </c>
      <c r="Z4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2" t="s">
        <v>55</v>
      </c>
      <c r="AS482">
        <v>3</v>
      </c>
      <c r="AT482">
        <v>37</v>
      </c>
      <c r="AU482">
        <f t="shared" si="17"/>
        <v>0</v>
      </c>
      <c r="AV482" t="str">
        <f t="shared" si="18"/>
        <v/>
      </c>
    </row>
    <row r="483" spans="1:48" x14ac:dyDescent="0.25">
      <c r="A483" t="s">
        <v>55</v>
      </c>
      <c r="B483">
        <v>4</v>
      </c>
      <c r="C483">
        <v>1</v>
      </c>
      <c r="D483">
        <v>1</v>
      </c>
      <c r="E483">
        <v>0</v>
      </c>
      <c r="F483">
        <v>34</v>
      </c>
      <c r="G483">
        <f>טבלה20[[#This Row],[LengthofCycle]]+1</f>
        <v>35</v>
      </c>
      <c r="H483" t="str">
        <f>IF(טבלה20[[#This Row],[CycleNumber]]&gt;2,IF(AND(טבלה20[[#This Row],[LengthofCycle]]-F482=F482-F481,טבלה20[[#This Row],[LengthofCycle]]-F482&lt;&gt;0),1,""),"")</f>
        <v/>
      </c>
      <c r="I483" t="str">
        <f>IF(טבלה20[[#This Row],[דילוג]]=1,SUM(H483:H484),"")</f>
        <v/>
      </c>
      <c r="J483" t="str">
        <f>IF(AND(טבלה20[[#This Row],[CycleNumber]]&gt;B482,טבלה20[[#This Row],[CycleNumber]]&gt;2),IF(טבלה20[[#This Row],[דילוג]]=1,טבלה20[[#This Row],[LengthofCycle]]-F482,J482),"")</f>
        <v/>
      </c>
      <c r="K483">
        <f>IF(AND(טבלה20[[#This Row],[CycleNumber]]&gt;B482,טבלה20[[#This Row],[CycleNumber]]&gt;2),IF(טבלה20[[#This Row],[דילוג]]=1,1,IF(MAX(K481:K482)=1,1,IF(טבלה20[[#This Row],[LengthofCycle]]-F482&lt;&gt;טבלה20[[#This Row],[הפרש קבוע אחרון]],0,""))),"")</f>
        <v>0</v>
      </c>
      <c r="L483" t="str">
        <f>IF(טבלה20[[#This Row],[CycleNumber]]&lt;3,"",IF(טבלה20[[#This Row],[דילוג]]=1,1,IF(L482="","",IF(טבלה20[[#This Row],[LengthofCycle]]-F482=טבלה20[[#This Row],[הפרש קבוע אחרון]],1,IF(L482+1&gt;3,"",L482+1)))))</f>
        <v/>
      </c>
      <c r="M483" t="str">
        <f>IF(AND(טבלה20[[#This Row],[פעילות]]=1,L484=2,L485=1,B485&gt;טבלה20[[#This Row],[CycleNumber]]),1,"")</f>
        <v/>
      </c>
      <c r="N483" t="str">
        <f>IF(AND(טבלה20[[#This Row],[האם יש לאישה וסת דילוג?]]=1,טבלה20[[#This Row],[CycleNumber]]&gt;5),IF(AND(טבלה20[[#This Row],[LengthofCycle]]=F480,F482=F479,F481=F478),1,""),"")</f>
        <v/>
      </c>
      <c r="O483" t="str">
        <f>IF(OR(טבלה20[[#This Row],[פעילות]]="",L482=""),"",IF(טבלה20[[#This Row],[פעילות]]=1,1,0))</f>
        <v/>
      </c>
      <c r="P483" t="str">
        <f>IF(AND(טבלה20[[#This Row],[הפרש קבוע אחרון]]&lt;&gt;"",טבלה20[[#This Row],[CycleNumber]]&lt;B484,B484&lt;&gt;"",טבלה20[[#This Row],[פעילות]]&lt;4),IF(F484-טבלה20[[#This Row],[LengthofCycle]]=טבלה20[[#This Row],[הפרש קבוע אחרון]],1,0),"")</f>
        <v/>
      </c>
      <c r="Q483" s="14" t="str">
        <f>IF(טבלה20[[#This Row],[פעילות]]="","",IF(OR(Q482="",AND(טבלה20[[#This Row],[דילוג]]=1,L482=3)),1,Q482+1))</f>
        <v/>
      </c>
      <c r="R483" s="14" t="str">
        <f>IF(AND(טבלה20[[#This Row],[מחזורי פעילות]]=3,H484=1,טבלה20[[#This Row],[הפרש קבוע אחרון]]&lt;&gt;J484),1,"")</f>
        <v/>
      </c>
      <c r="S483" s="14" t="str">
        <f>IF(AND(טבלה20[[#This Row],[מחזורי פעילות]]=3,H484=1,טבלה20[[#This Row],[הפרש קבוע אחרון]]=J484),1,"")</f>
        <v/>
      </c>
      <c r="T483" s="14" t="str">
        <f>IF(AND(טבלה20[[#This Row],[דילוג]]=1,טבלה20[[#This Row],[הפרש קבוע אחרון]]=J482,טבלה20[[#This Row],[מחזורי פעילות]]&gt;1),1,"")</f>
        <v/>
      </c>
      <c r="U483" s="14" t="str">
        <f>IF(OR(AND(טבלה20[[#This Row],[מחזורי פעילות]]&lt;&gt;"",Q484=""),AND(טבלה20[[#This Row],[פעילות]]=3,Q484=1)),טבלה20[[#This Row],[מחזורי פעילות]],"")</f>
        <v/>
      </c>
      <c r="V483" s="14" t="str">
        <f>IF(טבלה20[[#This Row],[באיזה מחזור נעקר אחרי קביעה?]]&lt;&gt;"",1,"")</f>
        <v/>
      </c>
      <c r="W483" s="14" t="str">
        <f>IF(AND(טבלה20[[#This Row],[באיזה מחזור נעקר אחרי קביעה?]]&lt;&gt;"",טבלה20[[#This Row],[CycleNumber]]&gt;B484),טבלה20[[#This Row],[באיזה מחזור נעקר אחרי קביעה?]],"")</f>
        <v/>
      </c>
      <c r="X483" s="14" t="str">
        <f>IF(AND(טבלה20[[#This Row],[הפרש קבוע אחרון]]&lt;&gt;"",J482=""),טבלה20[[#This Row],[CycleNumber]],"")</f>
        <v/>
      </c>
      <c r="Y483" s="14" t="str">
        <f>IF(OR(טבלה20[[#This Row],[CycleNumber]]&gt;B484,B484=""),טבלה20[[#This Row],[CycleNumber]],"")</f>
        <v/>
      </c>
      <c r="Z4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3" t="s">
        <v>55</v>
      </c>
      <c r="AS483">
        <v>4</v>
      </c>
      <c r="AT483">
        <v>34</v>
      </c>
      <c r="AU483">
        <f t="shared" si="17"/>
        <v>0</v>
      </c>
      <c r="AV483" t="str">
        <f t="shared" si="18"/>
        <v/>
      </c>
    </row>
    <row r="484" spans="1:48" x14ac:dyDescent="0.25">
      <c r="A484" t="s">
        <v>55</v>
      </c>
      <c r="B484">
        <v>5</v>
      </c>
      <c r="C484">
        <v>1</v>
      </c>
      <c r="D484">
        <v>1</v>
      </c>
      <c r="E484">
        <v>0</v>
      </c>
      <c r="F484">
        <v>30</v>
      </c>
      <c r="G484">
        <f>טבלה20[[#This Row],[LengthofCycle]]+1</f>
        <v>31</v>
      </c>
      <c r="H484" t="str">
        <f>IF(טבלה20[[#This Row],[CycleNumber]]&gt;2,IF(AND(טבלה20[[#This Row],[LengthofCycle]]-F483=F483-F482,טבלה20[[#This Row],[LengthofCycle]]-F483&lt;&gt;0),1,""),"")</f>
        <v/>
      </c>
      <c r="I484" t="str">
        <f>IF(טבלה20[[#This Row],[דילוג]]=1,SUM(H484:H485),"")</f>
        <v/>
      </c>
      <c r="J484" t="str">
        <f>IF(AND(טבלה20[[#This Row],[CycleNumber]]&gt;B483,טבלה20[[#This Row],[CycleNumber]]&gt;2),IF(טבלה20[[#This Row],[דילוג]]=1,טבלה20[[#This Row],[LengthofCycle]]-F483,J483),"")</f>
        <v/>
      </c>
      <c r="K484">
        <f>IF(AND(טבלה20[[#This Row],[CycleNumber]]&gt;B483,טבלה20[[#This Row],[CycleNumber]]&gt;2),IF(טבלה20[[#This Row],[דילוג]]=1,1,IF(MAX(K482:K483)=1,1,IF(טבלה20[[#This Row],[LengthofCycle]]-F483&lt;&gt;טבלה20[[#This Row],[הפרש קבוע אחרון]],0,""))),"")</f>
        <v>0</v>
      </c>
      <c r="L484" t="str">
        <f>IF(טבלה20[[#This Row],[CycleNumber]]&lt;3,"",IF(טבלה20[[#This Row],[דילוג]]=1,1,IF(L483="","",IF(טבלה20[[#This Row],[LengthofCycle]]-F483=טבלה20[[#This Row],[הפרש קבוע אחרון]],1,IF(L483+1&gt;3,"",L483+1)))))</f>
        <v/>
      </c>
      <c r="M484" t="str">
        <f>IF(AND(טבלה20[[#This Row],[פעילות]]=1,L485=2,L486=1,B486&gt;טבלה20[[#This Row],[CycleNumber]]),1,"")</f>
        <v/>
      </c>
      <c r="N484" t="str">
        <f>IF(AND(טבלה20[[#This Row],[האם יש לאישה וסת דילוג?]]=1,טבלה20[[#This Row],[CycleNumber]]&gt;5),IF(AND(טבלה20[[#This Row],[LengthofCycle]]=F481,F483=F480,F482=F479),1,""),"")</f>
        <v/>
      </c>
      <c r="O484" t="str">
        <f>IF(OR(טבלה20[[#This Row],[פעילות]]="",L483=""),"",IF(טבלה20[[#This Row],[פעילות]]=1,1,0))</f>
        <v/>
      </c>
      <c r="P484" t="str">
        <f>IF(AND(טבלה20[[#This Row],[הפרש קבוע אחרון]]&lt;&gt;"",טבלה20[[#This Row],[CycleNumber]]&lt;B485,B485&lt;&gt;"",טבלה20[[#This Row],[פעילות]]&lt;4),IF(F485-טבלה20[[#This Row],[LengthofCycle]]=טבלה20[[#This Row],[הפרש קבוע אחרון]],1,0),"")</f>
        <v/>
      </c>
      <c r="Q484" s="14" t="str">
        <f>IF(טבלה20[[#This Row],[פעילות]]="","",IF(OR(Q483="",AND(טבלה20[[#This Row],[דילוג]]=1,L483=3)),1,Q483+1))</f>
        <v/>
      </c>
      <c r="R484" s="14" t="str">
        <f>IF(AND(טבלה20[[#This Row],[מחזורי פעילות]]=3,H485=1,טבלה20[[#This Row],[הפרש קבוע אחרון]]&lt;&gt;J485),1,"")</f>
        <v/>
      </c>
      <c r="S484" s="14" t="str">
        <f>IF(AND(טבלה20[[#This Row],[מחזורי פעילות]]=3,H485=1,טבלה20[[#This Row],[הפרש קבוע אחרון]]=J485),1,"")</f>
        <v/>
      </c>
      <c r="T484" s="14" t="str">
        <f>IF(AND(טבלה20[[#This Row],[דילוג]]=1,טבלה20[[#This Row],[הפרש קבוע אחרון]]=J483,טבלה20[[#This Row],[מחזורי פעילות]]&gt;1),1,"")</f>
        <v/>
      </c>
      <c r="U484" s="14" t="str">
        <f>IF(OR(AND(טבלה20[[#This Row],[מחזורי פעילות]]&lt;&gt;"",Q485=""),AND(טבלה20[[#This Row],[פעילות]]=3,Q485=1)),טבלה20[[#This Row],[מחזורי פעילות]],"")</f>
        <v/>
      </c>
      <c r="V484" s="14" t="str">
        <f>IF(טבלה20[[#This Row],[באיזה מחזור נעקר אחרי קביעה?]]&lt;&gt;"",1,"")</f>
        <v/>
      </c>
      <c r="W484" s="14" t="str">
        <f>IF(AND(טבלה20[[#This Row],[באיזה מחזור נעקר אחרי קביעה?]]&lt;&gt;"",טבלה20[[#This Row],[CycleNumber]]&gt;B485),טבלה20[[#This Row],[באיזה מחזור נעקר אחרי קביעה?]],"")</f>
        <v/>
      </c>
      <c r="X484" s="14" t="str">
        <f>IF(AND(טבלה20[[#This Row],[הפרש קבוע אחרון]]&lt;&gt;"",J483=""),טבלה20[[#This Row],[CycleNumber]],"")</f>
        <v/>
      </c>
      <c r="Y484" s="14" t="str">
        <f>IF(OR(טבלה20[[#This Row],[CycleNumber]]&gt;B485,B485=""),טבלה20[[#This Row],[CycleNumber]],"")</f>
        <v/>
      </c>
      <c r="Z4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4" t="s">
        <v>55</v>
      </c>
      <c r="AS484">
        <v>5</v>
      </c>
      <c r="AT484">
        <v>30</v>
      </c>
      <c r="AU484">
        <f t="shared" si="17"/>
        <v>0</v>
      </c>
      <c r="AV484" t="str">
        <f t="shared" si="18"/>
        <v/>
      </c>
    </row>
    <row r="485" spans="1:48" x14ac:dyDescent="0.25">
      <c r="A485" t="s">
        <v>55</v>
      </c>
      <c r="B485">
        <v>6</v>
      </c>
      <c r="C485">
        <v>1</v>
      </c>
      <c r="D485">
        <v>0</v>
      </c>
      <c r="E485">
        <v>0</v>
      </c>
      <c r="F485">
        <v>29</v>
      </c>
      <c r="G485">
        <f>טבלה20[[#This Row],[LengthofCycle]]+1</f>
        <v>30</v>
      </c>
      <c r="H485" t="str">
        <f>IF(טבלה20[[#This Row],[CycleNumber]]&gt;2,IF(AND(טבלה20[[#This Row],[LengthofCycle]]-F484=F484-F483,טבלה20[[#This Row],[LengthofCycle]]-F484&lt;&gt;0),1,""),"")</f>
        <v/>
      </c>
      <c r="I485" t="str">
        <f>IF(טבלה20[[#This Row],[דילוג]]=1,SUM(H485:H486),"")</f>
        <v/>
      </c>
      <c r="J485" t="str">
        <f>IF(AND(טבלה20[[#This Row],[CycleNumber]]&gt;B484,טבלה20[[#This Row],[CycleNumber]]&gt;2),IF(טבלה20[[#This Row],[דילוג]]=1,טבלה20[[#This Row],[LengthofCycle]]-F484,J484),"")</f>
        <v/>
      </c>
      <c r="K485">
        <f>IF(AND(טבלה20[[#This Row],[CycleNumber]]&gt;B484,טבלה20[[#This Row],[CycleNumber]]&gt;2),IF(טבלה20[[#This Row],[דילוג]]=1,1,IF(MAX(K483:K484)=1,1,IF(טבלה20[[#This Row],[LengthofCycle]]-F484&lt;&gt;טבלה20[[#This Row],[הפרש קבוע אחרון]],0,""))),"")</f>
        <v>0</v>
      </c>
      <c r="L485" t="str">
        <f>IF(טבלה20[[#This Row],[CycleNumber]]&lt;3,"",IF(טבלה20[[#This Row],[דילוג]]=1,1,IF(L484="","",IF(טבלה20[[#This Row],[LengthofCycle]]-F484=טבלה20[[#This Row],[הפרש קבוע אחרון]],1,IF(L484+1&gt;3,"",L484+1)))))</f>
        <v/>
      </c>
      <c r="M485" t="str">
        <f>IF(AND(טבלה20[[#This Row],[פעילות]]=1,L486=2,L487=1,B487&gt;טבלה20[[#This Row],[CycleNumber]]),1,"")</f>
        <v/>
      </c>
      <c r="N485" t="str">
        <f>IF(AND(טבלה20[[#This Row],[האם יש לאישה וסת דילוג?]]=1,טבלה20[[#This Row],[CycleNumber]]&gt;5),IF(AND(טבלה20[[#This Row],[LengthofCycle]]=F482,F484=F481,F483=F480),1,""),"")</f>
        <v/>
      </c>
      <c r="O485" t="str">
        <f>IF(OR(טבלה20[[#This Row],[פעילות]]="",L484=""),"",IF(טבלה20[[#This Row],[פעילות]]=1,1,0))</f>
        <v/>
      </c>
      <c r="P485" t="str">
        <f>IF(AND(טבלה20[[#This Row],[הפרש קבוע אחרון]]&lt;&gt;"",טבלה20[[#This Row],[CycleNumber]]&lt;B486,B486&lt;&gt;"",טבלה20[[#This Row],[פעילות]]&lt;4),IF(F486-טבלה20[[#This Row],[LengthofCycle]]=טבלה20[[#This Row],[הפרש קבוע אחרון]],1,0),"")</f>
        <v/>
      </c>
      <c r="Q485" s="14" t="str">
        <f>IF(טבלה20[[#This Row],[פעילות]]="","",IF(OR(Q484="",AND(טבלה20[[#This Row],[דילוג]]=1,L484=3)),1,Q484+1))</f>
        <v/>
      </c>
      <c r="R485" s="14" t="str">
        <f>IF(AND(טבלה20[[#This Row],[מחזורי פעילות]]=3,H486=1,טבלה20[[#This Row],[הפרש קבוע אחרון]]&lt;&gt;J486),1,"")</f>
        <v/>
      </c>
      <c r="S485" s="14" t="str">
        <f>IF(AND(טבלה20[[#This Row],[מחזורי פעילות]]=3,H486=1,טבלה20[[#This Row],[הפרש קבוע אחרון]]=J486),1,"")</f>
        <v/>
      </c>
      <c r="T485" s="14" t="str">
        <f>IF(AND(טבלה20[[#This Row],[דילוג]]=1,טבלה20[[#This Row],[הפרש קבוע אחרון]]=J484,טבלה20[[#This Row],[מחזורי פעילות]]&gt;1),1,"")</f>
        <v/>
      </c>
      <c r="U485" s="14" t="str">
        <f>IF(OR(AND(טבלה20[[#This Row],[מחזורי פעילות]]&lt;&gt;"",Q486=""),AND(טבלה20[[#This Row],[פעילות]]=3,Q486=1)),טבלה20[[#This Row],[מחזורי פעילות]],"")</f>
        <v/>
      </c>
      <c r="V485" s="14" t="str">
        <f>IF(טבלה20[[#This Row],[באיזה מחזור נעקר אחרי קביעה?]]&lt;&gt;"",1,"")</f>
        <v/>
      </c>
      <c r="W485" s="14" t="str">
        <f>IF(AND(טבלה20[[#This Row],[באיזה מחזור נעקר אחרי קביעה?]]&lt;&gt;"",טבלה20[[#This Row],[CycleNumber]]&gt;B486),טבלה20[[#This Row],[באיזה מחזור נעקר אחרי קביעה?]],"")</f>
        <v/>
      </c>
      <c r="X485" s="14" t="str">
        <f>IF(AND(טבלה20[[#This Row],[הפרש קבוע אחרון]]&lt;&gt;"",J484=""),טבלה20[[#This Row],[CycleNumber]],"")</f>
        <v/>
      </c>
      <c r="Y485" s="14" t="str">
        <f>IF(OR(טבלה20[[#This Row],[CycleNumber]]&gt;B486,B486=""),טבלה20[[#This Row],[CycleNumber]],"")</f>
        <v/>
      </c>
      <c r="Z4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5" t="s">
        <v>55</v>
      </c>
      <c r="AS485">
        <v>6</v>
      </c>
      <c r="AT485">
        <v>29</v>
      </c>
      <c r="AU485">
        <f t="shared" si="17"/>
        <v>0</v>
      </c>
      <c r="AV485" t="str">
        <f t="shared" si="18"/>
        <v/>
      </c>
    </row>
    <row r="486" spans="1:48" x14ac:dyDescent="0.25">
      <c r="A486" t="s">
        <v>55</v>
      </c>
      <c r="B486">
        <v>7</v>
      </c>
      <c r="C486">
        <v>1</v>
      </c>
      <c r="D486">
        <v>1</v>
      </c>
      <c r="E486">
        <v>0</v>
      </c>
      <c r="F486">
        <v>33</v>
      </c>
      <c r="G486">
        <f>טבלה20[[#This Row],[LengthofCycle]]+1</f>
        <v>34</v>
      </c>
      <c r="H486" t="str">
        <f>IF(טבלה20[[#This Row],[CycleNumber]]&gt;2,IF(AND(טבלה20[[#This Row],[LengthofCycle]]-F485=F485-F484,טבלה20[[#This Row],[LengthofCycle]]-F485&lt;&gt;0),1,""),"")</f>
        <v/>
      </c>
      <c r="I486" t="str">
        <f>IF(טבלה20[[#This Row],[דילוג]]=1,SUM(H486:H487),"")</f>
        <v/>
      </c>
      <c r="J486" t="str">
        <f>IF(AND(טבלה20[[#This Row],[CycleNumber]]&gt;B485,טבלה20[[#This Row],[CycleNumber]]&gt;2),IF(טבלה20[[#This Row],[דילוג]]=1,טבלה20[[#This Row],[LengthofCycle]]-F485,J485),"")</f>
        <v/>
      </c>
      <c r="K486">
        <f>IF(AND(טבלה20[[#This Row],[CycleNumber]]&gt;B485,טבלה20[[#This Row],[CycleNumber]]&gt;2),IF(טבלה20[[#This Row],[דילוג]]=1,1,IF(MAX(K484:K485)=1,1,IF(טבלה20[[#This Row],[LengthofCycle]]-F485&lt;&gt;טבלה20[[#This Row],[הפרש קבוע אחרון]],0,""))),"")</f>
        <v>0</v>
      </c>
      <c r="L486" t="str">
        <f>IF(טבלה20[[#This Row],[CycleNumber]]&lt;3,"",IF(טבלה20[[#This Row],[דילוג]]=1,1,IF(L485="","",IF(טבלה20[[#This Row],[LengthofCycle]]-F485=טבלה20[[#This Row],[הפרש קבוע אחרון]],1,IF(L485+1&gt;3,"",L485+1)))))</f>
        <v/>
      </c>
      <c r="M486" t="str">
        <f>IF(AND(טבלה20[[#This Row],[פעילות]]=1,L487=2,L488=1,B488&gt;טבלה20[[#This Row],[CycleNumber]]),1,"")</f>
        <v/>
      </c>
      <c r="N486" t="str">
        <f>IF(AND(טבלה20[[#This Row],[האם יש לאישה וסת דילוג?]]=1,טבלה20[[#This Row],[CycleNumber]]&gt;5),IF(AND(טבלה20[[#This Row],[LengthofCycle]]=F483,F485=F482,F484=F481),1,""),"")</f>
        <v/>
      </c>
      <c r="O486" t="str">
        <f>IF(OR(טבלה20[[#This Row],[פעילות]]="",L485=""),"",IF(טבלה20[[#This Row],[פעילות]]=1,1,0))</f>
        <v/>
      </c>
      <c r="P486" t="str">
        <f>IF(AND(טבלה20[[#This Row],[הפרש קבוע אחרון]]&lt;&gt;"",טבלה20[[#This Row],[CycleNumber]]&lt;B487,B487&lt;&gt;"",טבלה20[[#This Row],[פעילות]]&lt;4),IF(F487-טבלה20[[#This Row],[LengthofCycle]]=טבלה20[[#This Row],[הפרש קבוע אחרון]],1,0),"")</f>
        <v/>
      </c>
      <c r="Q486" s="14" t="str">
        <f>IF(טבלה20[[#This Row],[פעילות]]="","",IF(OR(Q485="",AND(טבלה20[[#This Row],[דילוג]]=1,L485=3)),1,Q485+1))</f>
        <v/>
      </c>
      <c r="R486" s="14" t="str">
        <f>IF(AND(טבלה20[[#This Row],[מחזורי פעילות]]=3,H487=1,טבלה20[[#This Row],[הפרש קבוע אחרון]]&lt;&gt;J487),1,"")</f>
        <v/>
      </c>
      <c r="S486" s="14" t="str">
        <f>IF(AND(טבלה20[[#This Row],[מחזורי פעילות]]=3,H487=1,טבלה20[[#This Row],[הפרש קבוע אחרון]]=J487),1,"")</f>
        <v/>
      </c>
      <c r="T486" s="14" t="str">
        <f>IF(AND(טבלה20[[#This Row],[דילוג]]=1,טבלה20[[#This Row],[הפרש קבוע אחרון]]=J485,טבלה20[[#This Row],[מחזורי פעילות]]&gt;1),1,"")</f>
        <v/>
      </c>
      <c r="U486" s="14" t="str">
        <f>IF(OR(AND(טבלה20[[#This Row],[מחזורי פעילות]]&lt;&gt;"",Q487=""),AND(טבלה20[[#This Row],[פעילות]]=3,Q487=1)),טבלה20[[#This Row],[מחזורי פעילות]],"")</f>
        <v/>
      </c>
      <c r="V486" s="14" t="str">
        <f>IF(טבלה20[[#This Row],[באיזה מחזור נעקר אחרי קביעה?]]&lt;&gt;"",1,"")</f>
        <v/>
      </c>
      <c r="W486" s="14" t="str">
        <f>IF(AND(טבלה20[[#This Row],[באיזה מחזור נעקר אחרי קביעה?]]&lt;&gt;"",טבלה20[[#This Row],[CycleNumber]]&gt;B487),טבלה20[[#This Row],[באיזה מחזור נעקר אחרי קביעה?]],"")</f>
        <v/>
      </c>
      <c r="X486" s="14" t="str">
        <f>IF(AND(טבלה20[[#This Row],[הפרש קבוע אחרון]]&lt;&gt;"",J485=""),טבלה20[[#This Row],[CycleNumber]],"")</f>
        <v/>
      </c>
      <c r="Y486" s="14" t="str">
        <f>IF(OR(טבלה20[[#This Row],[CycleNumber]]&gt;B487,B487=""),טבלה20[[#This Row],[CycleNumber]],"")</f>
        <v/>
      </c>
      <c r="Z4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6" t="s">
        <v>55</v>
      </c>
      <c r="AS486">
        <v>7</v>
      </c>
      <c r="AT486">
        <v>33</v>
      </c>
      <c r="AU486">
        <f t="shared" si="17"/>
        <v>0</v>
      </c>
      <c r="AV486" t="str">
        <f t="shared" si="18"/>
        <v/>
      </c>
    </row>
    <row r="487" spans="1:48" x14ac:dyDescent="0.25">
      <c r="A487" t="s">
        <v>55</v>
      </c>
      <c r="B487">
        <v>8</v>
      </c>
      <c r="C487">
        <v>1</v>
      </c>
      <c r="D487">
        <v>1</v>
      </c>
      <c r="E487">
        <v>0</v>
      </c>
      <c r="F487">
        <v>28</v>
      </c>
      <c r="G487">
        <f>טבלה20[[#This Row],[LengthofCycle]]+1</f>
        <v>29</v>
      </c>
      <c r="H487" t="str">
        <f>IF(טבלה20[[#This Row],[CycleNumber]]&gt;2,IF(AND(טבלה20[[#This Row],[LengthofCycle]]-F486=F486-F485,טבלה20[[#This Row],[LengthofCycle]]-F486&lt;&gt;0),1,""),"")</f>
        <v/>
      </c>
      <c r="I487" t="str">
        <f>IF(טבלה20[[#This Row],[דילוג]]=1,SUM(H487:H488),"")</f>
        <v/>
      </c>
      <c r="J487" t="str">
        <f>IF(AND(טבלה20[[#This Row],[CycleNumber]]&gt;B486,טבלה20[[#This Row],[CycleNumber]]&gt;2),IF(טבלה20[[#This Row],[דילוג]]=1,טבלה20[[#This Row],[LengthofCycle]]-F486,J486),"")</f>
        <v/>
      </c>
      <c r="K487">
        <f>IF(AND(טבלה20[[#This Row],[CycleNumber]]&gt;B486,טבלה20[[#This Row],[CycleNumber]]&gt;2),IF(טבלה20[[#This Row],[דילוג]]=1,1,IF(MAX(K485:K486)=1,1,IF(טבלה20[[#This Row],[LengthofCycle]]-F486&lt;&gt;טבלה20[[#This Row],[הפרש קבוע אחרון]],0,""))),"")</f>
        <v>0</v>
      </c>
      <c r="L487" t="str">
        <f>IF(טבלה20[[#This Row],[CycleNumber]]&lt;3,"",IF(טבלה20[[#This Row],[דילוג]]=1,1,IF(L486="","",IF(טבלה20[[#This Row],[LengthofCycle]]-F486=טבלה20[[#This Row],[הפרש קבוע אחרון]],1,IF(L486+1&gt;3,"",L486+1)))))</f>
        <v/>
      </c>
      <c r="M487" t="str">
        <f>IF(AND(טבלה20[[#This Row],[פעילות]]=1,L488=2,L489=1,B489&gt;טבלה20[[#This Row],[CycleNumber]]),1,"")</f>
        <v/>
      </c>
      <c r="N487" t="str">
        <f>IF(AND(טבלה20[[#This Row],[האם יש לאישה וסת דילוג?]]=1,טבלה20[[#This Row],[CycleNumber]]&gt;5),IF(AND(טבלה20[[#This Row],[LengthofCycle]]=F484,F486=F483,F485=F482),1,""),"")</f>
        <v/>
      </c>
      <c r="O487" t="str">
        <f>IF(OR(טבלה20[[#This Row],[פעילות]]="",L486=""),"",IF(טבלה20[[#This Row],[פעילות]]=1,1,0))</f>
        <v/>
      </c>
      <c r="P487" t="str">
        <f>IF(AND(טבלה20[[#This Row],[הפרש קבוע אחרון]]&lt;&gt;"",טבלה20[[#This Row],[CycleNumber]]&lt;B488,B488&lt;&gt;"",טבלה20[[#This Row],[פעילות]]&lt;4),IF(F488-טבלה20[[#This Row],[LengthofCycle]]=טבלה20[[#This Row],[הפרש קבוע אחרון]],1,0),"")</f>
        <v/>
      </c>
      <c r="Q487" s="14" t="str">
        <f>IF(טבלה20[[#This Row],[פעילות]]="","",IF(OR(Q486="",AND(טבלה20[[#This Row],[דילוג]]=1,L486=3)),1,Q486+1))</f>
        <v/>
      </c>
      <c r="R487" s="14" t="str">
        <f>IF(AND(טבלה20[[#This Row],[מחזורי פעילות]]=3,H488=1,טבלה20[[#This Row],[הפרש קבוע אחרון]]&lt;&gt;J488),1,"")</f>
        <v/>
      </c>
      <c r="S487" s="14" t="str">
        <f>IF(AND(טבלה20[[#This Row],[מחזורי פעילות]]=3,H488=1,טבלה20[[#This Row],[הפרש קבוע אחרון]]=J488),1,"")</f>
        <v/>
      </c>
      <c r="T487" s="14" t="str">
        <f>IF(AND(טבלה20[[#This Row],[דילוג]]=1,טבלה20[[#This Row],[הפרש קבוע אחרון]]=J486,טבלה20[[#This Row],[מחזורי פעילות]]&gt;1),1,"")</f>
        <v/>
      </c>
      <c r="U487" s="14" t="str">
        <f>IF(OR(AND(טבלה20[[#This Row],[מחזורי פעילות]]&lt;&gt;"",Q488=""),AND(טבלה20[[#This Row],[פעילות]]=3,Q488=1)),טבלה20[[#This Row],[מחזורי פעילות]],"")</f>
        <v/>
      </c>
      <c r="V487" s="14" t="str">
        <f>IF(טבלה20[[#This Row],[באיזה מחזור נעקר אחרי קביעה?]]&lt;&gt;"",1,"")</f>
        <v/>
      </c>
      <c r="W487" s="14" t="str">
        <f>IF(AND(טבלה20[[#This Row],[באיזה מחזור נעקר אחרי קביעה?]]&lt;&gt;"",טבלה20[[#This Row],[CycleNumber]]&gt;B488),טבלה20[[#This Row],[באיזה מחזור נעקר אחרי קביעה?]],"")</f>
        <v/>
      </c>
      <c r="X487" s="14" t="str">
        <f>IF(AND(טבלה20[[#This Row],[הפרש קבוע אחרון]]&lt;&gt;"",J486=""),טבלה20[[#This Row],[CycleNumber]],"")</f>
        <v/>
      </c>
      <c r="Y487" s="14" t="str">
        <f>IF(OR(טבלה20[[#This Row],[CycleNumber]]&gt;B488,B488=""),טבלה20[[#This Row],[CycleNumber]],"")</f>
        <v/>
      </c>
      <c r="Z4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7" t="s">
        <v>55</v>
      </c>
      <c r="AS487">
        <v>8</v>
      </c>
      <c r="AT487">
        <v>28</v>
      </c>
      <c r="AU487">
        <f t="shared" si="17"/>
        <v>0</v>
      </c>
      <c r="AV487" t="str">
        <f t="shared" si="18"/>
        <v/>
      </c>
    </row>
    <row r="488" spans="1:48" x14ac:dyDescent="0.25">
      <c r="A488" t="s">
        <v>55</v>
      </c>
      <c r="B488">
        <v>9</v>
      </c>
      <c r="C488">
        <v>1</v>
      </c>
      <c r="D488">
        <v>1</v>
      </c>
      <c r="E488">
        <v>0</v>
      </c>
      <c r="F488">
        <v>30</v>
      </c>
      <c r="G488">
        <f>טבלה20[[#This Row],[LengthofCycle]]+1</f>
        <v>31</v>
      </c>
      <c r="H488" t="str">
        <f>IF(טבלה20[[#This Row],[CycleNumber]]&gt;2,IF(AND(טבלה20[[#This Row],[LengthofCycle]]-F487=F487-F486,טבלה20[[#This Row],[LengthofCycle]]-F487&lt;&gt;0),1,""),"")</f>
        <v/>
      </c>
      <c r="I488" t="str">
        <f>IF(טבלה20[[#This Row],[דילוג]]=1,SUM(H488:H489),"")</f>
        <v/>
      </c>
      <c r="J488" t="str">
        <f>IF(AND(טבלה20[[#This Row],[CycleNumber]]&gt;B487,טבלה20[[#This Row],[CycleNumber]]&gt;2),IF(טבלה20[[#This Row],[דילוג]]=1,טבלה20[[#This Row],[LengthofCycle]]-F487,J487),"")</f>
        <v/>
      </c>
      <c r="K488">
        <f>IF(AND(טבלה20[[#This Row],[CycleNumber]]&gt;B487,טבלה20[[#This Row],[CycleNumber]]&gt;2),IF(טבלה20[[#This Row],[דילוג]]=1,1,IF(MAX(K486:K487)=1,1,IF(טבלה20[[#This Row],[LengthofCycle]]-F487&lt;&gt;טבלה20[[#This Row],[הפרש קבוע אחרון]],0,""))),"")</f>
        <v>0</v>
      </c>
      <c r="L488" t="str">
        <f>IF(טבלה20[[#This Row],[CycleNumber]]&lt;3,"",IF(טבלה20[[#This Row],[דילוג]]=1,1,IF(L487="","",IF(טבלה20[[#This Row],[LengthofCycle]]-F487=טבלה20[[#This Row],[הפרש קבוע אחרון]],1,IF(L487+1&gt;3,"",L487+1)))))</f>
        <v/>
      </c>
      <c r="M488" t="str">
        <f>IF(AND(טבלה20[[#This Row],[פעילות]]=1,L489=2,L490=1,B490&gt;טבלה20[[#This Row],[CycleNumber]]),1,"")</f>
        <v/>
      </c>
      <c r="N488" t="str">
        <f>IF(AND(טבלה20[[#This Row],[האם יש לאישה וסת דילוג?]]=1,טבלה20[[#This Row],[CycleNumber]]&gt;5),IF(AND(טבלה20[[#This Row],[LengthofCycle]]=F485,F487=F484,F486=F483),1,""),"")</f>
        <v/>
      </c>
      <c r="O488" t="str">
        <f>IF(OR(טבלה20[[#This Row],[פעילות]]="",L487=""),"",IF(טבלה20[[#This Row],[פעילות]]=1,1,0))</f>
        <v/>
      </c>
      <c r="P488" t="str">
        <f>IF(AND(טבלה20[[#This Row],[הפרש קבוע אחרון]]&lt;&gt;"",טבלה20[[#This Row],[CycleNumber]]&lt;B489,B489&lt;&gt;"",טבלה20[[#This Row],[פעילות]]&lt;4),IF(F489-טבלה20[[#This Row],[LengthofCycle]]=טבלה20[[#This Row],[הפרש קבוע אחרון]],1,0),"")</f>
        <v/>
      </c>
      <c r="Q488" s="14" t="str">
        <f>IF(טבלה20[[#This Row],[פעילות]]="","",IF(OR(Q487="",AND(טבלה20[[#This Row],[דילוג]]=1,L487=3)),1,Q487+1))</f>
        <v/>
      </c>
      <c r="R488" s="14" t="str">
        <f>IF(AND(טבלה20[[#This Row],[מחזורי פעילות]]=3,H489=1,טבלה20[[#This Row],[הפרש קבוע אחרון]]&lt;&gt;J489),1,"")</f>
        <v/>
      </c>
      <c r="S488" s="14" t="str">
        <f>IF(AND(טבלה20[[#This Row],[מחזורי פעילות]]=3,H489=1,טבלה20[[#This Row],[הפרש קבוע אחרון]]=J489),1,"")</f>
        <v/>
      </c>
      <c r="T488" s="14" t="str">
        <f>IF(AND(טבלה20[[#This Row],[דילוג]]=1,טבלה20[[#This Row],[הפרש קבוע אחרון]]=J487,טבלה20[[#This Row],[מחזורי פעילות]]&gt;1),1,"")</f>
        <v/>
      </c>
      <c r="U488" s="14" t="str">
        <f>IF(OR(AND(טבלה20[[#This Row],[מחזורי פעילות]]&lt;&gt;"",Q489=""),AND(טבלה20[[#This Row],[פעילות]]=3,Q489=1)),טבלה20[[#This Row],[מחזורי פעילות]],"")</f>
        <v/>
      </c>
      <c r="V488" s="14" t="str">
        <f>IF(טבלה20[[#This Row],[באיזה מחזור נעקר אחרי קביעה?]]&lt;&gt;"",1,"")</f>
        <v/>
      </c>
      <c r="W488" s="14" t="str">
        <f>IF(AND(טבלה20[[#This Row],[באיזה מחזור נעקר אחרי קביעה?]]&lt;&gt;"",טבלה20[[#This Row],[CycleNumber]]&gt;B489),טבלה20[[#This Row],[באיזה מחזור נעקר אחרי קביעה?]],"")</f>
        <v/>
      </c>
      <c r="X488" s="14" t="str">
        <f>IF(AND(טבלה20[[#This Row],[הפרש קבוע אחרון]]&lt;&gt;"",J487=""),טבלה20[[#This Row],[CycleNumber]],"")</f>
        <v/>
      </c>
      <c r="Y488" s="14" t="str">
        <f>IF(OR(טבלה20[[#This Row],[CycleNumber]]&gt;B489,B489=""),טבלה20[[#This Row],[CycleNumber]],"")</f>
        <v/>
      </c>
      <c r="Z4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8" t="s">
        <v>55</v>
      </c>
      <c r="AS488">
        <v>9</v>
      </c>
      <c r="AT488">
        <v>30</v>
      </c>
      <c r="AU488">
        <f t="shared" si="17"/>
        <v>0</v>
      </c>
      <c r="AV488" t="str">
        <f t="shared" si="18"/>
        <v/>
      </c>
    </row>
    <row r="489" spans="1:48" x14ac:dyDescent="0.25">
      <c r="A489" t="s">
        <v>55</v>
      </c>
      <c r="B489">
        <v>10</v>
      </c>
      <c r="C489">
        <v>1</v>
      </c>
      <c r="D489">
        <v>1</v>
      </c>
      <c r="E489">
        <v>0</v>
      </c>
      <c r="F489">
        <v>34</v>
      </c>
      <c r="G489">
        <f>טבלה20[[#This Row],[LengthofCycle]]+1</f>
        <v>35</v>
      </c>
      <c r="H489" t="str">
        <f>IF(טבלה20[[#This Row],[CycleNumber]]&gt;2,IF(AND(טבלה20[[#This Row],[LengthofCycle]]-F488=F488-F487,טבלה20[[#This Row],[LengthofCycle]]-F488&lt;&gt;0),1,""),"")</f>
        <v/>
      </c>
      <c r="I489" t="str">
        <f>IF(טבלה20[[#This Row],[דילוג]]=1,SUM(H489:H490),"")</f>
        <v/>
      </c>
      <c r="J489" t="str">
        <f>IF(AND(טבלה20[[#This Row],[CycleNumber]]&gt;B488,טבלה20[[#This Row],[CycleNumber]]&gt;2),IF(טבלה20[[#This Row],[דילוג]]=1,טבלה20[[#This Row],[LengthofCycle]]-F488,J488),"")</f>
        <v/>
      </c>
      <c r="K489">
        <f>IF(AND(טבלה20[[#This Row],[CycleNumber]]&gt;B488,טבלה20[[#This Row],[CycleNumber]]&gt;2),IF(טבלה20[[#This Row],[דילוג]]=1,1,IF(MAX(K487:K488)=1,1,IF(טבלה20[[#This Row],[LengthofCycle]]-F488&lt;&gt;טבלה20[[#This Row],[הפרש קבוע אחרון]],0,""))),"")</f>
        <v>0</v>
      </c>
      <c r="L489" t="str">
        <f>IF(טבלה20[[#This Row],[CycleNumber]]&lt;3,"",IF(טבלה20[[#This Row],[דילוג]]=1,1,IF(L488="","",IF(טבלה20[[#This Row],[LengthofCycle]]-F488=טבלה20[[#This Row],[הפרש קבוע אחרון]],1,IF(L488+1&gt;3,"",L488+1)))))</f>
        <v/>
      </c>
      <c r="M489" t="str">
        <f>IF(AND(טבלה20[[#This Row],[פעילות]]=1,L490=2,L491=1,B491&gt;טבלה20[[#This Row],[CycleNumber]]),1,"")</f>
        <v/>
      </c>
      <c r="N489" t="str">
        <f>IF(AND(טבלה20[[#This Row],[האם יש לאישה וסת דילוג?]]=1,טבלה20[[#This Row],[CycleNumber]]&gt;5),IF(AND(טבלה20[[#This Row],[LengthofCycle]]=F486,F488=F485,F487=F484),1,""),"")</f>
        <v/>
      </c>
      <c r="O489" t="str">
        <f>IF(OR(טבלה20[[#This Row],[פעילות]]="",L488=""),"",IF(טבלה20[[#This Row],[פעילות]]=1,1,0))</f>
        <v/>
      </c>
      <c r="P489" t="str">
        <f>IF(AND(טבלה20[[#This Row],[הפרש קבוע אחרון]]&lt;&gt;"",טבלה20[[#This Row],[CycleNumber]]&lt;B490,B490&lt;&gt;"",טבלה20[[#This Row],[פעילות]]&lt;4),IF(F490-טבלה20[[#This Row],[LengthofCycle]]=טבלה20[[#This Row],[הפרש קבוע אחרון]],1,0),"")</f>
        <v/>
      </c>
      <c r="Q489" s="14" t="str">
        <f>IF(טבלה20[[#This Row],[פעילות]]="","",IF(OR(Q488="",AND(טבלה20[[#This Row],[דילוג]]=1,L488=3)),1,Q488+1))</f>
        <v/>
      </c>
      <c r="R489" s="14" t="str">
        <f>IF(AND(טבלה20[[#This Row],[מחזורי פעילות]]=3,H490=1,טבלה20[[#This Row],[הפרש קבוע אחרון]]&lt;&gt;J490),1,"")</f>
        <v/>
      </c>
      <c r="S489" s="14" t="str">
        <f>IF(AND(טבלה20[[#This Row],[מחזורי פעילות]]=3,H490=1,טבלה20[[#This Row],[הפרש קבוע אחרון]]=J490),1,"")</f>
        <v/>
      </c>
      <c r="T489" s="14" t="str">
        <f>IF(AND(טבלה20[[#This Row],[דילוג]]=1,טבלה20[[#This Row],[הפרש קבוע אחרון]]=J488,טבלה20[[#This Row],[מחזורי פעילות]]&gt;1),1,"")</f>
        <v/>
      </c>
      <c r="U489" s="14" t="str">
        <f>IF(OR(AND(טבלה20[[#This Row],[מחזורי פעילות]]&lt;&gt;"",Q490=""),AND(טבלה20[[#This Row],[פעילות]]=3,Q490=1)),טבלה20[[#This Row],[מחזורי פעילות]],"")</f>
        <v/>
      </c>
      <c r="V489" s="14" t="str">
        <f>IF(טבלה20[[#This Row],[באיזה מחזור נעקר אחרי קביעה?]]&lt;&gt;"",1,"")</f>
        <v/>
      </c>
      <c r="W489" s="14" t="str">
        <f>IF(AND(טבלה20[[#This Row],[באיזה מחזור נעקר אחרי קביעה?]]&lt;&gt;"",טבלה20[[#This Row],[CycleNumber]]&gt;B490),טבלה20[[#This Row],[באיזה מחזור נעקר אחרי קביעה?]],"")</f>
        <v/>
      </c>
      <c r="X489" s="14" t="str">
        <f>IF(AND(טבלה20[[#This Row],[הפרש קבוע אחרון]]&lt;&gt;"",J488=""),טבלה20[[#This Row],[CycleNumber]],"")</f>
        <v/>
      </c>
      <c r="Y489" s="14" t="str">
        <f>IF(OR(טבלה20[[#This Row],[CycleNumber]]&gt;B490,B490=""),טבלה20[[#This Row],[CycleNumber]],"")</f>
        <v/>
      </c>
      <c r="Z4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89" t="s">
        <v>55</v>
      </c>
      <c r="AS489">
        <v>10</v>
      </c>
      <c r="AT489">
        <v>34</v>
      </c>
      <c r="AU489">
        <f t="shared" si="17"/>
        <v>0</v>
      </c>
      <c r="AV489" t="str">
        <f t="shared" si="18"/>
        <v/>
      </c>
    </row>
    <row r="490" spans="1:48" x14ac:dyDescent="0.25">
      <c r="A490" t="s">
        <v>55</v>
      </c>
      <c r="B490">
        <v>11</v>
      </c>
      <c r="C490">
        <v>1</v>
      </c>
      <c r="D490">
        <v>1</v>
      </c>
      <c r="E490">
        <v>0</v>
      </c>
      <c r="F490">
        <v>39</v>
      </c>
      <c r="G490">
        <f>טבלה20[[#This Row],[LengthofCycle]]+1</f>
        <v>40</v>
      </c>
      <c r="H490" t="str">
        <f>IF(טבלה20[[#This Row],[CycleNumber]]&gt;2,IF(AND(טבלה20[[#This Row],[LengthofCycle]]-F489=F489-F488,טבלה20[[#This Row],[LengthofCycle]]-F489&lt;&gt;0),1,""),"")</f>
        <v/>
      </c>
      <c r="I490" t="str">
        <f>IF(טבלה20[[#This Row],[דילוג]]=1,SUM(H490:H491),"")</f>
        <v/>
      </c>
      <c r="J490" t="str">
        <f>IF(AND(טבלה20[[#This Row],[CycleNumber]]&gt;B489,טבלה20[[#This Row],[CycleNumber]]&gt;2),IF(טבלה20[[#This Row],[דילוג]]=1,טבלה20[[#This Row],[LengthofCycle]]-F489,J489),"")</f>
        <v/>
      </c>
      <c r="K490">
        <f>IF(AND(טבלה20[[#This Row],[CycleNumber]]&gt;B489,טבלה20[[#This Row],[CycleNumber]]&gt;2),IF(טבלה20[[#This Row],[דילוג]]=1,1,IF(MAX(K488:K489)=1,1,IF(טבלה20[[#This Row],[LengthofCycle]]-F489&lt;&gt;טבלה20[[#This Row],[הפרש קבוע אחרון]],0,""))),"")</f>
        <v>0</v>
      </c>
      <c r="L490" t="str">
        <f>IF(טבלה20[[#This Row],[CycleNumber]]&lt;3,"",IF(טבלה20[[#This Row],[דילוג]]=1,1,IF(L489="","",IF(טבלה20[[#This Row],[LengthofCycle]]-F489=טבלה20[[#This Row],[הפרש קבוע אחרון]],1,IF(L489+1&gt;3,"",L489+1)))))</f>
        <v/>
      </c>
      <c r="M490" t="str">
        <f>IF(AND(טבלה20[[#This Row],[פעילות]]=1,L491=2,L492=1,B492&gt;טבלה20[[#This Row],[CycleNumber]]),1,"")</f>
        <v/>
      </c>
      <c r="N490" t="str">
        <f>IF(AND(טבלה20[[#This Row],[האם יש לאישה וסת דילוג?]]=1,טבלה20[[#This Row],[CycleNumber]]&gt;5),IF(AND(טבלה20[[#This Row],[LengthofCycle]]=F487,F489=F486,F488=F485),1,""),"")</f>
        <v/>
      </c>
      <c r="O490" t="str">
        <f>IF(OR(טבלה20[[#This Row],[פעילות]]="",L489=""),"",IF(טבלה20[[#This Row],[פעילות]]=1,1,0))</f>
        <v/>
      </c>
      <c r="P490" t="str">
        <f>IF(AND(טבלה20[[#This Row],[הפרש קבוע אחרון]]&lt;&gt;"",טבלה20[[#This Row],[CycleNumber]]&lt;B491,B491&lt;&gt;"",טבלה20[[#This Row],[פעילות]]&lt;4),IF(F491-טבלה20[[#This Row],[LengthofCycle]]=טבלה20[[#This Row],[הפרש קבוע אחרון]],1,0),"")</f>
        <v/>
      </c>
      <c r="Q490" s="14" t="str">
        <f>IF(טבלה20[[#This Row],[פעילות]]="","",IF(OR(Q489="",AND(טבלה20[[#This Row],[דילוג]]=1,L489=3)),1,Q489+1))</f>
        <v/>
      </c>
      <c r="R490" s="14" t="str">
        <f>IF(AND(טבלה20[[#This Row],[מחזורי פעילות]]=3,H491=1,טבלה20[[#This Row],[הפרש קבוע אחרון]]&lt;&gt;J491),1,"")</f>
        <v/>
      </c>
      <c r="S490" s="14" t="str">
        <f>IF(AND(טבלה20[[#This Row],[מחזורי פעילות]]=3,H491=1,טבלה20[[#This Row],[הפרש קבוע אחרון]]=J491),1,"")</f>
        <v/>
      </c>
      <c r="T490" s="14" t="str">
        <f>IF(AND(טבלה20[[#This Row],[דילוג]]=1,טבלה20[[#This Row],[הפרש קבוע אחרון]]=J489,טבלה20[[#This Row],[מחזורי פעילות]]&gt;1),1,"")</f>
        <v/>
      </c>
      <c r="U490" s="14" t="str">
        <f>IF(OR(AND(טבלה20[[#This Row],[מחזורי פעילות]]&lt;&gt;"",Q491=""),AND(טבלה20[[#This Row],[פעילות]]=3,Q491=1)),טבלה20[[#This Row],[מחזורי פעילות]],"")</f>
        <v/>
      </c>
      <c r="V490" s="14" t="str">
        <f>IF(טבלה20[[#This Row],[באיזה מחזור נעקר אחרי קביעה?]]&lt;&gt;"",1,"")</f>
        <v/>
      </c>
      <c r="W490" s="14" t="str">
        <f>IF(AND(טבלה20[[#This Row],[באיזה מחזור נעקר אחרי קביעה?]]&lt;&gt;"",טבלה20[[#This Row],[CycleNumber]]&gt;B491),טבלה20[[#This Row],[באיזה מחזור נעקר אחרי קביעה?]],"")</f>
        <v/>
      </c>
      <c r="X490" s="14" t="str">
        <f>IF(AND(טבלה20[[#This Row],[הפרש קבוע אחרון]]&lt;&gt;"",J489=""),טבלה20[[#This Row],[CycleNumber]],"")</f>
        <v/>
      </c>
      <c r="Y490" s="14" t="str">
        <f>IF(OR(טבלה20[[#This Row],[CycleNumber]]&gt;B491,B491=""),טבלה20[[#This Row],[CycleNumber]],"")</f>
        <v/>
      </c>
      <c r="Z4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0" t="s">
        <v>55</v>
      </c>
      <c r="AS490">
        <v>11</v>
      </c>
      <c r="AT490">
        <v>39</v>
      </c>
      <c r="AU490">
        <f t="shared" si="17"/>
        <v>0</v>
      </c>
      <c r="AV490" t="str">
        <f t="shared" si="18"/>
        <v/>
      </c>
    </row>
    <row r="491" spans="1:48" x14ac:dyDescent="0.25">
      <c r="A491" t="s">
        <v>55</v>
      </c>
      <c r="B491">
        <v>12</v>
      </c>
      <c r="C491">
        <v>1</v>
      </c>
      <c r="D491">
        <v>1</v>
      </c>
      <c r="E491">
        <v>0</v>
      </c>
      <c r="F491">
        <v>27</v>
      </c>
      <c r="G491">
        <f>טבלה20[[#This Row],[LengthofCycle]]+1</f>
        <v>28</v>
      </c>
      <c r="H491" t="str">
        <f>IF(טבלה20[[#This Row],[CycleNumber]]&gt;2,IF(AND(טבלה20[[#This Row],[LengthofCycle]]-F490=F490-F489,טבלה20[[#This Row],[LengthofCycle]]-F490&lt;&gt;0),1,""),"")</f>
        <v/>
      </c>
      <c r="I491" t="str">
        <f>IF(טבלה20[[#This Row],[דילוג]]=1,SUM(H491:H492),"")</f>
        <v/>
      </c>
      <c r="J491" t="str">
        <f>IF(AND(טבלה20[[#This Row],[CycleNumber]]&gt;B490,טבלה20[[#This Row],[CycleNumber]]&gt;2),IF(טבלה20[[#This Row],[דילוג]]=1,טבלה20[[#This Row],[LengthofCycle]]-F490,J490),"")</f>
        <v/>
      </c>
      <c r="K491">
        <f>IF(AND(טבלה20[[#This Row],[CycleNumber]]&gt;B490,טבלה20[[#This Row],[CycleNumber]]&gt;2),IF(טבלה20[[#This Row],[דילוג]]=1,1,IF(MAX(K489:K490)=1,1,IF(טבלה20[[#This Row],[LengthofCycle]]-F490&lt;&gt;טבלה20[[#This Row],[הפרש קבוע אחרון]],0,""))),"")</f>
        <v>0</v>
      </c>
      <c r="L491" t="str">
        <f>IF(טבלה20[[#This Row],[CycleNumber]]&lt;3,"",IF(טבלה20[[#This Row],[דילוג]]=1,1,IF(L490="","",IF(טבלה20[[#This Row],[LengthofCycle]]-F490=טבלה20[[#This Row],[הפרש קבוע אחרון]],1,IF(L490+1&gt;3,"",L490+1)))))</f>
        <v/>
      </c>
      <c r="M491" t="str">
        <f>IF(AND(טבלה20[[#This Row],[פעילות]]=1,L492=2,L493=1,B493&gt;טבלה20[[#This Row],[CycleNumber]]),1,"")</f>
        <v/>
      </c>
      <c r="N491" t="str">
        <f>IF(AND(טבלה20[[#This Row],[האם יש לאישה וסת דילוג?]]=1,טבלה20[[#This Row],[CycleNumber]]&gt;5),IF(AND(טבלה20[[#This Row],[LengthofCycle]]=F488,F490=F487,F489=F486),1,""),"")</f>
        <v/>
      </c>
      <c r="O491" t="str">
        <f>IF(OR(טבלה20[[#This Row],[פעילות]]="",L490=""),"",IF(טבלה20[[#This Row],[פעילות]]=1,1,0))</f>
        <v/>
      </c>
      <c r="P491" t="str">
        <f>IF(AND(טבלה20[[#This Row],[הפרש קבוע אחרון]]&lt;&gt;"",טבלה20[[#This Row],[CycleNumber]]&lt;B492,B492&lt;&gt;"",טבלה20[[#This Row],[פעילות]]&lt;4),IF(F492-טבלה20[[#This Row],[LengthofCycle]]=טבלה20[[#This Row],[הפרש קבוע אחרון]],1,0),"")</f>
        <v/>
      </c>
      <c r="Q491" s="14" t="str">
        <f>IF(טבלה20[[#This Row],[פעילות]]="","",IF(OR(Q490="",AND(טבלה20[[#This Row],[דילוג]]=1,L490=3)),1,Q490+1))</f>
        <v/>
      </c>
      <c r="R491" s="14" t="str">
        <f>IF(AND(טבלה20[[#This Row],[מחזורי פעילות]]=3,H492=1,טבלה20[[#This Row],[הפרש קבוע אחרון]]&lt;&gt;J492),1,"")</f>
        <v/>
      </c>
      <c r="S491" s="14" t="str">
        <f>IF(AND(טבלה20[[#This Row],[מחזורי פעילות]]=3,H492=1,טבלה20[[#This Row],[הפרש קבוע אחרון]]=J492),1,"")</f>
        <v/>
      </c>
      <c r="T491" s="14" t="str">
        <f>IF(AND(טבלה20[[#This Row],[דילוג]]=1,טבלה20[[#This Row],[הפרש קבוע אחרון]]=J490,טבלה20[[#This Row],[מחזורי פעילות]]&gt;1),1,"")</f>
        <v/>
      </c>
      <c r="U491" s="14" t="str">
        <f>IF(OR(AND(טבלה20[[#This Row],[מחזורי פעילות]]&lt;&gt;"",Q492=""),AND(טבלה20[[#This Row],[פעילות]]=3,Q492=1)),טבלה20[[#This Row],[מחזורי פעילות]],"")</f>
        <v/>
      </c>
      <c r="V491" s="14" t="str">
        <f>IF(טבלה20[[#This Row],[באיזה מחזור נעקר אחרי קביעה?]]&lt;&gt;"",1,"")</f>
        <v/>
      </c>
      <c r="W491" s="14" t="str">
        <f>IF(AND(טבלה20[[#This Row],[באיזה מחזור נעקר אחרי קביעה?]]&lt;&gt;"",טבלה20[[#This Row],[CycleNumber]]&gt;B492),טבלה20[[#This Row],[באיזה מחזור נעקר אחרי קביעה?]],"")</f>
        <v/>
      </c>
      <c r="X491" s="14" t="str">
        <f>IF(AND(טבלה20[[#This Row],[הפרש קבוע אחרון]]&lt;&gt;"",J490=""),טבלה20[[#This Row],[CycleNumber]],"")</f>
        <v/>
      </c>
      <c r="Y491" s="14">
        <f>IF(OR(טבלה20[[#This Row],[CycleNumber]]&gt;B492,B492=""),טבלה20[[#This Row],[CycleNumber]],"")</f>
        <v>12</v>
      </c>
      <c r="Z4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1" t="s">
        <v>55</v>
      </c>
      <c r="AS491">
        <v>12</v>
      </c>
      <c r="AT491">
        <v>27</v>
      </c>
      <c r="AU491">
        <f t="shared" si="17"/>
        <v>0</v>
      </c>
      <c r="AV491" t="str">
        <f t="shared" si="18"/>
        <v/>
      </c>
    </row>
    <row r="492" spans="1:48" x14ac:dyDescent="0.25">
      <c r="A492" t="s">
        <v>56</v>
      </c>
      <c r="B492">
        <v>1</v>
      </c>
      <c r="C492">
        <v>1</v>
      </c>
      <c r="D492">
        <v>1</v>
      </c>
      <c r="E492">
        <v>0</v>
      </c>
      <c r="F492">
        <v>31</v>
      </c>
      <c r="G492">
        <f>טבלה20[[#This Row],[LengthofCycle]]+1</f>
        <v>32</v>
      </c>
      <c r="H492" t="str">
        <f>IF(טבלה20[[#This Row],[CycleNumber]]&gt;2,IF(AND(טבלה20[[#This Row],[LengthofCycle]]-F491=F491-F490,טבלה20[[#This Row],[LengthofCycle]]-F491&lt;&gt;0),1,""),"")</f>
        <v/>
      </c>
      <c r="I492" t="str">
        <f>IF(טבלה20[[#This Row],[דילוג]]=1,SUM(H492:H493),"")</f>
        <v/>
      </c>
      <c r="J492" t="str">
        <f>IF(AND(טבלה20[[#This Row],[CycleNumber]]&gt;B491,טבלה20[[#This Row],[CycleNumber]]&gt;2),IF(טבלה20[[#This Row],[דילוג]]=1,טבלה20[[#This Row],[LengthofCycle]]-F491,J491),"")</f>
        <v/>
      </c>
      <c r="K492" t="str">
        <f>IF(AND(טבלה20[[#This Row],[CycleNumber]]&gt;B491,טבלה20[[#This Row],[CycleNumber]]&gt;2),IF(טבלה20[[#This Row],[דילוג]]=1,1,IF(MAX(K490:K491)=1,1,IF(טבלה20[[#This Row],[LengthofCycle]]-F491&lt;&gt;טבלה20[[#This Row],[הפרש קבוע אחרון]],0,""))),"")</f>
        <v/>
      </c>
      <c r="L492" t="str">
        <f>IF(טבלה20[[#This Row],[CycleNumber]]&lt;3,"",IF(טבלה20[[#This Row],[דילוג]]=1,1,IF(L491="","",IF(טבלה20[[#This Row],[LengthofCycle]]-F491=טבלה20[[#This Row],[הפרש קבוע אחרון]],1,IF(L491+1&gt;3,"",L491+1)))))</f>
        <v/>
      </c>
      <c r="M492" t="str">
        <f>IF(AND(טבלה20[[#This Row],[פעילות]]=1,L493=2,L494=1,B494&gt;טבלה20[[#This Row],[CycleNumber]]),1,"")</f>
        <v/>
      </c>
      <c r="N492" t="str">
        <f>IF(AND(טבלה20[[#This Row],[האם יש לאישה וסת דילוג?]]=1,טבלה20[[#This Row],[CycleNumber]]&gt;5),IF(AND(טבלה20[[#This Row],[LengthofCycle]]=F489,F491=F488,F490=F487),1,""),"")</f>
        <v/>
      </c>
      <c r="O492" t="str">
        <f>IF(OR(טבלה20[[#This Row],[פעילות]]="",L491=""),"",IF(טבלה20[[#This Row],[פעילות]]=1,1,0))</f>
        <v/>
      </c>
      <c r="P492" t="str">
        <f>IF(AND(טבלה20[[#This Row],[הפרש קבוע אחרון]]&lt;&gt;"",טבלה20[[#This Row],[CycleNumber]]&lt;B493,B493&lt;&gt;"",טבלה20[[#This Row],[פעילות]]&lt;4),IF(F493-טבלה20[[#This Row],[LengthofCycle]]=טבלה20[[#This Row],[הפרש קבוע אחרון]],1,0),"")</f>
        <v/>
      </c>
      <c r="Q492" s="14" t="str">
        <f>IF(טבלה20[[#This Row],[פעילות]]="","",IF(OR(Q491="",AND(טבלה20[[#This Row],[דילוג]]=1,L491=3)),1,Q491+1))</f>
        <v/>
      </c>
      <c r="R492" s="14" t="str">
        <f>IF(AND(טבלה20[[#This Row],[מחזורי פעילות]]=3,H493=1,טבלה20[[#This Row],[הפרש קבוע אחרון]]&lt;&gt;J493),1,"")</f>
        <v/>
      </c>
      <c r="S492" s="14" t="str">
        <f>IF(AND(טבלה20[[#This Row],[מחזורי פעילות]]=3,H493=1,טבלה20[[#This Row],[הפרש קבוע אחרון]]=J493),1,"")</f>
        <v/>
      </c>
      <c r="T492" s="14" t="str">
        <f>IF(AND(טבלה20[[#This Row],[דילוג]]=1,טבלה20[[#This Row],[הפרש קבוע אחרון]]=J491,טבלה20[[#This Row],[מחזורי פעילות]]&gt;1),1,"")</f>
        <v/>
      </c>
      <c r="U492" s="14" t="str">
        <f>IF(OR(AND(טבלה20[[#This Row],[מחזורי פעילות]]&lt;&gt;"",Q493=""),AND(טבלה20[[#This Row],[פעילות]]=3,Q493=1)),טבלה20[[#This Row],[מחזורי פעילות]],"")</f>
        <v/>
      </c>
      <c r="V492" s="14" t="str">
        <f>IF(טבלה20[[#This Row],[באיזה מחזור נעקר אחרי קביעה?]]&lt;&gt;"",1,"")</f>
        <v/>
      </c>
      <c r="W492" s="14" t="str">
        <f>IF(AND(טבלה20[[#This Row],[באיזה מחזור נעקר אחרי קביעה?]]&lt;&gt;"",טבלה20[[#This Row],[CycleNumber]]&gt;B493),טבלה20[[#This Row],[באיזה מחזור נעקר אחרי קביעה?]],"")</f>
        <v/>
      </c>
      <c r="X492" s="14" t="str">
        <f>IF(AND(טבלה20[[#This Row],[הפרש קבוע אחרון]]&lt;&gt;"",J491=""),טבלה20[[#This Row],[CycleNumber]],"")</f>
        <v/>
      </c>
      <c r="Y492" s="14" t="str">
        <f>IF(OR(טבלה20[[#This Row],[CycleNumber]]&gt;B493,B493=""),טבלה20[[#This Row],[CycleNumber]],"")</f>
        <v/>
      </c>
      <c r="Z4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2" t="s">
        <v>56</v>
      </c>
      <c r="AS492">
        <v>1</v>
      </c>
      <c r="AT492">
        <v>31</v>
      </c>
      <c r="AU492" t="str">
        <f t="shared" si="17"/>
        <v/>
      </c>
      <c r="AV492" t="str">
        <f t="shared" si="18"/>
        <v/>
      </c>
    </row>
    <row r="493" spans="1:48" x14ac:dyDescent="0.25">
      <c r="A493" t="s">
        <v>56</v>
      </c>
      <c r="B493">
        <v>2</v>
      </c>
      <c r="C493">
        <v>1</v>
      </c>
      <c r="D493">
        <v>1</v>
      </c>
      <c r="E493">
        <v>0</v>
      </c>
      <c r="F493">
        <v>27</v>
      </c>
      <c r="G493">
        <f>טבלה20[[#This Row],[LengthofCycle]]+1</f>
        <v>28</v>
      </c>
      <c r="H493" t="str">
        <f>IF(טבלה20[[#This Row],[CycleNumber]]&gt;2,IF(AND(טבלה20[[#This Row],[LengthofCycle]]-F492=F492-F491,טבלה20[[#This Row],[LengthofCycle]]-F492&lt;&gt;0),1,""),"")</f>
        <v/>
      </c>
      <c r="I493" t="str">
        <f>IF(טבלה20[[#This Row],[דילוג]]=1,SUM(H493:H494),"")</f>
        <v/>
      </c>
      <c r="J493" t="str">
        <f>IF(AND(טבלה20[[#This Row],[CycleNumber]]&gt;B492,טבלה20[[#This Row],[CycleNumber]]&gt;2),IF(טבלה20[[#This Row],[דילוג]]=1,טבלה20[[#This Row],[LengthofCycle]]-F492,J492),"")</f>
        <v/>
      </c>
      <c r="K493" t="str">
        <f>IF(AND(טבלה20[[#This Row],[CycleNumber]]&gt;B492,טבלה20[[#This Row],[CycleNumber]]&gt;2),IF(טבלה20[[#This Row],[דילוג]]=1,1,IF(MAX(K491:K492)=1,1,IF(טבלה20[[#This Row],[LengthofCycle]]-F492&lt;&gt;טבלה20[[#This Row],[הפרש קבוע אחרון]],0,""))),"")</f>
        <v/>
      </c>
      <c r="L493" t="str">
        <f>IF(טבלה20[[#This Row],[CycleNumber]]&lt;3,"",IF(טבלה20[[#This Row],[דילוג]]=1,1,IF(L492="","",IF(טבלה20[[#This Row],[LengthofCycle]]-F492=טבלה20[[#This Row],[הפרש קבוע אחרון]],1,IF(L492+1&gt;3,"",L492+1)))))</f>
        <v/>
      </c>
      <c r="M493" t="str">
        <f>IF(AND(טבלה20[[#This Row],[פעילות]]=1,L494=2,L495=1,B495&gt;טבלה20[[#This Row],[CycleNumber]]),1,"")</f>
        <v/>
      </c>
      <c r="N493" t="str">
        <f>IF(AND(טבלה20[[#This Row],[האם יש לאישה וסת דילוג?]]=1,טבלה20[[#This Row],[CycleNumber]]&gt;5),IF(AND(טבלה20[[#This Row],[LengthofCycle]]=F490,F492=F489,F491=F488),1,""),"")</f>
        <v/>
      </c>
      <c r="O493" t="str">
        <f>IF(OR(טבלה20[[#This Row],[פעילות]]="",L492=""),"",IF(טבלה20[[#This Row],[פעילות]]=1,1,0))</f>
        <v/>
      </c>
      <c r="P493" t="str">
        <f>IF(AND(טבלה20[[#This Row],[הפרש קבוע אחרון]]&lt;&gt;"",טבלה20[[#This Row],[CycleNumber]]&lt;B494,B494&lt;&gt;"",טבלה20[[#This Row],[פעילות]]&lt;4),IF(F494-טבלה20[[#This Row],[LengthofCycle]]=טבלה20[[#This Row],[הפרש קבוע אחרון]],1,0),"")</f>
        <v/>
      </c>
      <c r="Q493" s="14" t="str">
        <f>IF(טבלה20[[#This Row],[פעילות]]="","",IF(OR(Q492="",AND(טבלה20[[#This Row],[דילוג]]=1,L492=3)),1,Q492+1))</f>
        <v/>
      </c>
      <c r="R493" s="14" t="str">
        <f>IF(AND(טבלה20[[#This Row],[מחזורי פעילות]]=3,H494=1,טבלה20[[#This Row],[הפרש קבוע אחרון]]&lt;&gt;J494),1,"")</f>
        <v/>
      </c>
      <c r="S493" s="14" t="str">
        <f>IF(AND(טבלה20[[#This Row],[מחזורי פעילות]]=3,H494=1,טבלה20[[#This Row],[הפרש קבוע אחרון]]=J494),1,"")</f>
        <v/>
      </c>
      <c r="T493" s="14" t="str">
        <f>IF(AND(טבלה20[[#This Row],[דילוג]]=1,טבלה20[[#This Row],[הפרש קבוע אחרון]]=J492,טבלה20[[#This Row],[מחזורי פעילות]]&gt;1),1,"")</f>
        <v/>
      </c>
      <c r="U493" s="14" t="str">
        <f>IF(OR(AND(טבלה20[[#This Row],[מחזורי פעילות]]&lt;&gt;"",Q494=""),AND(טבלה20[[#This Row],[פעילות]]=3,Q494=1)),טבלה20[[#This Row],[מחזורי פעילות]],"")</f>
        <v/>
      </c>
      <c r="V493" s="14" t="str">
        <f>IF(טבלה20[[#This Row],[באיזה מחזור נעקר אחרי קביעה?]]&lt;&gt;"",1,"")</f>
        <v/>
      </c>
      <c r="W493" s="14" t="str">
        <f>IF(AND(טבלה20[[#This Row],[באיזה מחזור נעקר אחרי קביעה?]]&lt;&gt;"",טבלה20[[#This Row],[CycleNumber]]&gt;B494),טבלה20[[#This Row],[באיזה מחזור נעקר אחרי קביעה?]],"")</f>
        <v/>
      </c>
      <c r="X493" s="14" t="str">
        <f>IF(AND(טבלה20[[#This Row],[הפרש קבוע אחרון]]&lt;&gt;"",J492=""),טבלה20[[#This Row],[CycleNumber]],"")</f>
        <v/>
      </c>
      <c r="Y493" s="14" t="str">
        <f>IF(OR(טבלה20[[#This Row],[CycleNumber]]&gt;B494,B494=""),טבלה20[[#This Row],[CycleNumber]],"")</f>
        <v/>
      </c>
      <c r="Z4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3" t="s">
        <v>56</v>
      </c>
      <c r="AS493">
        <v>2</v>
      </c>
      <c r="AT493">
        <v>27</v>
      </c>
      <c r="AU493" t="str">
        <f t="shared" si="17"/>
        <v/>
      </c>
      <c r="AV493" t="str">
        <f t="shared" si="18"/>
        <v/>
      </c>
    </row>
    <row r="494" spans="1:48" x14ac:dyDescent="0.25">
      <c r="A494" t="s">
        <v>56</v>
      </c>
      <c r="B494">
        <v>3</v>
      </c>
      <c r="C494">
        <v>1</v>
      </c>
      <c r="D494">
        <v>1</v>
      </c>
      <c r="E494">
        <v>0</v>
      </c>
      <c r="F494">
        <v>28</v>
      </c>
      <c r="G494">
        <f>טבלה20[[#This Row],[LengthofCycle]]+1</f>
        <v>29</v>
      </c>
      <c r="H494" t="str">
        <f>IF(טבלה20[[#This Row],[CycleNumber]]&gt;2,IF(AND(טבלה20[[#This Row],[LengthofCycle]]-F493=F493-F492,טבלה20[[#This Row],[LengthofCycle]]-F493&lt;&gt;0),1,""),"")</f>
        <v/>
      </c>
      <c r="I494" t="str">
        <f>IF(טבלה20[[#This Row],[דילוג]]=1,SUM(H494:H495),"")</f>
        <v/>
      </c>
      <c r="J494" t="str">
        <f>IF(AND(טבלה20[[#This Row],[CycleNumber]]&gt;B493,טבלה20[[#This Row],[CycleNumber]]&gt;2),IF(טבלה20[[#This Row],[דילוג]]=1,טבלה20[[#This Row],[LengthofCycle]]-F493,J493),"")</f>
        <v/>
      </c>
      <c r="K494">
        <f>IF(AND(טבלה20[[#This Row],[CycleNumber]]&gt;B493,טבלה20[[#This Row],[CycleNumber]]&gt;2),IF(טבלה20[[#This Row],[דילוג]]=1,1,IF(MAX(K492:K493)=1,1,IF(טבלה20[[#This Row],[LengthofCycle]]-F493&lt;&gt;טבלה20[[#This Row],[הפרש קבוע אחרון]],0,""))),"")</f>
        <v>0</v>
      </c>
      <c r="L494" t="str">
        <f>IF(טבלה20[[#This Row],[CycleNumber]]&lt;3,"",IF(טבלה20[[#This Row],[דילוג]]=1,1,IF(L493="","",IF(טבלה20[[#This Row],[LengthofCycle]]-F493=טבלה20[[#This Row],[הפרש קבוע אחרון]],1,IF(L493+1&gt;3,"",L493+1)))))</f>
        <v/>
      </c>
      <c r="M494" t="str">
        <f>IF(AND(טבלה20[[#This Row],[פעילות]]=1,L495=2,L496=1,B496&gt;טבלה20[[#This Row],[CycleNumber]]),1,"")</f>
        <v/>
      </c>
      <c r="N494" t="str">
        <f>IF(AND(טבלה20[[#This Row],[האם יש לאישה וסת דילוג?]]=1,טבלה20[[#This Row],[CycleNumber]]&gt;5),IF(AND(טבלה20[[#This Row],[LengthofCycle]]=F491,F493=F490,F492=F489),1,""),"")</f>
        <v/>
      </c>
      <c r="O494" t="str">
        <f>IF(OR(טבלה20[[#This Row],[פעילות]]="",L493=""),"",IF(טבלה20[[#This Row],[פעילות]]=1,1,0))</f>
        <v/>
      </c>
      <c r="P494" t="str">
        <f>IF(AND(טבלה20[[#This Row],[הפרש קבוע אחרון]]&lt;&gt;"",טבלה20[[#This Row],[CycleNumber]]&lt;B495,B495&lt;&gt;"",טבלה20[[#This Row],[פעילות]]&lt;4),IF(F495-טבלה20[[#This Row],[LengthofCycle]]=טבלה20[[#This Row],[הפרש קבוע אחרון]],1,0),"")</f>
        <v/>
      </c>
      <c r="Q494" s="14" t="str">
        <f>IF(טבלה20[[#This Row],[פעילות]]="","",IF(OR(Q493="",AND(טבלה20[[#This Row],[דילוג]]=1,L493=3)),1,Q493+1))</f>
        <v/>
      </c>
      <c r="R494" s="14" t="str">
        <f>IF(AND(טבלה20[[#This Row],[מחזורי פעילות]]=3,H495=1,טבלה20[[#This Row],[הפרש קבוע אחרון]]&lt;&gt;J495),1,"")</f>
        <v/>
      </c>
      <c r="S494" s="14" t="str">
        <f>IF(AND(טבלה20[[#This Row],[מחזורי פעילות]]=3,H495=1,טבלה20[[#This Row],[הפרש קבוע אחרון]]=J495),1,"")</f>
        <v/>
      </c>
      <c r="T494" s="14" t="str">
        <f>IF(AND(טבלה20[[#This Row],[דילוג]]=1,טבלה20[[#This Row],[הפרש קבוע אחרון]]=J493,טבלה20[[#This Row],[מחזורי פעילות]]&gt;1),1,"")</f>
        <v/>
      </c>
      <c r="U494" s="14" t="str">
        <f>IF(OR(AND(טבלה20[[#This Row],[מחזורי פעילות]]&lt;&gt;"",Q495=""),AND(טבלה20[[#This Row],[פעילות]]=3,Q495=1)),טבלה20[[#This Row],[מחזורי פעילות]],"")</f>
        <v/>
      </c>
      <c r="V494" s="14" t="str">
        <f>IF(טבלה20[[#This Row],[באיזה מחזור נעקר אחרי קביעה?]]&lt;&gt;"",1,"")</f>
        <v/>
      </c>
      <c r="W494" s="14" t="str">
        <f>IF(AND(טבלה20[[#This Row],[באיזה מחזור נעקר אחרי קביעה?]]&lt;&gt;"",טבלה20[[#This Row],[CycleNumber]]&gt;B495),טבלה20[[#This Row],[באיזה מחזור נעקר אחרי קביעה?]],"")</f>
        <v/>
      </c>
      <c r="X494" s="14" t="str">
        <f>IF(AND(טבלה20[[#This Row],[הפרש קבוע אחרון]]&lt;&gt;"",J493=""),טבלה20[[#This Row],[CycleNumber]],"")</f>
        <v/>
      </c>
      <c r="Y494" s="14" t="str">
        <f>IF(OR(טבלה20[[#This Row],[CycleNumber]]&gt;B495,B495=""),טבלה20[[#This Row],[CycleNumber]],"")</f>
        <v/>
      </c>
      <c r="Z4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4" t="s">
        <v>56</v>
      </c>
      <c r="AS494">
        <v>3</v>
      </c>
      <c r="AT494">
        <v>28</v>
      </c>
      <c r="AU494">
        <f t="shared" si="17"/>
        <v>0</v>
      </c>
      <c r="AV494" t="str">
        <f t="shared" si="18"/>
        <v/>
      </c>
    </row>
    <row r="495" spans="1:48" x14ac:dyDescent="0.25">
      <c r="A495" t="s">
        <v>56</v>
      </c>
      <c r="B495">
        <v>4</v>
      </c>
      <c r="C495">
        <v>1</v>
      </c>
      <c r="D495">
        <v>1</v>
      </c>
      <c r="E495">
        <v>0</v>
      </c>
      <c r="F495">
        <v>30</v>
      </c>
      <c r="G495">
        <f>טבלה20[[#This Row],[LengthofCycle]]+1</f>
        <v>31</v>
      </c>
      <c r="H495" t="str">
        <f>IF(טבלה20[[#This Row],[CycleNumber]]&gt;2,IF(AND(טבלה20[[#This Row],[LengthofCycle]]-F494=F494-F493,טבלה20[[#This Row],[LengthofCycle]]-F494&lt;&gt;0),1,""),"")</f>
        <v/>
      </c>
      <c r="I495" t="str">
        <f>IF(טבלה20[[#This Row],[דילוג]]=1,SUM(H495:H496),"")</f>
        <v/>
      </c>
      <c r="J495" t="str">
        <f>IF(AND(טבלה20[[#This Row],[CycleNumber]]&gt;B494,טבלה20[[#This Row],[CycleNumber]]&gt;2),IF(טבלה20[[#This Row],[דילוג]]=1,טבלה20[[#This Row],[LengthofCycle]]-F494,J494),"")</f>
        <v/>
      </c>
      <c r="K495">
        <f>IF(AND(טבלה20[[#This Row],[CycleNumber]]&gt;B494,טבלה20[[#This Row],[CycleNumber]]&gt;2),IF(טבלה20[[#This Row],[דילוג]]=1,1,IF(MAX(K493:K494)=1,1,IF(טבלה20[[#This Row],[LengthofCycle]]-F494&lt;&gt;טבלה20[[#This Row],[הפרש קבוע אחרון]],0,""))),"")</f>
        <v>0</v>
      </c>
      <c r="L495" t="str">
        <f>IF(טבלה20[[#This Row],[CycleNumber]]&lt;3,"",IF(טבלה20[[#This Row],[דילוג]]=1,1,IF(L494="","",IF(טבלה20[[#This Row],[LengthofCycle]]-F494=טבלה20[[#This Row],[הפרש קבוע אחרון]],1,IF(L494+1&gt;3,"",L494+1)))))</f>
        <v/>
      </c>
      <c r="M495" t="str">
        <f>IF(AND(טבלה20[[#This Row],[פעילות]]=1,L496=2,L497=1,B497&gt;טבלה20[[#This Row],[CycleNumber]]),1,"")</f>
        <v/>
      </c>
      <c r="N495" t="str">
        <f>IF(AND(טבלה20[[#This Row],[האם יש לאישה וסת דילוג?]]=1,טבלה20[[#This Row],[CycleNumber]]&gt;5),IF(AND(טבלה20[[#This Row],[LengthofCycle]]=F492,F494=F491,F493=F490),1,""),"")</f>
        <v/>
      </c>
      <c r="O495" t="str">
        <f>IF(OR(טבלה20[[#This Row],[פעילות]]="",L494=""),"",IF(טבלה20[[#This Row],[פעילות]]=1,1,0))</f>
        <v/>
      </c>
      <c r="P495" t="str">
        <f>IF(AND(טבלה20[[#This Row],[הפרש קבוע אחרון]]&lt;&gt;"",טבלה20[[#This Row],[CycleNumber]]&lt;B496,B496&lt;&gt;"",טבלה20[[#This Row],[פעילות]]&lt;4),IF(F496-טבלה20[[#This Row],[LengthofCycle]]=טבלה20[[#This Row],[הפרש קבוע אחרון]],1,0),"")</f>
        <v/>
      </c>
      <c r="Q495" s="14" t="str">
        <f>IF(טבלה20[[#This Row],[פעילות]]="","",IF(OR(Q494="",AND(טבלה20[[#This Row],[דילוג]]=1,L494=3)),1,Q494+1))</f>
        <v/>
      </c>
      <c r="R495" s="14" t="str">
        <f>IF(AND(טבלה20[[#This Row],[מחזורי פעילות]]=3,H496=1,טבלה20[[#This Row],[הפרש קבוע אחרון]]&lt;&gt;J496),1,"")</f>
        <v/>
      </c>
      <c r="S495" s="14" t="str">
        <f>IF(AND(טבלה20[[#This Row],[מחזורי פעילות]]=3,H496=1,טבלה20[[#This Row],[הפרש קבוע אחרון]]=J496),1,"")</f>
        <v/>
      </c>
      <c r="T495" s="14" t="str">
        <f>IF(AND(טבלה20[[#This Row],[דילוג]]=1,טבלה20[[#This Row],[הפרש קבוע אחרון]]=J494,טבלה20[[#This Row],[מחזורי פעילות]]&gt;1),1,"")</f>
        <v/>
      </c>
      <c r="U495" s="14" t="str">
        <f>IF(OR(AND(טבלה20[[#This Row],[מחזורי פעילות]]&lt;&gt;"",Q496=""),AND(טבלה20[[#This Row],[פעילות]]=3,Q496=1)),טבלה20[[#This Row],[מחזורי פעילות]],"")</f>
        <v/>
      </c>
      <c r="V495" s="14" t="str">
        <f>IF(טבלה20[[#This Row],[באיזה מחזור נעקר אחרי קביעה?]]&lt;&gt;"",1,"")</f>
        <v/>
      </c>
      <c r="W495" s="14" t="str">
        <f>IF(AND(טבלה20[[#This Row],[באיזה מחזור נעקר אחרי קביעה?]]&lt;&gt;"",טבלה20[[#This Row],[CycleNumber]]&gt;B496),טבלה20[[#This Row],[באיזה מחזור נעקר אחרי קביעה?]],"")</f>
        <v/>
      </c>
      <c r="X495" s="14" t="str">
        <f>IF(AND(טבלה20[[#This Row],[הפרש קבוע אחרון]]&lt;&gt;"",J494=""),טבלה20[[#This Row],[CycleNumber]],"")</f>
        <v/>
      </c>
      <c r="Y495" s="14" t="str">
        <f>IF(OR(טבלה20[[#This Row],[CycleNumber]]&gt;B496,B496=""),טבלה20[[#This Row],[CycleNumber]],"")</f>
        <v/>
      </c>
      <c r="Z4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5" t="s">
        <v>56</v>
      </c>
      <c r="AS495">
        <v>4</v>
      </c>
      <c r="AT495">
        <v>30</v>
      </c>
      <c r="AU495">
        <f t="shared" si="17"/>
        <v>0</v>
      </c>
      <c r="AV495" t="str">
        <f t="shared" si="18"/>
        <v/>
      </c>
    </row>
    <row r="496" spans="1:48" x14ac:dyDescent="0.25">
      <c r="A496" t="s">
        <v>56</v>
      </c>
      <c r="B496">
        <v>5</v>
      </c>
      <c r="C496">
        <v>1</v>
      </c>
      <c r="D496">
        <v>1</v>
      </c>
      <c r="E496">
        <v>0</v>
      </c>
      <c r="F496">
        <v>28</v>
      </c>
      <c r="G496">
        <f>טבלה20[[#This Row],[LengthofCycle]]+1</f>
        <v>29</v>
      </c>
      <c r="H496" t="str">
        <f>IF(טבלה20[[#This Row],[CycleNumber]]&gt;2,IF(AND(טבלה20[[#This Row],[LengthofCycle]]-F495=F495-F494,טבלה20[[#This Row],[LengthofCycle]]-F495&lt;&gt;0),1,""),"")</f>
        <v/>
      </c>
      <c r="I496" t="str">
        <f>IF(טבלה20[[#This Row],[דילוג]]=1,SUM(H496:H497),"")</f>
        <v/>
      </c>
      <c r="J496" t="str">
        <f>IF(AND(טבלה20[[#This Row],[CycleNumber]]&gt;B495,טבלה20[[#This Row],[CycleNumber]]&gt;2),IF(טבלה20[[#This Row],[דילוג]]=1,טבלה20[[#This Row],[LengthofCycle]]-F495,J495),"")</f>
        <v/>
      </c>
      <c r="K496">
        <f>IF(AND(טבלה20[[#This Row],[CycleNumber]]&gt;B495,טבלה20[[#This Row],[CycleNumber]]&gt;2),IF(טבלה20[[#This Row],[דילוג]]=1,1,IF(MAX(K494:K495)=1,1,IF(טבלה20[[#This Row],[LengthofCycle]]-F495&lt;&gt;טבלה20[[#This Row],[הפרש קבוע אחרון]],0,""))),"")</f>
        <v>0</v>
      </c>
      <c r="L496" t="str">
        <f>IF(טבלה20[[#This Row],[CycleNumber]]&lt;3,"",IF(טבלה20[[#This Row],[דילוג]]=1,1,IF(L495="","",IF(טבלה20[[#This Row],[LengthofCycle]]-F495=טבלה20[[#This Row],[הפרש קבוע אחרון]],1,IF(L495+1&gt;3,"",L495+1)))))</f>
        <v/>
      </c>
      <c r="M496" t="str">
        <f>IF(AND(טבלה20[[#This Row],[פעילות]]=1,L497=2,L498=1,B498&gt;טבלה20[[#This Row],[CycleNumber]]),1,"")</f>
        <v/>
      </c>
      <c r="N496" t="str">
        <f>IF(AND(טבלה20[[#This Row],[האם יש לאישה וסת דילוג?]]=1,טבלה20[[#This Row],[CycleNumber]]&gt;5),IF(AND(טבלה20[[#This Row],[LengthofCycle]]=F493,F495=F492,F494=F491),1,""),"")</f>
        <v/>
      </c>
      <c r="O496" t="str">
        <f>IF(OR(טבלה20[[#This Row],[פעילות]]="",L495=""),"",IF(טבלה20[[#This Row],[פעילות]]=1,1,0))</f>
        <v/>
      </c>
      <c r="P496" t="str">
        <f>IF(AND(טבלה20[[#This Row],[הפרש קבוע אחרון]]&lt;&gt;"",טבלה20[[#This Row],[CycleNumber]]&lt;B497,B497&lt;&gt;"",טבלה20[[#This Row],[פעילות]]&lt;4),IF(F497-טבלה20[[#This Row],[LengthofCycle]]=טבלה20[[#This Row],[הפרש קבוע אחרון]],1,0),"")</f>
        <v/>
      </c>
      <c r="Q496" s="14" t="str">
        <f>IF(טבלה20[[#This Row],[פעילות]]="","",IF(OR(Q495="",AND(טבלה20[[#This Row],[דילוג]]=1,L495=3)),1,Q495+1))</f>
        <v/>
      </c>
      <c r="R496" s="14" t="str">
        <f>IF(AND(טבלה20[[#This Row],[מחזורי פעילות]]=3,H497=1,טבלה20[[#This Row],[הפרש קבוע אחרון]]&lt;&gt;J497),1,"")</f>
        <v/>
      </c>
      <c r="S496" s="14" t="str">
        <f>IF(AND(טבלה20[[#This Row],[מחזורי פעילות]]=3,H497=1,טבלה20[[#This Row],[הפרש קבוע אחרון]]=J497),1,"")</f>
        <v/>
      </c>
      <c r="T496" s="14" t="str">
        <f>IF(AND(טבלה20[[#This Row],[דילוג]]=1,טבלה20[[#This Row],[הפרש קבוע אחרון]]=J495,טבלה20[[#This Row],[מחזורי פעילות]]&gt;1),1,"")</f>
        <v/>
      </c>
      <c r="U496" s="14" t="str">
        <f>IF(OR(AND(טבלה20[[#This Row],[מחזורי פעילות]]&lt;&gt;"",Q497=""),AND(טבלה20[[#This Row],[פעילות]]=3,Q497=1)),טבלה20[[#This Row],[מחזורי פעילות]],"")</f>
        <v/>
      </c>
      <c r="V496" s="14" t="str">
        <f>IF(טבלה20[[#This Row],[באיזה מחזור נעקר אחרי קביעה?]]&lt;&gt;"",1,"")</f>
        <v/>
      </c>
      <c r="W496" s="14" t="str">
        <f>IF(AND(טבלה20[[#This Row],[באיזה מחזור נעקר אחרי קביעה?]]&lt;&gt;"",טבלה20[[#This Row],[CycleNumber]]&gt;B497),טבלה20[[#This Row],[באיזה מחזור נעקר אחרי קביעה?]],"")</f>
        <v/>
      </c>
      <c r="X496" s="14" t="str">
        <f>IF(AND(טבלה20[[#This Row],[הפרש קבוע אחרון]]&lt;&gt;"",J495=""),טבלה20[[#This Row],[CycleNumber]],"")</f>
        <v/>
      </c>
      <c r="Y496" s="14" t="str">
        <f>IF(OR(טבלה20[[#This Row],[CycleNumber]]&gt;B497,B497=""),טבלה20[[#This Row],[CycleNumber]],"")</f>
        <v/>
      </c>
      <c r="Z4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6" t="s">
        <v>56</v>
      </c>
      <c r="AS496">
        <v>5</v>
      </c>
      <c r="AT496">
        <v>28</v>
      </c>
      <c r="AU496">
        <f t="shared" si="17"/>
        <v>0</v>
      </c>
      <c r="AV496" t="str">
        <f t="shared" si="18"/>
        <v/>
      </c>
    </row>
    <row r="497" spans="1:48" x14ac:dyDescent="0.25">
      <c r="A497" t="s">
        <v>56</v>
      </c>
      <c r="B497">
        <v>6</v>
      </c>
      <c r="C497">
        <v>1</v>
      </c>
      <c r="D497">
        <v>1</v>
      </c>
      <c r="E497">
        <v>0</v>
      </c>
      <c r="F497">
        <v>28</v>
      </c>
      <c r="G497">
        <f>טבלה20[[#This Row],[LengthofCycle]]+1</f>
        <v>29</v>
      </c>
      <c r="H497" t="str">
        <f>IF(טבלה20[[#This Row],[CycleNumber]]&gt;2,IF(AND(טבלה20[[#This Row],[LengthofCycle]]-F496=F496-F495,טבלה20[[#This Row],[LengthofCycle]]-F496&lt;&gt;0),1,""),"")</f>
        <v/>
      </c>
      <c r="I497" t="str">
        <f>IF(טבלה20[[#This Row],[דילוג]]=1,SUM(H497:H498),"")</f>
        <v/>
      </c>
      <c r="J497" t="str">
        <f>IF(AND(טבלה20[[#This Row],[CycleNumber]]&gt;B496,טבלה20[[#This Row],[CycleNumber]]&gt;2),IF(טבלה20[[#This Row],[דילוג]]=1,טבלה20[[#This Row],[LengthofCycle]]-F496,J496),"")</f>
        <v/>
      </c>
      <c r="K497">
        <f>IF(AND(טבלה20[[#This Row],[CycleNumber]]&gt;B496,טבלה20[[#This Row],[CycleNumber]]&gt;2),IF(טבלה20[[#This Row],[דילוג]]=1,1,IF(MAX(K495:K496)=1,1,IF(טבלה20[[#This Row],[LengthofCycle]]-F496&lt;&gt;טבלה20[[#This Row],[הפרש קבוע אחרון]],0,""))),"")</f>
        <v>0</v>
      </c>
      <c r="L497" t="str">
        <f>IF(טבלה20[[#This Row],[CycleNumber]]&lt;3,"",IF(טבלה20[[#This Row],[דילוג]]=1,1,IF(L496="","",IF(טבלה20[[#This Row],[LengthofCycle]]-F496=טבלה20[[#This Row],[הפרש קבוע אחרון]],1,IF(L496+1&gt;3,"",L496+1)))))</f>
        <v/>
      </c>
      <c r="M497" t="str">
        <f>IF(AND(טבלה20[[#This Row],[פעילות]]=1,L498=2,L499=1,B499&gt;טבלה20[[#This Row],[CycleNumber]]),1,"")</f>
        <v/>
      </c>
      <c r="N497" t="str">
        <f>IF(AND(טבלה20[[#This Row],[האם יש לאישה וסת דילוג?]]=1,טבלה20[[#This Row],[CycleNumber]]&gt;5),IF(AND(טבלה20[[#This Row],[LengthofCycle]]=F494,F496=F493,F495=F492),1,""),"")</f>
        <v/>
      </c>
      <c r="O497" t="str">
        <f>IF(OR(טבלה20[[#This Row],[פעילות]]="",L496=""),"",IF(טבלה20[[#This Row],[פעילות]]=1,1,0))</f>
        <v/>
      </c>
      <c r="P497" t="str">
        <f>IF(AND(טבלה20[[#This Row],[הפרש קבוע אחרון]]&lt;&gt;"",טבלה20[[#This Row],[CycleNumber]]&lt;B498,B498&lt;&gt;"",טבלה20[[#This Row],[פעילות]]&lt;4),IF(F498-טבלה20[[#This Row],[LengthofCycle]]=טבלה20[[#This Row],[הפרש קבוע אחרון]],1,0),"")</f>
        <v/>
      </c>
      <c r="Q497" s="14" t="str">
        <f>IF(טבלה20[[#This Row],[פעילות]]="","",IF(OR(Q496="",AND(טבלה20[[#This Row],[דילוג]]=1,L496=3)),1,Q496+1))</f>
        <v/>
      </c>
      <c r="R497" s="14" t="str">
        <f>IF(AND(טבלה20[[#This Row],[מחזורי פעילות]]=3,H498=1,טבלה20[[#This Row],[הפרש קבוע אחרון]]&lt;&gt;J498),1,"")</f>
        <v/>
      </c>
      <c r="S497" s="14" t="str">
        <f>IF(AND(טבלה20[[#This Row],[מחזורי פעילות]]=3,H498=1,טבלה20[[#This Row],[הפרש קבוע אחרון]]=J498),1,"")</f>
        <v/>
      </c>
      <c r="T497" s="14" t="str">
        <f>IF(AND(טבלה20[[#This Row],[דילוג]]=1,טבלה20[[#This Row],[הפרש קבוע אחרון]]=J496,טבלה20[[#This Row],[מחזורי פעילות]]&gt;1),1,"")</f>
        <v/>
      </c>
      <c r="U497" s="14" t="str">
        <f>IF(OR(AND(טבלה20[[#This Row],[מחזורי פעילות]]&lt;&gt;"",Q498=""),AND(טבלה20[[#This Row],[פעילות]]=3,Q498=1)),טבלה20[[#This Row],[מחזורי פעילות]],"")</f>
        <v/>
      </c>
      <c r="V497" s="14" t="str">
        <f>IF(טבלה20[[#This Row],[באיזה מחזור נעקר אחרי קביעה?]]&lt;&gt;"",1,"")</f>
        <v/>
      </c>
      <c r="W497" s="14" t="str">
        <f>IF(AND(טבלה20[[#This Row],[באיזה מחזור נעקר אחרי קביעה?]]&lt;&gt;"",טבלה20[[#This Row],[CycleNumber]]&gt;B498),טבלה20[[#This Row],[באיזה מחזור נעקר אחרי קביעה?]],"")</f>
        <v/>
      </c>
      <c r="X497" s="14" t="str">
        <f>IF(AND(טבלה20[[#This Row],[הפרש קבוע אחרון]]&lt;&gt;"",J496=""),טבלה20[[#This Row],[CycleNumber]],"")</f>
        <v/>
      </c>
      <c r="Y497" s="14" t="str">
        <f>IF(OR(טבלה20[[#This Row],[CycleNumber]]&gt;B498,B498=""),טבלה20[[#This Row],[CycleNumber]],"")</f>
        <v/>
      </c>
      <c r="Z4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7" t="s">
        <v>56</v>
      </c>
      <c r="AS497">
        <v>6</v>
      </c>
      <c r="AT497">
        <v>28</v>
      </c>
      <c r="AU497">
        <f t="shared" si="17"/>
        <v>0</v>
      </c>
      <c r="AV497" t="str">
        <f t="shared" si="18"/>
        <v/>
      </c>
    </row>
    <row r="498" spans="1:48" x14ac:dyDescent="0.25">
      <c r="A498" t="s">
        <v>56</v>
      </c>
      <c r="B498">
        <v>7</v>
      </c>
      <c r="C498">
        <v>1</v>
      </c>
      <c r="D498">
        <v>1</v>
      </c>
      <c r="E498">
        <v>0</v>
      </c>
      <c r="F498">
        <v>29</v>
      </c>
      <c r="G498">
        <f>טבלה20[[#This Row],[LengthofCycle]]+1</f>
        <v>30</v>
      </c>
      <c r="H498" t="str">
        <f>IF(טבלה20[[#This Row],[CycleNumber]]&gt;2,IF(AND(טבלה20[[#This Row],[LengthofCycle]]-F497=F497-F496,טבלה20[[#This Row],[LengthofCycle]]-F497&lt;&gt;0),1,""),"")</f>
        <v/>
      </c>
      <c r="I498" t="str">
        <f>IF(טבלה20[[#This Row],[דילוג]]=1,SUM(H498:H499),"")</f>
        <v/>
      </c>
      <c r="J498" t="str">
        <f>IF(AND(טבלה20[[#This Row],[CycleNumber]]&gt;B497,טבלה20[[#This Row],[CycleNumber]]&gt;2),IF(טבלה20[[#This Row],[דילוג]]=1,טבלה20[[#This Row],[LengthofCycle]]-F497,J497),"")</f>
        <v/>
      </c>
      <c r="K498">
        <f>IF(AND(טבלה20[[#This Row],[CycleNumber]]&gt;B497,טבלה20[[#This Row],[CycleNumber]]&gt;2),IF(טבלה20[[#This Row],[דילוג]]=1,1,IF(MAX(K496:K497)=1,1,IF(טבלה20[[#This Row],[LengthofCycle]]-F497&lt;&gt;טבלה20[[#This Row],[הפרש קבוע אחרון]],0,""))),"")</f>
        <v>0</v>
      </c>
      <c r="L498" t="str">
        <f>IF(טבלה20[[#This Row],[CycleNumber]]&lt;3,"",IF(טבלה20[[#This Row],[דילוג]]=1,1,IF(L497="","",IF(טבלה20[[#This Row],[LengthofCycle]]-F497=טבלה20[[#This Row],[הפרש קבוע אחרון]],1,IF(L497+1&gt;3,"",L497+1)))))</f>
        <v/>
      </c>
      <c r="M498" t="str">
        <f>IF(AND(טבלה20[[#This Row],[פעילות]]=1,L499=2,L500=1,B500&gt;טבלה20[[#This Row],[CycleNumber]]),1,"")</f>
        <v/>
      </c>
      <c r="N498" t="str">
        <f>IF(AND(טבלה20[[#This Row],[האם יש לאישה וסת דילוג?]]=1,טבלה20[[#This Row],[CycleNumber]]&gt;5),IF(AND(טבלה20[[#This Row],[LengthofCycle]]=F495,F497=F494,F496=F493),1,""),"")</f>
        <v/>
      </c>
      <c r="O498" t="str">
        <f>IF(OR(טבלה20[[#This Row],[פעילות]]="",L497=""),"",IF(טבלה20[[#This Row],[פעילות]]=1,1,0))</f>
        <v/>
      </c>
      <c r="P498" t="str">
        <f>IF(AND(טבלה20[[#This Row],[הפרש קבוע אחרון]]&lt;&gt;"",טבלה20[[#This Row],[CycleNumber]]&lt;B499,B499&lt;&gt;"",טבלה20[[#This Row],[פעילות]]&lt;4),IF(F499-טבלה20[[#This Row],[LengthofCycle]]=טבלה20[[#This Row],[הפרש קבוע אחרון]],1,0),"")</f>
        <v/>
      </c>
      <c r="Q498" s="14" t="str">
        <f>IF(טבלה20[[#This Row],[פעילות]]="","",IF(OR(Q497="",AND(טבלה20[[#This Row],[דילוג]]=1,L497=3)),1,Q497+1))</f>
        <v/>
      </c>
      <c r="R498" s="14" t="str">
        <f>IF(AND(טבלה20[[#This Row],[מחזורי פעילות]]=3,H499=1,טבלה20[[#This Row],[הפרש קבוע אחרון]]&lt;&gt;J499),1,"")</f>
        <v/>
      </c>
      <c r="S498" s="14" t="str">
        <f>IF(AND(טבלה20[[#This Row],[מחזורי פעילות]]=3,H499=1,טבלה20[[#This Row],[הפרש קבוע אחרון]]=J499),1,"")</f>
        <v/>
      </c>
      <c r="T498" s="14" t="str">
        <f>IF(AND(טבלה20[[#This Row],[דילוג]]=1,טבלה20[[#This Row],[הפרש קבוע אחרון]]=J497,טבלה20[[#This Row],[מחזורי פעילות]]&gt;1),1,"")</f>
        <v/>
      </c>
      <c r="U498" s="14" t="str">
        <f>IF(OR(AND(טבלה20[[#This Row],[מחזורי פעילות]]&lt;&gt;"",Q499=""),AND(טבלה20[[#This Row],[פעילות]]=3,Q499=1)),טבלה20[[#This Row],[מחזורי פעילות]],"")</f>
        <v/>
      </c>
      <c r="V498" s="14" t="str">
        <f>IF(טבלה20[[#This Row],[באיזה מחזור נעקר אחרי קביעה?]]&lt;&gt;"",1,"")</f>
        <v/>
      </c>
      <c r="W498" s="14" t="str">
        <f>IF(AND(טבלה20[[#This Row],[באיזה מחזור נעקר אחרי קביעה?]]&lt;&gt;"",טבלה20[[#This Row],[CycleNumber]]&gt;B499),טבלה20[[#This Row],[באיזה מחזור נעקר אחרי קביעה?]],"")</f>
        <v/>
      </c>
      <c r="X498" s="14" t="str">
        <f>IF(AND(טבלה20[[#This Row],[הפרש קבוע אחרון]]&lt;&gt;"",J497=""),טבלה20[[#This Row],[CycleNumber]],"")</f>
        <v/>
      </c>
      <c r="Y498" s="14" t="str">
        <f>IF(OR(טבלה20[[#This Row],[CycleNumber]]&gt;B499,B499=""),טבלה20[[#This Row],[CycleNumber]],"")</f>
        <v/>
      </c>
      <c r="Z4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8" t="s">
        <v>56</v>
      </c>
      <c r="AS498">
        <v>7</v>
      </c>
      <c r="AT498">
        <v>29</v>
      </c>
      <c r="AU498">
        <f t="shared" si="17"/>
        <v>0</v>
      </c>
      <c r="AV498" t="str">
        <f t="shared" si="18"/>
        <v/>
      </c>
    </row>
    <row r="499" spans="1:48" x14ac:dyDescent="0.25">
      <c r="A499" t="s">
        <v>56</v>
      </c>
      <c r="B499">
        <v>8</v>
      </c>
      <c r="C499">
        <v>1</v>
      </c>
      <c r="D499">
        <v>1</v>
      </c>
      <c r="E499">
        <v>0</v>
      </c>
      <c r="F499">
        <v>27</v>
      </c>
      <c r="G499">
        <f>טבלה20[[#This Row],[LengthofCycle]]+1</f>
        <v>28</v>
      </c>
      <c r="H499" t="str">
        <f>IF(טבלה20[[#This Row],[CycleNumber]]&gt;2,IF(AND(טבלה20[[#This Row],[LengthofCycle]]-F498=F498-F497,טבלה20[[#This Row],[LengthofCycle]]-F498&lt;&gt;0),1,""),"")</f>
        <v/>
      </c>
      <c r="I499" t="str">
        <f>IF(טבלה20[[#This Row],[דילוג]]=1,SUM(H499:H500),"")</f>
        <v/>
      </c>
      <c r="J499" t="str">
        <f>IF(AND(טבלה20[[#This Row],[CycleNumber]]&gt;B498,טבלה20[[#This Row],[CycleNumber]]&gt;2),IF(טבלה20[[#This Row],[דילוג]]=1,טבלה20[[#This Row],[LengthofCycle]]-F498,J498),"")</f>
        <v/>
      </c>
      <c r="K499">
        <f>IF(AND(טבלה20[[#This Row],[CycleNumber]]&gt;B498,טבלה20[[#This Row],[CycleNumber]]&gt;2),IF(טבלה20[[#This Row],[דילוג]]=1,1,IF(MAX(K497:K498)=1,1,IF(טבלה20[[#This Row],[LengthofCycle]]-F498&lt;&gt;טבלה20[[#This Row],[הפרש קבוע אחרון]],0,""))),"")</f>
        <v>0</v>
      </c>
      <c r="L499" t="str">
        <f>IF(טבלה20[[#This Row],[CycleNumber]]&lt;3,"",IF(טבלה20[[#This Row],[דילוג]]=1,1,IF(L498="","",IF(טבלה20[[#This Row],[LengthofCycle]]-F498=טבלה20[[#This Row],[הפרש קבוע אחרון]],1,IF(L498+1&gt;3,"",L498+1)))))</f>
        <v/>
      </c>
      <c r="M499" t="str">
        <f>IF(AND(טבלה20[[#This Row],[פעילות]]=1,L500=2,L501=1,B501&gt;טבלה20[[#This Row],[CycleNumber]]),1,"")</f>
        <v/>
      </c>
      <c r="N499" t="str">
        <f>IF(AND(טבלה20[[#This Row],[האם יש לאישה וסת דילוג?]]=1,טבלה20[[#This Row],[CycleNumber]]&gt;5),IF(AND(טבלה20[[#This Row],[LengthofCycle]]=F496,F498=F495,F497=F494),1,""),"")</f>
        <v/>
      </c>
      <c r="O499" t="str">
        <f>IF(OR(טבלה20[[#This Row],[פעילות]]="",L498=""),"",IF(טבלה20[[#This Row],[פעילות]]=1,1,0))</f>
        <v/>
      </c>
      <c r="P499" t="str">
        <f>IF(AND(טבלה20[[#This Row],[הפרש קבוע אחרון]]&lt;&gt;"",טבלה20[[#This Row],[CycleNumber]]&lt;B500,B500&lt;&gt;"",טבלה20[[#This Row],[פעילות]]&lt;4),IF(F500-טבלה20[[#This Row],[LengthofCycle]]=טבלה20[[#This Row],[הפרש קבוע אחרון]],1,0),"")</f>
        <v/>
      </c>
      <c r="Q499" s="14" t="str">
        <f>IF(טבלה20[[#This Row],[פעילות]]="","",IF(OR(Q498="",AND(טבלה20[[#This Row],[דילוג]]=1,L498=3)),1,Q498+1))</f>
        <v/>
      </c>
      <c r="R499" s="14" t="str">
        <f>IF(AND(טבלה20[[#This Row],[מחזורי פעילות]]=3,H500=1,טבלה20[[#This Row],[הפרש קבוע אחרון]]&lt;&gt;J500),1,"")</f>
        <v/>
      </c>
      <c r="S499" s="14" t="str">
        <f>IF(AND(טבלה20[[#This Row],[מחזורי פעילות]]=3,H500=1,טבלה20[[#This Row],[הפרש קבוע אחרון]]=J500),1,"")</f>
        <v/>
      </c>
      <c r="T499" s="14" t="str">
        <f>IF(AND(טבלה20[[#This Row],[דילוג]]=1,טבלה20[[#This Row],[הפרש קבוע אחרון]]=J498,טבלה20[[#This Row],[מחזורי פעילות]]&gt;1),1,"")</f>
        <v/>
      </c>
      <c r="U499" s="14" t="str">
        <f>IF(OR(AND(טבלה20[[#This Row],[מחזורי פעילות]]&lt;&gt;"",Q500=""),AND(טבלה20[[#This Row],[פעילות]]=3,Q500=1)),טבלה20[[#This Row],[מחזורי פעילות]],"")</f>
        <v/>
      </c>
      <c r="V499" s="14" t="str">
        <f>IF(טבלה20[[#This Row],[באיזה מחזור נעקר אחרי קביעה?]]&lt;&gt;"",1,"")</f>
        <v/>
      </c>
      <c r="W499" s="14" t="str">
        <f>IF(AND(טבלה20[[#This Row],[באיזה מחזור נעקר אחרי קביעה?]]&lt;&gt;"",טבלה20[[#This Row],[CycleNumber]]&gt;B500),טבלה20[[#This Row],[באיזה מחזור נעקר אחרי קביעה?]],"")</f>
        <v/>
      </c>
      <c r="X499" s="14" t="str">
        <f>IF(AND(טבלה20[[#This Row],[הפרש קבוע אחרון]]&lt;&gt;"",J498=""),טבלה20[[#This Row],[CycleNumber]],"")</f>
        <v/>
      </c>
      <c r="Y499" s="14" t="str">
        <f>IF(OR(טבלה20[[#This Row],[CycleNumber]]&gt;B500,B500=""),טבלה20[[#This Row],[CycleNumber]],"")</f>
        <v/>
      </c>
      <c r="Z4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499" t="s">
        <v>56</v>
      </c>
      <c r="AS499">
        <v>8</v>
      </c>
      <c r="AT499">
        <v>27</v>
      </c>
      <c r="AU499">
        <f t="shared" si="17"/>
        <v>0</v>
      </c>
      <c r="AV499" t="str">
        <f t="shared" si="18"/>
        <v/>
      </c>
    </row>
    <row r="500" spans="1:48" x14ac:dyDescent="0.25">
      <c r="A500" t="s">
        <v>56</v>
      </c>
      <c r="B500">
        <v>9</v>
      </c>
      <c r="C500">
        <v>1</v>
      </c>
      <c r="D500">
        <v>1</v>
      </c>
      <c r="E500">
        <v>0</v>
      </c>
      <c r="F500">
        <v>26</v>
      </c>
      <c r="G500">
        <f>טבלה20[[#This Row],[LengthofCycle]]+1</f>
        <v>27</v>
      </c>
      <c r="H500" t="str">
        <f>IF(טבלה20[[#This Row],[CycleNumber]]&gt;2,IF(AND(טבלה20[[#This Row],[LengthofCycle]]-F499=F499-F498,טבלה20[[#This Row],[LengthofCycle]]-F499&lt;&gt;0),1,""),"")</f>
        <v/>
      </c>
      <c r="I500" t="str">
        <f>IF(טבלה20[[#This Row],[דילוג]]=1,SUM(H500:H501),"")</f>
        <v/>
      </c>
      <c r="J500" t="str">
        <f>IF(AND(טבלה20[[#This Row],[CycleNumber]]&gt;B499,טבלה20[[#This Row],[CycleNumber]]&gt;2),IF(טבלה20[[#This Row],[דילוג]]=1,טבלה20[[#This Row],[LengthofCycle]]-F499,J499),"")</f>
        <v/>
      </c>
      <c r="K500">
        <f>IF(AND(טבלה20[[#This Row],[CycleNumber]]&gt;B499,טבלה20[[#This Row],[CycleNumber]]&gt;2),IF(טבלה20[[#This Row],[דילוג]]=1,1,IF(MAX(K498:K499)=1,1,IF(טבלה20[[#This Row],[LengthofCycle]]-F499&lt;&gt;טבלה20[[#This Row],[הפרש קבוע אחרון]],0,""))),"")</f>
        <v>0</v>
      </c>
      <c r="L500" t="str">
        <f>IF(טבלה20[[#This Row],[CycleNumber]]&lt;3,"",IF(טבלה20[[#This Row],[דילוג]]=1,1,IF(L499="","",IF(טבלה20[[#This Row],[LengthofCycle]]-F499=טבלה20[[#This Row],[הפרש קבוע אחרון]],1,IF(L499+1&gt;3,"",L499+1)))))</f>
        <v/>
      </c>
      <c r="M500" t="str">
        <f>IF(AND(טבלה20[[#This Row],[פעילות]]=1,L501=2,L502=1,B502&gt;טבלה20[[#This Row],[CycleNumber]]),1,"")</f>
        <v/>
      </c>
      <c r="N500" t="str">
        <f>IF(AND(טבלה20[[#This Row],[האם יש לאישה וסת דילוג?]]=1,טבלה20[[#This Row],[CycleNumber]]&gt;5),IF(AND(טבלה20[[#This Row],[LengthofCycle]]=F497,F499=F496,F498=F495),1,""),"")</f>
        <v/>
      </c>
      <c r="O500" t="str">
        <f>IF(OR(טבלה20[[#This Row],[פעילות]]="",L499=""),"",IF(טבלה20[[#This Row],[פעילות]]=1,1,0))</f>
        <v/>
      </c>
      <c r="P500" t="str">
        <f>IF(AND(טבלה20[[#This Row],[הפרש קבוע אחרון]]&lt;&gt;"",טבלה20[[#This Row],[CycleNumber]]&lt;B501,B501&lt;&gt;"",טבלה20[[#This Row],[פעילות]]&lt;4),IF(F501-טבלה20[[#This Row],[LengthofCycle]]=טבלה20[[#This Row],[הפרש קבוע אחרון]],1,0),"")</f>
        <v/>
      </c>
      <c r="Q500" s="14" t="str">
        <f>IF(טבלה20[[#This Row],[פעילות]]="","",IF(OR(Q499="",AND(טבלה20[[#This Row],[דילוג]]=1,L499=3)),1,Q499+1))</f>
        <v/>
      </c>
      <c r="R500" s="14" t="str">
        <f>IF(AND(טבלה20[[#This Row],[מחזורי פעילות]]=3,H501=1,טבלה20[[#This Row],[הפרש קבוע אחרון]]&lt;&gt;J501),1,"")</f>
        <v/>
      </c>
      <c r="S500" s="14" t="str">
        <f>IF(AND(טבלה20[[#This Row],[מחזורי פעילות]]=3,H501=1,טבלה20[[#This Row],[הפרש קבוע אחרון]]=J501),1,"")</f>
        <v/>
      </c>
      <c r="T500" s="14" t="str">
        <f>IF(AND(טבלה20[[#This Row],[דילוג]]=1,טבלה20[[#This Row],[הפרש קבוע אחרון]]=J499,טבלה20[[#This Row],[מחזורי פעילות]]&gt;1),1,"")</f>
        <v/>
      </c>
      <c r="U500" s="14" t="str">
        <f>IF(OR(AND(טבלה20[[#This Row],[מחזורי פעילות]]&lt;&gt;"",Q501=""),AND(טבלה20[[#This Row],[פעילות]]=3,Q501=1)),טבלה20[[#This Row],[מחזורי פעילות]],"")</f>
        <v/>
      </c>
      <c r="V500" s="14" t="str">
        <f>IF(טבלה20[[#This Row],[באיזה מחזור נעקר אחרי קביעה?]]&lt;&gt;"",1,"")</f>
        <v/>
      </c>
      <c r="W500" s="14" t="str">
        <f>IF(AND(טבלה20[[#This Row],[באיזה מחזור נעקר אחרי קביעה?]]&lt;&gt;"",טבלה20[[#This Row],[CycleNumber]]&gt;B501),טבלה20[[#This Row],[באיזה מחזור נעקר אחרי קביעה?]],"")</f>
        <v/>
      </c>
      <c r="X500" s="14" t="str">
        <f>IF(AND(טבלה20[[#This Row],[הפרש קבוע אחרון]]&lt;&gt;"",J499=""),טבלה20[[#This Row],[CycleNumber]],"")</f>
        <v/>
      </c>
      <c r="Y500" s="14" t="str">
        <f>IF(OR(טבלה20[[#This Row],[CycleNumber]]&gt;B501,B501=""),טבלה20[[#This Row],[CycleNumber]],"")</f>
        <v/>
      </c>
      <c r="Z5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0" t="s">
        <v>56</v>
      </c>
      <c r="AS500">
        <v>9</v>
      </c>
      <c r="AT500">
        <v>26</v>
      </c>
      <c r="AU500">
        <f t="shared" si="17"/>
        <v>0</v>
      </c>
      <c r="AV500" t="str">
        <f t="shared" si="18"/>
        <v/>
      </c>
    </row>
    <row r="501" spans="1:48" x14ac:dyDescent="0.25">
      <c r="A501" t="s">
        <v>56</v>
      </c>
      <c r="B501">
        <v>10</v>
      </c>
      <c r="C501">
        <v>1</v>
      </c>
      <c r="D501">
        <v>1</v>
      </c>
      <c r="E501">
        <v>0</v>
      </c>
      <c r="F501">
        <v>30</v>
      </c>
      <c r="G501">
        <f>טבלה20[[#This Row],[LengthofCycle]]+1</f>
        <v>31</v>
      </c>
      <c r="H501" t="str">
        <f>IF(טבלה20[[#This Row],[CycleNumber]]&gt;2,IF(AND(טבלה20[[#This Row],[LengthofCycle]]-F500=F500-F499,טבלה20[[#This Row],[LengthofCycle]]-F500&lt;&gt;0),1,""),"")</f>
        <v/>
      </c>
      <c r="I501" t="str">
        <f>IF(טבלה20[[#This Row],[דילוג]]=1,SUM(H501:H502),"")</f>
        <v/>
      </c>
      <c r="J501" t="str">
        <f>IF(AND(טבלה20[[#This Row],[CycleNumber]]&gt;B500,טבלה20[[#This Row],[CycleNumber]]&gt;2),IF(טבלה20[[#This Row],[דילוג]]=1,טבלה20[[#This Row],[LengthofCycle]]-F500,J500),"")</f>
        <v/>
      </c>
      <c r="K501">
        <f>IF(AND(טבלה20[[#This Row],[CycleNumber]]&gt;B500,טבלה20[[#This Row],[CycleNumber]]&gt;2),IF(טבלה20[[#This Row],[דילוג]]=1,1,IF(MAX(K499:K500)=1,1,IF(טבלה20[[#This Row],[LengthofCycle]]-F500&lt;&gt;טבלה20[[#This Row],[הפרש קבוע אחרון]],0,""))),"")</f>
        <v>0</v>
      </c>
      <c r="L501" t="str">
        <f>IF(טבלה20[[#This Row],[CycleNumber]]&lt;3,"",IF(טבלה20[[#This Row],[דילוג]]=1,1,IF(L500="","",IF(טבלה20[[#This Row],[LengthofCycle]]-F500=טבלה20[[#This Row],[הפרש קבוע אחרון]],1,IF(L500+1&gt;3,"",L500+1)))))</f>
        <v/>
      </c>
      <c r="M501" t="str">
        <f>IF(AND(טבלה20[[#This Row],[פעילות]]=1,L502=2,L503=1,B503&gt;טבלה20[[#This Row],[CycleNumber]]),1,"")</f>
        <v/>
      </c>
      <c r="N501" t="str">
        <f>IF(AND(טבלה20[[#This Row],[האם יש לאישה וסת דילוג?]]=1,טבלה20[[#This Row],[CycleNumber]]&gt;5),IF(AND(טבלה20[[#This Row],[LengthofCycle]]=F498,F500=F497,F499=F496),1,""),"")</f>
        <v/>
      </c>
      <c r="O501" t="str">
        <f>IF(OR(טבלה20[[#This Row],[פעילות]]="",L500=""),"",IF(טבלה20[[#This Row],[פעילות]]=1,1,0))</f>
        <v/>
      </c>
      <c r="P501" t="str">
        <f>IF(AND(טבלה20[[#This Row],[הפרש קבוע אחרון]]&lt;&gt;"",טבלה20[[#This Row],[CycleNumber]]&lt;B502,B502&lt;&gt;"",טבלה20[[#This Row],[פעילות]]&lt;4),IF(F502-טבלה20[[#This Row],[LengthofCycle]]=טבלה20[[#This Row],[הפרש קבוע אחרון]],1,0),"")</f>
        <v/>
      </c>
      <c r="Q501" s="14" t="str">
        <f>IF(טבלה20[[#This Row],[פעילות]]="","",IF(OR(Q500="",AND(טבלה20[[#This Row],[דילוג]]=1,L500=3)),1,Q500+1))</f>
        <v/>
      </c>
      <c r="R501" s="14" t="str">
        <f>IF(AND(טבלה20[[#This Row],[מחזורי פעילות]]=3,H502=1,טבלה20[[#This Row],[הפרש קבוע אחרון]]&lt;&gt;J502),1,"")</f>
        <v/>
      </c>
      <c r="S501" s="14" t="str">
        <f>IF(AND(טבלה20[[#This Row],[מחזורי פעילות]]=3,H502=1,טבלה20[[#This Row],[הפרש קבוע אחרון]]=J502),1,"")</f>
        <v/>
      </c>
      <c r="T501" s="14" t="str">
        <f>IF(AND(טבלה20[[#This Row],[דילוג]]=1,טבלה20[[#This Row],[הפרש קבוע אחרון]]=J500,טבלה20[[#This Row],[מחזורי פעילות]]&gt;1),1,"")</f>
        <v/>
      </c>
      <c r="U501" s="14" t="str">
        <f>IF(OR(AND(טבלה20[[#This Row],[מחזורי פעילות]]&lt;&gt;"",Q502=""),AND(טבלה20[[#This Row],[פעילות]]=3,Q502=1)),טבלה20[[#This Row],[מחזורי פעילות]],"")</f>
        <v/>
      </c>
      <c r="V501" s="14" t="str">
        <f>IF(טבלה20[[#This Row],[באיזה מחזור נעקר אחרי קביעה?]]&lt;&gt;"",1,"")</f>
        <v/>
      </c>
      <c r="W501" s="14" t="str">
        <f>IF(AND(טבלה20[[#This Row],[באיזה מחזור נעקר אחרי קביעה?]]&lt;&gt;"",טבלה20[[#This Row],[CycleNumber]]&gt;B502),טבלה20[[#This Row],[באיזה מחזור נעקר אחרי קביעה?]],"")</f>
        <v/>
      </c>
      <c r="X501" s="14" t="str">
        <f>IF(AND(טבלה20[[#This Row],[הפרש קבוע אחרון]]&lt;&gt;"",J500=""),טבלה20[[#This Row],[CycleNumber]],"")</f>
        <v/>
      </c>
      <c r="Y501" s="14" t="str">
        <f>IF(OR(טבלה20[[#This Row],[CycleNumber]]&gt;B502,B502=""),טבלה20[[#This Row],[CycleNumber]],"")</f>
        <v/>
      </c>
      <c r="Z5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1" t="s">
        <v>56</v>
      </c>
      <c r="AS501">
        <v>10</v>
      </c>
      <c r="AT501">
        <v>30</v>
      </c>
      <c r="AU501">
        <f t="shared" si="17"/>
        <v>0</v>
      </c>
      <c r="AV501" t="str">
        <f t="shared" si="18"/>
        <v/>
      </c>
    </row>
    <row r="502" spans="1:48" x14ac:dyDescent="0.25">
      <c r="A502" t="s">
        <v>56</v>
      </c>
      <c r="B502">
        <v>11</v>
      </c>
      <c r="C502">
        <v>1</v>
      </c>
      <c r="D502">
        <v>1</v>
      </c>
      <c r="E502">
        <v>0</v>
      </c>
      <c r="F502">
        <v>29</v>
      </c>
      <c r="G502">
        <f>טבלה20[[#This Row],[LengthofCycle]]+1</f>
        <v>30</v>
      </c>
      <c r="H502" t="str">
        <f>IF(טבלה20[[#This Row],[CycleNumber]]&gt;2,IF(AND(טבלה20[[#This Row],[LengthofCycle]]-F501=F501-F500,טבלה20[[#This Row],[LengthofCycle]]-F501&lt;&gt;0),1,""),"")</f>
        <v/>
      </c>
      <c r="I502" t="str">
        <f>IF(טבלה20[[#This Row],[דילוג]]=1,SUM(H502:H503),"")</f>
        <v/>
      </c>
      <c r="J502" t="str">
        <f>IF(AND(טבלה20[[#This Row],[CycleNumber]]&gt;B501,טבלה20[[#This Row],[CycleNumber]]&gt;2),IF(טבלה20[[#This Row],[דילוג]]=1,טבלה20[[#This Row],[LengthofCycle]]-F501,J501),"")</f>
        <v/>
      </c>
      <c r="K502">
        <f>IF(AND(טבלה20[[#This Row],[CycleNumber]]&gt;B501,טבלה20[[#This Row],[CycleNumber]]&gt;2),IF(טבלה20[[#This Row],[דילוג]]=1,1,IF(MAX(K500:K501)=1,1,IF(טבלה20[[#This Row],[LengthofCycle]]-F501&lt;&gt;טבלה20[[#This Row],[הפרש קבוע אחרון]],0,""))),"")</f>
        <v>0</v>
      </c>
      <c r="L502" t="str">
        <f>IF(טבלה20[[#This Row],[CycleNumber]]&lt;3,"",IF(טבלה20[[#This Row],[דילוג]]=1,1,IF(L501="","",IF(טבלה20[[#This Row],[LengthofCycle]]-F501=טבלה20[[#This Row],[הפרש קבוע אחרון]],1,IF(L501+1&gt;3,"",L501+1)))))</f>
        <v/>
      </c>
      <c r="M502" t="str">
        <f>IF(AND(טבלה20[[#This Row],[פעילות]]=1,L503=2,L504=1,B504&gt;טבלה20[[#This Row],[CycleNumber]]),1,"")</f>
        <v/>
      </c>
      <c r="N502" t="str">
        <f>IF(AND(טבלה20[[#This Row],[האם יש לאישה וסת דילוג?]]=1,טבלה20[[#This Row],[CycleNumber]]&gt;5),IF(AND(טבלה20[[#This Row],[LengthofCycle]]=F499,F501=F498,F500=F497),1,""),"")</f>
        <v/>
      </c>
      <c r="O502" t="str">
        <f>IF(OR(טבלה20[[#This Row],[פעילות]]="",L501=""),"",IF(טבלה20[[#This Row],[פעילות]]=1,1,0))</f>
        <v/>
      </c>
      <c r="P502" t="str">
        <f>IF(AND(טבלה20[[#This Row],[הפרש קבוע אחרון]]&lt;&gt;"",טבלה20[[#This Row],[CycleNumber]]&lt;B503,B503&lt;&gt;"",טבלה20[[#This Row],[פעילות]]&lt;4),IF(F503-טבלה20[[#This Row],[LengthofCycle]]=טבלה20[[#This Row],[הפרש קבוע אחרון]],1,0),"")</f>
        <v/>
      </c>
      <c r="Q502" s="14" t="str">
        <f>IF(טבלה20[[#This Row],[פעילות]]="","",IF(OR(Q501="",AND(טבלה20[[#This Row],[דילוג]]=1,L501=3)),1,Q501+1))</f>
        <v/>
      </c>
      <c r="R502" s="14" t="str">
        <f>IF(AND(טבלה20[[#This Row],[מחזורי פעילות]]=3,H503=1,טבלה20[[#This Row],[הפרש קבוע אחרון]]&lt;&gt;J503),1,"")</f>
        <v/>
      </c>
      <c r="S502" s="14" t="str">
        <f>IF(AND(טבלה20[[#This Row],[מחזורי פעילות]]=3,H503=1,טבלה20[[#This Row],[הפרש קבוע אחרון]]=J503),1,"")</f>
        <v/>
      </c>
      <c r="T502" s="14" t="str">
        <f>IF(AND(טבלה20[[#This Row],[דילוג]]=1,טבלה20[[#This Row],[הפרש קבוע אחרון]]=J501,טבלה20[[#This Row],[מחזורי פעילות]]&gt;1),1,"")</f>
        <v/>
      </c>
      <c r="U502" s="14" t="str">
        <f>IF(OR(AND(טבלה20[[#This Row],[מחזורי פעילות]]&lt;&gt;"",Q503=""),AND(טבלה20[[#This Row],[פעילות]]=3,Q503=1)),טבלה20[[#This Row],[מחזורי פעילות]],"")</f>
        <v/>
      </c>
      <c r="V502" s="14" t="str">
        <f>IF(טבלה20[[#This Row],[באיזה מחזור נעקר אחרי קביעה?]]&lt;&gt;"",1,"")</f>
        <v/>
      </c>
      <c r="W502" s="14" t="str">
        <f>IF(AND(טבלה20[[#This Row],[באיזה מחזור נעקר אחרי קביעה?]]&lt;&gt;"",טבלה20[[#This Row],[CycleNumber]]&gt;B503),טבלה20[[#This Row],[באיזה מחזור נעקר אחרי קביעה?]],"")</f>
        <v/>
      </c>
      <c r="X502" s="14" t="str">
        <f>IF(AND(טבלה20[[#This Row],[הפרש קבוע אחרון]]&lt;&gt;"",J501=""),טבלה20[[#This Row],[CycleNumber]],"")</f>
        <v/>
      </c>
      <c r="Y502" s="14" t="str">
        <f>IF(OR(טבלה20[[#This Row],[CycleNumber]]&gt;B503,B503=""),טבלה20[[#This Row],[CycleNumber]],"")</f>
        <v/>
      </c>
      <c r="Z5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2" t="s">
        <v>56</v>
      </c>
      <c r="AS502">
        <v>11</v>
      </c>
      <c r="AT502">
        <v>29</v>
      </c>
      <c r="AU502">
        <f t="shared" si="17"/>
        <v>0</v>
      </c>
      <c r="AV502" t="str">
        <f t="shared" si="18"/>
        <v/>
      </c>
    </row>
    <row r="503" spans="1:48" x14ac:dyDescent="0.25">
      <c r="A503" t="s">
        <v>56</v>
      </c>
      <c r="B503">
        <v>12</v>
      </c>
      <c r="C503">
        <v>1</v>
      </c>
      <c r="D503">
        <v>1</v>
      </c>
      <c r="E503">
        <v>0</v>
      </c>
      <c r="F503">
        <v>28</v>
      </c>
      <c r="G503">
        <f>טבלה20[[#This Row],[LengthofCycle]]+1</f>
        <v>29</v>
      </c>
      <c r="H503">
        <f>IF(טבלה20[[#This Row],[CycleNumber]]&gt;2,IF(AND(טבלה20[[#This Row],[LengthofCycle]]-F502=F502-F501,טבלה20[[#This Row],[LengthofCycle]]-F502&lt;&gt;0),1,""),"")</f>
        <v>1</v>
      </c>
      <c r="I503">
        <f>IF(טבלה20[[#This Row],[דילוג]]=1,SUM(H503:H504),"")</f>
        <v>1</v>
      </c>
      <c r="J503">
        <f>IF(AND(טבלה20[[#This Row],[CycleNumber]]&gt;B502,טבלה20[[#This Row],[CycleNumber]]&gt;2),IF(טבלה20[[#This Row],[דילוג]]=1,טבלה20[[#This Row],[LengthofCycle]]-F502,J502),"")</f>
        <v>-1</v>
      </c>
      <c r="K503">
        <f>IF(AND(טבלה20[[#This Row],[CycleNumber]]&gt;B502,טבלה20[[#This Row],[CycleNumber]]&gt;2),IF(טבלה20[[#This Row],[דילוג]]=1,1,IF(MAX(K501:K502)=1,1,IF(טבלה20[[#This Row],[LengthofCycle]]-F502&lt;&gt;טבלה20[[#This Row],[הפרש קבוע אחרון]],0,""))),"")</f>
        <v>1</v>
      </c>
      <c r="L503">
        <f>IF(טבלה20[[#This Row],[CycleNumber]]&lt;3,"",IF(טבלה20[[#This Row],[דילוג]]=1,1,IF(L502="","",IF(טבלה20[[#This Row],[LengthofCycle]]-F502=טבלה20[[#This Row],[הפרש קבוע אחרון]],1,IF(L502+1&gt;3,"",L502+1)))))</f>
        <v>1</v>
      </c>
      <c r="M503" t="str">
        <f>IF(AND(טבלה20[[#This Row],[פעילות]]=1,L504=2,L505=1,B505&gt;טבלה20[[#This Row],[CycleNumber]]),1,"")</f>
        <v/>
      </c>
      <c r="N503" t="str">
        <f>IF(AND(טבלה20[[#This Row],[האם יש לאישה וסת דילוג?]]=1,טבלה20[[#This Row],[CycleNumber]]&gt;5),IF(AND(טבלה20[[#This Row],[LengthofCycle]]=F500,F502=F499,F501=F498),1,""),"")</f>
        <v/>
      </c>
      <c r="O503" t="str">
        <f>IF(OR(טבלה20[[#This Row],[פעילות]]="",L502=""),"",IF(טבלה20[[#This Row],[פעילות]]=1,1,0))</f>
        <v/>
      </c>
      <c r="P503">
        <f>IF(AND(טבלה20[[#This Row],[הפרש קבוע אחרון]]&lt;&gt;"",טבלה20[[#This Row],[CycleNumber]]&lt;B504,B504&lt;&gt;"",טבלה20[[#This Row],[פעילות]]&lt;4),IF(F504-טבלה20[[#This Row],[LengthofCycle]]=טבלה20[[#This Row],[הפרש קבוע אחרון]],1,0),"")</f>
        <v>0</v>
      </c>
      <c r="Q503" s="14">
        <f>IF(טבלה20[[#This Row],[פעילות]]="","",IF(OR(Q502="",AND(טבלה20[[#This Row],[דילוג]]=1,L502=3)),1,Q502+1))</f>
        <v>1</v>
      </c>
      <c r="R503" s="14" t="str">
        <f>IF(AND(טבלה20[[#This Row],[מחזורי פעילות]]=3,H504=1,טבלה20[[#This Row],[הפרש קבוע אחרון]]&lt;&gt;J504),1,"")</f>
        <v/>
      </c>
      <c r="S503" s="14" t="str">
        <f>IF(AND(טבלה20[[#This Row],[מחזורי פעילות]]=3,H504=1,טבלה20[[#This Row],[הפרש קבוע אחרון]]=J504),1,"")</f>
        <v/>
      </c>
      <c r="T503" s="14" t="str">
        <f>IF(AND(טבלה20[[#This Row],[דילוג]]=1,טבלה20[[#This Row],[הפרש קבוע אחרון]]=J502,טבלה20[[#This Row],[מחזורי פעילות]]&gt;1),1,"")</f>
        <v/>
      </c>
      <c r="U503" s="14" t="str">
        <f>IF(OR(AND(טבלה20[[#This Row],[מחזורי פעילות]]&lt;&gt;"",Q504=""),AND(טבלה20[[#This Row],[פעילות]]=3,Q504=1)),טבלה20[[#This Row],[מחזורי פעילות]],"")</f>
        <v/>
      </c>
      <c r="V503" s="14" t="str">
        <f>IF(טבלה20[[#This Row],[באיזה מחזור נעקר אחרי קביעה?]]&lt;&gt;"",1,"")</f>
        <v/>
      </c>
      <c r="W503" s="14" t="str">
        <f>IF(AND(טבלה20[[#This Row],[באיזה מחזור נעקר אחרי קביעה?]]&lt;&gt;"",טבלה20[[#This Row],[CycleNumber]]&gt;B504),טבלה20[[#This Row],[באיזה מחזור נעקר אחרי קביעה?]],"")</f>
        <v/>
      </c>
      <c r="X503" s="14">
        <f>IF(AND(טבלה20[[#This Row],[הפרש קבוע אחרון]]&lt;&gt;"",J502=""),טבלה20[[#This Row],[CycleNumber]],"")</f>
        <v>12</v>
      </c>
      <c r="Y503" s="14" t="str">
        <f>IF(OR(טבלה20[[#This Row],[CycleNumber]]&gt;B504,B504=""),טבלה20[[#This Row],[CycleNumber]],"")</f>
        <v/>
      </c>
      <c r="Z5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3" t="s">
        <v>56</v>
      </c>
      <c r="AS503">
        <v>12</v>
      </c>
      <c r="AT503">
        <v>28</v>
      </c>
      <c r="AU503">
        <f t="shared" si="17"/>
        <v>1</v>
      </c>
      <c r="AV503" t="str">
        <f t="shared" si="18"/>
        <v/>
      </c>
    </row>
    <row r="504" spans="1:48" x14ac:dyDescent="0.25">
      <c r="A504" t="s">
        <v>56</v>
      </c>
      <c r="B504">
        <v>13</v>
      </c>
      <c r="C504">
        <v>1</v>
      </c>
      <c r="D504">
        <v>1</v>
      </c>
      <c r="E504">
        <v>0</v>
      </c>
      <c r="F504">
        <v>28</v>
      </c>
      <c r="G504">
        <f>טבלה20[[#This Row],[LengthofCycle]]+1</f>
        <v>29</v>
      </c>
      <c r="H504" t="str">
        <f>IF(טבלה20[[#This Row],[CycleNumber]]&gt;2,IF(AND(טבלה20[[#This Row],[LengthofCycle]]-F503=F503-F502,טבלה20[[#This Row],[LengthofCycle]]-F503&lt;&gt;0),1,""),"")</f>
        <v/>
      </c>
      <c r="I504" t="str">
        <f>IF(טבלה20[[#This Row],[דילוג]]=1,SUM(H504:H505),"")</f>
        <v/>
      </c>
      <c r="J504">
        <f>IF(AND(טבלה20[[#This Row],[CycleNumber]]&gt;B503,טבלה20[[#This Row],[CycleNumber]]&gt;2),IF(טבלה20[[#This Row],[דילוג]]=1,טבלה20[[#This Row],[LengthofCycle]]-F503,J503),"")</f>
        <v>-1</v>
      </c>
      <c r="K504">
        <f>IF(AND(טבלה20[[#This Row],[CycleNumber]]&gt;B503,טבלה20[[#This Row],[CycleNumber]]&gt;2),IF(טבלה20[[#This Row],[דילוג]]=1,1,IF(MAX(K502:K503)=1,1,IF(טבלה20[[#This Row],[LengthofCycle]]-F503&lt;&gt;טבלה20[[#This Row],[הפרש קבוע אחרון]],0,""))),"")</f>
        <v>1</v>
      </c>
      <c r="L504">
        <f>IF(טבלה20[[#This Row],[CycleNumber]]&lt;3,"",IF(טבלה20[[#This Row],[דילוג]]=1,1,IF(L503="","",IF(טבלה20[[#This Row],[LengthofCycle]]-F503=טבלה20[[#This Row],[הפרש קבוע אחרון]],1,IF(L503+1&gt;3,"",L503+1)))))</f>
        <v>2</v>
      </c>
      <c r="M504" t="str">
        <f>IF(AND(טבלה20[[#This Row],[פעילות]]=1,L505=2,L506=1,B506&gt;טבלה20[[#This Row],[CycleNumber]]),1,"")</f>
        <v/>
      </c>
      <c r="N504" t="str">
        <f>IF(AND(טבלה20[[#This Row],[האם יש לאישה וסת דילוג?]]=1,טבלה20[[#This Row],[CycleNumber]]&gt;5),IF(AND(טבלה20[[#This Row],[LengthofCycle]]=F501,F503=F500,F502=F499),1,""),"")</f>
        <v/>
      </c>
      <c r="O504">
        <f>IF(OR(טבלה20[[#This Row],[פעילות]]="",L503=""),"",IF(טבלה20[[#This Row],[פעילות]]=1,1,0))</f>
        <v>0</v>
      </c>
      <c r="P504" t="str">
        <f>IF(AND(טבלה20[[#This Row],[הפרש קבוע אחרון]]&lt;&gt;"",טבלה20[[#This Row],[CycleNumber]]&lt;B505,B505&lt;&gt;"",טבלה20[[#This Row],[פעילות]]&lt;4),IF(F505-טבלה20[[#This Row],[LengthofCycle]]=טבלה20[[#This Row],[הפרש קבוע אחרון]],1,0),"")</f>
        <v/>
      </c>
      <c r="Q504" s="14">
        <f>IF(טבלה20[[#This Row],[פעילות]]="","",IF(OR(Q503="",AND(טבלה20[[#This Row],[דילוג]]=1,L503=3)),1,Q503+1))</f>
        <v>2</v>
      </c>
      <c r="R504" s="14" t="str">
        <f>IF(AND(טבלה20[[#This Row],[מחזורי פעילות]]=3,H505=1,טבלה20[[#This Row],[הפרש קבוע אחרון]]&lt;&gt;J505),1,"")</f>
        <v/>
      </c>
      <c r="S504" s="14" t="str">
        <f>IF(AND(טבלה20[[#This Row],[מחזורי פעילות]]=3,H505=1,טבלה20[[#This Row],[הפרש קבוע אחרון]]=J505),1,"")</f>
        <v/>
      </c>
      <c r="T504" s="14" t="str">
        <f>IF(AND(טבלה20[[#This Row],[דילוג]]=1,טבלה20[[#This Row],[הפרש קבוע אחרון]]=J503,טבלה20[[#This Row],[מחזורי פעילות]]&gt;1),1,"")</f>
        <v/>
      </c>
      <c r="U504" s="14">
        <f>IF(OR(AND(טבלה20[[#This Row],[מחזורי פעילות]]&lt;&gt;"",Q505=""),AND(טבלה20[[#This Row],[פעילות]]=3,Q505=1)),טבלה20[[#This Row],[מחזורי פעילות]],"")</f>
        <v>2</v>
      </c>
      <c r="V504" s="14">
        <f>IF(טבלה20[[#This Row],[באיזה מחזור נעקר אחרי קביעה?]]&lt;&gt;"",1,"")</f>
        <v>1</v>
      </c>
      <c r="W504" s="14">
        <f>IF(AND(טבלה20[[#This Row],[באיזה מחזור נעקר אחרי קביעה?]]&lt;&gt;"",טבלה20[[#This Row],[CycleNumber]]&gt;B505),טבלה20[[#This Row],[באיזה מחזור נעקר אחרי קביעה?]],"")</f>
        <v>2</v>
      </c>
      <c r="X504" s="14" t="str">
        <f>IF(AND(טבלה20[[#This Row],[הפרש קבוע אחרון]]&lt;&gt;"",J503=""),טבלה20[[#This Row],[CycleNumber]],"")</f>
        <v/>
      </c>
      <c r="Y504" s="14">
        <f>IF(OR(טבלה20[[#This Row],[CycleNumber]]&gt;B505,B505=""),טבלה20[[#This Row],[CycleNumber]],"")</f>
        <v>13</v>
      </c>
      <c r="Z5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4" t="s">
        <v>56</v>
      </c>
      <c r="AS504">
        <v>13</v>
      </c>
      <c r="AT504">
        <v>28</v>
      </c>
      <c r="AU504">
        <f t="shared" si="17"/>
        <v>0</v>
      </c>
      <c r="AV504" t="str">
        <f t="shared" si="18"/>
        <v/>
      </c>
    </row>
    <row r="505" spans="1:48" x14ac:dyDescent="0.25">
      <c r="A505" t="s">
        <v>57</v>
      </c>
      <c r="B505">
        <v>1</v>
      </c>
      <c r="C505">
        <v>1</v>
      </c>
      <c r="D505">
        <v>1</v>
      </c>
      <c r="E505">
        <v>0</v>
      </c>
      <c r="F505">
        <v>31</v>
      </c>
      <c r="G505">
        <f>טבלה20[[#This Row],[LengthofCycle]]+1</f>
        <v>32</v>
      </c>
      <c r="H505" t="str">
        <f>IF(טבלה20[[#This Row],[CycleNumber]]&gt;2,IF(AND(טבלה20[[#This Row],[LengthofCycle]]-F504=F504-F503,טבלה20[[#This Row],[LengthofCycle]]-F504&lt;&gt;0),1,""),"")</f>
        <v/>
      </c>
      <c r="I505" t="str">
        <f>IF(טבלה20[[#This Row],[דילוג]]=1,SUM(H505:H506),"")</f>
        <v/>
      </c>
      <c r="J505" t="str">
        <f>IF(AND(טבלה20[[#This Row],[CycleNumber]]&gt;B504,טבלה20[[#This Row],[CycleNumber]]&gt;2),IF(טבלה20[[#This Row],[דילוג]]=1,טבלה20[[#This Row],[LengthofCycle]]-F504,J504),"")</f>
        <v/>
      </c>
      <c r="K505" t="str">
        <f>IF(AND(טבלה20[[#This Row],[CycleNumber]]&gt;B504,טבלה20[[#This Row],[CycleNumber]]&gt;2),IF(טבלה20[[#This Row],[דילוג]]=1,1,IF(MAX(K503:K504)=1,1,IF(טבלה20[[#This Row],[LengthofCycle]]-F504&lt;&gt;טבלה20[[#This Row],[הפרש קבוע אחרון]],0,""))),"")</f>
        <v/>
      </c>
      <c r="L505" t="str">
        <f>IF(טבלה20[[#This Row],[CycleNumber]]&lt;3,"",IF(טבלה20[[#This Row],[דילוג]]=1,1,IF(L504="","",IF(טבלה20[[#This Row],[LengthofCycle]]-F504=טבלה20[[#This Row],[הפרש קבוע אחרון]],1,IF(L504+1&gt;3,"",L504+1)))))</f>
        <v/>
      </c>
      <c r="M505" t="str">
        <f>IF(AND(טבלה20[[#This Row],[פעילות]]=1,L506=2,L507=1,B507&gt;טבלה20[[#This Row],[CycleNumber]]),1,"")</f>
        <v/>
      </c>
      <c r="N505" t="str">
        <f>IF(AND(טבלה20[[#This Row],[האם יש לאישה וסת דילוג?]]=1,טבלה20[[#This Row],[CycleNumber]]&gt;5),IF(AND(טבלה20[[#This Row],[LengthofCycle]]=F502,F504=F501,F503=F500),1,""),"")</f>
        <v/>
      </c>
      <c r="O505" t="str">
        <f>IF(OR(טבלה20[[#This Row],[פעילות]]="",L504=""),"",IF(טבלה20[[#This Row],[פעילות]]=1,1,0))</f>
        <v/>
      </c>
      <c r="P505" t="str">
        <f>IF(AND(טבלה20[[#This Row],[הפרש קבוע אחרון]]&lt;&gt;"",טבלה20[[#This Row],[CycleNumber]]&lt;B506,B506&lt;&gt;"",טבלה20[[#This Row],[פעילות]]&lt;4),IF(F506-טבלה20[[#This Row],[LengthofCycle]]=טבלה20[[#This Row],[הפרש קבוע אחרון]],1,0),"")</f>
        <v/>
      </c>
      <c r="Q505" s="14" t="str">
        <f>IF(טבלה20[[#This Row],[פעילות]]="","",IF(OR(Q504="",AND(טבלה20[[#This Row],[דילוג]]=1,L504=3)),1,Q504+1))</f>
        <v/>
      </c>
      <c r="R505" s="14" t="str">
        <f>IF(AND(טבלה20[[#This Row],[מחזורי פעילות]]=3,H506=1,טבלה20[[#This Row],[הפרש קבוע אחרון]]&lt;&gt;J506),1,"")</f>
        <v/>
      </c>
      <c r="S505" s="14" t="str">
        <f>IF(AND(טבלה20[[#This Row],[מחזורי פעילות]]=3,H506=1,טבלה20[[#This Row],[הפרש קבוע אחרון]]=J506),1,"")</f>
        <v/>
      </c>
      <c r="T505" s="14" t="str">
        <f>IF(AND(טבלה20[[#This Row],[דילוג]]=1,טבלה20[[#This Row],[הפרש קבוע אחרון]]=J504,טבלה20[[#This Row],[מחזורי פעילות]]&gt;1),1,"")</f>
        <v/>
      </c>
      <c r="U505" s="14" t="str">
        <f>IF(OR(AND(טבלה20[[#This Row],[מחזורי פעילות]]&lt;&gt;"",Q506=""),AND(טבלה20[[#This Row],[פעילות]]=3,Q506=1)),טבלה20[[#This Row],[מחזורי פעילות]],"")</f>
        <v/>
      </c>
      <c r="V505" s="14" t="str">
        <f>IF(טבלה20[[#This Row],[באיזה מחזור נעקר אחרי קביעה?]]&lt;&gt;"",1,"")</f>
        <v/>
      </c>
      <c r="W505" s="14" t="str">
        <f>IF(AND(טבלה20[[#This Row],[באיזה מחזור נעקר אחרי קביעה?]]&lt;&gt;"",טבלה20[[#This Row],[CycleNumber]]&gt;B506),טבלה20[[#This Row],[באיזה מחזור נעקר אחרי קביעה?]],"")</f>
        <v/>
      </c>
      <c r="X505" s="14" t="str">
        <f>IF(AND(טבלה20[[#This Row],[הפרש קבוע אחרון]]&lt;&gt;"",J504=""),טבלה20[[#This Row],[CycleNumber]],"")</f>
        <v/>
      </c>
      <c r="Y505" s="14" t="str">
        <f>IF(OR(טבלה20[[#This Row],[CycleNumber]]&gt;B506,B506=""),טבלה20[[#This Row],[CycleNumber]],"")</f>
        <v/>
      </c>
      <c r="Z5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5" t="s">
        <v>57</v>
      </c>
      <c r="AS505">
        <v>1</v>
      </c>
      <c r="AT505">
        <v>31</v>
      </c>
      <c r="AU505" t="str">
        <f t="shared" si="17"/>
        <v/>
      </c>
      <c r="AV505" t="str">
        <f t="shared" si="18"/>
        <v/>
      </c>
    </row>
    <row r="506" spans="1:48" x14ac:dyDescent="0.25">
      <c r="A506" t="s">
        <v>57</v>
      </c>
      <c r="B506">
        <v>2</v>
      </c>
      <c r="C506">
        <v>1</v>
      </c>
      <c r="D506">
        <v>1</v>
      </c>
      <c r="E506">
        <v>0</v>
      </c>
      <c r="F506">
        <v>31</v>
      </c>
      <c r="G506">
        <f>טבלה20[[#This Row],[LengthofCycle]]+1</f>
        <v>32</v>
      </c>
      <c r="H506" t="str">
        <f>IF(טבלה20[[#This Row],[CycleNumber]]&gt;2,IF(AND(טבלה20[[#This Row],[LengthofCycle]]-F505=F505-F504,טבלה20[[#This Row],[LengthofCycle]]-F505&lt;&gt;0),1,""),"")</f>
        <v/>
      </c>
      <c r="I506" t="str">
        <f>IF(טבלה20[[#This Row],[דילוג]]=1,SUM(H506:H507),"")</f>
        <v/>
      </c>
      <c r="J506" t="str">
        <f>IF(AND(טבלה20[[#This Row],[CycleNumber]]&gt;B505,טבלה20[[#This Row],[CycleNumber]]&gt;2),IF(טבלה20[[#This Row],[דילוג]]=1,טבלה20[[#This Row],[LengthofCycle]]-F505,J505),"")</f>
        <v/>
      </c>
      <c r="K506" t="str">
        <f>IF(AND(טבלה20[[#This Row],[CycleNumber]]&gt;B505,טבלה20[[#This Row],[CycleNumber]]&gt;2),IF(טבלה20[[#This Row],[דילוג]]=1,1,IF(MAX(K504:K505)=1,1,IF(טבלה20[[#This Row],[LengthofCycle]]-F505&lt;&gt;טבלה20[[#This Row],[הפרש קבוע אחרון]],0,""))),"")</f>
        <v/>
      </c>
      <c r="L506" t="str">
        <f>IF(טבלה20[[#This Row],[CycleNumber]]&lt;3,"",IF(טבלה20[[#This Row],[דילוג]]=1,1,IF(L505="","",IF(טבלה20[[#This Row],[LengthofCycle]]-F505=טבלה20[[#This Row],[הפרש קבוע אחרון]],1,IF(L505+1&gt;3,"",L505+1)))))</f>
        <v/>
      </c>
      <c r="M506" t="str">
        <f>IF(AND(טבלה20[[#This Row],[פעילות]]=1,L507=2,L508=1,B508&gt;טבלה20[[#This Row],[CycleNumber]]),1,"")</f>
        <v/>
      </c>
      <c r="N506" t="str">
        <f>IF(AND(טבלה20[[#This Row],[האם יש לאישה וסת דילוג?]]=1,טבלה20[[#This Row],[CycleNumber]]&gt;5),IF(AND(טבלה20[[#This Row],[LengthofCycle]]=F503,F505=F502,F504=F501),1,""),"")</f>
        <v/>
      </c>
      <c r="O506" t="str">
        <f>IF(OR(טבלה20[[#This Row],[פעילות]]="",L505=""),"",IF(טבלה20[[#This Row],[פעילות]]=1,1,0))</f>
        <v/>
      </c>
      <c r="P506" t="str">
        <f>IF(AND(טבלה20[[#This Row],[הפרש קבוע אחרון]]&lt;&gt;"",טבלה20[[#This Row],[CycleNumber]]&lt;B507,B507&lt;&gt;"",טבלה20[[#This Row],[פעילות]]&lt;4),IF(F507-טבלה20[[#This Row],[LengthofCycle]]=טבלה20[[#This Row],[הפרש קבוע אחרון]],1,0),"")</f>
        <v/>
      </c>
      <c r="Q506" s="14" t="str">
        <f>IF(טבלה20[[#This Row],[פעילות]]="","",IF(OR(Q505="",AND(טבלה20[[#This Row],[דילוג]]=1,L505=3)),1,Q505+1))</f>
        <v/>
      </c>
      <c r="R506" s="14" t="str">
        <f>IF(AND(טבלה20[[#This Row],[מחזורי פעילות]]=3,H507=1,טבלה20[[#This Row],[הפרש קבוע אחרון]]&lt;&gt;J507),1,"")</f>
        <v/>
      </c>
      <c r="S506" s="14" t="str">
        <f>IF(AND(טבלה20[[#This Row],[מחזורי פעילות]]=3,H507=1,טבלה20[[#This Row],[הפרש קבוע אחרון]]=J507),1,"")</f>
        <v/>
      </c>
      <c r="T506" s="14" t="str">
        <f>IF(AND(טבלה20[[#This Row],[דילוג]]=1,טבלה20[[#This Row],[הפרש קבוע אחרון]]=J505,טבלה20[[#This Row],[מחזורי פעילות]]&gt;1),1,"")</f>
        <v/>
      </c>
      <c r="U506" s="14" t="str">
        <f>IF(OR(AND(טבלה20[[#This Row],[מחזורי פעילות]]&lt;&gt;"",Q507=""),AND(טבלה20[[#This Row],[פעילות]]=3,Q507=1)),טבלה20[[#This Row],[מחזורי פעילות]],"")</f>
        <v/>
      </c>
      <c r="V506" s="14" t="str">
        <f>IF(טבלה20[[#This Row],[באיזה מחזור נעקר אחרי קביעה?]]&lt;&gt;"",1,"")</f>
        <v/>
      </c>
      <c r="W506" s="14" t="str">
        <f>IF(AND(טבלה20[[#This Row],[באיזה מחזור נעקר אחרי קביעה?]]&lt;&gt;"",טבלה20[[#This Row],[CycleNumber]]&gt;B507),טבלה20[[#This Row],[באיזה מחזור נעקר אחרי קביעה?]],"")</f>
        <v/>
      </c>
      <c r="X506" s="14" t="str">
        <f>IF(AND(טבלה20[[#This Row],[הפרש קבוע אחרון]]&lt;&gt;"",J505=""),טבלה20[[#This Row],[CycleNumber]],"")</f>
        <v/>
      </c>
      <c r="Y506" s="14" t="str">
        <f>IF(OR(טבלה20[[#This Row],[CycleNumber]]&gt;B507,B507=""),טבלה20[[#This Row],[CycleNumber]],"")</f>
        <v/>
      </c>
      <c r="Z5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6" t="s">
        <v>57</v>
      </c>
      <c r="AS506">
        <v>2</v>
      </c>
      <c r="AT506">
        <v>31</v>
      </c>
      <c r="AU506" t="str">
        <f t="shared" si="17"/>
        <v/>
      </c>
      <c r="AV506" t="str">
        <f t="shared" si="18"/>
        <v/>
      </c>
    </row>
    <row r="507" spans="1:48" x14ac:dyDescent="0.25">
      <c r="A507" t="s">
        <v>57</v>
      </c>
      <c r="B507">
        <v>3</v>
      </c>
      <c r="C507">
        <v>1</v>
      </c>
      <c r="D507">
        <v>1</v>
      </c>
      <c r="E507">
        <v>0</v>
      </c>
      <c r="F507">
        <v>33</v>
      </c>
      <c r="G507">
        <f>טבלה20[[#This Row],[LengthofCycle]]+1</f>
        <v>34</v>
      </c>
      <c r="H507" t="str">
        <f>IF(טבלה20[[#This Row],[CycleNumber]]&gt;2,IF(AND(טבלה20[[#This Row],[LengthofCycle]]-F506=F506-F505,טבלה20[[#This Row],[LengthofCycle]]-F506&lt;&gt;0),1,""),"")</f>
        <v/>
      </c>
      <c r="I507" t="str">
        <f>IF(טבלה20[[#This Row],[דילוג]]=1,SUM(H507:H508),"")</f>
        <v/>
      </c>
      <c r="J507" t="str">
        <f>IF(AND(טבלה20[[#This Row],[CycleNumber]]&gt;B506,טבלה20[[#This Row],[CycleNumber]]&gt;2),IF(טבלה20[[#This Row],[דילוג]]=1,טבלה20[[#This Row],[LengthofCycle]]-F506,J506),"")</f>
        <v/>
      </c>
      <c r="K507">
        <f>IF(AND(טבלה20[[#This Row],[CycleNumber]]&gt;B506,טבלה20[[#This Row],[CycleNumber]]&gt;2),IF(טבלה20[[#This Row],[דילוג]]=1,1,IF(MAX(K505:K506)=1,1,IF(טבלה20[[#This Row],[LengthofCycle]]-F506&lt;&gt;טבלה20[[#This Row],[הפרש קבוע אחרון]],0,""))),"")</f>
        <v>0</v>
      </c>
      <c r="L507" t="str">
        <f>IF(טבלה20[[#This Row],[CycleNumber]]&lt;3,"",IF(טבלה20[[#This Row],[דילוג]]=1,1,IF(L506="","",IF(טבלה20[[#This Row],[LengthofCycle]]-F506=טבלה20[[#This Row],[הפרש קבוע אחרון]],1,IF(L506+1&gt;3,"",L506+1)))))</f>
        <v/>
      </c>
      <c r="M507" t="str">
        <f>IF(AND(טבלה20[[#This Row],[פעילות]]=1,L508=2,L509=1,B509&gt;טבלה20[[#This Row],[CycleNumber]]),1,"")</f>
        <v/>
      </c>
      <c r="N507" t="str">
        <f>IF(AND(טבלה20[[#This Row],[האם יש לאישה וסת דילוג?]]=1,טבלה20[[#This Row],[CycleNumber]]&gt;5),IF(AND(טבלה20[[#This Row],[LengthofCycle]]=F504,F506=F503,F505=F502),1,""),"")</f>
        <v/>
      </c>
      <c r="O507" t="str">
        <f>IF(OR(טבלה20[[#This Row],[פעילות]]="",L506=""),"",IF(טבלה20[[#This Row],[פעילות]]=1,1,0))</f>
        <v/>
      </c>
      <c r="P507" t="str">
        <f>IF(AND(טבלה20[[#This Row],[הפרש קבוע אחרון]]&lt;&gt;"",טבלה20[[#This Row],[CycleNumber]]&lt;B508,B508&lt;&gt;"",טבלה20[[#This Row],[פעילות]]&lt;4),IF(F508-טבלה20[[#This Row],[LengthofCycle]]=טבלה20[[#This Row],[הפרש קבוע אחרון]],1,0),"")</f>
        <v/>
      </c>
      <c r="Q507" s="14" t="str">
        <f>IF(טבלה20[[#This Row],[פעילות]]="","",IF(OR(Q506="",AND(טבלה20[[#This Row],[דילוג]]=1,L506=3)),1,Q506+1))</f>
        <v/>
      </c>
      <c r="R507" s="14" t="str">
        <f>IF(AND(טבלה20[[#This Row],[מחזורי פעילות]]=3,H508=1,טבלה20[[#This Row],[הפרש קבוע אחרון]]&lt;&gt;J508),1,"")</f>
        <v/>
      </c>
      <c r="S507" s="14" t="str">
        <f>IF(AND(טבלה20[[#This Row],[מחזורי פעילות]]=3,H508=1,טבלה20[[#This Row],[הפרש קבוע אחרון]]=J508),1,"")</f>
        <v/>
      </c>
      <c r="T507" s="14" t="str">
        <f>IF(AND(טבלה20[[#This Row],[דילוג]]=1,טבלה20[[#This Row],[הפרש קבוע אחרון]]=J506,טבלה20[[#This Row],[מחזורי פעילות]]&gt;1),1,"")</f>
        <v/>
      </c>
      <c r="U507" s="14" t="str">
        <f>IF(OR(AND(טבלה20[[#This Row],[מחזורי פעילות]]&lt;&gt;"",Q508=""),AND(טבלה20[[#This Row],[פעילות]]=3,Q508=1)),טבלה20[[#This Row],[מחזורי פעילות]],"")</f>
        <v/>
      </c>
      <c r="V507" s="14" t="str">
        <f>IF(טבלה20[[#This Row],[באיזה מחזור נעקר אחרי קביעה?]]&lt;&gt;"",1,"")</f>
        <v/>
      </c>
      <c r="W507" s="14" t="str">
        <f>IF(AND(טבלה20[[#This Row],[באיזה מחזור נעקר אחרי קביעה?]]&lt;&gt;"",טבלה20[[#This Row],[CycleNumber]]&gt;B508),טבלה20[[#This Row],[באיזה מחזור נעקר אחרי קביעה?]],"")</f>
        <v/>
      </c>
      <c r="X507" s="14" t="str">
        <f>IF(AND(טבלה20[[#This Row],[הפרש קבוע אחרון]]&lt;&gt;"",J506=""),טבלה20[[#This Row],[CycleNumber]],"")</f>
        <v/>
      </c>
      <c r="Y507" s="14" t="str">
        <f>IF(OR(טבלה20[[#This Row],[CycleNumber]]&gt;B508,B508=""),טבלה20[[#This Row],[CycleNumber]],"")</f>
        <v/>
      </c>
      <c r="Z5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7" t="s">
        <v>57</v>
      </c>
      <c r="AS507">
        <v>3</v>
      </c>
      <c r="AT507">
        <v>33</v>
      </c>
      <c r="AU507">
        <f t="shared" si="17"/>
        <v>0</v>
      </c>
      <c r="AV507" t="str">
        <f t="shared" si="18"/>
        <v/>
      </c>
    </row>
    <row r="508" spans="1:48" x14ac:dyDescent="0.25">
      <c r="A508" t="s">
        <v>57</v>
      </c>
      <c r="B508">
        <v>4</v>
      </c>
      <c r="C508">
        <v>1</v>
      </c>
      <c r="D508">
        <v>1</v>
      </c>
      <c r="E508">
        <v>0</v>
      </c>
      <c r="F508">
        <v>32</v>
      </c>
      <c r="G508">
        <f>טבלה20[[#This Row],[LengthofCycle]]+1</f>
        <v>33</v>
      </c>
      <c r="H508" t="str">
        <f>IF(טבלה20[[#This Row],[CycleNumber]]&gt;2,IF(AND(טבלה20[[#This Row],[LengthofCycle]]-F507=F507-F506,טבלה20[[#This Row],[LengthofCycle]]-F507&lt;&gt;0),1,""),"")</f>
        <v/>
      </c>
      <c r="I508" t="str">
        <f>IF(טבלה20[[#This Row],[דילוג]]=1,SUM(H508:H509),"")</f>
        <v/>
      </c>
      <c r="J508" t="str">
        <f>IF(AND(טבלה20[[#This Row],[CycleNumber]]&gt;B507,טבלה20[[#This Row],[CycleNumber]]&gt;2),IF(טבלה20[[#This Row],[דילוג]]=1,טבלה20[[#This Row],[LengthofCycle]]-F507,J507),"")</f>
        <v/>
      </c>
      <c r="K508">
        <f>IF(AND(טבלה20[[#This Row],[CycleNumber]]&gt;B507,טבלה20[[#This Row],[CycleNumber]]&gt;2),IF(טבלה20[[#This Row],[דילוג]]=1,1,IF(MAX(K506:K507)=1,1,IF(טבלה20[[#This Row],[LengthofCycle]]-F507&lt;&gt;טבלה20[[#This Row],[הפרש קבוע אחרון]],0,""))),"")</f>
        <v>0</v>
      </c>
      <c r="L508" t="str">
        <f>IF(טבלה20[[#This Row],[CycleNumber]]&lt;3,"",IF(טבלה20[[#This Row],[דילוג]]=1,1,IF(L507="","",IF(טבלה20[[#This Row],[LengthofCycle]]-F507=טבלה20[[#This Row],[הפרש קבוע אחרון]],1,IF(L507+1&gt;3,"",L507+1)))))</f>
        <v/>
      </c>
      <c r="M508" t="str">
        <f>IF(AND(טבלה20[[#This Row],[פעילות]]=1,L509=2,L510=1,B510&gt;טבלה20[[#This Row],[CycleNumber]]),1,"")</f>
        <v/>
      </c>
      <c r="N508" t="str">
        <f>IF(AND(טבלה20[[#This Row],[האם יש לאישה וסת דילוג?]]=1,טבלה20[[#This Row],[CycleNumber]]&gt;5),IF(AND(טבלה20[[#This Row],[LengthofCycle]]=F505,F507=F504,F506=F503),1,""),"")</f>
        <v/>
      </c>
      <c r="O508" t="str">
        <f>IF(OR(טבלה20[[#This Row],[פעילות]]="",L507=""),"",IF(טבלה20[[#This Row],[פעילות]]=1,1,0))</f>
        <v/>
      </c>
      <c r="P508" t="str">
        <f>IF(AND(טבלה20[[#This Row],[הפרש קבוע אחרון]]&lt;&gt;"",טבלה20[[#This Row],[CycleNumber]]&lt;B509,B509&lt;&gt;"",טבלה20[[#This Row],[פעילות]]&lt;4),IF(F509-טבלה20[[#This Row],[LengthofCycle]]=טבלה20[[#This Row],[הפרש קבוע אחרון]],1,0),"")</f>
        <v/>
      </c>
      <c r="Q508" s="14" t="str">
        <f>IF(טבלה20[[#This Row],[פעילות]]="","",IF(OR(Q507="",AND(טבלה20[[#This Row],[דילוג]]=1,L507=3)),1,Q507+1))</f>
        <v/>
      </c>
      <c r="R508" s="14" t="str">
        <f>IF(AND(טבלה20[[#This Row],[מחזורי פעילות]]=3,H509=1,טבלה20[[#This Row],[הפרש קבוע אחרון]]&lt;&gt;J509),1,"")</f>
        <v/>
      </c>
      <c r="S508" s="14" t="str">
        <f>IF(AND(טבלה20[[#This Row],[מחזורי פעילות]]=3,H509=1,טבלה20[[#This Row],[הפרש קבוע אחרון]]=J509),1,"")</f>
        <v/>
      </c>
      <c r="T508" s="14" t="str">
        <f>IF(AND(טבלה20[[#This Row],[דילוג]]=1,טבלה20[[#This Row],[הפרש קבוע אחרון]]=J507,טבלה20[[#This Row],[מחזורי פעילות]]&gt;1),1,"")</f>
        <v/>
      </c>
      <c r="U508" s="14" t="str">
        <f>IF(OR(AND(טבלה20[[#This Row],[מחזורי פעילות]]&lt;&gt;"",Q509=""),AND(טבלה20[[#This Row],[פעילות]]=3,Q509=1)),טבלה20[[#This Row],[מחזורי פעילות]],"")</f>
        <v/>
      </c>
      <c r="V508" s="14" t="str">
        <f>IF(טבלה20[[#This Row],[באיזה מחזור נעקר אחרי קביעה?]]&lt;&gt;"",1,"")</f>
        <v/>
      </c>
      <c r="W508" s="14" t="str">
        <f>IF(AND(טבלה20[[#This Row],[באיזה מחזור נעקר אחרי קביעה?]]&lt;&gt;"",טבלה20[[#This Row],[CycleNumber]]&gt;B509),טבלה20[[#This Row],[באיזה מחזור נעקר אחרי קביעה?]],"")</f>
        <v/>
      </c>
      <c r="X508" s="14" t="str">
        <f>IF(AND(טבלה20[[#This Row],[הפרש קבוע אחרון]]&lt;&gt;"",J507=""),טבלה20[[#This Row],[CycleNumber]],"")</f>
        <v/>
      </c>
      <c r="Y508" s="14" t="str">
        <f>IF(OR(טבלה20[[#This Row],[CycleNumber]]&gt;B509,B509=""),טבלה20[[#This Row],[CycleNumber]],"")</f>
        <v/>
      </c>
      <c r="Z5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8" t="s">
        <v>57</v>
      </c>
      <c r="AS508">
        <v>4</v>
      </c>
      <c r="AT508">
        <v>32</v>
      </c>
      <c r="AU508">
        <f t="shared" si="17"/>
        <v>0</v>
      </c>
      <c r="AV508" t="str">
        <f t="shared" si="18"/>
        <v/>
      </c>
    </row>
    <row r="509" spans="1:48" x14ac:dyDescent="0.25">
      <c r="A509" t="s">
        <v>57</v>
      </c>
      <c r="B509">
        <v>5</v>
      </c>
      <c r="C509">
        <v>1</v>
      </c>
      <c r="D509">
        <v>1</v>
      </c>
      <c r="E509">
        <v>0</v>
      </c>
      <c r="F509">
        <v>31</v>
      </c>
      <c r="G509">
        <f>טבלה20[[#This Row],[LengthofCycle]]+1</f>
        <v>32</v>
      </c>
      <c r="H509">
        <f>IF(טבלה20[[#This Row],[CycleNumber]]&gt;2,IF(AND(טבלה20[[#This Row],[LengthofCycle]]-F508=F508-F507,טבלה20[[#This Row],[LengthofCycle]]-F508&lt;&gt;0),1,""),"")</f>
        <v>1</v>
      </c>
      <c r="I509">
        <f>IF(טבלה20[[#This Row],[דילוג]]=1,SUM(H509:H510),"")</f>
        <v>1</v>
      </c>
      <c r="J509">
        <f>IF(AND(טבלה20[[#This Row],[CycleNumber]]&gt;B508,טבלה20[[#This Row],[CycleNumber]]&gt;2),IF(טבלה20[[#This Row],[דילוג]]=1,טבלה20[[#This Row],[LengthofCycle]]-F508,J508),"")</f>
        <v>-1</v>
      </c>
      <c r="K509">
        <f>IF(AND(טבלה20[[#This Row],[CycleNumber]]&gt;B508,טבלה20[[#This Row],[CycleNumber]]&gt;2),IF(טבלה20[[#This Row],[דילוג]]=1,1,IF(MAX(K507:K508)=1,1,IF(טבלה20[[#This Row],[LengthofCycle]]-F508&lt;&gt;טבלה20[[#This Row],[הפרש קבוע אחרון]],0,""))),"")</f>
        <v>1</v>
      </c>
      <c r="L509">
        <f>IF(טבלה20[[#This Row],[CycleNumber]]&lt;3,"",IF(טבלה20[[#This Row],[דילוג]]=1,1,IF(L508="","",IF(טבלה20[[#This Row],[LengthofCycle]]-F508=טבלה20[[#This Row],[הפרש קבוע אחרון]],1,IF(L508+1&gt;3,"",L508+1)))))</f>
        <v>1</v>
      </c>
      <c r="M509" t="str">
        <f>IF(AND(טבלה20[[#This Row],[פעילות]]=1,L510=2,L511=1,B511&gt;טבלה20[[#This Row],[CycleNumber]]),1,"")</f>
        <v/>
      </c>
      <c r="N509" t="str">
        <f>IF(AND(טבלה20[[#This Row],[האם יש לאישה וסת דילוג?]]=1,טבלה20[[#This Row],[CycleNumber]]&gt;5),IF(AND(טבלה20[[#This Row],[LengthofCycle]]=F506,F508=F505,F507=F504),1,""),"")</f>
        <v/>
      </c>
      <c r="O509" t="str">
        <f>IF(OR(טבלה20[[#This Row],[פעילות]]="",L508=""),"",IF(טבלה20[[#This Row],[פעילות]]=1,1,0))</f>
        <v/>
      </c>
      <c r="P509">
        <f>IF(AND(טבלה20[[#This Row],[הפרש קבוע אחרון]]&lt;&gt;"",טבלה20[[#This Row],[CycleNumber]]&lt;B510,B510&lt;&gt;"",טבלה20[[#This Row],[פעילות]]&lt;4),IF(F510-טבלה20[[#This Row],[LengthofCycle]]=טבלה20[[#This Row],[הפרש קבוע אחרון]],1,0),"")</f>
        <v>0</v>
      </c>
      <c r="Q509" s="14">
        <f>IF(טבלה20[[#This Row],[פעילות]]="","",IF(OR(Q508="",AND(טבלה20[[#This Row],[דילוג]]=1,L508=3)),1,Q508+1))</f>
        <v>1</v>
      </c>
      <c r="R509" s="14" t="str">
        <f>IF(AND(טבלה20[[#This Row],[מחזורי פעילות]]=3,H510=1,טבלה20[[#This Row],[הפרש קבוע אחרון]]&lt;&gt;J510),1,"")</f>
        <v/>
      </c>
      <c r="S509" s="14" t="str">
        <f>IF(AND(טבלה20[[#This Row],[מחזורי פעילות]]=3,H510=1,טבלה20[[#This Row],[הפרש קבוע אחרון]]=J510),1,"")</f>
        <v/>
      </c>
      <c r="T509" s="14" t="str">
        <f>IF(AND(טבלה20[[#This Row],[דילוג]]=1,טבלה20[[#This Row],[הפרש קבוע אחרון]]=J508,טבלה20[[#This Row],[מחזורי פעילות]]&gt;1),1,"")</f>
        <v/>
      </c>
      <c r="U509" s="14" t="str">
        <f>IF(OR(AND(טבלה20[[#This Row],[מחזורי פעילות]]&lt;&gt;"",Q510=""),AND(טבלה20[[#This Row],[פעילות]]=3,Q510=1)),טבלה20[[#This Row],[מחזורי פעילות]],"")</f>
        <v/>
      </c>
      <c r="V509" s="14" t="str">
        <f>IF(טבלה20[[#This Row],[באיזה מחזור נעקר אחרי קביעה?]]&lt;&gt;"",1,"")</f>
        <v/>
      </c>
      <c r="W509" s="14" t="str">
        <f>IF(AND(טבלה20[[#This Row],[באיזה מחזור נעקר אחרי קביעה?]]&lt;&gt;"",טבלה20[[#This Row],[CycleNumber]]&gt;B510),טבלה20[[#This Row],[באיזה מחזור נעקר אחרי קביעה?]],"")</f>
        <v/>
      </c>
      <c r="X509" s="14">
        <f>IF(AND(טבלה20[[#This Row],[הפרש קבוע אחרון]]&lt;&gt;"",J508=""),טבלה20[[#This Row],[CycleNumber]],"")</f>
        <v>5</v>
      </c>
      <c r="Y509" s="14" t="str">
        <f>IF(OR(טבלה20[[#This Row],[CycleNumber]]&gt;B510,B510=""),טבלה20[[#This Row],[CycleNumber]],"")</f>
        <v/>
      </c>
      <c r="Z5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09" t="s">
        <v>57</v>
      </c>
      <c r="AS509">
        <v>5</v>
      </c>
      <c r="AT509">
        <v>31</v>
      </c>
      <c r="AU509">
        <f t="shared" si="17"/>
        <v>1</v>
      </c>
      <c r="AV509" t="str">
        <f t="shared" si="18"/>
        <v/>
      </c>
    </row>
    <row r="510" spans="1:48" x14ac:dyDescent="0.25">
      <c r="A510" t="s">
        <v>57</v>
      </c>
      <c r="B510">
        <v>6</v>
      </c>
      <c r="C510">
        <v>1</v>
      </c>
      <c r="D510">
        <v>1</v>
      </c>
      <c r="E510">
        <v>0</v>
      </c>
      <c r="F510">
        <v>33</v>
      </c>
      <c r="G510">
        <f>טבלה20[[#This Row],[LengthofCycle]]+1</f>
        <v>34</v>
      </c>
      <c r="H510" t="str">
        <f>IF(טבלה20[[#This Row],[CycleNumber]]&gt;2,IF(AND(טבלה20[[#This Row],[LengthofCycle]]-F509=F509-F508,טבלה20[[#This Row],[LengthofCycle]]-F509&lt;&gt;0),1,""),"")</f>
        <v/>
      </c>
      <c r="I510" t="str">
        <f>IF(טבלה20[[#This Row],[דילוג]]=1,SUM(H510:H511),"")</f>
        <v/>
      </c>
      <c r="J510">
        <f>IF(AND(טבלה20[[#This Row],[CycleNumber]]&gt;B509,טבלה20[[#This Row],[CycleNumber]]&gt;2),IF(טבלה20[[#This Row],[דילוג]]=1,טבלה20[[#This Row],[LengthofCycle]]-F509,J509),"")</f>
        <v>-1</v>
      </c>
      <c r="K510">
        <f>IF(AND(טבלה20[[#This Row],[CycleNumber]]&gt;B509,טבלה20[[#This Row],[CycleNumber]]&gt;2),IF(טבלה20[[#This Row],[דילוג]]=1,1,IF(MAX(K508:K509)=1,1,IF(טבלה20[[#This Row],[LengthofCycle]]-F509&lt;&gt;טבלה20[[#This Row],[הפרש קבוע אחרון]],0,""))),"")</f>
        <v>1</v>
      </c>
      <c r="L510">
        <f>IF(טבלה20[[#This Row],[CycleNumber]]&lt;3,"",IF(טבלה20[[#This Row],[דילוג]]=1,1,IF(L509="","",IF(טבלה20[[#This Row],[LengthofCycle]]-F509=טבלה20[[#This Row],[הפרש קבוע אחרון]],1,IF(L509+1&gt;3,"",L509+1)))))</f>
        <v>2</v>
      </c>
      <c r="M510" t="str">
        <f>IF(AND(טבלה20[[#This Row],[פעילות]]=1,L511=2,L512=1,B512&gt;טבלה20[[#This Row],[CycleNumber]]),1,"")</f>
        <v/>
      </c>
      <c r="N510" t="str">
        <f>IF(AND(טבלה20[[#This Row],[האם יש לאישה וסת דילוג?]]=1,טבלה20[[#This Row],[CycleNumber]]&gt;5),IF(AND(טבלה20[[#This Row],[LengthofCycle]]=F507,F509=F506,F508=F505),1,""),"")</f>
        <v/>
      </c>
      <c r="O510">
        <f>IF(OR(טבלה20[[#This Row],[פעילות]]="",L509=""),"",IF(טבלה20[[#This Row],[פעילות]]=1,1,0))</f>
        <v>0</v>
      </c>
      <c r="P510">
        <f>IF(AND(טבלה20[[#This Row],[הפרש קבוע אחרון]]&lt;&gt;"",טבלה20[[#This Row],[CycleNumber]]&lt;B511,B511&lt;&gt;"",טבלה20[[#This Row],[פעילות]]&lt;4),IF(F511-טבלה20[[#This Row],[LengthofCycle]]=טבלה20[[#This Row],[הפרש קבוע אחרון]],1,0),"")</f>
        <v>0</v>
      </c>
      <c r="Q510" s="14">
        <f>IF(טבלה20[[#This Row],[פעילות]]="","",IF(OR(Q509="",AND(טבלה20[[#This Row],[דילוג]]=1,L509=3)),1,Q509+1))</f>
        <v>2</v>
      </c>
      <c r="R510" s="14" t="str">
        <f>IF(AND(טבלה20[[#This Row],[מחזורי פעילות]]=3,H511=1,טבלה20[[#This Row],[הפרש קבוע אחרון]]&lt;&gt;J511),1,"")</f>
        <v/>
      </c>
      <c r="S510" s="14" t="str">
        <f>IF(AND(טבלה20[[#This Row],[מחזורי פעילות]]=3,H511=1,טבלה20[[#This Row],[הפרש קבוע אחרון]]=J511),1,"")</f>
        <v/>
      </c>
      <c r="T510" s="14" t="str">
        <f>IF(AND(טבלה20[[#This Row],[דילוג]]=1,טבלה20[[#This Row],[הפרש קבוע אחרון]]=J509,טבלה20[[#This Row],[מחזורי פעילות]]&gt;1),1,"")</f>
        <v/>
      </c>
      <c r="U510" s="14" t="str">
        <f>IF(OR(AND(טבלה20[[#This Row],[מחזורי פעילות]]&lt;&gt;"",Q511=""),AND(טבלה20[[#This Row],[פעילות]]=3,Q511=1)),טבלה20[[#This Row],[מחזורי פעילות]],"")</f>
        <v/>
      </c>
      <c r="V510" s="14" t="str">
        <f>IF(טבלה20[[#This Row],[באיזה מחזור נעקר אחרי קביעה?]]&lt;&gt;"",1,"")</f>
        <v/>
      </c>
      <c r="W510" s="14" t="str">
        <f>IF(AND(טבלה20[[#This Row],[באיזה מחזור נעקר אחרי קביעה?]]&lt;&gt;"",טבלה20[[#This Row],[CycleNumber]]&gt;B511),טבלה20[[#This Row],[באיזה מחזור נעקר אחרי קביעה?]],"")</f>
        <v/>
      </c>
      <c r="X510" s="14" t="str">
        <f>IF(AND(טבלה20[[#This Row],[הפרש קבוע אחרון]]&lt;&gt;"",J509=""),טבלה20[[#This Row],[CycleNumber]],"")</f>
        <v/>
      </c>
      <c r="Y510" s="14" t="str">
        <f>IF(OR(טבלה20[[#This Row],[CycleNumber]]&gt;B511,B511=""),טבלה20[[#This Row],[CycleNumber]],"")</f>
        <v/>
      </c>
      <c r="Z5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0" t="s">
        <v>57</v>
      </c>
      <c r="AS510">
        <v>6</v>
      </c>
      <c r="AT510">
        <v>33</v>
      </c>
      <c r="AU510">
        <f t="shared" si="17"/>
        <v>0</v>
      </c>
      <c r="AV510" t="str">
        <f t="shared" si="18"/>
        <v/>
      </c>
    </row>
    <row r="511" spans="1:48" x14ac:dyDescent="0.25">
      <c r="A511" t="s">
        <v>57</v>
      </c>
      <c r="B511">
        <v>7</v>
      </c>
      <c r="C511">
        <v>1</v>
      </c>
      <c r="D511">
        <v>1</v>
      </c>
      <c r="E511">
        <v>0</v>
      </c>
      <c r="F511">
        <v>31</v>
      </c>
      <c r="G511">
        <f>טבלה20[[#This Row],[LengthofCycle]]+1</f>
        <v>32</v>
      </c>
      <c r="H511" t="str">
        <f>IF(טבלה20[[#This Row],[CycleNumber]]&gt;2,IF(AND(טבלה20[[#This Row],[LengthofCycle]]-F510=F510-F509,טבלה20[[#This Row],[LengthofCycle]]-F510&lt;&gt;0),1,""),"")</f>
        <v/>
      </c>
      <c r="I511" t="str">
        <f>IF(טבלה20[[#This Row],[דילוג]]=1,SUM(H511:H512),"")</f>
        <v/>
      </c>
      <c r="J511">
        <f>IF(AND(טבלה20[[#This Row],[CycleNumber]]&gt;B510,טבלה20[[#This Row],[CycleNumber]]&gt;2),IF(טבלה20[[#This Row],[דילוג]]=1,טבלה20[[#This Row],[LengthofCycle]]-F510,J510),"")</f>
        <v>-1</v>
      </c>
      <c r="K511">
        <f>IF(AND(טבלה20[[#This Row],[CycleNumber]]&gt;B510,טבלה20[[#This Row],[CycleNumber]]&gt;2),IF(טבלה20[[#This Row],[דילוג]]=1,1,IF(MAX(K509:K510)=1,1,IF(טבלה20[[#This Row],[LengthofCycle]]-F510&lt;&gt;טבלה20[[#This Row],[הפרש קבוע אחרון]],0,""))),"")</f>
        <v>1</v>
      </c>
      <c r="L511">
        <f>IF(טבלה20[[#This Row],[CycleNumber]]&lt;3,"",IF(טבלה20[[#This Row],[דילוג]]=1,1,IF(L510="","",IF(טבלה20[[#This Row],[LengthofCycle]]-F510=טבלה20[[#This Row],[הפרש קבוע אחרון]],1,IF(L510+1&gt;3,"",L510+1)))))</f>
        <v>3</v>
      </c>
      <c r="M511" t="str">
        <f>IF(AND(טבלה20[[#This Row],[פעילות]]=1,L512=2,L513=1,B513&gt;טבלה20[[#This Row],[CycleNumber]]),1,"")</f>
        <v/>
      </c>
      <c r="N511" t="str">
        <f>IF(AND(טבלה20[[#This Row],[האם יש לאישה וסת דילוג?]]=1,טבלה20[[#This Row],[CycleNumber]]&gt;5),IF(AND(טבלה20[[#This Row],[LengthofCycle]]=F508,F510=F507,F509=F506),1,""),"")</f>
        <v/>
      </c>
      <c r="O511">
        <f>IF(OR(טבלה20[[#This Row],[פעילות]]="",L510=""),"",IF(טבלה20[[#This Row],[פעילות]]=1,1,0))</f>
        <v>0</v>
      </c>
      <c r="P511">
        <f>IF(AND(טבלה20[[#This Row],[הפרש קבוע אחרון]]&lt;&gt;"",טבלה20[[#This Row],[CycleNumber]]&lt;B512,B512&lt;&gt;"",טבלה20[[#This Row],[פעילות]]&lt;4),IF(F512-טבלה20[[#This Row],[LengthofCycle]]=טבלה20[[#This Row],[הפרש קבוע אחרון]],1,0),"")</f>
        <v>0</v>
      </c>
      <c r="Q511" s="14">
        <f>IF(טבלה20[[#This Row],[פעילות]]="","",IF(OR(Q510="",AND(טבלה20[[#This Row],[דילוג]]=1,L510=3)),1,Q510+1))</f>
        <v>3</v>
      </c>
      <c r="R511" s="14" t="str">
        <f>IF(AND(טבלה20[[#This Row],[מחזורי פעילות]]=3,H512=1,טבלה20[[#This Row],[הפרש קבוע אחרון]]&lt;&gt;J512),1,"")</f>
        <v/>
      </c>
      <c r="S511" s="14" t="str">
        <f>IF(AND(טבלה20[[#This Row],[מחזורי פעילות]]=3,H512=1,טבלה20[[#This Row],[הפרש קבוע אחרון]]=J512),1,"")</f>
        <v/>
      </c>
      <c r="T511" s="14" t="str">
        <f>IF(AND(טבלה20[[#This Row],[דילוג]]=1,טבלה20[[#This Row],[הפרש קבוע אחרון]]=J510,טבלה20[[#This Row],[מחזורי פעילות]]&gt;1),1,"")</f>
        <v/>
      </c>
      <c r="U511" s="14">
        <f>IF(OR(AND(טבלה20[[#This Row],[מחזורי פעילות]]&lt;&gt;"",Q512=""),AND(טבלה20[[#This Row],[פעילות]]=3,Q512=1)),טבלה20[[#This Row],[מחזורי פעילות]],"")</f>
        <v>3</v>
      </c>
      <c r="V511" s="14">
        <f>IF(טבלה20[[#This Row],[באיזה מחזור נעקר אחרי קביעה?]]&lt;&gt;"",1,"")</f>
        <v>1</v>
      </c>
      <c r="W511" s="14" t="str">
        <f>IF(AND(טבלה20[[#This Row],[באיזה מחזור נעקר אחרי קביעה?]]&lt;&gt;"",טבלה20[[#This Row],[CycleNumber]]&gt;B512),טבלה20[[#This Row],[באיזה מחזור נעקר אחרי קביעה?]],"")</f>
        <v/>
      </c>
      <c r="X511" s="14" t="str">
        <f>IF(AND(טבלה20[[#This Row],[הפרש קבוע אחרון]]&lt;&gt;"",J510=""),טבלה20[[#This Row],[CycleNumber]],"")</f>
        <v/>
      </c>
      <c r="Y511" s="14" t="str">
        <f>IF(OR(טבלה20[[#This Row],[CycleNumber]]&gt;B512,B512=""),טבלה20[[#This Row],[CycleNumber]],"")</f>
        <v/>
      </c>
      <c r="Z5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1" t="s">
        <v>57</v>
      </c>
      <c r="AS511">
        <v>7</v>
      </c>
      <c r="AT511">
        <v>31</v>
      </c>
      <c r="AU511">
        <f t="shared" si="17"/>
        <v>0</v>
      </c>
      <c r="AV511" t="str">
        <f t="shared" si="18"/>
        <v/>
      </c>
    </row>
    <row r="512" spans="1:48" x14ac:dyDescent="0.25">
      <c r="A512" t="s">
        <v>57</v>
      </c>
      <c r="B512">
        <v>8</v>
      </c>
      <c r="C512">
        <v>1</v>
      </c>
      <c r="D512">
        <v>1</v>
      </c>
      <c r="E512">
        <v>0</v>
      </c>
      <c r="F512">
        <v>28</v>
      </c>
      <c r="G512">
        <f>טבלה20[[#This Row],[LengthofCycle]]+1</f>
        <v>29</v>
      </c>
      <c r="H512" t="str">
        <f>IF(טבלה20[[#This Row],[CycleNumber]]&gt;2,IF(AND(טבלה20[[#This Row],[LengthofCycle]]-F511=F511-F510,טבלה20[[#This Row],[LengthofCycle]]-F511&lt;&gt;0),1,""),"")</f>
        <v/>
      </c>
      <c r="I512" t="str">
        <f>IF(טבלה20[[#This Row],[דילוג]]=1,SUM(H512:H513),"")</f>
        <v/>
      </c>
      <c r="J512">
        <f>IF(AND(טבלה20[[#This Row],[CycleNumber]]&gt;B511,טבלה20[[#This Row],[CycleNumber]]&gt;2),IF(טבלה20[[#This Row],[דילוג]]=1,טבלה20[[#This Row],[LengthofCycle]]-F511,J511),"")</f>
        <v>-1</v>
      </c>
      <c r="K512">
        <f>IF(AND(טבלה20[[#This Row],[CycleNumber]]&gt;B511,טבלה20[[#This Row],[CycleNumber]]&gt;2),IF(טבלה20[[#This Row],[דילוג]]=1,1,IF(MAX(K510:K511)=1,1,IF(טבלה20[[#This Row],[LengthofCycle]]-F511&lt;&gt;טבלה20[[#This Row],[הפרש קבוע אחרון]],0,""))),"")</f>
        <v>1</v>
      </c>
      <c r="L512" t="str">
        <f>IF(טבלה20[[#This Row],[CycleNumber]]&lt;3,"",IF(טבלה20[[#This Row],[דילוג]]=1,1,IF(L511="","",IF(טבלה20[[#This Row],[LengthofCycle]]-F511=טבלה20[[#This Row],[הפרש קבוע אחרון]],1,IF(L511+1&gt;3,"",L511+1)))))</f>
        <v/>
      </c>
      <c r="M512" t="str">
        <f>IF(AND(טבלה20[[#This Row],[פעילות]]=1,L513=2,L514=1,B514&gt;טבלה20[[#This Row],[CycleNumber]]),1,"")</f>
        <v/>
      </c>
      <c r="N512" t="str">
        <f>IF(AND(טבלה20[[#This Row],[האם יש לאישה וסת דילוג?]]=1,טבלה20[[#This Row],[CycleNumber]]&gt;5),IF(AND(טבלה20[[#This Row],[LengthofCycle]]=F509,F511=F508,F510=F507),1,""),"")</f>
        <v/>
      </c>
      <c r="O512" t="str">
        <f>IF(OR(טבלה20[[#This Row],[פעילות]]="",L511=""),"",IF(טבלה20[[#This Row],[פעילות]]=1,1,0))</f>
        <v/>
      </c>
      <c r="P512" t="str">
        <f>IF(AND(טבלה20[[#This Row],[הפרש קבוע אחרון]]&lt;&gt;"",טבלה20[[#This Row],[CycleNumber]]&lt;B513,B513&lt;&gt;"",טבלה20[[#This Row],[פעילות]]&lt;4),IF(F513-טבלה20[[#This Row],[LengthofCycle]]=טבלה20[[#This Row],[הפרש קבוע אחרון]],1,0),"")</f>
        <v/>
      </c>
      <c r="Q512" s="14" t="str">
        <f>IF(טבלה20[[#This Row],[פעילות]]="","",IF(OR(Q511="",AND(טבלה20[[#This Row],[דילוג]]=1,L511=3)),1,Q511+1))</f>
        <v/>
      </c>
      <c r="R512" s="14" t="str">
        <f>IF(AND(טבלה20[[#This Row],[מחזורי פעילות]]=3,H513=1,טבלה20[[#This Row],[הפרש קבוע אחרון]]&lt;&gt;J513),1,"")</f>
        <v/>
      </c>
      <c r="S512" s="14" t="str">
        <f>IF(AND(טבלה20[[#This Row],[מחזורי פעילות]]=3,H513=1,טבלה20[[#This Row],[הפרש קבוע אחרון]]=J513),1,"")</f>
        <v/>
      </c>
      <c r="T512" s="14" t="str">
        <f>IF(AND(טבלה20[[#This Row],[דילוג]]=1,טבלה20[[#This Row],[הפרש קבוע אחרון]]=J511,טבלה20[[#This Row],[מחזורי פעילות]]&gt;1),1,"")</f>
        <v/>
      </c>
      <c r="U512" s="14" t="str">
        <f>IF(OR(AND(טבלה20[[#This Row],[מחזורי פעילות]]&lt;&gt;"",Q513=""),AND(טבלה20[[#This Row],[פעילות]]=3,Q513=1)),טבלה20[[#This Row],[מחזורי פעילות]],"")</f>
        <v/>
      </c>
      <c r="V512" s="14" t="str">
        <f>IF(טבלה20[[#This Row],[באיזה מחזור נעקר אחרי קביעה?]]&lt;&gt;"",1,"")</f>
        <v/>
      </c>
      <c r="W512" s="14" t="str">
        <f>IF(AND(טבלה20[[#This Row],[באיזה מחזור נעקר אחרי קביעה?]]&lt;&gt;"",טבלה20[[#This Row],[CycleNumber]]&gt;B513),טבלה20[[#This Row],[באיזה מחזור נעקר אחרי קביעה?]],"")</f>
        <v/>
      </c>
      <c r="X512" s="14" t="str">
        <f>IF(AND(טבלה20[[#This Row],[הפרש קבוע אחרון]]&lt;&gt;"",J511=""),טבלה20[[#This Row],[CycleNumber]],"")</f>
        <v/>
      </c>
      <c r="Y512" s="14" t="str">
        <f>IF(OR(טבלה20[[#This Row],[CycleNumber]]&gt;B513,B513=""),טבלה20[[#This Row],[CycleNumber]],"")</f>
        <v/>
      </c>
      <c r="Z5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2" t="s">
        <v>57</v>
      </c>
      <c r="AS512">
        <v>8</v>
      </c>
      <c r="AT512">
        <v>28</v>
      </c>
      <c r="AU512">
        <f t="shared" si="17"/>
        <v>0</v>
      </c>
      <c r="AV512" t="str">
        <f t="shared" si="18"/>
        <v/>
      </c>
    </row>
    <row r="513" spans="1:48" x14ac:dyDescent="0.25">
      <c r="A513" t="s">
        <v>57</v>
      </c>
      <c r="B513">
        <v>9</v>
      </c>
      <c r="C513">
        <v>1</v>
      </c>
      <c r="D513">
        <v>1</v>
      </c>
      <c r="E513">
        <v>0</v>
      </c>
      <c r="F513">
        <v>36</v>
      </c>
      <c r="G513">
        <f>טבלה20[[#This Row],[LengthofCycle]]+1</f>
        <v>37</v>
      </c>
      <c r="H513" t="str">
        <f>IF(טבלה20[[#This Row],[CycleNumber]]&gt;2,IF(AND(טבלה20[[#This Row],[LengthofCycle]]-F512=F512-F511,טבלה20[[#This Row],[LengthofCycle]]-F512&lt;&gt;0),1,""),"")</f>
        <v/>
      </c>
      <c r="I513" t="str">
        <f>IF(טבלה20[[#This Row],[דילוג]]=1,SUM(H513:H514),"")</f>
        <v/>
      </c>
      <c r="J513">
        <f>IF(AND(טבלה20[[#This Row],[CycleNumber]]&gt;B512,טבלה20[[#This Row],[CycleNumber]]&gt;2),IF(טבלה20[[#This Row],[דילוג]]=1,טבלה20[[#This Row],[LengthofCycle]]-F512,J512),"")</f>
        <v>-1</v>
      </c>
      <c r="K513">
        <f>IF(AND(טבלה20[[#This Row],[CycleNumber]]&gt;B512,טבלה20[[#This Row],[CycleNumber]]&gt;2),IF(טבלה20[[#This Row],[דילוג]]=1,1,IF(MAX(K511:K512)=1,1,IF(טבלה20[[#This Row],[LengthofCycle]]-F512&lt;&gt;טבלה20[[#This Row],[הפרש קבוע אחרון]],0,""))),"")</f>
        <v>1</v>
      </c>
      <c r="L513" t="str">
        <f>IF(טבלה20[[#This Row],[CycleNumber]]&lt;3,"",IF(טבלה20[[#This Row],[דילוג]]=1,1,IF(L512="","",IF(טבלה20[[#This Row],[LengthofCycle]]-F512=טבלה20[[#This Row],[הפרש קבוע אחרון]],1,IF(L512+1&gt;3,"",L512+1)))))</f>
        <v/>
      </c>
      <c r="M513" t="str">
        <f>IF(AND(טבלה20[[#This Row],[פעילות]]=1,L514=2,L515=1,B515&gt;טבלה20[[#This Row],[CycleNumber]]),1,"")</f>
        <v/>
      </c>
      <c r="N513" t="str">
        <f>IF(AND(טבלה20[[#This Row],[האם יש לאישה וסת דילוג?]]=1,טבלה20[[#This Row],[CycleNumber]]&gt;5),IF(AND(טבלה20[[#This Row],[LengthofCycle]]=F510,F512=F509,F511=F508),1,""),"")</f>
        <v/>
      </c>
      <c r="O513" t="str">
        <f>IF(OR(טבלה20[[#This Row],[פעילות]]="",L512=""),"",IF(טבלה20[[#This Row],[פעילות]]=1,1,0))</f>
        <v/>
      </c>
      <c r="P513" t="str">
        <f>IF(AND(טבלה20[[#This Row],[הפרש קבוע אחרון]]&lt;&gt;"",טבלה20[[#This Row],[CycleNumber]]&lt;B514,B514&lt;&gt;"",טבלה20[[#This Row],[פעילות]]&lt;4),IF(F514-טבלה20[[#This Row],[LengthofCycle]]=טבלה20[[#This Row],[הפרש קבוע אחרון]],1,0),"")</f>
        <v/>
      </c>
      <c r="Q513" s="14" t="str">
        <f>IF(טבלה20[[#This Row],[פעילות]]="","",IF(OR(Q512="",AND(טבלה20[[#This Row],[דילוג]]=1,L512=3)),1,Q512+1))</f>
        <v/>
      </c>
      <c r="R513" s="14" t="str">
        <f>IF(AND(טבלה20[[#This Row],[מחזורי פעילות]]=3,H514=1,טבלה20[[#This Row],[הפרש קבוע אחרון]]&lt;&gt;J514),1,"")</f>
        <v/>
      </c>
      <c r="S513" s="14" t="str">
        <f>IF(AND(טבלה20[[#This Row],[מחזורי פעילות]]=3,H514=1,טבלה20[[#This Row],[הפרש קבוע אחרון]]=J514),1,"")</f>
        <v/>
      </c>
      <c r="T513" s="14" t="str">
        <f>IF(AND(טבלה20[[#This Row],[דילוג]]=1,טבלה20[[#This Row],[הפרש קבוע אחרון]]=J512,טבלה20[[#This Row],[מחזורי פעילות]]&gt;1),1,"")</f>
        <v/>
      </c>
      <c r="U513" s="14" t="str">
        <f>IF(OR(AND(טבלה20[[#This Row],[מחזורי פעילות]]&lt;&gt;"",Q514=""),AND(טבלה20[[#This Row],[פעילות]]=3,Q514=1)),טבלה20[[#This Row],[מחזורי פעילות]],"")</f>
        <v/>
      </c>
      <c r="V513" s="14" t="str">
        <f>IF(טבלה20[[#This Row],[באיזה מחזור נעקר אחרי קביעה?]]&lt;&gt;"",1,"")</f>
        <v/>
      </c>
      <c r="W513" s="14" t="str">
        <f>IF(AND(טבלה20[[#This Row],[באיזה מחזור נעקר אחרי קביעה?]]&lt;&gt;"",טבלה20[[#This Row],[CycleNumber]]&gt;B514),טבלה20[[#This Row],[באיזה מחזור נעקר אחרי קביעה?]],"")</f>
        <v/>
      </c>
      <c r="X513" s="14" t="str">
        <f>IF(AND(טבלה20[[#This Row],[הפרש קבוע אחרון]]&lt;&gt;"",J512=""),טבלה20[[#This Row],[CycleNumber]],"")</f>
        <v/>
      </c>
      <c r="Y513" s="14" t="str">
        <f>IF(OR(טבלה20[[#This Row],[CycleNumber]]&gt;B514,B514=""),טבלה20[[#This Row],[CycleNumber]],"")</f>
        <v/>
      </c>
      <c r="Z5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3" t="s">
        <v>57</v>
      </c>
      <c r="AS513">
        <v>9</v>
      </c>
      <c r="AT513">
        <v>36</v>
      </c>
      <c r="AU513">
        <f t="shared" si="17"/>
        <v>0</v>
      </c>
      <c r="AV513" t="str">
        <f t="shared" si="18"/>
        <v/>
      </c>
    </row>
    <row r="514" spans="1:48" x14ac:dyDescent="0.25">
      <c r="A514" t="s">
        <v>57</v>
      </c>
      <c r="B514">
        <v>10</v>
      </c>
      <c r="C514">
        <v>1</v>
      </c>
      <c r="D514">
        <v>1</v>
      </c>
      <c r="E514">
        <v>0</v>
      </c>
      <c r="F514">
        <v>28</v>
      </c>
      <c r="G514">
        <f>טבלה20[[#This Row],[LengthofCycle]]+1</f>
        <v>29</v>
      </c>
      <c r="H514" t="str">
        <f>IF(טבלה20[[#This Row],[CycleNumber]]&gt;2,IF(AND(טבלה20[[#This Row],[LengthofCycle]]-F513=F513-F512,טבלה20[[#This Row],[LengthofCycle]]-F513&lt;&gt;0),1,""),"")</f>
        <v/>
      </c>
      <c r="I514" t="str">
        <f>IF(טבלה20[[#This Row],[דילוג]]=1,SUM(H514:H515),"")</f>
        <v/>
      </c>
      <c r="J514">
        <f>IF(AND(טבלה20[[#This Row],[CycleNumber]]&gt;B513,טבלה20[[#This Row],[CycleNumber]]&gt;2),IF(טבלה20[[#This Row],[דילוג]]=1,טבלה20[[#This Row],[LengthofCycle]]-F513,J513),"")</f>
        <v>-1</v>
      </c>
      <c r="K514">
        <f>IF(AND(טבלה20[[#This Row],[CycleNumber]]&gt;B513,טבלה20[[#This Row],[CycleNumber]]&gt;2),IF(טבלה20[[#This Row],[דילוג]]=1,1,IF(MAX(K512:K513)=1,1,IF(טבלה20[[#This Row],[LengthofCycle]]-F513&lt;&gt;טבלה20[[#This Row],[הפרש קבוע אחרון]],0,""))),"")</f>
        <v>1</v>
      </c>
      <c r="L514" t="str">
        <f>IF(טבלה20[[#This Row],[CycleNumber]]&lt;3,"",IF(טבלה20[[#This Row],[דילוג]]=1,1,IF(L513="","",IF(טבלה20[[#This Row],[LengthofCycle]]-F513=טבלה20[[#This Row],[הפרש קבוע אחרון]],1,IF(L513+1&gt;3,"",L513+1)))))</f>
        <v/>
      </c>
      <c r="M514" t="str">
        <f>IF(AND(טבלה20[[#This Row],[פעילות]]=1,L515=2,L516=1,B516&gt;טבלה20[[#This Row],[CycleNumber]]),1,"")</f>
        <v/>
      </c>
      <c r="N514" t="str">
        <f>IF(AND(טבלה20[[#This Row],[האם יש לאישה וסת דילוג?]]=1,טבלה20[[#This Row],[CycleNumber]]&gt;5),IF(AND(טבלה20[[#This Row],[LengthofCycle]]=F511,F513=F510,F512=F509),1,""),"")</f>
        <v/>
      </c>
      <c r="O514" t="str">
        <f>IF(OR(טבלה20[[#This Row],[פעילות]]="",L513=""),"",IF(טבלה20[[#This Row],[פעילות]]=1,1,0))</f>
        <v/>
      </c>
      <c r="P514" t="str">
        <f>IF(AND(טבלה20[[#This Row],[הפרש קבוע אחרון]]&lt;&gt;"",טבלה20[[#This Row],[CycleNumber]]&lt;B515,B515&lt;&gt;"",טבלה20[[#This Row],[פעילות]]&lt;4),IF(F515-טבלה20[[#This Row],[LengthofCycle]]=טבלה20[[#This Row],[הפרש קבוע אחרון]],1,0),"")</f>
        <v/>
      </c>
      <c r="Q514" s="14" t="str">
        <f>IF(טבלה20[[#This Row],[פעילות]]="","",IF(OR(Q513="",AND(טבלה20[[#This Row],[דילוג]]=1,L513=3)),1,Q513+1))</f>
        <v/>
      </c>
      <c r="R514" s="14" t="str">
        <f>IF(AND(טבלה20[[#This Row],[מחזורי פעילות]]=3,H515=1,טבלה20[[#This Row],[הפרש קבוע אחרון]]&lt;&gt;J515),1,"")</f>
        <v/>
      </c>
      <c r="S514" s="14" t="str">
        <f>IF(AND(טבלה20[[#This Row],[מחזורי פעילות]]=3,H515=1,טבלה20[[#This Row],[הפרש קבוע אחרון]]=J515),1,"")</f>
        <v/>
      </c>
      <c r="T514" s="14" t="str">
        <f>IF(AND(טבלה20[[#This Row],[דילוג]]=1,טבלה20[[#This Row],[הפרש קבוע אחרון]]=J513,טבלה20[[#This Row],[מחזורי פעילות]]&gt;1),1,"")</f>
        <v/>
      </c>
      <c r="U514" s="14" t="str">
        <f>IF(OR(AND(טבלה20[[#This Row],[מחזורי פעילות]]&lt;&gt;"",Q515=""),AND(טבלה20[[#This Row],[פעילות]]=3,Q515=1)),טבלה20[[#This Row],[מחזורי פעילות]],"")</f>
        <v/>
      </c>
      <c r="V514" s="14" t="str">
        <f>IF(טבלה20[[#This Row],[באיזה מחזור נעקר אחרי קביעה?]]&lt;&gt;"",1,"")</f>
        <v/>
      </c>
      <c r="W514" s="14" t="str">
        <f>IF(AND(טבלה20[[#This Row],[באיזה מחזור נעקר אחרי קביעה?]]&lt;&gt;"",טבלה20[[#This Row],[CycleNumber]]&gt;B515),טבלה20[[#This Row],[באיזה מחזור נעקר אחרי קביעה?]],"")</f>
        <v/>
      </c>
      <c r="X514" s="14" t="str">
        <f>IF(AND(טבלה20[[#This Row],[הפרש קבוע אחרון]]&lt;&gt;"",J513=""),טבלה20[[#This Row],[CycleNumber]],"")</f>
        <v/>
      </c>
      <c r="Y514" s="14" t="str">
        <f>IF(OR(טבלה20[[#This Row],[CycleNumber]]&gt;B515,B515=""),טבלה20[[#This Row],[CycleNumber]],"")</f>
        <v/>
      </c>
      <c r="Z5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4" t="s">
        <v>57</v>
      </c>
      <c r="AS514">
        <v>10</v>
      </c>
      <c r="AT514">
        <v>28</v>
      </c>
      <c r="AU514">
        <f t="shared" si="17"/>
        <v>0</v>
      </c>
      <c r="AV514" t="str">
        <f t="shared" si="18"/>
        <v/>
      </c>
    </row>
    <row r="515" spans="1:48" x14ac:dyDescent="0.25">
      <c r="A515" t="s">
        <v>57</v>
      </c>
      <c r="B515">
        <v>11</v>
      </c>
      <c r="C515">
        <v>1</v>
      </c>
      <c r="D515">
        <v>1</v>
      </c>
      <c r="E515">
        <v>0</v>
      </c>
      <c r="F515">
        <v>32</v>
      </c>
      <c r="G515">
        <f>טבלה20[[#This Row],[LengthofCycle]]+1</f>
        <v>33</v>
      </c>
      <c r="H515" t="str">
        <f>IF(טבלה20[[#This Row],[CycleNumber]]&gt;2,IF(AND(טבלה20[[#This Row],[LengthofCycle]]-F514=F514-F513,טבלה20[[#This Row],[LengthofCycle]]-F514&lt;&gt;0),1,""),"")</f>
        <v/>
      </c>
      <c r="I515" t="str">
        <f>IF(טבלה20[[#This Row],[דילוג]]=1,SUM(H515:H516),"")</f>
        <v/>
      </c>
      <c r="J515">
        <f>IF(AND(טבלה20[[#This Row],[CycleNumber]]&gt;B514,טבלה20[[#This Row],[CycleNumber]]&gt;2),IF(טבלה20[[#This Row],[דילוג]]=1,טבלה20[[#This Row],[LengthofCycle]]-F514,J514),"")</f>
        <v>-1</v>
      </c>
      <c r="K515">
        <f>IF(AND(טבלה20[[#This Row],[CycleNumber]]&gt;B514,טבלה20[[#This Row],[CycleNumber]]&gt;2),IF(טבלה20[[#This Row],[דילוג]]=1,1,IF(MAX(K513:K514)=1,1,IF(טבלה20[[#This Row],[LengthofCycle]]-F514&lt;&gt;טבלה20[[#This Row],[הפרש קבוע אחרון]],0,""))),"")</f>
        <v>1</v>
      </c>
      <c r="L515" t="str">
        <f>IF(טבלה20[[#This Row],[CycleNumber]]&lt;3,"",IF(טבלה20[[#This Row],[דילוג]]=1,1,IF(L514="","",IF(טבלה20[[#This Row],[LengthofCycle]]-F514=טבלה20[[#This Row],[הפרש קבוע אחרון]],1,IF(L514+1&gt;3,"",L514+1)))))</f>
        <v/>
      </c>
      <c r="M515" t="str">
        <f>IF(AND(טבלה20[[#This Row],[פעילות]]=1,L516=2,L517=1,B517&gt;טבלה20[[#This Row],[CycleNumber]]),1,"")</f>
        <v/>
      </c>
      <c r="N515" t="str">
        <f>IF(AND(טבלה20[[#This Row],[האם יש לאישה וסת דילוג?]]=1,טבלה20[[#This Row],[CycleNumber]]&gt;5),IF(AND(טבלה20[[#This Row],[LengthofCycle]]=F512,F514=F511,F513=F510),1,""),"")</f>
        <v/>
      </c>
      <c r="O515" t="str">
        <f>IF(OR(טבלה20[[#This Row],[פעילות]]="",L514=""),"",IF(טבלה20[[#This Row],[פעילות]]=1,1,0))</f>
        <v/>
      </c>
      <c r="P515" t="str">
        <f>IF(AND(טבלה20[[#This Row],[הפרש קבוע אחרון]]&lt;&gt;"",טבלה20[[#This Row],[CycleNumber]]&lt;B516,B516&lt;&gt;"",טבלה20[[#This Row],[פעילות]]&lt;4),IF(F516-טבלה20[[#This Row],[LengthofCycle]]=טבלה20[[#This Row],[הפרש קבוע אחרון]],1,0),"")</f>
        <v/>
      </c>
      <c r="Q515" s="14" t="str">
        <f>IF(טבלה20[[#This Row],[פעילות]]="","",IF(OR(Q514="",AND(טבלה20[[#This Row],[דילוג]]=1,L514=3)),1,Q514+1))</f>
        <v/>
      </c>
      <c r="R515" s="14" t="str">
        <f>IF(AND(טבלה20[[#This Row],[מחזורי פעילות]]=3,H516=1,טבלה20[[#This Row],[הפרש קבוע אחרון]]&lt;&gt;J516),1,"")</f>
        <v/>
      </c>
      <c r="S515" s="14" t="str">
        <f>IF(AND(טבלה20[[#This Row],[מחזורי פעילות]]=3,H516=1,טבלה20[[#This Row],[הפרש קבוע אחרון]]=J516),1,"")</f>
        <v/>
      </c>
      <c r="T515" s="14" t="str">
        <f>IF(AND(טבלה20[[#This Row],[דילוג]]=1,טבלה20[[#This Row],[הפרש קבוע אחרון]]=J514,טבלה20[[#This Row],[מחזורי פעילות]]&gt;1),1,"")</f>
        <v/>
      </c>
      <c r="U515" s="14" t="str">
        <f>IF(OR(AND(טבלה20[[#This Row],[מחזורי פעילות]]&lt;&gt;"",Q516=""),AND(טבלה20[[#This Row],[פעילות]]=3,Q516=1)),טבלה20[[#This Row],[מחזורי פעילות]],"")</f>
        <v/>
      </c>
      <c r="V515" s="14" t="str">
        <f>IF(טבלה20[[#This Row],[באיזה מחזור נעקר אחרי קביעה?]]&lt;&gt;"",1,"")</f>
        <v/>
      </c>
      <c r="W515" s="14" t="str">
        <f>IF(AND(טבלה20[[#This Row],[באיזה מחזור נעקר אחרי קביעה?]]&lt;&gt;"",טבלה20[[#This Row],[CycleNumber]]&gt;B516),טבלה20[[#This Row],[באיזה מחזור נעקר אחרי קביעה?]],"")</f>
        <v/>
      </c>
      <c r="X515" s="14" t="str">
        <f>IF(AND(טבלה20[[#This Row],[הפרש קבוע אחרון]]&lt;&gt;"",J514=""),טבלה20[[#This Row],[CycleNumber]],"")</f>
        <v/>
      </c>
      <c r="Y515" s="14" t="str">
        <f>IF(OR(טבלה20[[#This Row],[CycleNumber]]&gt;B516,B516=""),טבלה20[[#This Row],[CycleNumber]],"")</f>
        <v/>
      </c>
      <c r="Z5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5" t="s">
        <v>57</v>
      </c>
      <c r="AS515">
        <v>11</v>
      </c>
      <c r="AT515">
        <v>32</v>
      </c>
      <c r="AU515">
        <f t="shared" si="17"/>
        <v>0</v>
      </c>
      <c r="AV515" t="str">
        <f t="shared" si="18"/>
        <v/>
      </c>
    </row>
    <row r="516" spans="1:48" x14ac:dyDescent="0.25">
      <c r="A516" t="s">
        <v>57</v>
      </c>
      <c r="B516">
        <v>12</v>
      </c>
      <c r="C516">
        <v>1</v>
      </c>
      <c r="D516">
        <v>1</v>
      </c>
      <c r="E516">
        <v>0</v>
      </c>
      <c r="F516">
        <v>30</v>
      </c>
      <c r="G516">
        <f>טבלה20[[#This Row],[LengthofCycle]]+1</f>
        <v>31</v>
      </c>
      <c r="H516" t="str">
        <f>IF(טבלה20[[#This Row],[CycleNumber]]&gt;2,IF(AND(טבלה20[[#This Row],[LengthofCycle]]-F515=F515-F514,טבלה20[[#This Row],[LengthofCycle]]-F515&lt;&gt;0),1,""),"")</f>
        <v/>
      </c>
      <c r="I516" t="str">
        <f>IF(טבלה20[[#This Row],[דילוג]]=1,SUM(H516:H517),"")</f>
        <v/>
      </c>
      <c r="J516">
        <f>IF(AND(טבלה20[[#This Row],[CycleNumber]]&gt;B515,טבלה20[[#This Row],[CycleNumber]]&gt;2),IF(טבלה20[[#This Row],[דילוג]]=1,טבלה20[[#This Row],[LengthofCycle]]-F515,J515),"")</f>
        <v>-1</v>
      </c>
      <c r="K516">
        <f>IF(AND(טבלה20[[#This Row],[CycleNumber]]&gt;B515,טבלה20[[#This Row],[CycleNumber]]&gt;2),IF(טבלה20[[#This Row],[דילוג]]=1,1,IF(MAX(K514:K515)=1,1,IF(טבלה20[[#This Row],[LengthofCycle]]-F515&lt;&gt;טבלה20[[#This Row],[הפרש קבוע אחרון]],0,""))),"")</f>
        <v>1</v>
      </c>
      <c r="L516" t="str">
        <f>IF(טבלה20[[#This Row],[CycleNumber]]&lt;3,"",IF(טבלה20[[#This Row],[דילוג]]=1,1,IF(L515="","",IF(טבלה20[[#This Row],[LengthofCycle]]-F515=טבלה20[[#This Row],[הפרש קבוע אחרון]],1,IF(L515+1&gt;3,"",L515+1)))))</f>
        <v/>
      </c>
      <c r="M516" t="str">
        <f>IF(AND(טבלה20[[#This Row],[פעילות]]=1,L517=2,L518=1,B518&gt;טבלה20[[#This Row],[CycleNumber]]),1,"")</f>
        <v/>
      </c>
      <c r="N516" t="str">
        <f>IF(AND(טבלה20[[#This Row],[האם יש לאישה וסת דילוג?]]=1,טבלה20[[#This Row],[CycleNumber]]&gt;5),IF(AND(טבלה20[[#This Row],[LengthofCycle]]=F513,F515=F512,F514=F511),1,""),"")</f>
        <v/>
      </c>
      <c r="O516" t="str">
        <f>IF(OR(טבלה20[[#This Row],[פעילות]]="",L515=""),"",IF(טבלה20[[#This Row],[פעילות]]=1,1,0))</f>
        <v/>
      </c>
      <c r="P516" t="str">
        <f>IF(AND(טבלה20[[#This Row],[הפרש קבוע אחרון]]&lt;&gt;"",טבלה20[[#This Row],[CycleNumber]]&lt;B517,B517&lt;&gt;"",טבלה20[[#This Row],[פעילות]]&lt;4),IF(F517-טבלה20[[#This Row],[LengthofCycle]]=טבלה20[[#This Row],[הפרש קבוע אחרון]],1,0),"")</f>
        <v/>
      </c>
      <c r="Q516" s="14" t="str">
        <f>IF(טבלה20[[#This Row],[פעילות]]="","",IF(OR(Q515="",AND(טבלה20[[#This Row],[דילוג]]=1,L515=3)),1,Q515+1))</f>
        <v/>
      </c>
      <c r="R516" s="14" t="str">
        <f>IF(AND(טבלה20[[#This Row],[מחזורי פעילות]]=3,H517=1,טבלה20[[#This Row],[הפרש קבוע אחרון]]&lt;&gt;J517),1,"")</f>
        <v/>
      </c>
      <c r="S516" s="14" t="str">
        <f>IF(AND(טבלה20[[#This Row],[מחזורי פעילות]]=3,H517=1,טבלה20[[#This Row],[הפרש קבוע אחרון]]=J517),1,"")</f>
        <v/>
      </c>
      <c r="T516" s="14" t="str">
        <f>IF(AND(טבלה20[[#This Row],[דילוג]]=1,טבלה20[[#This Row],[הפרש קבוע אחרון]]=J515,טבלה20[[#This Row],[מחזורי פעילות]]&gt;1),1,"")</f>
        <v/>
      </c>
      <c r="U516" s="14" t="str">
        <f>IF(OR(AND(טבלה20[[#This Row],[מחזורי פעילות]]&lt;&gt;"",Q517=""),AND(טבלה20[[#This Row],[פעילות]]=3,Q517=1)),טבלה20[[#This Row],[מחזורי פעילות]],"")</f>
        <v/>
      </c>
      <c r="V516" s="14" t="str">
        <f>IF(טבלה20[[#This Row],[באיזה מחזור נעקר אחרי קביעה?]]&lt;&gt;"",1,"")</f>
        <v/>
      </c>
      <c r="W516" s="14" t="str">
        <f>IF(AND(טבלה20[[#This Row],[באיזה מחזור נעקר אחרי קביעה?]]&lt;&gt;"",טבלה20[[#This Row],[CycleNumber]]&gt;B517),טבלה20[[#This Row],[באיזה מחזור נעקר אחרי קביעה?]],"")</f>
        <v/>
      </c>
      <c r="X516" s="14" t="str">
        <f>IF(AND(טבלה20[[#This Row],[הפרש קבוע אחרון]]&lt;&gt;"",J515=""),טבלה20[[#This Row],[CycleNumber]],"")</f>
        <v/>
      </c>
      <c r="Y516" s="14">
        <f>IF(OR(טבלה20[[#This Row],[CycleNumber]]&gt;B517,B517=""),טבלה20[[#This Row],[CycleNumber]],"")</f>
        <v>12</v>
      </c>
      <c r="Z5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6" t="s">
        <v>57</v>
      </c>
      <c r="AS516">
        <v>12</v>
      </c>
      <c r="AT516">
        <v>30</v>
      </c>
      <c r="AU516">
        <f t="shared" si="17"/>
        <v>0</v>
      </c>
      <c r="AV516" t="str">
        <f t="shared" si="18"/>
        <v/>
      </c>
    </row>
    <row r="517" spans="1:48" x14ac:dyDescent="0.25">
      <c r="A517" t="s">
        <v>58</v>
      </c>
      <c r="B517">
        <v>1</v>
      </c>
      <c r="C517">
        <v>0</v>
      </c>
      <c r="D517">
        <v>1</v>
      </c>
      <c r="E517">
        <v>0</v>
      </c>
      <c r="F517">
        <v>33</v>
      </c>
      <c r="G517">
        <f>טבלה20[[#This Row],[LengthofCycle]]+1</f>
        <v>34</v>
      </c>
      <c r="H517" t="str">
        <f>IF(טבלה20[[#This Row],[CycleNumber]]&gt;2,IF(AND(טבלה20[[#This Row],[LengthofCycle]]-F516=F516-F515,טבלה20[[#This Row],[LengthofCycle]]-F516&lt;&gt;0),1,""),"")</f>
        <v/>
      </c>
      <c r="I517" t="str">
        <f>IF(טבלה20[[#This Row],[דילוג]]=1,SUM(H517:H518),"")</f>
        <v/>
      </c>
      <c r="J517" t="str">
        <f>IF(AND(טבלה20[[#This Row],[CycleNumber]]&gt;B516,טבלה20[[#This Row],[CycleNumber]]&gt;2),IF(טבלה20[[#This Row],[דילוג]]=1,טבלה20[[#This Row],[LengthofCycle]]-F516,J516),"")</f>
        <v/>
      </c>
      <c r="K517" t="str">
        <f>IF(AND(טבלה20[[#This Row],[CycleNumber]]&gt;B516,טבלה20[[#This Row],[CycleNumber]]&gt;2),IF(טבלה20[[#This Row],[דילוג]]=1,1,IF(MAX(K515:K516)=1,1,IF(טבלה20[[#This Row],[LengthofCycle]]-F516&lt;&gt;טבלה20[[#This Row],[הפרש קבוע אחרון]],0,""))),"")</f>
        <v/>
      </c>
      <c r="L517" t="str">
        <f>IF(טבלה20[[#This Row],[CycleNumber]]&lt;3,"",IF(טבלה20[[#This Row],[דילוג]]=1,1,IF(L516="","",IF(טבלה20[[#This Row],[LengthofCycle]]-F516=טבלה20[[#This Row],[הפרש קבוע אחרון]],1,IF(L516+1&gt;3,"",L516+1)))))</f>
        <v/>
      </c>
      <c r="M517" t="str">
        <f>IF(AND(טבלה20[[#This Row],[פעילות]]=1,L518=2,L519=1,B519&gt;טבלה20[[#This Row],[CycleNumber]]),1,"")</f>
        <v/>
      </c>
      <c r="N517" t="str">
        <f>IF(AND(טבלה20[[#This Row],[האם יש לאישה וסת דילוג?]]=1,טבלה20[[#This Row],[CycleNumber]]&gt;5),IF(AND(טבלה20[[#This Row],[LengthofCycle]]=F514,F516=F513,F515=F512),1,""),"")</f>
        <v/>
      </c>
      <c r="O517" t="str">
        <f>IF(OR(טבלה20[[#This Row],[פעילות]]="",L516=""),"",IF(טבלה20[[#This Row],[פעילות]]=1,1,0))</f>
        <v/>
      </c>
      <c r="P517" t="str">
        <f>IF(AND(טבלה20[[#This Row],[הפרש קבוע אחרון]]&lt;&gt;"",טבלה20[[#This Row],[CycleNumber]]&lt;B518,B518&lt;&gt;"",טבלה20[[#This Row],[פעילות]]&lt;4),IF(F518-טבלה20[[#This Row],[LengthofCycle]]=טבלה20[[#This Row],[הפרש קבוע אחרון]],1,0),"")</f>
        <v/>
      </c>
      <c r="Q517" s="14" t="str">
        <f>IF(טבלה20[[#This Row],[פעילות]]="","",IF(OR(Q516="",AND(טבלה20[[#This Row],[דילוג]]=1,L516=3)),1,Q516+1))</f>
        <v/>
      </c>
      <c r="R517" s="14" t="str">
        <f>IF(AND(טבלה20[[#This Row],[מחזורי פעילות]]=3,H518=1,טבלה20[[#This Row],[הפרש קבוע אחרון]]&lt;&gt;J518),1,"")</f>
        <v/>
      </c>
      <c r="S517" s="14" t="str">
        <f>IF(AND(טבלה20[[#This Row],[מחזורי פעילות]]=3,H518=1,טבלה20[[#This Row],[הפרש קבוע אחרון]]=J518),1,"")</f>
        <v/>
      </c>
      <c r="T517" s="14" t="str">
        <f>IF(AND(טבלה20[[#This Row],[דילוג]]=1,טבלה20[[#This Row],[הפרש קבוע אחרון]]=J516,טבלה20[[#This Row],[מחזורי פעילות]]&gt;1),1,"")</f>
        <v/>
      </c>
      <c r="U517" s="14" t="str">
        <f>IF(OR(AND(טבלה20[[#This Row],[מחזורי פעילות]]&lt;&gt;"",Q518=""),AND(טבלה20[[#This Row],[פעילות]]=3,Q518=1)),טבלה20[[#This Row],[מחזורי פעילות]],"")</f>
        <v/>
      </c>
      <c r="V517" s="14" t="str">
        <f>IF(טבלה20[[#This Row],[באיזה מחזור נעקר אחרי קביעה?]]&lt;&gt;"",1,"")</f>
        <v/>
      </c>
      <c r="W517" s="14" t="str">
        <f>IF(AND(טבלה20[[#This Row],[באיזה מחזור נעקר אחרי קביעה?]]&lt;&gt;"",טבלה20[[#This Row],[CycleNumber]]&gt;B518),טבלה20[[#This Row],[באיזה מחזור נעקר אחרי קביעה?]],"")</f>
        <v/>
      </c>
      <c r="X517" s="14" t="str">
        <f>IF(AND(טבלה20[[#This Row],[הפרש קבוע אחרון]]&lt;&gt;"",J516=""),טבלה20[[#This Row],[CycleNumber]],"")</f>
        <v/>
      </c>
      <c r="Y517" s="14" t="str">
        <f>IF(OR(טבלה20[[#This Row],[CycleNumber]]&gt;B518,B518=""),טבלה20[[#This Row],[CycleNumber]],"")</f>
        <v/>
      </c>
      <c r="Z5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7" t="s">
        <v>58</v>
      </c>
      <c r="AS517">
        <v>1</v>
      </c>
      <c r="AT517">
        <v>33</v>
      </c>
      <c r="AU517" t="str">
        <f t="shared" ref="AU517:AU580" si="19">IF(AS517=AS515+2,IF(AND(AT515-AT516=AT516-AT517,AT515-AT516&lt;&gt;0),1,0),"")</f>
        <v/>
      </c>
      <c r="AV517" t="str">
        <f t="shared" si="18"/>
        <v/>
      </c>
    </row>
    <row r="518" spans="1:48" x14ac:dyDescent="0.25">
      <c r="A518" t="s">
        <v>58</v>
      </c>
      <c r="B518">
        <v>2</v>
      </c>
      <c r="C518">
        <v>0</v>
      </c>
      <c r="D518">
        <v>1</v>
      </c>
      <c r="E518">
        <v>0</v>
      </c>
      <c r="F518">
        <v>37</v>
      </c>
      <c r="G518">
        <f>טבלה20[[#This Row],[LengthofCycle]]+1</f>
        <v>38</v>
      </c>
      <c r="H518" t="str">
        <f>IF(טבלה20[[#This Row],[CycleNumber]]&gt;2,IF(AND(טבלה20[[#This Row],[LengthofCycle]]-F517=F517-F516,טבלה20[[#This Row],[LengthofCycle]]-F517&lt;&gt;0),1,""),"")</f>
        <v/>
      </c>
      <c r="I518" t="str">
        <f>IF(טבלה20[[#This Row],[דילוג]]=1,SUM(H518:H519),"")</f>
        <v/>
      </c>
      <c r="J518" t="str">
        <f>IF(AND(טבלה20[[#This Row],[CycleNumber]]&gt;B517,טבלה20[[#This Row],[CycleNumber]]&gt;2),IF(טבלה20[[#This Row],[דילוג]]=1,טבלה20[[#This Row],[LengthofCycle]]-F517,J517),"")</f>
        <v/>
      </c>
      <c r="K518" t="str">
        <f>IF(AND(טבלה20[[#This Row],[CycleNumber]]&gt;B517,טבלה20[[#This Row],[CycleNumber]]&gt;2),IF(טבלה20[[#This Row],[דילוג]]=1,1,IF(MAX(K516:K517)=1,1,IF(טבלה20[[#This Row],[LengthofCycle]]-F517&lt;&gt;טבלה20[[#This Row],[הפרש קבוע אחרון]],0,""))),"")</f>
        <v/>
      </c>
      <c r="L518" t="str">
        <f>IF(טבלה20[[#This Row],[CycleNumber]]&lt;3,"",IF(טבלה20[[#This Row],[דילוג]]=1,1,IF(L517="","",IF(טבלה20[[#This Row],[LengthofCycle]]-F517=טבלה20[[#This Row],[הפרש קבוע אחרון]],1,IF(L517+1&gt;3,"",L517+1)))))</f>
        <v/>
      </c>
      <c r="M518" t="str">
        <f>IF(AND(טבלה20[[#This Row],[פעילות]]=1,L519=2,L520=1,B520&gt;טבלה20[[#This Row],[CycleNumber]]),1,"")</f>
        <v/>
      </c>
      <c r="N518" t="str">
        <f>IF(AND(טבלה20[[#This Row],[האם יש לאישה וסת דילוג?]]=1,טבלה20[[#This Row],[CycleNumber]]&gt;5),IF(AND(טבלה20[[#This Row],[LengthofCycle]]=F515,F517=F514,F516=F513),1,""),"")</f>
        <v/>
      </c>
      <c r="O518" t="str">
        <f>IF(OR(טבלה20[[#This Row],[פעילות]]="",L517=""),"",IF(טבלה20[[#This Row],[פעילות]]=1,1,0))</f>
        <v/>
      </c>
      <c r="P518" t="str">
        <f>IF(AND(טבלה20[[#This Row],[הפרש קבוע אחרון]]&lt;&gt;"",טבלה20[[#This Row],[CycleNumber]]&lt;B519,B519&lt;&gt;"",טבלה20[[#This Row],[פעילות]]&lt;4),IF(F519-טבלה20[[#This Row],[LengthofCycle]]=טבלה20[[#This Row],[הפרש קבוע אחרון]],1,0),"")</f>
        <v/>
      </c>
      <c r="Q518" s="14" t="str">
        <f>IF(טבלה20[[#This Row],[פעילות]]="","",IF(OR(Q517="",AND(טבלה20[[#This Row],[דילוג]]=1,L517=3)),1,Q517+1))</f>
        <v/>
      </c>
      <c r="R518" s="14" t="str">
        <f>IF(AND(טבלה20[[#This Row],[מחזורי פעילות]]=3,H519=1,טבלה20[[#This Row],[הפרש קבוע אחרון]]&lt;&gt;J519),1,"")</f>
        <v/>
      </c>
      <c r="S518" s="14" t="str">
        <f>IF(AND(טבלה20[[#This Row],[מחזורי פעילות]]=3,H519=1,טבלה20[[#This Row],[הפרש קבוע אחרון]]=J519),1,"")</f>
        <v/>
      </c>
      <c r="T518" s="14" t="str">
        <f>IF(AND(טבלה20[[#This Row],[דילוג]]=1,טבלה20[[#This Row],[הפרש קבוע אחרון]]=J517,טבלה20[[#This Row],[מחזורי פעילות]]&gt;1),1,"")</f>
        <v/>
      </c>
      <c r="U518" s="14" t="str">
        <f>IF(OR(AND(טבלה20[[#This Row],[מחזורי פעילות]]&lt;&gt;"",Q519=""),AND(טבלה20[[#This Row],[פעילות]]=3,Q519=1)),טבלה20[[#This Row],[מחזורי פעילות]],"")</f>
        <v/>
      </c>
      <c r="V518" s="14" t="str">
        <f>IF(טבלה20[[#This Row],[באיזה מחזור נעקר אחרי קביעה?]]&lt;&gt;"",1,"")</f>
        <v/>
      </c>
      <c r="W518" s="14" t="str">
        <f>IF(AND(טבלה20[[#This Row],[באיזה מחזור נעקר אחרי קביעה?]]&lt;&gt;"",טבלה20[[#This Row],[CycleNumber]]&gt;B519),טבלה20[[#This Row],[באיזה מחזור נעקר אחרי קביעה?]],"")</f>
        <v/>
      </c>
      <c r="X518" s="14" t="str">
        <f>IF(AND(טבלה20[[#This Row],[הפרש קבוע אחרון]]&lt;&gt;"",J517=""),טבלה20[[#This Row],[CycleNumber]],"")</f>
        <v/>
      </c>
      <c r="Y518" s="14" t="str">
        <f>IF(OR(טבלה20[[#This Row],[CycleNumber]]&gt;B519,B519=""),טבלה20[[#This Row],[CycleNumber]],"")</f>
        <v/>
      </c>
      <c r="Z5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8" t="s">
        <v>58</v>
      </c>
      <c r="AS518">
        <v>2</v>
      </c>
      <c r="AT518">
        <v>37</v>
      </c>
      <c r="AU518" t="str">
        <f t="shared" si="19"/>
        <v/>
      </c>
      <c r="AV518" t="str">
        <f t="shared" ref="AV518:AV581" si="20">IF(AND(AU518=1,AU517=1),1,"")</f>
        <v/>
      </c>
    </row>
    <row r="519" spans="1:48" x14ac:dyDescent="0.25">
      <c r="A519" t="s">
        <v>58</v>
      </c>
      <c r="B519">
        <v>3</v>
      </c>
      <c r="C519">
        <v>0</v>
      </c>
      <c r="D519">
        <v>1</v>
      </c>
      <c r="E519">
        <v>0</v>
      </c>
      <c r="F519">
        <v>34</v>
      </c>
      <c r="G519">
        <f>טבלה20[[#This Row],[LengthofCycle]]+1</f>
        <v>35</v>
      </c>
      <c r="H519" t="str">
        <f>IF(טבלה20[[#This Row],[CycleNumber]]&gt;2,IF(AND(טבלה20[[#This Row],[LengthofCycle]]-F518=F518-F517,טבלה20[[#This Row],[LengthofCycle]]-F518&lt;&gt;0),1,""),"")</f>
        <v/>
      </c>
      <c r="I519" t="str">
        <f>IF(טבלה20[[#This Row],[דילוג]]=1,SUM(H519:H520),"")</f>
        <v/>
      </c>
      <c r="J519" t="str">
        <f>IF(AND(טבלה20[[#This Row],[CycleNumber]]&gt;B518,טבלה20[[#This Row],[CycleNumber]]&gt;2),IF(טבלה20[[#This Row],[דילוג]]=1,טבלה20[[#This Row],[LengthofCycle]]-F518,J518),"")</f>
        <v/>
      </c>
      <c r="K519">
        <f>IF(AND(טבלה20[[#This Row],[CycleNumber]]&gt;B518,טבלה20[[#This Row],[CycleNumber]]&gt;2),IF(טבלה20[[#This Row],[דילוג]]=1,1,IF(MAX(K517:K518)=1,1,IF(טבלה20[[#This Row],[LengthofCycle]]-F518&lt;&gt;טבלה20[[#This Row],[הפרש קבוע אחרון]],0,""))),"")</f>
        <v>0</v>
      </c>
      <c r="L519" t="str">
        <f>IF(טבלה20[[#This Row],[CycleNumber]]&lt;3,"",IF(טבלה20[[#This Row],[דילוג]]=1,1,IF(L518="","",IF(טבלה20[[#This Row],[LengthofCycle]]-F518=טבלה20[[#This Row],[הפרש קבוע אחרון]],1,IF(L518+1&gt;3,"",L518+1)))))</f>
        <v/>
      </c>
      <c r="M519" t="str">
        <f>IF(AND(טבלה20[[#This Row],[פעילות]]=1,L520=2,L521=1,B521&gt;טבלה20[[#This Row],[CycleNumber]]),1,"")</f>
        <v/>
      </c>
      <c r="N519" t="str">
        <f>IF(AND(טבלה20[[#This Row],[האם יש לאישה וסת דילוג?]]=1,טבלה20[[#This Row],[CycleNumber]]&gt;5),IF(AND(טבלה20[[#This Row],[LengthofCycle]]=F516,F518=F515,F517=F514),1,""),"")</f>
        <v/>
      </c>
      <c r="O519" t="str">
        <f>IF(OR(טבלה20[[#This Row],[פעילות]]="",L518=""),"",IF(טבלה20[[#This Row],[פעילות]]=1,1,0))</f>
        <v/>
      </c>
      <c r="P519" t="str">
        <f>IF(AND(טבלה20[[#This Row],[הפרש קבוע אחרון]]&lt;&gt;"",טבלה20[[#This Row],[CycleNumber]]&lt;B520,B520&lt;&gt;"",טבלה20[[#This Row],[פעילות]]&lt;4),IF(F520-טבלה20[[#This Row],[LengthofCycle]]=טבלה20[[#This Row],[הפרש קבוע אחרון]],1,0),"")</f>
        <v/>
      </c>
      <c r="Q519" s="14" t="str">
        <f>IF(טבלה20[[#This Row],[פעילות]]="","",IF(OR(Q518="",AND(טבלה20[[#This Row],[דילוג]]=1,L518=3)),1,Q518+1))</f>
        <v/>
      </c>
      <c r="R519" s="14" t="str">
        <f>IF(AND(טבלה20[[#This Row],[מחזורי פעילות]]=3,H520=1,טבלה20[[#This Row],[הפרש קבוע אחרון]]&lt;&gt;J520),1,"")</f>
        <v/>
      </c>
      <c r="S519" s="14" t="str">
        <f>IF(AND(טבלה20[[#This Row],[מחזורי פעילות]]=3,H520=1,טבלה20[[#This Row],[הפרש קבוע אחרון]]=J520),1,"")</f>
        <v/>
      </c>
      <c r="T519" s="14" t="str">
        <f>IF(AND(טבלה20[[#This Row],[דילוג]]=1,טבלה20[[#This Row],[הפרש קבוע אחרון]]=J518,טבלה20[[#This Row],[מחזורי פעילות]]&gt;1),1,"")</f>
        <v/>
      </c>
      <c r="U519" s="14" t="str">
        <f>IF(OR(AND(טבלה20[[#This Row],[מחזורי פעילות]]&lt;&gt;"",Q520=""),AND(טבלה20[[#This Row],[פעילות]]=3,Q520=1)),טבלה20[[#This Row],[מחזורי פעילות]],"")</f>
        <v/>
      </c>
      <c r="V519" s="14" t="str">
        <f>IF(טבלה20[[#This Row],[באיזה מחזור נעקר אחרי קביעה?]]&lt;&gt;"",1,"")</f>
        <v/>
      </c>
      <c r="W519" s="14" t="str">
        <f>IF(AND(טבלה20[[#This Row],[באיזה מחזור נעקר אחרי קביעה?]]&lt;&gt;"",טבלה20[[#This Row],[CycleNumber]]&gt;B520),טבלה20[[#This Row],[באיזה מחזור נעקר אחרי קביעה?]],"")</f>
        <v/>
      </c>
      <c r="X519" s="14" t="str">
        <f>IF(AND(טבלה20[[#This Row],[הפרש קבוע אחרון]]&lt;&gt;"",J518=""),טבלה20[[#This Row],[CycleNumber]],"")</f>
        <v/>
      </c>
      <c r="Y519" s="14" t="str">
        <f>IF(OR(טבלה20[[#This Row],[CycleNumber]]&gt;B520,B520=""),טבלה20[[#This Row],[CycleNumber]],"")</f>
        <v/>
      </c>
      <c r="Z5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19" t="s">
        <v>58</v>
      </c>
      <c r="AS519">
        <v>3</v>
      </c>
      <c r="AT519">
        <v>34</v>
      </c>
      <c r="AU519">
        <f t="shared" si="19"/>
        <v>0</v>
      </c>
      <c r="AV519" t="str">
        <f t="shared" si="20"/>
        <v/>
      </c>
    </row>
    <row r="520" spans="1:48" x14ac:dyDescent="0.25">
      <c r="A520" t="s">
        <v>58</v>
      </c>
      <c r="B520">
        <v>4</v>
      </c>
      <c r="C520">
        <v>0</v>
      </c>
      <c r="D520">
        <v>1</v>
      </c>
      <c r="E520">
        <v>0</v>
      </c>
      <c r="F520">
        <v>40</v>
      </c>
      <c r="G520">
        <f>טבלה20[[#This Row],[LengthofCycle]]+1</f>
        <v>41</v>
      </c>
      <c r="H520" t="str">
        <f>IF(טבלה20[[#This Row],[CycleNumber]]&gt;2,IF(AND(טבלה20[[#This Row],[LengthofCycle]]-F519=F519-F518,טבלה20[[#This Row],[LengthofCycle]]-F519&lt;&gt;0),1,""),"")</f>
        <v/>
      </c>
      <c r="I520" t="str">
        <f>IF(טבלה20[[#This Row],[דילוג]]=1,SUM(H520:H521),"")</f>
        <v/>
      </c>
      <c r="J520" t="str">
        <f>IF(AND(טבלה20[[#This Row],[CycleNumber]]&gt;B519,טבלה20[[#This Row],[CycleNumber]]&gt;2),IF(טבלה20[[#This Row],[דילוג]]=1,טבלה20[[#This Row],[LengthofCycle]]-F519,J519),"")</f>
        <v/>
      </c>
      <c r="K520">
        <f>IF(AND(טבלה20[[#This Row],[CycleNumber]]&gt;B519,טבלה20[[#This Row],[CycleNumber]]&gt;2),IF(טבלה20[[#This Row],[דילוג]]=1,1,IF(MAX(K518:K519)=1,1,IF(טבלה20[[#This Row],[LengthofCycle]]-F519&lt;&gt;טבלה20[[#This Row],[הפרש קבוע אחרון]],0,""))),"")</f>
        <v>0</v>
      </c>
      <c r="L520" t="str">
        <f>IF(טבלה20[[#This Row],[CycleNumber]]&lt;3,"",IF(טבלה20[[#This Row],[דילוג]]=1,1,IF(L519="","",IF(טבלה20[[#This Row],[LengthofCycle]]-F519=טבלה20[[#This Row],[הפרש קבוע אחרון]],1,IF(L519+1&gt;3,"",L519+1)))))</f>
        <v/>
      </c>
      <c r="M520" t="str">
        <f>IF(AND(טבלה20[[#This Row],[פעילות]]=1,L521=2,L522=1,B522&gt;טבלה20[[#This Row],[CycleNumber]]),1,"")</f>
        <v/>
      </c>
      <c r="N520" t="str">
        <f>IF(AND(טבלה20[[#This Row],[האם יש לאישה וסת דילוג?]]=1,טבלה20[[#This Row],[CycleNumber]]&gt;5),IF(AND(טבלה20[[#This Row],[LengthofCycle]]=F517,F519=F516,F518=F515),1,""),"")</f>
        <v/>
      </c>
      <c r="O520" t="str">
        <f>IF(OR(טבלה20[[#This Row],[פעילות]]="",L519=""),"",IF(טבלה20[[#This Row],[פעילות]]=1,1,0))</f>
        <v/>
      </c>
      <c r="P520" t="str">
        <f>IF(AND(טבלה20[[#This Row],[הפרש קבוע אחרון]]&lt;&gt;"",טבלה20[[#This Row],[CycleNumber]]&lt;B521,B521&lt;&gt;"",טבלה20[[#This Row],[פעילות]]&lt;4),IF(F521-טבלה20[[#This Row],[LengthofCycle]]=טבלה20[[#This Row],[הפרש קבוע אחרון]],1,0),"")</f>
        <v/>
      </c>
      <c r="Q520" s="14" t="str">
        <f>IF(טבלה20[[#This Row],[פעילות]]="","",IF(OR(Q519="",AND(טבלה20[[#This Row],[דילוג]]=1,L519=3)),1,Q519+1))</f>
        <v/>
      </c>
      <c r="R520" s="14" t="str">
        <f>IF(AND(טבלה20[[#This Row],[מחזורי פעילות]]=3,H521=1,טבלה20[[#This Row],[הפרש קבוע אחרון]]&lt;&gt;J521),1,"")</f>
        <v/>
      </c>
      <c r="S520" s="14" t="str">
        <f>IF(AND(טבלה20[[#This Row],[מחזורי פעילות]]=3,H521=1,טבלה20[[#This Row],[הפרש קבוע אחרון]]=J521),1,"")</f>
        <v/>
      </c>
      <c r="T520" s="14" t="str">
        <f>IF(AND(טבלה20[[#This Row],[דילוג]]=1,טבלה20[[#This Row],[הפרש קבוע אחרון]]=J519,טבלה20[[#This Row],[מחזורי פעילות]]&gt;1),1,"")</f>
        <v/>
      </c>
      <c r="U520" s="14" t="str">
        <f>IF(OR(AND(טבלה20[[#This Row],[מחזורי פעילות]]&lt;&gt;"",Q521=""),AND(טבלה20[[#This Row],[פעילות]]=3,Q521=1)),טבלה20[[#This Row],[מחזורי פעילות]],"")</f>
        <v/>
      </c>
      <c r="V520" s="14" t="str">
        <f>IF(טבלה20[[#This Row],[באיזה מחזור נעקר אחרי קביעה?]]&lt;&gt;"",1,"")</f>
        <v/>
      </c>
      <c r="W520" s="14" t="str">
        <f>IF(AND(טבלה20[[#This Row],[באיזה מחזור נעקר אחרי קביעה?]]&lt;&gt;"",טבלה20[[#This Row],[CycleNumber]]&gt;B521),טבלה20[[#This Row],[באיזה מחזור נעקר אחרי קביעה?]],"")</f>
        <v/>
      </c>
      <c r="X520" s="14" t="str">
        <f>IF(AND(טבלה20[[#This Row],[הפרש קבוע אחרון]]&lt;&gt;"",J519=""),טבלה20[[#This Row],[CycleNumber]],"")</f>
        <v/>
      </c>
      <c r="Y520" s="14" t="str">
        <f>IF(OR(טבלה20[[#This Row],[CycleNumber]]&gt;B521,B521=""),טבלה20[[#This Row],[CycleNumber]],"")</f>
        <v/>
      </c>
      <c r="Z5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0" t="s">
        <v>58</v>
      </c>
      <c r="AS520">
        <v>4</v>
      </c>
      <c r="AT520">
        <v>40</v>
      </c>
      <c r="AU520">
        <f t="shared" si="19"/>
        <v>0</v>
      </c>
      <c r="AV520" t="str">
        <f t="shared" si="20"/>
        <v/>
      </c>
    </row>
    <row r="521" spans="1:48" x14ac:dyDescent="0.25">
      <c r="A521" t="s">
        <v>58</v>
      </c>
      <c r="B521">
        <v>5</v>
      </c>
      <c r="C521">
        <v>0</v>
      </c>
      <c r="D521">
        <v>1</v>
      </c>
      <c r="E521">
        <v>0</v>
      </c>
      <c r="F521">
        <v>29</v>
      </c>
      <c r="G521">
        <f>טבלה20[[#This Row],[LengthofCycle]]+1</f>
        <v>30</v>
      </c>
      <c r="H521" t="str">
        <f>IF(טבלה20[[#This Row],[CycleNumber]]&gt;2,IF(AND(טבלה20[[#This Row],[LengthofCycle]]-F520=F520-F519,טבלה20[[#This Row],[LengthofCycle]]-F520&lt;&gt;0),1,""),"")</f>
        <v/>
      </c>
      <c r="I521" t="str">
        <f>IF(טבלה20[[#This Row],[דילוג]]=1,SUM(H521:H522),"")</f>
        <v/>
      </c>
      <c r="J521" t="str">
        <f>IF(AND(טבלה20[[#This Row],[CycleNumber]]&gt;B520,טבלה20[[#This Row],[CycleNumber]]&gt;2),IF(טבלה20[[#This Row],[דילוג]]=1,טבלה20[[#This Row],[LengthofCycle]]-F520,J520),"")</f>
        <v/>
      </c>
      <c r="K521">
        <f>IF(AND(טבלה20[[#This Row],[CycleNumber]]&gt;B520,טבלה20[[#This Row],[CycleNumber]]&gt;2),IF(טבלה20[[#This Row],[דילוג]]=1,1,IF(MAX(K519:K520)=1,1,IF(טבלה20[[#This Row],[LengthofCycle]]-F520&lt;&gt;טבלה20[[#This Row],[הפרש קבוע אחרון]],0,""))),"")</f>
        <v>0</v>
      </c>
      <c r="L521" t="str">
        <f>IF(טבלה20[[#This Row],[CycleNumber]]&lt;3,"",IF(טבלה20[[#This Row],[דילוג]]=1,1,IF(L520="","",IF(טבלה20[[#This Row],[LengthofCycle]]-F520=טבלה20[[#This Row],[הפרש קבוע אחרון]],1,IF(L520+1&gt;3,"",L520+1)))))</f>
        <v/>
      </c>
      <c r="M521" t="str">
        <f>IF(AND(טבלה20[[#This Row],[פעילות]]=1,L522=2,L523=1,B523&gt;טבלה20[[#This Row],[CycleNumber]]),1,"")</f>
        <v/>
      </c>
      <c r="N521" t="str">
        <f>IF(AND(טבלה20[[#This Row],[האם יש לאישה וסת דילוג?]]=1,טבלה20[[#This Row],[CycleNumber]]&gt;5),IF(AND(טבלה20[[#This Row],[LengthofCycle]]=F518,F520=F517,F519=F516),1,""),"")</f>
        <v/>
      </c>
      <c r="O521" t="str">
        <f>IF(OR(טבלה20[[#This Row],[פעילות]]="",L520=""),"",IF(טבלה20[[#This Row],[פעילות]]=1,1,0))</f>
        <v/>
      </c>
      <c r="P521" t="str">
        <f>IF(AND(טבלה20[[#This Row],[הפרש קבוע אחרון]]&lt;&gt;"",טבלה20[[#This Row],[CycleNumber]]&lt;B522,B522&lt;&gt;"",טבלה20[[#This Row],[פעילות]]&lt;4),IF(F522-טבלה20[[#This Row],[LengthofCycle]]=טבלה20[[#This Row],[הפרש קבוע אחרון]],1,0),"")</f>
        <v/>
      </c>
      <c r="Q521" s="14" t="str">
        <f>IF(טבלה20[[#This Row],[פעילות]]="","",IF(OR(Q520="",AND(טבלה20[[#This Row],[דילוג]]=1,L520=3)),1,Q520+1))</f>
        <v/>
      </c>
      <c r="R521" s="14" t="str">
        <f>IF(AND(טבלה20[[#This Row],[מחזורי פעילות]]=3,H522=1,טבלה20[[#This Row],[הפרש קבוע אחרון]]&lt;&gt;J522),1,"")</f>
        <v/>
      </c>
      <c r="S521" s="14" t="str">
        <f>IF(AND(טבלה20[[#This Row],[מחזורי פעילות]]=3,H522=1,טבלה20[[#This Row],[הפרש קבוע אחרון]]=J522),1,"")</f>
        <v/>
      </c>
      <c r="T521" s="14" t="str">
        <f>IF(AND(טבלה20[[#This Row],[דילוג]]=1,טבלה20[[#This Row],[הפרש קבוע אחרון]]=J520,טבלה20[[#This Row],[מחזורי פעילות]]&gt;1),1,"")</f>
        <v/>
      </c>
      <c r="U521" s="14" t="str">
        <f>IF(OR(AND(טבלה20[[#This Row],[מחזורי פעילות]]&lt;&gt;"",Q522=""),AND(טבלה20[[#This Row],[פעילות]]=3,Q522=1)),טבלה20[[#This Row],[מחזורי פעילות]],"")</f>
        <v/>
      </c>
      <c r="V521" s="14" t="str">
        <f>IF(טבלה20[[#This Row],[באיזה מחזור נעקר אחרי קביעה?]]&lt;&gt;"",1,"")</f>
        <v/>
      </c>
      <c r="W521" s="14" t="str">
        <f>IF(AND(טבלה20[[#This Row],[באיזה מחזור נעקר אחרי קביעה?]]&lt;&gt;"",טבלה20[[#This Row],[CycleNumber]]&gt;B522),טבלה20[[#This Row],[באיזה מחזור נעקר אחרי קביעה?]],"")</f>
        <v/>
      </c>
      <c r="X521" s="14" t="str">
        <f>IF(AND(טבלה20[[#This Row],[הפרש קבוע אחרון]]&lt;&gt;"",J520=""),טבלה20[[#This Row],[CycleNumber]],"")</f>
        <v/>
      </c>
      <c r="Y521" s="14" t="str">
        <f>IF(OR(טבלה20[[#This Row],[CycleNumber]]&gt;B522,B522=""),טבלה20[[#This Row],[CycleNumber]],"")</f>
        <v/>
      </c>
      <c r="Z5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1" t="s">
        <v>58</v>
      </c>
      <c r="AS521">
        <v>5</v>
      </c>
      <c r="AT521">
        <v>29</v>
      </c>
      <c r="AU521">
        <f t="shared" si="19"/>
        <v>0</v>
      </c>
      <c r="AV521" t="str">
        <f t="shared" si="20"/>
        <v/>
      </c>
    </row>
    <row r="522" spans="1:48" x14ac:dyDescent="0.25">
      <c r="A522" t="s">
        <v>58</v>
      </c>
      <c r="B522">
        <v>6</v>
      </c>
      <c r="C522">
        <v>0</v>
      </c>
      <c r="D522">
        <v>1</v>
      </c>
      <c r="E522">
        <v>0</v>
      </c>
      <c r="F522">
        <v>33</v>
      </c>
      <c r="G522">
        <f>טבלה20[[#This Row],[LengthofCycle]]+1</f>
        <v>34</v>
      </c>
      <c r="H522" t="str">
        <f>IF(טבלה20[[#This Row],[CycleNumber]]&gt;2,IF(AND(טבלה20[[#This Row],[LengthofCycle]]-F521=F521-F520,טבלה20[[#This Row],[LengthofCycle]]-F521&lt;&gt;0),1,""),"")</f>
        <v/>
      </c>
      <c r="I522" t="str">
        <f>IF(טבלה20[[#This Row],[דילוג]]=1,SUM(H522:H523),"")</f>
        <v/>
      </c>
      <c r="J522" t="str">
        <f>IF(AND(טבלה20[[#This Row],[CycleNumber]]&gt;B521,טבלה20[[#This Row],[CycleNumber]]&gt;2),IF(טבלה20[[#This Row],[דילוג]]=1,טבלה20[[#This Row],[LengthofCycle]]-F521,J521),"")</f>
        <v/>
      </c>
      <c r="K522">
        <f>IF(AND(טבלה20[[#This Row],[CycleNumber]]&gt;B521,טבלה20[[#This Row],[CycleNumber]]&gt;2),IF(טבלה20[[#This Row],[דילוג]]=1,1,IF(MAX(K520:K521)=1,1,IF(טבלה20[[#This Row],[LengthofCycle]]-F521&lt;&gt;טבלה20[[#This Row],[הפרש קבוע אחרון]],0,""))),"")</f>
        <v>0</v>
      </c>
      <c r="L522" t="str">
        <f>IF(טבלה20[[#This Row],[CycleNumber]]&lt;3,"",IF(טבלה20[[#This Row],[דילוג]]=1,1,IF(L521="","",IF(טבלה20[[#This Row],[LengthofCycle]]-F521=טבלה20[[#This Row],[הפרש קבוע אחרון]],1,IF(L521+1&gt;3,"",L521+1)))))</f>
        <v/>
      </c>
      <c r="M522" t="str">
        <f>IF(AND(טבלה20[[#This Row],[פעילות]]=1,L523=2,L524=1,B524&gt;טבלה20[[#This Row],[CycleNumber]]),1,"")</f>
        <v/>
      </c>
      <c r="N522" t="str">
        <f>IF(AND(טבלה20[[#This Row],[האם יש לאישה וסת דילוג?]]=1,טבלה20[[#This Row],[CycleNumber]]&gt;5),IF(AND(טבלה20[[#This Row],[LengthofCycle]]=F519,F521=F518,F520=F517),1,""),"")</f>
        <v/>
      </c>
      <c r="O522" t="str">
        <f>IF(OR(טבלה20[[#This Row],[פעילות]]="",L521=""),"",IF(טבלה20[[#This Row],[פעילות]]=1,1,0))</f>
        <v/>
      </c>
      <c r="P522" t="str">
        <f>IF(AND(טבלה20[[#This Row],[הפרש קבוע אחרון]]&lt;&gt;"",טבלה20[[#This Row],[CycleNumber]]&lt;B523,B523&lt;&gt;"",טבלה20[[#This Row],[פעילות]]&lt;4),IF(F523-טבלה20[[#This Row],[LengthofCycle]]=טבלה20[[#This Row],[הפרש קבוע אחרון]],1,0),"")</f>
        <v/>
      </c>
      <c r="Q522" s="14" t="str">
        <f>IF(טבלה20[[#This Row],[פעילות]]="","",IF(OR(Q521="",AND(טבלה20[[#This Row],[דילוג]]=1,L521=3)),1,Q521+1))</f>
        <v/>
      </c>
      <c r="R522" s="14" t="str">
        <f>IF(AND(טבלה20[[#This Row],[מחזורי פעילות]]=3,H523=1,טבלה20[[#This Row],[הפרש קבוע אחרון]]&lt;&gt;J523),1,"")</f>
        <v/>
      </c>
      <c r="S522" s="14" t="str">
        <f>IF(AND(טבלה20[[#This Row],[מחזורי פעילות]]=3,H523=1,טבלה20[[#This Row],[הפרש קבוע אחרון]]=J523),1,"")</f>
        <v/>
      </c>
      <c r="T522" s="14" t="str">
        <f>IF(AND(טבלה20[[#This Row],[דילוג]]=1,טבלה20[[#This Row],[הפרש קבוע אחרון]]=J521,טבלה20[[#This Row],[מחזורי פעילות]]&gt;1),1,"")</f>
        <v/>
      </c>
      <c r="U522" s="14" t="str">
        <f>IF(OR(AND(טבלה20[[#This Row],[מחזורי פעילות]]&lt;&gt;"",Q523=""),AND(טבלה20[[#This Row],[פעילות]]=3,Q523=1)),טבלה20[[#This Row],[מחזורי פעילות]],"")</f>
        <v/>
      </c>
      <c r="V522" s="14" t="str">
        <f>IF(טבלה20[[#This Row],[באיזה מחזור נעקר אחרי קביעה?]]&lt;&gt;"",1,"")</f>
        <v/>
      </c>
      <c r="W522" s="14" t="str">
        <f>IF(AND(טבלה20[[#This Row],[באיזה מחזור נעקר אחרי קביעה?]]&lt;&gt;"",טבלה20[[#This Row],[CycleNumber]]&gt;B523),טבלה20[[#This Row],[באיזה מחזור נעקר אחרי קביעה?]],"")</f>
        <v/>
      </c>
      <c r="X522" s="14" t="str">
        <f>IF(AND(טבלה20[[#This Row],[הפרש קבוע אחרון]]&lt;&gt;"",J521=""),טבלה20[[#This Row],[CycleNumber]],"")</f>
        <v/>
      </c>
      <c r="Y522" s="14" t="str">
        <f>IF(OR(טבלה20[[#This Row],[CycleNumber]]&gt;B523,B523=""),טבלה20[[#This Row],[CycleNumber]],"")</f>
        <v/>
      </c>
      <c r="Z5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2" t="s">
        <v>58</v>
      </c>
      <c r="AS522">
        <v>6</v>
      </c>
      <c r="AT522">
        <v>33</v>
      </c>
      <c r="AU522">
        <f t="shared" si="19"/>
        <v>0</v>
      </c>
      <c r="AV522" t="str">
        <f t="shared" si="20"/>
        <v/>
      </c>
    </row>
    <row r="523" spans="1:48" x14ac:dyDescent="0.25">
      <c r="A523" t="s">
        <v>58</v>
      </c>
      <c r="B523">
        <v>7</v>
      </c>
      <c r="C523">
        <v>0</v>
      </c>
      <c r="D523">
        <v>1</v>
      </c>
      <c r="E523">
        <v>0</v>
      </c>
      <c r="F523">
        <v>30</v>
      </c>
      <c r="G523">
        <f>טבלה20[[#This Row],[LengthofCycle]]+1</f>
        <v>31</v>
      </c>
      <c r="H523" t="str">
        <f>IF(טבלה20[[#This Row],[CycleNumber]]&gt;2,IF(AND(טבלה20[[#This Row],[LengthofCycle]]-F522=F522-F521,טבלה20[[#This Row],[LengthofCycle]]-F522&lt;&gt;0),1,""),"")</f>
        <v/>
      </c>
      <c r="I523" t="str">
        <f>IF(טבלה20[[#This Row],[דילוג]]=1,SUM(H523:H524),"")</f>
        <v/>
      </c>
      <c r="J523" t="str">
        <f>IF(AND(טבלה20[[#This Row],[CycleNumber]]&gt;B522,טבלה20[[#This Row],[CycleNumber]]&gt;2),IF(טבלה20[[#This Row],[דילוג]]=1,טבלה20[[#This Row],[LengthofCycle]]-F522,J522),"")</f>
        <v/>
      </c>
      <c r="K523">
        <f>IF(AND(טבלה20[[#This Row],[CycleNumber]]&gt;B522,טבלה20[[#This Row],[CycleNumber]]&gt;2),IF(טבלה20[[#This Row],[דילוג]]=1,1,IF(MAX(K521:K522)=1,1,IF(טבלה20[[#This Row],[LengthofCycle]]-F522&lt;&gt;טבלה20[[#This Row],[הפרש קבוע אחרון]],0,""))),"")</f>
        <v>0</v>
      </c>
      <c r="L523" t="str">
        <f>IF(טבלה20[[#This Row],[CycleNumber]]&lt;3,"",IF(טבלה20[[#This Row],[דילוג]]=1,1,IF(L522="","",IF(טבלה20[[#This Row],[LengthofCycle]]-F522=טבלה20[[#This Row],[הפרש קבוע אחרון]],1,IF(L522+1&gt;3,"",L522+1)))))</f>
        <v/>
      </c>
      <c r="M523" t="str">
        <f>IF(AND(טבלה20[[#This Row],[פעילות]]=1,L524=2,L525=1,B525&gt;טבלה20[[#This Row],[CycleNumber]]),1,"")</f>
        <v/>
      </c>
      <c r="N523" t="str">
        <f>IF(AND(טבלה20[[#This Row],[האם יש לאישה וסת דילוג?]]=1,טבלה20[[#This Row],[CycleNumber]]&gt;5),IF(AND(טבלה20[[#This Row],[LengthofCycle]]=F520,F522=F519,F521=F518),1,""),"")</f>
        <v/>
      </c>
      <c r="O523" t="str">
        <f>IF(OR(טבלה20[[#This Row],[פעילות]]="",L522=""),"",IF(טבלה20[[#This Row],[פעילות]]=1,1,0))</f>
        <v/>
      </c>
      <c r="P523" t="str">
        <f>IF(AND(טבלה20[[#This Row],[הפרש קבוע אחרון]]&lt;&gt;"",טבלה20[[#This Row],[CycleNumber]]&lt;B524,B524&lt;&gt;"",טבלה20[[#This Row],[פעילות]]&lt;4),IF(F524-טבלה20[[#This Row],[LengthofCycle]]=טבלה20[[#This Row],[הפרש קבוע אחרון]],1,0),"")</f>
        <v/>
      </c>
      <c r="Q523" s="14" t="str">
        <f>IF(טבלה20[[#This Row],[פעילות]]="","",IF(OR(Q522="",AND(טבלה20[[#This Row],[דילוג]]=1,L522=3)),1,Q522+1))</f>
        <v/>
      </c>
      <c r="R523" s="14" t="str">
        <f>IF(AND(טבלה20[[#This Row],[מחזורי פעילות]]=3,H524=1,טבלה20[[#This Row],[הפרש קבוע אחרון]]&lt;&gt;J524),1,"")</f>
        <v/>
      </c>
      <c r="S523" s="14" t="str">
        <f>IF(AND(טבלה20[[#This Row],[מחזורי פעילות]]=3,H524=1,טבלה20[[#This Row],[הפרש קבוע אחרון]]=J524),1,"")</f>
        <v/>
      </c>
      <c r="T523" s="14" t="str">
        <f>IF(AND(טבלה20[[#This Row],[דילוג]]=1,טבלה20[[#This Row],[הפרש קבוע אחרון]]=J522,טבלה20[[#This Row],[מחזורי פעילות]]&gt;1),1,"")</f>
        <v/>
      </c>
      <c r="U523" s="14" t="str">
        <f>IF(OR(AND(טבלה20[[#This Row],[מחזורי פעילות]]&lt;&gt;"",Q524=""),AND(טבלה20[[#This Row],[פעילות]]=3,Q524=1)),טבלה20[[#This Row],[מחזורי פעילות]],"")</f>
        <v/>
      </c>
      <c r="V523" s="14" t="str">
        <f>IF(טבלה20[[#This Row],[באיזה מחזור נעקר אחרי קביעה?]]&lt;&gt;"",1,"")</f>
        <v/>
      </c>
      <c r="W523" s="14" t="str">
        <f>IF(AND(טבלה20[[#This Row],[באיזה מחזור נעקר אחרי קביעה?]]&lt;&gt;"",טבלה20[[#This Row],[CycleNumber]]&gt;B524),טבלה20[[#This Row],[באיזה מחזור נעקר אחרי קביעה?]],"")</f>
        <v/>
      </c>
      <c r="X523" s="14" t="str">
        <f>IF(AND(טבלה20[[#This Row],[הפרש קבוע אחרון]]&lt;&gt;"",J522=""),טבלה20[[#This Row],[CycleNumber]],"")</f>
        <v/>
      </c>
      <c r="Y523" s="14" t="str">
        <f>IF(OR(טבלה20[[#This Row],[CycleNumber]]&gt;B524,B524=""),טבלה20[[#This Row],[CycleNumber]],"")</f>
        <v/>
      </c>
      <c r="Z5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3" t="s">
        <v>58</v>
      </c>
      <c r="AS523">
        <v>7</v>
      </c>
      <c r="AT523">
        <v>30</v>
      </c>
      <c r="AU523">
        <f t="shared" si="19"/>
        <v>0</v>
      </c>
      <c r="AV523" t="str">
        <f t="shared" si="20"/>
        <v/>
      </c>
    </row>
    <row r="524" spans="1:48" x14ac:dyDescent="0.25">
      <c r="A524" t="s">
        <v>58</v>
      </c>
      <c r="B524">
        <v>8</v>
      </c>
      <c r="C524">
        <v>0</v>
      </c>
      <c r="D524">
        <v>1</v>
      </c>
      <c r="E524">
        <v>0</v>
      </c>
      <c r="F524">
        <v>38</v>
      </c>
      <c r="G524">
        <f>טבלה20[[#This Row],[LengthofCycle]]+1</f>
        <v>39</v>
      </c>
      <c r="H524" t="str">
        <f>IF(טבלה20[[#This Row],[CycleNumber]]&gt;2,IF(AND(טבלה20[[#This Row],[LengthofCycle]]-F523=F523-F522,טבלה20[[#This Row],[LengthofCycle]]-F523&lt;&gt;0),1,""),"")</f>
        <v/>
      </c>
      <c r="I524" t="str">
        <f>IF(טבלה20[[#This Row],[דילוג]]=1,SUM(H524:H525),"")</f>
        <v/>
      </c>
      <c r="J524" t="str">
        <f>IF(AND(טבלה20[[#This Row],[CycleNumber]]&gt;B523,טבלה20[[#This Row],[CycleNumber]]&gt;2),IF(טבלה20[[#This Row],[דילוג]]=1,טבלה20[[#This Row],[LengthofCycle]]-F523,J523),"")</f>
        <v/>
      </c>
      <c r="K524">
        <f>IF(AND(טבלה20[[#This Row],[CycleNumber]]&gt;B523,טבלה20[[#This Row],[CycleNumber]]&gt;2),IF(טבלה20[[#This Row],[דילוג]]=1,1,IF(MAX(K522:K523)=1,1,IF(טבלה20[[#This Row],[LengthofCycle]]-F523&lt;&gt;טבלה20[[#This Row],[הפרש קבוע אחרון]],0,""))),"")</f>
        <v>0</v>
      </c>
      <c r="L524" t="str">
        <f>IF(טבלה20[[#This Row],[CycleNumber]]&lt;3,"",IF(טבלה20[[#This Row],[דילוג]]=1,1,IF(L523="","",IF(טבלה20[[#This Row],[LengthofCycle]]-F523=טבלה20[[#This Row],[הפרש קבוע אחרון]],1,IF(L523+1&gt;3,"",L523+1)))))</f>
        <v/>
      </c>
      <c r="M524" t="str">
        <f>IF(AND(טבלה20[[#This Row],[פעילות]]=1,L525=2,L526=1,B526&gt;טבלה20[[#This Row],[CycleNumber]]),1,"")</f>
        <v/>
      </c>
      <c r="N524" t="str">
        <f>IF(AND(טבלה20[[#This Row],[האם יש לאישה וסת דילוג?]]=1,טבלה20[[#This Row],[CycleNumber]]&gt;5),IF(AND(טבלה20[[#This Row],[LengthofCycle]]=F521,F523=F520,F522=F519),1,""),"")</f>
        <v/>
      </c>
      <c r="O524" t="str">
        <f>IF(OR(טבלה20[[#This Row],[פעילות]]="",L523=""),"",IF(טבלה20[[#This Row],[פעילות]]=1,1,0))</f>
        <v/>
      </c>
      <c r="P524" t="str">
        <f>IF(AND(טבלה20[[#This Row],[הפרש קבוע אחרון]]&lt;&gt;"",טבלה20[[#This Row],[CycleNumber]]&lt;B525,B525&lt;&gt;"",טבלה20[[#This Row],[פעילות]]&lt;4),IF(F525-טבלה20[[#This Row],[LengthofCycle]]=טבלה20[[#This Row],[הפרש קבוע אחרון]],1,0),"")</f>
        <v/>
      </c>
      <c r="Q524" s="14" t="str">
        <f>IF(טבלה20[[#This Row],[פעילות]]="","",IF(OR(Q523="",AND(טבלה20[[#This Row],[דילוג]]=1,L523=3)),1,Q523+1))</f>
        <v/>
      </c>
      <c r="R524" s="14" t="str">
        <f>IF(AND(טבלה20[[#This Row],[מחזורי פעילות]]=3,H525=1,טבלה20[[#This Row],[הפרש קבוע אחרון]]&lt;&gt;J525),1,"")</f>
        <v/>
      </c>
      <c r="S524" s="14" t="str">
        <f>IF(AND(טבלה20[[#This Row],[מחזורי פעילות]]=3,H525=1,טבלה20[[#This Row],[הפרש קבוע אחרון]]=J525),1,"")</f>
        <v/>
      </c>
      <c r="T524" s="14" t="str">
        <f>IF(AND(טבלה20[[#This Row],[דילוג]]=1,טבלה20[[#This Row],[הפרש קבוע אחרון]]=J523,טבלה20[[#This Row],[מחזורי פעילות]]&gt;1),1,"")</f>
        <v/>
      </c>
      <c r="U524" s="14" t="str">
        <f>IF(OR(AND(טבלה20[[#This Row],[מחזורי פעילות]]&lt;&gt;"",Q525=""),AND(טבלה20[[#This Row],[פעילות]]=3,Q525=1)),טבלה20[[#This Row],[מחזורי פעילות]],"")</f>
        <v/>
      </c>
      <c r="V524" s="14" t="str">
        <f>IF(טבלה20[[#This Row],[באיזה מחזור נעקר אחרי קביעה?]]&lt;&gt;"",1,"")</f>
        <v/>
      </c>
      <c r="W524" s="14" t="str">
        <f>IF(AND(טבלה20[[#This Row],[באיזה מחזור נעקר אחרי קביעה?]]&lt;&gt;"",טבלה20[[#This Row],[CycleNumber]]&gt;B525),טבלה20[[#This Row],[באיזה מחזור נעקר אחרי קביעה?]],"")</f>
        <v/>
      </c>
      <c r="X524" s="14" t="str">
        <f>IF(AND(טבלה20[[#This Row],[הפרש קבוע אחרון]]&lt;&gt;"",J523=""),טבלה20[[#This Row],[CycleNumber]],"")</f>
        <v/>
      </c>
      <c r="Y524" s="14" t="str">
        <f>IF(OR(טבלה20[[#This Row],[CycleNumber]]&gt;B525,B525=""),טבלה20[[#This Row],[CycleNumber]],"")</f>
        <v/>
      </c>
      <c r="Z5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4" t="s">
        <v>58</v>
      </c>
      <c r="AS524">
        <v>8</v>
      </c>
      <c r="AT524">
        <v>38</v>
      </c>
      <c r="AU524">
        <f t="shared" si="19"/>
        <v>0</v>
      </c>
      <c r="AV524" t="str">
        <f t="shared" si="20"/>
        <v/>
      </c>
    </row>
    <row r="525" spans="1:48" x14ac:dyDescent="0.25">
      <c r="A525" t="s">
        <v>58</v>
      </c>
      <c r="B525">
        <v>9</v>
      </c>
      <c r="C525">
        <v>0</v>
      </c>
      <c r="D525">
        <v>1</v>
      </c>
      <c r="E525">
        <v>0</v>
      </c>
      <c r="F525">
        <v>27</v>
      </c>
      <c r="G525">
        <f>טבלה20[[#This Row],[LengthofCycle]]+1</f>
        <v>28</v>
      </c>
      <c r="H525" t="str">
        <f>IF(טבלה20[[#This Row],[CycleNumber]]&gt;2,IF(AND(טבלה20[[#This Row],[LengthofCycle]]-F524=F524-F523,טבלה20[[#This Row],[LengthofCycle]]-F524&lt;&gt;0),1,""),"")</f>
        <v/>
      </c>
      <c r="I525" t="str">
        <f>IF(טבלה20[[#This Row],[דילוג]]=1,SUM(H525:H526),"")</f>
        <v/>
      </c>
      <c r="J525" t="str">
        <f>IF(AND(טבלה20[[#This Row],[CycleNumber]]&gt;B524,טבלה20[[#This Row],[CycleNumber]]&gt;2),IF(טבלה20[[#This Row],[דילוג]]=1,טבלה20[[#This Row],[LengthofCycle]]-F524,J524),"")</f>
        <v/>
      </c>
      <c r="K525">
        <f>IF(AND(טבלה20[[#This Row],[CycleNumber]]&gt;B524,טבלה20[[#This Row],[CycleNumber]]&gt;2),IF(טבלה20[[#This Row],[דילוג]]=1,1,IF(MAX(K523:K524)=1,1,IF(טבלה20[[#This Row],[LengthofCycle]]-F524&lt;&gt;טבלה20[[#This Row],[הפרש קבוע אחרון]],0,""))),"")</f>
        <v>0</v>
      </c>
      <c r="L525" t="str">
        <f>IF(טבלה20[[#This Row],[CycleNumber]]&lt;3,"",IF(טבלה20[[#This Row],[דילוג]]=1,1,IF(L524="","",IF(טבלה20[[#This Row],[LengthofCycle]]-F524=טבלה20[[#This Row],[הפרש קבוע אחרון]],1,IF(L524+1&gt;3,"",L524+1)))))</f>
        <v/>
      </c>
      <c r="M525" t="str">
        <f>IF(AND(טבלה20[[#This Row],[פעילות]]=1,L526=2,L527=1,B527&gt;טבלה20[[#This Row],[CycleNumber]]),1,"")</f>
        <v/>
      </c>
      <c r="N525" t="str">
        <f>IF(AND(טבלה20[[#This Row],[האם יש לאישה וסת דילוג?]]=1,טבלה20[[#This Row],[CycleNumber]]&gt;5),IF(AND(טבלה20[[#This Row],[LengthofCycle]]=F522,F524=F521,F523=F520),1,""),"")</f>
        <v/>
      </c>
      <c r="O525" t="str">
        <f>IF(OR(טבלה20[[#This Row],[פעילות]]="",L524=""),"",IF(טבלה20[[#This Row],[פעילות]]=1,1,0))</f>
        <v/>
      </c>
      <c r="P525" t="str">
        <f>IF(AND(טבלה20[[#This Row],[הפרש קבוע אחרון]]&lt;&gt;"",טבלה20[[#This Row],[CycleNumber]]&lt;B526,B526&lt;&gt;"",טבלה20[[#This Row],[פעילות]]&lt;4),IF(F526-טבלה20[[#This Row],[LengthofCycle]]=טבלה20[[#This Row],[הפרש קבוע אחרון]],1,0),"")</f>
        <v/>
      </c>
      <c r="Q525" s="14" t="str">
        <f>IF(טבלה20[[#This Row],[פעילות]]="","",IF(OR(Q524="",AND(טבלה20[[#This Row],[דילוג]]=1,L524=3)),1,Q524+1))</f>
        <v/>
      </c>
      <c r="R525" s="14" t="str">
        <f>IF(AND(טבלה20[[#This Row],[מחזורי פעילות]]=3,H526=1,טבלה20[[#This Row],[הפרש קבוע אחרון]]&lt;&gt;J526),1,"")</f>
        <v/>
      </c>
      <c r="S525" s="14" t="str">
        <f>IF(AND(טבלה20[[#This Row],[מחזורי פעילות]]=3,H526=1,טבלה20[[#This Row],[הפרש קבוע אחרון]]=J526),1,"")</f>
        <v/>
      </c>
      <c r="T525" s="14" t="str">
        <f>IF(AND(טבלה20[[#This Row],[דילוג]]=1,טבלה20[[#This Row],[הפרש קבוע אחרון]]=J524,טבלה20[[#This Row],[מחזורי פעילות]]&gt;1),1,"")</f>
        <v/>
      </c>
      <c r="U525" s="14" t="str">
        <f>IF(OR(AND(טבלה20[[#This Row],[מחזורי פעילות]]&lt;&gt;"",Q526=""),AND(טבלה20[[#This Row],[פעילות]]=3,Q526=1)),טבלה20[[#This Row],[מחזורי פעילות]],"")</f>
        <v/>
      </c>
      <c r="V525" s="14" t="str">
        <f>IF(טבלה20[[#This Row],[באיזה מחזור נעקר אחרי קביעה?]]&lt;&gt;"",1,"")</f>
        <v/>
      </c>
      <c r="W525" s="14" t="str">
        <f>IF(AND(טבלה20[[#This Row],[באיזה מחזור נעקר אחרי קביעה?]]&lt;&gt;"",טבלה20[[#This Row],[CycleNumber]]&gt;B526),טבלה20[[#This Row],[באיזה מחזור נעקר אחרי קביעה?]],"")</f>
        <v/>
      </c>
      <c r="X525" s="14" t="str">
        <f>IF(AND(טבלה20[[#This Row],[הפרש קבוע אחרון]]&lt;&gt;"",J524=""),טבלה20[[#This Row],[CycleNumber]],"")</f>
        <v/>
      </c>
      <c r="Y525" s="14" t="str">
        <f>IF(OR(טבלה20[[#This Row],[CycleNumber]]&gt;B526,B526=""),טבלה20[[#This Row],[CycleNumber]],"")</f>
        <v/>
      </c>
      <c r="Z5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5" t="s">
        <v>58</v>
      </c>
      <c r="AS525">
        <v>9</v>
      </c>
      <c r="AT525">
        <v>27</v>
      </c>
      <c r="AU525">
        <f t="shared" si="19"/>
        <v>0</v>
      </c>
      <c r="AV525" t="str">
        <f t="shared" si="20"/>
        <v/>
      </c>
    </row>
    <row r="526" spans="1:48" x14ac:dyDescent="0.25">
      <c r="A526" t="s">
        <v>58</v>
      </c>
      <c r="B526">
        <v>10</v>
      </c>
      <c r="C526">
        <v>0</v>
      </c>
      <c r="D526">
        <v>1</v>
      </c>
      <c r="E526">
        <v>0</v>
      </c>
      <c r="F526">
        <v>29</v>
      </c>
      <c r="G526">
        <f>טבלה20[[#This Row],[LengthofCycle]]+1</f>
        <v>30</v>
      </c>
      <c r="H526" t="str">
        <f>IF(טבלה20[[#This Row],[CycleNumber]]&gt;2,IF(AND(טבלה20[[#This Row],[LengthofCycle]]-F525=F525-F524,טבלה20[[#This Row],[LengthofCycle]]-F525&lt;&gt;0),1,""),"")</f>
        <v/>
      </c>
      <c r="I526" t="str">
        <f>IF(טבלה20[[#This Row],[דילוג]]=1,SUM(H526:H527),"")</f>
        <v/>
      </c>
      <c r="J526" t="str">
        <f>IF(AND(טבלה20[[#This Row],[CycleNumber]]&gt;B525,טבלה20[[#This Row],[CycleNumber]]&gt;2),IF(טבלה20[[#This Row],[דילוג]]=1,טבלה20[[#This Row],[LengthofCycle]]-F525,J525),"")</f>
        <v/>
      </c>
      <c r="K526">
        <f>IF(AND(טבלה20[[#This Row],[CycleNumber]]&gt;B525,טבלה20[[#This Row],[CycleNumber]]&gt;2),IF(טבלה20[[#This Row],[דילוג]]=1,1,IF(MAX(K524:K525)=1,1,IF(טבלה20[[#This Row],[LengthofCycle]]-F525&lt;&gt;טבלה20[[#This Row],[הפרש קבוע אחרון]],0,""))),"")</f>
        <v>0</v>
      </c>
      <c r="L526" t="str">
        <f>IF(טבלה20[[#This Row],[CycleNumber]]&lt;3,"",IF(טבלה20[[#This Row],[דילוג]]=1,1,IF(L525="","",IF(טבלה20[[#This Row],[LengthofCycle]]-F525=טבלה20[[#This Row],[הפרש קבוע אחרון]],1,IF(L525+1&gt;3,"",L525+1)))))</f>
        <v/>
      </c>
      <c r="M526" t="str">
        <f>IF(AND(טבלה20[[#This Row],[פעילות]]=1,L527=2,L528=1,B528&gt;טבלה20[[#This Row],[CycleNumber]]),1,"")</f>
        <v/>
      </c>
      <c r="N526" t="str">
        <f>IF(AND(טבלה20[[#This Row],[האם יש לאישה וסת דילוג?]]=1,טבלה20[[#This Row],[CycleNumber]]&gt;5),IF(AND(טבלה20[[#This Row],[LengthofCycle]]=F523,F525=F522,F524=F521),1,""),"")</f>
        <v/>
      </c>
      <c r="O526" t="str">
        <f>IF(OR(טבלה20[[#This Row],[פעילות]]="",L525=""),"",IF(טבלה20[[#This Row],[פעילות]]=1,1,0))</f>
        <v/>
      </c>
      <c r="P526" t="str">
        <f>IF(AND(טבלה20[[#This Row],[הפרש קבוע אחרון]]&lt;&gt;"",טבלה20[[#This Row],[CycleNumber]]&lt;B527,B527&lt;&gt;"",טבלה20[[#This Row],[פעילות]]&lt;4),IF(F527-טבלה20[[#This Row],[LengthofCycle]]=טבלה20[[#This Row],[הפרש קבוע אחרון]],1,0),"")</f>
        <v/>
      </c>
      <c r="Q526" s="14" t="str">
        <f>IF(טבלה20[[#This Row],[פעילות]]="","",IF(OR(Q525="",AND(טבלה20[[#This Row],[דילוג]]=1,L525=3)),1,Q525+1))</f>
        <v/>
      </c>
      <c r="R526" s="14" t="str">
        <f>IF(AND(טבלה20[[#This Row],[מחזורי פעילות]]=3,H527=1,טבלה20[[#This Row],[הפרש קבוע אחרון]]&lt;&gt;J527),1,"")</f>
        <v/>
      </c>
      <c r="S526" s="14" t="str">
        <f>IF(AND(טבלה20[[#This Row],[מחזורי פעילות]]=3,H527=1,טבלה20[[#This Row],[הפרש קבוע אחרון]]=J527),1,"")</f>
        <v/>
      </c>
      <c r="T526" s="14" t="str">
        <f>IF(AND(טבלה20[[#This Row],[דילוג]]=1,טבלה20[[#This Row],[הפרש קבוע אחרון]]=J525,טבלה20[[#This Row],[מחזורי פעילות]]&gt;1),1,"")</f>
        <v/>
      </c>
      <c r="U526" s="14" t="str">
        <f>IF(OR(AND(טבלה20[[#This Row],[מחזורי פעילות]]&lt;&gt;"",Q527=""),AND(טבלה20[[#This Row],[פעילות]]=3,Q527=1)),טבלה20[[#This Row],[מחזורי פעילות]],"")</f>
        <v/>
      </c>
      <c r="V526" s="14" t="str">
        <f>IF(טבלה20[[#This Row],[באיזה מחזור נעקר אחרי קביעה?]]&lt;&gt;"",1,"")</f>
        <v/>
      </c>
      <c r="W526" s="14" t="str">
        <f>IF(AND(טבלה20[[#This Row],[באיזה מחזור נעקר אחרי קביעה?]]&lt;&gt;"",טבלה20[[#This Row],[CycleNumber]]&gt;B527),טבלה20[[#This Row],[באיזה מחזור נעקר אחרי קביעה?]],"")</f>
        <v/>
      </c>
      <c r="X526" s="14" t="str">
        <f>IF(AND(טבלה20[[#This Row],[הפרש קבוע אחרון]]&lt;&gt;"",J525=""),טבלה20[[#This Row],[CycleNumber]],"")</f>
        <v/>
      </c>
      <c r="Y526" s="14" t="str">
        <f>IF(OR(טבלה20[[#This Row],[CycleNumber]]&gt;B527,B527=""),טבלה20[[#This Row],[CycleNumber]],"")</f>
        <v/>
      </c>
      <c r="Z5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6" t="s">
        <v>58</v>
      </c>
      <c r="AS526">
        <v>10</v>
      </c>
      <c r="AT526">
        <v>29</v>
      </c>
      <c r="AU526">
        <f t="shared" si="19"/>
        <v>0</v>
      </c>
      <c r="AV526" t="str">
        <f t="shared" si="20"/>
        <v/>
      </c>
    </row>
    <row r="527" spans="1:48" x14ac:dyDescent="0.25">
      <c r="A527" t="s">
        <v>58</v>
      </c>
      <c r="B527">
        <v>11</v>
      </c>
      <c r="C527">
        <v>0</v>
      </c>
      <c r="D527">
        <v>1</v>
      </c>
      <c r="E527">
        <v>0</v>
      </c>
      <c r="F527">
        <v>35</v>
      </c>
      <c r="G527">
        <f>טבלה20[[#This Row],[LengthofCycle]]+1</f>
        <v>36</v>
      </c>
      <c r="H527" t="str">
        <f>IF(טבלה20[[#This Row],[CycleNumber]]&gt;2,IF(AND(טבלה20[[#This Row],[LengthofCycle]]-F526=F526-F525,טבלה20[[#This Row],[LengthofCycle]]-F526&lt;&gt;0),1,""),"")</f>
        <v/>
      </c>
      <c r="I527" t="str">
        <f>IF(טבלה20[[#This Row],[דילוג]]=1,SUM(H527:H528),"")</f>
        <v/>
      </c>
      <c r="J527" t="str">
        <f>IF(AND(טבלה20[[#This Row],[CycleNumber]]&gt;B526,טבלה20[[#This Row],[CycleNumber]]&gt;2),IF(טבלה20[[#This Row],[דילוג]]=1,טבלה20[[#This Row],[LengthofCycle]]-F526,J526),"")</f>
        <v/>
      </c>
      <c r="K527">
        <f>IF(AND(טבלה20[[#This Row],[CycleNumber]]&gt;B526,טבלה20[[#This Row],[CycleNumber]]&gt;2),IF(טבלה20[[#This Row],[דילוג]]=1,1,IF(MAX(K525:K526)=1,1,IF(טבלה20[[#This Row],[LengthofCycle]]-F526&lt;&gt;טבלה20[[#This Row],[הפרש קבוע אחרון]],0,""))),"")</f>
        <v>0</v>
      </c>
      <c r="L527" t="str">
        <f>IF(טבלה20[[#This Row],[CycleNumber]]&lt;3,"",IF(טבלה20[[#This Row],[דילוג]]=1,1,IF(L526="","",IF(טבלה20[[#This Row],[LengthofCycle]]-F526=טבלה20[[#This Row],[הפרש קבוע אחרון]],1,IF(L526+1&gt;3,"",L526+1)))))</f>
        <v/>
      </c>
      <c r="M527" t="str">
        <f>IF(AND(טבלה20[[#This Row],[פעילות]]=1,L528=2,L529=1,B529&gt;טבלה20[[#This Row],[CycleNumber]]),1,"")</f>
        <v/>
      </c>
      <c r="N527" t="str">
        <f>IF(AND(טבלה20[[#This Row],[האם יש לאישה וסת דילוג?]]=1,טבלה20[[#This Row],[CycleNumber]]&gt;5),IF(AND(טבלה20[[#This Row],[LengthofCycle]]=F524,F526=F523,F525=F522),1,""),"")</f>
        <v/>
      </c>
      <c r="O527" t="str">
        <f>IF(OR(טבלה20[[#This Row],[פעילות]]="",L526=""),"",IF(טבלה20[[#This Row],[פעילות]]=1,1,0))</f>
        <v/>
      </c>
      <c r="P527" t="str">
        <f>IF(AND(טבלה20[[#This Row],[הפרש קבוע אחרון]]&lt;&gt;"",טבלה20[[#This Row],[CycleNumber]]&lt;B528,B528&lt;&gt;"",טבלה20[[#This Row],[פעילות]]&lt;4),IF(F528-טבלה20[[#This Row],[LengthofCycle]]=טבלה20[[#This Row],[הפרש קבוע אחרון]],1,0),"")</f>
        <v/>
      </c>
      <c r="Q527" s="14" t="str">
        <f>IF(טבלה20[[#This Row],[פעילות]]="","",IF(OR(Q526="",AND(טבלה20[[#This Row],[דילוג]]=1,L526=3)),1,Q526+1))</f>
        <v/>
      </c>
      <c r="R527" s="14" t="str">
        <f>IF(AND(טבלה20[[#This Row],[מחזורי פעילות]]=3,H528=1,טבלה20[[#This Row],[הפרש קבוע אחרון]]&lt;&gt;J528),1,"")</f>
        <v/>
      </c>
      <c r="S527" s="14" t="str">
        <f>IF(AND(טבלה20[[#This Row],[מחזורי פעילות]]=3,H528=1,טבלה20[[#This Row],[הפרש קבוע אחרון]]=J528),1,"")</f>
        <v/>
      </c>
      <c r="T527" s="14" t="str">
        <f>IF(AND(טבלה20[[#This Row],[דילוג]]=1,טבלה20[[#This Row],[הפרש קבוע אחרון]]=J526,טבלה20[[#This Row],[מחזורי פעילות]]&gt;1),1,"")</f>
        <v/>
      </c>
      <c r="U527" s="14" t="str">
        <f>IF(OR(AND(טבלה20[[#This Row],[מחזורי פעילות]]&lt;&gt;"",Q528=""),AND(טבלה20[[#This Row],[פעילות]]=3,Q528=1)),טבלה20[[#This Row],[מחזורי פעילות]],"")</f>
        <v/>
      </c>
      <c r="V527" s="14" t="str">
        <f>IF(טבלה20[[#This Row],[באיזה מחזור נעקר אחרי קביעה?]]&lt;&gt;"",1,"")</f>
        <v/>
      </c>
      <c r="W527" s="14" t="str">
        <f>IF(AND(טבלה20[[#This Row],[באיזה מחזור נעקר אחרי קביעה?]]&lt;&gt;"",טבלה20[[#This Row],[CycleNumber]]&gt;B528),טבלה20[[#This Row],[באיזה מחזור נעקר אחרי קביעה?]],"")</f>
        <v/>
      </c>
      <c r="X527" s="14" t="str">
        <f>IF(AND(טבלה20[[#This Row],[הפרש קבוע אחרון]]&lt;&gt;"",J526=""),טבלה20[[#This Row],[CycleNumber]],"")</f>
        <v/>
      </c>
      <c r="Y527" s="14" t="str">
        <f>IF(OR(טבלה20[[#This Row],[CycleNumber]]&gt;B528,B528=""),טבלה20[[#This Row],[CycleNumber]],"")</f>
        <v/>
      </c>
      <c r="Z5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7" t="s">
        <v>58</v>
      </c>
      <c r="AS527">
        <v>11</v>
      </c>
      <c r="AT527">
        <v>35</v>
      </c>
      <c r="AU527">
        <f t="shared" si="19"/>
        <v>0</v>
      </c>
      <c r="AV527" t="str">
        <f t="shared" si="20"/>
        <v/>
      </c>
    </row>
    <row r="528" spans="1:48" x14ac:dyDescent="0.25">
      <c r="A528" t="s">
        <v>58</v>
      </c>
      <c r="B528">
        <v>12</v>
      </c>
      <c r="C528">
        <v>0</v>
      </c>
      <c r="D528">
        <v>1</v>
      </c>
      <c r="E528">
        <v>0</v>
      </c>
      <c r="F528">
        <v>32</v>
      </c>
      <c r="G528">
        <f>טבלה20[[#This Row],[LengthofCycle]]+1</f>
        <v>33</v>
      </c>
      <c r="H528" t="str">
        <f>IF(טבלה20[[#This Row],[CycleNumber]]&gt;2,IF(AND(טבלה20[[#This Row],[LengthofCycle]]-F527=F527-F526,טבלה20[[#This Row],[LengthofCycle]]-F527&lt;&gt;0),1,""),"")</f>
        <v/>
      </c>
      <c r="I528" t="str">
        <f>IF(טבלה20[[#This Row],[דילוג]]=1,SUM(H528:H529),"")</f>
        <v/>
      </c>
      <c r="J528" t="str">
        <f>IF(AND(טבלה20[[#This Row],[CycleNumber]]&gt;B527,טבלה20[[#This Row],[CycleNumber]]&gt;2),IF(טבלה20[[#This Row],[דילוג]]=1,טבלה20[[#This Row],[LengthofCycle]]-F527,J527),"")</f>
        <v/>
      </c>
      <c r="K528">
        <f>IF(AND(טבלה20[[#This Row],[CycleNumber]]&gt;B527,טבלה20[[#This Row],[CycleNumber]]&gt;2),IF(טבלה20[[#This Row],[דילוג]]=1,1,IF(MAX(K526:K527)=1,1,IF(טבלה20[[#This Row],[LengthofCycle]]-F527&lt;&gt;טבלה20[[#This Row],[הפרש קבוע אחרון]],0,""))),"")</f>
        <v>0</v>
      </c>
      <c r="L528" t="str">
        <f>IF(טבלה20[[#This Row],[CycleNumber]]&lt;3,"",IF(טבלה20[[#This Row],[דילוג]]=1,1,IF(L527="","",IF(טבלה20[[#This Row],[LengthofCycle]]-F527=טבלה20[[#This Row],[הפרש קבוע אחרון]],1,IF(L527+1&gt;3,"",L527+1)))))</f>
        <v/>
      </c>
      <c r="M528" t="str">
        <f>IF(AND(טבלה20[[#This Row],[פעילות]]=1,L529=2,L530=1,B530&gt;טבלה20[[#This Row],[CycleNumber]]),1,"")</f>
        <v/>
      </c>
      <c r="N528" t="str">
        <f>IF(AND(טבלה20[[#This Row],[האם יש לאישה וסת דילוג?]]=1,טבלה20[[#This Row],[CycleNumber]]&gt;5),IF(AND(טבלה20[[#This Row],[LengthofCycle]]=F525,F527=F524,F526=F523),1,""),"")</f>
        <v/>
      </c>
      <c r="O528" t="str">
        <f>IF(OR(טבלה20[[#This Row],[פעילות]]="",L527=""),"",IF(טבלה20[[#This Row],[פעילות]]=1,1,0))</f>
        <v/>
      </c>
      <c r="P528" t="str">
        <f>IF(AND(טבלה20[[#This Row],[הפרש קבוע אחרון]]&lt;&gt;"",טבלה20[[#This Row],[CycleNumber]]&lt;B529,B529&lt;&gt;"",טבלה20[[#This Row],[פעילות]]&lt;4),IF(F529-טבלה20[[#This Row],[LengthofCycle]]=טבלה20[[#This Row],[הפרש קבוע אחרון]],1,0),"")</f>
        <v/>
      </c>
      <c r="Q528" s="14" t="str">
        <f>IF(טבלה20[[#This Row],[פעילות]]="","",IF(OR(Q527="",AND(טבלה20[[#This Row],[דילוג]]=1,L527=3)),1,Q527+1))</f>
        <v/>
      </c>
      <c r="R528" s="14" t="str">
        <f>IF(AND(טבלה20[[#This Row],[מחזורי פעילות]]=3,H529=1,טבלה20[[#This Row],[הפרש קבוע אחרון]]&lt;&gt;J529),1,"")</f>
        <v/>
      </c>
      <c r="S528" s="14" t="str">
        <f>IF(AND(טבלה20[[#This Row],[מחזורי פעילות]]=3,H529=1,טבלה20[[#This Row],[הפרש קבוע אחרון]]=J529),1,"")</f>
        <v/>
      </c>
      <c r="T528" s="14" t="str">
        <f>IF(AND(טבלה20[[#This Row],[דילוג]]=1,טבלה20[[#This Row],[הפרש קבוע אחרון]]=J527,טבלה20[[#This Row],[מחזורי פעילות]]&gt;1),1,"")</f>
        <v/>
      </c>
      <c r="U528" s="14" t="str">
        <f>IF(OR(AND(טבלה20[[#This Row],[מחזורי פעילות]]&lt;&gt;"",Q529=""),AND(טבלה20[[#This Row],[פעילות]]=3,Q529=1)),טבלה20[[#This Row],[מחזורי פעילות]],"")</f>
        <v/>
      </c>
      <c r="V528" s="14" t="str">
        <f>IF(טבלה20[[#This Row],[באיזה מחזור נעקר אחרי קביעה?]]&lt;&gt;"",1,"")</f>
        <v/>
      </c>
      <c r="W528" s="14" t="str">
        <f>IF(AND(טבלה20[[#This Row],[באיזה מחזור נעקר אחרי קביעה?]]&lt;&gt;"",טבלה20[[#This Row],[CycleNumber]]&gt;B529),טבלה20[[#This Row],[באיזה מחזור נעקר אחרי קביעה?]],"")</f>
        <v/>
      </c>
      <c r="X528" s="14" t="str">
        <f>IF(AND(טבלה20[[#This Row],[הפרש קבוע אחרון]]&lt;&gt;"",J527=""),טבלה20[[#This Row],[CycleNumber]],"")</f>
        <v/>
      </c>
      <c r="Y528" s="14" t="str">
        <f>IF(OR(טבלה20[[#This Row],[CycleNumber]]&gt;B529,B529=""),טבלה20[[#This Row],[CycleNumber]],"")</f>
        <v/>
      </c>
      <c r="Z5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8" t="s">
        <v>58</v>
      </c>
      <c r="AS528">
        <v>12</v>
      </c>
      <c r="AT528">
        <v>32</v>
      </c>
      <c r="AU528">
        <f t="shared" si="19"/>
        <v>0</v>
      </c>
      <c r="AV528" t="str">
        <f t="shared" si="20"/>
        <v/>
      </c>
    </row>
    <row r="529" spans="1:48" x14ac:dyDescent="0.25">
      <c r="A529" t="s">
        <v>58</v>
      </c>
      <c r="B529">
        <v>13</v>
      </c>
      <c r="C529">
        <v>0</v>
      </c>
      <c r="D529">
        <v>1</v>
      </c>
      <c r="E529">
        <v>0</v>
      </c>
      <c r="F529">
        <v>37</v>
      </c>
      <c r="G529">
        <f>טבלה20[[#This Row],[LengthofCycle]]+1</f>
        <v>38</v>
      </c>
      <c r="H529" t="str">
        <f>IF(טבלה20[[#This Row],[CycleNumber]]&gt;2,IF(AND(טבלה20[[#This Row],[LengthofCycle]]-F528=F528-F527,טבלה20[[#This Row],[LengthofCycle]]-F528&lt;&gt;0),1,""),"")</f>
        <v/>
      </c>
      <c r="I529" t="str">
        <f>IF(טבלה20[[#This Row],[דילוג]]=1,SUM(H529:H530),"")</f>
        <v/>
      </c>
      <c r="J529" t="str">
        <f>IF(AND(טבלה20[[#This Row],[CycleNumber]]&gt;B528,טבלה20[[#This Row],[CycleNumber]]&gt;2),IF(טבלה20[[#This Row],[דילוג]]=1,טבלה20[[#This Row],[LengthofCycle]]-F528,J528),"")</f>
        <v/>
      </c>
      <c r="K529">
        <f>IF(AND(טבלה20[[#This Row],[CycleNumber]]&gt;B528,טבלה20[[#This Row],[CycleNumber]]&gt;2),IF(טבלה20[[#This Row],[דילוג]]=1,1,IF(MAX(K527:K528)=1,1,IF(טבלה20[[#This Row],[LengthofCycle]]-F528&lt;&gt;טבלה20[[#This Row],[הפרש קבוע אחרון]],0,""))),"")</f>
        <v>0</v>
      </c>
      <c r="L529" t="str">
        <f>IF(טבלה20[[#This Row],[CycleNumber]]&lt;3,"",IF(טבלה20[[#This Row],[דילוג]]=1,1,IF(L528="","",IF(טבלה20[[#This Row],[LengthofCycle]]-F528=טבלה20[[#This Row],[הפרש קבוע אחרון]],1,IF(L528+1&gt;3,"",L528+1)))))</f>
        <v/>
      </c>
      <c r="M529" t="str">
        <f>IF(AND(טבלה20[[#This Row],[פעילות]]=1,L530=2,L531=1,B531&gt;טבלה20[[#This Row],[CycleNumber]]),1,"")</f>
        <v/>
      </c>
      <c r="N529" t="str">
        <f>IF(AND(טבלה20[[#This Row],[האם יש לאישה וסת דילוג?]]=1,טבלה20[[#This Row],[CycleNumber]]&gt;5),IF(AND(טבלה20[[#This Row],[LengthofCycle]]=F526,F528=F525,F527=F524),1,""),"")</f>
        <v/>
      </c>
      <c r="O529" t="str">
        <f>IF(OR(טבלה20[[#This Row],[פעילות]]="",L528=""),"",IF(טבלה20[[#This Row],[פעילות]]=1,1,0))</f>
        <v/>
      </c>
      <c r="P529" t="str">
        <f>IF(AND(טבלה20[[#This Row],[הפרש קבוע אחרון]]&lt;&gt;"",טבלה20[[#This Row],[CycleNumber]]&lt;B530,B530&lt;&gt;"",טבלה20[[#This Row],[פעילות]]&lt;4),IF(F530-טבלה20[[#This Row],[LengthofCycle]]=טבלה20[[#This Row],[הפרש קבוע אחרון]],1,0),"")</f>
        <v/>
      </c>
      <c r="Q529" s="14" t="str">
        <f>IF(טבלה20[[#This Row],[פעילות]]="","",IF(OR(Q528="",AND(טבלה20[[#This Row],[דילוג]]=1,L528=3)),1,Q528+1))</f>
        <v/>
      </c>
      <c r="R529" s="14" t="str">
        <f>IF(AND(טבלה20[[#This Row],[מחזורי פעילות]]=3,H530=1,טבלה20[[#This Row],[הפרש קבוע אחרון]]&lt;&gt;J530),1,"")</f>
        <v/>
      </c>
      <c r="S529" s="14" t="str">
        <f>IF(AND(טבלה20[[#This Row],[מחזורי פעילות]]=3,H530=1,טבלה20[[#This Row],[הפרש קבוע אחרון]]=J530),1,"")</f>
        <v/>
      </c>
      <c r="T529" s="14" t="str">
        <f>IF(AND(טבלה20[[#This Row],[דילוג]]=1,טבלה20[[#This Row],[הפרש קבוע אחרון]]=J528,טבלה20[[#This Row],[מחזורי פעילות]]&gt;1),1,"")</f>
        <v/>
      </c>
      <c r="U529" s="14" t="str">
        <f>IF(OR(AND(טבלה20[[#This Row],[מחזורי פעילות]]&lt;&gt;"",Q530=""),AND(טבלה20[[#This Row],[פעילות]]=3,Q530=1)),טבלה20[[#This Row],[מחזורי פעילות]],"")</f>
        <v/>
      </c>
      <c r="V529" s="14" t="str">
        <f>IF(טבלה20[[#This Row],[באיזה מחזור נעקר אחרי קביעה?]]&lt;&gt;"",1,"")</f>
        <v/>
      </c>
      <c r="W529" s="14" t="str">
        <f>IF(AND(טבלה20[[#This Row],[באיזה מחזור נעקר אחרי קביעה?]]&lt;&gt;"",טבלה20[[#This Row],[CycleNumber]]&gt;B530),טבלה20[[#This Row],[באיזה מחזור נעקר אחרי קביעה?]],"")</f>
        <v/>
      </c>
      <c r="X529" s="14" t="str">
        <f>IF(AND(טבלה20[[#This Row],[הפרש קבוע אחרון]]&lt;&gt;"",J528=""),טבלה20[[#This Row],[CycleNumber]],"")</f>
        <v/>
      </c>
      <c r="Y529" s="14">
        <f>IF(OR(טבלה20[[#This Row],[CycleNumber]]&gt;B530,B530=""),טבלה20[[#This Row],[CycleNumber]],"")</f>
        <v>13</v>
      </c>
      <c r="Z5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29" t="s">
        <v>58</v>
      </c>
      <c r="AS529">
        <v>13</v>
      </c>
      <c r="AT529">
        <v>37</v>
      </c>
      <c r="AU529">
        <f t="shared" si="19"/>
        <v>0</v>
      </c>
      <c r="AV529" t="str">
        <f t="shared" si="20"/>
        <v/>
      </c>
    </row>
    <row r="530" spans="1:48" x14ac:dyDescent="0.25">
      <c r="A530" t="s">
        <v>59</v>
      </c>
      <c r="B530">
        <v>1</v>
      </c>
      <c r="C530">
        <v>0</v>
      </c>
      <c r="D530">
        <v>1</v>
      </c>
      <c r="E530">
        <v>0</v>
      </c>
      <c r="F530">
        <v>29</v>
      </c>
      <c r="G530">
        <f>טבלה20[[#This Row],[LengthofCycle]]+1</f>
        <v>30</v>
      </c>
      <c r="H530" t="str">
        <f>IF(טבלה20[[#This Row],[CycleNumber]]&gt;2,IF(AND(טבלה20[[#This Row],[LengthofCycle]]-F529=F529-F528,טבלה20[[#This Row],[LengthofCycle]]-F529&lt;&gt;0),1,""),"")</f>
        <v/>
      </c>
      <c r="I530" t="str">
        <f>IF(טבלה20[[#This Row],[דילוג]]=1,SUM(H530:H531),"")</f>
        <v/>
      </c>
      <c r="J530" t="str">
        <f>IF(AND(טבלה20[[#This Row],[CycleNumber]]&gt;B529,טבלה20[[#This Row],[CycleNumber]]&gt;2),IF(טבלה20[[#This Row],[דילוג]]=1,טבלה20[[#This Row],[LengthofCycle]]-F529,J529),"")</f>
        <v/>
      </c>
      <c r="K530" t="str">
        <f>IF(AND(טבלה20[[#This Row],[CycleNumber]]&gt;B529,טבלה20[[#This Row],[CycleNumber]]&gt;2),IF(טבלה20[[#This Row],[דילוג]]=1,1,IF(MAX(K528:K529)=1,1,IF(טבלה20[[#This Row],[LengthofCycle]]-F529&lt;&gt;טבלה20[[#This Row],[הפרש קבוע אחרון]],0,""))),"")</f>
        <v/>
      </c>
      <c r="L530" t="str">
        <f>IF(טבלה20[[#This Row],[CycleNumber]]&lt;3,"",IF(טבלה20[[#This Row],[דילוג]]=1,1,IF(L529="","",IF(טבלה20[[#This Row],[LengthofCycle]]-F529=טבלה20[[#This Row],[הפרש קבוע אחרון]],1,IF(L529+1&gt;3,"",L529+1)))))</f>
        <v/>
      </c>
      <c r="M530" t="str">
        <f>IF(AND(טבלה20[[#This Row],[פעילות]]=1,L531=2,L532=1,B532&gt;טבלה20[[#This Row],[CycleNumber]]),1,"")</f>
        <v/>
      </c>
      <c r="N530" t="str">
        <f>IF(AND(טבלה20[[#This Row],[האם יש לאישה וסת דילוג?]]=1,טבלה20[[#This Row],[CycleNumber]]&gt;5),IF(AND(טבלה20[[#This Row],[LengthofCycle]]=F527,F529=F526,F528=F525),1,""),"")</f>
        <v/>
      </c>
      <c r="O530" t="str">
        <f>IF(OR(טבלה20[[#This Row],[פעילות]]="",L529=""),"",IF(טבלה20[[#This Row],[פעילות]]=1,1,0))</f>
        <v/>
      </c>
      <c r="P530" t="str">
        <f>IF(AND(טבלה20[[#This Row],[הפרש קבוע אחרון]]&lt;&gt;"",טבלה20[[#This Row],[CycleNumber]]&lt;B531,B531&lt;&gt;"",טבלה20[[#This Row],[פעילות]]&lt;4),IF(F531-טבלה20[[#This Row],[LengthofCycle]]=טבלה20[[#This Row],[הפרש קבוע אחרון]],1,0),"")</f>
        <v/>
      </c>
      <c r="Q530" s="14" t="str">
        <f>IF(טבלה20[[#This Row],[פעילות]]="","",IF(OR(Q529="",AND(טבלה20[[#This Row],[דילוג]]=1,L529=3)),1,Q529+1))</f>
        <v/>
      </c>
      <c r="R530" s="14" t="str">
        <f>IF(AND(טבלה20[[#This Row],[מחזורי פעילות]]=3,H531=1,טבלה20[[#This Row],[הפרש קבוע אחרון]]&lt;&gt;J531),1,"")</f>
        <v/>
      </c>
      <c r="S530" s="14" t="str">
        <f>IF(AND(טבלה20[[#This Row],[מחזורי פעילות]]=3,H531=1,טבלה20[[#This Row],[הפרש קבוע אחרון]]=J531),1,"")</f>
        <v/>
      </c>
      <c r="T530" s="14" t="str">
        <f>IF(AND(טבלה20[[#This Row],[דילוג]]=1,טבלה20[[#This Row],[הפרש קבוע אחרון]]=J529,טבלה20[[#This Row],[מחזורי פעילות]]&gt;1),1,"")</f>
        <v/>
      </c>
      <c r="U530" s="14" t="str">
        <f>IF(OR(AND(טבלה20[[#This Row],[מחזורי פעילות]]&lt;&gt;"",Q531=""),AND(טבלה20[[#This Row],[פעילות]]=3,Q531=1)),טבלה20[[#This Row],[מחזורי פעילות]],"")</f>
        <v/>
      </c>
      <c r="V530" s="14" t="str">
        <f>IF(טבלה20[[#This Row],[באיזה מחזור נעקר אחרי קביעה?]]&lt;&gt;"",1,"")</f>
        <v/>
      </c>
      <c r="W530" s="14" t="str">
        <f>IF(AND(טבלה20[[#This Row],[באיזה מחזור נעקר אחרי קביעה?]]&lt;&gt;"",טבלה20[[#This Row],[CycleNumber]]&gt;B531),טבלה20[[#This Row],[באיזה מחזור נעקר אחרי קביעה?]],"")</f>
        <v/>
      </c>
      <c r="X530" s="14" t="str">
        <f>IF(AND(טבלה20[[#This Row],[הפרש קבוע אחרון]]&lt;&gt;"",J529=""),טבלה20[[#This Row],[CycleNumber]],"")</f>
        <v/>
      </c>
      <c r="Y530" s="14" t="str">
        <f>IF(OR(טבלה20[[#This Row],[CycleNumber]]&gt;B531,B531=""),טבלה20[[#This Row],[CycleNumber]],"")</f>
        <v/>
      </c>
      <c r="Z5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0" t="s">
        <v>59</v>
      </c>
      <c r="AS530">
        <v>1</v>
      </c>
      <c r="AT530">
        <v>29</v>
      </c>
      <c r="AU530" t="str">
        <f t="shared" si="19"/>
        <v/>
      </c>
      <c r="AV530" t="str">
        <f t="shared" si="20"/>
        <v/>
      </c>
    </row>
    <row r="531" spans="1:48" x14ac:dyDescent="0.25">
      <c r="A531" t="s">
        <v>59</v>
      </c>
      <c r="B531">
        <v>2</v>
      </c>
      <c r="C531">
        <v>0</v>
      </c>
      <c r="D531">
        <v>1</v>
      </c>
      <c r="E531">
        <v>0</v>
      </c>
      <c r="F531">
        <v>29</v>
      </c>
      <c r="G531">
        <f>טבלה20[[#This Row],[LengthofCycle]]+1</f>
        <v>30</v>
      </c>
      <c r="H531" t="str">
        <f>IF(טבלה20[[#This Row],[CycleNumber]]&gt;2,IF(AND(טבלה20[[#This Row],[LengthofCycle]]-F530=F530-F529,טבלה20[[#This Row],[LengthofCycle]]-F530&lt;&gt;0),1,""),"")</f>
        <v/>
      </c>
      <c r="I531" t="str">
        <f>IF(טבלה20[[#This Row],[דילוג]]=1,SUM(H531:H532),"")</f>
        <v/>
      </c>
      <c r="J531" t="str">
        <f>IF(AND(טבלה20[[#This Row],[CycleNumber]]&gt;B530,טבלה20[[#This Row],[CycleNumber]]&gt;2),IF(טבלה20[[#This Row],[דילוג]]=1,טבלה20[[#This Row],[LengthofCycle]]-F530,J530),"")</f>
        <v/>
      </c>
      <c r="K531" t="str">
        <f>IF(AND(טבלה20[[#This Row],[CycleNumber]]&gt;B530,טבלה20[[#This Row],[CycleNumber]]&gt;2),IF(טבלה20[[#This Row],[דילוג]]=1,1,IF(MAX(K529:K530)=1,1,IF(טבלה20[[#This Row],[LengthofCycle]]-F530&lt;&gt;טבלה20[[#This Row],[הפרש קבוע אחרון]],0,""))),"")</f>
        <v/>
      </c>
      <c r="L531" t="str">
        <f>IF(טבלה20[[#This Row],[CycleNumber]]&lt;3,"",IF(טבלה20[[#This Row],[דילוג]]=1,1,IF(L530="","",IF(טבלה20[[#This Row],[LengthofCycle]]-F530=טבלה20[[#This Row],[הפרש קבוע אחרון]],1,IF(L530+1&gt;3,"",L530+1)))))</f>
        <v/>
      </c>
      <c r="M531" t="str">
        <f>IF(AND(טבלה20[[#This Row],[פעילות]]=1,L532=2,L533=1,B533&gt;טבלה20[[#This Row],[CycleNumber]]),1,"")</f>
        <v/>
      </c>
      <c r="N531" t="str">
        <f>IF(AND(טבלה20[[#This Row],[האם יש לאישה וסת דילוג?]]=1,טבלה20[[#This Row],[CycleNumber]]&gt;5),IF(AND(טבלה20[[#This Row],[LengthofCycle]]=F528,F530=F527,F529=F526),1,""),"")</f>
        <v/>
      </c>
      <c r="O531" t="str">
        <f>IF(OR(טבלה20[[#This Row],[פעילות]]="",L530=""),"",IF(טבלה20[[#This Row],[פעילות]]=1,1,0))</f>
        <v/>
      </c>
      <c r="P531" t="str">
        <f>IF(AND(טבלה20[[#This Row],[הפרש קבוע אחרון]]&lt;&gt;"",טבלה20[[#This Row],[CycleNumber]]&lt;B532,B532&lt;&gt;"",טבלה20[[#This Row],[פעילות]]&lt;4),IF(F532-טבלה20[[#This Row],[LengthofCycle]]=טבלה20[[#This Row],[הפרש קבוע אחרון]],1,0),"")</f>
        <v/>
      </c>
      <c r="Q531" s="14" t="str">
        <f>IF(טבלה20[[#This Row],[פעילות]]="","",IF(OR(Q530="",AND(טבלה20[[#This Row],[דילוג]]=1,L530=3)),1,Q530+1))</f>
        <v/>
      </c>
      <c r="R531" s="14" t="str">
        <f>IF(AND(טבלה20[[#This Row],[מחזורי פעילות]]=3,H532=1,טבלה20[[#This Row],[הפרש קבוע אחרון]]&lt;&gt;J532),1,"")</f>
        <v/>
      </c>
      <c r="S531" s="14" t="str">
        <f>IF(AND(טבלה20[[#This Row],[מחזורי פעילות]]=3,H532=1,טבלה20[[#This Row],[הפרש קבוע אחרון]]=J532),1,"")</f>
        <v/>
      </c>
      <c r="T531" s="14" t="str">
        <f>IF(AND(טבלה20[[#This Row],[דילוג]]=1,טבלה20[[#This Row],[הפרש קבוע אחרון]]=J530,טבלה20[[#This Row],[מחזורי פעילות]]&gt;1),1,"")</f>
        <v/>
      </c>
      <c r="U531" s="14" t="str">
        <f>IF(OR(AND(טבלה20[[#This Row],[מחזורי פעילות]]&lt;&gt;"",Q532=""),AND(טבלה20[[#This Row],[פעילות]]=3,Q532=1)),טבלה20[[#This Row],[מחזורי פעילות]],"")</f>
        <v/>
      </c>
      <c r="V531" s="14" t="str">
        <f>IF(טבלה20[[#This Row],[באיזה מחזור נעקר אחרי קביעה?]]&lt;&gt;"",1,"")</f>
        <v/>
      </c>
      <c r="W531" s="14" t="str">
        <f>IF(AND(טבלה20[[#This Row],[באיזה מחזור נעקר אחרי קביעה?]]&lt;&gt;"",טבלה20[[#This Row],[CycleNumber]]&gt;B532),טבלה20[[#This Row],[באיזה מחזור נעקר אחרי קביעה?]],"")</f>
        <v/>
      </c>
      <c r="X531" s="14" t="str">
        <f>IF(AND(טבלה20[[#This Row],[הפרש קבוע אחרון]]&lt;&gt;"",J530=""),טבלה20[[#This Row],[CycleNumber]],"")</f>
        <v/>
      </c>
      <c r="Y531" s="14" t="str">
        <f>IF(OR(טבלה20[[#This Row],[CycleNumber]]&gt;B532,B532=""),טבלה20[[#This Row],[CycleNumber]],"")</f>
        <v/>
      </c>
      <c r="Z5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1" t="s">
        <v>59</v>
      </c>
      <c r="AS531">
        <v>2</v>
      </c>
      <c r="AT531">
        <v>29</v>
      </c>
      <c r="AU531" t="str">
        <f t="shared" si="19"/>
        <v/>
      </c>
      <c r="AV531" t="str">
        <f t="shared" si="20"/>
        <v/>
      </c>
    </row>
    <row r="532" spans="1:48" x14ac:dyDescent="0.25">
      <c r="A532" t="s">
        <v>59</v>
      </c>
      <c r="B532">
        <v>3</v>
      </c>
      <c r="C532">
        <v>0</v>
      </c>
      <c r="D532">
        <v>1</v>
      </c>
      <c r="E532">
        <v>0</v>
      </c>
      <c r="F532">
        <v>33</v>
      </c>
      <c r="G532">
        <f>טבלה20[[#This Row],[LengthofCycle]]+1</f>
        <v>34</v>
      </c>
      <c r="H532" t="str">
        <f>IF(טבלה20[[#This Row],[CycleNumber]]&gt;2,IF(AND(טבלה20[[#This Row],[LengthofCycle]]-F531=F531-F530,טבלה20[[#This Row],[LengthofCycle]]-F531&lt;&gt;0),1,""),"")</f>
        <v/>
      </c>
      <c r="I532" t="str">
        <f>IF(טבלה20[[#This Row],[דילוג]]=1,SUM(H532:H533),"")</f>
        <v/>
      </c>
      <c r="J532" t="str">
        <f>IF(AND(טבלה20[[#This Row],[CycleNumber]]&gt;B531,טבלה20[[#This Row],[CycleNumber]]&gt;2),IF(טבלה20[[#This Row],[דילוג]]=1,טבלה20[[#This Row],[LengthofCycle]]-F531,J531),"")</f>
        <v/>
      </c>
      <c r="K532">
        <f>IF(AND(טבלה20[[#This Row],[CycleNumber]]&gt;B531,טבלה20[[#This Row],[CycleNumber]]&gt;2),IF(טבלה20[[#This Row],[דילוג]]=1,1,IF(MAX(K530:K531)=1,1,IF(טבלה20[[#This Row],[LengthofCycle]]-F531&lt;&gt;טבלה20[[#This Row],[הפרש קבוע אחרון]],0,""))),"")</f>
        <v>0</v>
      </c>
      <c r="L532" t="str">
        <f>IF(טבלה20[[#This Row],[CycleNumber]]&lt;3,"",IF(טבלה20[[#This Row],[דילוג]]=1,1,IF(L531="","",IF(טבלה20[[#This Row],[LengthofCycle]]-F531=טבלה20[[#This Row],[הפרש קבוע אחרון]],1,IF(L531+1&gt;3,"",L531+1)))))</f>
        <v/>
      </c>
      <c r="M532" t="str">
        <f>IF(AND(טבלה20[[#This Row],[פעילות]]=1,L533=2,L534=1,B534&gt;טבלה20[[#This Row],[CycleNumber]]),1,"")</f>
        <v/>
      </c>
      <c r="N532" t="str">
        <f>IF(AND(טבלה20[[#This Row],[האם יש לאישה וסת דילוג?]]=1,טבלה20[[#This Row],[CycleNumber]]&gt;5),IF(AND(טבלה20[[#This Row],[LengthofCycle]]=F529,F531=F528,F530=F527),1,""),"")</f>
        <v/>
      </c>
      <c r="O532" t="str">
        <f>IF(OR(טבלה20[[#This Row],[פעילות]]="",L531=""),"",IF(טבלה20[[#This Row],[פעילות]]=1,1,0))</f>
        <v/>
      </c>
      <c r="P532" t="str">
        <f>IF(AND(טבלה20[[#This Row],[הפרש קבוע אחרון]]&lt;&gt;"",טבלה20[[#This Row],[CycleNumber]]&lt;B533,B533&lt;&gt;"",טבלה20[[#This Row],[פעילות]]&lt;4),IF(F533-טבלה20[[#This Row],[LengthofCycle]]=טבלה20[[#This Row],[הפרש קבוע אחרון]],1,0),"")</f>
        <v/>
      </c>
      <c r="Q532" s="14" t="str">
        <f>IF(טבלה20[[#This Row],[פעילות]]="","",IF(OR(Q531="",AND(טבלה20[[#This Row],[דילוג]]=1,L531=3)),1,Q531+1))</f>
        <v/>
      </c>
      <c r="R532" s="14" t="str">
        <f>IF(AND(טבלה20[[#This Row],[מחזורי פעילות]]=3,H533=1,טבלה20[[#This Row],[הפרש קבוע אחרון]]&lt;&gt;J533),1,"")</f>
        <v/>
      </c>
      <c r="S532" s="14" t="str">
        <f>IF(AND(טבלה20[[#This Row],[מחזורי פעילות]]=3,H533=1,טבלה20[[#This Row],[הפרש קבוע אחרון]]=J533),1,"")</f>
        <v/>
      </c>
      <c r="T532" s="14" t="str">
        <f>IF(AND(טבלה20[[#This Row],[דילוג]]=1,טבלה20[[#This Row],[הפרש קבוע אחרון]]=J531,טבלה20[[#This Row],[מחזורי פעילות]]&gt;1),1,"")</f>
        <v/>
      </c>
      <c r="U532" s="14" t="str">
        <f>IF(OR(AND(טבלה20[[#This Row],[מחזורי פעילות]]&lt;&gt;"",Q533=""),AND(טבלה20[[#This Row],[פעילות]]=3,Q533=1)),טבלה20[[#This Row],[מחזורי פעילות]],"")</f>
        <v/>
      </c>
      <c r="V532" s="14" t="str">
        <f>IF(טבלה20[[#This Row],[באיזה מחזור נעקר אחרי קביעה?]]&lt;&gt;"",1,"")</f>
        <v/>
      </c>
      <c r="W532" s="14" t="str">
        <f>IF(AND(טבלה20[[#This Row],[באיזה מחזור נעקר אחרי קביעה?]]&lt;&gt;"",טבלה20[[#This Row],[CycleNumber]]&gt;B533),טבלה20[[#This Row],[באיזה מחזור נעקר אחרי קביעה?]],"")</f>
        <v/>
      </c>
      <c r="X532" s="14" t="str">
        <f>IF(AND(טבלה20[[#This Row],[הפרש קבוע אחרון]]&lt;&gt;"",J531=""),טבלה20[[#This Row],[CycleNumber]],"")</f>
        <v/>
      </c>
      <c r="Y532" s="14" t="str">
        <f>IF(OR(טבלה20[[#This Row],[CycleNumber]]&gt;B533,B533=""),טבלה20[[#This Row],[CycleNumber]],"")</f>
        <v/>
      </c>
      <c r="Z5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2" t="s">
        <v>59</v>
      </c>
      <c r="AS532">
        <v>3</v>
      </c>
      <c r="AT532">
        <v>33</v>
      </c>
      <c r="AU532">
        <f t="shared" si="19"/>
        <v>0</v>
      </c>
      <c r="AV532" t="str">
        <f t="shared" si="20"/>
        <v/>
      </c>
    </row>
    <row r="533" spans="1:48" x14ac:dyDescent="0.25">
      <c r="A533" t="s">
        <v>59</v>
      </c>
      <c r="B533">
        <v>4</v>
      </c>
      <c r="C533">
        <v>0</v>
      </c>
      <c r="D533">
        <v>1</v>
      </c>
      <c r="E533">
        <v>0</v>
      </c>
      <c r="F533">
        <v>25</v>
      </c>
      <c r="G533">
        <f>טבלה20[[#This Row],[LengthofCycle]]+1</f>
        <v>26</v>
      </c>
      <c r="H533" t="str">
        <f>IF(טבלה20[[#This Row],[CycleNumber]]&gt;2,IF(AND(טבלה20[[#This Row],[LengthofCycle]]-F532=F532-F531,טבלה20[[#This Row],[LengthofCycle]]-F532&lt;&gt;0),1,""),"")</f>
        <v/>
      </c>
      <c r="I533" t="str">
        <f>IF(טבלה20[[#This Row],[דילוג]]=1,SUM(H533:H534),"")</f>
        <v/>
      </c>
      <c r="J533" t="str">
        <f>IF(AND(טבלה20[[#This Row],[CycleNumber]]&gt;B532,טבלה20[[#This Row],[CycleNumber]]&gt;2),IF(טבלה20[[#This Row],[דילוג]]=1,טבלה20[[#This Row],[LengthofCycle]]-F532,J532),"")</f>
        <v/>
      </c>
      <c r="K533">
        <f>IF(AND(טבלה20[[#This Row],[CycleNumber]]&gt;B532,טבלה20[[#This Row],[CycleNumber]]&gt;2),IF(טבלה20[[#This Row],[דילוג]]=1,1,IF(MAX(K531:K532)=1,1,IF(טבלה20[[#This Row],[LengthofCycle]]-F532&lt;&gt;טבלה20[[#This Row],[הפרש קבוע אחרון]],0,""))),"")</f>
        <v>0</v>
      </c>
      <c r="L533" t="str">
        <f>IF(טבלה20[[#This Row],[CycleNumber]]&lt;3,"",IF(טבלה20[[#This Row],[דילוג]]=1,1,IF(L532="","",IF(טבלה20[[#This Row],[LengthofCycle]]-F532=טבלה20[[#This Row],[הפרש קבוע אחרון]],1,IF(L532+1&gt;3,"",L532+1)))))</f>
        <v/>
      </c>
      <c r="M533" t="str">
        <f>IF(AND(טבלה20[[#This Row],[פעילות]]=1,L534=2,L535=1,B535&gt;טבלה20[[#This Row],[CycleNumber]]),1,"")</f>
        <v/>
      </c>
      <c r="N533" t="str">
        <f>IF(AND(טבלה20[[#This Row],[האם יש לאישה וסת דילוג?]]=1,טבלה20[[#This Row],[CycleNumber]]&gt;5),IF(AND(טבלה20[[#This Row],[LengthofCycle]]=F530,F532=F529,F531=F528),1,""),"")</f>
        <v/>
      </c>
      <c r="O533" t="str">
        <f>IF(OR(טבלה20[[#This Row],[פעילות]]="",L532=""),"",IF(טבלה20[[#This Row],[פעילות]]=1,1,0))</f>
        <v/>
      </c>
      <c r="P533" t="str">
        <f>IF(AND(טבלה20[[#This Row],[הפרש קבוע אחרון]]&lt;&gt;"",טבלה20[[#This Row],[CycleNumber]]&lt;B534,B534&lt;&gt;"",טבלה20[[#This Row],[פעילות]]&lt;4),IF(F534-טבלה20[[#This Row],[LengthofCycle]]=טבלה20[[#This Row],[הפרש קבוע אחרון]],1,0),"")</f>
        <v/>
      </c>
      <c r="Q533" s="14" t="str">
        <f>IF(טבלה20[[#This Row],[פעילות]]="","",IF(OR(Q532="",AND(טבלה20[[#This Row],[דילוג]]=1,L532=3)),1,Q532+1))</f>
        <v/>
      </c>
      <c r="R533" s="14" t="str">
        <f>IF(AND(טבלה20[[#This Row],[מחזורי פעילות]]=3,H534=1,טבלה20[[#This Row],[הפרש קבוע אחרון]]&lt;&gt;J534),1,"")</f>
        <v/>
      </c>
      <c r="S533" s="14" t="str">
        <f>IF(AND(טבלה20[[#This Row],[מחזורי פעילות]]=3,H534=1,טבלה20[[#This Row],[הפרש קבוע אחרון]]=J534),1,"")</f>
        <v/>
      </c>
      <c r="T533" s="14" t="str">
        <f>IF(AND(טבלה20[[#This Row],[דילוג]]=1,טבלה20[[#This Row],[הפרש קבוע אחרון]]=J532,טבלה20[[#This Row],[מחזורי פעילות]]&gt;1),1,"")</f>
        <v/>
      </c>
      <c r="U533" s="14" t="str">
        <f>IF(OR(AND(טבלה20[[#This Row],[מחזורי פעילות]]&lt;&gt;"",Q534=""),AND(טבלה20[[#This Row],[פעילות]]=3,Q534=1)),טבלה20[[#This Row],[מחזורי פעילות]],"")</f>
        <v/>
      </c>
      <c r="V533" s="14" t="str">
        <f>IF(טבלה20[[#This Row],[באיזה מחזור נעקר אחרי קביעה?]]&lt;&gt;"",1,"")</f>
        <v/>
      </c>
      <c r="W533" s="14" t="str">
        <f>IF(AND(טבלה20[[#This Row],[באיזה מחזור נעקר אחרי קביעה?]]&lt;&gt;"",טבלה20[[#This Row],[CycleNumber]]&gt;B534),טבלה20[[#This Row],[באיזה מחזור נעקר אחרי קביעה?]],"")</f>
        <v/>
      </c>
      <c r="X533" s="14" t="str">
        <f>IF(AND(טבלה20[[#This Row],[הפרש קבוע אחרון]]&lt;&gt;"",J532=""),טבלה20[[#This Row],[CycleNumber]],"")</f>
        <v/>
      </c>
      <c r="Y533" s="14" t="str">
        <f>IF(OR(טבלה20[[#This Row],[CycleNumber]]&gt;B534,B534=""),טבלה20[[#This Row],[CycleNumber]],"")</f>
        <v/>
      </c>
      <c r="Z5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3" t="s">
        <v>59</v>
      </c>
      <c r="AS533">
        <v>4</v>
      </c>
      <c r="AT533">
        <v>25</v>
      </c>
      <c r="AU533">
        <f t="shared" si="19"/>
        <v>0</v>
      </c>
      <c r="AV533" t="str">
        <f t="shared" si="20"/>
        <v/>
      </c>
    </row>
    <row r="534" spans="1:48" x14ac:dyDescent="0.25">
      <c r="A534" t="s">
        <v>59</v>
      </c>
      <c r="B534">
        <v>5</v>
      </c>
      <c r="C534">
        <v>0</v>
      </c>
      <c r="D534">
        <v>1</v>
      </c>
      <c r="E534">
        <v>0</v>
      </c>
      <c r="F534">
        <v>31</v>
      </c>
      <c r="G534">
        <f>טבלה20[[#This Row],[LengthofCycle]]+1</f>
        <v>32</v>
      </c>
      <c r="H534" t="str">
        <f>IF(טבלה20[[#This Row],[CycleNumber]]&gt;2,IF(AND(טבלה20[[#This Row],[LengthofCycle]]-F533=F533-F532,טבלה20[[#This Row],[LengthofCycle]]-F533&lt;&gt;0),1,""),"")</f>
        <v/>
      </c>
      <c r="I534" t="str">
        <f>IF(טבלה20[[#This Row],[דילוג]]=1,SUM(H534:H535),"")</f>
        <v/>
      </c>
      <c r="J534" t="str">
        <f>IF(AND(טבלה20[[#This Row],[CycleNumber]]&gt;B533,טבלה20[[#This Row],[CycleNumber]]&gt;2),IF(טבלה20[[#This Row],[דילוג]]=1,טבלה20[[#This Row],[LengthofCycle]]-F533,J533),"")</f>
        <v/>
      </c>
      <c r="K534">
        <f>IF(AND(טבלה20[[#This Row],[CycleNumber]]&gt;B533,טבלה20[[#This Row],[CycleNumber]]&gt;2),IF(טבלה20[[#This Row],[דילוג]]=1,1,IF(MAX(K532:K533)=1,1,IF(טבלה20[[#This Row],[LengthofCycle]]-F533&lt;&gt;טבלה20[[#This Row],[הפרש קבוע אחרון]],0,""))),"")</f>
        <v>0</v>
      </c>
      <c r="L534" t="str">
        <f>IF(טבלה20[[#This Row],[CycleNumber]]&lt;3,"",IF(טבלה20[[#This Row],[דילוג]]=1,1,IF(L533="","",IF(טבלה20[[#This Row],[LengthofCycle]]-F533=טבלה20[[#This Row],[הפרש קבוע אחרון]],1,IF(L533+1&gt;3,"",L533+1)))))</f>
        <v/>
      </c>
      <c r="M534" t="str">
        <f>IF(AND(טבלה20[[#This Row],[פעילות]]=1,L535=2,L536=1,B536&gt;טבלה20[[#This Row],[CycleNumber]]),1,"")</f>
        <v/>
      </c>
      <c r="N534" t="str">
        <f>IF(AND(טבלה20[[#This Row],[האם יש לאישה וסת דילוג?]]=1,טבלה20[[#This Row],[CycleNumber]]&gt;5),IF(AND(טבלה20[[#This Row],[LengthofCycle]]=F531,F533=F530,F532=F529),1,""),"")</f>
        <v/>
      </c>
      <c r="O534" t="str">
        <f>IF(OR(טבלה20[[#This Row],[פעילות]]="",L533=""),"",IF(טבלה20[[#This Row],[פעילות]]=1,1,0))</f>
        <v/>
      </c>
      <c r="P534" t="str">
        <f>IF(AND(טבלה20[[#This Row],[הפרש קבוע אחרון]]&lt;&gt;"",טבלה20[[#This Row],[CycleNumber]]&lt;B535,B535&lt;&gt;"",טבלה20[[#This Row],[פעילות]]&lt;4),IF(F535-טבלה20[[#This Row],[LengthofCycle]]=טבלה20[[#This Row],[הפרש קבוע אחרון]],1,0),"")</f>
        <v/>
      </c>
      <c r="Q534" s="14" t="str">
        <f>IF(טבלה20[[#This Row],[פעילות]]="","",IF(OR(Q533="",AND(טבלה20[[#This Row],[דילוג]]=1,L533=3)),1,Q533+1))</f>
        <v/>
      </c>
      <c r="R534" s="14" t="str">
        <f>IF(AND(טבלה20[[#This Row],[מחזורי פעילות]]=3,H535=1,טבלה20[[#This Row],[הפרש קבוע אחרון]]&lt;&gt;J535),1,"")</f>
        <v/>
      </c>
      <c r="S534" s="14" t="str">
        <f>IF(AND(טבלה20[[#This Row],[מחזורי פעילות]]=3,H535=1,טבלה20[[#This Row],[הפרש קבוע אחרון]]=J535),1,"")</f>
        <v/>
      </c>
      <c r="T534" s="14" t="str">
        <f>IF(AND(טבלה20[[#This Row],[דילוג]]=1,טבלה20[[#This Row],[הפרש קבוע אחרון]]=J533,טבלה20[[#This Row],[מחזורי פעילות]]&gt;1),1,"")</f>
        <v/>
      </c>
      <c r="U534" s="14" t="str">
        <f>IF(OR(AND(טבלה20[[#This Row],[מחזורי פעילות]]&lt;&gt;"",Q535=""),AND(טבלה20[[#This Row],[פעילות]]=3,Q535=1)),טבלה20[[#This Row],[מחזורי פעילות]],"")</f>
        <v/>
      </c>
      <c r="V534" s="14" t="str">
        <f>IF(טבלה20[[#This Row],[באיזה מחזור נעקר אחרי קביעה?]]&lt;&gt;"",1,"")</f>
        <v/>
      </c>
      <c r="W534" s="14" t="str">
        <f>IF(AND(טבלה20[[#This Row],[באיזה מחזור נעקר אחרי קביעה?]]&lt;&gt;"",טבלה20[[#This Row],[CycleNumber]]&gt;B535),טבלה20[[#This Row],[באיזה מחזור נעקר אחרי קביעה?]],"")</f>
        <v/>
      </c>
      <c r="X534" s="14" t="str">
        <f>IF(AND(טבלה20[[#This Row],[הפרש קבוע אחרון]]&lt;&gt;"",J533=""),טבלה20[[#This Row],[CycleNumber]],"")</f>
        <v/>
      </c>
      <c r="Y534" s="14" t="str">
        <f>IF(OR(טבלה20[[#This Row],[CycleNumber]]&gt;B535,B535=""),טבלה20[[#This Row],[CycleNumber]],"")</f>
        <v/>
      </c>
      <c r="Z5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4" t="s">
        <v>59</v>
      </c>
      <c r="AS534">
        <v>5</v>
      </c>
      <c r="AT534">
        <v>31</v>
      </c>
      <c r="AU534">
        <f t="shared" si="19"/>
        <v>0</v>
      </c>
      <c r="AV534" t="str">
        <f t="shared" si="20"/>
        <v/>
      </c>
    </row>
    <row r="535" spans="1:48" x14ac:dyDescent="0.25">
      <c r="A535" t="s">
        <v>59</v>
      </c>
      <c r="B535">
        <v>6</v>
      </c>
      <c r="C535">
        <v>0</v>
      </c>
      <c r="D535">
        <v>1</v>
      </c>
      <c r="E535">
        <v>0</v>
      </c>
      <c r="F535">
        <v>30</v>
      </c>
      <c r="G535">
        <f>טבלה20[[#This Row],[LengthofCycle]]+1</f>
        <v>31</v>
      </c>
      <c r="H535" t="str">
        <f>IF(טבלה20[[#This Row],[CycleNumber]]&gt;2,IF(AND(טבלה20[[#This Row],[LengthofCycle]]-F534=F534-F533,טבלה20[[#This Row],[LengthofCycle]]-F534&lt;&gt;0),1,""),"")</f>
        <v/>
      </c>
      <c r="I535" t="str">
        <f>IF(טבלה20[[#This Row],[דילוג]]=1,SUM(H535:H536),"")</f>
        <v/>
      </c>
      <c r="J535" t="str">
        <f>IF(AND(טבלה20[[#This Row],[CycleNumber]]&gt;B534,טבלה20[[#This Row],[CycleNumber]]&gt;2),IF(טבלה20[[#This Row],[דילוג]]=1,טבלה20[[#This Row],[LengthofCycle]]-F534,J534),"")</f>
        <v/>
      </c>
      <c r="K535">
        <f>IF(AND(טבלה20[[#This Row],[CycleNumber]]&gt;B534,טבלה20[[#This Row],[CycleNumber]]&gt;2),IF(טבלה20[[#This Row],[דילוג]]=1,1,IF(MAX(K533:K534)=1,1,IF(טבלה20[[#This Row],[LengthofCycle]]-F534&lt;&gt;טבלה20[[#This Row],[הפרש קבוע אחרון]],0,""))),"")</f>
        <v>0</v>
      </c>
      <c r="L535" t="str">
        <f>IF(טבלה20[[#This Row],[CycleNumber]]&lt;3,"",IF(טבלה20[[#This Row],[דילוג]]=1,1,IF(L534="","",IF(טבלה20[[#This Row],[LengthofCycle]]-F534=טבלה20[[#This Row],[הפרש קבוע אחרון]],1,IF(L534+1&gt;3,"",L534+1)))))</f>
        <v/>
      </c>
      <c r="M535" t="str">
        <f>IF(AND(טבלה20[[#This Row],[פעילות]]=1,L536=2,L537=1,B537&gt;טבלה20[[#This Row],[CycleNumber]]),1,"")</f>
        <v/>
      </c>
      <c r="N535" t="str">
        <f>IF(AND(טבלה20[[#This Row],[האם יש לאישה וסת דילוג?]]=1,טבלה20[[#This Row],[CycleNumber]]&gt;5),IF(AND(טבלה20[[#This Row],[LengthofCycle]]=F532,F534=F531,F533=F530),1,""),"")</f>
        <v/>
      </c>
      <c r="O535" t="str">
        <f>IF(OR(טבלה20[[#This Row],[פעילות]]="",L534=""),"",IF(טבלה20[[#This Row],[פעילות]]=1,1,0))</f>
        <v/>
      </c>
      <c r="P535" t="str">
        <f>IF(AND(טבלה20[[#This Row],[הפרש קבוע אחרון]]&lt;&gt;"",טבלה20[[#This Row],[CycleNumber]]&lt;B536,B536&lt;&gt;"",טבלה20[[#This Row],[פעילות]]&lt;4),IF(F536-טבלה20[[#This Row],[LengthofCycle]]=טבלה20[[#This Row],[הפרש קבוע אחרון]],1,0),"")</f>
        <v/>
      </c>
      <c r="Q535" s="14" t="str">
        <f>IF(טבלה20[[#This Row],[פעילות]]="","",IF(OR(Q534="",AND(טבלה20[[#This Row],[דילוג]]=1,L534=3)),1,Q534+1))</f>
        <v/>
      </c>
      <c r="R535" s="14" t="str">
        <f>IF(AND(טבלה20[[#This Row],[מחזורי פעילות]]=3,H536=1,טבלה20[[#This Row],[הפרש קבוע אחרון]]&lt;&gt;J536),1,"")</f>
        <v/>
      </c>
      <c r="S535" s="14" t="str">
        <f>IF(AND(טבלה20[[#This Row],[מחזורי פעילות]]=3,H536=1,טבלה20[[#This Row],[הפרש קבוע אחרון]]=J536),1,"")</f>
        <v/>
      </c>
      <c r="T535" s="14" t="str">
        <f>IF(AND(טבלה20[[#This Row],[דילוג]]=1,טבלה20[[#This Row],[הפרש קבוע אחרון]]=J534,טבלה20[[#This Row],[מחזורי פעילות]]&gt;1),1,"")</f>
        <v/>
      </c>
      <c r="U535" s="14" t="str">
        <f>IF(OR(AND(טבלה20[[#This Row],[מחזורי פעילות]]&lt;&gt;"",Q536=""),AND(טבלה20[[#This Row],[פעילות]]=3,Q536=1)),טבלה20[[#This Row],[מחזורי פעילות]],"")</f>
        <v/>
      </c>
      <c r="V535" s="14" t="str">
        <f>IF(טבלה20[[#This Row],[באיזה מחזור נעקר אחרי קביעה?]]&lt;&gt;"",1,"")</f>
        <v/>
      </c>
      <c r="W535" s="14" t="str">
        <f>IF(AND(טבלה20[[#This Row],[באיזה מחזור נעקר אחרי קביעה?]]&lt;&gt;"",טבלה20[[#This Row],[CycleNumber]]&gt;B536),טבלה20[[#This Row],[באיזה מחזור נעקר אחרי קביעה?]],"")</f>
        <v/>
      </c>
      <c r="X535" s="14" t="str">
        <f>IF(AND(טבלה20[[#This Row],[הפרש קבוע אחרון]]&lt;&gt;"",J534=""),טבלה20[[#This Row],[CycleNumber]],"")</f>
        <v/>
      </c>
      <c r="Y535" s="14" t="str">
        <f>IF(OR(טבלה20[[#This Row],[CycleNumber]]&gt;B536,B536=""),טבלה20[[#This Row],[CycleNumber]],"")</f>
        <v/>
      </c>
      <c r="Z5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5" t="s">
        <v>59</v>
      </c>
      <c r="AS535">
        <v>6</v>
      </c>
      <c r="AT535">
        <v>30</v>
      </c>
      <c r="AU535">
        <f t="shared" si="19"/>
        <v>0</v>
      </c>
      <c r="AV535" t="str">
        <f t="shared" si="20"/>
        <v/>
      </c>
    </row>
    <row r="536" spans="1:48" x14ac:dyDescent="0.25">
      <c r="A536" t="s">
        <v>59</v>
      </c>
      <c r="B536">
        <v>7</v>
      </c>
      <c r="C536">
        <v>0</v>
      </c>
      <c r="D536">
        <v>1</v>
      </c>
      <c r="E536">
        <v>0</v>
      </c>
      <c r="F536">
        <v>32</v>
      </c>
      <c r="G536">
        <f>טבלה20[[#This Row],[LengthofCycle]]+1</f>
        <v>33</v>
      </c>
      <c r="H536" t="str">
        <f>IF(טבלה20[[#This Row],[CycleNumber]]&gt;2,IF(AND(טבלה20[[#This Row],[LengthofCycle]]-F535=F535-F534,טבלה20[[#This Row],[LengthofCycle]]-F535&lt;&gt;0),1,""),"")</f>
        <v/>
      </c>
      <c r="I536" t="str">
        <f>IF(טבלה20[[#This Row],[דילוג]]=1,SUM(H536:H537),"")</f>
        <v/>
      </c>
      <c r="J536" t="str">
        <f>IF(AND(טבלה20[[#This Row],[CycleNumber]]&gt;B535,טבלה20[[#This Row],[CycleNumber]]&gt;2),IF(טבלה20[[#This Row],[דילוג]]=1,טבלה20[[#This Row],[LengthofCycle]]-F535,J535),"")</f>
        <v/>
      </c>
      <c r="K536">
        <f>IF(AND(טבלה20[[#This Row],[CycleNumber]]&gt;B535,טבלה20[[#This Row],[CycleNumber]]&gt;2),IF(טבלה20[[#This Row],[דילוג]]=1,1,IF(MAX(K534:K535)=1,1,IF(טבלה20[[#This Row],[LengthofCycle]]-F535&lt;&gt;טבלה20[[#This Row],[הפרש קבוע אחרון]],0,""))),"")</f>
        <v>0</v>
      </c>
      <c r="L536" t="str">
        <f>IF(טבלה20[[#This Row],[CycleNumber]]&lt;3,"",IF(טבלה20[[#This Row],[דילוג]]=1,1,IF(L535="","",IF(טבלה20[[#This Row],[LengthofCycle]]-F535=טבלה20[[#This Row],[הפרש קבוע אחרון]],1,IF(L535+1&gt;3,"",L535+1)))))</f>
        <v/>
      </c>
      <c r="M536" t="str">
        <f>IF(AND(טבלה20[[#This Row],[פעילות]]=1,L537=2,L538=1,B538&gt;טבלה20[[#This Row],[CycleNumber]]),1,"")</f>
        <v/>
      </c>
      <c r="N536" t="str">
        <f>IF(AND(טבלה20[[#This Row],[האם יש לאישה וסת דילוג?]]=1,טבלה20[[#This Row],[CycleNumber]]&gt;5),IF(AND(טבלה20[[#This Row],[LengthofCycle]]=F533,F535=F532,F534=F531),1,""),"")</f>
        <v/>
      </c>
      <c r="O536" t="str">
        <f>IF(OR(טבלה20[[#This Row],[פעילות]]="",L535=""),"",IF(טבלה20[[#This Row],[פעילות]]=1,1,0))</f>
        <v/>
      </c>
      <c r="P536" t="str">
        <f>IF(AND(טבלה20[[#This Row],[הפרש קבוע אחרון]]&lt;&gt;"",טבלה20[[#This Row],[CycleNumber]]&lt;B537,B537&lt;&gt;"",טבלה20[[#This Row],[פעילות]]&lt;4),IF(F537-טבלה20[[#This Row],[LengthofCycle]]=טבלה20[[#This Row],[הפרש קבוע אחרון]],1,0),"")</f>
        <v/>
      </c>
      <c r="Q536" s="14" t="str">
        <f>IF(טבלה20[[#This Row],[פעילות]]="","",IF(OR(Q535="",AND(טבלה20[[#This Row],[דילוג]]=1,L535=3)),1,Q535+1))</f>
        <v/>
      </c>
      <c r="R536" s="14" t="str">
        <f>IF(AND(טבלה20[[#This Row],[מחזורי פעילות]]=3,H537=1,טבלה20[[#This Row],[הפרש קבוע אחרון]]&lt;&gt;J537),1,"")</f>
        <v/>
      </c>
      <c r="S536" s="14" t="str">
        <f>IF(AND(טבלה20[[#This Row],[מחזורי פעילות]]=3,H537=1,טבלה20[[#This Row],[הפרש קבוע אחרון]]=J537),1,"")</f>
        <v/>
      </c>
      <c r="T536" s="14" t="str">
        <f>IF(AND(טבלה20[[#This Row],[דילוג]]=1,טבלה20[[#This Row],[הפרש קבוע אחרון]]=J535,טבלה20[[#This Row],[מחזורי פעילות]]&gt;1),1,"")</f>
        <v/>
      </c>
      <c r="U536" s="14" t="str">
        <f>IF(OR(AND(טבלה20[[#This Row],[מחזורי פעילות]]&lt;&gt;"",Q537=""),AND(טבלה20[[#This Row],[פעילות]]=3,Q537=1)),טבלה20[[#This Row],[מחזורי פעילות]],"")</f>
        <v/>
      </c>
      <c r="V536" s="14" t="str">
        <f>IF(טבלה20[[#This Row],[באיזה מחזור נעקר אחרי קביעה?]]&lt;&gt;"",1,"")</f>
        <v/>
      </c>
      <c r="W536" s="14" t="str">
        <f>IF(AND(טבלה20[[#This Row],[באיזה מחזור נעקר אחרי קביעה?]]&lt;&gt;"",טבלה20[[#This Row],[CycleNumber]]&gt;B537),טבלה20[[#This Row],[באיזה מחזור נעקר אחרי קביעה?]],"")</f>
        <v/>
      </c>
      <c r="X536" s="14" t="str">
        <f>IF(AND(טבלה20[[#This Row],[הפרש קבוע אחרון]]&lt;&gt;"",J535=""),טבלה20[[#This Row],[CycleNumber]],"")</f>
        <v/>
      </c>
      <c r="Y536" s="14" t="str">
        <f>IF(OR(טבלה20[[#This Row],[CycleNumber]]&gt;B537,B537=""),טבלה20[[#This Row],[CycleNumber]],"")</f>
        <v/>
      </c>
      <c r="Z5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6" t="s">
        <v>59</v>
      </c>
      <c r="AS536">
        <v>7</v>
      </c>
      <c r="AT536">
        <v>32</v>
      </c>
      <c r="AU536">
        <f t="shared" si="19"/>
        <v>0</v>
      </c>
      <c r="AV536" t="str">
        <f t="shared" si="20"/>
        <v/>
      </c>
    </row>
    <row r="537" spans="1:48" x14ac:dyDescent="0.25">
      <c r="A537" t="s">
        <v>59</v>
      </c>
      <c r="B537">
        <v>8</v>
      </c>
      <c r="C537">
        <v>0</v>
      </c>
      <c r="D537">
        <v>1</v>
      </c>
      <c r="E537">
        <v>0</v>
      </c>
      <c r="F537">
        <v>28</v>
      </c>
      <c r="G537">
        <f>טבלה20[[#This Row],[LengthofCycle]]+1</f>
        <v>29</v>
      </c>
      <c r="H537" t="str">
        <f>IF(טבלה20[[#This Row],[CycleNumber]]&gt;2,IF(AND(טבלה20[[#This Row],[LengthofCycle]]-F536=F536-F535,טבלה20[[#This Row],[LengthofCycle]]-F536&lt;&gt;0),1,""),"")</f>
        <v/>
      </c>
      <c r="I537" t="str">
        <f>IF(טבלה20[[#This Row],[דילוג]]=1,SUM(H537:H538),"")</f>
        <v/>
      </c>
      <c r="J537" t="str">
        <f>IF(AND(טבלה20[[#This Row],[CycleNumber]]&gt;B536,טבלה20[[#This Row],[CycleNumber]]&gt;2),IF(טבלה20[[#This Row],[דילוג]]=1,טבלה20[[#This Row],[LengthofCycle]]-F536,J536),"")</f>
        <v/>
      </c>
      <c r="K537">
        <f>IF(AND(טבלה20[[#This Row],[CycleNumber]]&gt;B536,טבלה20[[#This Row],[CycleNumber]]&gt;2),IF(טבלה20[[#This Row],[דילוג]]=1,1,IF(MAX(K535:K536)=1,1,IF(טבלה20[[#This Row],[LengthofCycle]]-F536&lt;&gt;טבלה20[[#This Row],[הפרש קבוע אחרון]],0,""))),"")</f>
        <v>0</v>
      </c>
      <c r="L537" t="str">
        <f>IF(טבלה20[[#This Row],[CycleNumber]]&lt;3,"",IF(טבלה20[[#This Row],[דילוג]]=1,1,IF(L536="","",IF(טבלה20[[#This Row],[LengthofCycle]]-F536=טבלה20[[#This Row],[הפרש קבוע אחרון]],1,IF(L536+1&gt;3,"",L536+1)))))</f>
        <v/>
      </c>
      <c r="M537" t="str">
        <f>IF(AND(טבלה20[[#This Row],[פעילות]]=1,L538=2,L539=1,B539&gt;טבלה20[[#This Row],[CycleNumber]]),1,"")</f>
        <v/>
      </c>
      <c r="N537" t="str">
        <f>IF(AND(טבלה20[[#This Row],[האם יש לאישה וסת דילוג?]]=1,טבלה20[[#This Row],[CycleNumber]]&gt;5),IF(AND(טבלה20[[#This Row],[LengthofCycle]]=F534,F536=F533,F535=F532),1,""),"")</f>
        <v/>
      </c>
      <c r="O537" t="str">
        <f>IF(OR(טבלה20[[#This Row],[פעילות]]="",L536=""),"",IF(טבלה20[[#This Row],[פעילות]]=1,1,0))</f>
        <v/>
      </c>
      <c r="P537" t="str">
        <f>IF(AND(טבלה20[[#This Row],[הפרש קבוע אחרון]]&lt;&gt;"",טבלה20[[#This Row],[CycleNumber]]&lt;B538,B538&lt;&gt;"",טבלה20[[#This Row],[פעילות]]&lt;4),IF(F538-טבלה20[[#This Row],[LengthofCycle]]=טבלה20[[#This Row],[הפרש קבוע אחרון]],1,0),"")</f>
        <v/>
      </c>
      <c r="Q537" s="14" t="str">
        <f>IF(טבלה20[[#This Row],[פעילות]]="","",IF(OR(Q536="",AND(טבלה20[[#This Row],[דילוג]]=1,L536=3)),1,Q536+1))</f>
        <v/>
      </c>
      <c r="R537" s="14" t="str">
        <f>IF(AND(טבלה20[[#This Row],[מחזורי פעילות]]=3,H538=1,טבלה20[[#This Row],[הפרש קבוע אחרון]]&lt;&gt;J538),1,"")</f>
        <v/>
      </c>
      <c r="S537" s="14" t="str">
        <f>IF(AND(טבלה20[[#This Row],[מחזורי פעילות]]=3,H538=1,טבלה20[[#This Row],[הפרש קבוע אחרון]]=J538),1,"")</f>
        <v/>
      </c>
      <c r="T537" s="14" t="str">
        <f>IF(AND(טבלה20[[#This Row],[דילוג]]=1,טבלה20[[#This Row],[הפרש קבוע אחרון]]=J536,טבלה20[[#This Row],[מחזורי פעילות]]&gt;1),1,"")</f>
        <v/>
      </c>
      <c r="U537" s="14" t="str">
        <f>IF(OR(AND(טבלה20[[#This Row],[מחזורי פעילות]]&lt;&gt;"",Q538=""),AND(טבלה20[[#This Row],[פעילות]]=3,Q538=1)),טבלה20[[#This Row],[מחזורי פעילות]],"")</f>
        <v/>
      </c>
      <c r="V537" s="14" t="str">
        <f>IF(טבלה20[[#This Row],[באיזה מחזור נעקר אחרי קביעה?]]&lt;&gt;"",1,"")</f>
        <v/>
      </c>
      <c r="W537" s="14" t="str">
        <f>IF(AND(טבלה20[[#This Row],[באיזה מחזור נעקר אחרי קביעה?]]&lt;&gt;"",טבלה20[[#This Row],[CycleNumber]]&gt;B538),טבלה20[[#This Row],[באיזה מחזור נעקר אחרי קביעה?]],"")</f>
        <v/>
      </c>
      <c r="X537" s="14" t="str">
        <f>IF(AND(טבלה20[[#This Row],[הפרש קבוע אחרון]]&lt;&gt;"",J536=""),טבלה20[[#This Row],[CycleNumber]],"")</f>
        <v/>
      </c>
      <c r="Y537" s="14" t="str">
        <f>IF(OR(טבלה20[[#This Row],[CycleNumber]]&gt;B538,B538=""),טבלה20[[#This Row],[CycleNumber]],"")</f>
        <v/>
      </c>
      <c r="Z5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7" t="s">
        <v>59</v>
      </c>
      <c r="AS537">
        <v>8</v>
      </c>
      <c r="AT537">
        <v>28</v>
      </c>
      <c r="AU537">
        <f t="shared" si="19"/>
        <v>0</v>
      </c>
      <c r="AV537" t="str">
        <f t="shared" si="20"/>
        <v/>
      </c>
    </row>
    <row r="538" spans="1:48" x14ac:dyDescent="0.25">
      <c r="A538" t="s">
        <v>59</v>
      </c>
      <c r="B538">
        <v>9</v>
      </c>
      <c r="C538">
        <v>0</v>
      </c>
      <c r="D538">
        <v>1</v>
      </c>
      <c r="E538">
        <v>0</v>
      </c>
      <c r="F538">
        <v>28</v>
      </c>
      <c r="G538">
        <f>טבלה20[[#This Row],[LengthofCycle]]+1</f>
        <v>29</v>
      </c>
      <c r="H538" t="str">
        <f>IF(טבלה20[[#This Row],[CycleNumber]]&gt;2,IF(AND(טבלה20[[#This Row],[LengthofCycle]]-F537=F537-F536,טבלה20[[#This Row],[LengthofCycle]]-F537&lt;&gt;0),1,""),"")</f>
        <v/>
      </c>
      <c r="I538" t="str">
        <f>IF(טבלה20[[#This Row],[דילוג]]=1,SUM(H538:H539),"")</f>
        <v/>
      </c>
      <c r="J538" t="str">
        <f>IF(AND(טבלה20[[#This Row],[CycleNumber]]&gt;B537,טבלה20[[#This Row],[CycleNumber]]&gt;2),IF(טבלה20[[#This Row],[דילוג]]=1,טבלה20[[#This Row],[LengthofCycle]]-F537,J537),"")</f>
        <v/>
      </c>
      <c r="K538">
        <f>IF(AND(טבלה20[[#This Row],[CycleNumber]]&gt;B537,טבלה20[[#This Row],[CycleNumber]]&gt;2),IF(טבלה20[[#This Row],[דילוג]]=1,1,IF(MAX(K536:K537)=1,1,IF(טבלה20[[#This Row],[LengthofCycle]]-F537&lt;&gt;טבלה20[[#This Row],[הפרש קבוע אחרון]],0,""))),"")</f>
        <v>0</v>
      </c>
      <c r="L538" t="str">
        <f>IF(טבלה20[[#This Row],[CycleNumber]]&lt;3,"",IF(טבלה20[[#This Row],[דילוג]]=1,1,IF(L537="","",IF(טבלה20[[#This Row],[LengthofCycle]]-F537=טבלה20[[#This Row],[הפרש קבוע אחרון]],1,IF(L537+1&gt;3,"",L537+1)))))</f>
        <v/>
      </c>
      <c r="M538" t="str">
        <f>IF(AND(טבלה20[[#This Row],[פעילות]]=1,L539=2,L540=1,B540&gt;טבלה20[[#This Row],[CycleNumber]]),1,"")</f>
        <v/>
      </c>
      <c r="N538" t="str">
        <f>IF(AND(טבלה20[[#This Row],[האם יש לאישה וסת דילוג?]]=1,טבלה20[[#This Row],[CycleNumber]]&gt;5),IF(AND(טבלה20[[#This Row],[LengthofCycle]]=F535,F537=F534,F536=F533),1,""),"")</f>
        <v/>
      </c>
      <c r="O538" t="str">
        <f>IF(OR(טבלה20[[#This Row],[פעילות]]="",L537=""),"",IF(טבלה20[[#This Row],[פעילות]]=1,1,0))</f>
        <v/>
      </c>
      <c r="P538" t="str">
        <f>IF(AND(טבלה20[[#This Row],[הפרש קבוע אחרון]]&lt;&gt;"",טבלה20[[#This Row],[CycleNumber]]&lt;B539,B539&lt;&gt;"",טבלה20[[#This Row],[פעילות]]&lt;4),IF(F539-טבלה20[[#This Row],[LengthofCycle]]=טבלה20[[#This Row],[הפרש קבוע אחרון]],1,0),"")</f>
        <v/>
      </c>
      <c r="Q538" s="14" t="str">
        <f>IF(טבלה20[[#This Row],[פעילות]]="","",IF(OR(Q537="",AND(טבלה20[[#This Row],[דילוג]]=1,L537=3)),1,Q537+1))</f>
        <v/>
      </c>
      <c r="R538" s="14" t="str">
        <f>IF(AND(טבלה20[[#This Row],[מחזורי פעילות]]=3,H539=1,טבלה20[[#This Row],[הפרש קבוע אחרון]]&lt;&gt;J539),1,"")</f>
        <v/>
      </c>
      <c r="S538" s="14" t="str">
        <f>IF(AND(טבלה20[[#This Row],[מחזורי פעילות]]=3,H539=1,טבלה20[[#This Row],[הפרש קבוע אחרון]]=J539),1,"")</f>
        <v/>
      </c>
      <c r="T538" s="14" t="str">
        <f>IF(AND(טבלה20[[#This Row],[דילוג]]=1,טבלה20[[#This Row],[הפרש קבוע אחרון]]=J537,טבלה20[[#This Row],[מחזורי פעילות]]&gt;1),1,"")</f>
        <v/>
      </c>
      <c r="U538" s="14" t="str">
        <f>IF(OR(AND(טבלה20[[#This Row],[מחזורי פעילות]]&lt;&gt;"",Q539=""),AND(טבלה20[[#This Row],[פעילות]]=3,Q539=1)),טבלה20[[#This Row],[מחזורי פעילות]],"")</f>
        <v/>
      </c>
      <c r="V538" s="14" t="str">
        <f>IF(טבלה20[[#This Row],[באיזה מחזור נעקר אחרי קביעה?]]&lt;&gt;"",1,"")</f>
        <v/>
      </c>
      <c r="W538" s="14" t="str">
        <f>IF(AND(טבלה20[[#This Row],[באיזה מחזור נעקר אחרי קביעה?]]&lt;&gt;"",טבלה20[[#This Row],[CycleNumber]]&gt;B539),טבלה20[[#This Row],[באיזה מחזור נעקר אחרי קביעה?]],"")</f>
        <v/>
      </c>
      <c r="X538" s="14" t="str">
        <f>IF(AND(טבלה20[[#This Row],[הפרש קבוע אחרון]]&lt;&gt;"",J537=""),טבלה20[[#This Row],[CycleNumber]],"")</f>
        <v/>
      </c>
      <c r="Y538" s="14" t="str">
        <f>IF(OR(טבלה20[[#This Row],[CycleNumber]]&gt;B539,B539=""),טבלה20[[#This Row],[CycleNumber]],"")</f>
        <v/>
      </c>
      <c r="Z5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8" t="s">
        <v>59</v>
      </c>
      <c r="AS538">
        <v>9</v>
      </c>
      <c r="AT538">
        <v>28</v>
      </c>
      <c r="AU538">
        <f t="shared" si="19"/>
        <v>0</v>
      </c>
      <c r="AV538" t="str">
        <f t="shared" si="20"/>
        <v/>
      </c>
    </row>
    <row r="539" spans="1:48" x14ac:dyDescent="0.25">
      <c r="A539" t="s">
        <v>59</v>
      </c>
      <c r="B539">
        <v>10</v>
      </c>
      <c r="C539">
        <v>0</v>
      </c>
      <c r="D539">
        <v>0</v>
      </c>
      <c r="E539">
        <v>0</v>
      </c>
      <c r="F539">
        <v>30</v>
      </c>
      <c r="G539">
        <f>טבלה20[[#This Row],[LengthofCycle]]+1</f>
        <v>31</v>
      </c>
      <c r="H539" t="str">
        <f>IF(טבלה20[[#This Row],[CycleNumber]]&gt;2,IF(AND(טבלה20[[#This Row],[LengthofCycle]]-F538=F538-F537,טבלה20[[#This Row],[LengthofCycle]]-F538&lt;&gt;0),1,""),"")</f>
        <v/>
      </c>
      <c r="I539" t="str">
        <f>IF(טבלה20[[#This Row],[דילוג]]=1,SUM(H539:H540),"")</f>
        <v/>
      </c>
      <c r="J539" t="str">
        <f>IF(AND(טבלה20[[#This Row],[CycleNumber]]&gt;B538,טבלה20[[#This Row],[CycleNumber]]&gt;2),IF(טבלה20[[#This Row],[דילוג]]=1,טבלה20[[#This Row],[LengthofCycle]]-F538,J538),"")</f>
        <v/>
      </c>
      <c r="K539">
        <f>IF(AND(טבלה20[[#This Row],[CycleNumber]]&gt;B538,טבלה20[[#This Row],[CycleNumber]]&gt;2),IF(טבלה20[[#This Row],[דילוג]]=1,1,IF(MAX(K537:K538)=1,1,IF(טבלה20[[#This Row],[LengthofCycle]]-F538&lt;&gt;טבלה20[[#This Row],[הפרש קבוע אחרון]],0,""))),"")</f>
        <v>0</v>
      </c>
      <c r="L539" t="str">
        <f>IF(טבלה20[[#This Row],[CycleNumber]]&lt;3,"",IF(טבלה20[[#This Row],[דילוג]]=1,1,IF(L538="","",IF(טבלה20[[#This Row],[LengthofCycle]]-F538=טבלה20[[#This Row],[הפרש קבוע אחרון]],1,IF(L538+1&gt;3,"",L538+1)))))</f>
        <v/>
      </c>
      <c r="M539" t="str">
        <f>IF(AND(טבלה20[[#This Row],[פעילות]]=1,L540=2,L541=1,B541&gt;טבלה20[[#This Row],[CycleNumber]]),1,"")</f>
        <v/>
      </c>
      <c r="N539" t="str">
        <f>IF(AND(טבלה20[[#This Row],[האם יש לאישה וסת דילוג?]]=1,טבלה20[[#This Row],[CycleNumber]]&gt;5),IF(AND(טבלה20[[#This Row],[LengthofCycle]]=F536,F538=F535,F537=F534),1,""),"")</f>
        <v/>
      </c>
      <c r="O539" t="str">
        <f>IF(OR(טבלה20[[#This Row],[פעילות]]="",L538=""),"",IF(טבלה20[[#This Row],[פעילות]]=1,1,0))</f>
        <v/>
      </c>
      <c r="P539" t="str">
        <f>IF(AND(טבלה20[[#This Row],[הפרש קבוע אחרון]]&lt;&gt;"",טבלה20[[#This Row],[CycleNumber]]&lt;B540,B540&lt;&gt;"",טבלה20[[#This Row],[פעילות]]&lt;4),IF(F540-טבלה20[[#This Row],[LengthofCycle]]=טבלה20[[#This Row],[הפרש קבוע אחרון]],1,0),"")</f>
        <v/>
      </c>
      <c r="Q539" s="14" t="str">
        <f>IF(טבלה20[[#This Row],[פעילות]]="","",IF(OR(Q538="",AND(טבלה20[[#This Row],[דילוג]]=1,L538=3)),1,Q538+1))</f>
        <v/>
      </c>
      <c r="R539" s="14" t="str">
        <f>IF(AND(טבלה20[[#This Row],[מחזורי פעילות]]=3,H540=1,טבלה20[[#This Row],[הפרש קבוע אחרון]]&lt;&gt;J540),1,"")</f>
        <v/>
      </c>
      <c r="S539" s="14" t="str">
        <f>IF(AND(טבלה20[[#This Row],[מחזורי פעילות]]=3,H540=1,טבלה20[[#This Row],[הפרש קבוע אחרון]]=J540),1,"")</f>
        <v/>
      </c>
      <c r="T539" s="14" t="str">
        <f>IF(AND(טבלה20[[#This Row],[דילוג]]=1,טבלה20[[#This Row],[הפרש קבוע אחרון]]=J538,טבלה20[[#This Row],[מחזורי פעילות]]&gt;1),1,"")</f>
        <v/>
      </c>
      <c r="U539" s="14" t="str">
        <f>IF(OR(AND(טבלה20[[#This Row],[מחזורי פעילות]]&lt;&gt;"",Q540=""),AND(טבלה20[[#This Row],[פעילות]]=3,Q540=1)),טבלה20[[#This Row],[מחזורי פעילות]],"")</f>
        <v/>
      </c>
      <c r="V539" s="14" t="str">
        <f>IF(טבלה20[[#This Row],[באיזה מחזור נעקר אחרי קביעה?]]&lt;&gt;"",1,"")</f>
        <v/>
      </c>
      <c r="W539" s="14" t="str">
        <f>IF(AND(טבלה20[[#This Row],[באיזה מחזור נעקר אחרי קביעה?]]&lt;&gt;"",טבלה20[[#This Row],[CycleNumber]]&gt;B540),טבלה20[[#This Row],[באיזה מחזור נעקר אחרי קביעה?]],"")</f>
        <v/>
      </c>
      <c r="X539" s="14" t="str">
        <f>IF(AND(טבלה20[[#This Row],[הפרש קבוע אחרון]]&lt;&gt;"",J538=""),טבלה20[[#This Row],[CycleNumber]],"")</f>
        <v/>
      </c>
      <c r="Y539" s="14" t="str">
        <f>IF(OR(טבלה20[[#This Row],[CycleNumber]]&gt;B540,B540=""),טבלה20[[#This Row],[CycleNumber]],"")</f>
        <v/>
      </c>
      <c r="Z5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39" t="s">
        <v>59</v>
      </c>
      <c r="AS539">
        <v>10</v>
      </c>
      <c r="AT539">
        <v>30</v>
      </c>
      <c r="AU539">
        <f t="shared" si="19"/>
        <v>0</v>
      </c>
      <c r="AV539" t="str">
        <f t="shared" si="20"/>
        <v/>
      </c>
    </row>
    <row r="540" spans="1:48" x14ac:dyDescent="0.25">
      <c r="A540" t="s">
        <v>59</v>
      </c>
      <c r="B540">
        <v>11</v>
      </c>
      <c r="C540">
        <v>0</v>
      </c>
      <c r="D540">
        <v>1</v>
      </c>
      <c r="E540">
        <v>0</v>
      </c>
      <c r="F540">
        <v>36</v>
      </c>
      <c r="G540">
        <f>טבלה20[[#This Row],[LengthofCycle]]+1</f>
        <v>37</v>
      </c>
      <c r="H540" t="str">
        <f>IF(טבלה20[[#This Row],[CycleNumber]]&gt;2,IF(AND(טבלה20[[#This Row],[LengthofCycle]]-F539=F539-F538,טבלה20[[#This Row],[LengthofCycle]]-F539&lt;&gt;0),1,""),"")</f>
        <v/>
      </c>
      <c r="I540" t="str">
        <f>IF(טבלה20[[#This Row],[דילוג]]=1,SUM(H540:H541),"")</f>
        <v/>
      </c>
      <c r="J540" t="str">
        <f>IF(AND(טבלה20[[#This Row],[CycleNumber]]&gt;B539,טבלה20[[#This Row],[CycleNumber]]&gt;2),IF(טבלה20[[#This Row],[דילוג]]=1,טבלה20[[#This Row],[LengthofCycle]]-F539,J539),"")</f>
        <v/>
      </c>
      <c r="K540">
        <f>IF(AND(טבלה20[[#This Row],[CycleNumber]]&gt;B539,טבלה20[[#This Row],[CycleNumber]]&gt;2),IF(טבלה20[[#This Row],[דילוג]]=1,1,IF(MAX(K538:K539)=1,1,IF(טבלה20[[#This Row],[LengthofCycle]]-F539&lt;&gt;טבלה20[[#This Row],[הפרש קבוע אחרון]],0,""))),"")</f>
        <v>0</v>
      </c>
      <c r="L540" t="str">
        <f>IF(טבלה20[[#This Row],[CycleNumber]]&lt;3,"",IF(טבלה20[[#This Row],[דילוג]]=1,1,IF(L539="","",IF(טבלה20[[#This Row],[LengthofCycle]]-F539=טבלה20[[#This Row],[הפרש קבוע אחרון]],1,IF(L539+1&gt;3,"",L539+1)))))</f>
        <v/>
      </c>
      <c r="M540" t="str">
        <f>IF(AND(טבלה20[[#This Row],[פעילות]]=1,L541=2,L542=1,B542&gt;טבלה20[[#This Row],[CycleNumber]]),1,"")</f>
        <v/>
      </c>
      <c r="N540" t="str">
        <f>IF(AND(טבלה20[[#This Row],[האם יש לאישה וסת דילוג?]]=1,טבלה20[[#This Row],[CycleNumber]]&gt;5),IF(AND(טבלה20[[#This Row],[LengthofCycle]]=F537,F539=F536,F538=F535),1,""),"")</f>
        <v/>
      </c>
      <c r="O540" t="str">
        <f>IF(OR(טבלה20[[#This Row],[פעילות]]="",L539=""),"",IF(טבלה20[[#This Row],[פעילות]]=1,1,0))</f>
        <v/>
      </c>
      <c r="P540" t="str">
        <f>IF(AND(טבלה20[[#This Row],[הפרש קבוע אחרון]]&lt;&gt;"",טבלה20[[#This Row],[CycleNumber]]&lt;B541,B541&lt;&gt;"",טבלה20[[#This Row],[פעילות]]&lt;4),IF(F541-טבלה20[[#This Row],[LengthofCycle]]=טבלה20[[#This Row],[הפרש קבוע אחרון]],1,0),"")</f>
        <v/>
      </c>
      <c r="Q540" s="14" t="str">
        <f>IF(טבלה20[[#This Row],[פעילות]]="","",IF(OR(Q539="",AND(טבלה20[[#This Row],[דילוג]]=1,L539=3)),1,Q539+1))</f>
        <v/>
      </c>
      <c r="R540" s="14" t="str">
        <f>IF(AND(טבלה20[[#This Row],[מחזורי פעילות]]=3,H541=1,טבלה20[[#This Row],[הפרש קבוע אחרון]]&lt;&gt;J541),1,"")</f>
        <v/>
      </c>
      <c r="S540" s="14" t="str">
        <f>IF(AND(טבלה20[[#This Row],[מחזורי פעילות]]=3,H541=1,טבלה20[[#This Row],[הפרש קבוע אחרון]]=J541),1,"")</f>
        <v/>
      </c>
      <c r="T540" s="14" t="str">
        <f>IF(AND(טבלה20[[#This Row],[דילוג]]=1,טבלה20[[#This Row],[הפרש קבוע אחרון]]=J539,טבלה20[[#This Row],[מחזורי פעילות]]&gt;1),1,"")</f>
        <v/>
      </c>
      <c r="U540" s="14" t="str">
        <f>IF(OR(AND(טבלה20[[#This Row],[מחזורי פעילות]]&lt;&gt;"",Q541=""),AND(טבלה20[[#This Row],[פעילות]]=3,Q541=1)),טבלה20[[#This Row],[מחזורי פעילות]],"")</f>
        <v/>
      </c>
      <c r="V540" s="14" t="str">
        <f>IF(טבלה20[[#This Row],[באיזה מחזור נעקר אחרי קביעה?]]&lt;&gt;"",1,"")</f>
        <v/>
      </c>
      <c r="W540" s="14" t="str">
        <f>IF(AND(טבלה20[[#This Row],[באיזה מחזור נעקר אחרי קביעה?]]&lt;&gt;"",טבלה20[[#This Row],[CycleNumber]]&gt;B541),טבלה20[[#This Row],[באיזה מחזור נעקר אחרי קביעה?]],"")</f>
        <v/>
      </c>
      <c r="X540" s="14" t="str">
        <f>IF(AND(טבלה20[[#This Row],[הפרש קבוע אחרון]]&lt;&gt;"",J539=""),טבלה20[[#This Row],[CycleNumber]],"")</f>
        <v/>
      </c>
      <c r="Y540" s="14" t="str">
        <f>IF(OR(טבלה20[[#This Row],[CycleNumber]]&gt;B541,B541=""),טבלה20[[#This Row],[CycleNumber]],"")</f>
        <v/>
      </c>
      <c r="Z5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0" t="s">
        <v>59</v>
      </c>
      <c r="AS540">
        <v>11</v>
      </c>
      <c r="AT540">
        <v>36</v>
      </c>
      <c r="AU540">
        <f t="shared" si="19"/>
        <v>0</v>
      </c>
      <c r="AV540" t="str">
        <f t="shared" si="20"/>
        <v/>
      </c>
    </row>
    <row r="541" spans="1:48" x14ac:dyDescent="0.25">
      <c r="A541" t="s">
        <v>59</v>
      </c>
      <c r="B541">
        <v>12</v>
      </c>
      <c r="C541">
        <v>0</v>
      </c>
      <c r="D541">
        <v>1</v>
      </c>
      <c r="E541">
        <v>0</v>
      </c>
      <c r="F541">
        <v>33</v>
      </c>
      <c r="G541">
        <f>טבלה20[[#This Row],[LengthofCycle]]+1</f>
        <v>34</v>
      </c>
      <c r="H541" t="str">
        <f>IF(טבלה20[[#This Row],[CycleNumber]]&gt;2,IF(AND(טבלה20[[#This Row],[LengthofCycle]]-F540=F540-F539,טבלה20[[#This Row],[LengthofCycle]]-F540&lt;&gt;0),1,""),"")</f>
        <v/>
      </c>
      <c r="I541" t="str">
        <f>IF(טבלה20[[#This Row],[דילוג]]=1,SUM(H541:H542),"")</f>
        <v/>
      </c>
      <c r="J541" t="str">
        <f>IF(AND(טבלה20[[#This Row],[CycleNumber]]&gt;B540,טבלה20[[#This Row],[CycleNumber]]&gt;2),IF(טבלה20[[#This Row],[דילוג]]=1,טבלה20[[#This Row],[LengthofCycle]]-F540,J540),"")</f>
        <v/>
      </c>
      <c r="K541">
        <f>IF(AND(טבלה20[[#This Row],[CycleNumber]]&gt;B540,טבלה20[[#This Row],[CycleNumber]]&gt;2),IF(טבלה20[[#This Row],[דילוג]]=1,1,IF(MAX(K539:K540)=1,1,IF(טבלה20[[#This Row],[LengthofCycle]]-F540&lt;&gt;טבלה20[[#This Row],[הפרש קבוע אחרון]],0,""))),"")</f>
        <v>0</v>
      </c>
      <c r="L541" t="str">
        <f>IF(טבלה20[[#This Row],[CycleNumber]]&lt;3,"",IF(טבלה20[[#This Row],[דילוג]]=1,1,IF(L540="","",IF(טבלה20[[#This Row],[LengthofCycle]]-F540=טבלה20[[#This Row],[הפרש קבוע אחרון]],1,IF(L540+1&gt;3,"",L540+1)))))</f>
        <v/>
      </c>
      <c r="M541" t="str">
        <f>IF(AND(טבלה20[[#This Row],[פעילות]]=1,L542=2,L543=1,B543&gt;טבלה20[[#This Row],[CycleNumber]]),1,"")</f>
        <v/>
      </c>
      <c r="N541" t="str">
        <f>IF(AND(טבלה20[[#This Row],[האם יש לאישה וסת דילוג?]]=1,טבלה20[[#This Row],[CycleNumber]]&gt;5),IF(AND(טבלה20[[#This Row],[LengthofCycle]]=F538,F540=F537,F539=F536),1,""),"")</f>
        <v/>
      </c>
      <c r="O541" t="str">
        <f>IF(OR(טבלה20[[#This Row],[פעילות]]="",L540=""),"",IF(טבלה20[[#This Row],[פעילות]]=1,1,0))</f>
        <v/>
      </c>
      <c r="P541" t="str">
        <f>IF(AND(טבלה20[[#This Row],[הפרש קבוע אחרון]]&lt;&gt;"",טבלה20[[#This Row],[CycleNumber]]&lt;B542,B542&lt;&gt;"",טבלה20[[#This Row],[פעילות]]&lt;4),IF(F542-טבלה20[[#This Row],[LengthofCycle]]=טבלה20[[#This Row],[הפרש קבוע אחרון]],1,0),"")</f>
        <v/>
      </c>
      <c r="Q541" s="14" t="str">
        <f>IF(טבלה20[[#This Row],[פעילות]]="","",IF(OR(Q540="",AND(טבלה20[[#This Row],[דילוג]]=1,L540=3)),1,Q540+1))</f>
        <v/>
      </c>
      <c r="R541" s="14" t="str">
        <f>IF(AND(טבלה20[[#This Row],[מחזורי פעילות]]=3,H542=1,טבלה20[[#This Row],[הפרש קבוע אחרון]]&lt;&gt;J542),1,"")</f>
        <v/>
      </c>
      <c r="S541" s="14" t="str">
        <f>IF(AND(טבלה20[[#This Row],[מחזורי פעילות]]=3,H542=1,טבלה20[[#This Row],[הפרש קבוע אחרון]]=J542),1,"")</f>
        <v/>
      </c>
      <c r="T541" s="14" t="str">
        <f>IF(AND(טבלה20[[#This Row],[דילוג]]=1,טבלה20[[#This Row],[הפרש קבוע אחרון]]=J540,טבלה20[[#This Row],[מחזורי פעילות]]&gt;1),1,"")</f>
        <v/>
      </c>
      <c r="U541" s="14" t="str">
        <f>IF(OR(AND(טבלה20[[#This Row],[מחזורי פעילות]]&lt;&gt;"",Q542=""),AND(טבלה20[[#This Row],[פעילות]]=3,Q542=1)),טבלה20[[#This Row],[מחזורי פעילות]],"")</f>
        <v/>
      </c>
      <c r="V541" s="14" t="str">
        <f>IF(טבלה20[[#This Row],[באיזה מחזור נעקר אחרי קביעה?]]&lt;&gt;"",1,"")</f>
        <v/>
      </c>
      <c r="W541" s="14" t="str">
        <f>IF(AND(טבלה20[[#This Row],[באיזה מחזור נעקר אחרי קביעה?]]&lt;&gt;"",טבלה20[[#This Row],[CycleNumber]]&gt;B542),טבלה20[[#This Row],[באיזה מחזור נעקר אחרי קביעה?]],"")</f>
        <v/>
      </c>
      <c r="X541" s="14" t="str">
        <f>IF(AND(טבלה20[[#This Row],[הפרש קבוע אחרון]]&lt;&gt;"",J540=""),טבלה20[[#This Row],[CycleNumber]],"")</f>
        <v/>
      </c>
      <c r="Y541" s="14" t="str">
        <f>IF(OR(טבלה20[[#This Row],[CycleNumber]]&gt;B542,B542=""),טבלה20[[#This Row],[CycleNumber]],"")</f>
        <v/>
      </c>
      <c r="Z5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1" t="s">
        <v>59</v>
      </c>
      <c r="AS541">
        <v>12</v>
      </c>
      <c r="AT541">
        <v>33</v>
      </c>
      <c r="AU541">
        <f t="shared" si="19"/>
        <v>0</v>
      </c>
      <c r="AV541" t="str">
        <f t="shared" si="20"/>
        <v/>
      </c>
    </row>
    <row r="542" spans="1:48" x14ac:dyDescent="0.25">
      <c r="A542" t="s">
        <v>59</v>
      </c>
      <c r="B542">
        <v>13</v>
      </c>
      <c r="C542">
        <v>0</v>
      </c>
      <c r="D542">
        <v>1</v>
      </c>
      <c r="E542">
        <v>0</v>
      </c>
      <c r="F542">
        <v>28</v>
      </c>
      <c r="G542">
        <f>טבלה20[[#This Row],[LengthofCycle]]+1</f>
        <v>29</v>
      </c>
      <c r="H542" t="str">
        <f>IF(טבלה20[[#This Row],[CycleNumber]]&gt;2,IF(AND(טבלה20[[#This Row],[LengthofCycle]]-F541=F541-F540,טבלה20[[#This Row],[LengthofCycle]]-F541&lt;&gt;0),1,""),"")</f>
        <v/>
      </c>
      <c r="I542" t="str">
        <f>IF(טבלה20[[#This Row],[דילוג]]=1,SUM(H542:H543),"")</f>
        <v/>
      </c>
      <c r="J542" t="str">
        <f>IF(AND(טבלה20[[#This Row],[CycleNumber]]&gt;B541,טבלה20[[#This Row],[CycleNumber]]&gt;2),IF(טבלה20[[#This Row],[דילוג]]=1,טבלה20[[#This Row],[LengthofCycle]]-F541,J541),"")</f>
        <v/>
      </c>
      <c r="K542">
        <f>IF(AND(טבלה20[[#This Row],[CycleNumber]]&gt;B541,טבלה20[[#This Row],[CycleNumber]]&gt;2),IF(טבלה20[[#This Row],[דילוג]]=1,1,IF(MAX(K540:K541)=1,1,IF(טבלה20[[#This Row],[LengthofCycle]]-F541&lt;&gt;טבלה20[[#This Row],[הפרש קבוע אחרון]],0,""))),"")</f>
        <v>0</v>
      </c>
      <c r="L542" t="str">
        <f>IF(טבלה20[[#This Row],[CycleNumber]]&lt;3,"",IF(טבלה20[[#This Row],[דילוג]]=1,1,IF(L541="","",IF(טבלה20[[#This Row],[LengthofCycle]]-F541=טבלה20[[#This Row],[הפרש קבוע אחרון]],1,IF(L541+1&gt;3,"",L541+1)))))</f>
        <v/>
      </c>
      <c r="M542" t="str">
        <f>IF(AND(טבלה20[[#This Row],[פעילות]]=1,L543=2,L544=1,B544&gt;טבלה20[[#This Row],[CycleNumber]]),1,"")</f>
        <v/>
      </c>
      <c r="N542" t="str">
        <f>IF(AND(טבלה20[[#This Row],[האם יש לאישה וסת דילוג?]]=1,טבלה20[[#This Row],[CycleNumber]]&gt;5),IF(AND(טבלה20[[#This Row],[LengthofCycle]]=F539,F541=F538,F540=F537),1,""),"")</f>
        <v/>
      </c>
      <c r="O542" t="str">
        <f>IF(OR(טבלה20[[#This Row],[פעילות]]="",L541=""),"",IF(טבלה20[[#This Row],[פעילות]]=1,1,0))</f>
        <v/>
      </c>
      <c r="P542" t="str">
        <f>IF(AND(טבלה20[[#This Row],[הפרש קבוע אחרון]]&lt;&gt;"",טבלה20[[#This Row],[CycleNumber]]&lt;B543,B543&lt;&gt;"",טבלה20[[#This Row],[פעילות]]&lt;4),IF(F543-טבלה20[[#This Row],[LengthofCycle]]=טבלה20[[#This Row],[הפרש קבוע אחרון]],1,0),"")</f>
        <v/>
      </c>
      <c r="Q542" s="14" t="str">
        <f>IF(טבלה20[[#This Row],[פעילות]]="","",IF(OR(Q541="",AND(טבלה20[[#This Row],[דילוג]]=1,L541=3)),1,Q541+1))</f>
        <v/>
      </c>
      <c r="R542" s="14" t="str">
        <f>IF(AND(טבלה20[[#This Row],[מחזורי פעילות]]=3,H543=1,טבלה20[[#This Row],[הפרש קבוע אחרון]]&lt;&gt;J543),1,"")</f>
        <v/>
      </c>
      <c r="S542" s="14" t="str">
        <f>IF(AND(טבלה20[[#This Row],[מחזורי פעילות]]=3,H543=1,טבלה20[[#This Row],[הפרש קבוע אחרון]]=J543),1,"")</f>
        <v/>
      </c>
      <c r="T542" s="14" t="str">
        <f>IF(AND(טבלה20[[#This Row],[דילוג]]=1,טבלה20[[#This Row],[הפרש קבוע אחרון]]=J541,טבלה20[[#This Row],[מחזורי פעילות]]&gt;1),1,"")</f>
        <v/>
      </c>
      <c r="U542" s="14" t="str">
        <f>IF(OR(AND(טבלה20[[#This Row],[מחזורי פעילות]]&lt;&gt;"",Q543=""),AND(טבלה20[[#This Row],[פעילות]]=3,Q543=1)),טבלה20[[#This Row],[מחזורי פעילות]],"")</f>
        <v/>
      </c>
      <c r="V542" s="14" t="str">
        <f>IF(טבלה20[[#This Row],[באיזה מחזור נעקר אחרי קביעה?]]&lt;&gt;"",1,"")</f>
        <v/>
      </c>
      <c r="W542" s="14" t="str">
        <f>IF(AND(טבלה20[[#This Row],[באיזה מחזור נעקר אחרי קביעה?]]&lt;&gt;"",טבלה20[[#This Row],[CycleNumber]]&gt;B543),טבלה20[[#This Row],[באיזה מחזור נעקר אחרי קביעה?]],"")</f>
        <v/>
      </c>
      <c r="X542" s="14" t="str">
        <f>IF(AND(טבלה20[[#This Row],[הפרש קבוע אחרון]]&lt;&gt;"",J541=""),טבלה20[[#This Row],[CycleNumber]],"")</f>
        <v/>
      </c>
      <c r="Y542" s="14">
        <f>IF(OR(טבלה20[[#This Row],[CycleNumber]]&gt;B543,B543=""),טבלה20[[#This Row],[CycleNumber]],"")</f>
        <v>13</v>
      </c>
      <c r="Z5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2" t="s">
        <v>59</v>
      </c>
      <c r="AS542">
        <v>13</v>
      </c>
      <c r="AT542">
        <v>28</v>
      </c>
      <c r="AU542">
        <f t="shared" si="19"/>
        <v>0</v>
      </c>
      <c r="AV542" t="str">
        <f t="shared" si="20"/>
        <v/>
      </c>
    </row>
    <row r="543" spans="1:48" x14ac:dyDescent="0.25">
      <c r="A543" t="s">
        <v>60</v>
      </c>
      <c r="B543">
        <v>1</v>
      </c>
      <c r="C543">
        <v>1</v>
      </c>
      <c r="D543">
        <v>1</v>
      </c>
      <c r="E543">
        <v>0</v>
      </c>
      <c r="F543">
        <v>27</v>
      </c>
      <c r="G543">
        <f>טבלה20[[#This Row],[LengthofCycle]]+1</f>
        <v>28</v>
      </c>
      <c r="H543" t="str">
        <f>IF(טבלה20[[#This Row],[CycleNumber]]&gt;2,IF(AND(טבלה20[[#This Row],[LengthofCycle]]-F542=F542-F541,טבלה20[[#This Row],[LengthofCycle]]-F542&lt;&gt;0),1,""),"")</f>
        <v/>
      </c>
      <c r="I543" t="str">
        <f>IF(טבלה20[[#This Row],[דילוג]]=1,SUM(H543:H544),"")</f>
        <v/>
      </c>
      <c r="J543" t="str">
        <f>IF(AND(טבלה20[[#This Row],[CycleNumber]]&gt;B542,טבלה20[[#This Row],[CycleNumber]]&gt;2),IF(טבלה20[[#This Row],[דילוג]]=1,טבלה20[[#This Row],[LengthofCycle]]-F542,J542),"")</f>
        <v/>
      </c>
      <c r="K543" t="str">
        <f>IF(AND(טבלה20[[#This Row],[CycleNumber]]&gt;B542,טבלה20[[#This Row],[CycleNumber]]&gt;2),IF(טבלה20[[#This Row],[דילוג]]=1,1,IF(MAX(K541:K542)=1,1,IF(טבלה20[[#This Row],[LengthofCycle]]-F542&lt;&gt;טבלה20[[#This Row],[הפרש קבוע אחרון]],0,""))),"")</f>
        <v/>
      </c>
      <c r="L543" t="str">
        <f>IF(טבלה20[[#This Row],[CycleNumber]]&lt;3,"",IF(טבלה20[[#This Row],[דילוג]]=1,1,IF(L542="","",IF(טבלה20[[#This Row],[LengthofCycle]]-F542=טבלה20[[#This Row],[הפרש קבוע אחרון]],1,IF(L542+1&gt;3,"",L542+1)))))</f>
        <v/>
      </c>
      <c r="M543" t="str">
        <f>IF(AND(טבלה20[[#This Row],[פעילות]]=1,L544=2,L545=1,B545&gt;טבלה20[[#This Row],[CycleNumber]]),1,"")</f>
        <v/>
      </c>
      <c r="N543" t="str">
        <f>IF(AND(טבלה20[[#This Row],[האם יש לאישה וסת דילוג?]]=1,טבלה20[[#This Row],[CycleNumber]]&gt;5),IF(AND(טבלה20[[#This Row],[LengthofCycle]]=F540,F542=F539,F541=F538),1,""),"")</f>
        <v/>
      </c>
      <c r="O543" t="str">
        <f>IF(OR(טבלה20[[#This Row],[פעילות]]="",L542=""),"",IF(טבלה20[[#This Row],[פעילות]]=1,1,0))</f>
        <v/>
      </c>
      <c r="P543" t="str">
        <f>IF(AND(טבלה20[[#This Row],[הפרש קבוע אחרון]]&lt;&gt;"",טבלה20[[#This Row],[CycleNumber]]&lt;B544,B544&lt;&gt;"",טבלה20[[#This Row],[פעילות]]&lt;4),IF(F544-טבלה20[[#This Row],[LengthofCycle]]=טבלה20[[#This Row],[הפרש קבוע אחרון]],1,0),"")</f>
        <v/>
      </c>
      <c r="Q543" s="14" t="str">
        <f>IF(טבלה20[[#This Row],[פעילות]]="","",IF(OR(Q542="",AND(טבלה20[[#This Row],[דילוג]]=1,L542=3)),1,Q542+1))</f>
        <v/>
      </c>
      <c r="R543" s="14" t="str">
        <f>IF(AND(טבלה20[[#This Row],[מחזורי פעילות]]=3,H544=1,טבלה20[[#This Row],[הפרש קבוע אחרון]]&lt;&gt;J544),1,"")</f>
        <v/>
      </c>
      <c r="S543" s="14" t="str">
        <f>IF(AND(טבלה20[[#This Row],[מחזורי פעילות]]=3,H544=1,טבלה20[[#This Row],[הפרש קבוע אחרון]]=J544),1,"")</f>
        <v/>
      </c>
      <c r="T543" s="14" t="str">
        <f>IF(AND(טבלה20[[#This Row],[דילוג]]=1,טבלה20[[#This Row],[הפרש קבוע אחרון]]=J542,טבלה20[[#This Row],[מחזורי פעילות]]&gt;1),1,"")</f>
        <v/>
      </c>
      <c r="U543" s="14" t="str">
        <f>IF(OR(AND(טבלה20[[#This Row],[מחזורי פעילות]]&lt;&gt;"",Q544=""),AND(טבלה20[[#This Row],[פעילות]]=3,Q544=1)),טבלה20[[#This Row],[מחזורי פעילות]],"")</f>
        <v/>
      </c>
      <c r="V543" s="14" t="str">
        <f>IF(טבלה20[[#This Row],[באיזה מחזור נעקר אחרי קביעה?]]&lt;&gt;"",1,"")</f>
        <v/>
      </c>
      <c r="W543" s="14" t="str">
        <f>IF(AND(טבלה20[[#This Row],[באיזה מחזור נעקר אחרי קביעה?]]&lt;&gt;"",טבלה20[[#This Row],[CycleNumber]]&gt;B544),טבלה20[[#This Row],[באיזה מחזור נעקר אחרי קביעה?]],"")</f>
        <v/>
      </c>
      <c r="X543" s="14" t="str">
        <f>IF(AND(טבלה20[[#This Row],[הפרש קבוע אחרון]]&lt;&gt;"",J542=""),טבלה20[[#This Row],[CycleNumber]],"")</f>
        <v/>
      </c>
      <c r="Y543" s="14" t="str">
        <f>IF(OR(טבלה20[[#This Row],[CycleNumber]]&gt;B544,B544=""),טבלה20[[#This Row],[CycleNumber]],"")</f>
        <v/>
      </c>
      <c r="Z5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3" t="s">
        <v>60</v>
      </c>
      <c r="AS543">
        <v>1</v>
      </c>
      <c r="AT543">
        <v>27</v>
      </c>
      <c r="AU543" t="str">
        <f t="shared" si="19"/>
        <v/>
      </c>
      <c r="AV543" t="str">
        <f t="shared" si="20"/>
        <v/>
      </c>
    </row>
    <row r="544" spans="1:48" x14ac:dyDescent="0.25">
      <c r="A544" t="s">
        <v>60</v>
      </c>
      <c r="B544">
        <v>2</v>
      </c>
      <c r="C544">
        <v>1</v>
      </c>
      <c r="D544">
        <v>1</v>
      </c>
      <c r="E544">
        <v>0</v>
      </c>
      <c r="F544">
        <v>26</v>
      </c>
      <c r="G544">
        <f>טבלה20[[#This Row],[LengthofCycle]]+1</f>
        <v>27</v>
      </c>
      <c r="H544" t="str">
        <f>IF(טבלה20[[#This Row],[CycleNumber]]&gt;2,IF(AND(טבלה20[[#This Row],[LengthofCycle]]-F543=F543-F542,טבלה20[[#This Row],[LengthofCycle]]-F543&lt;&gt;0),1,""),"")</f>
        <v/>
      </c>
      <c r="I544" t="str">
        <f>IF(טבלה20[[#This Row],[דילוג]]=1,SUM(H544:H545),"")</f>
        <v/>
      </c>
      <c r="J544" t="str">
        <f>IF(AND(טבלה20[[#This Row],[CycleNumber]]&gt;B543,טבלה20[[#This Row],[CycleNumber]]&gt;2),IF(טבלה20[[#This Row],[דילוג]]=1,טבלה20[[#This Row],[LengthofCycle]]-F543,J543),"")</f>
        <v/>
      </c>
      <c r="K544" t="str">
        <f>IF(AND(טבלה20[[#This Row],[CycleNumber]]&gt;B543,טבלה20[[#This Row],[CycleNumber]]&gt;2),IF(טבלה20[[#This Row],[דילוג]]=1,1,IF(MAX(K542:K543)=1,1,IF(טבלה20[[#This Row],[LengthofCycle]]-F543&lt;&gt;טבלה20[[#This Row],[הפרש קבוע אחרון]],0,""))),"")</f>
        <v/>
      </c>
      <c r="L544" t="str">
        <f>IF(טבלה20[[#This Row],[CycleNumber]]&lt;3,"",IF(טבלה20[[#This Row],[דילוג]]=1,1,IF(L543="","",IF(טבלה20[[#This Row],[LengthofCycle]]-F543=טבלה20[[#This Row],[הפרש קבוע אחרון]],1,IF(L543+1&gt;3,"",L543+1)))))</f>
        <v/>
      </c>
      <c r="M544" t="str">
        <f>IF(AND(טבלה20[[#This Row],[פעילות]]=1,L545=2,L546=1,B546&gt;טבלה20[[#This Row],[CycleNumber]]),1,"")</f>
        <v/>
      </c>
      <c r="N544" t="str">
        <f>IF(AND(טבלה20[[#This Row],[האם יש לאישה וסת דילוג?]]=1,טבלה20[[#This Row],[CycleNumber]]&gt;5),IF(AND(טבלה20[[#This Row],[LengthofCycle]]=F541,F543=F540,F542=F539),1,""),"")</f>
        <v/>
      </c>
      <c r="O544" t="str">
        <f>IF(OR(טבלה20[[#This Row],[פעילות]]="",L543=""),"",IF(טבלה20[[#This Row],[פעילות]]=1,1,0))</f>
        <v/>
      </c>
      <c r="P544" t="str">
        <f>IF(AND(טבלה20[[#This Row],[הפרש קבוע אחרון]]&lt;&gt;"",טבלה20[[#This Row],[CycleNumber]]&lt;B545,B545&lt;&gt;"",טבלה20[[#This Row],[פעילות]]&lt;4),IF(F545-טבלה20[[#This Row],[LengthofCycle]]=טבלה20[[#This Row],[הפרש קבוע אחרון]],1,0),"")</f>
        <v/>
      </c>
      <c r="Q544" s="14" t="str">
        <f>IF(טבלה20[[#This Row],[פעילות]]="","",IF(OR(Q543="",AND(טבלה20[[#This Row],[דילוג]]=1,L543=3)),1,Q543+1))</f>
        <v/>
      </c>
      <c r="R544" s="14" t="str">
        <f>IF(AND(טבלה20[[#This Row],[מחזורי פעילות]]=3,H545=1,טבלה20[[#This Row],[הפרש קבוע אחרון]]&lt;&gt;J545),1,"")</f>
        <v/>
      </c>
      <c r="S544" s="14" t="str">
        <f>IF(AND(טבלה20[[#This Row],[מחזורי פעילות]]=3,H545=1,טבלה20[[#This Row],[הפרש קבוע אחרון]]=J545),1,"")</f>
        <v/>
      </c>
      <c r="T544" s="14" t="str">
        <f>IF(AND(טבלה20[[#This Row],[דילוג]]=1,טבלה20[[#This Row],[הפרש קבוע אחרון]]=J543,טבלה20[[#This Row],[מחזורי פעילות]]&gt;1),1,"")</f>
        <v/>
      </c>
      <c r="U544" s="14" t="str">
        <f>IF(OR(AND(טבלה20[[#This Row],[מחזורי פעילות]]&lt;&gt;"",Q545=""),AND(טבלה20[[#This Row],[פעילות]]=3,Q545=1)),טבלה20[[#This Row],[מחזורי פעילות]],"")</f>
        <v/>
      </c>
      <c r="V544" s="14" t="str">
        <f>IF(טבלה20[[#This Row],[באיזה מחזור נעקר אחרי קביעה?]]&lt;&gt;"",1,"")</f>
        <v/>
      </c>
      <c r="W544" s="14" t="str">
        <f>IF(AND(טבלה20[[#This Row],[באיזה מחזור נעקר אחרי קביעה?]]&lt;&gt;"",טבלה20[[#This Row],[CycleNumber]]&gt;B545),טבלה20[[#This Row],[באיזה מחזור נעקר אחרי קביעה?]],"")</f>
        <v/>
      </c>
      <c r="X544" s="14" t="str">
        <f>IF(AND(טבלה20[[#This Row],[הפרש קבוע אחרון]]&lt;&gt;"",J543=""),טבלה20[[#This Row],[CycleNumber]],"")</f>
        <v/>
      </c>
      <c r="Y544" s="14" t="str">
        <f>IF(OR(טבלה20[[#This Row],[CycleNumber]]&gt;B545,B545=""),טבלה20[[#This Row],[CycleNumber]],"")</f>
        <v/>
      </c>
      <c r="Z5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4" t="s">
        <v>60</v>
      </c>
      <c r="AS544">
        <v>2</v>
      </c>
      <c r="AT544">
        <v>26</v>
      </c>
      <c r="AU544" t="str">
        <f t="shared" si="19"/>
        <v/>
      </c>
      <c r="AV544" t="str">
        <f t="shared" si="20"/>
        <v/>
      </c>
    </row>
    <row r="545" spans="1:48" x14ac:dyDescent="0.25">
      <c r="A545" t="s">
        <v>60</v>
      </c>
      <c r="B545">
        <v>3</v>
      </c>
      <c r="C545">
        <v>1</v>
      </c>
      <c r="D545">
        <v>1</v>
      </c>
      <c r="E545">
        <v>0</v>
      </c>
      <c r="F545">
        <v>28</v>
      </c>
      <c r="G545">
        <f>טבלה20[[#This Row],[LengthofCycle]]+1</f>
        <v>29</v>
      </c>
      <c r="H545" t="str">
        <f>IF(טבלה20[[#This Row],[CycleNumber]]&gt;2,IF(AND(טבלה20[[#This Row],[LengthofCycle]]-F544=F544-F543,טבלה20[[#This Row],[LengthofCycle]]-F544&lt;&gt;0),1,""),"")</f>
        <v/>
      </c>
      <c r="I545" t="str">
        <f>IF(טבלה20[[#This Row],[דילוג]]=1,SUM(H545:H546),"")</f>
        <v/>
      </c>
      <c r="J545" t="str">
        <f>IF(AND(טבלה20[[#This Row],[CycleNumber]]&gt;B544,טבלה20[[#This Row],[CycleNumber]]&gt;2),IF(טבלה20[[#This Row],[דילוג]]=1,טבלה20[[#This Row],[LengthofCycle]]-F544,J544),"")</f>
        <v/>
      </c>
      <c r="K545">
        <f>IF(AND(טבלה20[[#This Row],[CycleNumber]]&gt;B544,טבלה20[[#This Row],[CycleNumber]]&gt;2),IF(טבלה20[[#This Row],[דילוג]]=1,1,IF(MAX(K543:K544)=1,1,IF(טבלה20[[#This Row],[LengthofCycle]]-F544&lt;&gt;טבלה20[[#This Row],[הפרש קבוע אחרון]],0,""))),"")</f>
        <v>0</v>
      </c>
      <c r="L545" t="str">
        <f>IF(טבלה20[[#This Row],[CycleNumber]]&lt;3,"",IF(טבלה20[[#This Row],[דילוג]]=1,1,IF(L544="","",IF(טבלה20[[#This Row],[LengthofCycle]]-F544=טבלה20[[#This Row],[הפרש קבוע אחרון]],1,IF(L544+1&gt;3,"",L544+1)))))</f>
        <v/>
      </c>
      <c r="M545" t="str">
        <f>IF(AND(טבלה20[[#This Row],[פעילות]]=1,L546=2,L547=1,B547&gt;טבלה20[[#This Row],[CycleNumber]]),1,"")</f>
        <v/>
      </c>
      <c r="N545" t="str">
        <f>IF(AND(טבלה20[[#This Row],[האם יש לאישה וסת דילוג?]]=1,טבלה20[[#This Row],[CycleNumber]]&gt;5),IF(AND(טבלה20[[#This Row],[LengthofCycle]]=F542,F544=F541,F543=F540),1,""),"")</f>
        <v/>
      </c>
      <c r="O545" t="str">
        <f>IF(OR(טבלה20[[#This Row],[פעילות]]="",L544=""),"",IF(טבלה20[[#This Row],[פעילות]]=1,1,0))</f>
        <v/>
      </c>
      <c r="P545" t="str">
        <f>IF(AND(טבלה20[[#This Row],[הפרש קבוע אחרון]]&lt;&gt;"",טבלה20[[#This Row],[CycleNumber]]&lt;B546,B546&lt;&gt;"",טבלה20[[#This Row],[פעילות]]&lt;4),IF(F546-טבלה20[[#This Row],[LengthofCycle]]=טבלה20[[#This Row],[הפרש קבוע אחרון]],1,0),"")</f>
        <v/>
      </c>
      <c r="Q545" s="14" t="str">
        <f>IF(טבלה20[[#This Row],[פעילות]]="","",IF(OR(Q544="",AND(טבלה20[[#This Row],[דילוג]]=1,L544=3)),1,Q544+1))</f>
        <v/>
      </c>
      <c r="R545" s="14" t="str">
        <f>IF(AND(טבלה20[[#This Row],[מחזורי פעילות]]=3,H546=1,טבלה20[[#This Row],[הפרש קבוע אחרון]]&lt;&gt;J546),1,"")</f>
        <v/>
      </c>
      <c r="S545" s="14" t="str">
        <f>IF(AND(טבלה20[[#This Row],[מחזורי פעילות]]=3,H546=1,טבלה20[[#This Row],[הפרש קבוע אחרון]]=J546),1,"")</f>
        <v/>
      </c>
      <c r="T545" s="14" t="str">
        <f>IF(AND(טבלה20[[#This Row],[דילוג]]=1,טבלה20[[#This Row],[הפרש קבוע אחרון]]=J544,טבלה20[[#This Row],[מחזורי פעילות]]&gt;1),1,"")</f>
        <v/>
      </c>
      <c r="U545" s="14" t="str">
        <f>IF(OR(AND(טבלה20[[#This Row],[מחזורי פעילות]]&lt;&gt;"",Q546=""),AND(טבלה20[[#This Row],[פעילות]]=3,Q546=1)),טבלה20[[#This Row],[מחזורי פעילות]],"")</f>
        <v/>
      </c>
      <c r="V545" s="14" t="str">
        <f>IF(טבלה20[[#This Row],[באיזה מחזור נעקר אחרי קביעה?]]&lt;&gt;"",1,"")</f>
        <v/>
      </c>
      <c r="W545" s="14" t="str">
        <f>IF(AND(טבלה20[[#This Row],[באיזה מחזור נעקר אחרי קביעה?]]&lt;&gt;"",טבלה20[[#This Row],[CycleNumber]]&gt;B546),טבלה20[[#This Row],[באיזה מחזור נעקר אחרי קביעה?]],"")</f>
        <v/>
      </c>
      <c r="X545" s="14" t="str">
        <f>IF(AND(טבלה20[[#This Row],[הפרש קבוע אחרון]]&lt;&gt;"",J544=""),טבלה20[[#This Row],[CycleNumber]],"")</f>
        <v/>
      </c>
      <c r="Y545" s="14" t="str">
        <f>IF(OR(טבלה20[[#This Row],[CycleNumber]]&gt;B546,B546=""),טבלה20[[#This Row],[CycleNumber]],"")</f>
        <v/>
      </c>
      <c r="Z5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5" t="s">
        <v>60</v>
      </c>
      <c r="AS545">
        <v>3</v>
      </c>
      <c r="AT545">
        <v>28</v>
      </c>
      <c r="AU545">
        <f t="shared" si="19"/>
        <v>0</v>
      </c>
      <c r="AV545" t="str">
        <f t="shared" si="20"/>
        <v/>
      </c>
    </row>
    <row r="546" spans="1:48" x14ac:dyDescent="0.25">
      <c r="A546" t="s">
        <v>60</v>
      </c>
      <c r="B546">
        <v>4</v>
      </c>
      <c r="C546">
        <v>1</v>
      </c>
      <c r="D546">
        <v>1</v>
      </c>
      <c r="E546">
        <v>0</v>
      </c>
      <c r="F546">
        <v>29</v>
      </c>
      <c r="G546">
        <f>טבלה20[[#This Row],[LengthofCycle]]+1</f>
        <v>30</v>
      </c>
      <c r="H546" t="str">
        <f>IF(טבלה20[[#This Row],[CycleNumber]]&gt;2,IF(AND(טבלה20[[#This Row],[LengthofCycle]]-F545=F545-F544,טבלה20[[#This Row],[LengthofCycle]]-F545&lt;&gt;0),1,""),"")</f>
        <v/>
      </c>
      <c r="I546" t="str">
        <f>IF(טבלה20[[#This Row],[דילוג]]=1,SUM(H546:H547),"")</f>
        <v/>
      </c>
      <c r="J546" t="str">
        <f>IF(AND(טבלה20[[#This Row],[CycleNumber]]&gt;B545,טבלה20[[#This Row],[CycleNumber]]&gt;2),IF(טבלה20[[#This Row],[דילוג]]=1,טבלה20[[#This Row],[LengthofCycle]]-F545,J545),"")</f>
        <v/>
      </c>
      <c r="K546">
        <f>IF(AND(טבלה20[[#This Row],[CycleNumber]]&gt;B545,טבלה20[[#This Row],[CycleNumber]]&gt;2),IF(טבלה20[[#This Row],[דילוג]]=1,1,IF(MAX(K544:K545)=1,1,IF(טבלה20[[#This Row],[LengthofCycle]]-F545&lt;&gt;טבלה20[[#This Row],[הפרש קבוע אחרון]],0,""))),"")</f>
        <v>0</v>
      </c>
      <c r="L546" t="str">
        <f>IF(טבלה20[[#This Row],[CycleNumber]]&lt;3,"",IF(טבלה20[[#This Row],[דילוג]]=1,1,IF(L545="","",IF(טבלה20[[#This Row],[LengthofCycle]]-F545=טבלה20[[#This Row],[הפרש קבוע אחרון]],1,IF(L545+1&gt;3,"",L545+1)))))</f>
        <v/>
      </c>
      <c r="M546" t="str">
        <f>IF(AND(טבלה20[[#This Row],[פעילות]]=1,L547=2,L548=1,B548&gt;טבלה20[[#This Row],[CycleNumber]]),1,"")</f>
        <v/>
      </c>
      <c r="N546" t="str">
        <f>IF(AND(טבלה20[[#This Row],[האם יש לאישה וסת דילוג?]]=1,טבלה20[[#This Row],[CycleNumber]]&gt;5),IF(AND(טבלה20[[#This Row],[LengthofCycle]]=F543,F545=F542,F544=F541),1,""),"")</f>
        <v/>
      </c>
      <c r="O546" t="str">
        <f>IF(OR(טבלה20[[#This Row],[פעילות]]="",L545=""),"",IF(טבלה20[[#This Row],[פעילות]]=1,1,0))</f>
        <v/>
      </c>
      <c r="P546" t="str">
        <f>IF(AND(טבלה20[[#This Row],[הפרש קבוע אחרון]]&lt;&gt;"",טבלה20[[#This Row],[CycleNumber]]&lt;B547,B547&lt;&gt;"",טבלה20[[#This Row],[פעילות]]&lt;4),IF(F547-טבלה20[[#This Row],[LengthofCycle]]=טבלה20[[#This Row],[הפרש קבוע אחרון]],1,0),"")</f>
        <v/>
      </c>
      <c r="Q546" s="14" t="str">
        <f>IF(טבלה20[[#This Row],[פעילות]]="","",IF(OR(Q545="",AND(טבלה20[[#This Row],[דילוג]]=1,L545=3)),1,Q545+1))</f>
        <v/>
      </c>
      <c r="R546" s="14" t="str">
        <f>IF(AND(טבלה20[[#This Row],[מחזורי פעילות]]=3,H547=1,טבלה20[[#This Row],[הפרש קבוע אחרון]]&lt;&gt;J547),1,"")</f>
        <v/>
      </c>
      <c r="S546" s="14" t="str">
        <f>IF(AND(טבלה20[[#This Row],[מחזורי פעילות]]=3,H547=1,טבלה20[[#This Row],[הפרש קבוע אחרון]]=J547),1,"")</f>
        <v/>
      </c>
      <c r="T546" s="14" t="str">
        <f>IF(AND(טבלה20[[#This Row],[דילוג]]=1,טבלה20[[#This Row],[הפרש קבוע אחרון]]=J545,טבלה20[[#This Row],[מחזורי פעילות]]&gt;1),1,"")</f>
        <v/>
      </c>
      <c r="U546" s="14" t="str">
        <f>IF(OR(AND(טבלה20[[#This Row],[מחזורי פעילות]]&lt;&gt;"",Q547=""),AND(טבלה20[[#This Row],[פעילות]]=3,Q547=1)),טבלה20[[#This Row],[מחזורי פעילות]],"")</f>
        <v/>
      </c>
      <c r="V546" s="14" t="str">
        <f>IF(טבלה20[[#This Row],[באיזה מחזור נעקר אחרי קביעה?]]&lt;&gt;"",1,"")</f>
        <v/>
      </c>
      <c r="W546" s="14" t="str">
        <f>IF(AND(טבלה20[[#This Row],[באיזה מחזור נעקר אחרי קביעה?]]&lt;&gt;"",טבלה20[[#This Row],[CycleNumber]]&gt;B547),טבלה20[[#This Row],[באיזה מחזור נעקר אחרי קביעה?]],"")</f>
        <v/>
      </c>
      <c r="X546" s="14" t="str">
        <f>IF(AND(טבלה20[[#This Row],[הפרש קבוע אחרון]]&lt;&gt;"",J545=""),טבלה20[[#This Row],[CycleNumber]],"")</f>
        <v/>
      </c>
      <c r="Y546" s="14" t="str">
        <f>IF(OR(טבלה20[[#This Row],[CycleNumber]]&gt;B547,B547=""),טבלה20[[#This Row],[CycleNumber]],"")</f>
        <v/>
      </c>
      <c r="Z5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6" t="s">
        <v>60</v>
      </c>
      <c r="AS546">
        <v>4</v>
      </c>
      <c r="AT546">
        <v>29</v>
      </c>
      <c r="AU546">
        <f t="shared" si="19"/>
        <v>0</v>
      </c>
      <c r="AV546" t="str">
        <f t="shared" si="20"/>
        <v/>
      </c>
    </row>
    <row r="547" spans="1:48" x14ac:dyDescent="0.25">
      <c r="A547" t="s">
        <v>60</v>
      </c>
      <c r="B547">
        <v>5</v>
      </c>
      <c r="C547">
        <v>1</v>
      </c>
      <c r="D547">
        <v>1</v>
      </c>
      <c r="E547">
        <v>0</v>
      </c>
      <c r="F547">
        <v>24</v>
      </c>
      <c r="G547">
        <f>טבלה20[[#This Row],[LengthofCycle]]+1</f>
        <v>25</v>
      </c>
      <c r="H547" t="str">
        <f>IF(טבלה20[[#This Row],[CycleNumber]]&gt;2,IF(AND(טבלה20[[#This Row],[LengthofCycle]]-F546=F546-F545,טבלה20[[#This Row],[LengthofCycle]]-F546&lt;&gt;0),1,""),"")</f>
        <v/>
      </c>
      <c r="I547" t="str">
        <f>IF(טבלה20[[#This Row],[דילוג]]=1,SUM(H547:H548),"")</f>
        <v/>
      </c>
      <c r="J547" t="str">
        <f>IF(AND(טבלה20[[#This Row],[CycleNumber]]&gt;B546,טבלה20[[#This Row],[CycleNumber]]&gt;2),IF(טבלה20[[#This Row],[דילוג]]=1,טבלה20[[#This Row],[LengthofCycle]]-F546,J546),"")</f>
        <v/>
      </c>
      <c r="K547">
        <f>IF(AND(טבלה20[[#This Row],[CycleNumber]]&gt;B546,טבלה20[[#This Row],[CycleNumber]]&gt;2),IF(טבלה20[[#This Row],[דילוג]]=1,1,IF(MAX(K545:K546)=1,1,IF(טבלה20[[#This Row],[LengthofCycle]]-F546&lt;&gt;טבלה20[[#This Row],[הפרש קבוע אחרון]],0,""))),"")</f>
        <v>0</v>
      </c>
      <c r="L547" t="str">
        <f>IF(טבלה20[[#This Row],[CycleNumber]]&lt;3,"",IF(טבלה20[[#This Row],[דילוג]]=1,1,IF(L546="","",IF(טבלה20[[#This Row],[LengthofCycle]]-F546=טבלה20[[#This Row],[הפרש קבוע אחרון]],1,IF(L546+1&gt;3,"",L546+1)))))</f>
        <v/>
      </c>
      <c r="M547" t="str">
        <f>IF(AND(טבלה20[[#This Row],[פעילות]]=1,L548=2,L549=1,B549&gt;טבלה20[[#This Row],[CycleNumber]]),1,"")</f>
        <v/>
      </c>
      <c r="N547" t="str">
        <f>IF(AND(טבלה20[[#This Row],[האם יש לאישה וסת דילוג?]]=1,טבלה20[[#This Row],[CycleNumber]]&gt;5),IF(AND(טבלה20[[#This Row],[LengthofCycle]]=F544,F546=F543,F545=F542),1,""),"")</f>
        <v/>
      </c>
      <c r="O547" t="str">
        <f>IF(OR(טבלה20[[#This Row],[פעילות]]="",L546=""),"",IF(טבלה20[[#This Row],[פעילות]]=1,1,0))</f>
        <v/>
      </c>
      <c r="P547" t="str">
        <f>IF(AND(טבלה20[[#This Row],[הפרש קבוע אחרון]]&lt;&gt;"",טבלה20[[#This Row],[CycleNumber]]&lt;B548,B548&lt;&gt;"",טבלה20[[#This Row],[פעילות]]&lt;4),IF(F548-טבלה20[[#This Row],[LengthofCycle]]=טבלה20[[#This Row],[הפרש קבוע אחרון]],1,0),"")</f>
        <v/>
      </c>
      <c r="Q547" s="14" t="str">
        <f>IF(טבלה20[[#This Row],[פעילות]]="","",IF(OR(Q546="",AND(טבלה20[[#This Row],[דילוג]]=1,L546=3)),1,Q546+1))</f>
        <v/>
      </c>
      <c r="R547" s="14" t="str">
        <f>IF(AND(טבלה20[[#This Row],[מחזורי פעילות]]=3,H548=1,טבלה20[[#This Row],[הפרש קבוע אחרון]]&lt;&gt;J548),1,"")</f>
        <v/>
      </c>
      <c r="S547" s="14" t="str">
        <f>IF(AND(טבלה20[[#This Row],[מחזורי פעילות]]=3,H548=1,טבלה20[[#This Row],[הפרש קבוע אחרון]]=J548),1,"")</f>
        <v/>
      </c>
      <c r="T547" s="14" t="str">
        <f>IF(AND(טבלה20[[#This Row],[דילוג]]=1,טבלה20[[#This Row],[הפרש קבוע אחרון]]=J546,טבלה20[[#This Row],[מחזורי פעילות]]&gt;1),1,"")</f>
        <v/>
      </c>
      <c r="U547" s="14" t="str">
        <f>IF(OR(AND(טבלה20[[#This Row],[מחזורי פעילות]]&lt;&gt;"",Q548=""),AND(טבלה20[[#This Row],[פעילות]]=3,Q548=1)),טבלה20[[#This Row],[מחזורי פעילות]],"")</f>
        <v/>
      </c>
      <c r="V547" s="14" t="str">
        <f>IF(טבלה20[[#This Row],[באיזה מחזור נעקר אחרי קביעה?]]&lt;&gt;"",1,"")</f>
        <v/>
      </c>
      <c r="W547" s="14" t="str">
        <f>IF(AND(טבלה20[[#This Row],[באיזה מחזור נעקר אחרי קביעה?]]&lt;&gt;"",טבלה20[[#This Row],[CycleNumber]]&gt;B548),טבלה20[[#This Row],[באיזה מחזור נעקר אחרי קביעה?]],"")</f>
        <v/>
      </c>
      <c r="X547" s="14" t="str">
        <f>IF(AND(טבלה20[[#This Row],[הפרש קבוע אחרון]]&lt;&gt;"",J546=""),טבלה20[[#This Row],[CycleNumber]],"")</f>
        <v/>
      </c>
      <c r="Y547" s="14" t="str">
        <f>IF(OR(טבלה20[[#This Row],[CycleNumber]]&gt;B548,B548=""),טבלה20[[#This Row],[CycleNumber]],"")</f>
        <v/>
      </c>
      <c r="Z5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7" t="s">
        <v>60</v>
      </c>
      <c r="AS547">
        <v>5</v>
      </c>
      <c r="AT547">
        <v>24</v>
      </c>
      <c r="AU547">
        <f t="shared" si="19"/>
        <v>0</v>
      </c>
      <c r="AV547" t="str">
        <f t="shared" si="20"/>
        <v/>
      </c>
    </row>
    <row r="548" spans="1:48" x14ac:dyDescent="0.25">
      <c r="A548" t="s">
        <v>60</v>
      </c>
      <c r="B548">
        <v>6</v>
      </c>
      <c r="C548">
        <v>1</v>
      </c>
      <c r="D548">
        <v>1</v>
      </c>
      <c r="E548">
        <v>0</v>
      </c>
      <c r="F548">
        <v>26</v>
      </c>
      <c r="G548">
        <f>טבלה20[[#This Row],[LengthofCycle]]+1</f>
        <v>27</v>
      </c>
      <c r="H548" t="str">
        <f>IF(טבלה20[[#This Row],[CycleNumber]]&gt;2,IF(AND(טבלה20[[#This Row],[LengthofCycle]]-F547=F547-F546,טבלה20[[#This Row],[LengthofCycle]]-F547&lt;&gt;0),1,""),"")</f>
        <v/>
      </c>
      <c r="I548" t="str">
        <f>IF(טבלה20[[#This Row],[דילוג]]=1,SUM(H548:H549),"")</f>
        <v/>
      </c>
      <c r="J548" t="str">
        <f>IF(AND(טבלה20[[#This Row],[CycleNumber]]&gt;B547,טבלה20[[#This Row],[CycleNumber]]&gt;2),IF(טבלה20[[#This Row],[דילוג]]=1,טבלה20[[#This Row],[LengthofCycle]]-F547,J547),"")</f>
        <v/>
      </c>
      <c r="K548">
        <f>IF(AND(טבלה20[[#This Row],[CycleNumber]]&gt;B547,טבלה20[[#This Row],[CycleNumber]]&gt;2),IF(טבלה20[[#This Row],[דילוג]]=1,1,IF(MAX(K546:K547)=1,1,IF(טבלה20[[#This Row],[LengthofCycle]]-F547&lt;&gt;טבלה20[[#This Row],[הפרש קבוע אחרון]],0,""))),"")</f>
        <v>0</v>
      </c>
      <c r="L548" t="str">
        <f>IF(טבלה20[[#This Row],[CycleNumber]]&lt;3,"",IF(טבלה20[[#This Row],[דילוג]]=1,1,IF(L547="","",IF(טבלה20[[#This Row],[LengthofCycle]]-F547=טבלה20[[#This Row],[הפרש קבוע אחרון]],1,IF(L547+1&gt;3,"",L547+1)))))</f>
        <v/>
      </c>
      <c r="M548" t="str">
        <f>IF(AND(טבלה20[[#This Row],[פעילות]]=1,L549=2,L550=1,B550&gt;טבלה20[[#This Row],[CycleNumber]]),1,"")</f>
        <v/>
      </c>
      <c r="N548" t="str">
        <f>IF(AND(טבלה20[[#This Row],[האם יש לאישה וסת דילוג?]]=1,טבלה20[[#This Row],[CycleNumber]]&gt;5),IF(AND(טבלה20[[#This Row],[LengthofCycle]]=F545,F547=F544,F546=F543),1,""),"")</f>
        <v/>
      </c>
      <c r="O548" t="str">
        <f>IF(OR(טבלה20[[#This Row],[פעילות]]="",L547=""),"",IF(טבלה20[[#This Row],[פעילות]]=1,1,0))</f>
        <v/>
      </c>
      <c r="P548" t="str">
        <f>IF(AND(טבלה20[[#This Row],[הפרש קבוע אחרון]]&lt;&gt;"",טבלה20[[#This Row],[CycleNumber]]&lt;B549,B549&lt;&gt;"",טבלה20[[#This Row],[פעילות]]&lt;4),IF(F549-טבלה20[[#This Row],[LengthofCycle]]=טבלה20[[#This Row],[הפרש קבוע אחרון]],1,0),"")</f>
        <v/>
      </c>
      <c r="Q548" s="14" t="str">
        <f>IF(טבלה20[[#This Row],[פעילות]]="","",IF(OR(Q547="",AND(טבלה20[[#This Row],[דילוג]]=1,L547=3)),1,Q547+1))</f>
        <v/>
      </c>
      <c r="R548" s="14" t="str">
        <f>IF(AND(טבלה20[[#This Row],[מחזורי פעילות]]=3,H549=1,טבלה20[[#This Row],[הפרש קבוע אחרון]]&lt;&gt;J549),1,"")</f>
        <v/>
      </c>
      <c r="S548" s="14" t="str">
        <f>IF(AND(טבלה20[[#This Row],[מחזורי פעילות]]=3,H549=1,טבלה20[[#This Row],[הפרש קבוע אחרון]]=J549),1,"")</f>
        <v/>
      </c>
      <c r="T548" s="14" t="str">
        <f>IF(AND(טבלה20[[#This Row],[דילוג]]=1,טבלה20[[#This Row],[הפרש קבוע אחרון]]=J547,טבלה20[[#This Row],[מחזורי פעילות]]&gt;1),1,"")</f>
        <v/>
      </c>
      <c r="U548" s="14" t="str">
        <f>IF(OR(AND(טבלה20[[#This Row],[מחזורי פעילות]]&lt;&gt;"",Q549=""),AND(טבלה20[[#This Row],[פעילות]]=3,Q549=1)),טבלה20[[#This Row],[מחזורי פעילות]],"")</f>
        <v/>
      </c>
      <c r="V548" s="14" t="str">
        <f>IF(טבלה20[[#This Row],[באיזה מחזור נעקר אחרי קביעה?]]&lt;&gt;"",1,"")</f>
        <v/>
      </c>
      <c r="W548" s="14" t="str">
        <f>IF(AND(טבלה20[[#This Row],[באיזה מחזור נעקר אחרי קביעה?]]&lt;&gt;"",טבלה20[[#This Row],[CycleNumber]]&gt;B549),טבלה20[[#This Row],[באיזה מחזור נעקר אחרי קביעה?]],"")</f>
        <v/>
      </c>
      <c r="X548" s="14" t="str">
        <f>IF(AND(טבלה20[[#This Row],[הפרש קבוע אחרון]]&lt;&gt;"",J547=""),טבלה20[[#This Row],[CycleNumber]],"")</f>
        <v/>
      </c>
      <c r="Y548" s="14" t="str">
        <f>IF(OR(טבלה20[[#This Row],[CycleNumber]]&gt;B549,B549=""),טבלה20[[#This Row],[CycleNumber]],"")</f>
        <v/>
      </c>
      <c r="Z5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8" t="s">
        <v>60</v>
      </c>
      <c r="AS548">
        <v>6</v>
      </c>
      <c r="AT548">
        <v>26</v>
      </c>
      <c r="AU548">
        <f t="shared" si="19"/>
        <v>0</v>
      </c>
      <c r="AV548" t="str">
        <f t="shared" si="20"/>
        <v/>
      </c>
    </row>
    <row r="549" spans="1:48" x14ac:dyDescent="0.25">
      <c r="A549" t="s">
        <v>60</v>
      </c>
      <c r="B549">
        <v>7</v>
      </c>
      <c r="C549">
        <v>1</v>
      </c>
      <c r="D549">
        <v>1</v>
      </c>
      <c r="E549">
        <v>0</v>
      </c>
      <c r="F549">
        <v>31</v>
      </c>
      <c r="G549">
        <f>טבלה20[[#This Row],[LengthofCycle]]+1</f>
        <v>32</v>
      </c>
      <c r="H549" t="str">
        <f>IF(טבלה20[[#This Row],[CycleNumber]]&gt;2,IF(AND(טבלה20[[#This Row],[LengthofCycle]]-F548=F548-F547,טבלה20[[#This Row],[LengthofCycle]]-F548&lt;&gt;0),1,""),"")</f>
        <v/>
      </c>
      <c r="I549" t="str">
        <f>IF(טבלה20[[#This Row],[דילוג]]=1,SUM(H549:H550),"")</f>
        <v/>
      </c>
      <c r="J549" t="str">
        <f>IF(AND(טבלה20[[#This Row],[CycleNumber]]&gt;B548,טבלה20[[#This Row],[CycleNumber]]&gt;2),IF(טבלה20[[#This Row],[דילוג]]=1,טבלה20[[#This Row],[LengthofCycle]]-F548,J548),"")</f>
        <v/>
      </c>
      <c r="K549">
        <f>IF(AND(טבלה20[[#This Row],[CycleNumber]]&gt;B548,טבלה20[[#This Row],[CycleNumber]]&gt;2),IF(טבלה20[[#This Row],[דילוג]]=1,1,IF(MAX(K547:K548)=1,1,IF(טבלה20[[#This Row],[LengthofCycle]]-F548&lt;&gt;טבלה20[[#This Row],[הפרש קבוע אחרון]],0,""))),"")</f>
        <v>0</v>
      </c>
      <c r="L549" t="str">
        <f>IF(טבלה20[[#This Row],[CycleNumber]]&lt;3,"",IF(טבלה20[[#This Row],[דילוג]]=1,1,IF(L548="","",IF(טבלה20[[#This Row],[LengthofCycle]]-F548=טבלה20[[#This Row],[הפרש קבוע אחרון]],1,IF(L548+1&gt;3,"",L548+1)))))</f>
        <v/>
      </c>
      <c r="M549" t="str">
        <f>IF(AND(טבלה20[[#This Row],[פעילות]]=1,L550=2,L551=1,B551&gt;טבלה20[[#This Row],[CycleNumber]]),1,"")</f>
        <v/>
      </c>
      <c r="N549" t="str">
        <f>IF(AND(טבלה20[[#This Row],[האם יש לאישה וסת דילוג?]]=1,טבלה20[[#This Row],[CycleNumber]]&gt;5),IF(AND(טבלה20[[#This Row],[LengthofCycle]]=F546,F548=F545,F547=F544),1,""),"")</f>
        <v/>
      </c>
      <c r="O549" t="str">
        <f>IF(OR(טבלה20[[#This Row],[פעילות]]="",L548=""),"",IF(טבלה20[[#This Row],[פעילות]]=1,1,0))</f>
        <v/>
      </c>
      <c r="P549" t="str">
        <f>IF(AND(טבלה20[[#This Row],[הפרש קבוע אחרון]]&lt;&gt;"",טבלה20[[#This Row],[CycleNumber]]&lt;B550,B550&lt;&gt;"",טבלה20[[#This Row],[פעילות]]&lt;4),IF(F550-טבלה20[[#This Row],[LengthofCycle]]=טבלה20[[#This Row],[הפרש קבוע אחרון]],1,0),"")</f>
        <v/>
      </c>
      <c r="Q549" s="14" t="str">
        <f>IF(טבלה20[[#This Row],[פעילות]]="","",IF(OR(Q548="",AND(טבלה20[[#This Row],[דילוג]]=1,L548=3)),1,Q548+1))</f>
        <v/>
      </c>
      <c r="R549" s="14" t="str">
        <f>IF(AND(טבלה20[[#This Row],[מחזורי פעילות]]=3,H550=1,טבלה20[[#This Row],[הפרש קבוע אחרון]]&lt;&gt;J550),1,"")</f>
        <v/>
      </c>
      <c r="S549" s="14" t="str">
        <f>IF(AND(טבלה20[[#This Row],[מחזורי פעילות]]=3,H550=1,טבלה20[[#This Row],[הפרש קבוע אחרון]]=J550),1,"")</f>
        <v/>
      </c>
      <c r="T549" s="14" t="str">
        <f>IF(AND(טבלה20[[#This Row],[דילוג]]=1,טבלה20[[#This Row],[הפרש קבוע אחרון]]=J548,טבלה20[[#This Row],[מחזורי פעילות]]&gt;1),1,"")</f>
        <v/>
      </c>
      <c r="U549" s="14" t="str">
        <f>IF(OR(AND(טבלה20[[#This Row],[מחזורי פעילות]]&lt;&gt;"",Q550=""),AND(טבלה20[[#This Row],[פעילות]]=3,Q550=1)),טבלה20[[#This Row],[מחזורי פעילות]],"")</f>
        <v/>
      </c>
      <c r="V549" s="14" t="str">
        <f>IF(טבלה20[[#This Row],[באיזה מחזור נעקר אחרי קביעה?]]&lt;&gt;"",1,"")</f>
        <v/>
      </c>
      <c r="W549" s="14" t="str">
        <f>IF(AND(טבלה20[[#This Row],[באיזה מחזור נעקר אחרי קביעה?]]&lt;&gt;"",טבלה20[[#This Row],[CycleNumber]]&gt;B550),טבלה20[[#This Row],[באיזה מחזור נעקר אחרי קביעה?]],"")</f>
        <v/>
      </c>
      <c r="X549" s="14" t="str">
        <f>IF(AND(טבלה20[[#This Row],[הפרש קבוע אחרון]]&lt;&gt;"",J548=""),טבלה20[[#This Row],[CycleNumber]],"")</f>
        <v/>
      </c>
      <c r="Y549" s="14" t="str">
        <f>IF(OR(טבלה20[[#This Row],[CycleNumber]]&gt;B550,B550=""),טבלה20[[#This Row],[CycleNumber]],"")</f>
        <v/>
      </c>
      <c r="Z5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49" t="s">
        <v>60</v>
      </c>
      <c r="AS549">
        <v>7</v>
      </c>
      <c r="AT549">
        <v>31</v>
      </c>
      <c r="AU549">
        <f t="shared" si="19"/>
        <v>0</v>
      </c>
      <c r="AV549" t="str">
        <f t="shared" si="20"/>
        <v/>
      </c>
    </row>
    <row r="550" spans="1:48" x14ac:dyDescent="0.25">
      <c r="A550" t="s">
        <v>60</v>
      </c>
      <c r="B550">
        <v>8</v>
      </c>
      <c r="C550">
        <v>1</v>
      </c>
      <c r="D550">
        <v>1</v>
      </c>
      <c r="E550">
        <v>0</v>
      </c>
      <c r="F550">
        <v>22</v>
      </c>
      <c r="G550">
        <f>טבלה20[[#This Row],[LengthofCycle]]+1</f>
        <v>23</v>
      </c>
      <c r="H550" t="str">
        <f>IF(טבלה20[[#This Row],[CycleNumber]]&gt;2,IF(AND(טבלה20[[#This Row],[LengthofCycle]]-F549=F549-F548,טבלה20[[#This Row],[LengthofCycle]]-F549&lt;&gt;0),1,""),"")</f>
        <v/>
      </c>
      <c r="I550" t="str">
        <f>IF(טבלה20[[#This Row],[דילוג]]=1,SUM(H550:H551),"")</f>
        <v/>
      </c>
      <c r="J550" t="str">
        <f>IF(AND(טבלה20[[#This Row],[CycleNumber]]&gt;B549,טבלה20[[#This Row],[CycleNumber]]&gt;2),IF(טבלה20[[#This Row],[דילוג]]=1,טבלה20[[#This Row],[LengthofCycle]]-F549,J549),"")</f>
        <v/>
      </c>
      <c r="K550">
        <f>IF(AND(טבלה20[[#This Row],[CycleNumber]]&gt;B549,טבלה20[[#This Row],[CycleNumber]]&gt;2),IF(טבלה20[[#This Row],[דילוג]]=1,1,IF(MAX(K548:K549)=1,1,IF(טבלה20[[#This Row],[LengthofCycle]]-F549&lt;&gt;טבלה20[[#This Row],[הפרש קבוע אחרון]],0,""))),"")</f>
        <v>0</v>
      </c>
      <c r="L550" t="str">
        <f>IF(טבלה20[[#This Row],[CycleNumber]]&lt;3,"",IF(טבלה20[[#This Row],[דילוג]]=1,1,IF(L549="","",IF(טבלה20[[#This Row],[LengthofCycle]]-F549=טבלה20[[#This Row],[הפרש קבוע אחרון]],1,IF(L549+1&gt;3,"",L549+1)))))</f>
        <v/>
      </c>
      <c r="M550" t="str">
        <f>IF(AND(טבלה20[[#This Row],[פעילות]]=1,L551=2,L552=1,B552&gt;טבלה20[[#This Row],[CycleNumber]]),1,"")</f>
        <v/>
      </c>
      <c r="N550" t="str">
        <f>IF(AND(טבלה20[[#This Row],[האם יש לאישה וסת דילוג?]]=1,טבלה20[[#This Row],[CycleNumber]]&gt;5),IF(AND(טבלה20[[#This Row],[LengthofCycle]]=F547,F549=F546,F548=F545),1,""),"")</f>
        <v/>
      </c>
      <c r="O550" t="str">
        <f>IF(OR(טבלה20[[#This Row],[פעילות]]="",L549=""),"",IF(טבלה20[[#This Row],[פעילות]]=1,1,0))</f>
        <v/>
      </c>
      <c r="P550" t="str">
        <f>IF(AND(טבלה20[[#This Row],[הפרש קבוע אחרון]]&lt;&gt;"",טבלה20[[#This Row],[CycleNumber]]&lt;B551,B551&lt;&gt;"",טבלה20[[#This Row],[פעילות]]&lt;4),IF(F551-טבלה20[[#This Row],[LengthofCycle]]=טבלה20[[#This Row],[הפרש קבוע אחרון]],1,0),"")</f>
        <v/>
      </c>
      <c r="Q550" s="14" t="str">
        <f>IF(טבלה20[[#This Row],[פעילות]]="","",IF(OR(Q549="",AND(טבלה20[[#This Row],[דילוג]]=1,L549=3)),1,Q549+1))</f>
        <v/>
      </c>
      <c r="R550" s="14" t="str">
        <f>IF(AND(טבלה20[[#This Row],[מחזורי פעילות]]=3,H551=1,טבלה20[[#This Row],[הפרש קבוע אחרון]]&lt;&gt;J551),1,"")</f>
        <v/>
      </c>
      <c r="S550" s="14" t="str">
        <f>IF(AND(טבלה20[[#This Row],[מחזורי פעילות]]=3,H551=1,טבלה20[[#This Row],[הפרש קבוע אחרון]]=J551),1,"")</f>
        <v/>
      </c>
      <c r="T550" s="14" t="str">
        <f>IF(AND(טבלה20[[#This Row],[דילוג]]=1,טבלה20[[#This Row],[הפרש קבוע אחרון]]=J549,טבלה20[[#This Row],[מחזורי פעילות]]&gt;1),1,"")</f>
        <v/>
      </c>
      <c r="U550" s="14" t="str">
        <f>IF(OR(AND(טבלה20[[#This Row],[מחזורי פעילות]]&lt;&gt;"",Q551=""),AND(טבלה20[[#This Row],[פעילות]]=3,Q551=1)),טבלה20[[#This Row],[מחזורי פעילות]],"")</f>
        <v/>
      </c>
      <c r="V550" s="14" t="str">
        <f>IF(טבלה20[[#This Row],[באיזה מחזור נעקר אחרי קביעה?]]&lt;&gt;"",1,"")</f>
        <v/>
      </c>
      <c r="W550" s="14" t="str">
        <f>IF(AND(טבלה20[[#This Row],[באיזה מחזור נעקר אחרי קביעה?]]&lt;&gt;"",טבלה20[[#This Row],[CycleNumber]]&gt;B551),טבלה20[[#This Row],[באיזה מחזור נעקר אחרי קביעה?]],"")</f>
        <v/>
      </c>
      <c r="X550" s="14" t="str">
        <f>IF(AND(טבלה20[[#This Row],[הפרש קבוע אחרון]]&lt;&gt;"",J549=""),טבלה20[[#This Row],[CycleNumber]],"")</f>
        <v/>
      </c>
      <c r="Y550" s="14" t="str">
        <f>IF(OR(טבלה20[[#This Row],[CycleNumber]]&gt;B551,B551=""),טבלה20[[#This Row],[CycleNumber]],"")</f>
        <v/>
      </c>
      <c r="Z5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0" t="s">
        <v>60</v>
      </c>
      <c r="AS550">
        <v>8</v>
      </c>
      <c r="AT550">
        <v>22</v>
      </c>
      <c r="AU550">
        <f t="shared" si="19"/>
        <v>0</v>
      </c>
      <c r="AV550" t="str">
        <f t="shared" si="20"/>
        <v/>
      </c>
    </row>
    <row r="551" spans="1:48" x14ac:dyDescent="0.25">
      <c r="A551" t="s">
        <v>60</v>
      </c>
      <c r="B551">
        <v>9</v>
      </c>
      <c r="C551">
        <v>1</v>
      </c>
      <c r="D551">
        <v>1</v>
      </c>
      <c r="E551">
        <v>0</v>
      </c>
      <c r="F551">
        <v>28</v>
      </c>
      <c r="G551">
        <f>טבלה20[[#This Row],[LengthofCycle]]+1</f>
        <v>29</v>
      </c>
      <c r="H551" t="str">
        <f>IF(טבלה20[[#This Row],[CycleNumber]]&gt;2,IF(AND(טבלה20[[#This Row],[LengthofCycle]]-F550=F550-F549,טבלה20[[#This Row],[LengthofCycle]]-F550&lt;&gt;0),1,""),"")</f>
        <v/>
      </c>
      <c r="I551" t="str">
        <f>IF(טבלה20[[#This Row],[דילוג]]=1,SUM(H551:H552),"")</f>
        <v/>
      </c>
      <c r="J551" t="str">
        <f>IF(AND(טבלה20[[#This Row],[CycleNumber]]&gt;B550,טבלה20[[#This Row],[CycleNumber]]&gt;2),IF(טבלה20[[#This Row],[דילוג]]=1,טבלה20[[#This Row],[LengthofCycle]]-F550,J550),"")</f>
        <v/>
      </c>
      <c r="K551">
        <f>IF(AND(טבלה20[[#This Row],[CycleNumber]]&gt;B550,טבלה20[[#This Row],[CycleNumber]]&gt;2),IF(טבלה20[[#This Row],[דילוג]]=1,1,IF(MAX(K549:K550)=1,1,IF(טבלה20[[#This Row],[LengthofCycle]]-F550&lt;&gt;טבלה20[[#This Row],[הפרש קבוע אחרון]],0,""))),"")</f>
        <v>0</v>
      </c>
      <c r="L551" t="str">
        <f>IF(טבלה20[[#This Row],[CycleNumber]]&lt;3,"",IF(טבלה20[[#This Row],[דילוג]]=1,1,IF(L550="","",IF(טבלה20[[#This Row],[LengthofCycle]]-F550=טבלה20[[#This Row],[הפרש קבוע אחרון]],1,IF(L550+1&gt;3,"",L550+1)))))</f>
        <v/>
      </c>
      <c r="M551" t="str">
        <f>IF(AND(טבלה20[[#This Row],[פעילות]]=1,L552=2,L553=1,B553&gt;טבלה20[[#This Row],[CycleNumber]]),1,"")</f>
        <v/>
      </c>
      <c r="N551" t="str">
        <f>IF(AND(טבלה20[[#This Row],[האם יש לאישה וסת דילוג?]]=1,טבלה20[[#This Row],[CycleNumber]]&gt;5),IF(AND(טבלה20[[#This Row],[LengthofCycle]]=F548,F550=F547,F549=F546),1,""),"")</f>
        <v/>
      </c>
      <c r="O551" t="str">
        <f>IF(OR(טבלה20[[#This Row],[פעילות]]="",L550=""),"",IF(טבלה20[[#This Row],[פעילות]]=1,1,0))</f>
        <v/>
      </c>
      <c r="P551" t="str">
        <f>IF(AND(טבלה20[[#This Row],[הפרש קבוע אחרון]]&lt;&gt;"",טבלה20[[#This Row],[CycleNumber]]&lt;B552,B552&lt;&gt;"",טבלה20[[#This Row],[פעילות]]&lt;4),IF(F552-טבלה20[[#This Row],[LengthofCycle]]=טבלה20[[#This Row],[הפרש קבוע אחרון]],1,0),"")</f>
        <v/>
      </c>
      <c r="Q551" s="14" t="str">
        <f>IF(טבלה20[[#This Row],[פעילות]]="","",IF(OR(Q550="",AND(טבלה20[[#This Row],[דילוג]]=1,L550=3)),1,Q550+1))</f>
        <v/>
      </c>
      <c r="R551" s="14" t="str">
        <f>IF(AND(טבלה20[[#This Row],[מחזורי פעילות]]=3,H552=1,טבלה20[[#This Row],[הפרש קבוע אחרון]]&lt;&gt;J552),1,"")</f>
        <v/>
      </c>
      <c r="S551" s="14" t="str">
        <f>IF(AND(טבלה20[[#This Row],[מחזורי פעילות]]=3,H552=1,טבלה20[[#This Row],[הפרש קבוע אחרון]]=J552),1,"")</f>
        <v/>
      </c>
      <c r="T551" s="14" t="str">
        <f>IF(AND(טבלה20[[#This Row],[דילוג]]=1,טבלה20[[#This Row],[הפרש קבוע אחרון]]=J550,טבלה20[[#This Row],[מחזורי פעילות]]&gt;1),1,"")</f>
        <v/>
      </c>
      <c r="U551" s="14" t="str">
        <f>IF(OR(AND(טבלה20[[#This Row],[מחזורי פעילות]]&lt;&gt;"",Q552=""),AND(טבלה20[[#This Row],[פעילות]]=3,Q552=1)),טבלה20[[#This Row],[מחזורי פעילות]],"")</f>
        <v/>
      </c>
      <c r="V551" s="14" t="str">
        <f>IF(טבלה20[[#This Row],[באיזה מחזור נעקר אחרי קביעה?]]&lt;&gt;"",1,"")</f>
        <v/>
      </c>
      <c r="W551" s="14" t="str">
        <f>IF(AND(טבלה20[[#This Row],[באיזה מחזור נעקר אחרי קביעה?]]&lt;&gt;"",טבלה20[[#This Row],[CycleNumber]]&gt;B552),טבלה20[[#This Row],[באיזה מחזור נעקר אחרי קביעה?]],"")</f>
        <v/>
      </c>
      <c r="X551" s="14" t="str">
        <f>IF(AND(טבלה20[[#This Row],[הפרש קבוע אחרון]]&lt;&gt;"",J550=""),טבלה20[[#This Row],[CycleNumber]],"")</f>
        <v/>
      </c>
      <c r="Y551" s="14" t="str">
        <f>IF(OR(טבלה20[[#This Row],[CycleNumber]]&gt;B552,B552=""),טבלה20[[#This Row],[CycleNumber]],"")</f>
        <v/>
      </c>
      <c r="Z5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1" t="s">
        <v>60</v>
      </c>
      <c r="AS551">
        <v>9</v>
      </c>
      <c r="AT551">
        <v>28</v>
      </c>
      <c r="AU551">
        <f t="shared" si="19"/>
        <v>0</v>
      </c>
      <c r="AV551" t="str">
        <f t="shared" si="20"/>
        <v/>
      </c>
    </row>
    <row r="552" spans="1:48" x14ac:dyDescent="0.25">
      <c r="A552" t="s">
        <v>60</v>
      </c>
      <c r="B552">
        <v>10</v>
      </c>
      <c r="C552">
        <v>1</v>
      </c>
      <c r="D552">
        <v>1</v>
      </c>
      <c r="E552">
        <v>0</v>
      </c>
      <c r="F552">
        <v>23</v>
      </c>
      <c r="G552">
        <f>טבלה20[[#This Row],[LengthofCycle]]+1</f>
        <v>24</v>
      </c>
      <c r="H552" t="str">
        <f>IF(טבלה20[[#This Row],[CycleNumber]]&gt;2,IF(AND(טבלה20[[#This Row],[LengthofCycle]]-F551=F551-F550,טבלה20[[#This Row],[LengthofCycle]]-F551&lt;&gt;0),1,""),"")</f>
        <v/>
      </c>
      <c r="I552" t="str">
        <f>IF(טבלה20[[#This Row],[דילוג]]=1,SUM(H552:H553),"")</f>
        <v/>
      </c>
      <c r="J552" t="str">
        <f>IF(AND(טבלה20[[#This Row],[CycleNumber]]&gt;B551,טבלה20[[#This Row],[CycleNumber]]&gt;2),IF(טבלה20[[#This Row],[דילוג]]=1,טבלה20[[#This Row],[LengthofCycle]]-F551,J551),"")</f>
        <v/>
      </c>
      <c r="K552">
        <f>IF(AND(טבלה20[[#This Row],[CycleNumber]]&gt;B551,טבלה20[[#This Row],[CycleNumber]]&gt;2),IF(טבלה20[[#This Row],[דילוג]]=1,1,IF(MAX(K550:K551)=1,1,IF(טבלה20[[#This Row],[LengthofCycle]]-F551&lt;&gt;טבלה20[[#This Row],[הפרש קבוע אחרון]],0,""))),"")</f>
        <v>0</v>
      </c>
      <c r="L552" t="str">
        <f>IF(טבלה20[[#This Row],[CycleNumber]]&lt;3,"",IF(טבלה20[[#This Row],[דילוג]]=1,1,IF(L551="","",IF(טבלה20[[#This Row],[LengthofCycle]]-F551=טבלה20[[#This Row],[הפרש קבוע אחרון]],1,IF(L551+1&gt;3,"",L551+1)))))</f>
        <v/>
      </c>
      <c r="M552" t="str">
        <f>IF(AND(טבלה20[[#This Row],[פעילות]]=1,L553=2,L554=1,B554&gt;טבלה20[[#This Row],[CycleNumber]]),1,"")</f>
        <v/>
      </c>
      <c r="N552" t="str">
        <f>IF(AND(טבלה20[[#This Row],[האם יש לאישה וסת דילוג?]]=1,טבלה20[[#This Row],[CycleNumber]]&gt;5),IF(AND(טבלה20[[#This Row],[LengthofCycle]]=F549,F551=F548,F550=F547),1,""),"")</f>
        <v/>
      </c>
      <c r="O552" t="str">
        <f>IF(OR(טבלה20[[#This Row],[פעילות]]="",L551=""),"",IF(טבלה20[[#This Row],[פעילות]]=1,1,0))</f>
        <v/>
      </c>
      <c r="P552" t="str">
        <f>IF(AND(טבלה20[[#This Row],[הפרש קבוע אחרון]]&lt;&gt;"",טבלה20[[#This Row],[CycleNumber]]&lt;B553,B553&lt;&gt;"",טבלה20[[#This Row],[פעילות]]&lt;4),IF(F553-טבלה20[[#This Row],[LengthofCycle]]=טבלה20[[#This Row],[הפרש קבוע אחרון]],1,0),"")</f>
        <v/>
      </c>
      <c r="Q552" s="14" t="str">
        <f>IF(טבלה20[[#This Row],[פעילות]]="","",IF(OR(Q551="",AND(טבלה20[[#This Row],[דילוג]]=1,L551=3)),1,Q551+1))</f>
        <v/>
      </c>
      <c r="R552" s="14" t="str">
        <f>IF(AND(טבלה20[[#This Row],[מחזורי פעילות]]=3,H553=1,טבלה20[[#This Row],[הפרש קבוע אחרון]]&lt;&gt;J553),1,"")</f>
        <v/>
      </c>
      <c r="S552" s="14" t="str">
        <f>IF(AND(טבלה20[[#This Row],[מחזורי פעילות]]=3,H553=1,טבלה20[[#This Row],[הפרש קבוע אחרון]]=J553),1,"")</f>
        <v/>
      </c>
      <c r="T552" s="14" t="str">
        <f>IF(AND(טבלה20[[#This Row],[דילוג]]=1,טבלה20[[#This Row],[הפרש קבוע אחרון]]=J551,טבלה20[[#This Row],[מחזורי פעילות]]&gt;1),1,"")</f>
        <v/>
      </c>
      <c r="U552" s="14" t="str">
        <f>IF(OR(AND(טבלה20[[#This Row],[מחזורי פעילות]]&lt;&gt;"",Q553=""),AND(טבלה20[[#This Row],[פעילות]]=3,Q553=1)),טבלה20[[#This Row],[מחזורי פעילות]],"")</f>
        <v/>
      </c>
      <c r="V552" s="14" t="str">
        <f>IF(טבלה20[[#This Row],[באיזה מחזור נעקר אחרי קביעה?]]&lt;&gt;"",1,"")</f>
        <v/>
      </c>
      <c r="W552" s="14" t="str">
        <f>IF(AND(טבלה20[[#This Row],[באיזה מחזור נעקר אחרי קביעה?]]&lt;&gt;"",טבלה20[[#This Row],[CycleNumber]]&gt;B553),טבלה20[[#This Row],[באיזה מחזור נעקר אחרי קביעה?]],"")</f>
        <v/>
      </c>
      <c r="X552" s="14" t="str">
        <f>IF(AND(טבלה20[[#This Row],[הפרש קבוע אחרון]]&lt;&gt;"",J551=""),טבלה20[[#This Row],[CycleNumber]],"")</f>
        <v/>
      </c>
      <c r="Y552" s="14" t="str">
        <f>IF(OR(טבלה20[[#This Row],[CycleNumber]]&gt;B553,B553=""),טבלה20[[#This Row],[CycleNumber]],"")</f>
        <v/>
      </c>
      <c r="Z5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2" t="s">
        <v>60</v>
      </c>
      <c r="AS552">
        <v>10</v>
      </c>
      <c r="AT552">
        <v>23</v>
      </c>
      <c r="AU552">
        <f t="shared" si="19"/>
        <v>0</v>
      </c>
      <c r="AV552" t="str">
        <f t="shared" si="20"/>
        <v/>
      </c>
    </row>
    <row r="553" spans="1:48" x14ac:dyDescent="0.25">
      <c r="A553" t="s">
        <v>60</v>
      </c>
      <c r="B553">
        <v>11</v>
      </c>
      <c r="C553">
        <v>1</v>
      </c>
      <c r="D553">
        <v>1</v>
      </c>
      <c r="E553">
        <v>0</v>
      </c>
      <c r="F553">
        <v>27</v>
      </c>
      <c r="G553">
        <f>טבלה20[[#This Row],[LengthofCycle]]+1</f>
        <v>28</v>
      </c>
      <c r="H553" t="str">
        <f>IF(טבלה20[[#This Row],[CycleNumber]]&gt;2,IF(AND(טבלה20[[#This Row],[LengthofCycle]]-F552=F552-F551,טבלה20[[#This Row],[LengthofCycle]]-F552&lt;&gt;0),1,""),"")</f>
        <v/>
      </c>
      <c r="I553" t="str">
        <f>IF(טבלה20[[#This Row],[דילוג]]=1,SUM(H553:H554),"")</f>
        <v/>
      </c>
      <c r="J553" t="str">
        <f>IF(AND(טבלה20[[#This Row],[CycleNumber]]&gt;B552,טבלה20[[#This Row],[CycleNumber]]&gt;2),IF(טבלה20[[#This Row],[דילוג]]=1,טבלה20[[#This Row],[LengthofCycle]]-F552,J552),"")</f>
        <v/>
      </c>
      <c r="K553">
        <f>IF(AND(טבלה20[[#This Row],[CycleNumber]]&gt;B552,טבלה20[[#This Row],[CycleNumber]]&gt;2),IF(טבלה20[[#This Row],[דילוג]]=1,1,IF(MAX(K551:K552)=1,1,IF(טבלה20[[#This Row],[LengthofCycle]]-F552&lt;&gt;טבלה20[[#This Row],[הפרש קבוע אחרון]],0,""))),"")</f>
        <v>0</v>
      </c>
      <c r="L553" t="str">
        <f>IF(טבלה20[[#This Row],[CycleNumber]]&lt;3,"",IF(טבלה20[[#This Row],[דילוג]]=1,1,IF(L552="","",IF(טבלה20[[#This Row],[LengthofCycle]]-F552=טבלה20[[#This Row],[הפרש קבוע אחרון]],1,IF(L552+1&gt;3,"",L552+1)))))</f>
        <v/>
      </c>
      <c r="M553" t="str">
        <f>IF(AND(טבלה20[[#This Row],[פעילות]]=1,L554=2,L555=1,B555&gt;טבלה20[[#This Row],[CycleNumber]]),1,"")</f>
        <v/>
      </c>
      <c r="N553" t="str">
        <f>IF(AND(טבלה20[[#This Row],[האם יש לאישה וסת דילוג?]]=1,טבלה20[[#This Row],[CycleNumber]]&gt;5),IF(AND(טבלה20[[#This Row],[LengthofCycle]]=F550,F552=F549,F551=F548),1,""),"")</f>
        <v/>
      </c>
      <c r="O553" t="str">
        <f>IF(OR(טבלה20[[#This Row],[פעילות]]="",L552=""),"",IF(טבלה20[[#This Row],[פעילות]]=1,1,0))</f>
        <v/>
      </c>
      <c r="P553" t="str">
        <f>IF(AND(טבלה20[[#This Row],[הפרש קבוע אחרון]]&lt;&gt;"",טבלה20[[#This Row],[CycleNumber]]&lt;B554,B554&lt;&gt;"",טבלה20[[#This Row],[פעילות]]&lt;4),IF(F554-טבלה20[[#This Row],[LengthofCycle]]=טבלה20[[#This Row],[הפרש קבוע אחרון]],1,0),"")</f>
        <v/>
      </c>
      <c r="Q553" s="14" t="str">
        <f>IF(טבלה20[[#This Row],[פעילות]]="","",IF(OR(Q552="",AND(טבלה20[[#This Row],[דילוג]]=1,L552=3)),1,Q552+1))</f>
        <v/>
      </c>
      <c r="R553" s="14" t="str">
        <f>IF(AND(טבלה20[[#This Row],[מחזורי פעילות]]=3,H554=1,טבלה20[[#This Row],[הפרש קבוע אחרון]]&lt;&gt;J554),1,"")</f>
        <v/>
      </c>
      <c r="S553" s="14" t="str">
        <f>IF(AND(טבלה20[[#This Row],[מחזורי פעילות]]=3,H554=1,טבלה20[[#This Row],[הפרש קבוע אחרון]]=J554),1,"")</f>
        <v/>
      </c>
      <c r="T553" s="14" t="str">
        <f>IF(AND(טבלה20[[#This Row],[דילוג]]=1,טבלה20[[#This Row],[הפרש קבוע אחרון]]=J552,טבלה20[[#This Row],[מחזורי פעילות]]&gt;1),1,"")</f>
        <v/>
      </c>
      <c r="U553" s="14" t="str">
        <f>IF(OR(AND(טבלה20[[#This Row],[מחזורי פעילות]]&lt;&gt;"",Q554=""),AND(טבלה20[[#This Row],[פעילות]]=3,Q554=1)),טבלה20[[#This Row],[מחזורי פעילות]],"")</f>
        <v/>
      </c>
      <c r="V553" s="14" t="str">
        <f>IF(טבלה20[[#This Row],[באיזה מחזור נעקר אחרי קביעה?]]&lt;&gt;"",1,"")</f>
        <v/>
      </c>
      <c r="W553" s="14" t="str">
        <f>IF(AND(טבלה20[[#This Row],[באיזה מחזור נעקר אחרי קביעה?]]&lt;&gt;"",טבלה20[[#This Row],[CycleNumber]]&gt;B554),טבלה20[[#This Row],[באיזה מחזור נעקר אחרי קביעה?]],"")</f>
        <v/>
      </c>
      <c r="X553" s="14" t="str">
        <f>IF(AND(טבלה20[[#This Row],[הפרש קבוע אחרון]]&lt;&gt;"",J552=""),טבלה20[[#This Row],[CycleNumber]],"")</f>
        <v/>
      </c>
      <c r="Y553" s="14" t="str">
        <f>IF(OR(טבלה20[[#This Row],[CycleNumber]]&gt;B554,B554=""),טבלה20[[#This Row],[CycleNumber]],"")</f>
        <v/>
      </c>
      <c r="Z5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3" t="s">
        <v>60</v>
      </c>
      <c r="AS553">
        <v>11</v>
      </c>
      <c r="AT553">
        <v>27</v>
      </c>
      <c r="AU553">
        <f t="shared" si="19"/>
        <v>0</v>
      </c>
      <c r="AV553" t="str">
        <f t="shared" si="20"/>
        <v/>
      </c>
    </row>
    <row r="554" spans="1:48" x14ac:dyDescent="0.25">
      <c r="A554" t="s">
        <v>60</v>
      </c>
      <c r="B554">
        <v>12</v>
      </c>
      <c r="C554">
        <v>1</v>
      </c>
      <c r="D554">
        <v>1</v>
      </c>
      <c r="E554">
        <v>0</v>
      </c>
      <c r="F554">
        <v>24</v>
      </c>
      <c r="G554">
        <f>טבלה20[[#This Row],[LengthofCycle]]+1</f>
        <v>25</v>
      </c>
      <c r="H554" t="str">
        <f>IF(טבלה20[[#This Row],[CycleNumber]]&gt;2,IF(AND(טבלה20[[#This Row],[LengthofCycle]]-F553=F553-F552,טבלה20[[#This Row],[LengthofCycle]]-F553&lt;&gt;0),1,""),"")</f>
        <v/>
      </c>
      <c r="I554" t="str">
        <f>IF(טבלה20[[#This Row],[דילוג]]=1,SUM(H554:H555),"")</f>
        <v/>
      </c>
      <c r="J554" t="str">
        <f>IF(AND(טבלה20[[#This Row],[CycleNumber]]&gt;B553,טבלה20[[#This Row],[CycleNumber]]&gt;2),IF(טבלה20[[#This Row],[דילוג]]=1,טבלה20[[#This Row],[LengthofCycle]]-F553,J553),"")</f>
        <v/>
      </c>
      <c r="K554">
        <f>IF(AND(טבלה20[[#This Row],[CycleNumber]]&gt;B553,טבלה20[[#This Row],[CycleNumber]]&gt;2),IF(טבלה20[[#This Row],[דילוג]]=1,1,IF(MAX(K552:K553)=1,1,IF(טבלה20[[#This Row],[LengthofCycle]]-F553&lt;&gt;טבלה20[[#This Row],[הפרש קבוע אחרון]],0,""))),"")</f>
        <v>0</v>
      </c>
      <c r="L554" t="str">
        <f>IF(טבלה20[[#This Row],[CycleNumber]]&lt;3,"",IF(טבלה20[[#This Row],[דילוג]]=1,1,IF(L553="","",IF(טבלה20[[#This Row],[LengthofCycle]]-F553=טבלה20[[#This Row],[הפרש קבוע אחרון]],1,IF(L553+1&gt;3,"",L553+1)))))</f>
        <v/>
      </c>
      <c r="M554" t="str">
        <f>IF(AND(טבלה20[[#This Row],[פעילות]]=1,L555=2,L556=1,B556&gt;טבלה20[[#This Row],[CycleNumber]]),1,"")</f>
        <v/>
      </c>
      <c r="N554" t="str">
        <f>IF(AND(טבלה20[[#This Row],[האם יש לאישה וסת דילוג?]]=1,טבלה20[[#This Row],[CycleNumber]]&gt;5),IF(AND(טבלה20[[#This Row],[LengthofCycle]]=F551,F553=F550,F552=F549),1,""),"")</f>
        <v/>
      </c>
      <c r="O554" t="str">
        <f>IF(OR(טבלה20[[#This Row],[פעילות]]="",L553=""),"",IF(טבלה20[[#This Row],[פעילות]]=1,1,0))</f>
        <v/>
      </c>
      <c r="P554" t="str">
        <f>IF(AND(טבלה20[[#This Row],[הפרש קבוע אחרון]]&lt;&gt;"",טבלה20[[#This Row],[CycleNumber]]&lt;B555,B555&lt;&gt;"",טבלה20[[#This Row],[פעילות]]&lt;4),IF(F555-טבלה20[[#This Row],[LengthofCycle]]=טבלה20[[#This Row],[הפרש קבוע אחרון]],1,0),"")</f>
        <v/>
      </c>
      <c r="Q554" s="14" t="str">
        <f>IF(טבלה20[[#This Row],[פעילות]]="","",IF(OR(Q553="",AND(טבלה20[[#This Row],[דילוג]]=1,L553=3)),1,Q553+1))</f>
        <v/>
      </c>
      <c r="R554" s="14" t="str">
        <f>IF(AND(טבלה20[[#This Row],[מחזורי פעילות]]=3,H555=1,טבלה20[[#This Row],[הפרש קבוע אחרון]]&lt;&gt;J555),1,"")</f>
        <v/>
      </c>
      <c r="S554" s="14" t="str">
        <f>IF(AND(טבלה20[[#This Row],[מחזורי פעילות]]=3,H555=1,טבלה20[[#This Row],[הפרש קבוע אחרון]]=J555),1,"")</f>
        <v/>
      </c>
      <c r="T554" s="14" t="str">
        <f>IF(AND(טבלה20[[#This Row],[דילוג]]=1,טבלה20[[#This Row],[הפרש קבוע אחרון]]=J553,טבלה20[[#This Row],[מחזורי פעילות]]&gt;1),1,"")</f>
        <v/>
      </c>
      <c r="U554" s="14" t="str">
        <f>IF(OR(AND(טבלה20[[#This Row],[מחזורי פעילות]]&lt;&gt;"",Q555=""),AND(טבלה20[[#This Row],[פעילות]]=3,Q555=1)),טבלה20[[#This Row],[מחזורי פעילות]],"")</f>
        <v/>
      </c>
      <c r="V554" s="14" t="str">
        <f>IF(טבלה20[[#This Row],[באיזה מחזור נעקר אחרי קביעה?]]&lt;&gt;"",1,"")</f>
        <v/>
      </c>
      <c r="W554" s="14" t="str">
        <f>IF(AND(טבלה20[[#This Row],[באיזה מחזור נעקר אחרי קביעה?]]&lt;&gt;"",טבלה20[[#This Row],[CycleNumber]]&gt;B555),טבלה20[[#This Row],[באיזה מחזור נעקר אחרי קביעה?]],"")</f>
        <v/>
      </c>
      <c r="X554" s="14" t="str">
        <f>IF(AND(טבלה20[[#This Row],[הפרש קבוע אחרון]]&lt;&gt;"",J553=""),טבלה20[[#This Row],[CycleNumber]],"")</f>
        <v/>
      </c>
      <c r="Y554" s="14">
        <f>IF(OR(טבלה20[[#This Row],[CycleNumber]]&gt;B555,B555=""),טבלה20[[#This Row],[CycleNumber]],"")</f>
        <v>12</v>
      </c>
      <c r="Z5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4" t="s">
        <v>60</v>
      </c>
      <c r="AS554">
        <v>12</v>
      </c>
      <c r="AT554">
        <v>24</v>
      </c>
      <c r="AU554">
        <f t="shared" si="19"/>
        <v>0</v>
      </c>
      <c r="AV554" t="str">
        <f t="shared" si="20"/>
        <v/>
      </c>
    </row>
    <row r="555" spans="1:48" x14ac:dyDescent="0.25">
      <c r="A555" t="s">
        <v>61</v>
      </c>
      <c r="B555">
        <v>1</v>
      </c>
      <c r="C555">
        <v>0</v>
      </c>
      <c r="D555">
        <v>0</v>
      </c>
      <c r="E555">
        <v>0</v>
      </c>
      <c r="F555">
        <v>33</v>
      </c>
      <c r="G555">
        <f>טבלה20[[#This Row],[LengthofCycle]]+1</f>
        <v>34</v>
      </c>
      <c r="H555" t="str">
        <f>IF(טבלה20[[#This Row],[CycleNumber]]&gt;2,IF(AND(טבלה20[[#This Row],[LengthofCycle]]-F554=F554-F553,טבלה20[[#This Row],[LengthofCycle]]-F554&lt;&gt;0),1,""),"")</f>
        <v/>
      </c>
      <c r="I555" t="str">
        <f>IF(טבלה20[[#This Row],[דילוג]]=1,SUM(H555:H556),"")</f>
        <v/>
      </c>
      <c r="J555" t="str">
        <f>IF(AND(טבלה20[[#This Row],[CycleNumber]]&gt;B554,טבלה20[[#This Row],[CycleNumber]]&gt;2),IF(טבלה20[[#This Row],[דילוג]]=1,טבלה20[[#This Row],[LengthofCycle]]-F554,J554),"")</f>
        <v/>
      </c>
      <c r="K555" t="str">
        <f>IF(AND(טבלה20[[#This Row],[CycleNumber]]&gt;B554,טבלה20[[#This Row],[CycleNumber]]&gt;2),IF(טבלה20[[#This Row],[דילוג]]=1,1,IF(MAX(K553:K554)=1,1,IF(טבלה20[[#This Row],[LengthofCycle]]-F554&lt;&gt;טבלה20[[#This Row],[הפרש קבוע אחרון]],0,""))),"")</f>
        <v/>
      </c>
      <c r="L555" t="str">
        <f>IF(טבלה20[[#This Row],[CycleNumber]]&lt;3,"",IF(טבלה20[[#This Row],[דילוג]]=1,1,IF(L554="","",IF(טבלה20[[#This Row],[LengthofCycle]]-F554=טבלה20[[#This Row],[הפרש קבוע אחרון]],1,IF(L554+1&gt;3,"",L554+1)))))</f>
        <v/>
      </c>
      <c r="M555" t="str">
        <f>IF(AND(טבלה20[[#This Row],[פעילות]]=1,L556=2,L557=1,B557&gt;טבלה20[[#This Row],[CycleNumber]]),1,"")</f>
        <v/>
      </c>
      <c r="N555" t="str">
        <f>IF(AND(טבלה20[[#This Row],[האם יש לאישה וסת דילוג?]]=1,טבלה20[[#This Row],[CycleNumber]]&gt;5),IF(AND(טבלה20[[#This Row],[LengthofCycle]]=F552,F554=F551,F553=F550),1,""),"")</f>
        <v/>
      </c>
      <c r="O555" t="str">
        <f>IF(OR(טבלה20[[#This Row],[פעילות]]="",L554=""),"",IF(טבלה20[[#This Row],[פעילות]]=1,1,0))</f>
        <v/>
      </c>
      <c r="P555" t="str">
        <f>IF(AND(טבלה20[[#This Row],[הפרש קבוע אחרון]]&lt;&gt;"",טבלה20[[#This Row],[CycleNumber]]&lt;B556,B556&lt;&gt;"",טבלה20[[#This Row],[פעילות]]&lt;4),IF(F556-טבלה20[[#This Row],[LengthofCycle]]=טבלה20[[#This Row],[הפרש קבוע אחרון]],1,0),"")</f>
        <v/>
      </c>
      <c r="Q555" s="14" t="str">
        <f>IF(טבלה20[[#This Row],[פעילות]]="","",IF(OR(Q554="",AND(טבלה20[[#This Row],[דילוג]]=1,L554=3)),1,Q554+1))</f>
        <v/>
      </c>
      <c r="R555" s="14" t="str">
        <f>IF(AND(טבלה20[[#This Row],[מחזורי פעילות]]=3,H556=1,טבלה20[[#This Row],[הפרש קבוע אחרון]]&lt;&gt;J556),1,"")</f>
        <v/>
      </c>
      <c r="S555" s="14" t="str">
        <f>IF(AND(טבלה20[[#This Row],[מחזורי פעילות]]=3,H556=1,טבלה20[[#This Row],[הפרש קבוע אחרון]]=J556),1,"")</f>
        <v/>
      </c>
      <c r="T555" s="14" t="str">
        <f>IF(AND(טבלה20[[#This Row],[דילוג]]=1,טבלה20[[#This Row],[הפרש קבוע אחרון]]=J554,טבלה20[[#This Row],[מחזורי פעילות]]&gt;1),1,"")</f>
        <v/>
      </c>
      <c r="U555" s="14" t="str">
        <f>IF(OR(AND(טבלה20[[#This Row],[מחזורי פעילות]]&lt;&gt;"",Q556=""),AND(טבלה20[[#This Row],[פעילות]]=3,Q556=1)),טבלה20[[#This Row],[מחזורי פעילות]],"")</f>
        <v/>
      </c>
      <c r="V555" s="14" t="str">
        <f>IF(טבלה20[[#This Row],[באיזה מחזור נעקר אחרי קביעה?]]&lt;&gt;"",1,"")</f>
        <v/>
      </c>
      <c r="W555" s="14" t="str">
        <f>IF(AND(טבלה20[[#This Row],[באיזה מחזור נעקר אחרי קביעה?]]&lt;&gt;"",טבלה20[[#This Row],[CycleNumber]]&gt;B556),טבלה20[[#This Row],[באיזה מחזור נעקר אחרי קביעה?]],"")</f>
        <v/>
      </c>
      <c r="X555" s="14" t="str">
        <f>IF(AND(טבלה20[[#This Row],[הפרש קבוע אחרון]]&lt;&gt;"",J554=""),טבלה20[[#This Row],[CycleNumber]],"")</f>
        <v/>
      </c>
      <c r="Y555" s="14" t="str">
        <f>IF(OR(טבלה20[[#This Row],[CycleNumber]]&gt;B556,B556=""),טבלה20[[#This Row],[CycleNumber]],"")</f>
        <v/>
      </c>
      <c r="Z5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5" t="s">
        <v>61</v>
      </c>
      <c r="AS555">
        <v>1</v>
      </c>
      <c r="AT555">
        <v>33</v>
      </c>
      <c r="AU555" t="str">
        <f t="shared" si="19"/>
        <v/>
      </c>
      <c r="AV555" t="str">
        <f t="shared" si="20"/>
        <v/>
      </c>
    </row>
    <row r="556" spans="1:48" x14ac:dyDescent="0.25">
      <c r="A556" t="s">
        <v>61</v>
      </c>
      <c r="B556">
        <v>2</v>
      </c>
      <c r="C556">
        <v>0</v>
      </c>
      <c r="D556">
        <v>1</v>
      </c>
      <c r="E556">
        <v>0</v>
      </c>
      <c r="F556">
        <v>34</v>
      </c>
      <c r="G556">
        <f>טבלה20[[#This Row],[LengthofCycle]]+1</f>
        <v>35</v>
      </c>
      <c r="H556" t="str">
        <f>IF(טבלה20[[#This Row],[CycleNumber]]&gt;2,IF(AND(טבלה20[[#This Row],[LengthofCycle]]-F555=F555-F554,טבלה20[[#This Row],[LengthofCycle]]-F555&lt;&gt;0),1,""),"")</f>
        <v/>
      </c>
      <c r="I556" t="str">
        <f>IF(טבלה20[[#This Row],[דילוג]]=1,SUM(H556:H557),"")</f>
        <v/>
      </c>
      <c r="J556" t="str">
        <f>IF(AND(טבלה20[[#This Row],[CycleNumber]]&gt;B555,טבלה20[[#This Row],[CycleNumber]]&gt;2),IF(טבלה20[[#This Row],[דילוג]]=1,טבלה20[[#This Row],[LengthofCycle]]-F555,J555),"")</f>
        <v/>
      </c>
      <c r="K556" t="str">
        <f>IF(AND(טבלה20[[#This Row],[CycleNumber]]&gt;B555,טבלה20[[#This Row],[CycleNumber]]&gt;2),IF(טבלה20[[#This Row],[דילוג]]=1,1,IF(MAX(K554:K555)=1,1,IF(טבלה20[[#This Row],[LengthofCycle]]-F555&lt;&gt;טבלה20[[#This Row],[הפרש קבוע אחרון]],0,""))),"")</f>
        <v/>
      </c>
      <c r="L556" t="str">
        <f>IF(טבלה20[[#This Row],[CycleNumber]]&lt;3,"",IF(טבלה20[[#This Row],[דילוג]]=1,1,IF(L555="","",IF(טבלה20[[#This Row],[LengthofCycle]]-F555=טבלה20[[#This Row],[הפרש קבוע אחרון]],1,IF(L555+1&gt;3,"",L555+1)))))</f>
        <v/>
      </c>
      <c r="M556" t="str">
        <f>IF(AND(טבלה20[[#This Row],[פעילות]]=1,L557=2,L558=1,B558&gt;טבלה20[[#This Row],[CycleNumber]]),1,"")</f>
        <v/>
      </c>
      <c r="N556" t="str">
        <f>IF(AND(טבלה20[[#This Row],[האם יש לאישה וסת דילוג?]]=1,טבלה20[[#This Row],[CycleNumber]]&gt;5),IF(AND(טבלה20[[#This Row],[LengthofCycle]]=F553,F555=F552,F554=F551),1,""),"")</f>
        <v/>
      </c>
      <c r="O556" t="str">
        <f>IF(OR(טבלה20[[#This Row],[פעילות]]="",L555=""),"",IF(טבלה20[[#This Row],[פעילות]]=1,1,0))</f>
        <v/>
      </c>
      <c r="P556" t="str">
        <f>IF(AND(טבלה20[[#This Row],[הפרש קבוע אחרון]]&lt;&gt;"",טבלה20[[#This Row],[CycleNumber]]&lt;B557,B557&lt;&gt;"",טבלה20[[#This Row],[פעילות]]&lt;4),IF(F557-טבלה20[[#This Row],[LengthofCycle]]=טבלה20[[#This Row],[הפרש קבוע אחרון]],1,0),"")</f>
        <v/>
      </c>
      <c r="Q556" s="14" t="str">
        <f>IF(טבלה20[[#This Row],[פעילות]]="","",IF(OR(Q555="",AND(טבלה20[[#This Row],[דילוג]]=1,L555=3)),1,Q555+1))</f>
        <v/>
      </c>
      <c r="R556" s="14" t="str">
        <f>IF(AND(טבלה20[[#This Row],[מחזורי פעילות]]=3,H557=1,טבלה20[[#This Row],[הפרש קבוע אחרון]]&lt;&gt;J557),1,"")</f>
        <v/>
      </c>
      <c r="S556" s="14" t="str">
        <f>IF(AND(טבלה20[[#This Row],[מחזורי פעילות]]=3,H557=1,טבלה20[[#This Row],[הפרש קבוע אחרון]]=J557),1,"")</f>
        <v/>
      </c>
      <c r="T556" s="14" t="str">
        <f>IF(AND(טבלה20[[#This Row],[דילוג]]=1,טבלה20[[#This Row],[הפרש קבוע אחרון]]=J555,טבלה20[[#This Row],[מחזורי פעילות]]&gt;1),1,"")</f>
        <v/>
      </c>
      <c r="U556" s="14" t="str">
        <f>IF(OR(AND(טבלה20[[#This Row],[מחזורי פעילות]]&lt;&gt;"",Q557=""),AND(טבלה20[[#This Row],[פעילות]]=3,Q557=1)),טבלה20[[#This Row],[מחזורי פעילות]],"")</f>
        <v/>
      </c>
      <c r="V556" s="14" t="str">
        <f>IF(טבלה20[[#This Row],[באיזה מחזור נעקר אחרי קביעה?]]&lt;&gt;"",1,"")</f>
        <v/>
      </c>
      <c r="W556" s="14" t="str">
        <f>IF(AND(טבלה20[[#This Row],[באיזה מחזור נעקר אחרי קביעה?]]&lt;&gt;"",טבלה20[[#This Row],[CycleNumber]]&gt;B557),טבלה20[[#This Row],[באיזה מחזור נעקר אחרי קביעה?]],"")</f>
        <v/>
      </c>
      <c r="X556" s="14" t="str">
        <f>IF(AND(טבלה20[[#This Row],[הפרש קבוע אחרון]]&lt;&gt;"",J555=""),טבלה20[[#This Row],[CycleNumber]],"")</f>
        <v/>
      </c>
      <c r="Y556" s="14" t="str">
        <f>IF(OR(טבלה20[[#This Row],[CycleNumber]]&gt;B557,B557=""),טבלה20[[#This Row],[CycleNumber]],"")</f>
        <v/>
      </c>
      <c r="Z5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6" t="s">
        <v>61</v>
      </c>
      <c r="AS556">
        <v>2</v>
      </c>
      <c r="AT556">
        <v>34</v>
      </c>
      <c r="AU556" t="str">
        <f t="shared" si="19"/>
        <v/>
      </c>
      <c r="AV556" t="str">
        <f t="shared" si="20"/>
        <v/>
      </c>
    </row>
    <row r="557" spans="1:48" x14ac:dyDescent="0.25">
      <c r="A557" t="s">
        <v>61</v>
      </c>
      <c r="B557">
        <v>3</v>
      </c>
      <c r="C557">
        <v>0</v>
      </c>
      <c r="D557">
        <v>1</v>
      </c>
      <c r="E557">
        <v>0</v>
      </c>
      <c r="F557">
        <v>32</v>
      </c>
      <c r="G557">
        <f>טבלה20[[#This Row],[LengthofCycle]]+1</f>
        <v>33</v>
      </c>
      <c r="H557" t="str">
        <f>IF(טבלה20[[#This Row],[CycleNumber]]&gt;2,IF(AND(טבלה20[[#This Row],[LengthofCycle]]-F556=F556-F555,טבלה20[[#This Row],[LengthofCycle]]-F556&lt;&gt;0),1,""),"")</f>
        <v/>
      </c>
      <c r="I557" t="str">
        <f>IF(טבלה20[[#This Row],[דילוג]]=1,SUM(H557:H558),"")</f>
        <v/>
      </c>
      <c r="J557" t="str">
        <f>IF(AND(טבלה20[[#This Row],[CycleNumber]]&gt;B556,טבלה20[[#This Row],[CycleNumber]]&gt;2),IF(טבלה20[[#This Row],[דילוג]]=1,טבלה20[[#This Row],[LengthofCycle]]-F556,J556),"")</f>
        <v/>
      </c>
      <c r="K557">
        <f>IF(AND(טבלה20[[#This Row],[CycleNumber]]&gt;B556,טבלה20[[#This Row],[CycleNumber]]&gt;2),IF(טבלה20[[#This Row],[דילוג]]=1,1,IF(MAX(K555:K556)=1,1,IF(טבלה20[[#This Row],[LengthofCycle]]-F556&lt;&gt;טבלה20[[#This Row],[הפרש קבוע אחרון]],0,""))),"")</f>
        <v>0</v>
      </c>
      <c r="L557" t="str">
        <f>IF(טבלה20[[#This Row],[CycleNumber]]&lt;3,"",IF(טבלה20[[#This Row],[דילוג]]=1,1,IF(L556="","",IF(טבלה20[[#This Row],[LengthofCycle]]-F556=טבלה20[[#This Row],[הפרש קבוע אחרון]],1,IF(L556+1&gt;3,"",L556+1)))))</f>
        <v/>
      </c>
      <c r="M557" t="str">
        <f>IF(AND(טבלה20[[#This Row],[פעילות]]=1,L558=2,L559=1,B559&gt;טבלה20[[#This Row],[CycleNumber]]),1,"")</f>
        <v/>
      </c>
      <c r="N557" t="str">
        <f>IF(AND(טבלה20[[#This Row],[האם יש לאישה וסת דילוג?]]=1,טבלה20[[#This Row],[CycleNumber]]&gt;5),IF(AND(טבלה20[[#This Row],[LengthofCycle]]=F554,F556=F553,F555=F552),1,""),"")</f>
        <v/>
      </c>
      <c r="O557" t="str">
        <f>IF(OR(טבלה20[[#This Row],[פעילות]]="",L556=""),"",IF(טבלה20[[#This Row],[פעילות]]=1,1,0))</f>
        <v/>
      </c>
      <c r="P557" t="str">
        <f>IF(AND(טבלה20[[#This Row],[הפרש קבוע אחרון]]&lt;&gt;"",טבלה20[[#This Row],[CycleNumber]]&lt;B558,B558&lt;&gt;"",טבלה20[[#This Row],[פעילות]]&lt;4),IF(F558-טבלה20[[#This Row],[LengthofCycle]]=טבלה20[[#This Row],[הפרש קבוע אחרון]],1,0),"")</f>
        <v/>
      </c>
      <c r="Q557" s="14" t="str">
        <f>IF(טבלה20[[#This Row],[פעילות]]="","",IF(OR(Q556="",AND(טבלה20[[#This Row],[דילוג]]=1,L556=3)),1,Q556+1))</f>
        <v/>
      </c>
      <c r="R557" s="14" t="str">
        <f>IF(AND(טבלה20[[#This Row],[מחזורי פעילות]]=3,H558=1,טבלה20[[#This Row],[הפרש קבוע אחרון]]&lt;&gt;J558),1,"")</f>
        <v/>
      </c>
      <c r="S557" s="14" t="str">
        <f>IF(AND(טבלה20[[#This Row],[מחזורי פעילות]]=3,H558=1,טבלה20[[#This Row],[הפרש קבוע אחרון]]=J558),1,"")</f>
        <v/>
      </c>
      <c r="T557" s="14" t="str">
        <f>IF(AND(טבלה20[[#This Row],[דילוג]]=1,טבלה20[[#This Row],[הפרש קבוע אחרון]]=J556,טבלה20[[#This Row],[מחזורי פעילות]]&gt;1),1,"")</f>
        <v/>
      </c>
      <c r="U557" s="14" t="str">
        <f>IF(OR(AND(טבלה20[[#This Row],[מחזורי פעילות]]&lt;&gt;"",Q558=""),AND(טבלה20[[#This Row],[פעילות]]=3,Q558=1)),טבלה20[[#This Row],[מחזורי פעילות]],"")</f>
        <v/>
      </c>
      <c r="V557" s="14" t="str">
        <f>IF(טבלה20[[#This Row],[באיזה מחזור נעקר אחרי קביעה?]]&lt;&gt;"",1,"")</f>
        <v/>
      </c>
      <c r="W557" s="14" t="str">
        <f>IF(AND(טבלה20[[#This Row],[באיזה מחזור נעקר אחרי קביעה?]]&lt;&gt;"",טבלה20[[#This Row],[CycleNumber]]&gt;B558),טבלה20[[#This Row],[באיזה מחזור נעקר אחרי קביעה?]],"")</f>
        <v/>
      </c>
      <c r="X557" s="14" t="str">
        <f>IF(AND(טבלה20[[#This Row],[הפרש קבוע אחרון]]&lt;&gt;"",J556=""),טבלה20[[#This Row],[CycleNumber]],"")</f>
        <v/>
      </c>
      <c r="Y557" s="14" t="str">
        <f>IF(OR(טבלה20[[#This Row],[CycleNumber]]&gt;B558,B558=""),טבלה20[[#This Row],[CycleNumber]],"")</f>
        <v/>
      </c>
      <c r="Z5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7" t="s">
        <v>61</v>
      </c>
      <c r="AS557">
        <v>3</v>
      </c>
      <c r="AT557">
        <v>32</v>
      </c>
      <c r="AU557">
        <f t="shared" si="19"/>
        <v>0</v>
      </c>
      <c r="AV557" t="str">
        <f t="shared" si="20"/>
        <v/>
      </c>
    </row>
    <row r="558" spans="1:48" x14ac:dyDescent="0.25">
      <c r="A558" t="s">
        <v>61</v>
      </c>
      <c r="B558">
        <v>4</v>
      </c>
      <c r="C558">
        <v>0</v>
      </c>
      <c r="D558">
        <v>1</v>
      </c>
      <c r="E558">
        <v>0</v>
      </c>
      <c r="F558">
        <v>32</v>
      </c>
      <c r="G558">
        <f>טבלה20[[#This Row],[LengthofCycle]]+1</f>
        <v>33</v>
      </c>
      <c r="H558" t="str">
        <f>IF(טבלה20[[#This Row],[CycleNumber]]&gt;2,IF(AND(טבלה20[[#This Row],[LengthofCycle]]-F557=F557-F556,טבלה20[[#This Row],[LengthofCycle]]-F557&lt;&gt;0),1,""),"")</f>
        <v/>
      </c>
      <c r="I558" t="str">
        <f>IF(טבלה20[[#This Row],[דילוג]]=1,SUM(H558:H559),"")</f>
        <v/>
      </c>
      <c r="J558" t="str">
        <f>IF(AND(טבלה20[[#This Row],[CycleNumber]]&gt;B557,טבלה20[[#This Row],[CycleNumber]]&gt;2),IF(טבלה20[[#This Row],[דילוג]]=1,טבלה20[[#This Row],[LengthofCycle]]-F557,J557),"")</f>
        <v/>
      </c>
      <c r="K558">
        <f>IF(AND(טבלה20[[#This Row],[CycleNumber]]&gt;B557,טבלה20[[#This Row],[CycleNumber]]&gt;2),IF(טבלה20[[#This Row],[דילוג]]=1,1,IF(MAX(K556:K557)=1,1,IF(טבלה20[[#This Row],[LengthofCycle]]-F557&lt;&gt;טבלה20[[#This Row],[הפרש קבוע אחרון]],0,""))),"")</f>
        <v>0</v>
      </c>
      <c r="L558" t="str">
        <f>IF(טבלה20[[#This Row],[CycleNumber]]&lt;3,"",IF(טבלה20[[#This Row],[דילוג]]=1,1,IF(L557="","",IF(טבלה20[[#This Row],[LengthofCycle]]-F557=טבלה20[[#This Row],[הפרש קבוע אחרון]],1,IF(L557+1&gt;3,"",L557+1)))))</f>
        <v/>
      </c>
      <c r="M558" t="str">
        <f>IF(AND(טבלה20[[#This Row],[פעילות]]=1,L559=2,L560=1,B560&gt;טבלה20[[#This Row],[CycleNumber]]),1,"")</f>
        <v/>
      </c>
      <c r="N558" t="str">
        <f>IF(AND(טבלה20[[#This Row],[האם יש לאישה וסת דילוג?]]=1,טבלה20[[#This Row],[CycleNumber]]&gt;5),IF(AND(טבלה20[[#This Row],[LengthofCycle]]=F555,F557=F554,F556=F553),1,""),"")</f>
        <v/>
      </c>
      <c r="O558" t="str">
        <f>IF(OR(טבלה20[[#This Row],[פעילות]]="",L557=""),"",IF(טבלה20[[#This Row],[פעילות]]=1,1,0))</f>
        <v/>
      </c>
      <c r="P558" t="str">
        <f>IF(AND(טבלה20[[#This Row],[הפרש קבוע אחרון]]&lt;&gt;"",טבלה20[[#This Row],[CycleNumber]]&lt;B559,B559&lt;&gt;"",טבלה20[[#This Row],[פעילות]]&lt;4),IF(F559-טבלה20[[#This Row],[LengthofCycle]]=טבלה20[[#This Row],[הפרש קבוע אחרון]],1,0),"")</f>
        <v/>
      </c>
      <c r="Q558" s="14" t="str">
        <f>IF(טבלה20[[#This Row],[פעילות]]="","",IF(OR(Q557="",AND(טבלה20[[#This Row],[דילוג]]=1,L557=3)),1,Q557+1))</f>
        <v/>
      </c>
      <c r="R558" s="14" t="str">
        <f>IF(AND(טבלה20[[#This Row],[מחזורי פעילות]]=3,H559=1,טבלה20[[#This Row],[הפרש קבוע אחרון]]&lt;&gt;J559),1,"")</f>
        <v/>
      </c>
      <c r="S558" s="14" t="str">
        <f>IF(AND(טבלה20[[#This Row],[מחזורי פעילות]]=3,H559=1,טבלה20[[#This Row],[הפרש קבוע אחרון]]=J559),1,"")</f>
        <v/>
      </c>
      <c r="T558" s="14" t="str">
        <f>IF(AND(טבלה20[[#This Row],[דילוג]]=1,טבלה20[[#This Row],[הפרש קבוע אחרון]]=J557,טבלה20[[#This Row],[מחזורי פעילות]]&gt;1),1,"")</f>
        <v/>
      </c>
      <c r="U558" s="14" t="str">
        <f>IF(OR(AND(טבלה20[[#This Row],[מחזורי פעילות]]&lt;&gt;"",Q559=""),AND(טבלה20[[#This Row],[פעילות]]=3,Q559=1)),טבלה20[[#This Row],[מחזורי פעילות]],"")</f>
        <v/>
      </c>
      <c r="V558" s="14" t="str">
        <f>IF(טבלה20[[#This Row],[באיזה מחזור נעקר אחרי קביעה?]]&lt;&gt;"",1,"")</f>
        <v/>
      </c>
      <c r="W558" s="14" t="str">
        <f>IF(AND(טבלה20[[#This Row],[באיזה מחזור נעקר אחרי קביעה?]]&lt;&gt;"",טבלה20[[#This Row],[CycleNumber]]&gt;B559),טבלה20[[#This Row],[באיזה מחזור נעקר אחרי קביעה?]],"")</f>
        <v/>
      </c>
      <c r="X558" s="14" t="str">
        <f>IF(AND(טבלה20[[#This Row],[הפרש קבוע אחרון]]&lt;&gt;"",J557=""),טבלה20[[#This Row],[CycleNumber]],"")</f>
        <v/>
      </c>
      <c r="Y558" s="14" t="str">
        <f>IF(OR(טבלה20[[#This Row],[CycleNumber]]&gt;B559,B559=""),טבלה20[[#This Row],[CycleNumber]],"")</f>
        <v/>
      </c>
      <c r="Z5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8" t="s">
        <v>61</v>
      </c>
      <c r="AS558">
        <v>4</v>
      </c>
      <c r="AT558">
        <v>32</v>
      </c>
      <c r="AU558">
        <f t="shared" si="19"/>
        <v>0</v>
      </c>
      <c r="AV558" t="str">
        <f t="shared" si="20"/>
        <v/>
      </c>
    </row>
    <row r="559" spans="1:48" x14ac:dyDescent="0.25">
      <c r="A559" t="s">
        <v>61</v>
      </c>
      <c r="B559">
        <v>5</v>
      </c>
      <c r="C559">
        <v>0</v>
      </c>
      <c r="D559">
        <v>1</v>
      </c>
      <c r="E559">
        <v>0</v>
      </c>
      <c r="F559">
        <v>32</v>
      </c>
      <c r="G559">
        <f>טבלה20[[#This Row],[LengthofCycle]]+1</f>
        <v>33</v>
      </c>
      <c r="H559" t="str">
        <f>IF(טבלה20[[#This Row],[CycleNumber]]&gt;2,IF(AND(טבלה20[[#This Row],[LengthofCycle]]-F558=F558-F557,טבלה20[[#This Row],[LengthofCycle]]-F558&lt;&gt;0),1,""),"")</f>
        <v/>
      </c>
      <c r="I559" t="str">
        <f>IF(טבלה20[[#This Row],[דילוג]]=1,SUM(H559:H560),"")</f>
        <v/>
      </c>
      <c r="J559" t="str">
        <f>IF(AND(טבלה20[[#This Row],[CycleNumber]]&gt;B558,טבלה20[[#This Row],[CycleNumber]]&gt;2),IF(טבלה20[[#This Row],[דילוג]]=1,טבלה20[[#This Row],[LengthofCycle]]-F558,J558),"")</f>
        <v/>
      </c>
      <c r="K559">
        <f>IF(AND(טבלה20[[#This Row],[CycleNumber]]&gt;B558,טבלה20[[#This Row],[CycleNumber]]&gt;2),IF(טבלה20[[#This Row],[דילוג]]=1,1,IF(MAX(K557:K558)=1,1,IF(טבלה20[[#This Row],[LengthofCycle]]-F558&lt;&gt;טבלה20[[#This Row],[הפרש קבוע אחרון]],0,""))),"")</f>
        <v>0</v>
      </c>
      <c r="L559" t="str">
        <f>IF(טבלה20[[#This Row],[CycleNumber]]&lt;3,"",IF(טבלה20[[#This Row],[דילוג]]=1,1,IF(L558="","",IF(טבלה20[[#This Row],[LengthofCycle]]-F558=טבלה20[[#This Row],[הפרש קבוע אחרון]],1,IF(L558+1&gt;3,"",L558+1)))))</f>
        <v/>
      </c>
      <c r="M559" t="str">
        <f>IF(AND(טבלה20[[#This Row],[פעילות]]=1,L560=2,L561=1,B561&gt;טבלה20[[#This Row],[CycleNumber]]),1,"")</f>
        <v/>
      </c>
      <c r="N559" t="str">
        <f>IF(AND(טבלה20[[#This Row],[האם יש לאישה וסת דילוג?]]=1,טבלה20[[#This Row],[CycleNumber]]&gt;5),IF(AND(טבלה20[[#This Row],[LengthofCycle]]=F556,F558=F555,F557=F554),1,""),"")</f>
        <v/>
      </c>
      <c r="O559" t="str">
        <f>IF(OR(טבלה20[[#This Row],[פעילות]]="",L558=""),"",IF(טבלה20[[#This Row],[פעילות]]=1,1,0))</f>
        <v/>
      </c>
      <c r="P559" t="str">
        <f>IF(AND(טבלה20[[#This Row],[הפרש קבוע אחרון]]&lt;&gt;"",טבלה20[[#This Row],[CycleNumber]]&lt;B560,B560&lt;&gt;"",טבלה20[[#This Row],[פעילות]]&lt;4),IF(F560-טבלה20[[#This Row],[LengthofCycle]]=טבלה20[[#This Row],[הפרש קבוע אחרון]],1,0),"")</f>
        <v/>
      </c>
      <c r="Q559" s="14" t="str">
        <f>IF(טבלה20[[#This Row],[פעילות]]="","",IF(OR(Q558="",AND(טבלה20[[#This Row],[דילוג]]=1,L558=3)),1,Q558+1))</f>
        <v/>
      </c>
      <c r="R559" s="14" t="str">
        <f>IF(AND(טבלה20[[#This Row],[מחזורי פעילות]]=3,H560=1,טבלה20[[#This Row],[הפרש קבוע אחרון]]&lt;&gt;J560),1,"")</f>
        <v/>
      </c>
      <c r="S559" s="14" t="str">
        <f>IF(AND(טבלה20[[#This Row],[מחזורי פעילות]]=3,H560=1,טבלה20[[#This Row],[הפרש קבוע אחרון]]=J560),1,"")</f>
        <v/>
      </c>
      <c r="T559" s="14" t="str">
        <f>IF(AND(טבלה20[[#This Row],[דילוג]]=1,טבלה20[[#This Row],[הפרש קבוע אחרון]]=J558,טבלה20[[#This Row],[מחזורי פעילות]]&gt;1),1,"")</f>
        <v/>
      </c>
      <c r="U559" s="14" t="str">
        <f>IF(OR(AND(טבלה20[[#This Row],[מחזורי פעילות]]&lt;&gt;"",Q560=""),AND(טבלה20[[#This Row],[פעילות]]=3,Q560=1)),טבלה20[[#This Row],[מחזורי פעילות]],"")</f>
        <v/>
      </c>
      <c r="V559" s="14" t="str">
        <f>IF(טבלה20[[#This Row],[באיזה מחזור נעקר אחרי קביעה?]]&lt;&gt;"",1,"")</f>
        <v/>
      </c>
      <c r="W559" s="14" t="str">
        <f>IF(AND(טבלה20[[#This Row],[באיזה מחזור נעקר אחרי קביעה?]]&lt;&gt;"",טבלה20[[#This Row],[CycleNumber]]&gt;B560),טבלה20[[#This Row],[באיזה מחזור נעקר אחרי קביעה?]],"")</f>
        <v/>
      </c>
      <c r="X559" s="14" t="str">
        <f>IF(AND(טבלה20[[#This Row],[הפרש קבוע אחרון]]&lt;&gt;"",J558=""),טבלה20[[#This Row],[CycleNumber]],"")</f>
        <v/>
      </c>
      <c r="Y559" s="14" t="str">
        <f>IF(OR(טבלה20[[#This Row],[CycleNumber]]&gt;B560,B560=""),טבלה20[[#This Row],[CycleNumber]],"")</f>
        <v/>
      </c>
      <c r="Z5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59" t="s">
        <v>61</v>
      </c>
      <c r="AS559">
        <v>5</v>
      </c>
      <c r="AT559">
        <v>32</v>
      </c>
      <c r="AU559">
        <f t="shared" si="19"/>
        <v>0</v>
      </c>
      <c r="AV559" t="str">
        <f t="shared" si="20"/>
        <v/>
      </c>
    </row>
    <row r="560" spans="1:48" x14ac:dyDescent="0.25">
      <c r="A560" t="s">
        <v>61</v>
      </c>
      <c r="B560">
        <v>6</v>
      </c>
      <c r="C560">
        <v>0</v>
      </c>
      <c r="D560">
        <v>1</v>
      </c>
      <c r="E560">
        <v>0</v>
      </c>
      <c r="F560">
        <v>34</v>
      </c>
      <c r="G560">
        <f>טבלה20[[#This Row],[LengthofCycle]]+1</f>
        <v>35</v>
      </c>
      <c r="H560" t="str">
        <f>IF(טבלה20[[#This Row],[CycleNumber]]&gt;2,IF(AND(טבלה20[[#This Row],[LengthofCycle]]-F559=F559-F558,טבלה20[[#This Row],[LengthofCycle]]-F559&lt;&gt;0),1,""),"")</f>
        <v/>
      </c>
      <c r="I560" t="str">
        <f>IF(טבלה20[[#This Row],[דילוג]]=1,SUM(H560:H561),"")</f>
        <v/>
      </c>
      <c r="J560" t="str">
        <f>IF(AND(טבלה20[[#This Row],[CycleNumber]]&gt;B559,טבלה20[[#This Row],[CycleNumber]]&gt;2),IF(טבלה20[[#This Row],[דילוג]]=1,טבלה20[[#This Row],[LengthofCycle]]-F559,J559),"")</f>
        <v/>
      </c>
      <c r="K560">
        <f>IF(AND(טבלה20[[#This Row],[CycleNumber]]&gt;B559,טבלה20[[#This Row],[CycleNumber]]&gt;2),IF(טבלה20[[#This Row],[דילוג]]=1,1,IF(MAX(K558:K559)=1,1,IF(טבלה20[[#This Row],[LengthofCycle]]-F559&lt;&gt;טבלה20[[#This Row],[הפרש קבוע אחרון]],0,""))),"")</f>
        <v>0</v>
      </c>
      <c r="L560" t="str">
        <f>IF(טבלה20[[#This Row],[CycleNumber]]&lt;3,"",IF(טבלה20[[#This Row],[דילוג]]=1,1,IF(L559="","",IF(טבלה20[[#This Row],[LengthofCycle]]-F559=טבלה20[[#This Row],[הפרש קבוע אחרון]],1,IF(L559+1&gt;3,"",L559+1)))))</f>
        <v/>
      </c>
      <c r="M560" t="str">
        <f>IF(AND(טבלה20[[#This Row],[פעילות]]=1,L561=2,L562=1,B562&gt;טבלה20[[#This Row],[CycleNumber]]),1,"")</f>
        <v/>
      </c>
      <c r="N560" t="str">
        <f>IF(AND(טבלה20[[#This Row],[האם יש לאישה וסת דילוג?]]=1,טבלה20[[#This Row],[CycleNumber]]&gt;5),IF(AND(טבלה20[[#This Row],[LengthofCycle]]=F557,F559=F556,F558=F555),1,""),"")</f>
        <v/>
      </c>
      <c r="O560" t="str">
        <f>IF(OR(טבלה20[[#This Row],[פעילות]]="",L559=""),"",IF(טבלה20[[#This Row],[פעילות]]=1,1,0))</f>
        <v/>
      </c>
      <c r="P560" t="str">
        <f>IF(AND(טבלה20[[#This Row],[הפרש קבוע אחרון]]&lt;&gt;"",טבלה20[[#This Row],[CycleNumber]]&lt;B561,B561&lt;&gt;"",טבלה20[[#This Row],[פעילות]]&lt;4),IF(F561-טבלה20[[#This Row],[LengthofCycle]]=טבלה20[[#This Row],[הפרש קבוע אחרון]],1,0),"")</f>
        <v/>
      </c>
      <c r="Q560" s="14" t="str">
        <f>IF(טבלה20[[#This Row],[פעילות]]="","",IF(OR(Q559="",AND(טבלה20[[#This Row],[דילוג]]=1,L559=3)),1,Q559+1))</f>
        <v/>
      </c>
      <c r="R560" s="14" t="str">
        <f>IF(AND(טבלה20[[#This Row],[מחזורי פעילות]]=3,H561=1,טבלה20[[#This Row],[הפרש קבוע אחרון]]&lt;&gt;J561),1,"")</f>
        <v/>
      </c>
      <c r="S560" s="14" t="str">
        <f>IF(AND(טבלה20[[#This Row],[מחזורי פעילות]]=3,H561=1,טבלה20[[#This Row],[הפרש קבוע אחרון]]=J561),1,"")</f>
        <v/>
      </c>
      <c r="T560" s="14" t="str">
        <f>IF(AND(טבלה20[[#This Row],[דילוג]]=1,טבלה20[[#This Row],[הפרש קבוע אחרון]]=J559,טבלה20[[#This Row],[מחזורי פעילות]]&gt;1),1,"")</f>
        <v/>
      </c>
      <c r="U560" s="14" t="str">
        <f>IF(OR(AND(טבלה20[[#This Row],[מחזורי פעילות]]&lt;&gt;"",Q561=""),AND(טבלה20[[#This Row],[פעילות]]=3,Q561=1)),טבלה20[[#This Row],[מחזורי פעילות]],"")</f>
        <v/>
      </c>
      <c r="V560" s="14" t="str">
        <f>IF(טבלה20[[#This Row],[באיזה מחזור נעקר אחרי קביעה?]]&lt;&gt;"",1,"")</f>
        <v/>
      </c>
      <c r="W560" s="14" t="str">
        <f>IF(AND(טבלה20[[#This Row],[באיזה מחזור נעקר אחרי קביעה?]]&lt;&gt;"",טבלה20[[#This Row],[CycleNumber]]&gt;B561),טבלה20[[#This Row],[באיזה מחזור נעקר אחרי קביעה?]],"")</f>
        <v/>
      </c>
      <c r="X560" s="14" t="str">
        <f>IF(AND(טבלה20[[#This Row],[הפרש קבוע אחרון]]&lt;&gt;"",J559=""),טבלה20[[#This Row],[CycleNumber]],"")</f>
        <v/>
      </c>
      <c r="Y560" s="14" t="str">
        <f>IF(OR(טבלה20[[#This Row],[CycleNumber]]&gt;B561,B561=""),טבלה20[[#This Row],[CycleNumber]],"")</f>
        <v/>
      </c>
      <c r="Z5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0" t="s">
        <v>61</v>
      </c>
      <c r="AS560">
        <v>6</v>
      </c>
      <c r="AT560">
        <v>34</v>
      </c>
      <c r="AU560">
        <f t="shared" si="19"/>
        <v>0</v>
      </c>
      <c r="AV560" t="str">
        <f t="shared" si="20"/>
        <v/>
      </c>
    </row>
    <row r="561" spans="1:48" x14ac:dyDescent="0.25">
      <c r="A561" t="s">
        <v>61</v>
      </c>
      <c r="B561">
        <v>7</v>
      </c>
      <c r="C561">
        <v>0</v>
      </c>
      <c r="D561">
        <v>1</v>
      </c>
      <c r="E561">
        <v>0</v>
      </c>
      <c r="F561">
        <v>33</v>
      </c>
      <c r="G561">
        <f>טבלה20[[#This Row],[LengthofCycle]]+1</f>
        <v>34</v>
      </c>
      <c r="H561" t="str">
        <f>IF(טבלה20[[#This Row],[CycleNumber]]&gt;2,IF(AND(טבלה20[[#This Row],[LengthofCycle]]-F560=F560-F559,טבלה20[[#This Row],[LengthofCycle]]-F560&lt;&gt;0),1,""),"")</f>
        <v/>
      </c>
      <c r="I561" t="str">
        <f>IF(טבלה20[[#This Row],[דילוג]]=1,SUM(H561:H562),"")</f>
        <v/>
      </c>
      <c r="J561" t="str">
        <f>IF(AND(טבלה20[[#This Row],[CycleNumber]]&gt;B560,טבלה20[[#This Row],[CycleNumber]]&gt;2),IF(טבלה20[[#This Row],[דילוג]]=1,טבלה20[[#This Row],[LengthofCycle]]-F560,J560),"")</f>
        <v/>
      </c>
      <c r="K561">
        <f>IF(AND(טבלה20[[#This Row],[CycleNumber]]&gt;B560,טבלה20[[#This Row],[CycleNumber]]&gt;2),IF(טבלה20[[#This Row],[דילוג]]=1,1,IF(MAX(K559:K560)=1,1,IF(טבלה20[[#This Row],[LengthofCycle]]-F560&lt;&gt;טבלה20[[#This Row],[הפרש קבוע אחרון]],0,""))),"")</f>
        <v>0</v>
      </c>
      <c r="L561" t="str">
        <f>IF(טבלה20[[#This Row],[CycleNumber]]&lt;3,"",IF(טבלה20[[#This Row],[דילוג]]=1,1,IF(L560="","",IF(טבלה20[[#This Row],[LengthofCycle]]-F560=טבלה20[[#This Row],[הפרש קבוע אחרון]],1,IF(L560+1&gt;3,"",L560+1)))))</f>
        <v/>
      </c>
      <c r="M561" t="str">
        <f>IF(AND(טבלה20[[#This Row],[פעילות]]=1,L562=2,L563=1,B563&gt;טבלה20[[#This Row],[CycleNumber]]),1,"")</f>
        <v/>
      </c>
      <c r="N561" t="str">
        <f>IF(AND(טבלה20[[#This Row],[האם יש לאישה וסת דילוג?]]=1,טבלה20[[#This Row],[CycleNumber]]&gt;5),IF(AND(טבלה20[[#This Row],[LengthofCycle]]=F558,F560=F557,F559=F556),1,""),"")</f>
        <v/>
      </c>
      <c r="O561" t="str">
        <f>IF(OR(טבלה20[[#This Row],[פעילות]]="",L560=""),"",IF(טבלה20[[#This Row],[פעילות]]=1,1,0))</f>
        <v/>
      </c>
      <c r="P561" t="str">
        <f>IF(AND(טבלה20[[#This Row],[הפרש קבוע אחרון]]&lt;&gt;"",טבלה20[[#This Row],[CycleNumber]]&lt;B562,B562&lt;&gt;"",טבלה20[[#This Row],[פעילות]]&lt;4),IF(F562-טבלה20[[#This Row],[LengthofCycle]]=טבלה20[[#This Row],[הפרש קבוע אחרון]],1,0),"")</f>
        <v/>
      </c>
      <c r="Q561" s="14" t="str">
        <f>IF(טבלה20[[#This Row],[פעילות]]="","",IF(OR(Q560="",AND(טבלה20[[#This Row],[דילוג]]=1,L560=3)),1,Q560+1))</f>
        <v/>
      </c>
      <c r="R561" s="14" t="str">
        <f>IF(AND(טבלה20[[#This Row],[מחזורי פעילות]]=3,H562=1,טבלה20[[#This Row],[הפרש קבוע אחרון]]&lt;&gt;J562),1,"")</f>
        <v/>
      </c>
      <c r="S561" s="14" t="str">
        <f>IF(AND(טבלה20[[#This Row],[מחזורי פעילות]]=3,H562=1,טבלה20[[#This Row],[הפרש קבוע אחרון]]=J562),1,"")</f>
        <v/>
      </c>
      <c r="T561" s="14" t="str">
        <f>IF(AND(טבלה20[[#This Row],[דילוג]]=1,טבלה20[[#This Row],[הפרש קבוע אחרון]]=J560,טבלה20[[#This Row],[מחזורי פעילות]]&gt;1),1,"")</f>
        <v/>
      </c>
      <c r="U561" s="14" t="str">
        <f>IF(OR(AND(טבלה20[[#This Row],[מחזורי פעילות]]&lt;&gt;"",Q562=""),AND(טבלה20[[#This Row],[פעילות]]=3,Q562=1)),טבלה20[[#This Row],[מחזורי פעילות]],"")</f>
        <v/>
      </c>
      <c r="V561" s="14" t="str">
        <f>IF(טבלה20[[#This Row],[באיזה מחזור נעקר אחרי קביעה?]]&lt;&gt;"",1,"")</f>
        <v/>
      </c>
      <c r="W561" s="14" t="str">
        <f>IF(AND(טבלה20[[#This Row],[באיזה מחזור נעקר אחרי קביעה?]]&lt;&gt;"",טבלה20[[#This Row],[CycleNumber]]&gt;B562),טבלה20[[#This Row],[באיזה מחזור נעקר אחרי קביעה?]],"")</f>
        <v/>
      </c>
      <c r="X561" s="14" t="str">
        <f>IF(AND(טבלה20[[#This Row],[הפרש קבוע אחרון]]&lt;&gt;"",J560=""),טבלה20[[#This Row],[CycleNumber]],"")</f>
        <v/>
      </c>
      <c r="Y561" s="14" t="str">
        <f>IF(OR(טבלה20[[#This Row],[CycleNumber]]&gt;B562,B562=""),טבלה20[[#This Row],[CycleNumber]],"")</f>
        <v/>
      </c>
      <c r="Z5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1" t="s">
        <v>61</v>
      </c>
      <c r="AS561">
        <v>7</v>
      </c>
      <c r="AT561">
        <v>33</v>
      </c>
      <c r="AU561">
        <f t="shared" si="19"/>
        <v>0</v>
      </c>
      <c r="AV561" t="str">
        <f t="shared" si="20"/>
        <v/>
      </c>
    </row>
    <row r="562" spans="1:48" x14ac:dyDescent="0.25">
      <c r="A562" t="s">
        <v>61</v>
      </c>
      <c r="B562">
        <v>8</v>
      </c>
      <c r="C562">
        <v>0</v>
      </c>
      <c r="D562">
        <v>1</v>
      </c>
      <c r="E562">
        <v>0</v>
      </c>
      <c r="F562">
        <v>35</v>
      </c>
      <c r="G562">
        <f>טבלה20[[#This Row],[LengthofCycle]]+1</f>
        <v>36</v>
      </c>
      <c r="H562" t="str">
        <f>IF(טבלה20[[#This Row],[CycleNumber]]&gt;2,IF(AND(טבלה20[[#This Row],[LengthofCycle]]-F561=F561-F560,טבלה20[[#This Row],[LengthofCycle]]-F561&lt;&gt;0),1,""),"")</f>
        <v/>
      </c>
      <c r="I562" t="str">
        <f>IF(טבלה20[[#This Row],[דילוג]]=1,SUM(H562:H563),"")</f>
        <v/>
      </c>
      <c r="J562" t="str">
        <f>IF(AND(טבלה20[[#This Row],[CycleNumber]]&gt;B561,טבלה20[[#This Row],[CycleNumber]]&gt;2),IF(טבלה20[[#This Row],[דילוג]]=1,טבלה20[[#This Row],[LengthofCycle]]-F561,J561),"")</f>
        <v/>
      </c>
      <c r="K562">
        <f>IF(AND(טבלה20[[#This Row],[CycleNumber]]&gt;B561,טבלה20[[#This Row],[CycleNumber]]&gt;2),IF(טבלה20[[#This Row],[דילוג]]=1,1,IF(MAX(K560:K561)=1,1,IF(טבלה20[[#This Row],[LengthofCycle]]-F561&lt;&gt;טבלה20[[#This Row],[הפרש קבוע אחרון]],0,""))),"")</f>
        <v>0</v>
      </c>
      <c r="L562" t="str">
        <f>IF(טבלה20[[#This Row],[CycleNumber]]&lt;3,"",IF(טבלה20[[#This Row],[דילוג]]=1,1,IF(L561="","",IF(טבלה20[[#This Row],[LengthofCycle]]-F561=טבלה20[[#This Row],[הפרש קבוע אחרון]],1,IF(L561+1&gt;3,"",L561+1)))))</f>
        <v/>
      </c>
      <c r="M562" t="str">
        <f>IF(AND(טבלה20[[#This Row],[פעילות]]=1,L563=2,L564=1,B564&gt;טבלה20[[#This Row],[CycleNumber]]),1,"")</f>
        <v/>
      </c>
      <c r="N562" t="str">
        <f>IF(AND(טבלה20[[#This Row],[האם יש לאישה וסת דילוג?]]=1,טבלה20[[#This Row],[CycleNumber]]&gt;5),IF(AND(טבלה20[[#This Row],[LengthofCycle]]=F559,F561=F558,F560=F557),1,""),"")</f>
        <v/>
      </c>
      <c r="O562" t="str">
        <f>IF(OR(טבלה20[[#This Row],[פעילות]]="",L561=""),"",IF(טבלה20[[#This Row],[פעילות]]=1,1,0))</f>
        <v/>
      </c>
      <c r="P562" t="str">
        <f>IF(AND(טבלה20[[#This Row],[הפרש קבוע אחרון]]&lt;&gt;"",טבלה20[[#This Row],[CycleNumber]]&lt;B563,B563&lt;&gt;"",טבלה20[[#This Row],[פעילות]]&lt;4),IF(F563-טבלה20[[#This Row],[LengthofCycle]]=טבלה20[[#This Row],[הפרש קבוע אחרון]],1,0),"")</f>
        <v/>
      </c>
      <c r="Q562" s="14" t="str">
        <f>IF(טבלה20[[#This Row],[פעילות]]="","",IF(OR(Q561="",AND(טבלה20[[#This Row],[דילוג]]=1,L561=3)),1,Q561+1))</f>
        <v/>
      </c>
      <c r="R562" s="14" t="str">
        <f>IF(AND(טבלה20[[#This Row],[מחזורי פעילות]]=3,H563=1,טבלה20[[#This Row],[הפרש קבוע אחרון]]&lt;&gt;J563),1,"")</f>
        <v/>
      </c>
      <c r="S562" s="14" t="str">
        <f>IF(AND(טבלה20[[#This Row],[מחזורי פעילות]]=3,H563=1,טבלה20[[#This Row],[הפרש קבוע אחרון]]=J563),1,"")</f>
        <v/>
      </c>
      <c r="T562" s="14" t="str">
        <f>IF(AND(טבלה20[[#This Row],[דילוג]]=1,טבלה20[[#This Row],[הפרש קבוע אחרון]]=J561,טבלה20[[#This Row],[מחזורי פעילות]]&gt;1),1,"")</f>
        <v/>
      </c>
      <c r="U562" s="14" t="str">
        <f>IF(OR(AND(טבלה20[[#This Row],[מחזורי פעילות]]&lt;&gt;"",Q563=""),AND(טבלה20[[#This Row],[פעילות]]=3,Q563=1)),טבלה20[[#This Row],[מחזורי פעילות]],"")</f>
        <v/>
      </c>
      <c r="V562" s="14" t="str">
        <f>IF(טבלה20[[#This Row],[באיזה מחזור נעקר אחרי קביעה?]]&lt;&gt;"",1,"")</f>
        <v/>
      </c>
      <c r="W562" s="14" t="str">
        <f>IF(AND(טבלה20[[#This Row],[באיזה מחזור נעקר אחרי קביעה?]]&lt;&gt;"",טבלה20[[#This Row],[CycleNumber]]&gt;B563),טבלה20[[#This Row],[באיזה מחזור נעקר אחרי קביעה?]],"")</f>
        <v/>
      </c>
      <c r="X562" s="14" t="str">
        <f>IF(AND(טבלה20[[#This Row],[הפרש קבוע אחרון]]&lt;&gt;"",J561=""),טבלה20[[#This Row],[CycleNumber]],"")</f>
        <v/>
      </c>
      <c r="Y562" s="14" t="str">
        <f>IF(OR(טבלה20[[#This Row],[CycleNumber]]&gt;B563,B563=""),טבלה20[[#This Row],[CycleNumber]],"")</f>
        <v/>
      </c>
      <c r="Z5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2" t="s">
        <v>61</v>
      </c>
      <c r="AS562">
        <v>8</v>
      </c>
      <c r="AT562">
        <v>35</v>
      </c>
      <c r="AU562">
        <f t="shared" si="19"/>
        <v>0</v>
      </c>
      <c r="AV562" t="str">
        <f t="shared" si="20"/>
        <v/>
      </c>
    </row>
    <row r="563" spans="1:48" x14ac:dyDescent="0.25">
      <c r="A563" t="s">
        <v>61</v>
      </c>
      <c r="B563">
        <v>9</v>
      </c>
      <c r="C563">
        <v>0</v>
      </c>
      <c r="D563">
        <v>1</v>
      </c>
      <c r="E563">
        <v>0</v>
      </c>
      <c r="F563">
        <v>32</v>
      </c>
      <c r="G563">
        <f>טבלה20[[#This Row],[LengthofCycle]]+1</f>
        <v>33</v>
      </c>
      <c r="H563" t="str">
        <f>IF(טבלה20[[#This Row],[CycleNumber]]&gt;2,IF(AND(טבלה20[[#This Row],[LengthofCycle]]-F562=F562-F561,טבלה20[[#This Row],[LengthofCycle]]-F562&lt;&gt;0),1,""),"")</f>
        <v/>
      </c>
      <c r="I563" t="str">
        <f>IF(טבלה20[[#This Row],[דילוג]]=1,SUM(H563:H564),"")</f>
        <v/>
      </c>
      <c r="J563" t="str">
        <f>IF(AND(טבלה20[[#This Row],[CycleNumber]]&gt;B562,טבלה20[[#This Row],[CycleNumber]]&gt;2),IF(טבלה20[[#This Row],[דילוג]]=1,טבלה20[[#This Row],[LengthofCycle]]-F562,J562),"")</f>
        <v/>
      </c>
      <c r="K563">
        <f>IF(AND(טבלה20[[#This Row],[CycleNumber]]&gt;B562,טבלה20[[#This Row],[CycleNumber]]&gt;2),IF(טבלה20[[#This Row],[דילוג]]=1,1,IF(MAX(K561:K562)=1,1,IF(טבלה20[[#This Row],[LengthofCycle]]-F562&lt;&gt;טבלה20[[#This Row],[הפרש קבוע אחרון]],0,""))),"")</f>
        <v>0</v>
      </c>
      <c r="L563" t="str">
        <f>IF(טבלה20[[#This Row],[CycleNumber]]&lt;3,"",IF(טבלה20[[#This Row],[דילוג]]=1,1,IF(L562="","",IF(טבלה20[[#This Row],[LengthofCycle]]-F562=טבלה20[[#This Row],[הפרש קבוע אחרון]],1,IF(L562+1&gt;3,"",L562+1)))))</f>
        <v/>
      </c>
      <c r="M563" t="str">
        <f>IF(AND(טבלה20[[#This Row],[פעילות]]=1,L564=2,L565=1,B565&gt;טבלה20[[#This Row],[CycleNumber]]),1,"")</f>
        <v/>
      </c>
      <c r="N563" t="str">
        <f>IF(AND(טבלה20[[#This Row],[האם יש לאישה וסת דילוג?]]=1,טבלה20[[#This Row],[CycleNumber]]&gt;5),IF(AND(טבלה20[[#This Row],[LengthofCycle]]=F560,F562=F559,F561=F558),1,""),"")</f>
        <v/>
      </c>
      <c r="O563" t="str">
        <f>IF(OR(טבלה20[[#This Row],[פעילות]]="",L562=""),"",IF(טבלה20[[#This Row],[פעילות]]=1,1,0))</f>
        <v/>
      </c>
      <c r="P563" t="str">
        <f>IF(AND(טבלה20[[#This Row],[הפרש קבוע אחרון]]&lt;&gt;"",טבלה20[[#This Row],[CycleNumber]]&lt;B564,B564&lt;&gt;"",טבלה20[[#This Row],[פעילות]]&lt;4),IF(F564-טבלה20[[#This Row],[LengthofCycle]]=טבלה20[[#This Row],[הפרש קבוע אחרון]],1,0),"")</f>
        <v/>
      </c>
      <c r="Q563" s="14" t="str">
        <f>IF(טבלה20[[#This Row],[פעילות]]="","",IF(OR(Q562="",AND(טבלה20[[#This Row],[דילוג]]=1,L562=3)),1,Q562+1))</f>
        <v/>
      </c>
      <c r="R563" s="14" t="str">
        <f>IF(AND(טבלה20[[#This Row],[מחזורי פעילות]]=3,H564=1,טבלה20[[#This Row],[הפרש קבוע אחרון]]&lt;&gt;J564),1,"")</f>
        <v/>
      </c>
      <c r="S563" s="14" t="str">
        <f>IF(AND(טבלה20[[#This Row],[מחזורי פעילות]]=3,H564=1,טבלה20[[#This Row],[הפרש קבוע אחרון]]=J564),1,"")</f>
        <v/>
      </c>
      <c r="T563" s="14" t="str">
        <f>IF(AND(טבלה20[[#This Row],[דילוג]]=1,טבלה20[[#This Row],[הפרש קבוע אחרון]]=J562,טבלה20[[#This Row],[מחזורי פעילות]]&gt;1),1,"")</f>
        <v/>
      </c>
      <c r="U563" s="14" t="str">
        <f>IF(OR(AND(טבלה20[[#This Row],[מחזורי פעילות]]&lt;&gt;"",Q564=""),AND(טבלה20[[#This Row],[פעילות]]=3,Q564=1)),טבלה20[[#This Row],[מחזורי פעילות]],"")</f>
        <v/>
      </c>
      <c r="V563" s="14" t="str">
        <f>IF(טבלה20[[#This Row],[באיזה מחזור נעקר אחרי קביעה?]]&lt;&gt;"",1,"")</f>
        <v/>
      </c>
      <c r="W563" s="14" t="str">
        <f>IF(AND(טבלה20[[#This Row],[באיזה מחזור נעקר אחרי קביעה?]]&lt;&gt;"",טבלה20[[#This Row],[CycleNumber]]&gt;B564),טבלה20[[#This Row],[באיזה מחזור נעקר אחרי קביעה?]],"")</f>
        <v/>
      </c>
      <c r="X563" s="14" t="str">
        <f>IF(AND(טבלה20[[#This Row],[הפרש קבוע אחרון]]&lt;&gt;"",J562=""),טבלה20[[#This Row],[CycleNumber]],"")</f>
        <v/>
      </c>
      <c r="Y563" s="14" t="str">
        <f>IF(OR(טבלה20[[#This Row],[CycleNumber]]&gt;B564,B564=""),טבלה20[[#This Row],[CycleNumber]],"")</f>
        <v/>
      </c>
      <c r="Z5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3" t="s">
        <v>61</v>
      </c>
      <c r="AS563">
        <v>9</v>
      </c>
      <c r="AT563">
        <v>32</v>
      </c>
      <c r="AU563">
        <f t="shared" si="19"/>
        <v>0</v>
      </c>
      <c r="AV563" t="str">
        <f t="shared" si="20"/>
        <v/>
      </c>
    </row>
    <row r="564" spans="1:48" x14ac:dyDescent="0.25">
      <c r="A564" t="s">
        <v>61</v>
      </c>
      <c r="B564">
        <v>10</v>
      </c>
      <c r="C564">
        <v>0</v>
      </c>
      <c r="D564">
        <v>1</v>
      </c>
      <c r="E564">
        <v>0</v>
      </c>
      <c r="F564">
        <v>31</v>
      </c>
      <c r="G564">
        <f>טבלה20[[#This Row],[LengthofCycle]]+1</f>
        <v>32</v>
      </c>
      <c r="H564" t="str">
        <f>IF(טבלה20[[#This Row],[CycleNumber]]&gt;2,IF(AND(טבלה20[[#This Row],[LengthofCycle]]-F563=F563-F562,טבלה20[[#This Row],[LengthofCycle]]-F563&lt;&gt;0),1,""),"")</f>
        <v/>
      </c>
      <c r="I564" t="str">
        <f>IF(טבלה20[[#This Row],[דילוג]]=1,SUM(H564:H565),"")</f>
        <v/>
      </c>
      <c r="J564" t="str">
        <f>IF(AND(טבלה20[[#This Row],[CycleNumber]]&gt;B563,טבלה20[[#This Row],[CycleNumber]]&gt;2),IF(טבלה20[[#This Row],[דילוג]]=1,טבלה20[[#This Row],[LengthofCycle]]-F563,J563),"")</f>
        <v/>
      </c>
      <c r="K564">
        <f>IF(AND(טבלה20[[#This Row],[CycleNumber]]&gt;B563,טבלה20[[#This Row],[CycleNumber]]&gt;2),IF(טבלה20[[#This Row],[דילוג]]=1,1,IF(MAX(K562:K563)=1,1,IF(טבלה20[[#This Row],[LengthofCycle]]-F563&lt;&gt;טבלה20[[#This Row],[הפרש קבוע אחרון]],0,""))),"")</f>
        <v>0</v>
      </c>
      <c r="L564" t="str">
        <f>IF(טבלה20[[#This Row],[CycleNumber]]&lt;3,"",IF(טבלה20[[#This Row],[דילוג]]=1,1,IF(L563="","",IF(טבלה20[[#This Row],[LengthofCycle]]-F563=טבלה20[[#This Row],[הפרש קבוע אחרון]],1,IF(L563+1&gt;3,"",L563+1)))))</f>
        <v/>
      </c>
      <c r="M564" t="str">
        <f>IF(AND(טבלה20[[#This Row],[פעילות]]=1,L565=2,L566=1,B566&gt;טבלה20[[#This Row],[CycleNumber]]),1,"")</f>
        <v/>
      </c>
      <c r="N564" t="str">
        <f>IF(AND(טבלה20[[#This Row],[האם יש לאישה וסת דילוג?]]=1,טבלה20[[#This Row],[CycleNumber]]&gt;5),IF(AND(טבלה20[[#This Row],[LengthofCycle]]=F561,F563=F560,F562=F559),1,""),"")</f>
        <v/>
      </c>
      <c r="O564" t="str">
        <f>IF(OR(טבלה20[[#This Row],[פעילות]]="",L563=""),"",IF(טבלה20[[#This Row],[פעילות]]=1,1,0))</f>
        <v/>
      </c>
      <c r="P564" t="str">
        <f>IF(AND(טבלה20[[#This Row],[הפרש קבוע אחרון]]&lt;&gt;"",טבלה20[[#This Row],[CycleNumber]]&lt;B565,B565&lt;&gt;"",טבלה20[[#This Row],[פעילות]]&lt;4),IF(F565-טבלה20[[#This Row],[LengthofCycle]]=טבלה20[[#This Row],[הפרש קבוע אחרון]],1,0),"")</f>
        <v/>
      </c>
      <c r="Q564" s="14" t="str">
        <f>IF(טבלה20[[#This Row],[פעילות]]="","",IF(OR(Q563="",AND(טבלה20[[#This Row],[דילוג]]=1,L563=3)),1,Q563+1))</f>
        <v/>
      </c>
      <c r="R564" s="14" t="str">
        <f>IF(AND(טבלה20[[#This Row],[מחזורי פעילות]]=3,H565=1,טבלה20[[#This Row],[הפרש קבוע אחרון]]&lt;&gt;J565),1,"")</f>
        <v/>
      </c>
      <c r="S564" s="14" t="str">
        <f>IF(AND(טבלה20[[#This Row],[מחזורי פעילות]]=3,H565=1,טבלה20[[#This Row],[הפרש קבוע אחרון]]=J565),1,"")</f>
        <v/>
      </c>
      <c r="T564" s="14" t="str">
        <f>IF(AND(טבלה20[[#This Row],[דילוג]]=1,טבלה20[[#This Row],[הפרש קבוע אחרון]]=J563,טבלה20[[#This Row],[מחזורי פעילות]]&gt;1),1,"")</f>
        <v/>
      </c>
      <c r="U564" s="14" t="str">
        <f>IF(OR(AND(טבלה20[[#This Row],[מחזורי פעילות]]&lt;&gt;"",Q565=""),AND(טבלה20[[#This Row],[פעילות]]=3,Q565=1)),טבלה20[[#This Row],[מחזורי פעילות]],"")</f>
        <v/>
      </c>
      <c r="V564" s="14" t="str">
        <f>IF(טבלה20[[#This Row],[באיזה מחזור נעקר אחרי קביעה?]]&lt;&gt;"",1,"")</f>
        <v/>
      </c>
      <c r="W564" s="14" t="str">
        <f>IF(AND(טבלה20[[#This Row],[באיזה מחזור נעקר אחרי קביעה?]]&lt;&gt;"",טבלה20[[#This Row],[CycleNumber]]&gt;B565),טבלה20[[#This Row],[באיזה מחזור נעקר אחרי קביעה?]],"")</f>
        <v/>
      </c>
      <c r="X564" s="14" t="str">
        <f>IF(AND(טבלה20[[#This Row],[הפרש קבוע אחרון]]&lt;&gt;"",J563=""),טבלה20[[#This Row],[CycleNumber]],"")</f>
        <v/>
      </c>
      <c r="Y564" s="14" t="str">
        <f>IF(OR(טבלה20[[#This Row],[CycleNumber]]&gt;B565,B565=""),טבלה20[[#This Row],[CycleNumber]],"")</f>
        <v/>
      </c>
      <c r="Z5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4" t="s">
        <v>61</v>
      </c>
      <c r="AS564">
        <v>10</v>
      </c>
      <c r="AT564">
        <v>31</v>
      </c>
      <c r="AU564">
        <f t="shared" si="19"/>
        <v>0</v>
      </c>
      <c r="AV564" t="str">
        <f t="shared" si="20"/>
        <v/>
      </c>
    </row>
    <row r="565" spans="1:48" x14ac:dyDescent="0.25">
      <c r="A565" t="s">
        <v>61</v>
      </c>
      <c r="B565">
        <v>11</v>
      </c>
      <c r="C565">
        <v>0</v>
      </c>
      <c r="D565">
        <v>1</v>
      </c>
      <c r="E565">
        <v>0</v>
      </c>
      <c r="F565">
        <v>38</v>
      </c>
      <c r="G565">
        <f>טבלה20[[#This Row],[LengthofCycle]]+1</f>
        <v>39</v>
      </c>
      <c r="H565" t="str">
        <f>IF(טבלה20[[#This Row],[CycleNumber]]&gt;2,IF(AND(טבלה20[[#This Row],[LengthofCycle]]-F564=F564-F563,טבלה20[[#This Row],[LengthofCycle]]-F564&lt;&gt;0),1,""),"")</f>
        <v/>
      </c>
      <c r="I565" t="str">
        <f>IF(טבלה20[[#This Row],[דילוג]]=1,SUM(H565:H566),"")</f>
        <v/>
      </c>
      <c r="J565" t="str">
        <f>IF(AND(טבלה20[[#This Row],[CycleNumber]]&gt;B564,טבלה20[[#This Row],[CycleNumber]]&gt;2),IF(טבלה20[[#This Row],[דילוג]]=1,טבלה20[[#This Row],[LengthofCycle]]-F564,J564),"")</f>
        <v/>
      </c>
      <c r="K565">
        <f>IF(AND(טבלה20[[#This Row],[CycleNumber]]&gt;B564,טבלה20[[#This Row],[CycleNumber]]&gt;2),IF(טבלה20[[#This Row],[דילוג]]=1,1,IF(MAX(K563:K564)=1,1,IF(טבלה20[[#This Row],[LengthofCycle]]-F564&lt;&gt;טבלה20[[#This Row],[הפרש קבוע אחרון]],0,""))),"")</f>
        <v>0</v>
      </c>
      <c r="L565" t="str">
        <f>IF(טבלה20[[#This Row],[CycleNumber]]&lt;3,"",IF(טבלה20[[#This Row],[דילוג]]=1,1,IF(L564="","",IF(טבלה20[[#This Row],[LengthofCycle]]-F564=טבלה20[[#This Row],[הפרש קבוע אחרון]],1,IF(L564+1&gt;3,"",L564+1)))))</f>
        <v/>
      </c>
      <c r="M565" t="str">
        <f>IF(AND(טבלה20[[#This Row],[פעילות]]=1,L566=2,L567=1,B567&gt;טבלה20[[#This Row],[CycleNumber]]),1,"")</f>
        <v/>
      </c>
      <c r="N565" t="str">
        <f>IF(AND(טבלה20[[#This Row],[האם יש לאישה וסת דילוג?]]=1,טבלה20[[#This Row],[CycleNumber]]&gt;5),IF(AND(טבלה20[[#This Row],[LengthofCycle]]=F562,F564=F561,F563=F560),1,""),"")</f>
        <v/>
      </c>
      <c r="O565" t="str">
        <f>IF(OR(טבלה20[[#This Row],[פעילות]]="",L564=""),"",IF(טבלה20[[#This Row],[פעילות]]=1,1,0))</f>
        <v/>
      </c>
      <c r="P565" t="str">
        <f>IF(AND(טבלה20[[#This Row],[הפרש קבוע אחרון]]&lt;&gt;"",טבלה20[[#This Row],[CycleNumber]]&lt;B566,B566&lt;&gt;"",טבלה20[[#This Row],[פעילות]]&lt;4),IF(F566-טבלה20[[#This Row],[LengthofCycle]]=טבלה20[[#This Row],[הפרש קבוע אחרון]],1,0),"")</f>
        <v/>
      </c>
      <c r="Q565" s="14" t="str">
        <f>IF(טבלה20[[#This Row],[פעילות]]="","",IF(OR(Q564="",AND(טבלה20[[#This Row],[דילוג]]=1,L564=3)),1,Q564+1))</f>
        <v/>
      </c>
      <c r="R565" s="14" t="str">
        <f>IF(AND(טבלה20[[#This Row],[מחזורי פעילות]]=3,H566=1,טבלה20[[#This Row],[הפרש קבוע אחרון]]&lt;&gt;J566),1,"")</f>
        <v/>
      </c>
      <c r="S565" s="14" t="str">
        <f>IF(AND(טבלה20[[#This Row],[מחזורי פעילות]]=3,H566=1,טבלה20[[#This Row],[הפרש קבוע אחרון]]=J566),1,"")</f>
        <v/>
      </c>
      <c r="T565" s="14" t="str">
        <f>IF(AND(טבלה20[[#This Row],[דילוג]]=1,טבלה20[[#This Row],[הפרש קבוע אחרון]]=J564,טבלה20[[#This Row],[מחזורי פעילות]]&gt;1),1,"")</f>
        <v/>
      </c>
      <c r="U565" s="14" t="str">
        <f>IF(OR(AND(טבלה20[[#This Row],[מחזורי פעילות]]&lt;&gt;"",Q566=""),AND(טבלה20[[#This Row],[פעילות]]=3,Q566=1)),טבלה20[[#This Row],[מחזורי פעילות]],"")</f>
        <v/>
      </c>
      <c r="V565" s="14" t="str">
        <f>IF(טבלה20[[#This Row],[באיזה מחזור נעקר אחרי קביעה?]]&lt;&gt;"",1,"")</f>
        <v/>
      </c>
      <c r="W565" s="14" t="str">
        <f>IF(AND(טבלה20[[#This Row],[באיזה מחזור נעקר אחרי קביעה?]]&lt;&gt;"",טבלה20[[#This Row],[CycleNumber]]&gt;B566),טבלה20[[#This Row],[באיזה מחזור נעקר אחרי קביעה?]],"")</f>
        <v/>
      </c>
      <c r="X565" s="14" t="str">
        <f>IF(AND(טבלה20[[#This Row],[הפרש קבוע אחרון]]&lt;&gt;"",J564=""),טבלה20[[#This Row],[CycleNumber]],"")</f>
        <v/>
      </c>
      <c r="Y565" s="14" t="str">
        <f>IF(OR(טבלה20[[#This Row],[CycleNumber]]&gt;B566,B566=""),טבלה20[[#This Row],[CycleNumber]],"")</f>
        <v/>
      </c>
      <c r="Z5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5" t="s">
        <v>61</v>
      </c>
      <c r="AS565">
        <v>11</v>
      </c>
      <c r="AT565">
        <v>38</v>
      </c>
      <c r="AU565">
        <f t="shared" si="19"/>
        <v>0</v>
      </c>
      <c r="AV565" t="str">
        <f t="shared" si="20"/>
        <v/>
      </c>
    </row>
    <row r="566" spans="1:48" x14ac:dyDescent="0.25">
      <c r="A566" t="s">
        <v>61</v>
      </c>
      <c r="B566">
        <v>12</v>
      </c>
      <c r="C566">
        <v>0</v>
      </c>
      <c r="D566">
        <v>1</v>
      </c>
      <c r="E566">
        <v>0</v>
      </c>
      <c r="F566">
        <v>33</v>
      </c>
      <c r="G566">
        <f>טבלה20[[#This Row],[LengthofCycle]]+1</f>
        <v>34</v>
      </c>
      <c r="H566" t="str">
        <f>IF(טבלה20[[#This Row],[CycleNumber]]&gt;2,IF(AND(טבלה20[[#This Row],[LengthofCycle]]-F565=F565-F564,טבלה20[[#This Row],[LengthofCycle]]-F565&lt;&gt;0),1,""),"")</f>
        <v/>
      </c>
      <c r="I566" t="str">
        <f>IF(טבלה20[[#This Row],[דילוג]]=1,SUM(H566:H567),"")</f>
        <v/>
      </c>
      <c r="J566" t="str">
        <f>IF(AND(טבלה20[[#This Row],[CycleNumber]]&gt;B565,טבלה20[[#This Row],[CycleNumber]]&gt;2),IF(טבלה20[[#This Row],[דילוג]]=1,טבלה20[[#This Row],[LengthofCycle]]-F565,J565),"")</f>
        <v/>
      </c>
      <c r="K566">
        <f>IF(AND(טבלה20[[#This Row],[CycleNumber]]&gt;B565,טבלה20[[#This Row],[CycleNumber]]&gt;2),IF(טבלה20[[#This Row],[דילוג]]=1,1,IF(MAX(K564:K565)=1,1,IF(טבלה20[[#This Row],[LengthofCycle]]-F565&lt;&gt;טבלה20[[#This Row],[הפרש קבוע אחרון]],0,""))),"")</f>
        <v>0</v>
      </c>
      <c r="L566" t="str">
        <f>IF(טבלה20[[#This Row],[CycleNumber]]&lt;3,"",IF(טבלה20[[#This Row],[דילוג]]=1,1,IF(L565="","",IF(טבלה20[[#This Row],[LengthofCycle]]-F565=טבלה20[[#This Row],[הפרש קבוע אחרון]],1,IF(L565+1&gt;3,"",L565+1)))))</f>
        <v/>
      </c>
      <c r="M566" t="str">
        <f>IF(AND(טבלה20[[#This Row],[פעילות]]=1,L567=2,L568=1,B568&gt;טבלה20[[#This Row],[CycleNumber]]),1,"")</f>
        <v/>
      </c>
      <c r="N566" t="str">
        <f>IF(AND(טבלה20[[#This Row],[האם יש לאישה וסת דילוג?]]=1,טבלה20[[#This Row],[CycleNumber]]&gt;5),IF(AND(טבלה20[[#This Row],[LengthofCycle]]=F563,F565=F562,F564=F561),1,""),"")</f>
        <v/>
      </c>
      <c r="O566" t="str">
        <f>IF(OR(טבלה20[[#This Row],[פעילות]]="",L565=""),"",IF(טבלה20[[#This Row],[פעילות]]=1,1,0))</f>
        <v/>
      </c>
      <c r="P566" t="str">
        <f>IF(AND(טבלה20[[#This Row],[הפרש קבוע אחרון]]&lt;&gt;"",טבלה20[[#This Row],[CycleNumber]]&lt;B567,B567&lt;&gt;"",טבלה20[[#This Row],[פעילות]]&lt;4),IF(F567-טבלה20[[#This Row],[LengthofCycle]]=טבלה20[[#This Row],[הפרש קבוע אחרון]],1,0),"")</f>
        <v/>
      </c>
      <c r="Q566" s="14" t="str">
        <f>IF(טבלה20[[#This Row],[פעילות]]="","",IF(OR(Q565="",AND(טבלה20[[#This Row],[דילוג]]=1,L565=3)),1,Q565+1))</f>
        <v/>
      </c>
      <c r="R566" s="14" t="str">
        <f>IF(AND(טבלה20[[#This Row],[מחזורי פעילות]]=3,H567=1,טבלה20[[#This Row],[הפרש קבוע אחרון]]&lt;&gt;J567),1,"")</f>
        <v/>
      </c>
      <c r="S566" s="14" t="str">
        <f>IF(AND(טבלה20[[#This Row],[מחזורי פעילות]]=3,H567=1,טבלה20[[#This Row],[הפרש קבוע אחרון]]=J567),1,"")</f>
        <v/>
      </c>
      <c r="T566" s="14" t="str">
        <f>IF(AND(טבלה20[[#This Row],[דילוג]]=1,טבלה20[[#This Row],[הפרש קבוע אחרון]]=J565,טבלה20[[#This Row],[מחזורי פעילות]]&gt;1),1,"")</f>
        <v/>
      </c>
      <c r="U566" s="14" t="str">
        <f>IF(OR(AND(טבלה20[[#This Row],[מחזורי פעילות]]&lt;&gt;"",Q567=""),AND(טבלה20[[#This Row],[פעילות]]=3,Q567=1)),טבלה20[[#This Row],[מחזורי פעילות]],"")</f>
        <v/>
      </c>
      <c r="V566" s="14" t="str">
        <f>IF(טבלה20[[#This Row],[באיזה מחזור נעקר אחרי קביעה?]]&lt;&gt;"",1,"")</f>
        <v/>
      </c>
      <c r="W566" s="14" t="str">
        <f>IF(AND(טבלה20[[#This Row],[באיזה מחזור נעקר אחרי קביעה?]]&lt;&gt;"",טבלה20[[#This Row],[CycleNumber]]&gt;B567),טבלה20[[#This Row],[באיזה מחזור נעקר אחרי קביעה?]],"")</f>
        <v/>
      </c>
      <c r="X566" s="14" t="str">
        <f>IF(AND(טבלה20[[#This Row],[הפרש קבוע אחרון]]&lt;&gt;"",J565=""),טבלה20[[#This Row],[CycleNumber]],"")</f>
        <v/>
      </c>
      <c r="Y566" s="14" t="str">
        <f>IF(OR(טבלה20[[#This Row],[CycleNumber]]&gt;B567,B567=""),טבלה20[[#This Row],[CycleNumber]],"")</f>
        <v/>
      </c>
      <c r="Z5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6" t="s">
        <v>61</v>
      </c>
      <c r="AS566">
        <v>12</v>
      </c>
      <c r="AT566">
        <v>33</v>
      </c>
      <c r="AU566">
        <f t="shared" si="19"/>
        <v>0</v>
      </c>
      <c r="AV566" t="str">
        <f t="shared" si="20"/>
        <v/>
      </c>
    </row>
    <row r="567" spans="1:48" x14ac:dyDescent="0.25">
      <c r="A567" t="s">
        <v>61</v>
      </c>
      <c r="B567">
        <v>13</v>
      </c>
      <c r="C567">
        <v>0</v>
      </c>
      <c r="D567">
        <v>1</v>
      </c>
      <c r="E567">
        <v>0</v>
      </c>
      <c r="F567">
        <v>36</v>
      </c>
      <c r="G567">
        <f>טבלה20[[#This Row],[LengthofCycle]]+1</f>
        <v>37</v>
      </c>
      <c r="H567" t="str">
        <f>IF(טבלה20[[#This Row],[CycleNumber]]&gt;2,IF(AND(טבלה20[[#This Row],[LengthofCycle]]-F566=F566-F565,טבלה20[[#This Row],[LengthofCycle]]-F566&lt;&gt;0),1,""),"")</f>
        <v/>
      </c>
      <c r="I567" t="str">
        <f>IF(טבלה20[[#This Row],[דילוג]]=1,SUM(H567:H568),"")</f>
        <v/>
      </c>
      <c r="J567" t="str">
        <f>IF(AND(טבלה20[[#This Row],[CycleNumber]]&gt;B566,טבלה20[[#This Row],[CycleNumber]]&gt;2),IF(טבלה20[[#This Row],[דילוג]]=1,טבלה20[[#This Row],[LengthofCycle]]-F566,J566),"")</f>
        <v/>
      </c>
      <c r="K567">
        <f>IF(AND(טבלה20[[#This Row],[CycleNumber]]&gt;B566,טבלה20[[#This Row],[CycleNumber]]&gt;2),IF(טבלה20[[#This Row],[דילוג]]=1,1,IF(MAX(K565:K566)=1,1,IF(טבלה20[[#This Row],[LengthofCycle]]-F566&lt;&gt;טבלה20[[#This Row],[הפרש קבוע אחרון]],0,""))),"")</f>
        <v>0</v>
      </c>
      <c r="L567" t="str">
        <f>IF(טבלה20[[#This Row],[CycleNumber]]&lt;3,"",IF(טבלה20[[#This Row],[דילוג]]=1,1,IF(L566="","",IF(טבלה20[[#This Row],[LengthofCycle]]-F566=טבלה20[[#This Row],[הפרש קבוע אחרון]],1,IF(L566+1&gt;3,"",L566+1)))))</f>
        <v/>
      </c>
      <c r="M567" t="str">
        <f>IF(AND(טבלה20[[#This Row],[פעילות]]=1,L568=2,L569=1,B569&gt;טבלה20[[#This Row],[CycleNumber]]),1,"")</f>
        <v/>
      </c>
      <c r="N567" t="str">
        <f>IF(AND(טבלה20[[#This Row],[האם יש לאישה וסת דילוג?]]=1,טבלה20[[#This Row],[CycleNumber]]&gt;5),IF(AND(טבלה20[[#This Row],[LengthofCycle]]=F564,F566=F563,F565=F562),1,""),"")</f>
        <v/>
      </c>
      <c r="O567" t="str">
        <f>IF(OR(טבלה20[[#This Row],[פעילות]]="",L566=""),"",IF(טבלה20[[#This Row],[פעילות]]=1,1,0))</f>
        <v/>
      </c>
      <c r="P567" t="str">
        <f>IF(AND(טבלה20[[#This Row],[הפרש קבוע אחרון]]&lt;&gt;"",טבלה20[[#This Row],[CycleNumber]]&lt;B568,B568&lt;&gt;"",טבלה20[[#This Row],[פעילות]]&lt;4),IF(F568-טבלה20[[#This Row],[LengthofCycle]]=טבלה20[[#This Row],[הפרש קבוע אחרון]],1,0),"")</f>
        <v/>
      </c>
      <c r="Q567" s="14" t="str">
        <f>IF(טבלה20[[#This Row],[פעילות]]="","",IF(OR(Q566="",AND(טבלה20[[#This Row],[דילוג]]=1,L566=3)),1,Q566+1))</f>
        <v/>
      </c>
      <c r="R567" s="14" t="str">
        <f>IF(AND(טבלה20[[#This Row],[מחזורי פעילות]]=3,H568=1,טבלה20[[#This Row],[הפרש קבוע אחרון]]&lt;&gt;J568),1,"")</f>
        <v/>
      </c>
      <c r="S567" s="14" t="str">
        <f>IF(AND(טבלה20[[#This Row],[מחזורי פעילות]]=3,H568=1,טבלה20[[#This Row],[הפרש קבוע אחרון]]=J568),1,"")</f>
        <v/>
      </c>
      <c r="T567" s="14" t="str">
        <f>IF(AND(טבלה20[[#This Row],[דילוג]]=1,טבלה20[[#This Row],[הפרש קבוע אחרון]]=J566,טבלה20[[#This Row],[מחזורי פעילות]]&gt;1),1,"")</f>
        <v/>
      </c>
      <c r="U567" s="14" t="str">
        <f>IF(OR(AND(טבלה20[[#This Row],[מחזורי פעילות]]&lt;&gt;"",Q568=""),AND(טבלה20[[#This Row],[פעילות]]=3,Q568=1)),טבלה20[[#This Row],[מחזורי פעילות]],"")</f>
        <v/>
      </c>
      <c r="V567" s="14" t="str">
        <f>IF(טבלה20[[#This Row],[באיזה מחזור נעקר אחרי קביעה?]]&lt;&gt;"",1,"")</f>
        <v/>
      </c>
      <c r="W567" s="14" t="str">
        <f>IF(AND(טבלה20[[#This Row],[באיזה מחזור נעקר אחרי קביעה?]]&lt;&gt;"",טבלה20[[#This Row],[CycleNumber]]&gt;B568),טבלה20[[#This Row],[באיזה מחזור נעקר אחרי קביעה?]],"")</f>
        <v/>
      </c>
      <c r="X567" s="14" t="str">
        <f>IF(AND(טבלה20[[#This Row],[הפרש קבוע אחרון]]&lt;&gt;"",J566=""),טבלה20[[#This Row],[CycleNumber]],"")</f>
        <v/>
      </c>
      <c r="Y567" s="14">
        <f>IF(OR(טבלה20[[#This Row],[CycleNumber]]&gt;B568,B568=""),טבלה20[[#This Row],[CycleNumber]],"")</f>
        <v>13</v>
      </c>
      <c r="Z5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7" t="s">
        <v>61</v>
      </c>
      <c r="AS567">
        <v>13</v>
      </c>
      <c r="AT567">
        <v>36</v>
      </c>
      <c r="AU567">
        <f t="shared" si="19"/>
        <v>0</v>
      </c>
      <c r="AV567" t="str">
        <f t="shared" si="20"/>
        <v/>
      </c>
    </row>
    <row r="568" spans="1:48" x14ac:dyDescent="0.25">
      <c r="A568" t="s">
        <v>8</v>
      </c>
      <c r="B568">
        <v>1</v>
      </c>
      <c r="C568">
        <v>1</v>
      </c>
      <c r="D568">
        <v>1</v>
      </c>
      <c r="E568">
        <v>0</v>
      </c>
      <c r="F568">
        <v>28</v>
      </c>
      <c r="G568">
        <f>טבלה20[[#This Row],[LengthofCycle]]+1</f>
        <v>29</v>
      </c>
      <c r="H568" t="str">
        <f>IF(טבלה20[[#This Row],[CycleNumber]]&gt;2,IF(AND(טבלה20[[#This Row],[LengthofCycle]]-F567=F567-F566,טבלה20[[#This Row],[LengthofCycle]]-F567&lt;&gt;0),1,""),"")</f>
        <v/>
      </c>
      <c r="I568" t="str">
        <f>IF(טבלה20[[#This Row],[דילוג]]=1,SUM(H568:H569),"")</f>
        <v/>
      </c>
      <c r="J568" t="str">
        <f>IF(AND(טבלה20[[#This Row],[CycleNumber]]&gt;B567,טבלה20[[#This Row],[CycleNumber]]&gt;2),IF(טבלה20[[#This Row],[דילוג]]=1,טבלה20[[#This Row],[LengthofCycle]]-F567,J567),"")</f>
        <v/>
      </c>
      <c r="K568" t="str">
        <f>IF(AND(טבלה20[[#This Row],[CycleNumber]]&gt;B567,טבלה20[[#This Row],[CycleNumber]]&gt;2),IF(טבלה20[[#This Row],[דילוג]]=1,1,IF(MAX(K566:K567)=1,1,IF(טבלה20[[#This Row],[LengthofCycle]]-F567&lt;&gt;טבלה20[[#This Row],[הפרש קבוע אחרון]],0,""))),"")</f>
        <v/>
      </c>
      <c r="L568" t="str">
        <f>IF(טבלה20[[#This Row],[CycleNumber]]&lt;3,"",IF(טבלה20[[#This Row],[דילוג]]=1,1,IF(L567="","",IF(טבלה20[[#This Row],[LengthofCycle]]-F567=טבלה20[[#This Row],[הפרש קבוע אחרון]],1,IF(L567+1&gt;3,"",L567+1)))))</f>
        <v/>
      </c>
      <c r="M568" t="str">
        <f>IF(AND(טבלה20[[#This Row],[פעילות]]=1,L569=2,L570=1,B570&gt;טבלה20[[#This Row],[CycleNumber]]),1,"")</f>
        <v/>
      </c>
      <c r="N568" t="str">
        <f>IF(AND(טבלה20[[#This Row],[האם יש לאישה וסת דילוג?]]=1,טבלה20[[#This Row],[CycleNumber]]&gt;5),IF(AND(טבלה20[[#This Row],[LengthofCycle]]=F565,F567=F564,F566=F563),1,""),"")</f>
        <v/>
      </c>
      <c r="O568" t="str">
        <f>IF(OR(טבלה20[[#This Row],[פעילות]]="",L567=""),"",IF(טבלה20[[#This Row],[פעילות]]=1,1,0))</f>
        <v/>
      </c>
      <c r="P568" t="str">
        <f>IF(AND(טבלה20[[#This Row],[הפרש קבוע אחרון]]&lt;&gt;"",טבלה20[[#This Row],[CycleNumber]]&lt;B569,B569&lt;&gt;"",טבלה20[[#This Row],[פעילות]]&lt;4),IF(F569-טבלה20[[#This Row],[LengthofCycle]]=טבלה20[[#This Row],[הפרש קבוע אחרון]],1,0),"")</f>
        <v/>
      </c>
      <c r="Q568" s="14" t="str">
        <f>IF(טבלה20[[#This Row],[פעילות]]="","",IF(OR(Q567="",AND(טבלה20[[#This Row],[דילוג]]=1,L567=3)),1,Q567+1))</f>
        <v/>
      </c>
      <c r="R568" s="14" t="str">
        <f>IF(AND(טבלה20[[#This Row],[מחזורי פעילות]]=3,H569=1,טבלה20[[#This Row],[הפרש קבוע אחרון]]&lt;&gt;J569),1,"")</f>
        <v/>
      </c>
      <c r="S568" s="14" t="str">
        <f>IF(AND(טבלה20[[#This Row],[מחזורי פעילות]]=3,H569=1,טבלה20[[#This Row],[הפרש קבוע אחרון]]=J569),1,"")</f>
        <v/>
      </c>
      <c r="T568" s="14" t="str">
        <f>IF(AND(טבלה20[[#This Row],[דילוג]]=1,טבלה20[[#This Row],[הפרש קבוע אחרון]]=J567,טבלה20[[#This Row],[מחזורי פעילות]]&gt;1),1,"")</f>
        <v/>
      </c>
      <c r="U568" s="14" t="str">
        <f>IF(OR(AND(טבלה20[[#This Row],[מחזורי פעילות]]&lt;&gt;"",Q569=""),AND(טבלה20[[#This Row],[פעילות]]=3,Q569=1)),טבלה20[[#This Row],[מחזורי פעילות]],"")</f>
        <v/>
      </c>
      <c r="V568" s="14" t="str">
        <f>IF(טבלה20[[#This Row],[באיזה מחזור נעקר אחרי קביעה?]]&lt;&gt;"",1,"")</f>
        <v/>
      </c>
      <c r="W568" s="14" t="str">
        <f>IF(AND(טבלה20[[#This Row],[באיזה מחזור נעקר אחרי קביעה?]]&lt;&gt;"",טבלה20[[#This Row],[CycleNumber]]&gt;B569),טבלה20[[#This Row],[באיזה מחזור נעקר אחרי קביעה?]],"")</f>
        <v/>
      </c>
      <c r="X568" s="14" t="str">
        <f>IF(AND(טבלה20[[#This Row],[הפרש קבוע אחרון]]&lt;&gt;"",J567=""),טבלה20[[#This Row],[CycleNumber]],"")</f>
        <v/>
      </c>
      <c r="Y568" s="14" t="str">
        <f>IF(OR(טבלה20[[#This Row],[CycleNumber]]&gt;B569,B569=""),טבלה20[[#This Row],[CycleNumber]],"")</f>
        <v/>
      </c>
      <c r="Z5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8" t="s">
        <v>8</v>
      </c>
      <c r="AS568">
        <v>1</v>
      </c>
      <c r="AT568">
        <v>28</v>
      </c>
      <c r="AU568" t="str">
        <f t="shared" si="19"/>
        <v/>
      </c>
      <c r="AV568" t="str">
        <f t="shared" si="20"/>
        <v/>
      </c>
    </row>
    <row r="569" spans="1:48" x14ac:dyDescent="0.25">
      <c r="A569" t="s">
        <v>8</v>
      </c>
      <c r="B569">
        <v>2</v>
      </c>
      <c r="C569">
        <v>1</v>
      </c>
      <c r="D569">
        <v>1</v>
      </c>
      <c r="E569">
        <v>0</v>
      </c>
      <c r="F569">
        <v>24</v>
      </c>
      <c r="G569">
        <f>טבלה20[[#This Row],[LengthofCycle]]+1</f>
        <v>25</v>
      </c>
      <c r="H569" t="str">
        <f>IF(טבלה20[[#This Row],[CycleNumber]]&gt;2,IF(AND(טבלה20[[#This Row],[LengthofCycle]]-F568=F568-F567,טבלה20[[#This Row],[LengthofCycle]]-F568&lt;&gt;0),1,""),"")</f>
        <v/>
      </c>
      <c r="I569" t="str">
        <f>IF(טבלה20[[#This Row],[דילוג]]=1,SUM(H569:H570),"")</f>
        <v/>
      </c>
      <c r="J569" t="str">
        <f>IF(AND(טבלה20[[#This Row],[CycleNumber]]&gt;B568,טבלה20[[#This Row],[CycleNumber]]&gt;2),IF(טבלה20[[#This Row],[דילוג]]=1,טבלה20[[#This Row],[LengthofCycle]]-F568,J568),"")</f>
        <v/>
      </c>
      <c r="K569" t="str">
        <f>IF(AND(טבלה20[[#This Row],[CycleNumber]]&gt;B568,טבלה20[[#This Row],[CycleNumber]]&gt;2),IF(טבלה20[[#This Row],[דילוג]]=1,1,IF(MAX(K567:K568)=1,1,IF(טבלה20[[#This Row],[LengthofCycle]]-F568&lt;&gt;טבלה20[[#This Row],[הפרש קבוע אחרון]],0,""))),"")</f>
        <v/>
      </c>
      <c r="L569" t="str">
        <f>IF(טבלה20[[#This Row],[CycleNumber]]&lt;3,"",IF(טבלה20[[#This Row],[דילוג]]=1,1,IF(L568="","",IF(טבלה20[[#This Row],[LengthofCycle]]-F568=טבלה20[[#This Row],[הפרש קבוע אחרון]],1,IF(L568+1&gt;3,"",L568+1)))))</f>
        <v/>
      </c>
      <c r="M569" t="str">
        <f>IF(AND(טבלה20[[#This Row],[פעילות]]=1,L570=2,L571=1,B571&gt;טבלה20[[#This Row],[CycleNumber]]),1,"")</f>
        <v/>
      </c>
      <c r="N569" t="str">
        <f>IF(AND(טבלה20[[#This Row],[האם יש לאישה וסת דילוג?]]=1,טבלה20[[#This Row],[CycleNumber]]&gt;5),IF(AND(טבלה20[[#This Row],[LengthofCycle]]=F566,F568=F565,F567=F564),1,""),"")</f>
        <v/>
      </c>
      <c r="O569" t="str">
        <f>IF(OR(טבלה20[[#This Row],[פעילות]]="",L568=""),"",IF(טבלה20[[#This Row],[פעילות]]=1,1,0))</f>
        <v/>
      </c>
      <c r="P569" t="str">
        <f>IF(AND(טבלה20[[#This Row],[הפרש קבוע אחרון]]&lt;&gt;"",טבלה20[[#This Row],[CycleNumber]]&lt;B570,B570&lt;&gt;"",טבלה20[[#This Row],[פעילות]]&lt;4),IF(F570-טבלה20[[#This Row],[LengthofCycle]]=טבלה20[[#This Row],[הפרש קבוע אחרון]],1,0),"")</f>
        <v/>
      </c>
      <c r="Q569" s="14" t="str">
        <f>IF(טבלה20[[#This Row],[פעילות]]="","",IF(OR(Q568="",AND(טבלה20[[#This Row],[דילוג]]=1,L568=3)),1,Q568+1))</f>
        <v/>
      </c>
      <c r="R569" s="14" t="str">
        <f>IF(AND(טבלה20[[#This Row],[מחזורי פעילות]]=3,H570=1,טבלה20[[#This Row],[הפרש קבוע אחרון]]&lt;&gt;J570),1,"")</f>
        <v/>
      </c>
      <c r="S569" s="14" t="str">
        <f>IF(AND(טבלה20[[#This Row],[מחזורי פעילות]]=3,H570=1,טבלה20[[#This Row],[הפרש קבוע אחרון]]=J570),1,"")</f>
        <v/>
      </c>
      <c r="T569" s="14" t="str">
        <f>IF(AND(טבלה20[[#This Row],[דילוג]]=1,טבלה20[[#This Row],[הפרש קבוע אחרון]]=J568,טבלה20[[#This Row],[מחזורי פעילות]]&gt;1),1,"")</f>
        <v/>
      </c>
      <c r="U569" s="14" t="str">
        <f>IF(OR(AND(טבלה20[[#This Row],[מחזורי פעילות]]&lt;&gt;"",Q570=""),AND(טבלה20[[#This Row],[פעילות]]=3,Q570=1)),טבלה20[[#This Row],[מחזורי פעילות]],"")</f>
        <v/>
      </c>
      <c r="V569" s="14" t="str">
        <f>IF(טבלה20[[#This Row],[באיזה מחזור נעקר אחרי קביעה?]]&lt;&gt;"",1,"")</f>
        <v/>
      </c>
      <c r="W569" s="14" t="str">
        <f>IF(AND(טבלה20[[#This Row],[באיזה מחזור נעקר אחרי קביעה?]]&lt;&gt;"",טבלה20[[#This Row],[CycleNumber]]&gt;B570),טבלה20[[#This Row],[באיזה מחזור נעקר אחרי קביעה?]],"")</f>
        <v/>
      </c>
      <c r="X569" s="14" t="str">
        <f>IF(AND(טבלה20[[#This Row],[הפרש קבוע אחרון]]&lt;&gt;"",J568=""),טבלה20[[#This Row],[CycleNumber]],"")</f>
        <v/>
      </c>
      <c r="Y569" s="14" t="str">
        <f>IF(OR(טבלה20[[#This Row],[CycleNumber]]&gt;B570,B570=""),טבלה20[[#This Row],[CycleNumber]],"")</f>
        <v/>
      </c>
      <c r="Z5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69" t="s">
        <v>8</v>
      </c>
      <c r="AS569">
        <v>2</v>
      </c>
      <c r="AT569">
        <v>24</v>
      </c>
      <c r="AU569" t="str">
        <f t="shared" si="19"/>
        <v/>
      </c>
      <c r="AV569" t="str">
        <f t="shared" si="20"/>
        <v/>
      </c>
    </row>
    <row r="570" spans="1:48" x14ac:dyDescent="0.25">
      <c r="A570" t="s">
        <v>8</v>
      </c>
      <c r="B570">
        <v>3</v>
      </c>
      <c r="C570">
        <v>1</v>
      </c>
      <c r="D570">
        <v>1</v>
      </c>
      <c r="E570">
        <v>0</v>
      </c>
      <c r="F570">
        <v>28</v>
      </c>
      <c r="G570">
        <f>טבלה20[[#This Row],[LengthofCycle]]+1</f>
        <v>29</v>
      </c>
      <c r="H570" t="str">
        <f>IF(טבלה20[[#This Row],[CycleNumber]]&gt;2,IF(AND(טבלה20[[#This Row],[LengthofCycle]]-F569=F569-F568,טבלה20[[#This Row],[LengthofCycle]]-F569&lt;&gt;0),1,""),"")</f>
        <v/>
      </c>
      <c r="I570" t="str">
        <f>IF(טבלה20[[#This Row],[דילוג]]=1,SUM(H570:H571),"")</f>
        <v/>
      </c>
      <c r="J570" t="str">
        <f>IF(AND(טבלה20[[#This Row],[CycleNumber]]&gt;B569,טבלה20[[#This Row],[CycleNumber]]&gt;2),IF(טבלה20[[#This Row],[דילוג]]=1,טבלה20[[#This Row],[LengthofCycle]]-F569,J569),"")</f>
        <v/>
      </c>
      <c r="K570">
        <f>IF(AND(טבלה20[[#This Row],[CycleNumber]]&gt;B569,טבלה20[[#This Row],[CycleNumber]]&gt;2),IF(טבלה20[[#This Row],[דילוג]]=1,1,IF(MAX(K568:K569)=1,1,IF(טבלה20[[#This Row],[LengthofCycle]]-F569&lt;&gt;טבלה20[[#This Row],[הפרש קבוע אחרון]],0,""))),"")</f>
        <v>0</v>
      </c>
      <c r="L570" t="str">
        <f>IF(טבלה20[[#This Row],[CycleNumber]]&lt;3,"",IF(טבלה20[[#This Row],[דילוג]]=1,1,IF(L569="","",IF(טבלה20[[#This Row],[LengthofCycle]]-F569=טבלה20[[#This Row],[הפרש קבוע אחרון]],1,IF(L569+1&gt;3,"",L569+1)))))</f>
        <v/>
      </c>
      <c r="M570" t="str">
        <f>IF(AND(טבלה20[[#This Row],[פעילות]]=1,L571=2,L572=1,B572&gt;טבלה20[[#This Row],[CycleNumber]]),1,"")</f>
        <v/>
      </c>
      <c r="N570" t="str">
        <f>IF(AND(טבלה20[[#This Row],[האם יש לאישה וסת דילוג?]]=1,טבלה20[[#This Row],[CycleNumber]]&gt;5),IF(AND(טבלה20[[#This Row],[LengthofCycle]]=F567,F569=F566,F568=F565),1,""),"")</f>
        <v/>
      </c>
      <c r="O570" t="str">
        <f>IF(OR(טבלה20[[#This Row],[פעילות]]="",L569=""),"",IF(טבלה20[[#This Row],[פעילות]]=1,1,0))</f>
        <v/>
      </c>
      <c r="P570" t="str">
        <f>IF(AND(טבלה20[[#This Row],[הפרש קבוע אחרון]]&lt;&gt;"",טבלה20[[#This Row],[CycleNumber]]&lt;B571,B571&lt;&gt;"",טבלה20[[#This Row],[פעילות]]&lt;4),IF(F571-טבלה20[[#This Row],[LengthofCycle]]=טבלה20[[#This Row],[הפרש קבוע אחרון]],1,0),"")</f>
        <v/>
      </c>
      <c r="Q570" s="14" t="str">
        <f>IF(טבלה20[[#This Row],[פעילות]]="","",IF(OR(Q569="",AND(טבלה20[[#This Row],[דילוג]]=1,L569=3)),1,Q569+1))</f>
        <v/>
      </c>
      <c r="R570" s="14" t="str">
        <f>IF(AND(טבלה20[[#This Row],[מחזורי פעילות]]=3,H571=1,טבלה20[[#This Row],[הפרש קבוע אחרון]]&lt;&gt;J571),1,"")</f>
        <v/>
      </c>
      <c r="S570" s="14" t="str">
        <f>IF(AND(טבלה20[[#This Row],[מחזורי פעילות]]=3,H571=1,טבלה20[[#This Row],[הפרש קבוע אחרון]]=J571),1,"")</f>
        <v/>
      </c>
      <c r="T570" s="14" t="str">
        <f>IF(AND(טבלה20[[#This Row],[דילוג]]=1,טבלה20[[#This Row],[הפרש קבוע אחרון]]=J569,טבלה20[[#This Row],[מחזורי פעילות]]&gt;1),1,"")</f>
        <v/>
      </c>
      <c r="U570" s="14" t="str">
        <f>IF(OR(AND(טבלה20[[#This Row],[מחזורי פעילות]]&lt;&gt;"",Q571=""),AND(טבלה20[[#This Row],[פעילות]]=3,Q571=1)),טבלה20[[#This Row],[מחזורי פעילות]],"")</f>
        <v/>
      </c>
      <c r="V570" s="14" t="str">
        <f>IF(טבלה20[[#This Row],[באיזה מחזור נעקר אחרי קביעה?]]&lt;&gt;"",1,"")</f>
        <v/>
      </c>
      <c r="W570" s="14" t="str">
        <f>IF(AND(טבלה20[[#This Row],[באיזה מחזור נעקר אחרי קביעה?]]&lt;&gt;"",טבלה20[[#This Row],[CycleNumber]]&gt;B571),טבלה20[[#This Row],[באיזה מחזור נעקר אחרי קביעה?]],"")</f>
        <v/>
      </c>
      <c r="X570" s="14" t="str">
        <f>IF(AND(טבלה20[[#This Row],[הפרש קבוע אחרון]]&lt;&gt;"",J569=""),טבלה20[[#This Row],[CycleNumber]],"")</f>
        <v/>
      </c>
      <c r="Y570" s="14" t="str">
        <f>IF(OR(טבלה20[[#This Row],[CycleNumber]]&gt;B571,B571=""),טבלה20[[#This Row],[CycleNumber]],"")</f>
        <v/>
      </c>
      <c r="Z5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0" t="s">
        <v>8</v>
      </c>
      <c r="AS570">
        <v>3</v>
      </c>
      <c r="AT570">
        <v>28</v>
      </c>
      <c r="AU570">
        <f t="shared" si="19"/>
        <v>0</v>
      </c>
      <c r="AV570" t="str">
        <f t="shared" si="20"/>
        <v/>
      </c>
    </row>
    <row r="571" spans="1:48" x14ac:dyDescent="0.25">
      <c r="A571" t="s">
        <v>8</v>
      </c>
      <c r="B571">
        <v>4</v>
      </c>
      <c r="C571">
        <v>1</v>
      </c>
      <c r="D571">
        <v>1</v>
      </c>
      <c r="E571">
        <v>0</v>
      </c>
      <c r="F571">
        <v>27</v>
      </c>
      <c r="G571">
        <f>טבלה20[[#This Row],[LengthofCycle]]+1</f>
        <v>28</v>
      </c>
      <c r="H571" t="str">
        <f>IF(טבלה20[[#This Row],[CycleNumber]]&gt;2,IF(AND(טבלה20[[#This Row],[LengthofCycle]]-F570=F570-F569,טבלה20[[#This Row],[LengthofCycle]]-F570&lt;&gt;0),1,""),"")</f>
        <v/>
      </c>
      <c r="I571" t="str">
        <f>IF(טבלה20[[#This Row],[דילוג]]=1,SUM(H571:H572),"")</f>
        <v/>
      </c>
      <c r="J571" t="str">
        <f>IF(AND(טבלה20[[#This Row],[CycleNumber]]&gt;B570,טבלה20[[#This Row],[CycleNumber]]&gt;2),IF(טבלה20[[#This Row],[דילוג]]=1,טבלה20[[#This Row],[LengthofCycle]]-F570,J570),"")</f>
        <v/>
      </c>
      <c r="K571">
        <f>IF(AND(טבלה20[[#This Row],[CycleNumber]]&gt;B570,טבלה20[[#This Row],[CycleNumber]]&gt;2),IF(טבלה20[[#This Row],[דילוג]]=1,1,IF(MAX(K569:K570)=1,1,IF(טבלה20[[#This Row],[LengthofCycle]]-F570&lt;&gt;טבלה20[[#This Row],[הפרש קבוע אחרון]],0,""))),"")</f>
        <v>0</v>
      </c>
      <c r="L571" t="str">
        <f>IF(טבלה20[[#This Row],[CycleNumber]]&lt;3,"",IF(טבלה20[[#This Row],[דילוג]]=1,1,IF(L570="","",IF(טבלה20[[#This Row],[LengthofCycle]]-F570=טבלה20[[#This Row],[הפרש קבוע אחרון]],1,IF(L570+1&gt;3,"",L570+1)))))</f>
        <v/>
      </c>
      <c r="M571" t="str">
        <f>IF(AND(טבלה20[[#This Row],[פעילות]]=1,L572=2,L573=1,B573&gt;טבלה20[[#This Row],[CycleNumber]]),1,"")</f>
        <v/>
      </c>
      <c r="N571" t="str">
        <f>IF(AND(טבלה20[[#This Row],[האם יש לאישה וסת דילוג?]]=1,טבלה20[[#This Row],[CycleNumber]]&gt;5),IF(AND(טבלה20[[#This Row],[LengthofCycle]]=F568,F570=F567,F569=F566),1,""),"")</f>
        <v/>
      </c>
      <c r="O571" t="str">
        <f>IF(OR(טבלה20[[#This Row],[פעילות]]="",L570=""),"",IF(טבלה20[[#This Row],[פעילות]]=1,1,0))</f>
        <v/>
      </c>
      <c r="P571" t="str">
        <f>IF(AND(טבלה20[[#This Row],[הפרש קבוע אחרון]]&lt;&gt;"",טבלה20[[#This Row],[CycleNumber]]&lt;B572,B572&lt;&gt;"",טבלה20[[#This Row],[פעילות]]&lt;4),IF(F572-טבלה20[[#This Row],[LengthofCycle]]=טבלה20[[#This Row],[הפרש קבוע אחרון]],1,0),"")</f>
        <v/>
      </c>
      <c r="Q571" s="14" t="str">
        <f>IF(טבלה20[[#This Row],[פעילות]]="","",IF(OR(Q570="",AND(טבלה20[[#This Row],[דילוג]]=1,L570=3)),1,Q570+1))</f>
        <v/>
      </c>
      <c r="R571" s="14" t="str">
        <f>IF(AND(טבלה20[[#This Row],[מחזורי פעילות]]=3,H572=1,טבלה20[[#This Row],[הפרש קבוע אחרון]]&lt;&gt;J572),1,"")</f>
        <v/>
      </c>
      <c r="S571" s="14" t="str">
        <f>IF(AND(טבלה20[[#This Row],[מחזורי פעילות]]=3,H572=1,טבלה20[[#This Row],[הפרש קבוע אחרון]]=J572),1,"")</f>
        <v/>
      </c>
      <c r="T571" s="14" t="str">
        <f>IF(AND(טבלה20[[#This Row],[דילוג]]=1,טבלה20[[#This Row],[הפרש קבוע אחרון]]=J570,טבלה20[[#This Row],[מחזורי פעילות]]&gt;1),1,"")</f>
        <v/>
      </c>
      <c r="U571" s="14" t="str">
        <f>IF(OR(AND(טבלה20[[#This Row],[מחזורי פעילות]]&lt;&gt;"",Q572=""),AND(טבלה20[[#This Row],[פעילות]]=3,Q572=1)),טבלה20[[#This Row],[מחזורי פעילות]],"")</f>
        <v/>
      </c>
      <c r="V571" s="14" t="str">
        <f>IF(טבלה20[[#This Row],[באיזה מחזור נעקר אחרי קביעה?]]&lt;&gt;"",1,"")</f>
        <v/>
      </c>
      <c r="W571" s="14" t="str">
        <f>IF(AND(טבלה20[[#This Row],[באיזה מחזור נעקר אחרי קביעה?]]&lt;&gt;"",טבלה20[[#This Row],[CycleNumber]]&gt;B572),טבלה20[[#This Row],[באיזה מחזור נעקר אחרי קביעה?]],"")</f>
        <v/>
      </c>
      <c r="X571" s="14" t="str">
        <f>IF(AND(טבלה20[[#This Row],[הפרש קבוע אחרון]]&lt;&gt;"",J570=""),טבלה20[[#This Row],[CycleNumber]],"")</f>
        <v/>
      </c>
      <c r="Y571" s="14" t="str">
        <f>IF(OR(טבלה20[[#This Row],[CycleNumber]]&gt;B572,B572=""),טבלה20[[#This Row],[CycleNumber]],"")</f>
        <v/>
      </c>
      <c r="Z5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1" t="s">
        <v>8</v>
      </c>
      <c r="AS571">
        <v>4</v>
      </c>
      <c r="AT571">
        <v>27</v>
      </c>
      <c r="AU571">
        <f t="shared" si="19"/>
        <v>0</v>
      </c>
      <c r="AV571" t="str">
        <f t="shared" si="20"/>
        <v/>
      </c>
    </row>
    <row r="572" spans="1:48" x14ac:dyDescent="0.25">
      <c r="A572" t="s">
        <v>8</v>
      </c>
      <c r="B572">
        <v>5</v>
      </c>
      <c r="C572">
        <v>1</v>
      </c>
      <c r="D572">
        <v>1</v>
      </c>
      <c r="E572">
        <v>0</v>
      </c>
      <c r="F572">
        <v>29</v>
      </c>
      <c r="G572">
        <f>טבלה20[[#This Row],[LengthofCycle]]+1</f>
        <v>30</v>
      </c>
      <c r="H572" t="str">
        <f>IF(טבלה20[[#This Row],[CycleNumber]]&gt;2,IF(AND(טבלה20[[#This Row],[LengthofCycle]]-F571=F571-F570,טבלה20[[#This Row],[LengthofCycle]]-F571&lt;&gt;0),1,""),"")</f>
        <v/>
      </c>
      <c r="I572" t="str">
        <f>IF(טבלה20[[#This Row],[דילוג]]=1,SUM(H572:H573),"")</f>
        <v/>
      </c>
      <c r="J572" t="str">
        <f>IF(AND(טבלה20[[#This Row],[CycleNumber]]&gt;B571,טבלה20[[#This Row],[CycleNumber]]&gt;2),IF(טבלה20[[#This Row],[דילוג]]=1,טבלה20[[#This Row],[LengthofCycle]]-F571,J571),"")</f>
        <v/>
      </c>
      <c r="K572">
        <f>IF(AND(טבלה20[[#This Row],[CycleNumber]]&gt;B571,טבלה20[[#This Row],[CycleNumber]]&gt;2),IF(טבלה20[[#This Row],[דילוג]]=1,1,IF(MAX(K570:K571)=1,1,IF(טבלה20[[#This Row],[LengthofCycle]]-F571&lt;&gt;טבלה20[[#This Row],[הפרש קבוע אחרון]],0,""))),"")</f>
        <v>0</v>
      </c>
      <c r="L572" t="str">
        <f>IF(טבלה20[[#This Row],[CycleNumber]]&lt;3,"",IF(טבלה20[[#This Row],[דילוג]]=1,1,IF(L571="","",IF(טבלה20[[#This Row],[LengthofCycle]]-F571=טבלה20[[#This Row],[הפרש קבוע אחרון]],1,IF(L571+1&gt;3,"",L571+1)))))</f>
        <v/>
      </c>
      <c r="M572" t="str">
        <f>IF(AND(טבלה20[[#This Row],[פעילות]]=1,L573=2,L574=1,B574&gt;טבלה20[[#This Row],[CycleNumber]]),1,"")</f>
        <v/>
      </c>
      <c r="N572" t="str">
        <f>IF(AND(טבלה20[[#This Row],[האם יש לאישה וסת דילוג?]]=1,טבלה20[[#This Row],[CycleNumber]]&gt;5),IF(AND(טבלה20[[#This Row],[LengthofCycle]]=F569,F571=F568,F570=F567),1,""),"")</f>
        <v/>
      </c>
      <c r="O572" t="str">
        <f>IF(OR(טבלה20[[#This Row],[פעילות]]="",L571=""),"",IF(טבלה20[[#This Row],[פעילות]]=1,1,0))</f>
        <v/>
      </c>
      <c r="P572" t="str">
        <f>IF(AND(טבלה20[[#This Row],[הפרש קבוע אחרון]]&lt;&gt;"",טבלה20[[#This Row],[CycleNumber]]&lt;B573,B573&lt;&gt;"",טבלה20[[#This Row],[פעילות]]&lt;4),IF(F573-טבלה20[[#This Row],[LengthofCycle]]=טבלה20[[#This Row],[הפרש קבוע אחרון]],1,0),"")</f>
        <v/>
      </c>
      <c r="Q572" s="14" t="str">
        <f>IF(טבלה20[[#This Row],[פעילות]]="","",IF(OR(Q571="",AND(טבלה20[[#This Row],[דילוג]]=1,L571=3)),1,Q571+1))</f>
        <v/>
      </c>
      <c r="R572" s="14" t="str">
        <f>IF(AND(טבלה20[[#This Row],[מחזורי פעילות]]=3,H573=1,טבלה20[[#This Row],[הפרש קבוע אחרון]]&lt;&gt;J573),1,"")</f>
        <v/>
      </c>
      <c r="S572" s="14" t="str">
        <f>IF(AND(טבלה20[[#This Row],[מחזורי פעילות]]=3,H573=1,טבלה20[[#This Row],[הפרש קבוע אחרון]]=J573),1,"")</f>
        <v/>
      </c>
      <c r="T572" s="14" t="str">
        <f>IF(AND(טבלה20[[#This Row],[דילוג]]=1,טבלה20[[#This Row],[הפרש קבוע אחרון]]=J571,טבלה20[[#This Row],[מחזורי פעילות]]&gt;1),1,"")</f>
        <v/>
      </c>
      <c r="U572" s="14" t="str">
        <f>IF(OR(AND(טבלה20[[#This Row],[מחזורי פעילות]]&lt;&gt;"",Q573=""),AND(טבלה20[[#This Row],[פעילות]]=3,Q573=1)),טבלה20[[#This Row],[מחזורי פעילות]],"")</f>
        <v/>
      </c>
      <c r="V572" s="14" t="str">
        <f>IF(טבלה20[[#This Row],[באיזה מחזור נעקר אחרי קביעה?]]&lt;&gt;"",1,"")</f>
        <v/>
      </c>
      <c r="W572" s="14" t="str">
        <f>IF(AND(טבלה20[[#This Row],[באיזה מחזור נעקר אחרי קביעה?]]&lt;&gt;"",טבלה20[[#This Row],[CycleNumber]]&gt;B573),טבלה20[[#This Row],[באיזה מחזור נעקר אחרי קביעה?]],"")</f>
        <v/>
      </c>
      <c r="X572" s="14" t="str">
        <f>IF(AND(טבלה20[[#This Row],[הפרש קבוע אחרון]]&lt;&gt;"",J571=""),טבלה20[[#This Row],[CycleNumber]],"")</f>
        <v/>
      </c>
      <c r="Y572" s="14" t="str">
        <f>IF(OR(טבלה20[[#This Row],[CycleNumber]]&gt;B573,B573=""),טבלה20[[#This Row],[CycleNumber]],"")</f>
        <v/>
      </c>
      <c r="Z5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2" t="s">
        <v>8</v>
      </c>
      <c r="AS572">
        <v>5</v>
      </c>
      <c r="AT572">
        <v>29</v>
      </c>
      <c r="AU572">
        <f t="shared" si="19"/>
        <v>0</v>
      </c>
      <c r="AV572" t="str">
        <f t="shared" si="20"/>
        <v/>
      </c>
    </row>
    <row r="573" spans="1:48" x14ac:dyDescent="0.25">
      <c r="A573" t="s">
        <v>8</v>
      </c>
      <c r="B573">
        <v>6</v>
      </c>
      <c r="C573">
        <v>1</v>
      </c>
      <c r="D573">
        <v>1</v>
      </c>
      <c r="E573">
        <v>0</v>
      </c>
      <c r="F573">
        <v>28</v>
      </c>
      <c r="G573">
        <f>טבלה20[[#This Row],[LengthofCycle]]+1</f>
        <v>29</v>
      </c>
      <c r="H573" t="str">
        <f>IF(טבלה20[[#This Row],[CycleNumber]]&gt;2,IF(AND(טבלה20[[#This Row],[LengthofCycle]]-F572=F572-F571,טבלה20[[#This Row],[LengthofCycle]]-F572&lt;&gt;0),1,""),"")</f>
        <v/>
      </c>
      <c r="I573" t="str">
        <f>IF(טבלה20[[#This Row],[דילוג]]=1,SUM(H573:H574),"")</f>
        <v/>
      </c>
      <c r="J573" t="str">
        <f>IF(AND(טבלה20[[#This Row],[CycleNumber]]&gt;B572,טבלה20[[#This Row],[CycleNumber]]&gt;2),IF(טבלה20[[#This Row],[דילוג]]=1,טבלה20[[#This Row],[LengthofCycle]]-F572,J572),"")</f>
        <v/>
      </c>
      <c r="K573">
        <f>IF(AND(טבלה20[[#This Row],[CycleNumber]]&gt;B572,טבלה20[[#This Row],[CycleNumber]]&gt;2),IF(טבלה20[[#This Row],[דילוג]]=1,1,IF(MAX(K571:K572)=1,1,IF(טבלה20[[#This Row],[LengthofCycle]]-F572&lt;&gt;טבלה20[[#This Row],[הפרש קבוע אחרון]],0,""))),"")</f>
        <v>0</v>
      </c>
      <c r="L573" t="str">
        <f>IF(טבלה20[[#This Row],[CycleNumber]]&lt;3,"",IF(טבלה20[[#This Row],[דילוג]]=1,1,IF(L572="","",IF(טבלה20[[#This Row],[LengthofCycle]]-F572=טבלה20[[#This Row],[הפרש קבוע אחרון]],1,IF(L572+1&gt;3,"",L572+1)))))</f>
        <v/>
      </c>
      <c r="M573" t="str">
        <f>IF(AND(טבלה20[[#This Row],[פעילות]]=1,L574=2,L575=1,B575&gt;טבלה20[[#This Row],[CycleNumber]]),1,"")</f>
        <v/>
      </c>
      <c r="N573" t="str">
        <f>IF(AND(טבלה20[[#This Row],[האם יש לאישה וסת דילוג?]]=1,טבלה20[[#This Row],[CycleNumber]]&gt;5),IF(AND(טבלה20[[#This Row],[LengthofCycle]]=F570,F572=F569,F571=F568),1,""),"")</f>
        <v/>
      </c>
      <c r="O573" t="str">
        <f>IF(OR(טבלה20[[#This Row],[פעילות]]="",L572=""),"",IF(טבלה20[[#This Row],[פעילות]]=1,1,0))</f>
        <v/>
      </c>
      <c r="P573" t="str">
        <f>IF(AND(טבלה20[[#This Row],[הפרש קבוע אחרון]]&lt;&gt;"",טבלה20[[#This Row],[CycleNumber]]&lt;B574,B574&lt;&gt;"",טבלה20[[#This Row],[פעילות]]&lt;4),IF(F574-טבלה20[[#This Row],[LengthofCycle]]=טבלה20[[#This Row],[הפרש קבוע אחרון]],1,0),"")</f>
        <v/>
      </c>
      <c r="Q573" s="14" t="str">
        <f>IF(טבלה20[[#This Row],[פעילות]]="","",IF(OR(Q572="",AND(טבלה20[[#This Row],[דילוג]]=1,L572=3)),1,Q572+1))</f>
        <v/>
      </c>
      <c r="R573" s="14" t="str">
        <f>IF(AND(טבלה20[[#This Row],[מחזורי פעילות]]=3,H574=1,טבלה20[[#This Row],[הפרש קבוע אחרון]]&lt;&gt;J574),1,"")</f>
        <v/>
      </c>
      <c r="S573" s="14" t="str">
        <f>IF(AND(טבלה20[[#This Row],[מחזורי פעילות]]=3,H574=1,טבלה20[[#This Row],[הפרש קבוע אחרון]]=J574),1,"")</f>
        <v/>
      </c>
      <c r="T573" s="14" t="str">
        <f>IF(AND(טבלה20[[#This Row],[דילוג]]=1,טבלה20[[#This Row],[הפרש קבוע אחרון]]=J572,טבלה20[[#This Row],[מחזורי פעילות]]&gt;1),1,"")</f>
        <v/>
      </c>
      <c r="U573" s="14" t="str">
        <f>IF(OR(AND(טבלה20[[#This Row],[מחזורי פעילות]]&lt;&gt;"",Q574=""),AND(טבלה20[[#This Row],[פעילות]]=3,Q574=1)),טבלה20[[#This Row],[מחזורי פעילות]],"")</f>
        <v/>
      </c>
      <c r="V573" s="14" t="str">
        <f>IF(טבלה20[[#This Row],[באיזה מחזור נעקר אחרי קביעה?]]&lt;&gt;"",1,"")</f>
        <v/>
      </c>
      <c r="W573" s="14" t="str">
        <f>IF(AND(טבלה20[[#This Row],[באיזה מחזור נעקר אחרי קביעה?]]&lt;&gt;"",טבלה20[[#This Row],[CycleNumber]]&gt;B574),טבלה20[[#This Row],[באיזה מחזור נעקר אחרי קביעה?]],"")</f>
        <v/>
      </c>
      <c r="X573" s="14" t="str">
        <f>IF(AND(טבלה20[[#This Row],[הפרש קבוע אחרון]]&lt;&gt;"",J572=""),טבלה20[[#This Row],[CycleNumber]],"")</f>
        <v/>
      </c>
      <c r="Y573" s="14" t="str">
        <f>IF(OR(טבלה20[[#This Row],[CycleNumber]]&gt;B574,B574=""),טבלה20[[#This Row],[CycleNumber]],"")</f>
        <v/>
      </c>
      <c r="Z5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3" t="s">
        <v>8</v>
      </c>
      <c r="AS573">
        <v>6</v>
      </c>
      <c r="AT573">
        <v>28</v>
      </c>
      <c r="AU573">
        <f t="shared" si="19"/>
        <v>0</v>
      </c>
      <c r="AV573" t="str">
        <f t="shared" si="20"/>
        <v/>
      </c>
    </row>
    <row r="574" spans="1:48" x14ac:dyDescent="0.25">
      <c r="A574" t="s">
        <v>8</v>
      </c>
      <c r="B574">
        <v>7</v>
      </c>
      <c r="C574">
        <v>1</v>
      </c>
      <c r="D574">
        <v>1</v>
      </c>
      <c r="E574">
        <v>0</v>
      </c>
      <c r="F574">
        <v>29</v>
      </c>
      <c r="G574">
        <f>טבלה20[[#This Row],[LengthofCycle]]+1</f>
        <v>30</v>
      </c>
      <c r="H574" t="str">
        <f>IF(טבלה20[[#This Row],[CycleNumber]]&gt;2,IF(AND(טבלה20[[#This Row],[LengthofCycle]]-F573=F573-F572,טבלה20[[#This Row],[LengthofCycle]]-F573&lt;&gt;0),1,""),"")</f>
        <v/>
      </c>
      <c r="I574" t="str">
        <f>IF(טבלה20[[#This Row],[דילוג]]=1,SUM(H574:H575),"")</f>
        <v/>
      </c>
      <c r="J574" t="str">
        <f>IF(AND(טבלה20[[#This Row],[CycleNumber]]&gt;B573,טבלה20[[#This Row],[CycleNumber]]&gt;2),IF(טבלה20[[#This Row],[דילוג]]=1,טבלה20[[#This Row],[LengthofCycle]]-F573,J573),"")</f>
        <v/>
      </c>
      <c r="K574">
        <f>IF(AND(טבלה20[[#This Row],[CycleNumber]]&gt;B573,טבלה20[[#This Row],[CycleNumber]]&gt;2),IF(טבלה20[[#This Row],[דילוג]]=1,1,IF(MAX(K572:K573)=1,1,IF(טבלה20[[#This Row],[LengthofCycle]]-F573&lt;&gt;טבלה20[[#This Row],[הפרש קבוע אחרון]],0,""))),"")</f>
        <v>0</v>
      </c>
      <c r="L574" t="str">
        <f>IF(טבלה20[[#This Row],[CycleNumber]]&lt;3,"",IF(טבלה20[[#This Row],[דילוג]]=1,1,IF(L573="","",IF(טבלה20[[#This Row],[LengthofCycle]]-F573=טבלה20[[#This Row],[הפרש קבוע אחרון]],1,IF(L573+1&gt;3,"",L573+1)))))</f>
        <v/>
      </c>
      <c r="M574" t="str">
        <f>IF(AND(טבלה20[[#This Row],[פעילות]]=1,L575=2,L576=1,B576&gt;טבלה20[[#This Row],[CycleNumber]]),1,"")</f>
        <v/>
      </c>
      <c r="N574" t="str">
        <f>IF(AND(טבלה20[[#This Row],[האם יש לאישה וסת דילוג?]]=1,טבלה20[[#This Row],[CycleNumber]]&gt;5),IF(AND(טבלה20[[#This Row],[LengthofCycle]]=F571,F573=F570,F572=F569),1,""),"")</f>
        <v/>
      </c>
      <c r="O574" t="str">
        <f>IF(OR(טבלה20[[#This Row],[פעילות]]="",L573=""),"",IF(טבלה20[[#This Row],[פעילות]]=1,1,0))</f>
        <v/>
      </c>
      <c r="P574" t="str">
        <f>IF(AND(טבלה20[[#This Row],[הפרש קבוע אחרון]]&lt;&gt;"",טבלה20[[#This Row],[CycleNumber]]&lt;B575,B575&lt;&gt;"",טבלה20[[#This Row],[פעילות]]&lt;4),IF(F575-טבלה20[[#This Row],[LengthofCycle]]=טבלה20[[#This Row],[הפרש קבוע אחרון]],1,0),"")</f>
        <v/>
      </c>
      <c r="Q574" s="14" t="str">
        <f>IF(טבלה20[[#This Row],[פעילות]]="","",IF(OR(Q573="",AND(טבלה20[[#This Row],[דילוג]]=1,L573=3)),1,Q573+1))</f>
        <v/>
      </c>
      <c r="R574" s="14" t="str">
        <f>IF(AND(טבלה20[[#This Row],[מחזורי פעילות]]=3,H575=1,טבלה20[[#This Row],[הפרש קבוע אחרון]]&lt;&gt;J575),1,"")</f>
        <v/>
      </c>
      <c r="S574" s="14" t="str">
        <f>IF(AND(טבלה20[[#This Row],[מחזורי פעילות]]=3,H575=1,טבלה20[[#This Row],[הפרש קבוע אחרון]]=J575),1,"")</f>
        <v/>
      </c>
      <c r="T574" s="14" t="str">
        <f>IF(AND(טבלה20[[#This Row],[דילוג]]=1,טבלה20[[#This Row],[הפרש קבוע אחרון]]=J573,טבלה20[[#This Row],[מחזורי פעילות]]&gt;1),1,"")</f>
        <v/>
      </c>
      <c r="U574" s="14" t="str">
        <f>IF(OR(AND(טבלה20[[#This Row],[מחזורי פעילות]]&lt;&gt;"",Q575=""),AND(טבלה20[[#This Row],[פעילות]]=3,Q575=1)),טבלה20[[#This Row],[מחזורי פעילות]],"")</f>
        <v/>
      </c>
      <c r="V574" s="14" t="str">
        <f>IF(טבלה20[[#This Row],[באיזה מחזור נעקר אחרי קביעה?]]&lt;&gt;"",1,"")</f>
        <v/>
      </c>
      <c r="W574" s="14" t="str">
        <f>IF(AND(טבלה20[[#This Row],[באיזה מחזור נעקר אחרי קביעה?]]&lt;&gt;"",טבלה20[[#This Row],[CycleNumber]]&gt;B575),טבלה20[[#This Row],[באיזה מחזור נעקר אחרי קביעה?]],"")</f>
        <v/>
      </c>
      <c r="X574" s="14" t="str">
        <f>IF(AND(טבלה20[[#This Row],[הפרש קבוע אחרון]]&lt;&gt;"",J573=""),טבלה20[[#This Row],[CycleNumber]],"")</f>
        <v/>
      </c>
      <c r="Y574" s="14" t="str">
        <f>IF(OR(טבלה20[[#This Row],[CycleNumber]]&gt;B575,B575=""),טבלה20[[#This Row],[CycleNumber]],"")</f>
        <v/>
      </c>
      <c r="Z5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4" t="s">
        <v>8</v>
      </c>
      <c r="AS574">
        <v>7</v>
      </c>
      <c r="AT574">
        <v>29</v>
      </c>
      <c r="AU574">
        <f t="shared" si="19"/>
        <v>0</v>
      </c>
      <c r="AV574" t="str">
        <f t="shared" si="20"/>
        <v/>
      </c>
    </row>
    <row r="575" spans="1:48" x14ac:dyDescent="0.25">
      <c r="A575" t="s">
        <v>8</v>
      </c>
      <c r="B575">
        <v>8</v>
      </c>
      <c r="C575">
        <v>1</v>
      </c>
      <c r="D575">
        <v>1</v>
      </c>
      <c r="E575">
        <v>0</v>
      </c>
      <c r="F575">
        <v>27</v>
      </c>
      <c r="G575">
        <f>טבלה20[[#This Row],[LengthofCycle]]+1</f>
        <v>28</v>
      </c>
      <c r="H575" t="str">
        <f>IF(טבלה20[[#This Row],[CycleNumber]]&gt;2,IF(AND(טבלה20[[#This Row],[LengthofCycle]]-F574=F574-F573,טבלה20[[#This Row],[LengthofCycle]]-F574&lt;&gt;0),1,""),"")</f>
        <v/>
      </c>
      <c r="I575" t="str">
        <f>IF(טבלה20[[#This Row],[דילוג]]=1,SUM(H575:H576),"")</f>
        <v/>
      </c>
      <c r="J575" t="str">
        <f>IF(AND(טבלה20[[#This Row],[CycleNumber]]&gt;B574,טבלה20[[#This Row],[CycleNumber]]&gt;2),IF(טבלה20[[#This Row],[דילוג]]=1,טבלה20[[#This Row],[LengthofCycle]]-F574,J574),"")</f>
        <v/>
      </c>
      <c r="K575">
        <f>IF(AND(טבלה20[[#This Row],[CycleNumber]]&gt;B574,טבלה20[[#This Row],[CycleNumber]]&gt;2),IF(טבלה20[[#This Row],[דילוג]]=1,1,IF(MAX(K573:K574)=1,1,IF(טבלה20[[#This Row],[LengthofCycle]]-F574&lt;&gt;טבלה20[[#This Row],[הפרש קבוע אחרון]],0,""))),"")</f>
        <v>0</v>
      </c>
      <c r="L575" t="str">
        <f>IF(טבלה20[[#This Row],[CycleNumber]]&lt;3,"",IF(טבלה20[[#This Row],[דילוג]]=1,1,IF(L574="","",IF(טבלה20[[#This Row],[LengthofCycle]]-F574=טבלה20[[#This Row],[הפרש קבוע אחרון]],1,IF(L574+1&gt;3,"",L574+1)))))</f>
        <v/>
      </c>
      <c r="M575" t="str">
        <f>IF(AND(טבלה20[[#This Row],[פעילות]]=1,L576=2,L577=1,B577&gt;טבלה20[[#This Row],[CycleNumber]]),1,"")</f>
        <v/>
      </c>
      <c r="N575" t="str">
        <f>IF(AND(טבלה20[[#This Row],[האם יש לאישה וסת דילוג?]]=1,טבלה20[[#This Row],[CycleNumber]]&gt;5),IF(AND(טבלה20[[#This Row],[LengthofCycle]]=F572,F574=F571,F573=F570),1,""),"")</f>
        <v/>
      </c>
      <c r="O575" t="str">
        <f>IF(OR(טבלה20[[#This Row],[פעילות]]="",L574=""),"",IF(טבלה20[[#This Row],[פעילות]]=1,1,0))</f>
        <v/>
      </c>
      <c r="P575" t="str">
        <f>IF(AND(טבלה20[[#This Row],[הפרש קבוע אחרון]]&lt;&gt;"",טבלה20[[#This Row],[CycleNumber]]&lt;B576,B576&lt;&gt;"",טבלה20[[#This Row],[פעילות]]&lt;4),IF(F576-טבלה20[[#This Row],[LengthofCycle]]=טבלה20[[#This Row],[הפרש קבוע אחרון]],1,0),"")</f>
        <v/>
      </c>
      <c r="Q575" s="14" t="str">
        <f>IF(טבלה20[[#This Row],[פעילות]]="","",IF(OR(Q574="",AND(טבלה20[[#This Row],[דילוג]]=1,L574=3)),1,Q574+1))</f>
        <v/>
      </c>
      <c r="R575" s="14" t="str">
        <f>IF(AND(טבלה20[[#This Row],[מחזורי פעילות]]=3,H576=1,טבלה20[[#This Row],[הפרש קבוע אחרון]]&lt;&gt;J576),1,"")</f>
        <v/>
      </c>
      <c r="S575" s="14" t="str">
        <f>IF(AND(טבלה20[[#This Row],[מחזורי פעילות]]=3,H576=1,טבלה20[[#This Row],[הפרש קבוע אחרון]]=J576),1,"")</f>
        <v/>
      </c>
      <c r="T575" s="14" t="str">
        <f>IF(AND(טבלה20[[#This Row],[דילוג]]=1,טבלה20[[#This Row],[הפרש קבוע אחרון]]=J574,טבלה20[[#This Row],[מחזורי פעילות]]&gt;1),1,"")</f>
        <v/>
      </c>
      <c r="U575" s="14" t="str">
        <f>IF(OR(AND(טבלה20[[#This Row],[מחזורי פעילות]]&lt;&gt;"",Q576=""),AND(טבלה20[[#This Row],[פעילות]]=3,Q576=1)),טבלה20[[#This Row],[מחזורי פעילות]],"")</f>
        <v/>
      </c>
      <c r="V575" s="14" t="str">
        <f>IF(טבלה20[[#This Row],[באיזה מחזור נעקר אחרי קביעה?]]&lt;&gt;"",1,"")</f>
        <v/>
      </c>
      <c r="W575" s="14" t="str">
        <f>IF(AND(טבלה20[[#This Row],[באיזה מחזור נעקר אחרי קביעה?]]&lt;&gt;"",טבלה20[[#This Row],[CycleNumber]]&gt;B576),טבלה20[[#This Row],[באיזה מחזור נעקר אחרי קביעה?]],"")</f>
        <v/>
      </c>
      <c r="X575" s="14" t="str">
        <f>IF(AND(טבלה20[[#This Row],[הפרש קבוע אחרון]]&lt;&gt;"",J574=""),טבלה20[[#This Row],[CycleNumber]],"")</f>
        <v/>
      </c>
      <c r="Y575" s="14" t="str">
        <f>IF(OR(טבלה20[[#This Row],[CycleNumber]]&gt;B576,B576=""),טבלה20[[#This Row],[CycleNumber]],"")</f>
        <v/>
      </c>
      <c r="Z5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5" t="s">
        <v>8</v>
      </c>
      <c r="AS575">
        <v>8</v>
      </c>
      <c r="AT575">
        <v>27</v>
      </c>
      <c r="AU575">
        <f t="shared" si="19"/>
        <v>0</v>
      </c>
      <c r="AV575" t="str">
        <f t="shared" si="20"/>
        <v/>
      </c>
    </row>
    <row r="576" spans="1:48" x14ac:dyDescent="0.25">
      <c r="A576" t="s">
        <v>8</v>
      </c>
      <c r="B576">
        <v>9</v>
      </c>
      <c r="C576">
        <v>1</v>
      </c>
      <c r="D576">
        <v>1</v>
      </c>
      <c r="E576">
        <v>0</v>
      </c>
      <c r="F576">
        <v>27</v>
      </c>
      <c r="G576">
        <f>טבלה20[[#This Row],[LengthofCycle]]+1</f>
        <v>28</v>
      </c>
      <c r="H576" t="str">
        <f>IF(טבלה20[[#This Row],[CycleNumber]]&gt;2,IF(AND(טבלה20[[#This Row],[LengthofCycle]]-F575=F575-F574,טבלה20[[#This Row],[LengthofCycle]]-F575&lt;&gt;0),1,""),"")</f>
        <v/>
      </c>
      <c r="I576" t="str">
        <f>IF(טבלה20[[#This Row],[דילוג]]=1,SUM(H576:H577),"")</f>
        <v/>
      </c>
      <c r="J576" t="str">
        <f>IF(AND(טבלה20[[#This Row],[CycleNumber]]&gt;B575,טבלה20[[#This Row],[CycleNumber]]&gt;2),IF(טבלה20[[#This Row],[דילוג]]=1,טבלה20[[#This Row],[LengthofCycle]]-F575,J575),"")</f>
        <v/>
      </c>
      <c r="K576">
        <f>IF(AND(טבלה20[[#This Row],[CycleNumber]]&gt;B575,טבלה20[[#This Row],[CycleNumber]]&gt;2),IF(טבלה20[[#This Row],[דילוג]]=1,1,IF(MAX(K574:K575)=1,1,IF(טבלה20[[#This Row],[LengthofCycle]]-F575&lt;&gt;טבלה20[[#This Row],[הפרש קבוע אחרון]],0,""))),"")</f>
        <v>0</v>
      </c>
      <c r="L576" t="str">
        <f>IF(טבלה20[[#This Row],[CycleNumber]]&lt;3,"",IF(טבלה20[[#This Row],[דילוג]]=1,1,IF(L575="","",IF(טבלה20[[#This Row],[LengthofCycle]]-F575=טבלה20[[#This Row],[הפרש קבוע אחרון]],1,IF(L575+1&gt;3,"",L575+1)))))</f>
        <v/>
      </c>
      <c r="M576" t="str">
        <f>IF(AND(טבלה20[[#This Row],[פעילות]]=1,L577=2,L578=1,B578&gt;טבלה20[[#This Row],[CycleNumber]]),1,"")</f>
        <v/>
      </c>
      <c r="N576" t="str">
        <f>IF(AND(טבלה20[[#This Row],[האם יש לאישה וסת דילוג?]]=1,טבלה20[[#This Row],[CycleNumber]]&gt;5),IF(AND(טבלה20[[#This Row],[LengthofCycle]]=F573,F575=F572,F574=F571),1,""),"")</f>
        <v/>
      </c>
      <c r="O576" t="str">
        <f>IF(OR(טבלה20[[#This Row],[פעילות]]="",L575=""),"",IF(טבלה20[[#This Row],[פעילות]]=1,1,0))</f>
        <v/>
      </c>
      <c r="P576" t="str">
        <f>IF(AND(טבלה20[[#This Row],[הפרש קבוע אחרון]]&lt;&gt;"",טבלה20[[#This Row],[CycleNumber]]&lt;B577,B577&lt;&gt;"",טבלה20[[#This Row],[פעילות]]&lt;4),IF(F577-טבלה20[[#This Row],[LengthofCycle]]=טבלה20[[#This Row],[הפרש קבוע אחרון]],1,0),"")</f>
        <v/>
      </c>
      <c r="Q576" s="14" t="str">
        <f>IF(טבלה20[[#This Row],[פעילות]]="","",IF(OR(Q575="",AND(טבלה20[[#This Row],[דילוג]]=1,L575=3)),1,Q575+1))</f>
        <v/>
      </c>
      <c r="R576" s="14" t="str">
        <f>IF(AND(טבלה20[[#This Row],[מחזורי פעילות]]=3,H577=1,טבלה20[[#This Row],[הפרש קבוע אחרון]]&lt;&gt;J577),1,"")</f>
        <v/>
      </c>
      <c r="S576" s="14" t="str">
        <f>IF(AND(טבלה20[[#This Row],[מחזורי פעילות]]=3,H577=1,טבלה20[[#This Row],[הפרש קבוע אחרון]]=J577),1,"")</f>
        <v/>
      </c>
      <c r="T576" s="14" t="str">
        <f>IF(AND(טבלה20[[#This Row],[דילוג]]=1,טבלה20[[#This Row],[הפרש קבוע אחרון]]=J575,טבלה20[[#This Row],[מחזורי פעילות]]&gt;1),1,"")</f>
        <v/>
      </c>
      <c r="U576" s="14" t="str">
        <f>IF(OR(AND(טבלה20[[#This Row],[מחזורי פעילות]]&lt;&gt;"",Q577=""),AND(טבלה20[[#This Row],[פעילות]]=3,Q577=1)),טבלה20[[#This Row],[מחזורי פעילות]],"")</f>
        <v/>
      </c>
      <c r="V576" s="14" t="str">
        <f>IF(טבלה20[[#This Row],[באיזה מחזור נעקר אחרי קביעה?]]&lt;&gt;"",1,"")</f>
        <v/>
      </c>
      <c r="W576" s="14" t="str">
        <f>IF(AND(טבלה20[[#This Row],[באיזה מחזור נעקר אחרי קביעה?]]&lt;&gt;"",טבלה20[[#This Row],[CycleNumber]]&gt;B577),טבלה20[[#This Row],[באיזה מחזור נעקר אחרי קביעה?]],"")</f>
        <v/>
      </c>
      <c r="X576" s="14" t="str">
        <f>IF(AND(טבלה20[[#This Row],[הפרש קבוע אחרון]]&lt;&gt;"",J575=""),טבלה20[[#This Row],[CycleNumber]],"")</f>
        <v/>
      </c>
      <c r="Y576" s="14" t="str">
        <f>IF(OR(טבלה20[[#This Row],[CycleNumber]]&gt;B577,B577=""),טבלה20[[#This Row],[CycleNumber]],"")</f>
        <v/>
      </c>
      <c r="Z5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6" t="s">
        <v>8</v>
      </c>
      <c r="AS576">
        <v>9</v>
      </c>
      <c r="AT576">
        <v>27</v>
      </c>
      <c r="AU576">
        <f t="shared" si="19"/>
        <v>0</v>
      </c>
      <c r="AV576" t="str">
        <f t="shared" si="20"/>
        <v/>
      </c>
    </row>
    <row r="577" spans="1:48" x14ac:dyDescent="0.25">
      <c r="A577" t="s">
        <v>8</v>
      </c>
      <c r="B577">
        <v>10</v>
      </c>
      <c r="C577">
        <v>1</v>
      </c>
      <c r="D577">
        <v>1</v>
      </c>
      <c r="E577">
        <v>0</v>
      </c>
      <c r="F577">
        <v>29</v>
      </c>
      <c r="G577">
        <f>טבלה20[[#This Row],[LengthofCycle]]+1</f>
        <v>30</v>
      </c>
      <c r="H577" t="str">
        <f>IF(טבלה20[[#This Row],[CycleNumber]]&gt;2,IF(AND(טבלה20[[#This Row],[LengthofCycle]]-F576=F576-F575,טבלה20[[#This Row],[LengthofCycle]]-F576&lt;&gt;0),1,""),"")</f>
        <v/>
      </c>
      <c r="I577" t="str">
        <f>IF(טבלה20[[#This Row],[דילוג]]=1,SUM(H577:H578),"")</f>
        <v/>
      </c>
      <c r="J577" t="str">
        <f>IF(AND(טבלה20[[#This Row],[CycleNumber]]&gt;B576,טבלה20[[#This Row],[CycleNumber]]&gt;2),IF(טבלה20[[#This Row],[דילוג]]=1,טבלה20[[#This Row],[LengthofCycle]]-F576,J576),"")</f>
        <v/>
      </c>
      <c r="K577">
        <f>IF(AND(טבלה20[[#This Row],[CycleNumber]]&gt;B576,טבלה20[[#This Row],[CycleNumber]]&gt;2),IF(טבלה20[[#This Row],[דילוג]]=1,1,IF(MAX(K575:K576)=1,1,IF(טבלה20[[#This Row],[LengthofCycle]]-F576&lt;&gt;טבלה20[[#This Row],[הפרש קבוע אחרון]],0,""))),"")</f>
        <v>0</v>
      </c>
      <c r="L577" t="str">
        <f>IF(טבלה20[[#This Row],[CycleNumber]]&lt;3,"",IF(טבלה20[[#This Row],[דילוג]]=1,1,IF(L576="","",IF(טבלה20[[#This Row],[LengthofCycle]]-F576=טבלה20[[#This Row],[הפרש קבוע אחרון]],1,IF(L576+1&gt;3,"",L576+1)))))</f>
        <v/>
      </c>
      <c r="M577" t="str">
        <f>IF(AND(טבלה20[[#This Row],[פעילות]]=1,L578=2,L579=1,B579&gt;טבלה20[[#This Row],[CycleNumber]]),1,"")</f>
        <v/>
      </c>
      <c r="N577" t="str">
        <f>IF(AND(טבלה20[[#This Row],[האם יש לאישה וסת דילוג?]]=1,טבלה20[[#This Row],[CycleNumber]]&gt;5),IF(AND(טבלה20[[#This Row],[LengthofCycle]]=F574,F576=F573,F575=F572),1,""),"")</f>
        <v/>
      </c>
      <c r="O577" t="str">
        <f>IF(OR(טבלה20[[#This Row],[פעילות]]="",L576=""),"",IF(טבלה20[[#This Row],[פעילות]]=1,1,0))</f>
        <v/>
      </c>
      <c r="P577" t="str">
        <f>IF(AND(טבלה20[[#This Row],[הפרש קבוע אחרון]]&lt;&gt;"",טבלה20[[#This Row],[CycleNumber]]&lt;B578,B578&lt;&gt;"",טבלה20[[#This Row],[פעילות]]&lt;4),IF(F578-טבלה20[[#This Row],[LengthofCycle]]=טבלה20[[#This Row],[הפרש קבוע אחרון]],1,0),"")</f>
        <v/>
      </c>
      <c r="Q577" s="14" t="str">
        <f>IF(טבלה20[[#This Row],[פעילות]]="","",IF(OR(Q576="",AND(טבלה20[[#This Row],[דילוג]]=1,L576=3)),1,Q576+1))</f>
        <v/>
      </c>
      <c r="R577" s="14" t="str">
        <f>IF(AND(טבלה20[[#This Row],[מחזורי פעילות]]=3,H578=1,טבלה20[[#This Row],[הפרש קבוע אחרון]]&lt;&gt;J578),1,"")</f>
        <v/>
      </c>
      <c r="S577" s="14" t="str">
        <f>IF(AND(טבלה20[[#This Row],[מחזורי פעילות]]=3,H578=1,טבלה20[[#This Row],[הפרש קבוע אחרון]]=J578),1,"")</f>
        <v/>
      </c>
      <c r="T577" s="14" t="str">
        <f>IF(AND(טבלה20[[#This Row],[דילוג]]=1,טבלה20[[#This Row],[הפרש קבוע אחרון]]=J576,טבלה20[[#This Row],[מחזורי פעילות]]&gt;1),1,"")</f>
        <v/>
      </c>
      <c r="U577" s="14" t="str">
        <f>IF(OR(AND(טבלה20[[#This Row],[מחזורי פעילות]]&lt;&gt;"",Q578=""),AND(טבלה20[[#This Row],[פעילות]]=3,Q578=1)),טבלה20[[#This Row],[מחזורי פעילות]],"")</f>
        <v/>
      </c>
      <c r="V577" s="14" t="str">
        <f>IF(טבלה20[[#This Row],[באיזה מחזור נעקר אחרי קביעה?]]&lt;&gt;"",1,"")</f>
        <v/>
      </c>
      <c r="W577" s="14" t="str">
        <f>IF(AND(טבלה20[[#This Row],[באיזה מחזור נעקר אחרי קביעה?]]&lt;&gt;"",טבלה20[[#This Row],[CycleNumber]]&gt;B578),טבלה20[[#This Row],[באיזה מחזור נעקר אחרי קביעה?]],"")</f>
        <v/>
      </c>
      <c r="X577" s="14" t="str">
        <f>IF(AND(טבלה20[[#This Row],[הפרש קבוע אחרון]]&lt;&gt;"",J576=""),טבלה20[[#This Row],[CycleNumber]],"")</f>
        <v/>
      </c>
      <c r="Y577" s="14" t="str">
        <f>IF(OR(טבלה20[[#This Row],[CycleNumber]]&gt;B578,B578=""),טבלה20[[#This Row],[CycleNumber]],"")</f>
        <v/>
      </c>
      <c r="Z5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7" t="s">
        <v>8</v>
      </c>
      <c r="AS577">
        <v>10</v>
      </c>
      <c r="AT577">
        <v>29</v>
      </c>
      <c r="AU577">
        <f t="shared" si="19"/>
        <v>0</v>
      </c>
      <c r="AV577" t="str">
        <f t="shared" si="20"/>
        <v/>
      </c>
    </row>
    <row r="578" spans="1:48" x14ac:dyDescent="0.25">
      <c r="A578" t="s">
        <v>8</v>
      </c>
      <c r="B578">
        <v>11</v>
      </c>
      <c r="C578">
        <v>1</v>
      </c>
      <c r="D578">
        <v>1</v>
      </c>
      <c r="E578">
        <v>0</v>
      </c>
      <c r="F578">
        <v>28</v>
      </c>
      <c r="G578">
        <f>טבלה20[[#This Row],[LengthofCycle]]+1</f>
        <v>29</v>
      </c>
      <c r="H578" t="str">
        <f>IF(טבלה20[[#This Row],[CycleNumber]]&gt;2,IF(AND(טבלה20[[#This Row],[LengthofCycle]]-F577=F577-F576,טבלה20[[#This Row],[LengthofCycle]]-F577&lt;&gt;0),1,""),"")</f>
        <v/>
      </c>
      <c r="I578" t="str">
        <f>IF(טבלה20[[#This Row],[דילוג]]=1,SUM(H578:H579),"")</f>
        <v/>
      </c>
      <c r="J578" t="str">
        <f>IF(AND(טבלה20[[#This Row],[CycleNumber]]&gt;B577,טבלה20[[#This Row],[CycleNumber]]&gt;2),IF(טבלה20[[#This Row],[דילוג]]=1,טבלה20[[#This Row],[LengthofCycle]]-F577,J577),"")</f>
        <v/>
      </c>
      <c r="K578">
        <f>IF(AND(טבלה20[[#This Row],[CycleNumber]]&gt;B577,טבלה20[[#This Row],[CycleNumber]]&gt;2),IF(טבלה20[[#This Row],[דילוג]]=1,1,IF(MAX(K576:K577)=1,1,IF(טבלה20[[#This Row],[LengthofCycle]]-F577&lt;&gt;טבלה20[[#This Row],[הפרש קבוע אחרון]],0,""))),"")</f>
        <v>0</v>
      </c>
      <c r="L578" t="str">
        <f>IF(טבלה20[[#This Row],[CycleNumber]]&lt;3,"",IF(טבלה20[[#This Row],[דילוג]]=1,1,IF(L577="","",IF(טבלה20[[#This Row],[LengthofCycle]]-F577=טבלה20[[#This Row],[הפרש קבוע אחרון]],1,IF(L577+1&gt;3,"",L577+1)))))</f>
        <v/>
      </c>
      <c r="M578" t="str">
        <f>IF(AND(טבלה20[[#This Row],[פעילות]]=1,L579=2,L580=1,B580&gt;טבלה20[[#This Row],[CycleNumber]]),1,"")</f>
        <v/>
      </c>
      <c r="N578" t="str">
        <f>IF(AND(טבלה20[[#This Row],[האם יש לאישה וסת דילוג?]]=1,טבלה20[[#This Row],[CycleNumber]]&gt;5),IF(AND(טבלה20[[#This Row],[LengthofCycle]]=F575,F577=F574,F576=F573),1,""),"")</f>
        <v/>
      </c>
      <c r="O578" t="str">
        <f>IF(OR(טבלה20[[#This Row],[פעילות]]="",L577=""),"",IF(טבלה20[[#This Row],[פעילות]]=1,1,0))</f>
        <v/>
      </c>
      <c r="P578" t="str">
        <f>IF(AND(טבלה20[[#This Row],[הפרש קבוע אחרון]]&lt;&gt;"",טבלה20[[#This Row],[CycleNumber]]&lt;B579,B579&lt;&gt;"",טבלה20[[#This Row],[פעילות]]&lt;4),IF(F579-טבלה20[[#This Row],[LengthofCycle]]=טבלה20[[#This Row],[הפרש קבוע אחרון]],1,0),"")</f>
        <v/>
      </c>
      <c r="Q578" s="14" t="str">
        <f>IF(טבלה20[[#This Row],[פעילות]]="","",IF(OR(Q577="",AND(טבלה20[[#This Row],[דילוג]]=1,L577=3)),1,Q577+1))</f>
        <v/>
      </c>
      <c r="R578" s="14" t="str">
        <f>IF(AND(טבלה20[[#This Row],[מחזורי פעילות]]=3,H579=1,טבלה20[[#This Row],[הפרש קבוע אחרון]]&lt;&gt;J579),1,"")</f>
        <v/>
      </c>
      <c r="S578" s="14" t="str">
        <f>IF(AND(טבלה20[[#This Row],[מחזורי פעילות]]=3,H579=1,טבלה20[[#This Row],[הפרש קבוע אחרון]]=J579),1,"")</f>
        <v/>
      </c>
      <c r="T578" s="14" t="str">
        <f>IF(AND(טבלה20[[#This Row],[דילוג]]=1,טבלה20[[#This Row],[הפרש קבוע אחרון]]=J577,טבלה20[[#This Row],[מחזורי פעילות]]&gt;1),1,"")</f>
        <v/>
      </c>
      <c r="U578" s="14" t="str">
        <f>IF(OR(AND(טבלה20[[#This Row],[מחזורי פעילות]]&lt;&gt;"",Q579=""),AND(טבלה20[[#This Row],[פעילות]]=3,Q579=1)),טבלה20[[#This Row],[מחזורי פעילות]],"")</f>
        <v/>
      </c>
      <c r="V578" s="14" t="str">
        <f>IF(טבלה20[[#This Row],[באיזה מחזור נעקר אחרי קביעה?]]&lt;&gt;"",1,"")</f>
        <v/>
      </c>
      <c r="W578" s="14" t="str">
        <f>IF(AND(טבלה20[[#This Row],[באיזה מחזור נעקר אחרי קביעה?]]&lt;&gt;"",טבלה20[[#This Row],[CycleNumber]]&gt;B579),טבלה20[[#This Row],[באיזה מחזור נעקר אחרי קביעה?]],"")</f>
        <v/>
      </c>
      <c r="X578" s="14" t="str">
        <f>IF(AND(טבלה20[[#This Row],[הפרש קבוע אחרון]]&lt;&gt;"",J577=""),טבלה20[[#This Row],[CycleNumber]],"")</f>
        <v/>
      </c>
      <c r="Y578" s="14" t="str">
        <f>IF(OR(טבלה20[[#This Row],[CycleNumber]]&gt;B579,B579=""),טבלה20[[#This Row],[CycleNumber]],"")</f>
        <v/>
      </c>
      <c r="Z5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8" t="s">
        <v>8</v>
      </c>
      <c r="AS578">
        <v>11</v>
      </c>
      <c r="AT578">
        <v>28</v>
      </c>
      <c r="AU578">
        <f t="shared" si="19"/>
        <v>0</v>
      </c>
      <c r="AV578" t="str">
        <f t="shared" si="20"/>
        <v/>
      </c>
    </row>
    <row r="579" spans="1:48" x14ac:dyDescent="0.25">
      <c r="A579" t="s">
        <v>8</v>
      </c>
      <c r="B579">
        <v>12</v>
      </c>
      <c r="C579">
        <v>1</v>
      </c>
      <c r="D579">
        <v>1</v>
      </c>
      <c r="E579">
        <v>0</v>
      </c>
      <c r="F579">
        <v>28</v>
      </c>
      <c r="G579">
        <f>טבלה20[[#This Row],[LengthofCycle]]+1</f>
        <v>29</v>
      </c>
      <c r="H579" t="str">
        <f>IF(טבלה20[[#This Row],[CycleNumber]]&gt;2,IF(AND(טבלה20[[#This Row],[LengthofCycle]]-F578=F578-F577,טבלה20[[#This Row],[LengthofCycle]]-F578&lt;&gt;0),1,""),"")</f>
        <v/>
      </c>
      <c r="I579" t="str">
        <f>IF(טבלה20[[#This Row],[דילוג]]=1,SUM(H579:H580),"")</f>
        <v/>
      </c>
      <c r="J579" t="str">
        <f>IF(AND(טבלה20[[#This Row],[CycleNumber]]&gt;B578,טבלה20[[#This Row],[CycleNumber]]&gt;2),IF(טבלה20[[#This Row],[דילוג]]=1,טבלה20[[#This Row],[LengthofCycle]]-F578,J578),"")</f>
        <v/>
      </c>
      <c r="K579">
        <f>IF(AND(טבלה20[[#This Row],[CycleNumber]]&gt;B578,טבלה20[[#This Row],[CycleNumber]]&gt;2),IF(טבלה20[[#This Row],[דילוג]]=1,1,IF(MAX(K577:K578)=1,1,IF(טבלה20[[#This Row],[LengthofCycle]]-F578&lt;&gt;טבלה20[[#This Row],[הפרש קבוע אחרון]],0,""))),"")</f>
        <v>0</v>
      </c>
      <c r="L579" t="str">
        <f>IF(טבלה20[[#This Row],[CycleNumber]]&lt;3,"",IF(טבלה20[[#This Row],[דילוג]]=1,1,IF(L578="","",IF(טבלה20[[#This Row],[LengthofCycle]]-F578=טבלה20[[#This Row],[הפרש קבוע אחרון]],1,IF(L578+1&gt;3,"",L578+1)))))</f>
        <v/>
      </c>
      <c r="M579" t="str">
        <f>IF(AND(טבלה20[[#This Row],[פעילות]]=1,L580=2,L581=1,B581&gt;טבלה20[[#This Row],[CycleNumber]]),1,"")</f>
        <v/>
      </c>
      <c r="N579" t="str">
        <f>IF(AND(טבלה20[[#This Row],[האם יש לאישה וסת דילוג?]]=1,טבלה20[[#This Row],[CycleNumber]]&gt;5),IF(AND(טבלה20[[#This Row],[LengthofCycle]]=F576,F578=F575,F577=F574),1,""),"")</f>
        <v/>
      </c>
      <c r="O579" t="str">
        <f>IF(OR(טבלה20[[#This Row],[פעילות]]="",L578=""),"",IF(טבלה20[[#This Row],[פעילות]]=1,1,0))</f>
        <v/>
      </c>
      <c r="P579" t="str">
        <f>IF(AND(טבלה20[[#This Row],[הפרש קבוע אחרון]]&lt;&gt;"",טבלה20[[#This Row],[CycleNumber]]&lt;B580,B580&lt;&gt;"",טבלה20[[#This Row],[פעילות]]&lt;4),IF(F580-טבלה20[[#This Row],[LengthofCycle]]=טבלה20[[#This Row],[הפרש קבוע אחרון]],1,0),"")</f>
        <v/>
      </c>
      <c r="Q579" s="14" t="str">
        <f>IF(טבלה20[[#This Row],[פעילות]]="","",IF(OR(Q578="",AND(טבלה20[[#This Row],[דילוג]]=1,L578=3)),1,Q578+1))</f>
        <v/>
      </c>
      <c r="R579" s="14" t="str">
        <f>IF(AND(טבלה20[[#This Row],[מחזורי פעילות]]=3,H580=1,טבלה20[[#This Row],[הפרש קבוע אחרון]]&lt;&gt;J580),1,"")</f>
        <v/>
      </c>
      <c r="S579" s="14" t="str">
        <f>IF(AND(טבלה20[[#This Row],[מחזורי פעילות]]=3,H580=1,טבלה20[[#This Row],[הפרש קבוע אחרון]]=J580),1,"")</f>
        <v/>
      </c>
      <c r="T579" s="14" t="str">
        <f>IF(AND(טבלה20[[#This Row],[דילוג]]=1,טבלה20[[#This Row],[הפרש קבוע אחרון]]=J578,טבלה20[[#This Row],[מחזורי פעילות]]&gt;1),1,"")</f>
        <v/>
      </c>
      <c r="U579" s="14" t="str">
        <f>IF(OR(AND(טבלה20[[#This Row],[מחזורי פעילות]]&lt;&gt;"",Q580=""),AND(טבלה20[[#This Row],[פעילות]]=3,Q580=1)),טבלה20[[#This Row],[מחזורי פעילות]],"")</f>
        <v/>
      </c>
      <c r="V579" s="14" t="str">
        <f>IF(טבלה20[[#This Row],[באיזה מחזור נעקר אחרי קביעה?]]&lt;&gt;"",1,"")</f>
        <v/>
      </c>
      <c r="W579" s="14" t="str">
        <f>IF(AND(טבלה20[[#This Row],[באיזה מחזור נעקר אחרי קביעה?]]&lt;&gt;"",טבלה20[[#This Row],[CycleNumber]]&gt;B580),טבלה20[[#This Row],[באיזה מחזור נעקר אחרי קביעה?]],"")</f>
        <v/>
      </c>
      <c r="X579" s="14" t="str">
        <f>IF(AND(טבלה20[[#This Row],[הפרש קבוע אחרון]]&lt;&gt;"",J578=""),טבלה20[[#This Row],[CycleNumber]],"")</f>
        <v/>
      </c>
      <c r="Y579" s="14">
        <f>IF(OR(טבלה20[[#This Row],[CycleNumber]]&gt;B580,B580=""),טבלה20[[#This Row],[CycleNumber]],"")</f>
        <v>12</v>
      </c>
      <c r="Z5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79" t="s">
        <v>8</v>
      </c>
      <c r="AS579">
        <v>12</v>
      </c>
      <c r="AT579">
        <v>28</v>
      </c>
      <c r="AU579">
        <f t="shared" si="19"/>
        <v>0</v>
      </c>
      <c r="AV579" t="str">
        <f t="shared" si="20"/>
        <v/>
      </c>
    </row>
    <row r="580" spans="1:48" x14ac:dyDescent="0.25">
      <c r="A580" t="s">
        <v>62</v>
      </c>
      <c r="B580">
        <v>1</v>
      </c>
      <c r="C580">
        <v>0</v>
      </c>
      <c r="D580">
        <v>1</v>
      </c>
      <c r="E580">
        <v>0</v>
      </c>
      <c r="F580">
        <v>27</v>
      </c>
      <c r="G580">
        <f>טבלה20[[#This Row],[LengthofCycle]]+1</f>
        <v>28</v>
      </c>
      <c r="H580" t="str">
        <f>IF(טבלה20[[#This Row],[CycleNumber]]&gt;2,IF(AND(טבלה20[[#This Row],[LengthofCycle]]-F579=F579-F578,טבלה20[[#This Row],[LengthofCycle]]-F579&lt;&gt;0),1,""),"")</f>
        <v/>
      </c>
      <c r="I580" t="str">
        <f>IF(טבלה20[[#This Row],[דילוג]]=1,SUM(H580:H581),"")</f>
        <v/>
      </c>
      <c r="J580" t="str">
        <f>IF(AND(טבלה20[[#This Row],[CycleNumber]]&gt;B579,טבלה20[[#This Row],[CycleNumber]]&gt;2),IF(טבלה20[[#This Row],[דילוג]]=1,טבלה20[[#This Row],[LengthofCycle]]-F579,J579),"")</f>
        <v/>
      </c>
      <c r="K580" t="str">
        <f>IF(AND(טבלה20[[#This Row],[CycleNumber]]&gt;B579,טבלה20[[#This Row],[CycleNumber]]&gt;2),IF(טבלה20[[#This Row],[דילוג]]=1,1,IF(MAX(K578:K579)=1,1,IF(טבלה20[[#This Row],[LengthofCycle]]-F579&lt;&gt;טבלה20[[#This Row],[הפרש קבוע אחרון]],0,""))),"")</f>
        <v/>
      </c>
      <c r="L580" t="str">
        <f>IF(טבלה20[[#This Row],[CycleNumber]]&lt;3,"",IF(טבלה20[[#This Row],[דילוג]]=1,1,IF(L579="","",IF(טבלה20[[#This Row],[LengthofCycle]]-F579=טבלה20[[#This Row],[הפרש קבוע אחרון]],1,IF(L579+1&gt;3,"",L579+1)))))</f>
        <v/>
      </c>
      <c r="M580" t="str">
        <f>IF(AND(טבלה20[[#This Row],[פעילות]]=1,L581=2,L582=1,B582&gt;טבלה20[[#This Row],[CycleNumber]]),1,"")</f>
        <v/>
      </c>
      <c r="N580" t="str">
        <f>IF(AND(טבלה20[[#This Row],[האם יש לאישה וסת דילוג?]]=1,טבלה20[[#This Row],[CycleNumber]]&gt;5),IF(AND(טבלה20[[#This Row],[LengthofCycle]]=F577,F579=F576,F578=F575),1,""),"")</f>
        <v/>
      </c>
      <c r="O580" t="str">
        <f>IF(OR(טבלה20[[#This Row],[פעילות]]="",L579=""),"",IF(טבלה20[[#This Row],[פעילות]]=1,1,0))</f>
        <v/>
      </c>
      <c r="P580" t="str">
        <f>IF(AND(טבלה20[[#This Row],[הפרש קבוע אחרון]]&lt;&gt;"",טבלה20[[#This Row],[CycleNumber]]&lt;B581,B581&lt;&gt;"",טבלה20[[#This Row],[פעילות]]&lt;4),IF(F581-טבלה20[[#This Row],[LengthofCycle]]=טבלה20[[#This Row],[הפרש קבוע אחרון]],1,0),"")</f>
        <v/>
      </c>
      <c r="Q580" s="14" t="str">
        <f>IF(טבלה20[[#This Row],[פעילות]]="","",IF(OR(Q579="",AND(טבלה20[[#This Row],[דילוג]]=1,L579=3)),1,Q579+1))</f>
        <v/>
      </c>
      <c r="R580" s="14" t="str">
        <f>IF(AND(טבלה20[[#This Row],[מחזורי פעילות]]=3,H581=1,טבלה20[[#This Row],[הפרש קבוע אחרון]]&lt;&gt;J581),1,"")</f>
        <v/>
      </c>
      <c r="S580" s="14" t="str">
        <f>IF(AND(טבלה20[[#This Row],[מחזורי פעילות]]=3,H581=1,טבלה20[[#This Row],[הפרש קבוע אחרון]]=J581),1,"")</f>
        <v/>
      </c>
      <c r="T580" s="14" t="str">
        <f>IF(AND(טבלה20[[#This Row],[דילוג]]=1,טבלה20[[#This Row],[הפרש קבוע אחרון]]=J579,טבלה20[[#This Row],[מחזורי פעילות]]&gt;1),1,"")</f>
        <v/>
      </c>
      <c r="U580" s="14" t="str">
        <f>IF(OR(AND(טבלה20[[#This Row],[מחזורי פעילות]]&lt;&gt;"",Q581=""),AND(טבלה20[[#This Row],[פעילות]]=3,Q581=1)),טבלה20[[#This Row],[מחזורי פעילות]],"")</f>
        <v/>
      </c>
      <c r="V580" s="14" t="str">
        <f>IF(טבלה20[[#This Row],[באיזה מחזור נעקר אחרי קביעה?]]&lt;&gt;"",1,"")</f>
        <v/>
      </c>
      <c r="W580" s="14" t="str">
        <f>IF(AND(טבלה20[[#This Row],[באיזה מחזור נעקר אחרי קביעה?]]&lt;&gt;"",טבלה20[[#This Row],[CycleNumber]]&gt;B581),טבלה20[[#This Row],[באיזה מחזור נעקר אחרי קביעה?]],"")</f>
        <v/>
      </c>
      <c r="X580" s="14" t="str">
        <f>IF(AND(טבלה20[[#This Row],[הפרש קבוע אחרון]]&lt;&gt;"",J579=""),טבלה20[[#This Row],[CycleNumber]],"")</f>
        <v/>
      </c>
      <c r="Y580" s="14" t="str">
        <f>IF(OR(טבלה20[[#This Row],[CycleNumber]]&gt;B581,B581=""),טבלה20[[#This Row],[CycleNumber]],"")</f>
        <v/>
      </c>
      <c r="Z5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0" t="s">
        <v>62</v>
      </c>
      <c r="AS580">
        <v>1</v>
      </c>
      <c r="AT580">
        <v>27</v>
      </c>
      <c r="AU580" t="str">
        <f t="shared" si="19"/>
        <v/>
      </c>
      <c r="AV580" t="str">
        <f t="shared" si="20"/>
        <v/>
      </c>
    </row>
    <row r="581" spans="1:48" x14ac:dyDescent="0.25">
      <c r="A581" t="s">
        <v>62</v>
      </c>
      <c r="B581">
        <v>2</v>
      </c>
      <c r="C581">
        <v>0</v>
      </c>
      <c r="D581">
        <v>1</v>
      </c>
      <c r="E581">
        <v>0</v>
      </c>
      <c r="F581">
        <v>25</v>
      </c>
      <c r="G581">
        <f>טבלה20[[#This Row],[LengthofCycle]]+1</f>
        <v>26</v>
      </c>
      <c r="H581" t="str">
        <f>IF(טבלה20[[#This Row],[CycleNumber]]&gt;2,IF(AND(טבלה20[[#This Row],[LengthofCycle]]-F580=F580-F579,טבלה20[[#This Row],[LengthofCycle]]-F580&lt;&gt;0),1,""),"")</f>
        <v/>
      </c>
      <c r="I581" t="str">
        <f>IF(טבלה20[[#This Row],[דילוג]]=1,SUM(H581:H582),"")</f>
        <v/>
      </c>
      <c r="J581" t="str">
        <f>IF(AND(טבלה20[[#This Row],[CycleNumber]]&gt;B580,טבלה20[[#This Row],[CycleNumber]]&gt;2),IF(טבלה20[[#This Row],[דילוג]]=1,טבלה20[[#This Row],[LengthofCycle]]-F580,J580),"")</f>
        <v/>
      </c>
      <c r="K581" t="str">
        <f>IF(AND(טבלה20[[#This Row],[CycleNumber]]&gt;B580,טבלה20[[#This Row],[CycleNumber]]&gt;2),IF(טבלה20[[#This Row],[דילוג]]=1,1,IF(MAX(K579:K580)=1,1,IF(טבלה20[[#This Row],[LengthofCycle]]-F580&lt;&gt;טבלה20[[#This Row],[הפרש קבוע אחרון]],0,""))),"")</f>
        <v/>
      </c>
      <c r="L581" t="str">
        <f>IF(טבלה20[[#This Row],[CycleNumber]]&lt;3,"",IF(טבלה20[[#This Row],[דילוג]]=1,1,IF(L580="","",IF(טבלה20[[#This Row],[LengthofCycle]]-F580=טבלה20[[#This Row],[הפרש קבוע אחרון]],1,IF(L580+1&gt;3,"",L580+1)))))</f>
        <v/>
      </c>
      <c r="M581" t="str">
        <f>IF(AND(טבלה20[[#This Row],[פעילות]]=1,L582=2,L583=1,B583&gt;טבלה20[[#This Row],[CycleNumber]]),1,"")</f>
        <v/>
      </c>
      <c r="N581" t="str">
        <f>IF(AND(טבלה20[[#This Row],[האם יש לאישה וסת דילוג?]]=1,טבלה20[[#This Row],[CycleNumber]]&gt;5),IF(AND(טבלה20[[#This Row],[LengthofCycle]]=F578,F580=F577,F579=F576),1,""),"")</f>
        <v/>
      </c>
      <c r="O581" t="str">
        <f>IF(OR(טבלה20[[#This Row],[פעילות]]="",L580=""),"",IF(טבלה20[[#This Row],[פעילות]]=1,1,0))</f>
        <v/>
      </c>
      <c r="P581" t="str">
        <f>IF(AND(טבלה20[[#This Row],[הפרש קבוע אחרון]]&lt;&gt;"",טבלה20[[#This Row],[CycleNumber]]&lt;B582,B582&lt;&gt;"",טבלה20[[#This Row],[פעילות]]&lt;4),IF(F582-טבלה20[[#This Row],[LengthofCycle]]=טבלה20[[#This Row],[הפרש קבוע אחרון]],1,0),"")</f>
        <v/>
      </c>
      <c r="Q581" s="14" t="str">
        <f>IF(טבלה20[[#This Row],[פעילות]]="","",IF(OR(Q580="",AND(טבלה20[[#This Row],[דילוג]]=1,L580=3)),1,Q580+1))</f>
        <v/>
      </c>
      <c r="R581" s="14" t="str">
        <f>IF(AND(טבלה20[[#This Row],[מחזורי פעילות]]=3,H582=1,טבלה20[[#This Row],[הפרש קבוע אחרון]]&lt;&gt;J582),1,"")</f>
        <v/>
      </c>
      <c r="S581" s="14" t="str">
        <f>IF(AND(טבלה20[[#This Row],[מחזורי פעילות]]=3,H582=1,טבלה20[[#This Row],[הפרש קבוע אחרון]]=J582),1,"")</f>
        <v/>
      </c>
      <c r="T581" s="14" t="str">
        <f>IF(AND(טבלה20[[#This Row],[דילוג]]=1,טבלה20[[#This Row],[הפרש קבוע אחרון]]=J580,טבלה20[[#This Row],[מחזורי פעילות]]&gt;1),1,"")</f>
        <v/>
      </c>
      <c r="U581" s="14" t="str">
        <f>IF(OR(AND(טבלה20[[#This Row],[מחזורי פעילות]]&lt;&gt;"",Q582=""),AND(טבלה20[[#This Row],[פעילות]]=3,Q582=1)),טבלה20[[#This Row],[מחזורי פעילות]],"")</f>
        <v/>
      </c>
      <c r="V581" s="14" t="str">
        <f>IF(טבלה20[[#This Row],[באיזה מחזור נעקר אחרי קביעה?]]&lt;&gt;"",1,"")</f>
        <v/>
      </c>
      <c r="W581" s="14" t="str">
        <f>IF(AND(טבלה20[[#This Row],[באיזה מחזור נעקר אחרי קביעה?]]&lt;&gt;"",טבלה20[[#This Row],[CycleNumber]]&gt;B582),טבלה20[[#This Row],[באיזה מחזור נעקר אחרי קביעה?]],"")</f>
        <v/>
      </c>
      <c r="X581" s="14" t="str">
        <f>IF(AND(טבלה20[[#This Row],[הפרש קבוע אחרון]]&lt;&gt;"",J580=""),טבלה20[[#This Row],[CycleNumber]],"")</f>
        <v/>
      </c>
      <c r="Y581" s="14" t="str">
        <f>IF(OR(טבלה20[[#This Row],[CycleNumber]]&gt;B582,B582=""),טבלה20[[#This Row],[CycleNumber]],"")</f>
        <v/>
      </c>
      <c r="Z5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1" t="s">
        <v>62</v>
      </c>
      <c r="AS581">
        <v>2</v>
      </c>
      <c r="AT581">
        <v>25</v>
      </c>
      <c r="AU581" t="str">
        <f t="shared" ref="AU581:AU644" si="21">IF(AS581=AS579+2,IF(AND(AT579-AT580=AT580-AT581,AT579-AT580&lt;&gt;0),1,0),"")</f>
        <v/>
      </c>
      <c r="AV581" t="str">
        <f t="shared" si="20"/>
        <v/>
      </c>
    </row>
    <row r="582" spans="1:48" x14ac:dyDescent="0.25">
      <c r="A582" t="s">
        <v>62</v>
      </c>
      <c r="B582">
        <v>3</v>
      </c>
      <c r="C582">
        <v>0</v>
      </c>
      <c r="D582">
        <v>1</v>
      </c>
      <c r="E582">
        <v>0</v>
      </c>
      <c r="F582">
        <v>25</v>
      </c>
      <c r="G582">
        <f>טבלה20[[#This Row],[LengthofCycle]]+1</f>
        <v>26</v>
      </c>
      <c r="H582" t="str">
        <f>IF(טבלה20[[#This Row],[CycleNumber]]&gt;2,IF(AND(טבלה20[[#This Row],[LengthofCycle]]-F581=F581-F580,טבלה20[[#This Row],[LengthofCycle]]-F581&lt;&gt;0),1,""),"")</f>
        <v/>
      </c>
      <c r="I582" t="str">
        <f>IF(טבלה20[[#This Row],[דילוג]]=1,SUM(H582:H583),"")</f>
        <v/>
      </c>
      <c r="J582" t="str">
        <f>IF(AND(טבלה20[[#This Row],[CycleNumber]]&gt;B581,טבלה20[[#This Row],[CycleNumber]]&gt;2),IF(טבלה20[[#This Row],[דילוג]]=1,טבלה20[[#This Row],[LengthofCycle]]-F581,J581),"")</f>
        <v/>
      </c>
      <c r="K582">
        <f>IF(AND(טבלה20[[#This Row],[CycleNumber]]&gt;B581,טבלה20[[#This Row],[CycleNumber]]&gt;2),IF(טבלה20[[#This Row],[דילוג]]=1,1,IF(MAX(K580:K581)=1,1,IF(טבלה20[[#This Row],[LengthofCycle]]-F581&lt;&gt;טבלה20[[#This Row],[הפרש קבוע אחרון]],0,""))),"")</f>
        <v>0</v>
      </c>
      <c r="L582" t="str">
        <f>IF(טבלה20[[#This Row],[CycleNumber]]&lt;3,"",IF(טבלה20[[#This Row],[דילוג]]=1,1,IF(L581="","",IF(טבלה20[[#This Row],[LengthofCycle]]-F581=טבלה20[[#This Row],[הפרש קבוע אחרון]],1,IF(L581+1&gt;3,"",L581+1)))))</f>
        <v/>
      </c>
      <c r="M582" t="str">
        <f>IF(AND(טבלה20[[#This Row],[פעילות]]=1,L583=2,L584=1,B584&gt;טבלה20[[#This Row],[CycleNumber]]),1,"")</f>
        <v/>
      </c>
      <c r="N582" t="str">
        <f>IF(AND(טבלה20[[#This Row],[האם יש לאישה וסת דילוג?]]=1,טבלה20[[#This Row],[CycleNumber]]&gt;5),IF(AND(טבלה20[[#This Row],[LengthofCycle]]=F579,F581=F578,F580=F577),1,""),"")</f>
        <v/>
      </c>
      <c r="O582" t="str">
        <f>IF(OR(טבלה20[[#This Row],[פעילות]]="",L581=""),"",IF(טבלה20[[#This Row],[פעילות]]=1,1,0))</f>
        <v/>
      </c>
      <c r="P582" t="str">
        <f>IF(AND(טבלה20[[#This Row],[הפרש קבוע אחרון]]&lt;&gt;"",טבלה20[[#This Row],[CycleNumber]]&lt;B583,B583&lt;&gt;"",טבלה20[[#This Row],[פעילות]]&lt;4),IF(F583-טבלה20[[#This Row],[LengthofCycle]]=טבלה20[[#This Row],[הפרש קבוע אחרון]],1,0),"")</f>
        <v/>
      </c>
      <c r="Q582" s="14" t="str">
        <f>IF(טבלה20[[#This Row],[פעילות]]="","",IF(OR(Q581="",AND(טבלה20[[#This Row],[דילוג]]=1,L581=3)),1,Q581+1))</f>
        <v/>
      </c>
      <c r="R582" s="14" t="str">
        <f>IF(AND(טבלה20[[#This Row],[מחזורי פעילות]]=3,H583=1,טבלה20[[#This Row],[הפרש קבוע אחרון]]&lt;&gt;J583),1,"")</f>
        <v/>
      </c>
      <c r="S582" s="14" t="str">
        <f>IF(AND(טבלה20[[#This Row],[מחזורי פעילות]]=3,H583=1,טבלה20[[#This Row],[הפרש קבוע אחרון]]=J583),1,"")</f>
        <v/>
      </c>
      <c r="T582" s="14" t="str">
        <f>IF(AND(טבלה20[[#This Row],[דילוג]]=1,טבלה20[[#This Row],[הפרש קבוע אחרון]]=J581,טבלה20[[#This Row],[מחזורי פעילות]]&gt;1),1,"")</f>
        <v/>
      </c>
      <c r="U582" s="14" t="str">
        <f>IF(OR(AND(טבלה20[[#This Row],[מחזורי פעילות]]&lt;&gt;"",Q583=""),AND(טבלה20[[#This Row],[פעילות]]=3,Q583=1)),טבלה20[[#This Row],[מחזורי פעילות]],"")</f>
        <v/>
      </c>
      <c r="V582" s="14" t="str">
        <f>IF(טבלה20[[#This Row],[באיזה מחזור נעקר אחרי קביעה?]]&lt;&gt;"",1,"")</f>
        <v/>
      </c>
      <c r="W582" s="14" t="str">
        <f>IF(AND(טבלה20[[#This Row],[באיזה מחזור נעקר אחרי קביעה?]]&lt;&gt;"",טבלה20[[#This Row],[CycleNumber]]&gt;B583),טבלה20[[#This Row],[באיזה מחזור נעקר אחרי קביעה?]],"")</f>
        <v/>
      </c>
      <c r="X582" s="14" t="str">
        <f>IF(AND(טבלה20[[#This Row],[הפרש קבוע אחרון]]&lt;&gt;"",J581=""),טבלה20[[#This Row],[CycleNumber]],"")</f>
        <v/>
      </c>
      <c r="Y582" s="14" t="str">
        <f>IF(OR(טבלה20[[#This Row],[CycleNumber]]&gt;B583,B583=""),טבלה20[[#This Row],[CycleNumber]],"")</f>
        <v/>
      </c>
      <c r="Z5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2" t="s">
        <v>62</v>
      </c>
      <c r="AS582">
        <v>3</v>
      </c>
      <c r="AT582">
        <v>25</v>
      </c>
      <c r="AU582">
        <f t="shared" si="21"/>
        <v>0</v>
      </c>
      <c r="AV582" t="str">
        <f t="shared" ref="AV582:AV645" si="22">IF(AND(AU582=1,AU581=1),1,"")</f>
        <v/>
      </c>
    </row>
    <row r="583" spans="1:48" x14ac:dyDescent="0.25">
      <c r="A583" t="s">
        <v>62</v>
      </c>
      <c r="B583">
        <v>4</v>
      </c>
      <c r="C583">
        <v>0</v>
      </c>
      <c r="D583">
        <v>1</v>
      </c>
      <c r="E583">
        <v>0</v>
      </c>
      <c r="F583">
        <v>29</v>
      </c>
      <c r="G583">
        <f>טבלה20[[#This Row],[LengthofCycle]]+1</f>
        <v>30</v>
      </c>
      <c r="H583" t="str">
        <f>IF(טבלה20[[#This Row],[CycleNumber]]&gt;2,IF(AND(טבלה20[[#This Row],[LengthofCycle]]-F582=F582-F581,טבלה20[[#This Row],[LengthofCycle]]-F582&lt;&gt;0),1,""),"")</f>
        <v/>
      </c>
      <c r="I583" t="str">
        <f>IF(טבלה20[[#This Row],[דילוג]]=1,SUM(H583:H584),"")</f>
        <v/>
      </c>
      <c r="J583" t="str">
        <f>IF(AND(טבלה20[[#This Row],[CycleNumber]]&gt;B582,טבלה20[[#This Row],[CycleNumber]]&gt;2),IF(טבלה20[[#This Row],[דילוג]]=1,טבלה20[[#This Row],[LengthofCycle]]-F582,J582),"")</f>
        <v/>
      </c>
      <c r="K583">
        <f>IF(AND(טבלה20[[#This Row],[CycleNumber]]&gt;B582,טבלה20[[#This Row],[CycleNumber]]&gt;2),IF(טבלה20[[#This Row],[דילוג]]=1,1,IF(MAX(K581:K582)=1,1,IF(טבלה20[[#This Row],[LengthofCycle]]-F582&lt;&gt;טבלה20[[#This Row],[הפרש קבוע אחרון]],0,""))),"")</f>
        <v>0</v>
      </c>
      <c r="L583" t="str">
        <f>IF(טבלה20[[#This Row],[CycleNumber]]&lt;3,"",IF(טבלה20[[#This Row],[דילוג]]=1,1,IF(L582="","",IF(טבלה20[[#This Row],[LengthofCycle]]-F582=טבלה20[[#This Row],[הפרש קבוע אחרון]],1,IF(L582+1&gt;3,"",L582+1)))))</f>
        <v/>
      </c>
      <c r="M583" t="str">
        <f>IF(AND(טבלה20[[#This Row],[פעילות]]=1,L584=2,L585=1,B585&gt;טבלה20[[#This Row],[CycleNumber]]),1,"")</f>
        <v/>
      </c>
      <c r="N583" t="str">
        <f>IF(AND(טבלה20[[#This Row],[האם יש לאישה וסת דילוג?]]=1,טבלה20[[#This Row],[CycleNumber]]&gt;5),IF(AND(טבלה20[[#This Row],[LengthofCycle]]=F580,F582=F579,F581=F578),1,""),"")</f>
        <v/>
      </c>
      <c r="O583" t="str">
        <f>IF(OR(טבלה20[[#This Row],[פעילות]]="",L582=""),"",IF(טבלה20[[#This Row],[פעילות]]=1,1,0))</f>
        <v/>
      </c>
      <c r="P583" t="str">
        <f>IF(AND(טבלה20[[#This Row],[הפרש קבוע אחרון]]&lt;&gt;"",טבלה20[[#This Row],[CycleNumber]]&lt;B584,B584&lt;&gt;"",טבלה20[[#This Row],[פעילות]]&lt;4),IF(F584-טבלה20[[#This Row],[LengthofCycle]]=טבלה20[[#This Row],[הפרש קבוע אחרון]],1,0),"")</f>
        <v/>
      </c>
      <c r="Q583" s="14" t="str">
        <f>IF(טבלה20[[#This Row],[פעילות]]="","",IF(OR(Q582="",AND(טבלה20[[#This Row],[דילוג]]=1,L582=3)),1,Q582+1))</f>
        <v/>
      </c>
      <c r="R583" s="14" t="str">
        <f>IF(AND(טבלה20[[#This Row],[מחזורי פעילות]]=3,H584=1,טבלה20[[#This Row],[הפרש קבוע אחרון]]&lt;&gt;J584),1,"")</f>
        <v/>
      </c>
      <c r="S583" s="14" t="str">
        <f>IF(AND(טבלה20[[#This Row],[מחזורי פעילות]]=3,H584=1,טבלה20[[#This Row],[הפרש קבוע אחרון]]=J584),1,"")</f>
        <v/>
      </c>
      <c r="T583" s="14" t="str">
        <f>IF(AND(טבלה20[[#This Row],[דילוג]]=1,טבלה20[[#This Row],[הפרש קבוע אחרון]]=J582,טבלה20[[#This Row],[מחזורי פעילות]]&gt;1),1,"")</f>
        <v/>
      </c>
      <c r="U583" s="14" t="str">
        <f>IF(OR(AND(טבלה20[[#This Row],[מחזורי פעילות]]&lt;&gt;"",Q584=""),AND(טבלה20[[#This Row],[פעילות]]=3,Q584=1)),טבלה20[[#This Row],[מחזורי פעילות]],"")</f>
        <v/>
      </c>
      <c r="V583" s="14" t="str">
        <f>IF(טבלה20[[#This Row],[באיזה מחזור נעקר אחרי קביעה?]]&lt;&gt;"",1,"")</f>
        <v/>
      </c>
      <c r="W583" s="14" t="str">
        <f>IF(AND(טבלה20[[#This Row],[באיזה מחזור נעקר אחרי קביעה?]]&lt;&gt;"",טבלה20[[#This Row],[CycleNumber]]&gt;B584),טבלה20[[#This Row],[באיזה מחזור נעקר אחרי קביעה?]],"")</f>
        <v/>
      </c>
      <c r="X583" s="14" t="str">
        <f>IF(AND(טבלה20[[#This Row],[הפרש קבוע אחרון]]&lt;&gt;"",J582=""),טבלה20[[#This Row],[CycleNumber]],"")</f>
        <v/>
      </c>
      <c r="Y583" s="14" t="str">
        <f>IF(OR(טבלה20[[#This Row],[CycleNumber]]&gt;B584,B584=""),טבלה20[[#This Row],[CycleNumber]],"")</f>
        <v/>
      </c>
      <c r="Z5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3" t="s">
        <v>62</v>
      </c>
      <c r="AS583">
        <v>4</v>
      </c>
      <c r="AT583">
        <v>29</v>
      </c>
      <c r="AU583">
        <f t="shared" si="21"/>
        <v>0</v>
      </c>
      <c r="AV583" t="str">
        <f t="shared" si="22"/>
        <v/>
      </c>
    </row>
    <row r="584" spans="1:48" x14ac:dyDescent="0.25">
      <c r="A584" t="s">
        <v>62</v>
      </c>
      <c r="B584">
        <v>5</v>
      </c>
      <c r="C584">
        <v>0</v>
      </c>
      <c r="D584">
        <v>1</v>
      </c>
      <c r="E584">
        <v>0</v>
      </c>
      <c r="F584">
        <v>26</v>
      </c>
      <c r="G584">
        <f>טבלה20[[#This Row],[LengthofCycle]]+1</f>
        <v>27</v>
      </c>
      <c r="H584" t="str">
        <f>IF(טבלה20[[#This Row],[CycleNumber]]&gt;2,IF(AND(טבלה20[[#This Row],[LengthofCycle]]-F583=F583-F582,טבלה20[[#This Row],[LengthofCycle]]-F583&lt;&gt;0),1,""),"")</f>
        <v/>
      </c>
      <c r="I584" t="str">
        <f>IF(טבלה20[[#This Row],[דילוג]]=1,SUM(H584:H585),"")</f>
        <v/>
      </c>
      <c r="J584" t="str">
        <f>IF(AND(טבלה20[[#This Row],[CycleNumber]]&gt;B583,טבלה20[[#This Row],[CycleNumber]]&gt;2),IF(טבלה20[[#This Row],[דילוג]]=1,טבלה20[[#This Row],[LengthofCycle]]-F583,J583),"")</f>
        <v/>
      </c>
      <c r="K584">
        <f>IF(AND(טבלה20[[#This Row],[CycleNumber]]&gt;B583,טבלה20[[#This Row],[CycleNumber]]&gt;2),IF(טבלה20[[#This Row],[דילוג]]=1,1,IF(MAX(K582:K583)=1,1,IF(טבלה20[[#This Row],[LengthofCycle]]-F583&lt;&gt;טבלה20[[#This Row],[הפרש קבוע אחרון]],0,""))),"")</f>
        <v>0</v>
      </c>
      <c r="L584" t="str">
        <f>IF(טבלה20[[#This Row],[CycleNumber]]&lt;3,"",IF(טבלה20[[#This Row],[דילוג]]=1,1,IF(L583="","",IF(טבלה20[[#This Row],[LengthofCycle]]-F583=טבלה20[[#This Row],[הפרש קבוע אחרון]],1,IF(L583+1&gt;3,"",L583+1)))))</f>
        <v/>
      </c>
      <c r="M584" t="str">
        <f>IF(AND(טבלה20[[#This Row],[פעילות]]=1,L585=2,L586=1,B586&gt;טבלה20[[#This Row],[CycleNumber]]),1,"")</f>
        <v/>
      </c>
      <c r="N584" t="str">
        <f>IF(AND(טבלה20[[#This Row],[האם יש לאישה וסת דילוג?]]=1,טבלה20[[#This Row],[CycleNumber]]&gt;5),IF(AND(טבלה20[[#This Row],[LengthofCycle]]=F581,F583=F580,F582=F579),1,""),"")</f>
        <v/>
      </c>
      <c r="O584" t="str">
        <f>IF(OR(טבלה20[[#This Row],[פעילות]]="",L583=""),"",IF(טבלה20[[#This Row],[פעילות]]=1,1,0))</f>
        <v/>
      </c>
      <c r="P584" t="str">
        <f>IF(AND(טבלה20[[#This Row],[הפרש קבוע אחרון]]&lt;&gt;"",טבלה20[[#This Row],[CycleNumber]]&lt;B585,B585&lt;&gt;"",טבלה20[[#This Row],[פעילות]]&lt;4),IF(F585-טבלה20[[#This Row],[LengthofCycle]]=טבלה20[[#This Row],[הפרש קבוע אחרון]],1,0),"")</f>
        <v/>
      </c>
      <c r="Q584" s="14" t="str">
        <f>IF(טבלה20[[#This Row],[פעילות]]="","",IF(OR(Q583="",AND(טבלה20[[#This Row],[דילוג]]=1,L583=3)),1,Q583+1))</f>
        <v/>
      </c>
      <c r="R584" s="14" t="str">
        <f>IF(AND(טבלה20[[#This Row],[מחזורי פעילות]]=3,H585=1,טבלה20[[#This Row],[הפרש קבוע אחרון]]&lt;&gt;J585),1,"")</f>
        <v/>
      </c>
      <c r="S584" s="14" t="str">
        <f>IF(AND(טבלה20[[#This Row],[מחזורי פעילות]]=3,H585=1,טבלה20[[#This Row],[הפרש קבוע אחרון]]=J585),1,"")</f>
        <v/>
      </c>
      <c r="T584" s="14" t="str">
        <f>IF(AND(טבלה20[[#This Row],[דילוג]]=1,טבלה20[[#This Row],[הפרש קבוע אחרון]]=J583,טבלה20[[#This Row],[מחזורי פעילות]]&gt;1),1,"")</f>
        <v/>
      </c>
      <c r="U584" s="14" t="str">
        <f>IF(OR(AND(טבלה20[[#This Row],[מחזורי פעילות]]&lt;&gt;"",Q585=""),AND(טבלה20[[#This Row],[פעילות]]=3,Q585=1)),טבלה20[[#This Row],[מחזורי פעילות]],"")</f>
        <v/>
      </c>
      <c r="V584" s="14" t="str">
        <f>IF(טבלה20[[#This Row],[באיזה מחזור נעקר אחרי קביעה?]]&lt;&gt;"",1,"")</f>
        <v/>
      </c>
      <c r="W584" s="14" t="str">
        <f>IF(AND(טבלה20[[#This Row],[באיזה מחזור נעקר אחרי קביעה?]]&lt;&gt;"",טבלה20[[#This Row],[CycleNumber]]&gt;B585),טבלה20[[#This Row],[באיזה מחזור נעקר אחרי קביעה?]],"")</f>
        <v/>
      </c>
      <c r="X584" s="14" t="str">
        <f>IF(AND(טבלה20[[#This Row],[הפרש קבוע אחרון]]&lt;&gt;"",J583=""),טבלה20[[#This Row],[CycleNumber]],"")</f>
        <v/>
      </c>
      <c r="Y584" s="14" t="str">
        <f>IF(OR(טבלה20[[#This Row],[CycleNumber]]&gt;B585,B585=""),טבלה20[[#This Row],[CycleNumber]],"")</f>
        <v/>
      </c>
      <c r="Z5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4" t="s">
        <v>62</v>
      </c>
      <c r="AS584">
        <v>5</v>
      </c>
      <c r="AT584">
        <v>26</v>
      </c>
      <c r="AU584">
        <f t="shared" si="21"/>
        <v>0</v>
      </c>
      <c r="AV584" t="str">
        <f t="shared" si="22"/>
        <v/>
      </c>
    </row>
    <row r="585" spans="1:48" x14ac:dyDescent="0.25">
      <c r="A585" t="s">
        <v>62</v>
      </c>
      <c r="B585">
        <v>6</v>
      </c>
      <c r="C585">
        <v>0</v>
      </c>
      <c r="D585">
        <v>1</v>
      </c>
      <c r="E585">
        <v>0</v>
      </c>
      <c r="F585">
        <v>27</v>
      </c>
      <c r="G585">
        <f>טבלה20[[#This Row],[LengthofCycle]]+1</f>
        <v>28</v>
      </c>
      <c r="H585" t="str">
        <f>IF(טבלה20[[#This Row],[CycleNumber]]&gt;2,IF(AND(טבלה20[[#This Row],[LengthofCycle]]-F584=F584-F583,טבלה20[[#This Row],[LengthofCycle]]-F584&lt;&gt;0),1,""),"")</f>
        <v/>
      </c>
      <c r="I585" t="str">
        <f>IF(טבלה20[[#This Row],[דילוג]]=1,SUM(H585:H586),"")</f>
        <v/>
      </c>
      <c r="J585" t="str">
        <f>IF(AND(טבלה20[[#This Row],[CycleNumber]]&gt;B584,טבלה20[[#This Row],[CycleNumber]]&gt;2),IF(טבלה20[[#This Row],[דילוג]]=1,טבלה20[[#This Row],[LengthofCycle]]-F584,J584),"")</f>
        <v/>
      </c>
      <c r="K585">
        <f>IF(AND(טבלה20[[#This Row],[CycleNumber]]&gt;B584,טבלה20[[#This Row],[CycleNumber]]&gt;2),IF(טבלה20[[#This Row],[דילוג]]=1,1,IF(MAX(K583:K584)=1,1,IF(טבלה20[[#This Row],[LengthofCycle]]-F584&lt;&gt;טבלה20[[#This Row],[הפרש קבוע אחרון]],0,""))),"")</f>
        <v>0</v>
      </c>
      <c r="L585" t="str">
        <f>IF(טבלה20[[#This Row],[CycleNumber]]&lt;3,"",IF(טבלה20[[#This Row],[דילוג]]=1,1,IF(L584="","",IF(טבלה20[[#This Row],[LengthofCycle]]-F584=טבלה20[[#This Row],[הפרש קבוע אחרון]],1,IF(L584+1&gt;3,"",L584+1)))))</f>
        <v/>
      </c>
      <c r="M585" t="str">
        <f>IF(AND(טבלה20[[#This Row],[פעילות]]=1,L586=2,L587=1,B587&gt;טבלה20[[#This Row],[CycleNumber]]),1,"")</f>
        <v/>
      </c>
      <c r="N585" t="str">
        <f>IF(AND(טבלה20[[#This Row],[האם יש לאישה וסת דילוג?]]=1,טבלה20[[#This Row],[CycleNumber]]&gt;5),IF(AND(טבלה20[[#This Row],[LengthofCycle]]=F582,F584=F581,F583=F580),1,""),"")</f>
        <v/>
      </c>
      <c r="O585" t="str">
        <f>IF(OR(טבלה20[[#This Row],[פעילות]]="",L584=""),"",IF(טבלה20[[#This Row],[פעילות]]=1,1,0))</f>
        <v/>
      </c>
      <c r="P585" t="str">
        <f>IF(AND(טבלה20[[#This Row],[הפרש קבוע אחרון]]&lt;&gt;"",טבלה20[[#This Row],[CycleNumber]]&lt;B586,B586&lt;&gt;"",טבלה20[[#This Row],[פעילות]]&lt;4),IF(F586-טבלה20[[#This Row],[LengthofCycle]]=טבלה20[[#This Row],[הפרש קבוע אחרון]],1,0),"")</f>
        <v/>
      </c>
      <c r="Q585" s="14" t="str">
        <f>IF(טבלה20[[#This Row],[פעילות]]="","",IF(OR(Q584="",AND(טבלה20[[#This Row],[דילוג]]=1,L584=3)),1,Q584+1))</f>
        <v/>
      </c>
      <c r="R585" s="14" t="str">
        <f>IF(AND(טבלה20[[#This Row],[מחזורי פעילות]]=3,H586=1,טבלה20[[#This Row],[הפרש קבוע אחרון]]&lt;&gt;J586),1,"")</f>
        <v/>
      </c>
      <c r="S585" s="14" t="str">
        <f>IF(AND(טבלה20[[#This Row],[מחזורי פעילות]]=3,H586=1,טבלה20[[#This Row],[הפרש קבוע אחרון]]=J586),1,"")</f>
        <v/>
      </c>
      <c r="T585" s="14" t="str">
        <f>IF(AND(טבלה20[[#This Row],[דילוג]]=1,טבלה20[[#This Row],[הפרש קבוע אחרון]]=J584,טבלה20[[#This Row],[מחזורי פעילות]]&gt;1),1,"")</f>
        <v/>
      </c>
      <c r="U585" s="14" t="str">
        <f>IF(OR(AND(טבלה20[[#This Row],[מחזורי פעילות]]&lt;&gt;"",Q586=""),AND(טבלה20[[#This Row],[פעילות]]=3,Q586=1)),טבלה20[[#This Row],[מחזורי פעילות]],"")</f>
        <v/>
      </c>
      <c r="V585" s="14" t="str">
        <f>IF(טבלה20[[#This Row],[באיזה מחזור נעקר אחרי קביעה?]]&lt;&gt;"",1,"")</f>
        <v/>
      </c>
      <c r="W585" s="14" t="str">
        <f>IF(AND(טבלה20[[#This Row],[באיזה מחזור נעקר אחרי קביעה?]]&lt;&gt;"",טבלה20[[#This Row],[CycleNumber]]&gt;B586),טבלה20[[#This Row],[באיזה מחזור נעקר אחרי קביעה?]],"")</f>
        <v/>
      </c>
      <c r="X585" s="14" t="str">
        <f>IF(AND(טבלה20[[#This Row],[הפרש קבוע אחרון]]&lt;&gt;"",J584=""),טבלה20[[#This Row],[CycleNumber]],"")</f>
        <v/>
      </c>
      <c r="Y585" s="14" t="str">
        <f>IF(OR(טבלה20[[#This Row],[CycleNumber]]&gt;B586,B586=""),טבלה20[[#This Row],[CycleNumber]],"")</f>
        <v/>
      </c>
      <c r="Z5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5" t="s">
        <v>62</v>
      </c>
      <c r="AS585">
        <v>6</v>
      </c>
      <c r="AT585">
        <v>27</v>
      </c>
      <c r="AU585">
        <f t="shared" si="21"/>
        <v>0</v>
      </c>
      <c r="AV585" t="str">
        <f t="shared" si="22"/>
        <v/>
      </c>
    </row>
    <row r="586" spans="1:48" x14ac:dyDescent="0.25">
      <c r="A586" t="s">
        <v>62</v>
      </c>
      <c r="B586">
        <v>7</v>
      </c>
      <c r="C586">
        <v>0</v>
      </c>
      <c r="D586">
        <v>1</v>
      </c>
      <c r="E586">
        <v>0</v>
      </c>
      <c r="F586">
        <v>27</v>
      </c>
      <c r="G586">
        <f>טבלה20[[#This Row],[LengthofCycle]]+1</f>
        <v>28</v>
      </c>
      <c r="H586" t="str">
        <f>IF(טבלה20[[#This Row],[CycleNumber]]&gt;2,IF(AND(טבלה20[[#This Row],[LengthofCycle]]-F585=F585-F584,טבלה20[[#This Row],[LengthofCycle]]-F585&lt;&gt;0),1,""),"")</f>
        <v/>
      </c>
      <c r="I586" t="str">
        <f>IF(טבלה20[[#This Row],[דילוג]]=1,SUM(H586:H587),"")</f>
        <v/>
      </c>
      <c r="J586" t="str">
        <f>IF(AND(טבלה20[[#This Row],[CycleNumber]]&gt;B585,טבלה20[[#This Row],[CycleNumber]]&gt;2),IF(טבלה20[[#This Row],[דילוג]]=1,טבלה20[[#This Row],[LengthofCycle]]-F585,J585),"")</f>
        <v/>
      </c>
      <c r="K586">
        <f>IF(AND(טבלה20[[#This Row],[CycleNumber]]&gt;B585,טבלה20[[#This Row],[CycleNumber]]&gt;2),IF(טבלה20[[#This Row],[דילוג]]=1,1,IF(MAX(K584:K585)=1,1,IF(טבלה20[[#This Row],[LengthofCycle]]-F585&lt;&gt;טבלה20[[#This Row],[הפרש קבוע אחרון]],0,""))),"")</f>
        <v>0</v>
      </c>
      <c r="L586" t="str">
        <f>IF(טבלה20[[#This Row],[CycleNumber]]&lt;3,"",IF(טבלה20[[#This Row],[דילוג]]=1,1,IF(L585="","",IF(טבלה20[[#This Row],[LengthofCycle]]-F585=טבלה20[[#This Row],[הפרש קבוע אחרון]],1,IF(L585+1&gt;3,"",L585+1)))))</f>
        <v/>
      </c>
      <c r="M586" t="str">
        <f>IF(AND(טבלה20[[#This Row],[פעילות]]=1,L587=2,L588=1,B588&gt;טבלה20[[#This Row],[CycleNumber]]),1,"")</f>
        <v/>
      </c>
      <c r="N586" t="str">
        <f>IF(AND(טבלה20[[#This Row],[האם יש לאישה וסת דילוג?]]=1,טבלה20[[#This Row],[CycleNumber]]&gt;5),IF(AND(טבלה20[[#This Row],[LengthofCycle]]=F583,F585=F582,F584=F581),1,""),"")</f>
        <v/>
      </c>
      <c r="O586" t="str">
        <f>IF(OR(טבלה20[[#This Row],[פעילות]]="",L585=""),"",IF(טבלה20[[#This Row],[פעילות]]=1,1,0))</f>
        <v/>
      </c>
      <c r="P586" t="str">
        <f>IF(AND(טבלה20[[#This Row],[הפרש קבוע אחרון]]&lt;&gt;"",טבלה20[[#This Row],[CycleNumber]]&lt;B587,B587&lt;&gt;"",טבלה20[[#This Row],[פעילות]]&lt;4),IF(F587-טבלה20[[#This Row],[LengthofCycle]]=טבלה20[[#This Row],[הפרש קבוע אחרון]],1,0),"")</f>
        <v/>
      </c>
      <c r="Q586" s="14" t="str">
        <f>IF(טבלה20[[#This Row],[פעילות]]="","",IF(OR(Q585="",AND(טבלה20[[#This Row],[דילוג]]=1,L585=3)),1,Q585+1))</f>
        <v/>
      </c>
      <c r="R586" s="14" t="str">
        <f>IF(AND(טבלה20[[#This Row],[מחזורי פעילות]]=3,H587=1,טבלה20[[#This Row],[הפרש קבוע אחרון]]&lt;&gt;J587),1,"")</f>
        <v/>
      </c>
      <c r="S586" s="14" t="str">
        <f>IF(AND(טבלה20[[#This Row],[מחזורי פעילות]]=3,H587=1,טבלה20[[#This Row],[הפרש קבוע אחרון]]=J587),1,"")</f>
        <v/>
      </c>
      <c r="T586" s="14" t="str">
        <f>IF(AND(טבלה20[[#This Row],[דילוג]]=1,טבלה20[[#This Row],[הפרש קבוע אחרון]]=J585,טבלה20[[#This Row],[מחזורי פעילות]]&gt;1),1,"")</f>
        <v/>
      </c>
      <c r="U586" s="14" t="str">
        <f>IF(OR(AND(טבלה20[[#This Row],[מחזורי פעילות]]&lt;&gt;"",Q587=""),AND(טבלה20[[#This Row],[פעילות]]=3,Q587=1)),טבלה20[[#This Row],[מחזורי פעילות]],"")</f>
        <v/>
      </c>
      <c r="V586" s="14" t="str">
        <f>IF(טבלה20[[#This Row],[באיזה מחזור נעקר אחרי קביעה?]]&lt;&gt;"",1,"")</f>
        <v/>
      </c>
      <c r="W586" s="14" t="str">
        <f>IF(AND(טבלה20[[#This Row],[באיזה מחזור נעקר אחרי קביעה?]]&lt;&gt;"",טבלה20[[#This Row],[CycleNumber]]&gt;B587),טבלה20[[#This Row],[באיזה מחזור נעקר אחרי קביעה?]],"")</f>
        <v/>
      </c>
      <c r="X586" s="14" t="str">
        <f>IF(AND(טבלה20[[#This Row],[הפרש קבוע אחרון]]&lt;&gt;"",J585=""),טבלה20[[#This Row],[CycleNumber]],"")</f>
        <v/>
      </c>
      <c r="Y586" s="14" t="str">
        <f>IF(OR(טבלה20[[#This Row],[CycleNumber]]&gt;B587,B587=""),טבלה20[[#This Row],[CycleNumber]],"")</f>
        <v/>
      </c>
      <c r="Z5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6" t="s">
        <v>62</v>
      </c>
      <c r="AS586">
        <v>7</v>
      </c>
      <c r="AT586">
        <v>27</v>
      </c>
      <c r="AU586">
        <f t="shared" si="21"/>
        <v>0</v>
      </c>
      <c r="AV586" t="str">
        <f t="shared" si="22"/>
        <v/>
      </c>
    </row>
    <row r="587" spans="1:48" x14ac:dyDescent="0.25">
      <c r="A587" t="s">
        <v>62</v>
      </c>
      <c r="B587">
        <v>8</v>
      </c>
      <c r="C587">
        <v>0</v>
      </c>
      <c r="D587">
        <v>1</v>
      </c>
      <c r="E587">
        <v>0</v>
      </c>
      <c r="F587">
        <v>25</v>
      </c>
      <c r="G587">
        <f>טבלה20[[#This Row],[LengthofCycle]]+1</f>
        <v>26</v>
      </c>
      <c r="H587" t="str">
        <f>IF(טבלה20[[#This Row],[CycleNumber]]&gt;2,IF(AND(טבלה20[[#This Row],[LengthofCycle]]-F586=F586-F585,טבלה20[[#This Row],[LengthofCycle]]-F586&lt;&gt;0),1,""),"")</f>
        <v/>
      </c>
      <c r="I587" t="str">
        <f>IF(טבלה20[[#This Row],[דילוג]]=1,SUM(H587:H588),"")</f>
        <v/>
      </c>
      <c r="J587" t="str">
        <f>IF(AND(טבלה20[[#This Row],[CycleNumber]]&gt;B586,טבלה20[[#This Row],[CycleNumber]]&gt;2),IF(טבלה20[[#This Row],[דילוג]]=1,טבלה20[[#This Row],[LengthofCycle]]-F586,J586),"")</f>
        <v/>
      </c>
      <c r="K587">
        <f>IF(AND(טבלה20[[#This Row],[CycleNumber]]&gt;B586,טבלה20[[#This Row],[CycleNumber]]&gt;2),IF(טבלה20[[#This Row],[דילוג]]=1,1,IF(MAX(K585:K586)=1,1,IF(טבלה20[[#This Row],[LengthofCycle]]-F586&lt;&gt;טבלה20[[#This Row],[הפרש קבוע אחרון]],0,""))),"")</f>
        <v>0</v>
      </c>
      <c r="L587" t="str">
        <f>IF(טבלה20[[#This Row],[CycleNumber]]&lt;3,"",IF(טבלה20[[#This Row],[דילוג]]=1,1,IF(L586="","",IF(טבלה20[[#This Row],[LengthofCycle]]-F586=טבלה20[[#This Row],[הפרש קבוע אחרון]],1,IF(L586+1&gt;3,"",L586+1)))))</f>
        <v/>
      </c>
      <c r="M587" t="str">
        <f>IF(AND(טבלה20[[#This Row],[פעילות]]=1,L588=2,L589=1,B589&gt;טבלה20[[#This Row],[CycleNumber]]),1,"")</f>
        <v/>
      </c>
      <c r="N587" t="str">
        <f>IF(AND(טבלה20[[#This Row],[האם יש לאישה וסת דילוג?]]=1,טבלה20[[#This Row],[CycleNumber]]&gt;5),IF(AND(טבלה20[[#This Row],[LengthofCycle]]=F584,F586=F583,F585=F582),1,""),"")</f>
        <v/>
      </c>
      <c r="O587" t="str">
        <f>IF(OR(טבלה20[[#This Row],[פעילות]]="",L586=""),"",IF(טבלה20[[#This Row],[פעילות]]=1,1,0))</f>
        <v/>
      </c>
      <c r="P587" t="str">
        <f>IF(AND(טבלה20[[#This Row],[הפרש קבוע אחרון]]&lt;&gt;"",טבלה20[[#This Row],[CycleNumber]]&lt;B588,B588&lt;&gt;"",טבלה20[[#This Row],[פעילות]]&lt;4),IF(F588-טבלה20[[#This Row],[LengthofCycle]]=טבלה20[[#This Row],[הפרש קבוע אחרון]],1,0),"")</f>
        <v/>
      </c>
      <c r="Q587" s="14" t="str">
        <f>IF(טבלה20[[#This Row],[פעילות]]="","",IF(OR(Q586="",AND(טבלה20[[#This Row],[דילוג]]=1,L586=3)),1,Q586+1))</f>
        <v/>
      </c>
      <c r="R587" s="14" t="str">
        <f>IF(AND(טבלה20[[#This Row],[מחזורי פעילות]]=3,H588=1,טבלה20[[#This Row],[הפרש קבוע אחרון]]&lt;&gt;J588),1,"")</f>
        <v/>
      </c>
      <c r="S587" s="14" t="str">
        <f>IF(AND(טבלה20[[#This Row],[מחזורי פעילות]]=3,H588=1,טבלה20[[#This Row],[הפרש קבוע אחרון]]=J588),1,"")</f>
        <v/>
      </c>
      <c r="T587" s="14" t="str">
        <f>IF(AND(טבלה20[[#This Row],[דילוג]]=1,טבלה20[[#This Row],[הפרש קבוע אחרון]]=J586,טבלה20[[#This Row],[מחזורי פעילות]]&gt;1),1,"")</f>
        <v/>
      </c>
      <c r="U587" s="14" t="str">
        <f>IF(OR(AND(טבלה20[[#This Row],[מחזורי פעילות]]&lt;&gt;"",Q588=""),AND(טבלה20[[#This Row],[פעילות]]=3,Q588=1)),טבלה20[[#This Row],[מחזורי פעילות]],"")</f>
        <v/>
      </c>
      <c r="V587" s="14" t="str">
        <f>IF(טבלה20[[#This Row],[באיזה מחזור נעקר אחרי קביעה?]]&lt;&gt;"",1,"")</f>
        <v/>
      </c>
      <c r="W587" s="14" t="str">
        <f>IF(AND(טבלה20[[#This Row],[באיזה מחזור נעקר אחרי קביעה?]]&lt;&gt;"",טבלה20[[#This Row],[CycleNumber]]&gt;B588),טבלה20[[#This Row],[באיזה מחזור נעקר אחרי קביעה?]],"")</f>
        <v/>
      </c>
      <c r="X587" s="14" t="str">
        <f>IF(AND(טבלה20[[#This Row],[הפרש קבוע אחרון]]&lt;&gt;"",J586=""),טבלה20[[#This Row],[CycleNumber]],"")</f>
        <v/>
      </c>
      <c r="Y587" s="14" t="str">
        <f>IF(OR(טבלה20[[#This Row],[CycleNumber]]&gt;B588,B588=""),טבלה20[[#This Row],[CycleNumber]],"")</f>
        <v/>
      </c>
      <c r="Z5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7" t="s">
        <v>62</v>
      </c>
      <c r="AS587">
        <v>8</v>
      </c>
      <c r="AT587">
        <v>25</v>
      </c>
      <c r="AU587">
        <f t="shared" si="21"/>
        <v>0</v>
      </c>
      <c r="AV587" t="str">
        <f t="shared" si="22"/>
        <v/>
      </c>
    </row>
    <row r="588" spans="1:48" x14ac:dyDescent="0.25">
      <c r="A588" t="s">
        <v>62</v>
      </c>
      <c r="B588">
        <v>9</v>
      </c>
      <c r="C588">
        <v>0</v>
      </c>
      <c r="D588">
        <v>1</v>
      </c>
      <c r="E588">
        <v>0</v>
      </c>
      <c r="F588">
        <v>27</v>
      </c>
      <c r="G588">
        <f>טבלה20[[#This Row],[LengthofCycle]]+1</f>
        <v>28</v>
      </c>
      <c r="H588" t="str">
        <f>IF(טבלה20[[#This Row],[CycleNumber]]&gt;2,IF(AND(טבלה20[[#This Row],[LengthofCycle]]-F587=F587-F586,טבלה20[[#This Row],[LengthofCycle]]-F587&lt;&gt;0),1,""),"")</f>
        <v/>
      </c>
      <c r="I588" t="str">
        <f>IF(טבלה20[[#This Row],[דילוג]]=1,SUM(H588:H589),"")</f>
        <v/>
      </c>
      <c r="J588" t="str">
        <f>IF(AND(טבלה20[[#This Row],[CycleNumber]]&gt;B587,טבלה20[[#This Row],[CycleNumber]]&gt;2),IF(טבלה20[[#This Row],[דילוג]]=1,טבלה20[[#This Row],[LengthofCycle]]-F587,J587),"")</f>
        <v/>
      </c>
      <c r="K588">
        <f>IF(AND(טבלה20[[#This Row],[CycleNumber]]&gt;B587,טבלה20[[#This Row],[CycleNumber]]&gt;2),IF(טבלה20[[#This Row],[דילוג]]=1,1,IF(MAX(K586:K587)=1,1,IF(טבלה20[[#This Row],[LengthofCycle]]-F587&lt;&gt;טבלה20[[#This Row],[הפרש קבוע אחרון]],0,""))),"")</f>
        <v>0</v>
      </c>
      <c r="L588" t="str">
        <f>IF(טבלה20[[#This Row],[CycleNumber]]&lt;3,"",IF(טבלה20[[#This Row],[דילוג]]=1,1,IF(L587="","",IF(טבלה20[[#This Row],[LengthofCycle]]-F587=טבלה20[[#This Row],[הפרש קבוע אחרון]],1,IF(L587+1&gt;3,"",L587+1)))))</f>
        <v/>
      </c>
      <c r="M588" t="str">
        <f>IF(AND(טבלה20[[#This Row],[פעילות]]=1,L589=2,L590=1,B590&gt;טבלה20[[#This Row],[CycleNumber]]),1,"")</f>
        <v/>
      </c>
      <c r="N588" t="str">
        <f>IF(AND(טבלה20[[#This Row],[האם יש לאישה וסת דילוג?]]=1,טבלה20[[#This Row],[CycleNumber]]&gt;5),IF(AND(טבלה20[[#This Row],[LengthofCycle]]=F585,F587=F584,F586=F583),1,""),"")</f>
        <v/>
      </c>
      <c r="O588" t="str">
        <f>IF(OR(טבלה20[[#This Row],[פעילות]]="",L587=""),"",IF(טבלה20[[#This Row],[פעילות]]=1,1,0))</f>
        <v/>
      </c>
      <c r="P588" t="str">
        <f>IF(AND(טבלה20[[#This Row],[הפרש קבוע אחרון]]&lt;&gt;"",טבלה20[[#This Row],[CycleNumber]]&lt;B589,B589&lt;&gt;"",טבלה20[[#This Row],[פעילות]]&lt;4),IF(F589-טבלה20[[#This Row],[LengthofCycle]]=טבלה20[[#This Row],[הפרש קבוע אחרון]],1,0),"")</f>
        <v/>
      </c>
      <c r="Q588" s="14" t="str">
        <f>IF(טבלה20[[#This Row],[פעילות]]="","",IF(OR(Q587="",AND(טבלה20[[#This Row],[דילוג]]=1,L587=3)),1,Q587+1))</f>
        <v/>
      </c>
      <c r="R588" s="14" t="str">
        <f>IF(AND(טבלה20[[#This Row],[מחזורי פעילות]]=3,H589=1,טבלה20[[#This Row],[הפרש קבוע אחרון]]&lt;&gt;J589),1,"")</f>
        <v/>
      </c>
      <c r="S588" s="14" t="str">
        <f>IF(AND(טבלה20[[#This Row],[מחזורי פעילות]]=3,H589=1,טבלה20[[#This Row],[הפרש קבוע אחרון]]=J589),1,"")</f>
        <v/>
      </c>
      <c r="T588" s="14" t="str">
        <f>IF(AND(טבלה20[[#This Row],[דילוג]]=1,טבלה20[[#This Row],[הפרש קבוע אחרון]]=J587,טבלה20[[#This Row],[מחזורי פעילות]]&gt;1),1,"")</f>
        <v/>
      </c>
      <c r="U588" s="14" t="str">
        <f>IF(OR(AND(טבלה20[[#This Row],[מחזורי פעילות]]&lt;&gt;"",Q589=""),AND(טבלה20[[#This Row],[פעילות]]=3,Q589=1)),טבלה20[[#This Row],[מחזורי פעילות]],"")</f>
        <v/>
      </c>
      <c r="V588" s="14" t="str">
        <f>IF(טבלה20[[#This Row],[באיזה מחזור נעקר אחרי קביעה?]]&lt;&gt;"",1,"")</f>
        <v/>
      </c>
      <c r="W588" s="14" t="str">
        <f>IF(AND(טבלה20[[#This Row],[באיזה מחזור נעקר אחרי קביעה?]]&lt;&gt;"",טבלה20[[#This Row],[CycleNumber]]&gt;B589),טבלה20[[#This Row],[באיזה מחזור נעקר אחרי קביעה?]],"")</f>
        <v/>
      </c>
      <c r="X588" s="14" t="str">
        <f>IF(AND(טבלה20[[#This Row],[הפרש קבוע אחרון]]&lt;&gt;"",J587=""),טבלה20[[#This Row],[CycleNumber]],"")</f>
        <v/>
      </c>
      <c r="Y588" s="14" t="str">
        <f>IF(OR(טבלה20[[#This Row],[CycleNumber]]&gt;B589,B589=""),טבלה20[[#This Row],[CycleNumber]],"")</f>
        <v/>
      </c>
      <c r="Z5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8" t="s">
        <v>62</v>
      </c>
      <c r="AS588">
        <v>9</v>
      </c>
      <c r="AT588">
        <v>27</v>
      </c>
      <c r="AU588">
        <f t="shared" si="21"/>
        <v>0</v>
      </c>
      <c r="AV588" t="str">
        <f t="shared" si="22"/>
        <v/>
      </c>
    </row>
    <row r="589" spans="1:48" x14ac:dyDescent="0.25">
      <c r="A589" t="s">
        <v>62</v>
      </c>
      <c r="B589">
        <v>10</v>
      </c>
      <c r="C589">
        <v>0</v>
      </c>
      <c r="D589">
        <v>1</v>
      </c>
      <c r="E589">
        <v>0</v>
      </c>
      <c r="F589">
        <v>28</v>
      </c>
      <c r="G589">
        <f>טבלה20[[#This Row],[LengthofCycle]]+1</f>
        <v>29</v>
      </c>
      <c r="H589" t="str">
        <f>IF(טבלה20[[#This Row],[CycleNumber]]&gt;2,IF(AND(טבלה20[[#This Row],[LengthofCycle]]-F588=F588-F587,טבלה20[[#This Row],[LengthofCycle]]-F588&lt;&gt;0),1,""),"")</f>
        <v/>
      </c>
      <c r="I589" t="str">
        <f>IF(טבלה20[[#This Row],[דילוג]]=1,SUM(H589:H590),"")</f>
        <v/>
      </c>
      <c r="J589" t="str">
        <f>IF(AND(טבלה20[[#This Row],[CycleNumber]]&gt;B588,טבלה20[[#This Row],[CycleNumber]]&gt;2),IF(טבלה20[[#This Row],[דילוג]]=1,טבלה20[[#This Row],[LengthofCycle]]-F588,J588),"")</f>
        <v/>
      </c>
      <c r="K589">
        <f>IF(AND(טבלה20[[#This Row],[CycleNumber]]&gt;B588,טבלה20[[#This Row],[CycleNumber]]&gt;2),IF(טבלה20[[#This Row],[דילוג]]=1,1,IF(MAX(K587:K588)=1,1,IF(טבלה20[[#This Row],[LengthofCycle]]-F588&lt;&gt;טבלה20[[#This Row],[הפרש קבוע אחרון]],0,""))),"")</f>
        <v>0</v>
      </c>
      <c r="L589" t="str">
        <f>IF(טבלה20[[#This Row],[CycleNumber]]&lt;3,"",IF(טבלה20[[#This Row],[דילוג]]=1,1,IF(L588="","",IF(טבלה20[[#This Row],[LengthofCycle]]-F588=טבלה20[[#This Row],[הפרש קבוע אחרון]],1,IF(L588+1&gt;3,"",L588+1)))))</f>
        <v/>
      </c>
      <c r="M589" t="str">
        <f>IF(AND(טבלה20[[#This Row],[פעילות]]=1,L590=2,L591=1,B591&gt;טבלה20[[#This Row],[CycleNumber]]),1,"")</f>
        <v/>
      </c>
      <c r="N589" t="str">
        <f>IF(AND(טבלה20[[#This Row],[האם יש לאישה וסת דילוג?]]=1,טבלה20[[#This Row],[CycleNumber]]&gt;5),IF(AND(טבלה20[[#This Row],[LengthofCycle]]=F586,F588=F585,F587=F584),1,""),"")</f>
        <v/>
      </c>
      <c r="O589" t="str">
        <f>IF(OR(טבלה20[[#This Row],[פעילות]]="",L588=""),"",IF(טבלה20[[#This Row],[פעילות]]=1,1,0))</f>
        <v/>
      </c>
      <c r="P589" t="str">
        <f>IF(AND(טבלה20[[#This Row],[הפרש קבוע אחרון]]&lt;&gt;"",טבלה20[[#This Row],[CycleNumber]]&lt;B590,B590&lt;&gt;"",טבלה20[[#This Row],[פעילות]]&lt;4),IF(F590-טבלה20[[#This Row],[LengthofCycle]]=טבלה20[[#This Row],[הפרש קבוע אחרון]],1,0),"")</f>
        <v/>
      </c>
      <c r="Q589" s="14" t="str">
        <f>IF(טבלה20[[#This Row],[פעילות]]="","",IF(OR(Q588="",AND(טבלה20[[#This Row],[דילוג]]=1,L588=3)),1,Q588+1))</f>
        <v/>
      </c>
      <c r="R589" s="14" t="str">
        <f>IF(AND(טבלה20[[#This Row],[מחזורי פעילות]]=3,H590=1,טבלה20[[#This Row],[הפרש קבוע אחרון]]&lt;&gt;J590),1,"")</f>
        <v/>
      </c>
      <c r="S589" s="14" t="str">
        <f>IF(AND(טבלה20[[#This Row],[מחזורי פעילות]]=3,H590=1,טבלה20[[#This Row],[הפרש קבוע אחרון]]=J590),1,"")</f>
        <v/>
      </c>
      <c r="T589" s="14" t="str">
        <f>IF(AND(טבלה20[[#This Row],[דילוג]]=1,טבלה20[[#This Row],[הפרש קבוע אחרון]]=J588,טבלה20[[#This Row],[מחזורי פעילות]]&gt;1),1,"")</f>
        <v/>
      </c>
      <c r="U589" s="14" t="str">
        <f>IF(OR(AND(טבלה20[[#This Row],[מחזורי פעילות]]&lt;&gt;"",Q590=""),AND(טבלה20[[#This Row],[פעילות]]=3,Q590=1)),טבלה20[[#This Row],[מחזורי פעילות]],"")</f>
        <v/>
      </c>
      <c r="V589" s="14" t="str">
        <f>IF(טבלה20[[#This Row],[באיזה מחזור נעקר אחרי קביעה?]]&lt;&gt;"",1,"")</f>
        <v/>
      </c>
      <c r="W589" s="14" t="str">
        <f>IF(AND(טבלה20[[#This Row],[באיזה מחזור נעקר אחרי קביעה?]]&lt;&gt;"",טבלה20[[#This Row],[CycleNumber]]&gt;B590),טבלה20[[#This Row],[באיזה מחזור נעקר אחרי קביעה?]],"")</f>
        <v/>
      </c>
      <c r="X589" s="14" t="str">
        <f>IF(AND(טבלה20[[#This Row],[הפרש קבוע אחרון]]&lt;&gt;"",J588=""),טבלה20[[#This Row],[CycleNumber]],"")</f>
        <v/>
      </c>
      <c r="Y589" s="14" t="str">
        <f>IF(OR(טבלה20[[#This Row],[CycleNumber]]&gt;B590,B590=""),טבלה20[[#This Row],[CycleNumber]],"")</f>
        <v/>
      </c>
      <c r="Z5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89" t="s">
        <v>62</v>
      </c>
      <c r="AS589">
        <v>10</v>
      </c>
      <c r="AT589">
        <v>28</v>
      </c>
      <c r="AU589">
        <f t="shared" si="21"/>
        <v>0</v>
      </c>
      <c r="AV589" t="str">
        <f t="shared" si="22"/>
        <v/>
      </c>
    </row>
    <row r="590" spans="1:48" x14ac:dyDescent="0.25">
      <c r="A590" t="s">
        <v>62</v>
      </c>
      <c r="B590">
        <v>11</v>
      </c>
      <c r="C590">
        <v>0</v>
      </c>
      <c r="D590">
        <v>1</v>
      </c>
      <c r="E590">
        <v>0</v>
      </c>
      <c r="F590">
        <v>27</v>
      </c>
      <c r="G590">
        <f>טבלה20[[#This Row],[LengthofCycle]]+1</f>
        <v>28</v>
      </c>
      <c r="H590" t="str">
        <f>IF(טבלה20[[#This Row],[CycleNumber]]&gt;2,IF(AND(טבלה20[[#This Row],[LengthofCycle]]-F589=F589-F588,טבלה20[[#This Row],[LengthofCycle]]-F589&lt;&gt;0),1,""),"")</f>
        <v/>
      </c>
      <c r="I590" t="str">
        <f>IF(טבלה20[[#This Row],[דילוג]]=1,SUM(H590:H591),"")</f>
        <v/>
      </c>
      <c r="J590" t="str">
        <f>IF(AND(טבלה20[[#This Row],[CycleNumber]]&gt;B589,טבלה20[[#This Row],[CycleNumber]]&gt;2),IF(טבלה20[[#This Row],[דילוג]]=1,טבלה20[[#This Row],[LengthofCycle]]-F589,J589),"")</f>
        <v/>
      </c>
      <c r="K590">
        <f>IF(AND(טבלה20[[#This Row],[CycleNumber]]&gt;B589,טבלה20[[#This Row],[CycleNumber]]&gt;2),IF(טבלה20[[#This Row],[דילוג]]=1,1,IF(MAX(K588:K589)=1,1,IF(טבלה20[[#This Row],[LengthofCycle]]-F589&lt;&gt;טבלה20[[#This Row],[הפרש קבוע אחרון]],0,""))),"")</f>
        <v>0</v>
      </c>
      <c r="L590" t="str">
        <f>IF(טבלה20[[#This Row],[CycleNumber]]&lt;3,"",IF(טבלה20[[#This Row],[דילוג]]=1,1,IF(L589="","",IF(טבלה20[[#This Row],[LengthofCycle]]-F589=טבלה20[[#This Row],[הפרש קבוע אחרון]],1,IF(L589+1&gt;3,"",L589+1)))))</f>
        <v/>
      </c>
      <c r="M590" t="str">
        <f>IF(AND(טבלה20[[#This Row],[פעילות]]=1,L591=2,L592=1,B592&gt;טבלה20[[#This Row],[CycleNumber]]),1,"")</f>
        <v/>
      </c>
      <c r="N590" t="str">
        <f>IF(AND(טבלה20[[#This Row],[האם יש לאישה וסת דילוג?]]=1,טבלה20[[#This Row],[CycleNumber]]&gt;5),IF(AND(טבלה20[[#This Row],[LengthofCycle]]=F587,F589=F586,F588=F585),1,""),"")</f>
        <v/>
      </c>
      <c r="O590" t="str">
        <f>IF(OR(טבלה20[[#This Row],[פעילות]]="",L589=""),"",IF(טבלה20[[#This Row],[פעילות]]=1,1,0))</f>
        <v/>
      </c>
      <c r="P590" t="str">
        <f>IF(AND(טבלה20[[#This Row],[הפרש קבוע אחרון]]&lt;&gt;"",טבלה20[[#This Row],[CycleNumber]]&lt;B591,B591&lt;&gt;"",טבלה20[[#This Row],[פעילות]]&lt;4),IF(F591-טבלה20[[#This Row],[LengthofCycle]]=טבלה20[[#This Row],[הפרש קבוע אחרון]],1,0),"")</f>
        <v/>
      </c>
      <c r="Q590" s="14" t="str">
        <f>IF(טבלה20[[#This Row],[פעילות]]="","",IF(OR(Q589="",AND(טבלה20[[#This Row],[דילוג]]=1,L589=3)),1,Q589+1))</f>
        <v/>
      </c>
      <c r="R590" s="14" t="str">
        <f>IF(AND(טבלה20[[#This Row],[מחזורי פעילות]]=3,H591=1,טבלה20[[#This Row],[הפרש קבוע אחרון]]&lt;&gt;J591),1,"")</f>
        <v/>
      </c>
      <c r="S590" s="14" t="str">
        <f>IF(AND(טבלה20[[#This Row],[מחזורי פעילות]]=3,H591=1,טבלה20[[#This Row],[הפרש קבוע אחרון]]=J591),1,"")</f>
        <v/>
      </c>
      <c r="T590" s="14" t="str">
        <f>IF(AND(טבלה20[[#This Row],[דילוג]]=1,טבלה20[[#This Row],[הפרש קבוע אחרון]]=J589,טבלה20[[#This Row],[מחזורי פעילות]]&gt;1),1,"")</f>
        <v/>
      </c>
      <c r="U590" s="14" t="str">
        <f>IF(OR(AND(טבלה20[[#This Row],[מחזורי פעילות]]&lt;&gt;"",Q591=""),AND(טבלה20[[#This Row],[פעילות]]=3,Q591=1)),טבלה20[[#This Row],[מחזורי פעילות]],"")</f>
        <v/>
      </c>
      <c r="V590" s="14" t="str">
        <f>IF(טבלה20[[#This Row],[באיזה מחזור נעקר אחרי קביעה?]]&lt;&gt;"",1,"")</f>
        <v/>
      </c>
      <c r="W590" s="14" t="str">
        <f>IF(AND(טבלה20[[#This Row],[באיזה מחזור נעקר אחרי קביעה?]]&lt;&gt;"",טבלה20[[#This Row],[CycleNumber]]&gt;B591),טבלה20[[#This Row],[באיזה מחזור נעקר אחרי קביעה?]],"")</f>
        <v/>
      </c>
      <c r="X590" s="14" t="str">
        <f>IF(AND(טבלה20[[#This Row],[הפרש קבוע אחרון]]&lt;&gt;"",J589=""),טבלה20[[#This Row],[CycleNumber]],"")</f>
        <v/>
      </c>
      <c r="Y590" s="14" t="str">
        <f>IF(OR(טבלה20[[#This Row],[CycleNumber]]&gt;B591,B591=""),טבלה20[[#This Row],[CycleNumber]],"")</f>
        <v/>
      </c>
      <c r="Z5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0" t="s">
        <v>62</v>
      </c>
      <c r="AS590">
        <v>11</v>
      </c>
      <c r="AT590">
        <v>27</v>
      </c>
      <c r="AU590">
        <f t="shared" si="21"/>
        <v>0</v>
      </c>
      <c r="AV590" t="str">
        <f t="shared" si="22"/>
        <v/>
      </c>
    </row>
    <row r="591" spans="1:48" x14ac:dyDescent="0.25">
      <c r="A591" t="s">
        <v>62</v>
      </c>
      <c r="B591">
        <v>12</v>
      </c>
      <c r="C591">
        <v>0</v>
      </c>
      <c r="D591">
        <v>1</v>
      </c>
      <c r="E591">
        <v>0</v>
      </c>
      <c r="F591">
        <v>28</v>
      </c>
      <c r="G591">
        <f>טבלה20[[#This Row],[LengthofCycle]]+1</f>
        <v>29</v>
      </c>
      <c r="H591" t="str">
        <f>IF(טבלה20[[#This Row],[CycleNumber]]&gt;2,IF(AND(טבלה20[[#This Row],[LengthofCycle]]-F590=F590-F589,טבלה20[[#This Row],[LengthofCycle]]-F590&lt;&gt;0),1,""),"")</f>
        <v/>
      </c>
      <c r="I591" t="str">
        <f>IF(טבלה20[[#This Row],[דילוג]]=1,SUM(H591:H592),"")</f>
        <v/>
      </c>
      <c r="J591" t="str">
        <f>IF(AND(טבלה20[[#This Row],[CycleNumber]]&gt;B590,טבלה20[[#This Row],[CycleNumber]]&gt;2),IF(טבלה20[[#This Row],[דילוג]]=1,טבלה20[[#This Row],[LengthofCycle]]-F590,J590),"")</f>
        <v/>
      </c>
      <c r="K591">
        <f>IF(AND(טבלה20[[#This Row],[CycleNumber]]&gt;B590,טבלה20[[#This Row],[CycleNumber]]&gt;2),IF(טבלה20[[#This Row],[דילוג]]=1,1,IF(MAX(K589:K590)=1,1,IF(טבלה20[[#This Row],[LengthofCycle]]-F590&lt;&gt;טבלה20[[#This Row],[הפרש קבוע אחרון]],0,""))),"")</f>
        <v>0</v>
      </c>
      <c r="L591" t="str">
        <f>IF(טבלה20[[#This Row],[CycleNumber]]&lt;3,"",IF(טבלה20[[#This Row],[דילוג]]=1,1,IF(L590="","",IF(טבלה20[[#This Row],[LengthofCycle]]-F590=טבלה20[[#This Row],[הפרש קבוע אחרון]],1,IF(L590+1&gt;3,"",L590+1)))))</f>
        <v/>
      </c>
      <c r="M591" t="str">
        <f>IF(AND(טבלה20[[#This Row],[פעילות]]=1,L592=2,L593=1,B593&gt;טבלה20[[#This Row],[CycleNumber]]),1,"")</f>
        <v/>
      </c>
      <c r="N591" t="str">
        <f>IF(AND(טבלה20[[#This Row],[האם יש לאישה וסת דילוג?]]=1,טבלה20[[#This Row],[CycleNumber]]&gt;5),IF(AND(טבלה20[[#This Row],[LengthofCycle]]=F588,F590=F587,F589=F586),1,""),"")</f>
        <v/>
      </c>
      <c r="O591" t="str">
        <f>IF(OR(טבלה20[[#This Row],[פעילות]]="",L590=""),"",IF(טבלה20[[#This Row],[פעילות]]=1,1,0))</f>
        <v/>
      </c>
      <c r="P591" t="str">
        <f>IF(AND(טבלה20[[#This Row],[הפרש קבוע אחרון]]&lt;&gt;"",טבלה20[[#This Row],[CycleNumber]]&lt;B592,B592&lt;&gt;"",טבלה20[[#This Row],[פעילות]]&lt;4),IF(F592-טבלה20[[#This Row],[LengthofCycle]]=טבלה20[[#This Row],[הפרש קבוע אחרון]],1,0),"")</f>
        <v/>
      </c>
      <c r="Q591" s="14" t="str">
        <f>IF(טבלה20[[#This Row],[פעילות]]="","",IF(OR(Q590="",AND(טבלה20[[#This Row],[דילוג]]=1,L590=3)),1,Q590+1))</f>
        <v/>
      </c>
      <c r="R591" s="14" t="str">
        <f>IF(AND(טבלה20[[#This Row],[מחזורי פעילות]]=3,H592=1,טבלה20[[#This Row],[הפרש קבוע אחרון]]&lt;&gt;J592),1,"")</f>
        <v/>
      </c>
      <c r="S591" s="14" t="str">
        <f>IF(AND(טבלה20[[#This Row],[מחזורי פעילות]]=3,H592=1,טבלה20[[#This Row],[הפרש קבוע אחרון]]=J592),1,"")</f>
        <v/>
      </c>
      <c r="T591" s="14" t="str">
        <f>IF(AND(טבלה20[[#This Row],[דילוג]]=1,טבלה20[[#This Row],[הפרש קבוע אחרון]]=J590,טבלה20[[#This Row],[מחזורי פעילות]]&gt;1),1,"")</f>
        <v/>
      </c>
      <c r="U591" s="14" t="str">
        <f>IF(OR(AND(טבלה20[[#This Row],[מחזורי פעילות]]&lt;&gt;"",Q592=""),AND(טבלה20[[#This Row],[פעילות]]=3,Q592=1)),טבלה20[[#This Row],[מחזורי פעילות]],"")</f>
        <v/>
      </c>
      <c r="V591" s="14" t="str">
        <f>IF(טבלה20[[#This Row],[באיזה מחזור נעקר אחרי קביעה?]]&lt;&gt;"",1,"")</f>
        <v/>
      </c>
      <c r="W591" s="14" t="str">
        <f>IF(AND(טבלה20[[#This Row],[באיזה מחזור נעקר אחרי קביעה?]]&lt;&gt;"",טבלה20[[#This Row],[CycleNumber]]&gt;B592),טבלה20[[#This Row],[באיזה מחזור נעקר אחרי קביעה?]],"")</f>
        <v/>
      </c>
      <c r="X591" s="14" t="str">
        <f>IF(AND(טבלה20[[#This Row],[הפרש קבוע אחרון]]&lt;&gt;"",J590=""),טבלה20[[#This Row],[CycleNumber]],"")</f>
        <v/>
      </c>
      <c r="Y591" s="14" t="str">
        <f>IF(OR(טבלה20[[#This Row],[CycleNumber]]&gt;B592,B592=""),טבלה20[[#This Row],[CycleNumber]],"")</f>
        <v/>
      </c>
      <c r="Z5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1" t="s">
        <v>62</v>
      </c>
      <c r="AS591">
        <v>12</v>
      </c>
      <c r="AT591">
        <v>28</v>
      </c>
      <c r="AU591">
        <f t="shared" si="21"/>
        <v>0</v>
      </c>
      <c r="AV591" t="str">
        <f t="shared" si="22"/>
        <v/>
      </c>
    </row>
    <row r="592" spans="1:48" x14ac:dyDescent="0.25">
      <c r="A592" t="s">
        <v>62</v>
      </c>
      <c r="B592">
        <v>13</v>
      </c>
      <c r="C592">
        <v>0</v>
      </c>
      <c r="D592">
        <v>1</v>
      </c>
      <c r="E592">
        <v>0</v>
      </c>
      <c r="F592">
        <v>27</v>
      </c>
      <c r="G592">
        <f>טבלה20[[#This Row],[LengthofCycle]]+1</f>
        <v>28</v>
      </c>
      <c r="H592" t="str">
        <f>IF(טבלה20[[#This Row],[CycleNumber]]&gt;2,IF(AND(טבלה20[[#This Row],[LengthofCycle]]-F591=F591-F590,טבלה20[[#This Row],[LengthofCycle]]-F591&lt;&gt;0),1,""),"")</f>
        <v/>
      </c>
      <c r="I592" t="str">
        <f>IF(טבלה20[[#This Row],[דילוג]]=1,SUM(H592:H593),"")</f>
        <v/>
      </c>
      <c r="J592" t="str">
        <f>IF(AND(טבלה20[[#This Row],[CycleNumber]]&gt;B591,טבלה20[[#This Row],[CycleNumber]]&gt;2),IF(טבלה20[[#This Row],[דילוג]]=1,טבלה20[[#This Row],[LengthofCycle]]-F591,J591),"")</f>
        <v/>
      </c>
      <c r="K592">
        <f>IF(AND(טבלה20[[#This Row],[CycleNumber]]&gt;B591,טבלה20[[#This Row],[CycleNumber]]&gt;2),IF(טבלה20[[#This Row],[דילוג]]=1,1,IF(MAX(K590:K591)=1,1,IF(טבלה20[[#This Row],[LengthofCycle]]-F591&lt;&gt;טבלה20[[#This Row],[הפרש קבוע אחרון]],0,""))),"")</f>
        <v>0</v>
      </c>
      <c r="L592" t="str">
        <f>IF(טבלה20[[#This Row],[CycleNumber]]&lt;3,"",IF(טבלה20[[#This Row],[דילוג]]=1,1,IF(L591="","",IF(טבלה20[[#This Row],[LengthofCycle]]-F591=טבלה20[[#This Row],[הפרש קבוע אחרון]],1,IF(L591+1&gt;3,"",L591+1)))))</f>
        <v/>
      </c>
      <c r="M592" t="str">
        <f>IF(AND(טבלה20[[#This Row],[פעילות]]=1,L593=2,L594=1,B594&gt;טבלה20[[#This Row],[CycleNumber]]),1,"")</f>
        <v/>
      </c>
      <c r="N592" t="str">
        <f>IF(AND(טבלה20[[#This Row],[האם יש לאישה וסת דילוג?]]=1,טבלה20[[#This Row],[CycleNumber]]&gt;5),IF(AND(טבלה20[[#This Row],[LengthofCycle]]=F589,F591=F588,F590=F587),1,""),"")</f>
        <v/>
      </c>
      <c r="O592" t="str">
        <f>IF(OR(טבלה20[[#This Row],[פעילות]]="",L591=""),"",IF(טבלה20[[#This Row],[פעילות]]=1,1,0))</f>
        <v/>
      </c>
      <c r="P592" t="str">
        <f>IF(AND(טבלה20[[#This Row],[הפרש קבוע אחרון]]&lt;&gt;"",טבלה20[[#This Row],[CycleNumber]]&lt;B593,B593&lt;&gt;"",טבלה20[[#This Row],[פעילות]]&lt;4),IF(F593-טבלה20[[#This Row],[LengthofCycle]]=טבלה20[[#This Row],[הפרש קבוע אחרון]],1,0),"")</f>
        <v/>
      </c>
      <c r="Q592" s="14" t="str">
        <f>IF(טבלה20[[#This Row],[פעילות]]="","",IF(OR(Q591="",AND(טבלה20[[#This Row],[דילוג]]=1,L591=3)),1,Q591+1))</f>
        <v/>
      </c>
      <c r="R592" s="14" t="str">
        <f>IF(AND(טבלה20[[#This Row],[מחזורי פעילות]]=3,H593=1,טבלה20[[#This Row],[הפרש קבוע אחרון]]&lt;&gt;J593),1,"")</f>
        <v/>
      </c>
      <c r="S592" s="14" t="str">
        <f>IF(AND(טבלה20[[#This Row],[מחזורי פעילות]]=3,H593=1,טבלה20[[#This Row],[הפרש קבוע אחרון]]=J593),1,"")</f>
        <v/>
      </c>
      <c r="T592" s="14" t="str">
        <f>IF(AND(טבלה20[[#This Row],[דילוג]]=1,טבלה20[[#This Row],[הפרש קבוע אחרון]]=J591,טבלה20[[#This Row],[מחזורי פעילות]]&gt;1),1,"")</f>
        <v/>
      </c>
      <c r="U592" s="14" t="str">
        <f>IF(OR(AND(טבלה20[[#This Row],[מחזורי פעילות]]&lt;&gt;"",Q593=""),AND(טבלה20[[#This Row],[פעילות]]=3,Q593=1)),טבלה20[[#This Row],[מחזורי פעילות]],"")</f>
        <v/>
      </c>
      <c r="V592" s="14" t="str">
        <f>IF(טבלה20[[#This Row],[באיזה מחזור נעקר אחרי קביעה?]]&lt;&gt;"",1,"")</f>
        <v/>
      </c>
      <c r="W592" s="14" t="str">
        <f>IF(AND(טבלה20[[#This Row],[באיזה מחזור נעקר אחרי קביעה?]]&lt;&gt;"",טבלה20[[#This Row],[CycleNumber]]&gt;B593),טבלה20[[#This Row],[באיזה מחזור נעקר אחרי קביעה?]],"")</f>
        <v/>
      </c>
      <c r="X592" s="14" t="str">
        <f>IF(AND(טבלה20[[#This Row],[הפרש קבוע אחרון]]&lt;&gt;"",J591=""),טבלה20[[#This Row],[CycleNumber]],"")</f>
        <v/>
      </c>
      <c r="Y592" s="14">
        <f>IF(OR(טבלה20[[#This Row],[CycleNumber]]&gt;B593,B593=""),טבלה20[[#This Row],[CycleNumber]],"")</f>
        <v>13</v>
      </c>
      <c r="Z5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2" t="s">
        <v>62</v>
      </c>
      <c r="AS592">
        <v>13</v>
      </c>
      <c r="AT592">
        <v>27</v>
      </c>
      <c r="AU592">
        <f t="shared" si="21"/>
        <v>0</v>
      </c>
      <c r="AV592" t="str">
        <f t="shared" si="22"/>
        <v/>
      </c>
    </row>
    <row r="593" spans="1:48" x14ac:dyDescent="0.25">
      <c r="A593" t="s">
        <v>63</v>
      </c>
      <c r="B593">
        <v>1</v>
      </c>
      <c r="C593">
        <v>0</v>
      </c>
      <c r="D593">
        <v>1</v>
      </c>
      <c r="E593">
        <v>0</v>
      </c>
      <c r="F593">
        <v>35</v>
      </c>
      <c r="G593">
        <f>טבלה20[[#This Row],[LengthofCycle]]+1</f>
        <v>36</v>
      </c>
      <c r="H593" t="str">
        <f>IF(טבלה20[[#This Row],[CycleNumber]]&gt;2,IF(AND(טבלה20[[#This Row],[LengthofCycle]]-F592=F592-F591,טבלה20[[#This Row],[LengthofCycle]]-F592&lt;&gt;0),1,""),"")</f>
        <v/>
      </c>
      <c r="I593" t="str">
        <f>IF(טבלה20[[#This Row],[דילוג]]=1,SUM(H593:H594),"")</f>
        <v/>
      </c>
      <c r="J593" t="str">
        <f>IF(AND(טבלה20[[#This Row],[CycleNumber]]&gt;B592,טבלה20[[#This Row],[CycleNumber]]&gt;2),IF(טבלה20[[#This Row],[דילוג]]=1,טבלה20[[#This Row],[LengthofCycle]]-F592,J592),"")</f>
        <v/>
      </c>
      <c r="K593" t="str">
        <f>IF(AND(טבלה20[[#This Row],[CycleNumber]]&gt;B592,טבלה20[[#This Row],[CycleNumber]]&gt;2),IF(טבלה20[[#This Row],[דילוג]]=1,1,IF(MAX(K591:K592)=1,1,IF(טבלה20[[#This Row],[LengthofCycle]]-F592&lt;&gt;טבלה20[[#This Row],[הפרש קבוע אחרון]],0,""))),"")</f>
        <v/>
      </c>
      <c r="L593" t="str">
        <f>IF(טבלה20[[#This Row],[CycleNumber]]&lt;3,"",IF(טבלה20[[#This Row],[דילוג]]=1,1,IF(L592="","",IF(טבלה20[[#This Row],[LengthofCycle]]-F592=טבלה20[[#This Row],[הפרש קבוע אחרון]],1,IF(L592+1&gt;3,"",L592+1)))))</f>
        <v/>
      </c>
      <c r="M593" t="str">
        <f>IF(AND(טבלה20[[#This Row],[פעילות]]=1,L594=2,L595=1,B595&gt;טבלה20[[#This Row],[CycleNumber]]),1,"")</f>
        <v/>
      </c>
      <c r="N593" t="str">
        <f>IF(AND(טבלה20[[#This Row],[האם יש לאישה וסת דילוג?]]=1,טבלה20[[#This Row],[CycleNumber]]&gt;5),IF(AND(טבלה20[[#This Row],[LengthofCycle]]=F590,F592=F589,F591=F588),1,""),"")</f>
        <v/>
      </c>
      <c r="O593" t="str">
        <f>IF(OR(טבלה20[[#This Row],[פעילות]]="",L592=""),"",IF(טבלה20[[#This Row],[פעילות]]=1,1,0))</f>
        <v/>
      </c>
      <c r="P593" t="str">
        <f>IF(AND(טבלה20[[#This Row],[הפרש קבוע אחרון]]&lt;&gt;"",טבלה20[[#This Row],[CycleNumber]]&lt;B594,B594&lt;&gt;"",טבלה20[[#This Row],[פעילות]]&lt;4),IF(F594-טבלה20[[#This Row],[LengthofCycle]]=טבלה20[[#This Row],[הפרש קבוע אחרון]],1,0),"")</f>
        <v/>
      </c>
      <c r="Q593" s="14" t="str">
        <f>IF(טבלה20[[#This Row],[פעילות]]="","",IF(OR(Q592="",AND(טבלה20[[#This Row],[דילוג]]=1,L592=3)),1,Q592+1))</f>
        <v/>
      </c>
      <c r="R593" s="14" t="str">
        <f>IF(AND(טבלה20[[#This Row],[מחזורי פעילות]]=3,H594=1,טבלה20[[#This Row],[הפרש קבוע אחרון]]&lt;&gt;J594),1,"")</f>
        <v/>
      </c>
      <c r="S593" s="14" t="str">
        <f>IF(AND(טבלה20[[#This Row],[מחזורי פעילות]]=3,H594=1,טבלה20[[#This Row],[הפרש קבוע אחרון]]=J594),1,"")</f>
        <v/>
      </c>
      <c r="T593" s="14" t="str">
        <f>IF(AND(טבלה20[[#This Row],[דילוג]]=1,טבלה20[[#This Row],[הפרש קבוע אחרון]]=J592,טבלה20[[#This Row],[מחזורי פעילות]]&gt;1),1,"")</f>
        <v/>
      </c>
      <c r="U593" s="14" t="str">
        <f>IF(OR(AND(טבלה20[[#This Row],[מחזורי פעילות]]&lt;&gt;"",Q594=""),AND(טבלה20[[#This Row],[פעילות]]=3,Q594=1)),טבלה20[[#This Row],[מחזורי פעילות]],"")</f>
        <v/>
      </c>
      <c r="V593" s="14" t="str">
        <f>IF(טבלה20[[#This Row],[באיזה מחזור נעקר אחרי קביעה?]]&lt;&gt;"",1,"")</f>
        <v/>
      </c>
      <c r="W593" s="14" t="str">
        <f>IF(AND(טבלה20[[#This Row],[באיזה מחזור נעקר אחרי קביעה?]]&lt;&gt;"",טבלה20[[#This Row],[CycleNumber]]&gt;B594),טבלה20[[#This Row],[באיזה מחזור נעקר אחרי קביעה?]],"")</f>
        <v/>
      </c>
      <c r="X593" s="14" t="str">
        <f>IF(AND(טבלה20[[#This Row],[הפרש קבוע אחרון]]&lt;&gt;"",J592=""),טבלה20[[#This Row],[CycleNumber]],"")</f>
        <v/>
      </c>
      <c r="Y593" s="14" t="str">
        <f>IF(OR(טבלה20[[#This Row],[CycleNumber]]&gt;B594,B594=""),טבלה20[[#This Row],[CycleNumber]],"")</f>
        <v/>
      </c>
      <c r="Z5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3" t="s">
        <v>63</v>
      </c>
      <c r="AS593">
        <v>1</v>
      </c>
      <c r="AT593">
        <v>35</v>
      </c>
      <c r="AU593" t="str">
        <f t="shared" si="21"/>
        <v/>
      </c>
      <c r="AV593" t="str">
        <f t="shared" si="22"/>
        <v/>
      </c>
    </row>
    <row r="594" spans="1:48" x14ac:dyDescent="0.25">
      <c r="A594" t="s">
        <v>63</v>
      </c>
      <c r="B594">
        <v>2</v>
      </c>
      <c r="C594">
        <v>0</v>
      </c>
      <c r="D594">
        <v>1</v>
      </c>
      <c r="E594">
        <v>0</v>
      </c>
      <c r="F594">
        <v>33</v>
      </c>
      <c r="G594">
        <f>טבלה20[[#This Row],[LengthofCycle]]+1</f>
        <v>34</v>
      </c>
      <c r="H594" t="str">
        <f>IF(טבלה20[[#This Row],[CycleNumber]]&gt;2,IF(AND(טבלה20[[#This Row],[LengthofCycle]]-F593=F593-F592,טבלה20[[#This Row],[LengthofCycle]]-F593&lt;&gt;0),1,""),"")</f>
        <v/>
      </c>
      <c r="I594" t="str">
        <f>IF(טבלה20[[#This Row],[דילוג]]=1,SUM(H594:H595),"")</f>
        <v/>
      </c>
      <c r="J594" t="str">
        <f>IF(AND(טבלה20[[#This Row],[CycleNumber]]&gt;B593,טבלה20[[#This Row],[CycleNumber]]&gt;2),IF(טבלה20[[#This Row],[דילוג]]=1,טבלה20[[#This Row],[LengthofCycle]]-F593,J593),"")</f>
        <v/>
      </c>
      <c r="K594" t="str">
        <f>IF(AND(טבלה20[[#This Row],[CycleNumber]]&gt;B593,טבלה20[[#This Row],[CycleNumber]]&gt;2),IF(טבלה20[[#This Row],[דילוג]]=1,1,IF(MAX(K592:K593)=1,1,IF(טבלה20[[#This Row],[LengthofCycle]]-F593&lt;&gt;טבלה20[[#This Row],[הפרש קבוע אחרון]],0,""))),"")</f>
        <v/>
      </c>
      <c r="L594" t="str">
        <f>IF(טבלה20[[#This Row],[CycleNumber]]&lt;3,"",IF(טבלה20[[#This Row],[דילוג]]=1,1,IF(L593="","",IF(טבלה20[[#This Row],[LengthofCycle]]-F593=טבלה20[[#This Row],[הפרש קבוע אחרון]],1,IF(L593+1&gt;3,"",L593+1)))))</f>
        <v/>
      </c>
      <c r="M594" t="str">
        <f>IF(AND(טבלה20[[#This Row],[פעילות]]=1,L595=2,L596=1,B596&gt;טבלה20[[#This Row],[CycleNumber]]),1,"")</f>
        <v/>
      </c>
      <c r="N594" t="str">
        <f>IF(AND(טבלה20[[#This Row],[האם יש לאישה וסת דילוג?]]=1,טבלה20[[#This Row],[CycleNumber]]&gt;5),IF(AND(טבלה20[[#This Row],[LengthofCycle]]=F591,F593=F590,F592=F589),1,""),"")</f>
        <v/>
      </c>
      <c r="O594" t="str">
        <f>IF(OR(טבלה20[[#This Row],[פעילות]]="",L593=""),"",IF(טבלה20[[#This Row],[פעילות]]=1,1,0))</f>
        <v/>
      </c>
      <c r="P594" t="str">
        <f>IF(AND(טבלה20[[#This Row],[הפרש קבוע אחרון]]&lt;&gt;"",טבלה20[[#This Row],[CycleNumber]]&lt;B595,B595&lt;&gt;"",טבלה20[[#This Row],[פעילות]]&lt;4),IF(F595-טבלה20[[#This Row],[LengthofCycle]]=טבלה20[[#This Row],[הפרש קבוע אחרון]],1,0),"")</f>
        <v/>
      </c>
      <c r="Q594" s="14" t="str">
        <f>IF(טבלה20[[#This Row],[פעילות]]="","",IF(OR(Q593="",AND(טבלה20[[#This Row],[דילוג]]=1,L593=3)),1,Q593+1))</f>
        <v/>
      </c>
      <c r="R594" s="14" t="str">
        <f>IF(AND(טבלה20[[#This Row],[מחזורי פעילות]]=3,H595=1,טבלה20[[#This Row],[הפרש קבוע אחרון]]&lt;&gt;J595),1,"")</f>
        <v/>
      </c>
      <c r="S594" s="14" t="str">
        <f>IF(AND(טבלה20[[#This Row],[מחזורי פעילות]]=3,H595=1,טבלה20[[#This Row],[הפרש קבוע אחרון]]=J595),1,"")</f>
        <v/>
      </c>
      <c r="T594" s="14" t="str">
        <f>IF(AND(טבלה20[[#This Row],[דילוג]]=1,טבלה20[[#This Row],[הפרש קבוע אחרון]]=J593,טבלה20[[#This Row],[מחזורי פעילות]]&gt;1),1,"")</f>
        <v/>
      </c>
      <c r="U594" s="14" t="str">
        <f>IF(OR(AND(טבלה20[[#This Row],[מחזורי פעילות]]&lt;&gt;"",Q595=""),AND(טבלה20[[#This Row],[פעילות]]=3,Q595=1)),טבלה20[[#This Row],[מחזורי פעילות]],"")</f>
        <v/>
      </c>
      <c r="V594" s="14" t="str">
        <f>IF(טבלה20[[#This Row],[באיזה מחזור נעקר אחרי קביעה?]]&lt;&gt;"",1,"")</f>
        <v/>
      </c>
      <c r="W594" s="14" t="str">
        <f>IF(AND(טבלה20[[#This Row],[באיזה מחזור נעקר אחרי קביעה?]]&lt;&gt;"",טבלה20[[#This Row],[CycleNumber]]&gt;B595),טבלה20[[#This Row],[באיזה מחזור נעקר אחרי קביעה?]],"")</f>
        <v/>
      </c>
      <c r="X594" s="14" t="str">
        <f>IF(AND(טבלה20[[#This Row],[הפרש קבוע אחרון]]&lt;&gt;"",J593=""),טבלה20[[#This Row],[CycleNumber]],"")</f>
        <v/>
      </c>
      <c r="Y594" s="14" t="str">
        <f>IF(OR(טבלה20[[#This Row],[CycleNumber]]&gt;B595,B595=""),טבלה20[[#This Row],[CycleNumber]],"")</f>
        <v/>
      </c>
      <c r="Z5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4" t="s">
        <v>63</v>
      </c>
      <c r="AS594">
        <v>2</v>
      </c>
      <c r="AT594">
        <v>33</v>
      </c>
      <c r="AU594" t="str">
        <f t="shared" si="21"/>
        <v/>
      </c>
      <c r="AV594" t="str">
        <f t="shared" si="22"/>
        <v/>
      </c>
    </row>
    <row r="595" spans="1:48" x14ac:dyDescent="0.25">
      <c r="A595" t="s">
        <v>63</v>
      </c>
      <c r="B595">
        <v>3</v>
      </c>
      <c r="C595">
        <v>0</v>
      </c>
      <c r="D595">
        <v>0</v>
      </c>
      <c r="E595">
        <v>0</v>
      </c>
      <c r="F595">
        <v>43</v>
      </c>
      <c r="G595">
        <f>טבלה20[[#This Row],[LengthofCycle]]+1</f>
        <v>44</v>
      </c>
      <c r="H595" t="str">
        <f>IF(טבלה20[[#This Row],[CycleNumber]]&gt;2,IF(AND(טבלה20[[#This Row],[LengthofCycle]]-F594=F594-F593,טבלה20[[#This Row],[LengthofCycle]]-F594&lt;&gt;0),1,""),"")</f>
        <v/>
      </c>
      <c r="I595" t="str">
        <f>IF(טבלה20[[#This Row],[דילוג]]=1,SUM(H595:H596),"")</f>
        <v/>
      </c>
      <c r="J595" t="str">
        <f>IF(AND(טבלה20[[#This Row],[CycleNumber]]&gt;B594,טבלה20[[#This Row],[CycleNumber]]&gt;2),IF(טבלה20[[#This Row],[דילוג]]=1,טבלה20[[#This Row],[LengthofCycle]]-F594,J594),"")</f>
        <v/>
      </c>
      <c r="K595">
        <f>IF(AND(טבלה20[[#This Row],[CycleNumber]]&gt;B594,טבלה20[[#This Row],[CycleNumber]]&gt;2),IF(טבלה20[[#This Row],[דילוג]]=1,1,IF(MAX(K593:K594)=1,1,IF(טבלה20[[#This Row],[LengthofCycle]]-F594&lt;&gt;טבלה20[[#This Row],[הפרש קבוע אחרון]],0,""))),"")</f>
        <v>0</v>
      </c>
      <c r="L595" t="str">
        <f>IF(טבלה20[[#This Row],[CycleNumber]]&lt;3,"",IF(טבלה20[[#This Row],[דילוג]]=1,1,IF(L594="","",IF(טבלה20[[#This Row],[LengthofCycle]]-F594=טבלה20[[#This Row],[הפרש קבוע אחרון]],1,IF(L594+1&gt;3,"",L594+1)))))</f>
        <v/>
      </c>
      <c r="M595" t="str">
        <f>IF(AND(טבלה20[[#This Row],[פעילות]]=1,L596=2,L597=1,B597&gt;טבלה20[[#This Row],[CycleNumber]]),1,"")</f>
        <v/>
      </c>
      <c r="N595" t="str">
        <f>IF(AND(טבלה20[[#This Row],[האם יש לאישה וסת דילוג?]]=1,טבלה20[[#This Row],[CycleNumber]]&gt;5),IF(AND(טבלה20[[#This Row],[LengthofCycle]]=F592,F594=F591,F593=F590),1,""),"")</f>
        <v/>
      </c>
      <c r="O595" t="str">
        <f>IF(OR(טבלה20[[#This Row],[פעילות]]="",L594=""),"",IF(טבלה20[[#This Row],[פעילות]]=1,1,0))</f>
        <v/>
      </c>
      <c r="P595" t="str">
        <f>IF(AND(טבלה20[[#This Row],[הפרש קבוע אחרון]]&lt;&gt;"",טבלה20[[#This Row],[CycleNumber]]&lt;B596,B596&lt;&gt;"",טבלה20[[#This Row],[פעילות]]&lt;4),IF(F596-טבלה20[[#This Row],[LengthofCycle]]=טבלה20[[#This Row],[הפרש קבוע אחרון]],1,0),"")</f>
        <v/>
      </c>
      <c r="Q595" s="14" t="str">
        <f>IF(טבלה20[[#This Row],[פעילות]]="","",IF(OR(Q594="",AND(טבלה20[[#This Row],[דילוג]]=1,L594=3)),1,Q594+1))</f>
        <v/>
      </c>
      <c r="R595" s="14" t="str">
        <f>IF(AND(טבלה20[[#This Row],[מחזורי פעילות]]=3,H596=1,טבלה20[[#This Row],[הפרש קבוע אחרון]]&lt;&gt;J596),1,"")</f>
        <v/>
      </c>
      <c r="S595" s="14" t="str">
        <f>IF(AND(טבלה20[[#This Row],[מחזורי פעילות]]=3,H596=1,טבלה20[[#This Row],[הפרש קבוע אחרון]]=J596),1,"")</f>
        <v/>
      </c>
      <c r="T595" s="14" t="str">
        <f>IF(AND(טבלה20[[#This Row],[דילוג]]=1,טבלה20[[#This Row],[הפרש קבוע אחרון]]=J594,טבלה20[[#This Row],[מחזורי פעילות]]&gt;1),1,"")</f>
        <v/>
      </c>
      <c r="U595" s="14" t="str">
        <f>IF(OR(AND(טבלה20[[#This Row],[מחזורי פעילות]]&lt;&gt;"",Q596=""),AND(טבלה20[[#This Row],[פעילות]]=3,Q596=1)),טבלה20[[#This Row],[מחזורי פעילות]],"")</f>
        <v/>
      </c>
      <c r="V595" s="14" t="str">
        <f>IF(טבלה20[[#This Row],[באיזה מחזור נעקר אחרי קביעה?]]&lt;&gt;"",1,"")</f>
        <v/>
      </c>
      <c r="W595" s="14" t="str">
        <f>IF(AND(טבלה20[[#This Row],[באיזה מחזור נעקר אחרי קביעה?]]&lt;&gt;"",טבלה20[[#This Row],[CycleNumber]]&gt;B596),טבלה20[[#This Row],[באיזה מחזור נעקר אחרי קביעה?]],"")</f>
        <v/>
      </c>
      <c r="X595" s="14" t="str">
        <f>IF(AND(טבלה20[[#This Row],[הפרש קבוע אחרון]]&lt;&gt;"",J594=""),טבלה20[[#This Row],[CycleNumber]],"")</f>
        <v/>
      </c>
      <c r="Y595" s="14" t="str">
        <f>IF(OR(טבלה20[[#This Row],[CycleNumber]]&gt;B596,B596=""),טבלה20[[#This Row],[CycleNumber]],"")</f>
        <v/>
      </c>
      <c r="Z5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5" t="s">
        <v>63</v>
      </c>
      <c r="AS595">
        <v>3</v>
      </c>
      <c r="AT595">
        <v>43</v>
      </c>
      <c r="AU595">
        <f t="shared" si="21"/>
        <v>0</v>
      </c>
      <c r="AV595" t="str">
        <f t="shared" si="22"/>
        <v/>
      </c>
    </row>
    <row r="596" spans="1:48" x14ac:dyDescent="0.25">
      <c r="A596" t="s">
        <v>63</v>
      </c>
      <c r="B596">
        <v>4</v>
      </c>
      <c r="C596">
        <v>0</v>
      </c>
      <c r="D596">
        <v>1</v>
      </c>
      <c r="E596">
        <v>0</v>
      </c>
      <c r="F596">
        <v>38</v>
      </c>
      <c r="G596">
        <f>טבלה20[[#This Row],[LengthofCycle]]+1</f>
        <v>39</v>
      </c>
      <c r="H596" t="str">
        <f>IF(טבלה20[[#This Row],[CycleNumber]]&gt;2,IF(AND(טבלה20[[#This Row],[LengthofCycle]]-F595=F595-F594,טבלה20[[#This Row],[LengthofCycle]]-F595&lt;&gt;0),1,""),"")</f>
        <v/>
      </c>
      <c r="I596" t="str">
        <f>IF(טבלה20[[#This Row],[דילוג]]=1,SUM(H596:H597),"")</f>
        <v/>
      </c>
      <c r="J596" t="str">
        <f>IF(AND(טבלה20[[#This Row],[CycleNumber]]&gt;B595,טבלה20[[#This Row],[CycleNumber]]&gt;2),IF(טבלה20[[#This Row],[דילוג]]=1,טבלה20[[#This Row],[LengthofCycle]]-F595,J595),"")</f>
        <v/>
      </c>
      <c r="K596">
        <f>IF(AND(טבלה20[[#This Row],[CycleNumber]]&gt;B595,טבלה20[[#This Row],[CycleNumber]]&gt;2),IF(טבלה20[[#This Row],[דילוג]]=1,1,IF(MAX(K594:K595)=1,1,IF(טבלה20[[#This Row],[LengthofCycle]]-F595&lt;&gt;טבלה20[[#This Row],[הפרש קבוע אחרון]],0,""))),"")</f>
        <v>0</v>
      </c>
      <c r="L596" t="str">
        <f>IF(טבלה20[[#This Row],[CycleNumber]]&lt;3,"",IF(טבלה20[[#This Row],[דילוג]]=1,1,IF(L595="","",IF(טבלה20[[#This Row],[LengthofCycle]]-F595=טבלה20[[#This Row],[הפרש קבוע אחרון]],1,IF(L595+1&gt;3,"",L595+1)))))</f>
        <v/>
      </c>
      <c r="M596" t="str">
        <f>IF(AND(טבלה20[[#This Row],[פעילות]]=1,L597=2,L598=1,B598&gt;טבלה20[[#This Row],[CycleNumber]]),1,"")</f>
        <v/>
      </c>
      <c r="N596" t="str">
        <f>IF(AND(טבלה20[[#This Row],[האם יש לאישה וסת דילוג?]]=1,טבלה20[[#This Row],[CycleNumber]]&gt;5),IF(AND(טבלה20[[#This Row],[LengthofCycle]]=F593,F595=F592,F594=F591),1,""),"")</f>
        <v/>
      </c>
      <c r="O596" t="str">
        <f>IF(OR(טבלה20[[#This Row],[פעילות]]="",L595=""),"",IF(טבלה20[[#This Row],[פעילות]]=1,1,0))</f>
        <v/>
      </c>
      <c r="P596" t="str">
        <f>IF(AND(טבלה20[[#This Row],[הפרש קבוע אחרון]]&lt;&gt;"",טבלה20[[#This Row],[CycleNumber]]&lt;B597,B597&lt;&gt;"",טבלה20[[#This Row],[פעילות]]&lt;4),IF(F597-טבלה20[[#This Row],[LengthofCycle]]=טבלה20[[#This Row],[הפרש קבוע אחרון]],1,0),"")</f>
        <v/>
      </c>
      <c r="Q596" s="14" t="str">
        <f>IF(טבלה20[[#This Row],[פעילות]]="","",IF(OR(Q595="",AND(טבלה20[[#This Row],[דילוג]]=1,L595=3)),1,Q595+1))</f>
        <v/>
      </c>
      <c r="R596" s="14" t="str">
        <f>IF(AND(טבלה20[[#This Row],[מחזורי פעילות]]=3,H597=1,טבלה20[[#This Row],[הפרש קבוע אחרון]]&lt;&gt;J597),1,"")</f>
        <v/>
      </c>
      <c r="S596" s="14" t="str">
        <f>IF(AND(טבלה20[[#This Row],[מחזורי פעילות]]=3,H597=1,טבלה20[[#This Row],[הפרש קבוע אחרון]]=J597),1,"")</f>
        <v/>
      </c>
      <c r="T596" s="14" t="str">
        <f>IF(AND(טבלה20[[#This Row],[דילוג]]=1,טבלה20[[#This Row],[הפרש קבוע אחרון]]=J595,טבלה20[[#This Row],[מחזורי פעילות]]&gt;1),1,"")</f>
        <v/>
      </c>
      <c r="U596" s="14" t="str">
        <f>IF(OR(AND(טבלה20[[#This Row],[מחזורי פעילות]]&lt;&gt;"",Q597=""),AND(טבלה20[[#This Row],[פעילות]]=3,Q597=1)),טבלה20[[#This Row],[מחזורי פעילות]],"")</f>
        <v/>
      </c>
      <c r="V596" s="14" t="str">
        <f>IF(טבלה20[[#This Row],[באיזה מחזור נעקר אחרי קביעה?]]&lt;&gt;"",1,"")</f>
        <v/>
      </c>
      <c r="W596" s="14" t="str">
        <f>IF(AND(טבלה20[[#This Row],[באיזה מחזור נעקר אחרי קביעה?]]&lt;&gt;"",טבלה20[[#This Row],[CycleNumber]]&gt;B597),טבלה20[[#This Row],[באיזה מחזור נעקר אחרי קביעה?]],"")</f>
        <v/>
      </c>
      <c r="X596" s="14" t="str">
        <f>IF(AND(טבלה20[[#This Row],[הפרש קבוע אחרון]]&lt;&gt;"",J595=""),טבלה20[[#This Row],[CycleNumber]],"")</f>
        <v/>
      </c>
      <c r="Y596" s="14" t="str">
        <f>IF(OR(טבלה20[[#This Row],[CycleNumber]]&gt;B597,B597=""),טבלה20[[#This Row],[CycleNumber]],"")</f>
        <v/>
      </c>
      <c r="Z5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6" t="s">
        <v>63</v>
      </c>
      <c r="AS596">
        <v>4</v>
      </c>
      <c r="AT596">
        <v>38</v>
      </c>
      <c r="AU596">
        <f t="shared" si="21"/>
        <v>0</v>
      </c>
      <c r="AV596" t="str">
        <f t="shared" si="22"/>
        <v/>
      </c>
    </row>
    <row r="597" spans="1:48" x14ac:dyDescent="0.25">
      <c r="A597" t="s">
        <v>63</v>
      </c>
      <c r="B597">
        <v>5</v>
      </c>
      <c r="C597">
        <v>0</v>
      </c>
      <c r="D597">
        <v>1</v>
      </c>
      <c r="E597">
        <v>0</v>
      </c>
      <c r="F597">
        <v>40</v>
      </c>
      <c r="G597">
        <f>טבלה20[[#This Row],[LengthofCycle]]+1</f>
        <v>41</v>
      </c>
      <c r="H597" t="str">
        <f>IF(טבלה20[[#This Row],[CycleNumber]]&gt;2,IF(AND(טבלה20[[#This Row],[LengthofCycle]]-F596=F596-F595,טבלה20[[#This Row],[LengthofCycle]]-F596&lt;&gt;0),1,""),"")</f>
        <v/>
      </c>
      <c r="I597" t="str">
        <f>IF(טבלה20[[#This Row],[דילוג]]=1,SUM(H597:H598),"")</f>
        <v/>
      </c>
      <c r="J597" t="str">
        <f>IF(AND(טבלה20[[#This Row],[CycleNumber]]&gt;B596,טבלה20[[#This Row],[CycleNumber]]&gt;2),IF(טבלה20[[#This Row],[דילוג]]=1,טבלה20[[#This Row],[LengthofCycle]]-F596,J596),"")</f>
        <v/>
      </c>
      <c r="K597">
        <f>IF(AND(טבלה20[[#This Row],[CycleNumber]]&gt;B596,טבלה20[[#This Row],[CycleNumber]]&gt;2),IF(טבלה20[[#This Row],[דילוג]]=1,1,IF(MAX(K595:K596)=1,1,IF(טבלה20[[#This Row],[LengthofCycle]]-F596&lt;&gt;טבלה20[[#This Row],[הפרש קבוע אחרון]],0,""))),"")</f>
        <v>0</v>
      </c>
      <c r="L597" t="str">
        <f>IF(טבלה20[[#This Row],[CycleNumber]]&lt;3,"",IF(טבלה20[[#This Row],[דילוג]]=1,1,IF(L596="","",IF(טבלה20[[#This Row],[LengthofCycle]]-F596=טבלה20[[#This Row],[הפרש קבוע אחרון]],1,IF(L596+1&gt;3,"",L596+1)))))</f>
        <v/>
      </c>
      <c r="M597" t="str">
        <f>IF(AND(טבלה20[[#This Row],[פעילות]]=1,L598=2,L599=1,B599&gt;טבלה20[[#This Row],[CycleNumber]]),1,"")</f>
        <v/>
      </c>
      <c r="N597" t="str">
        <f>IF(AND(טבלה20[[#This Row],[האם יש לאישה וסת דילוג?]]=1,טבלה20[[#This Row],[CycleNumber]]&gt;5),IF(AND(טבלה20[[#This Row],[LengthofCycle]]=F594,F596=F593,F595=F592),1,""),"")</f>
        <v/>
      </c>
      <c r="O597" t="str">
        <f>IF(OR(טבלה20[[#This Row],[פעילות]]="",L596=""),"",IF(טבלה20[[#This Row],[פעילות]]=1,1,0))</f>
        <v/>
      </c>
      <c r="P597" t="str">
        <f>IF(AND(טבלה20[[#This Row],[הפרש קבוע אחרון]]&lt;&gt;"",טבלה20[[#This Row],[CycleNumber]]&lt;B598,B598&lt;&gt;"",טבלה20[[#This Row],[פעילות]]&lt;4),IF(F598-טבלה20[[#This Row],[LengthofCycle]]=טבלה20[[#This Row],[הפרש קבוע אחרון]],1,0),"")</f>
        <v/>
      </c>
      <c r="Q597" s="14" t="str">
        <f>IF(טבלה20[[#This Row],[פעילות]]="","",IF(OR(Q596="",AND(טבלה20[[#This Row],[דילוג]]=1,L596=3)),1,Q596+1))</f>
        <v/>
      </c>
      <c r="R597" s="14" t="str">
        <f>IF(AND(טבלה20[[#This Row],[מחזורי פעילות]]=3,H598=1,טבלה20[[#This Row],[הפרש קבוע אחרון]]&lt;&gt;J598),1,"")</f>
        <v/>
      </c>
      <c r="S597" s="14" t="str">
        <f>IF(AND(טבלה20[[#This Row],[מחזורי פעילות]]=3,H598=1,טבלה20[[#This Row],[הפרש קבוע אחרון]]=J598),1,"")</f>
        <v/>
      </c>
      <c r="T597" s="14" t="str">
        <f>IF(AND(טבלה20[[#This Row],[דילוג]]=1,טבלה20[[#This Row],[הפרש קבוע אחרון]]=J596,טבלה20[[#This Row],[מחזורי פעילות]]&gt;1),1,"")</f>
        <v/>
      </c>
      <c r="U597" s="14" t="str">
        <f>IF(OR(AND(טבלה20[[#This Row],[מחזורי פעילות]]&lt;&gt;"",Q598=""),AND(טבלה20[[#This Row],[פעילות]]=3,Q598=1)),טבלה20[[#This Row],[מחזורי פעילות]],"")</f>
        <v/>
      </c>
      <c r="V597" s="14" t="str">
        <f>IF(טבלה20[[#This Row],[באיזה מחזור נעקר אחרי קביעה?]]&lt;&gt;"",1,"")</f>
        <v/>
      </c>
      <c r="W597" s="14" t="str">
        <f>IF(AND(טבלה20[[#This Row],[באיזה מחזור נעקר אחרי קביעה?]]&lt;&gt;"",טבלה20[[#This Row],[CycleNumber]]&gt;B598),טבלה20[[#This Row],[באיזה מחזור נעקר אחרי קביעה?]],"")</f>
        <v/>
      </c>
      <c r="X597" s="14" t="str">
        <f>IF(AND(טבלה20[[#This Row],[הפרש קבוע אחרון]]&lt;&gt;"",J596=""),טבלה20[[#This Row],[CycleNumber]],"")</f>
        <v/>
      </c>
      <c r="Y597" s="14" t="str">
        <f>IF(OR(טבלה20[[#This Row],[CycleNumber]]&gt;B598,B598=""),טבלה20[[#This Row],[CycleNumber]],"")</f>
        <v/>
      </c>
      <c r="Z5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7" t="s">
        <v>63</v>
      </c>
      <c r="AS597">
        <v>5</v>
      </c>
      <c r="AT597">
        <v>40</v>
      </c>
      <c r="AU597">
        <f t="shared" si="21"/>
        <v>0</v>
      </c>
      <c r="AV597" t="str">
        <f t="shared" si="22"/>
        <v/>
      </c>
    </row>
    <row r="598" spans="1:48" x14ac:dyDescent="0.25">
      <c r="A598" t="s">
        <v>63</v>
      </c>
      <c r="B598">
        <v>6</v>
      </c>
      <c r="C598">
        <v>0</v>
      </c>
      <c r="D598">
        <v>1</v>
      </c>
      <c r="E598">
        <v>0</v>
      </c>
      <c r="F598">
        <v>31</v>
      </c>
      <c r="G598">
        <f>טבלה20[[#This Row],[LengthofCycle]]+1</f>
        <v>32</v>
      </c>
      <c r="H598" t="str">
        <f>IF(טבלה20[[#This Row],[CycleNumber]]&gt;2,IF(AND(טבלה20[[#This Row],[LengthofCycle]]-F597=F597-F596,טבלה20[[#This Row],[LengthofCycle]]-F597&lt;&gt;0),1,""),"")</f>
        <v/>
      </c>
      <c r="I598" t="str">
        <f>IF(טבלה20[[#This Row],[דילוג]]=1,SUM(H598:H599),"")</f>
        <v/>
      </c>
      <c r="J598" t="str">
        <f>IF(AND(טבלה20[[#This Row],[CycleNumber]]&gt;B597,טבלה20[[#This Row],[CycleNumber]]&gt;2),IF(טבלה20[[#This Row],[דילוג]]=1,טבלה20[[#This Row],[LengthofCycle]]-F597,J597),"")</f>
        <v/>
      </c>
      <c r="K598">
        <f>IF(AND(טבלה20[[#This Row],[CycleNumber]]&gt;B597,טבלה20[[#This Row],[CycleNumber]]&gt;2),IF(טבלה20[[#This Row],[דילוג]]=1,1,IF(MAX(K596:K597)=1,1,IF(טבלה20[[#This Row],[LengthofCycle]]-F597&lt;&gt;טבלה20[[#This Row],[הפרש קבוע אחרון]],0,""))),"")</f>
        <v>0</v>
      </c>
      <c r="L598" t="str">
        <f>IF(טבלה20[[#This Row],[CycleNumber]]&lt;3,"",IF(טבלה20[[#This Row],[דילוג]]=1,1,IF(L597="","",IF(טבלה20[[#This Row],[LengthofCycle]]-F597=טבלה20[[#This Row],[הפרש קבוע אחרון]],1,IF(L597+1&gt;3,"",L597+1)))))</f>
        <v/>
      </c>
      <c r="M598" t="str">
        <f>IF(AND(טבלה20[[#This Row],[פעילות]]=1,L599=2,L600=1,B600&gt;טבלה20[[#This Row],[CycleNumber]]),1,"")</f>
        <v/>
      </c>
      <c r="N598" t="str">
        <f>IF(AND(טבלה20[[#This Row],[האם יש לאישה וסת דילוג?]]=1,טבלה20[[#This Row],[CycleNumber]]&gt;5),IF(AND(טבלה20[[#This Row],[LengthofCycle]]=F595,F597=F594,F596=F593),1,""),"")</f>
        <v/>
      </c>
      <c r="O598" t="str">
        <f>IF(OR(טבלה20[[#This Row],[פעילות]]="",L597=""),"",IF(טבלה20[[#This Row],[פעילות]]=1,1,0))</f>
        <v/>
      </c>
      <c r="P598" t="str">
        <f>IF(AND(טבלה20[[#This Row],[הפרש קבוע אחרון]]&lt;&gt;"",טבלה20[[#This Row],[CycleNumber]]&lt;B599,B599&lt;&gt;"",טבלה20[[#This Row],[פעילות]]&lt;4),IF(F599-טבלה20[[#This Row],[LengthofCycle]]=טבלה20[[#This Row],[הפרש קבוע אחרון]],1,0),"")</f>
        <v/>
      </c>
      <c r="Q598" s="14" t="str">
        <f>IF(טבלה20[[#This Row],[פעילות]]="","",IF(OR(Q597="",AND(טבלה20[[#This Row],[דילוג]]=1,L597=3)),1,Q597+1))</f>
        <v/>
      </c>
      <c r="R598" s="14" t="str">
        <f>IF(AND(טבלה20[[#This Row],[מחזורי פעילות]]=3,H599=1,טבלה20[[#This Row],[הפרש קבוע אחרון]]&lt;&gt;J599),1,"")</f>
        <v/>
      </c>
      <c r="S598" s="14" t="str">
        <f>IF(AND(טבלה20[[#This Row],[מחזורי פעילות]]=3,H599=1,טבלה20[[#This Row],[הפרש קבוע אחרון]]=J599),1,"")</f>
        <v/>
      </c>
      <c r="T598" s="14" t="str">
        <f>IF(AND(טבלה20[[#This Row],[דילוג]]=1,טבלה20[[#This Row],[הפרש קבוע אחרון]]=J597,טבלה20[[#This Row],[מחזורי פעילות]]&gt;1),1,"")</f>
        <v/>
      </c>
      <c r="U598" s="14" t="str">
        <f>IF(OR(AND(טבלה20[[#This Row],[מחזורי פעילות]]&lt;&gt;"",Q599=""),AND(טבלה20[[#This Row],[פעילות]]=3,Q599=1)),טבלה20[[#This Row],[מחזורי פעילות]],"")</f>
        <v/>
      </c>
      <c r="V598" s="14" t="str">
        <f>IF(טבלה20[[#This Row],[באיזה מחזור נעקר אחרי קביעה?]]&lt;&gt;"",1,"")</f>
        <v/>
      </c>
      <c r="W598" s="14" t="str">
        <f>IF(AND(טבלה20[[#This Row],[באיזה מחזור נעקר אחרי קביעה?]]&lt;&gt;"",טבלה20[[#This Row],[CycleNumber]]&gt;B599),טבלה20[[#This Row],[באיזה מחזור נעקר אחרי קביעה?]],"")</f>
        <v/>
      </c>
      <c r="X598" s="14" t="str">
        <f>IF(AND(טבלה20[[#This Row],[הפרש קבוע אחרון]]&lt;&gt;"",J597=""),טבלה20[[#This Row],[CycleNumber]],"")</f>
        <v/>
      </c>
      <c r="Y598" s="14" t="str">
        <f>IF(OR(טבלה20[[#This Row],[CycleNumber]]&gt;B599,B599=""),טבלה20[[#This Row],[CycleNumber]],"")</f>
        <v/>
      </c>
      <c r="Z5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8" t="s">
        <v>63</v>
      </c>
      <c r="AS598">
        <v>6</v>
      </c>
      <c r="AT598">
        <v>31</v>
      </c>
      <c r="AU598">
        <f t="shared" si="21"/>
        <v>0</v>
      </c>
      <c r="AV598" t="str">
        <f t="shared" si="22"/>
        <v/>
      </c>
    </row>
    <row r="599" spans="1:48" x14ac:dyDescent="0.25">
      <c r="A599" t="s">
        <v>63</v>
      </c>
      <c r="B599">
        <v>7</v>
      </c>
      <c r="C599">
        <v>0</v>
      </c>
      <c r="D599">
        <v>0</v>
      </c>
      <c r="E599">
        <v>0</v>
      </c>
      <c r="F599">
        <v>45</v>
      </c>
      <c r="G599">
        <f>טבלה20[[#This Row],[LengthofCycle]]+1</f>
        <v>46</v>
      </c>
      <c r="H599" t="str">
        <f>IF(טבלה20[[#This Row],[CycleNumber]]&gt;2,IF(AND(טבלה20[[#This Row],[LengthofCycle]]-F598=F598-F597,טבלה20[[#This Row],[LengthofCycle]]-F598&lt;&gt;0),1,""),"")</f>
        <v/>
      </c>
      <c r="I599" t="str">
        <f>IF(טבלה20[[#This Row],[דילוג]]=1,SUM(H599:H600),"")</f>
        <v/>
      </c>
      <c r="J599" t="str">
        <f>IF(AND(טבלה20[[#This Row],[CycleNumber]]&gt;B598,טבלה20[[#This Row],[CycleNumber]]&gt;2),IF(טבלה20[[#This Row],[דילוג]]=1,טבלה20[[#This Row],[LengthofCycle]]-F598,J598),"")</f>
        <v/>
      </c>
      <c r="K599">
        <f>IF(AND(טבלה20[[#This Row],[CycleNumber]]&gt;B598,טבלה20[[#This Row],[CycleNumber]]&gt;2),IF(טבלה20[[#This Row],[דילוג]]=1,1,IF(MAX(K597:K598)=1,1,IF(טבלה20[[#This Row],[LengthofCycle]]-F598&lt;&gt;טבלה20[[#This Row],[הפרש קבוע אחרון]],0,""))),"")</f>
        <v>0</v>
      </c>
      <c r="L599" t="str">
        <f>IF(טבלה20[[#This Row],[CycleNumber]]&lt;3,"",IF(טבלה20[[#This Row],[דילוג]]=1,1,IF(L598="","",IF(טבלה20[[#This Row],[LengthofCycle]]-F598=טבלה20[[#This Row],[הפרש קבוע אחרון]],1,IF(L598+1&gt;3,"",L598+1)))))</f>
        <v/>
      </c>
      <c r="M599" t="str">
        <f>IF(AND(טבלה20[[#This Row],[פעילות]]=1,L600=2,L601=1,B601&gt;טבלה20[[#This Row],[CycleNumber]]),1,"")</f>
        <v/>
      </c>
      <c r="N599" t="str">
        <f>IF(AND(טבלה20[[#This Row],[האם יש לאישה וסת דילוג?]]=1,טבלה20[[#This Row],[CycleNumber]]&gt;5),IF(AND(טבלה20[[#This Row],[LengthofCycle]]=F596,F598=F595,F597=F594),1,""),"")</f>
        <v/>
      </c>
      <c r="O599" t="str">
        <f>IF(OR(טבלה20[[#This Row],[פעילות]]="",L598=""),"",IF(טבלה20[[#This Row],[פעילות]]=1,1,0))</f>
        <v/>
      </c>
      <c r="P599" t="str">
        <f>IF(AND(טבלה20[[#This Row],[הפרש קבוע אחרון]]&lt;&gt;"",טבלה20[[#This Row],[CycleNumber]]&lt;B600,B600&lt;&gt;"",טבלה20[[#This Row],[פעילות]]&lt;4),IF(F600-טבלה20[[#This Row],[LengthofCycle]]=טבלה20[[#This Row],[הפרש קבוע אחרון]],1,0),"")</f>
        <v/>
      </c>
      <c r="Q599" s="14" t="str">
        <f>IF(טבלה20[[#This Row],[פעילות]]="","",IF(OR(Q598="",AND(טבלה20[[#This Row],[דילוג]]=1,L598=3)),1,Q598+1))</f>
        <v/>
      </c>
      <c r="R599" s="14" t="str">
        <f>IF(AND(טבלה20[[#This Row],[מחזורי פעילות]]=3,H600=1,טבלה20[[#This Row],[הפרש קבוע אחרון]]&lt;&gt;J600),1,"")</f>
        <v/>
      </c>
      <c r="S599" s="14" t="str">
        <f>IF(AND(טבלה20[[#This Row],[מחזורי פעילות]]=3,H600=1,טבלה20[[#This Row],[הפרש קבוע אחרון]]=J600),1,"")</f>
        <v/>
      </c>
      <c r="T599" s="14" t="str">
        <f>IF(AND(טבלה20[[#This Row],[דילוג]]=1,טבלה20[[#This Row],[הפרש קבוע אחרון]]=J598,טבלה20[[#This Row],[מחזורי פעילות]]&gt;1),1,"")</f>
        <v/>
      </c>
      <c r="U599" s="14" t="str">
        <f>IF(OR(AND(טבלה20[[#This Row],[מחזורי פעילות]]&lt;&gt;"",Q600=""),AND(טבלה20[[#This Row],[פעילות]]=3,Q600=1)),טבלה20[[#This Row],[מחזורי פעילות]],"")</f>
        <v/>
      </c>
      <c r="V599" s="14" t="str">
        <f>IF(טבלה20[[#This Row],[באיזה מחזור נעקר אחרי קביעה?]]&lt;&gt;"",1,"")</f>
        <v/>
      </c>
      <c r="W599" s="14" t="str">
        <f>IF(AND(טבלה20[[#This Row],[באיזה מחזור נעקר אחרי קביעה?]]&lt;&gt;"",טבלה20[[#This Row],[CycleNumber]]&gt;B600),טבלה20[[#This Row],[באיזה מחזור נעקר אחרי קביעה?]],"")</f>
        <v/>
      </c>
      <c r="X599" s="14" t="str">
        <f>IF(AND(טבלה20[[#This Row],[הפרש קבוע אחרון]]&lt;&gt;"",J598=""),טבלה20[[#This Row],[CycleNumber]],"")</f>
        <v/>
      </c>
      <c r="Y599" s="14" t="str">
        <f>IF(OR(טבלה20[[#This Row],[CycleNumber]]&gt;B600,B600=""),טבלה20[[#This Row],[CycleNumber]],"")</f>
        <v/>
      </c>
      <c r="Z5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599" t="s">
        <v>63</v>
      </c>
      <c r="AS599">
        <v>7</v>
      </c>
      <c r="AT599">
        <v>45</v>
      </c>
      <c r="AU599">
        <f t="shared" si="21"/>
        <v>0</v>
      </c>
      <c r="AV599" t="str">
        <f t="shared" si="22"/>
        <v/>
      </c>
    </row>
    <row r="600" spans="1:48" x14ac:dyDescent="0.25">
      <c r="A600" t="s">
        <v>63</v>
      </c>
      <c r="B600">
        <v>8</v>
      </c>
      <c r="C600">
        <v>0</v>
      </c>
      <c r="D600">
        <v>1</v>
      </c>
      <c r="E600">
        <v>0</v>
      </c>
      <c r="F600">
        <v>35</v>
      </c>
      <c r="G600">
        <f>טבלה20[[#This Row],[LengthofCycle]]+1</f>
        <v>36</v>
      </c>
      <c r="H600" t="str">
        <f>IF(טבלה20[[#This Row],[CycleNumber]]&gt;2,IF(AND(טבלה20[[#This Row],[LengthofCycle]]-F599=F599-F598,טבלה20[[#This Row],[LengthofCycle]]-F599&lt;&gt;0),1,""),"")</f>
        <v/>
      </c>
      <c r="I600" t="str">
        <f>IF(טבלה20[[#This Row],[דילוג]]=1,SUM(H600:H601),"")</f>
        <v/>
      </c>
      <c r="J600" t="str">
        <f>IF(AND(טבלה20[[#This Row],[CycleNumber]]&gt;B599,טבלה20[[#This Row],[CycleNumber]]&gt;2),IF(טבלה20[[#This Row],[דילוג]]=1,טבלה20[[#This Row],[LengthofCycle]]-F599,J599),"")</f>
        <v/>
      </c>
      <c r="K600">
        <f>IF(AND(טבלה20[[#This Row],[CycleNumber]]&gt;B599,טבלה20[[#This Row],[CycleNumber]]&gt;2),IF(טבלה20[[#This Row],[דילוג]]=1,1,IF(MAX(K598:K599)=1,1,IF(טבלה20[[#This Row],[LengthofCycle]]-F599&lt;&gt;טבלה20[[#This Row],[הפרש קבוע אחרון]],0,""))),"")</f>
        <v>0</v>
      </c>
      <c r="L600" t="str">
        <f>IF(טבלה20[[#This Row],[CycleNumber]]&lt;3,"",IF(טבלה20[[#This Row],[דילוג]]=1,1,IF(L599="","",IF(טבלה20[[#This Row],[LengthofCycle]]-F599=טבלה20[[#This Row],[הפרש קבוע אחרון]],1,IF(L599+1&gt;3,"",L599+1)))))</f>
        <v/>
      </c>
      <c r="M600" t="str">
        <f>IF(AND(טבלה20[[#This Row],[פעילות]]=1,L601=2,L602=1,B602&gt;טבלה20[[#This Row],[CycleNumber]]),1,"")</f>
        <v/>
      </c>
      <c r="N600" t="str">
        <f>IF(AND(טבלה20[[#This Row],[האם יש לאישה וסת דילוג?]]=1,טבלה20[[#This Row],[CycleNumber]]&gt;5),IF(AND(טבלה20[[#This Row],[LengthofCycle]]=F597,F599=F596,F598=F595),1,""),"")</f>
        <v/>
      </c>
      <c r="O600" t="str">
        <f>IF(OR(טבלה20[[#This Row],[פעילות]]="",L599=""),"",IF(טבלה20[[#This Row],[פעילות]]=1,1,0))</f>
        <v/>
      </c>
      <c r="P600" t="str">
        <f>IF(AND(טבלה20[[#This Row],[הפרש קבוע אחרון]]&lt;&gt;"",טבלה20[[#This Row],[CycleNumber]]&lt;B601,B601&lt;&gt;"",טבלה20[[#This Row],[פעילות]]&lt;4),IF(F601-טבלה20[[#This Row],[LengthofCycle]]=טבלה20[[#This Row],[הפרש קבוע אחרון]],1,0),"")</f>
        <v/>
      </c>
      <c r="Q600" s="14" t="str">
        <f>IF(טבלה20[[#This Row],[פעילות]]="","",IF(OR(Q599="",AND(טבלה20[[#This Row],[דילוג]]=1,L599=3)),1,Q599+1))</f>
        <v/>
      </c>
      <c r="R600" s="14" t="str">
        <f>IF(AND(טבלה20[[#This Row],[מחזורי פעילות]]=3,H601=1,טבלה20[[#This Row],[הפרש קבוע אחרון]]&lt;&gt;J601),1,"")</f>
        <v/>
      </c>
      <c r="S600" s="14" t="str">
        <f>IF(AND(טבלה20[[#This Row],[מחזורי פעילות]]=3,H601=1,טבלה20[[#This Row],[הפרש קבוע אחרון]]=J601),1,"")</f>
        <v/>
      </c>
      <c r="T600" s="14" t="str">
        <f>IF(AND(טבלה20[[#This Row],[דילוג]]=1,טבלה20[[#This Row],[הפרש קבוע אחרון]]=J599,טבלה20[[#This Row],[מחזורי פעילות]]&gt;1),1,"")</f>
        <v/>
      </c>
      <c r="U600" s="14" t="str">
        <f>IF(OR(AND(טבלה20[[#This Row],[מחזורי פעילות]]&lt;&gt;"",Q601=""),AND(טבלה20[[#This Row],[פעילות]]=3,Q601=1)),טבלה20[[#This Row],[מחזורי פעילות]],"")</f>
        <v/>
      </c>
      <c r="V600" s="14" t="str">
        <f>IF(טבלה20[[#This Row],[באיזה מחזור נעקר אחרי קביעה?]]&lt;&gt;"",1,"")</f>
        <v/>
      </c>
      <c r="W600" s="14" t="str">
        <f>IF(AND(טבלה20[[#This Row],[באיזה מחזור נעקר אחרי קביעה?]]&lt;&gt;"",טבלה20[[#This Row],[CycleNumber]]&gt;B601),טבלה20[[#This Row],[באיזה מחזור נעקר אחרי קביעה?]],"")</f>
        <v/>
      </c>
      <c r="X600" s="14" t="str">
        <f>IF(AND(טבלה20[[#This Row],[הפרש קבוע אחרון]]&lt;&gt;"",J599=""),טבלה20[[#This Row],[CycleNumber]],"")</f>
        <v/>
      </c>
      <c r="Y600" s="14" t="str">
        <f>IF(OR(טבלה20[[#This Row],[CycleNumber]]&gt;B601,B601=""),טבלה20[[#This Row],[CycleNumber]],"")</f>
        <v/>
      </c>
      <c r="Z6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0" t="s">
        <v>63</v>
      </c>
      <c r="AS600">
        <v>8</v>
      </c>
      <c r="AT600">
        <v>35</v>
      </c>
      <c r="AU600">
        <f t="shared" si="21"/>
        <v>0</v>
      </c>
      <c r="AV600" t="str">
        <f t="shared" si="22"/>
        <v/>
      </c>
    </row>
    <row r="601" spans="1:48" x14ac:dyDescent="0.25">
      <c r="A601" t="s">
        <v>63</v>
      </c>
      <c r="B601">
        <v>9</v>
      </c>
      <c r="C601">
        <v>0</v>
      </c>
      <c r="D601">
        <v>0</v>
      </c>
      <c r="E601">
        <v>0</v>
      </c>
      <c r="F601">
        <v>40</v>
      </c>
      <c r="G601">
        <f>טבלה20[[#This Row],[LengthofCycle]]+1</f>
        <v>41</v>
      </c>
      <c r="H601" t="str">
        <f>IF(טבלה20[[#This Row],[CycleNumber]]&gt;2,IF(AND(טבלה20[[#This Row],[LengthofCycle]]-F600=F600-F599,טבלה20[[#This Row],[LengthofCycle]]-F600&lt;&gt;0),1,""),"")</f>
        <v/>
      </c>
      <c r="I601" t="str">
        <f>IF(טבלה20[[#This Row],[דילוג]]=1,SUM(H601:H602),"")</f>
        <v/>
      </c>
      <c r="J601" t="str">
        <f>IF(AND(טבלה20[[#This Row],[CycleNumber]]&gt;B600,טבלה20[[#This Row],[CycleNumber]]&gt;2),IF(טבלה20[[#This Row],[דילוג]]=1,טבלה20[[#This Row],[LengthofCycle]]-F600,J600),"")</f>
        <v/>
      </c>
      <c r="K601">
        <f>IF(AND(טבלה20[[#This Row],[CycleNumber]]&gt;B600,טבלה20[[#This Row],[CycleNumber]]&gt;2),IF(טבלה20[[#This Row],[דילוג]]=1,1,IF(MAX(K599:K600)=1,1,IF(טבלה20[[#This Row],[LengthofCycle]]-F600&lt;&gt;טבלה20[[#This Row],[הפרש קבוע אחרון]],0,""))),"")</f>
        <v>0</v>
      </c>
      <c r="L601" t="str">
        <f>IF(טבלה20[[#This Row],[CycleNumber]]&lt;3,"",IF(טבלה20[[#This Row],[דילוג]]=1,1,IF(L600="","",IF(טבלה20[[#This Row],[LengthofCycle]]-F600=טבלה20[[#This Row],[הפרש קבוע אחרון]],1,IF(L600+1&gt;3,"",L600+1)))))</f>
        <v/>
      </c>
      <c r="M601" t="str">
        <f>IF(AND(טבלה20[[#This Row],[פעילות]]=1,L602=2,L603=1,B603&gt;טבלה20[[#This Row],[CycleNumber]]),1,"")</f>
        <v/>
      </c>
      <c r="N601" t="str">
        <f>IF(AND(טבלה20[[#This Row],[האם יש לאישה וסת דילוג?]]=1,טבלה20[[#This Row],[CycleNumber]]&gt;5),IF(AND(טבלה20[[#This Row],[LengthofCycle]]=F598,F600=F597,F599=F596),1,""),"")</f>
        <v/>
      </c>
      <c r="O601" t="str">
        <f>IF(OR(טבלה20[[#This Row],[פעילות]]="",L600=""),"",IF(טבלה20[[#This Row],[פעילות]]=1,1,0))</f>
        <v/>
      </c>
      <c r="P601" t="str">
        <f>IF(AND(טבלה20[[#This Row],[הפרש קבוע אחרון]]&lt;&gt;"",טבלה20[[#This Row],[CycleNumber]]&lt;B602,B602&lt;&gt;"",טבלה20[[#This Row],[פעילות]]&lt;4),IF(F602-טבלה20[[#This Row],[LengthofCycle]]=טבלה20[[#This Row],[הפרש קבוע אחרון]],1,0),"")</f>
        <v/>
      </c>
      <c r="Q601" s="14" t="str">
        <f>IF(טבלה20[[#This Row],[פעילות]]="","",IF(OR(Q600="",AND(טבלה20[[#This Row],[דילוג]]=1,L600=3)),1,Q600+1))</f>
        <v/>
      </c>
      <c r="R601" s="14" t="str">
        <f>IF(AND(טבלה20[[#This Row],[מחזורי פעילות]]=3,H602=1,טבלה20[[#This Row],[הפרש קבוע אחרון]]&lt;&gt;J602),1,"")</f>
        <v/>
      </c>
      <c r="S601" s="14" t="str">
        <f>IF(AND(טבלה20[[#This Row],[מחזורי פעילות]]=3,H602=1,טבלה20[[#This Row],[הפרש קבוע אחרון]]=J602),1,"")</f>
        <v/>
      </c>
      <c r="T601" s="14" t="str">
        <f>IF(AND(טבלה20[[#This Row],[דילוג]]=1,טבלה20[[#This Row],[הפרש קבוע אחרון]]=J600,טבלה20[[#This Row],[מחזורי פעילות]]&gt;1),1,"")</f>
        <v/>
      </c>
      <c r="U601" s="14" t="str">
        <f>IF(OR(AND(טבלה20[[#This Row],[מחזורי פעילות]]&lt;&gt;"",Q602=""),AND(טבלה20[[#This Row],[פעילות]]=3,Q602=1)),טבלה20[[#This Row],[מחזורי פעילות]],"")</f>
        <v/>
      </c>
      <c r="V601" s="14" t="str">
        <f>IF(טבלה20[[#This Row],[באיזה מחזור נעקר אחרי קביעה?]]&lt;&gt;"",1,"")</f>
        <v/>
      </c>
      <c r="W601" s="14" t="str">
        <f>IF(AND(טבלה20[[#This Row],[באיזה מחזור נעקר אחרי קביעה?]]&lt;&gt;"",טבלה20[[#This Row],[CycleNumber]]&gt;B602),טבלה20[[#This Row],[באיזה מחזור נעקר אחרי קביעה?]],"")</f>
        <v/>
      </c>
      <c r="X601" s="14" t="str">
        <f>IF(AND(טבלה20[[#This Row],[הפרש קבוע אחרון]]&lt;&gt;"",J600=""),טבלה20[[#This Row],[CycleNumber]],"")</f>
        <v/>
      </c>
      <c r="Y601" s="14" t="str">
        <f>IF(OR(טבלה20[[#This Row],[CycleNumber]]&gt;B602,B602=""),טבלה20[[#This Row],[CycleNumber]],"")</f>
        <v/>
      </c>
      <c r="Z6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1" t="s">
        <v>63</v>
      </c>
      <c r="AS601">
        <v>9</v>
      </c>
      <c r="AT601">
        <v>40</v>
      </c>
      <c r="AU601">
        <f t="shared" si="21"/>
        <v>0</v>
      </c>
      <c r="AV601" t="str">
        <f t="shared" si="22"/>
        <v/>
      </c>
    </row>
    <row r="602" spans="1:48" x14ac:dyDescent="0.25">
      <c r="A602" t="s">
        <v>63</v>
      </c>
      <c r="B602">
        <v>10</v>
      </c>
      <c r="C602">
        <v>0</v>
      </c>
      <c r="D602">
        <v>1</v>
      </c>
      <c r="E602">
        <v>0</v>
      </c>
      <c r="F602">
        <v>33</v>
      </c>
      <c r="G602">
        <f>טבלה20[[#This Row],[LengthofCycle]]+1</f>
        <v>34</v>
      </c>
      <c r="H602" t="str">
        <f>IF(טבלה20[[#This Row],[CycleNumber]]&gt;2,IF(AND(טבלה20[[#This Row],[LengthofCycle]]-F601=F601-F600,טבלה20[[#This Row],[LengthofCycle]]-F601&lt;&gt;0),1,""),"")</f>
        <v/>
      </c>
      <c r="I602" t="str">
        <f>IF(טבלה20[[#This Row],[דילוג]]=1,SUM(H602:H603),"")</f>
        <v/>
      </c>
      <c r="J602" t="str">
        <f>IF(AND(טבלה20[[#This Row],[CycleNumber]]&gt;B601,טבלה20[[#This Row],[CycleNumber]]&gt;2),IF(טבלה20[[#This Row],[דילוג]]=1,טבלה20[[#This Row],[LengthofCycle]]-F601,J601),"")</f>
        <v/>
      </c>
      <c r="K602">
        <f>IF(AND(טבלה20[[#This Row],[CycleNumber]]&gt;B601,טבלה20[[#This Row],[CycleNumber]]&gt;2),IF(טבלה20[[#This Row],[דילוג]]=1,1,IF(MAX(K600:K601)=1,1,IF(טבלה20[[#This Row],[LengthofCycle]]-F601&lt;&gt;טבלה20[[#This Row],[הפרש קבוע אחרון]],0,""))),"")</f>
        <v>0</v>
      </c>
      <c r="L602" t="str">
        <f>IF(טבלה20[[#This Row],[CycleNumber]]&lt;3,"",IF(טבלה20[[#This Row],[דילוג]]=1,1,IF(L601="","",IF(טבלה20[[#This Row],[LengthofCycle]]-F601=טבלה20[[#This Row],[הפרש קבוע אחרון]],1,IF(L601+1&gt;3,"",L601+1)))))</f>
        <v/>
      </c>
      <c r="M602" t="str">
        <f>IF(AND(טבלה20[[#This Row],[פעילות]]=1,L603=2,L604=1,B604&gt;טבלה20[[#This Row],[CycleNumber]]),1,"")</f>
        <v/>
      </c>
      <c r="N602" t="str">
        <f>IF(AND(טבלה20[[#This Row],[האם יש לאישה וסת דילוג?]]=1,טבלה20[[#This Row],[CycleNumber]]&gt;5),IF(AND(טבלה20[[#This Row],[LengthofCycle]]=F599,F601=F598,F600=F597),1,""),"")</f>
        <v/>
      </c>
      <c r="O602" t="str">
        <f>IF(OR(טבלה20[[#This Row],[פעילות]]="",L601=""),"",IF(טבלה20[[#This Row],[פעילות]]=1,1,0))</f>
        <v/>
      </c>
      <c r="P602" t="str">
        <f>IF(AND(טבלה20[[#This Row],[הפרש קבוע אחרון]]&lt;&gt;"",טבלה20[[#This Row],[CycleNumber]]&lt;B603,B603&lt;&gt;"",טבלה20[[#This Row],[פעילות]]&lt;4),IF(F603-טבלה20[[#This Row],[LengthofCycle]]=טבלה20[[#This Row],[הפרש קבוע אחרון]],1,0),"")</f>
        <v/>
      </c>
      <c r="Q602" s="14" t="str">
        <f>IF(טבלה20[[#This Row],[פעילות]]="","",IF(OR(Q601="",AND(טבלה20[[#This Row],[דילוג]]=1,L601=3)),1,Q601+1))</f>
        <v/>
      </c>
      <c r="R602" s="14" t="str">
        <f>IF(AND(טבלה20[[#This Row],[מחזורי פעילות]]=3,H603=1,טבלה20[[#This Row],[הפרש קבוע אחרון]]&lt;&gt;J603),1,"")</f>
        <v/>
      </c>
      <c r="S602" s="14" t="str">
        <f>IF(AND(טבלה20[[#This Row],[מחזורי פעילות]]=3,H603=1,טבלה20[[#This Row],[הפרש קבוע אחרון]]=J603),1,"")</f>
        <v/>
      </c>
      <c r="T602" s="14" t="str">
        <f>IF(AND(טבלה20[[#This Row],[דילוג]]=1,טבלה20[[#This Row],[הפרש קבוע אחרון]]=J601,טבלה20[[#This Row],[מחזורי פעילות]]&gt;1),1,"")</f>
        <v/>
      </c>
      <c r="U602" s="14" t="str">
        <f>IF(OR(AND(טבלה20[[#This Row],[מחזורי פעילות]]&lt;&gt;"",Q603=""),AND(טבלה20[[#This Row],[פעילות]]=3,Q603=1)),טבלה20[[#This Row],[מחזורי פעילות]],"")</f>
        <v/>
      </c>
      <c r="V602" s="14" t="str">
        <f>IF(טבלה20[[#This Row],[באיזה מחזור נעקר אחרי קביעה?]]&lt;&gt;"",1,"")</f>
        <v/>
      </c>
      <c r="W602" s="14" t="str">
        <f>IF(AND(טבלה20[[#This Row],[באיזה מחזור נעקר אחרי קביעה?]]&lt;&gt;"",טבלה20[[#This Row],[CycleNumber]]&gt;B603),טבלה20[[#This Row],[באיזה מחזור נעקר אחרי קביעה?]],"")</f>
        <v/>
      </c>
      <c r="X602" s="14" t="str">
        <f>IF(AND(טבלה20[[#This Row],[הפרש קבוע אחרון]]&lt;&gt;"",J601=""),טבלה20[[#This Row],[CycleNumber]],"")</f>
        <v/>
      </c>
      <c r="Y602" s="14" t="str">
        <f>IF(OR(טבלה20[[#This Row],[CycleNumber]]&gt;B603,B603=""),טבלה20[[#This Row],[CycleNumber]],"")</f>
        <v/>
      </c>
      <c r="Z6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2" t="s">
        <v>63</v>
      </c>
      <c r="AS602">
        <v>10</v>
      </c>
      <c r="AT602">
        <v>33</v>
      </c>
      <c r="AU602">
        <f t="shared" si="21"/>
        <v>0</v>
      </c>
      <c r="AV602" t="str">
        <f t="shared" si="22"/>
        <v/>
      </c>
    </row>
    <row r="603" spans="1:48" x14ac:dyDescent="0.25">
      <c r="A603" t="s">
        <v>63</v>
      </c>
      <c r="B603">
        <v>11</v>
      </c>
      <c r="C603">
        <v>0</v>
      </c>
      <c r="D603">
        <v>0</v>
      </c>
      <c r="E603">
        <v>0</v>
      </c>
      <c r="F603">
        <v>54</v>
      </c>
      <c r="G603">
        <f>טבלה20[[#This Row],[LengthofCycle]]+1</f>
        <v>55</v>
      </c>
      <c r="H603" t="str">
        <f>IF(טבלה20[[#This Row],[CycleNumber]]&gt;2,IF(AND(טבלה20[[#This Row],[LengthofCycle]]-F602=F602-F601,טבלה20[[#This Row],[LengthofCycle]]-F602&lt;&gt;0),1,""),"")</f>
        <v/>
      </c>
      <c r="I603" t="str">
        <f>IF(טבלה20[[#This Row],[דילוג]]=1,SUM(H603:H604),"")</f>
        <v/>
      </c>
      <c r="J603" t="str">
        <f>IF(AND(טבלה20[[#This Row],[CycleNumber]]&gt;B602,טבלה20[[#This Row],[CycleNumber]]&gt;2),IF(טבלה20[[#This Row],[דילוג]]=1,טבלה20[[#This Row],[LengthofCycle]]-F602,J602),"")</f>
        <v/>
      </c>
      <c r="K603">
        <f>IF(AND(טבלה20[[#This Row],[CycleNumber]]&gt;B602,טבלה20[[#This Row],[CycleNumber]]&gt;2),IF(טבלה20[[#This Row],[דילוג]]=1,1,IF(MAX(K601:K602)=1,1,IF(טבלה20[[#This Row],[LengthofCycle]]-F602&lt;&gt;טבלה20[[#This Row],[הפרש קבוע אחרון]],0,""))),"")</f>
        <v>0</v>
      </c>
      <c r="L603" t="str">
        <f>IF(טבלה20[[#This Row],[CycleNumber]]&lt;3,"",IF(טבלה20[[#This Row],[דילוג]]=1,1,IF(L602="","",IF(טבלה20[[#This Row],[LengthofCycle]]-F602=טבלה20[[#This Row],[הפרש קבוע אחרון]],1,IF(L602+1&gt;3,"",L602+1)))))</f>
        <v/>
      </c>
      <c r="M603" t="str">
        <f>IF(AND(טבלה20[[#This Row],[פעילות]]=1,L604=2,L605=1,B605&gt;טבלה20[[#This Row],[CycleNumber]]),1,"")</f>
        <v/>
      </c>
      <c r="N603" t="str">
        <f>IF(AND(טבלה20[[#This Row],[האם יש לאישה וסת דילוג?]]=1,טבלה20[[#This Row],[CycleNumber]]&gt;5),IF(AND(טבלה20[[#This Row],[LengthofCycle]]=F600,F602=F599,F601=F598),1,""),"")</f>
        <v/>
      </c>
      <c r="O603" t="str">
        <f>IF(OR(טבלה20[[#This Row],[פעילות]]="",L602=""),"",IF(טבלה20[[#This Row],[פעילות]]=1,1,0))</f>
        <v/>
      </c>
      <c r="P603" t="str">
        <f>IF(AND(טבלה20[[#This Row],[הפרש קבוע אחרון]]&lt;&gt;"",טבלה20[[#This Row],[CycleNumber]]&lt;B604,B604&lt;&gt;"",טבלה20[[#This Row],[פעילות]]&lt;4),IF(F604-טבלה20[[#This Row],[LengthofCycle]]=טבלה20[[#This Row],[הפרש קבוע אחרון]],1,0),"")</f>
        <v/>
      </c>
      <c r="Q603" s="14" t="str">
        <f>IF(טבלה20[[#This Row],[פעילות]]="","",IF(OR(Q602="",AND(טבלה20[[#This Row],[דילוג]]=1,L602=3)),1,Q602+1))</f>
        <v/>
      </c>
      <c r="R603" s="14" t="str">
        <f>IF(AND(טבלה20[[#This Row],[מחזורי פעילות]]=3,H604=1,טבלה20[[#This Row],[הפרש קבוע אחרון]]&lt;&gt;J604),1,"")</f>
        <v/>
      </c>
      <c r="S603" s="14" t="str">
        <f>IF(AND(טבלה20[[#This Row],[מחזורי פעילות]]=3,H604=1,טבלה20[[#This Row],[הפרש קבוע אחרון]]=J604),1,"")</f>
        <v/>
      </c>
      <c r="T603" s="14" t="str">
        <f>IF(AND(טבלה20[[#This Row],[דילוג]]=1,טבלה20[[#This Row],[הפרש קבוע אחרון]]=J602,טבלה20[[#This Row],[מחזורי פעילות]]&gt;1),1,"")</f>
        <v/>
      </c>
      <c r="U603" s="14" t="str">
        <f>IF(OR(AND(טבלה20[[#This Row],[מחזורי פעילות]]&lt;&gt;"",Q604=""),AND(טבלה20[[#This Row],[פעילות]]=3,Q604=1)),טבלה20[[#This Row],[מחזורי פעילות]],"")</f>
        <v/>
      </c>
      <c r="V603" s="14" t="str">
        <f>IF(טבלה20[[#This Row],[באיזה מחזור נעקר אחרי קביעה?]]&lt;&gt;"",1,"")</f>
        <v/>
      </c>
      <c r="W603" s="14" t="str">
        <f>IF(AND(טבלה20[[#This Row],[באיזה מחזור נעקר אחרי קביעה?]]&lt;&gt;"",טבלה20[[#This Row],[CycleNumber]]&gt;B604),טבלה20[[#This Row],[באיזה מחזור נעקר אחרי קביעה?]],"")</f>
        <v/>
      </c>
      <c r="X603" s="14" t="str">
        <f>IF(AND(טבלה20[[#This Row],[הפרש קבוע אחרון]]&lt;&gt;"",J602=""),טבלה20[[#This Row],[CycleNumber]],"")</f>
        <v/>
      </c>
      <c r="Y603" s="14">
        <f>IF(OR(טבלה20[[#This Row],[CycleNumber]]&gt;B604,B604=""),טבלה20[[#This Row],[CycleNumber]],"")</f>
        <v>11</v>
      </c>
      <c r="Z6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3" t="s">
        <v>63</v>
      </c>
      <c r="AS603">
        <v>11</v>
      </c>
      <c r="AT603">
        <v>54</v>
      </c>
      <c r="AU603">
        <f t="shared" si="21"/>
        <v>0</v>
      </c>
      <c r="AV603" t="str">
        <f t="shared" si="22"/>
        <v/>
      </c>
    </row>
    <row r="604" spans="1:48" x14ac:dyDescent="0.25">
      <c r="A604" t="s">
        <v>64</v>
      </c>
      <c r="B604">
        <v>1</v>
      </c>
      <c r="C604">
        <v>1</v>
      </c>
      <c r="D604">
        <v>0</v>
      </c>
      <c r="E604">
        <v>0</v>
      </c>
      <c r="F604">
        <v>33</v>
      </c>
      <c r="G604">
        <f>טבלה20[[#This Row],[LengthofCycle]]+1</f>
        <v>34</v>
      </c>
      <c r="H604" t="str">
        <f>IF(טבלה20[[#This Row],[CycleNumber]]&gt;2,IF(AND(טבלה20[[#This Row],[LengthofCycle]]-F603=F603-F602,טבלה20[[#This Row],[LengthofCycle]]-F603&lt;&gt;0),1,""),"")</f>
        <v/>
      </c>
      <c r="I604" t="str">
        <f>IF(טבלה20[[#This Row],[דילוג]]=1,SUM(H604:H605),"")</f>
        <v/>
      </c>
      <c r="J604" t="str">
        <f>IF(AND(טבלה20[[#This Row],[CycleNumber]]&gt;B603,טבלה20[[#This Row],[CycleNumber]]&gt;2),IF(טבלה20[[#This Row],[דילוג]]=1,טבלה20[[#This Row],[LengthofCycle]]-F603,J603),"")</f>
        <v/>
      </c>
      <c r="K604" t="str">
        <f>IF(AND(טבלה20[[#This Row],[CycleNumber]]&gt;B603,טבלה20[[#This Row],[CycleNumber]]&gt;2),IF(טבלה20[[#This Row],[דילוג]]=1,1,IF(MAX(K602:K603)=1,1,IF(טבלה20[[#This Row],[LengthofCycle]]-F603&lt;&gt;טבלה20[[#This Row],[הפרש קבוע אחרון]],0,""))),"")</f>
        <v/>
      </c>
      <c r="L604" t="str">
        <f>IF(טבלה20[[#This Row],[CycleNumber]]&lt;3,"",IF(טבלה20[[#This Row],[דילוג]]=1,1,IF(L603="","",IF(טבלה20[[#This Row],[LengthofCycle]]-F603=טבלה20[[#This Row],[הפרש קבוע אחרון]],1,IF(L603+1&gt;3,"",L603+1)))))</f>
        <v/>
      </c>
      <c r="M604" t="str">
        <f>IF(AND(טבלה20[[#This Row],[פעילות]]=1,L605=2,L606=1,B606&gt;טבלה20[[#This Row],[CycleNumber]]),1,"")</f>
        <v/>
      </c>
      <c r="N604" t="str">
        <f>IF(AND(טבלה20[[#This Row],[האם יש לאישה וסת דילוג?]]=1,טבלה20[[#This Row],[CycleNumber]]&gt;5),IF(AND(טבלה20[[#This Row],[LengthofCycle]]=F601,F603=F600,F602=F599),1,""),"")</f>
        <v/>
      </c>
      <c r="O604" t="str">
        <f>IF(OR(טבלה20[[#This Row],[פעילות]]="",L603=""),"",IF(טבלה20[[#This Row],[פעילות]]=1,1,0))</f>
        <v/>
      </c>
      <c r="P604" t="str">
        <f>IF(AND(טבלה20[[#This Row],[הפרש קבוע אחרון]]&lt;&gt;"",טבלה20[[#This Row],[CycleNumber]]&lt;B605,B605&lt;&gt;"",טבלה20[[#This Row],[פעילות]]&lt;4),IF(F605-טבלה20[[#This Row],[LengthofCycle]]=טבלה20[[#This Row],[הפרש קבוע אחרון]],1,0),"")</f>
        <v/>
      </c>
      <c r="Q604" s="14" t="str">
        <f>IF(טבלה20[[#This Row],[פעילות]]="","",IF(OR(Q603="",AND(טבלה20[[#This Row],[דילוג]]=1,L603=3)),1,Q603+1))</f>
        <v/>
      </c>
      <c r="R604" s="14" t="str">
        <f>IF(AND(טבלה20[[#This Row],[מחזורי פעילות]]=3,H605=1,טבלה20[[#This Row],[הפרש קבוע אחרון]]&lt;&gt;J605),1,"")</f>
        <v/>
      </c>
      <c r="S604" s="14" t="str">
        <f>IF(AND(טבלה20[[#This Row],[מחזורי פעילות]]=3,H605=1,טבלה20[[#This Row],[הפרש קבוע אחרון]]=J605),1,"")</f>
        <v/>
      </c>
      <c r="T604" s="14" t="str">
        <f>IF(AND(טבלה20[[#This Row],[דילוג]]=1,טבלה20[[#This Row],[הפרש קבוע אחרון]]=J603,טבלה20[[#This Row],[מחזורי פעילות]]&gt;1),1,"")</f>
        <v/>
      </c>
      <c r="U604" s="14" t="str">
        <f>IF(OR(AND(טבלה20[[#This Row],[מחזורי פעילות]]&lt;&gt;"",Q605=""),AND(טבלה20[[#This Row],[פעילות]]=3,Q605=1)),טבלה20[[#This Row],[מחזורי פעילות]],"")</f>
        <v/>
      </c>
      <c r="V604" s="14" t="str">
        <f>IF(טבלה20[[#This Row],[באיזה מחזור נעקר אחרי קביעה?]]&lt;&gt;"",1,"")</f>
        <v/>
      </c>
      <c r="W604" s="14" t="str">
        <f>IF(AND(טבלה20[[#This Row],[באיזה מחזור נעקר אחרי קביעה?]]&lt;&gt;"",טבלה20[[#This Row],[CycleNumber]]&gt;B605),טבלה20[[#This Row],[באיזה מחזור נעקר אחרי קביעה?]],"")</f>
        <v/>
      </c>
      <c r="X604" s="14" t="str">
        <f>IF(AND(טבלה20[[#This Row],[הפרש קבוע אחרון]]&lt;&gt;"",J603=""),טבלה20[[#This Row],[CycleNumber]],"")</f>
        <v/>
      </c>
      <c r="Y604" s="14" t="str">
        <f>IF(OR(טבלה20[[#This Row],[CycleNumber]]&gt;B605,B605=""),טבלה20[[#This Row],[CycleNumber]],"")</f>
        <v/>
      </c>
      <c r="Z6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4" t="s">
        <v>171</v>
      </c>
      <c r="AS604">
        <v>1</v>
      </c>
      <c r="AT604">
        <v>32</v>
      </c>
      <c r="AU604" t="str">
        <f t="shared" si="21"/>
        <v/>
      </c>
      <c r="AV604" t="str">
        <f t="shared" si="22"/>
        <v/>
      </c>
    </row>
    <row r="605" spans="1:48" x14ac:dyDescent="0.25">
      <c r="A605" t="s">
        <v>64</v>
      </c>
      <c r="B605">
        <v>2</v>
      </c>
      <c r="C605">
        <v>1</v>
      </c>
      <c r="D605">
        <v>1</v>
      </c>
      <c r="E605">
        <v>0</v>
      </c>
      <c r="F605">
        <v>28</v>
      </c>
      <c r="G605">
        <f>טבלה20[[#This Row],[LengthofCycle]]+1</f>
        <v>29</v>
      </c>
      <c r="H605" t="str">
        <f>IF(טבלה20[[#This Row],[CycleNumber]]&gt;2,IF(AND(טבלה20[[#This Row],[LengthofCycle]]-F604=F604-F603,טבלה20[[#This Row],[LengthofCycle]]-F604&lt;&gt;0),1,""),"")</f>
        <v/>
      </c>
      <c r="I605" t="str">
        <f>IF(טבלה20[[#This Row],[דילוג]]=1,SUM(H605:H606),"")</f>
        <v/>
      </c>
      <c r="J605" t="str">
        <f>IF(AND(טבלה20[[#This Row],[CycleNumber]]&gt;B604,טבלה20[[#This Row],[CycleNumber]]&gt;2),IF(טבלה20[[#This Row],[דילוג]]=1,טבלה20[[#This Row],[LengthofCycle]]-F604,J604),"")</f>
        <v/>
      </c>
      <c r="K605" t="str">
        <f>IF(AND(טבלה20[[#This Row],[CycleNumber]]&gt;B604,טבלה20[[#This Row],[CycleNumber]]&gt;2),IF(טבלה20[[#This Row],[דילוג]]=1,1,IF(MAX(K603:K604)=1,1,IF(טבלה20[[#This Row],[LengthofCycle]]-F604&lt;&gt;טבלה20[[#This Row],[הפרש קבוע אחרון]],0,""))),"")</f>
        <v/>
      </c>
      <c r="L605" t="str">
        <f>IF(טבלה20[[#This Row],[CycleNumber]]&lt;3,"",IF(טבלה20[[#This Row],[דילוג]]=1,1,IF(L604="","",IF(טבלה20[[#This Row],[LengthofCycle]]-F604=טבלה20[[#This Row],[הפרש קבוע אחרון]],1,IF(L604+1&gt;3,"",L604+1)))))</f>
        <v/>
      </c>
      <c r="M605" t="str">
        <f>IF(AND(טבלה20[[#This Row],[פעילות]]=1,L606=2,L607=1,B607&gt;טבלה20[[#This Row],[CycleNumber]]),1,"")</f>
        <v/>
      </c>
      <c r="N605" t="str">
        <f>IF(AND(טבלה20[[#This Row],[האם יש לאישה וסת דילוג?]]=1,טבלה20[[#This Row],[CycleNumber]]&gt;5),IF(AND(טבלה20[[#This Row],[LengthofCycle]]=F602,F604=F601,F603=F600),1,""),"")</f>
        <v/>
      </c>
      <c r="O605" t="str">
        <f>IF(OR(טבלה20[[#This Row],[פעילות]]="",L604=""),"",IF(טבלה20[[#This Row],[פעילות]]=1,1,0))</f>
        <v/>
      </c>
      <c r="P605" t="str">
        <f>IF(AND(טבלה20[[#This Row],[הפרש קבוע אחרון]]&lt;&gt;"",טבלה20[[#This Row],[CycleNumber]]&lt;B606,B606&lt;&gt;"",טבלה20[[#This Row],[פעילות]]&lt;4),IF(F606-טבלה20[[#This Row],[LengthofCycle]]=טבלה20[[#This Row],[הפרש קבוע אחרון]],1,0),"")</f>
        <v/>
      </c>
      <c r="Q605" s="14" t="str">
        <f>IF(טבלה20[[#This Row],[פעילות]]="","",IF(OR(Q604="",AND(טבלה20[[#This Row],[דילוג]]=1,L604=3)),1,Q604+1))</f>
        <v/>
      </c>
      <c r="R605" s="14" t="str">
        <f>IF(AND(טבלה20[[#This Row],[מחזורי פעילות]]=3,H606=1,טבלה20[[#This Row],[הפרש קבוע אחרון]]&lt;&gt;J606),1,"")</f>
        <v/>
      </c>
      <c r="S605" s="14" t="str">
        <f>IF(AND(טבלה20[[#This Row],[מחזורי פעילות]]=3,H606=1,טבלה20[[#This Row],[הפרש קבוע אחרון]]=J606),1,"")</f>
        <v/>
      </c>
      <c r="T605" s="14" t="str">
        <f>IF(AND(טבלה20[[#This Row],[דילוג]]=1,טבלה20[[#This Row],[הפרש קבוע אחרון]]=J604,טבלה20[[#This Row],[מחזורי פעילות]]&gt;1),1,"")</f>
        <v/>
      </c>
      <c r="U605" s="14" t="str">
        <f>IF(OR(AND(טבלה20[[#This Row],[מחזורי פעילות]]&lt;&gt;"",Q606=""),AND(טבלה20[[#This Row],[פעילות]]=3,Q606=1)),טבלה20[[#This Row],[מחזורי פעילות]],"")</f>
        <v/>
      </c>
      <c r="V605" s="14" t="str">
        <f>IF(טבלה20[[#This Row],[באיזה מחזור נעקר אחרי קביעה?]]&lt;&gt;"",1,"")</f>
        <v/>
      </c>
      <c r="W605" s="14" t="str">
        <f>IF(AND(טבלה20[[#This Row],[באיזה מחזור נעקר אחרי קביעה?]]&lt;&gt;"",טבלה20[[#This Row],[CycleNumber]]&gt;B606),טבלה20[[#This Row],[באיזה מחזור נעקר אחרי קביעה?]],"")</f>
        <v/>
      </c>
      <c r="X605" s="14" t="str">
        <f>IF(AND(טבלה20[[#This Row],[הפרש קבוע אחרון]]&lt;&gt;"",J604=""),טבלה20[[#This Row],[CycleNumber]],"")</f>
        <v/>
      </c>
      <c r="Y605" s="14" t="str">
        <f>IF(OR(טבלה20[[#This Row],[CycleNumber]]&gt;B606,B606=""),טבלה20[[#This Row],[CycleNumber]],"")</f>
        <v/>
      </c>
      <c r="Z6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5" t="s">
        <v>64</v>
      </c>
      <c r="AS605">
        <v>1</v>
      </c>
      <c r="AT605">
        <v>33</v>
      </c>
      <c r="AU605" t="str">
        <f t="shared" si="21"/>
        <v/>
      </c>
      <c r="AV605" t="str">
        <f t="shared" si="22"/>
        <v/>
      </c>
    </row>
    <row r="606" spans="1:48" x14ac:dyDescent="0.25">
      <c r="A606" t="s">
        <v>64</v>
      </c>
      <c r="B606">
        <v>3</v>
      </c>
      <c r="C606">
        <v>1</v>
      </c>
      <c r="D606">
        <v>1</v>
      </c>
      <c r="E606">
        <v>0</v>
      </c>
      <c r="F606">
        <v>27</v>
      </c>
      <c r="G606">
        <f>טבלה20[[#This Row],[LengthofCycle]]+1</f>
        <v>28</v>
      </c>
      <c r="H606" t="str">
        <f>IF(טבלה20[[#This Row],[CycleNumber]]&gt;2,IF(AND(טבלה20[[#This Row],[LengthofCycle]]-F605=F605-F604,טבלה20[[#This Row],[LengthofCycle]]-F605&lt;&gt;0),1,""),"")</f>
        <v/>
      </c>
      <c r="I606" t="str">
        <f>IF(טבלה20[[#This Row],[דילוג]]=1,SUM(H606:H607),"")</f>
        <v/>
      </c>
      <c r="J606" t="str">
        <f>IF(AND(טבלה20[[#This Row],[CycleNumber]]&gt;B605,טבלה20[[#This Row],[CycleNumber]]&gt;2),IF(טבלה20[[#This Row],[דילוג]]=1,טבלה20[[#This Row],[LengthofCycle]]-F605,J605),"")</f>
        <v/>
      </c>
      <c r="K606">
        <f>IF(AND(טבלה20[[#This Row],[CycleNumber]]&gt;B605,טבלה20[[#This Row],[CycleNumber]]&gt;2),IF(טבלה20[[#This Row],[דילוג]]=1,1,IF(MAX(K604:K605)=1,1,IF(טבלה20[[#This Row],[LengthofCycle]]-F605&lt;&gt;טבלה20[[#This Row],[הפרש קבוע אחרון]],0,""))),"")</f>
        <v>0</v>
      </c>
      <c r="L606" t="str">
        <f>IF(טבלה20[[#This Row],[CycleNumber]]&lt;3,"",IF(טבלה20[[#This Row],[דילוג]]=1,1,IF(L605="","",IF(טבלה20[[#This Row],[LengthofCycle]]-F605=טבלה20[[#This Row],[הפרש קבוע אחרון]],1,IF(L605+1&gt;3,"",L605+1)))))</f>
        <v/>
      </c>
      <c r="M606" t="str">
        <f>IF(AND(טבלה20[[#This Row],[פעילות]]=1,L607=2,L608=1,B608&gt;טבלה20[[#This Row],[CycleNumber]]),1,"")</f>
        <v/>
      </c>
      <c r="N606" t="str">
        <f>IF(AND(טבלה20[[#This Row],[האם יש לאישה וסת דילוג?]]=1,טבלה20[[#This Row],[CycleNumber]]&gt;5),IF(AND(טבלה20[[#This Row],[LengthofCycle]]=F603,F605=F602,F604=F601),1,""),"")</f>
        <v/>
      </c>
      <c r="O606" t="str">
        <f>IF(OR(טבלה20[[#This Row],[פעילות]]="",L605=""),"",IF(טבלה20[[#This Row],[פעילות]]=1,1,0))</f>
        <v/>
      </c>
      <c r="P606" t="str">
        <f>IF(AND(טבלה20[[#This Row],[הפרש קבוע אחרון]]&lt;&gt;"",טבלה20[[#This Row],[CycleNumber]]&lt;B607,B607&lt;&gt;"",טבלה20[[#This Row],[פעילות]]&lt;4),IF(F607-טבלה20[[#This Row],[LengthofCycle]]=טבלה20[[#This Row],[הפרש קבוע אחרון]],1,0),"")</f>
        <v/>
      </c>
      <c r="Q606" s="14" t="str">
        <f>IF(טבלה20[[#This Row],[פעילות]]="","",IF(OR(Q605="",AND(טבלה20[[#This Row],[דילוג]]=1,L605=3)),1,Q605+1))</f>
        <v/>
      </c>
      <c r="R606" s="14" t="str">
        <f>IF(AND(טבלה20[[#This Row],[מחזורי פעילות]]=3,H607=1,טבלה20[[#This Row],[הפרש קבוע אחרון]]&lt;&gt;J607),1,"")</f>
        <v/>
      </c>
      <c r="S606" s="14" t="str">
        <f>IF(AND(טבלה20[[#This Row],[מחזורי פעילות]]=3,H607=1,טבלה20[[#This Row],[הפרש קבוע אחרון]]=J607),1,"")</f>
        <v/>
      </c>
      <c r="T606" s="14" t="str">
        <f>IF(AND(טבלה20[[#This Row],[דילוג]]=1,טבלה20[[#This Row],[הפרש קבוע אחרון]]=J605,טבלה20[[#This Row],[מחזורי פעילות]]&gt;1),1,"")</f>
        <v/>
      </c>
      <c r="U606" s="14" t="str">
        <f>IF(OR(AND(טבלה20[[#This Row],[מחזורי פעילות]]&lt;&gt;"",Q607=""),AND(טבלה20[[#This Row],[פעילות]]=3,Q607=1)),טבלה20[[#This Row],[מחזורי פעילות]],"")</f>
        <v/>
      </c>
      <c r="V606" s="14" t="str">
        <f>IF(טבלה20[[#This Row],[באיזה מחזור נעקר אחרי קביעה?]]&lt;&gt;"",1,"")</f>
        <v/>
      </c>
      <c r="W606" s="14" t="str">
        <f>IF(AND(טבלה20[[#This Row],[באיזה מחזור נעקר אחרי קביעה?]]&lt;&gt;"",טבלה20[[#This Row],[CycleNumber]]&gt;B607),טבלה20[[#This Row],[באיזה מחזור נעקר אחרי קביעה?]],"")</f>
        <v/>
      </c>
      <c r="X606" s="14" t="str">
        <f>IF(AND(טבלה20[[#This Row],[הפרש קבוע אחרון]]&lt;&gt;"",J605=""),טבלה20[[#This Row],[CycleNumber]],"")</f>
        <v/>
      </c>
      <c r="Y606" s="14" t="str">
        <f>IF(OR(טבלה20[[#This Row],[CycleNumber]]&gt;B607,B607=""),טבלה20[[#This Row],[CycleNumber]],"")</f>
        <v/>
      </c>
      <c r="Z6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6" t="s">
        <v>64</v>
      </c>
      <c r="AS606">
        <v>2</v>
      </c>
      <c r="AT606">
        <v>28</v>
      </c>
      <c r="AU606" t="str">
        <f t="shared" si="21"/>
        <v/>
      </c>
      <c r="AV606" t="str">
        <f t="shared" si="22"/>
        <v/>
      </c>
    </row>
    <row r="607" spans="1:48" x14ac:dyDescent="0.25">
      <c r="A607" t="s">
        <v>64</v>
      </c>
      <c r="B607">
        <v>4</v>
      </c>
      <c r="C607">
        <v>1</v>
      </c>
      <c r="D607">
        <v>1</v>
      </c>
      <c r="E607">
        <v>0</v>
      </c>
      <c r="F607">
        <v>37</v>
      </c>
      <c r="G607">
        <f>טבלה20[[#This Row],[LengthofCycle]]+1</f>
        <v>38</v>
      </c>
      <c r="H607" t="str">
        <f>IF(טבלה20[[#This Row],[CycleNumber]]&gt;2,IF(AND(טבלה20[[#This Row],[LengthofCycle]]-F606=F606-F605,טבלה20[[#This Row],[LengthofCycle]]-F606&lt;&gt;0),1,""),"")</f>
        <v/>
      </c>
      <c r="I607" t="str">
        <f>IF(טבלה20[[#This Row],[דילוג]]=1,SUM(H607:H608),"")</f>
        <v/>
      </c>
      <c r="J607" t="str">
        <f>IF(AND(טבלה20[[#This Row],[CycleNumber]]&gt;B606,טבלה20[[#This Row],[CycleNumber]]&gt;2),IF(טבלה20[[#This Row],[דילוג]]=1,טבלה20[[#This Row],[LengthofCycle]]-F606,J606),"")</f>
        <v/>
      </c>
      <c r="K607">
        <f>IF(AND(טבלה20[[#This Row],[CycleNumber]]&gt;B606,טבלה20[[#This Row],[CycleNumber]]&gt;2),IF(טבלה20[[#This Row],[דילוג]]=1,1,IF(MAX(K605:K606)=1,1,IF(טבלה20[[#This Row],[LengthofCycle]]-F606&lt;&gt;טבלה20[[#This Row],[הפרש קבוע אחרון]],0,""))),"")</f>
        <v>0</v>
      </c>
      <c r="L607" t="str">
        <f>IF(טבלה20[[#This Row],[CycleNumber]]&lt;3,"",IF(טבלה20[[#This Row],[דילוג]]=1,1,IF(L606="","",IF(טבלה20[[#This Row],[LengthofCycle]]-F606=טבלה20[[#This Row],[הפרש קבוע אחרון]],1,IF(L606+1&gt;3,"",L606+1)))))</f>
        <v/>
      </c>
      <c r="M607" t="str">
        <f>IF(AND(טבלה20[[#This Row],[פעילות]]=1,L608=2,L609=1,B609&gt;טבלה20[[#This Row],[CycleNumber]]),1,"")</f>
        <v/>
      </c>
      <c r="N607" t="str">
        <f>IF(AND(טבלה20[[#This Row],[האם יש לאישה וסת דילוג?]]=1,טבלה20[[#This Row],[CycleNumber]]&gt;5),IF(AND(טבלה20[[#This Row],[LengthofCycle]]=F604,F606=F603,F605=F602),1,""),"")</f>
        <v/>
      </c>
      <c r="O607" t="str">
        <f>IF(OR(טבלה20[[#This Row],[פעילות]]="",L606=""),"",IF(טבלה20[[#This Row],[פעילות]]=1,1,0))</f>
        <v/>
      </c>
      <c r="P607" t="str">
        <f>IF(AND(טבלה20[[#This Row],[הפרש קבוע אחרון]]&lt;&gt;"",טבלה20[[#This Row],[CycleNumber]]&lt;B608,B608&lt;&gt;"",טבלה20[[#This Row],[פעילות]]&lt;4),IF(F608-טבלה20[[#This Row],[LengthofCycle]]=טבלה20[[#This Row],[הפרש קבוע אחרון]],1,0),"")</f>
        <v/>
      </c>
      <c r="Q607" s="14" t="str">
        <f>IF(טבלה20[[#This Row],[פעילות]]="","",IF(OR(Q606="",AND(טבלה20[[#This Row],[דילוג]]=1,L606=3)),1,Q606+1))</f>
        <v/>
      </c>
      <c r="R607" s="14" t="str">
        <f>IF(AND(טבלה20[[#This Row],[מחזורי פעילות]]=3,H608=1,טבלה20[[#This Row],[הפרש קבוע אחרון]]&lt;&gt;J608),1,"")</f>
        <v/>
      </c>
      <c r="S607" s="14" t="str">
        <f>IF(AND(טבלה20[[#This Row],[מחזורי פעילות]]=3,H608=1,טבלה20[[#This Row],[הפרש קבוע אחרון]]=J608),1,"")</f>
        <v/>
      </c>
      <c r="T607" s="14" t="str">
        <f>IF(AND(טבלה20[[#This Row],[דילוג]]=1,טבלה20[[#This Row],[הפרש קבוע אחרון]]=J606,טבלה20[[#This Row],[מחזורי פעילות]]&gt;1),1,"")</f>
        <v/>
      </c>
      <c r="U607" s="14" t="str">
        <f>IF(OR(AND(טבלה20[[#This Row],[מחזורי פעילות]]&lt;&gt;"",Q608=""),AND(טבלה20[[#This Row],[פעילות]]=3,Q608=1)),טבלה20[[#This Row],[מחזורי פעילות]],"")</f>
        <v/>
      </c>
      <c r="V607" s="14" t="str">
        <f>IF(טבלה20[[#This Row],[באיזה מחזור נעקר אחרי קביעה?]]&lt;&gt;"",1,"")</f>
        <v/>
      </c>
      <c r="W607" s="14" t="str">
        <f>IF(AND(טבלה20[[#This Row],[באיזה מחזור נעקר אחרי קביעה?]]&lt;&gt;"",טבלה20[[#This Row],[CycleNumber]]&gt;B608),טבלה20[[#This Row],[באיזה מחזור נעקר אחרי קביעה?]],"")</f>
        <v/>
      </c>
      <c r="X607" s="14" t="str">
        <f>IF(AND(טבלה20[[#This Row],[הפרש קבוע אחרון]]&lt;&gt;"",J606=""),טבלה20[[#This Row],[CycleNumber]],"")</f>
        <v/>
      </c>
      <c r="Y607" s="14" t="str">
        <f>IF(OR(טבלה20[[#This Row],[CycleNumber]]&gt;B608,B608=""),טבלה20[[#This Row],[CycleNumber]],"")</f>
        <v/>
      </c>
      <c r="Z6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7" t="s">
        <v>64</v>
      </c>
      <c r="AS607">
        <v>3</v>
      </c>
      <c r="AT607">
        <v>27</v>
      </c>
      <c r="AU607">
        <f t="shared" si="21"/>
        <v>0</v>
      </c>
      <c r="AV607" t="str">
        <f t="shared" si="22"/>
        <v/>
      </c>
    </row>
    <row r="608" spans="1:48" x14ac:dyDescent="0.25">
      <c r="A608" t="s">
        <v>64</v>
      </c>
      <c r="B608">
        <v>5</v>
      </c>
      <c r="C608">
        <v>1</v>
      </c>
      <c r="D608">
        <v>0</v>
      </c>
      <c r="E608">
        <v>0</v>
      </c>
      <c r="F608">
        <v>32</v>
      </c>
      <c r="G608">
        <f>טבלה20[[#This Row],[LengthofCycle]]+1</f>
        <v>33</v>
      </c>
      <c r="H608" t="str">
        <f>IF(טבלה20[[#This Row],[CycleNumber]]&gt;2,IF(AND(טבלה20[[#This Row],[LengthofCycle]]-F607=F607-F606,טבלה20[[#This Row],[LengthofCycle]]-F607&lt;&gt;0),1,""),"")</f>
        <v/>
      </c>
      <c r="I608" t="str">
        <f>IF(טבלה20[[#This Row],[דילוג]]=1,SUM(H608:H609),"")</f>
        <v/>
      </c>
      <c r="J608" t="str">
        <f>IF(AND(טבלה20[[#This Row],[CycleNumber]]&gt;B607,טבלה20[[#This Row],[CycleNumber]]&gt;2),IF(טבלה20[[#This Row],[דילוג]]=1,טבלה20[[#This Row],[LengthofCycle]]-F607,J607),"")</f>
        <v/>
      </c>
      <c r="K608">
        <f>IF(AND(טבלה20[[#This Row],[CycleNumber]]&gt;B607,טבלה20[[#This Row],[CycleNumber]]&gt;2),IF(טבלה20[[#This Row],[דילוג]]=1,1,IF(MAX(K606:K607)=1,1,IF(טבלה20[[#This Row],[LengthofCycle]]-F607&lt;&gt;טבלה20[[#This Row],[הפרש קבוע אחרון]],0,""))),"")</f>
        <v>0</v>
      </c>
      <c r="L608" t="str">
        <f>IF(טבלה20[[#This Row],[CycleNumber]]&lt;3,"",IF(טבלה20[[#This Row],[דילוג]]=1,1,IF(L607="","",IF(טבלה20[[#This Row],[LengthofCycle]]-F607=טבלה20[[#This Row],[הפרש קבוע אחרון]],1,IF(L607+1&gt;3,"",L607+1)))))</f>
        <v/>
      </c>
      <c r="M608" t="str">
        <f>IF(AND(טבלה20[[#This Row],[פעילות]]=1,L609=2,L610=1,B610&gt;טבלה20[[#This Row],[CycleNumber]]),1,"")</f>
        <v/>
      </c>
      <c r="N608" t="str">
        <f>IF(AND(טבלה20[[#This Row],[האם יש לאישה וסת דילוג?]]=1,טבלה20[[#This Row],[CycleNumber]]&gt;5),IF(AND(טבלה20[[#This Row],[LengthofCycle]]=F605,F607=F604,F606=F603),1,""),"")</f>
        <v/>
      </c>
      <c r="O608" t="str">
        <f>IF(OR(טבלה20[[#This Row],[פעילות]]="",L607=""),"",IF(טבלה20[[#This Row],[פעילות]]=1,1,0))</f>
        <v/>
      </c>
      <c r="P608" t="str">
        <f>IF(AND(טבלה20[[#This Row],[הפרש קבוע אחרון]]&lt;&gt;"",טבלה20[[#This Row],[CycleNumber]]&lt;B609,B609&lt;&gt;"",טבלה20[[#This Row],[פעילות]]&lt;4),IF(F609-טבלה20[[#This Row],[LengthofCycle]]=טבלה20[[#This Row],[הפרש קבוע אחרון]],1,0),"")</f>
        <v/>
      </c>
      <c r="Q608" s="14" t="str">
        <f>IF(טבלה20[[#This Row],[פעילות]]="","",IF(OR(Q607="",AND(טבלה20[[#This Row],[דילוג]]=1,L607=3)),1,Q607+1))</f>
        <v/>
      </c>
      <c r="R608" s="14" t="str">
        <f>IF(AND(טבלה20[[#This Row],[מחזורי פעילות]]=3,H609=1,טבלה20[[#This Row],[הפרש קבוע אחרון]]&lt;&gt;J609),1,"")</f>
        <v/>
      </c>
      <c r="S608" s="14" t="str">
        <f>IF(AND(טבלה20[[#This Row],[מחזורי פעילות]]=3,H609=1,טבלה20[[#This Row],[הפרש קבוע אחרון]]=J609),1,"")</f>
        <v/>
      </c>
      <c r="T608" s="14" t="str">
        <f>IF(AND(טבלה20[[#This Row],[דילוג]]=1,טבלה20[[#This Row],[הפרש קבוע אחרון]]=J607,טבלה20[[#This Row],[מחזורי פעילות]]&gt;1),1,"")</f>
        <v/>
      </c>
      <c r="U608" s="14" t="str">
        <f>IF(OR(AND(טבלה20[[#This Row],[מחזורי פעילות]]&lt;&gt;"",Q609=""),AND(טבלה20[[#This Row],[פעילות]]=3,Q609=1)),טבלה20[[#This Row],[מחזורי פעילות]],"")</f>
        <v/>
      </c>
      <c r="V608" s="14" t="str">
        <f>IF(טבלה20[[#This Row],[באיזה מחזור נעקר אחרי קביעה?]]&lt;&gt;"",1,"")</f>
        <v/>
      </c>
      <c r="W608" s="14" t="str">
        <f>IF(AND(טבלה20[[#This Row],[באיזה מחזור נעקר אחרי קביעה?]]&lt;&gt;"",טבלה20[[#This Row],[CycleNumber]]&gt;B609),טבלה20[[#This Row],[באיזה מחזור נעקר אחרי קביעה?]],"")</f>
        <v/>
      </c>
      <c r="X608" s="14" t="str">
        <f>IF(AND(טבלה20[[#This Row],[הפרש קבוע אחרון]]&lt;&gt;"",J607=""),טבלה20[[#This Row],[CycleNumber]],"")</f>
        <v/>
      </c>
      <c r="Y608" s="14">
        <f>IF(OR(טבלה20[[#This Row],[CycleNumber]]&gt;B609,B609=""),טבלה20[[#This Row],[CycleNumber]],"")</f>
        <v>5</v>
      </c>
      <c r="Z6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8" t="s">
        <v>64</v>
      </c>
      <c r="AS608">
        <v>4</v>
      </c>
      <c r="AT608">
        <v>37</v>
      </c>
      <c r="AU608">
        <f t="shared" si="21"/>
        <v>0</v>
      </c>
      <c r="AV608" t="str">
        <f t="shared" si="22"/>
        <v/>
      </c>
    </row>
    <row r="609" spans="1:48" x14ac:dyDescent="0.25">
      <c r="A609" t="s">
        <v>65</v>
      </c>
      <c r="B609">
        <v>1</v>
      </c>
      <c r="C609">
        <v>0</v>
      </c>
      <c r="D609">
        <v>1</v>
      </c>
      <c r="E609">
        <v>0</v>
      </c>
      <c r="F609">
        <v>28</v>
      </c>
      <c r="G609">
        <f>טבלה20[[#This Row],[LengthofCycle]]+1</f>
        <v>29</v>
      </c>
      <c r="H609" t="str">
        <f>IF(טבלה20[[#This Row],[CycleNumber]]&gt;2,IF(AND(טבלה20[[#This Row],[LengthofCycle]]-F608=F608-F607,טבלה20[[#This Row],[LengthofCycle]]-F608&lt;&gt;0),1,""),"")</f>
        <v/>
      </c>
      <c r="I609" t="str">
        <f>IF(טבלה20[[#This Row],[דילוג]]=1,SUM(H609:H610),"")</f>
        <v/>
      </c>
      <c r="J609" t="str">
        <f>IF(AND(טבלה20[[#This Row],[CycleNumber]]&gt;B608,טבלה20[[#This Row],[CycleNumber]]&gt;2),IF(טבלה20[[#This Row],[דילוג]]=1,טבלה20[[#This Row],[LengthofCycle]]-F608,J608),"")</f>
        <v/>
      </c>
      <c r="K609" t="str">
        <f>IF(AND(טבלה20[[#This Row],[CycleNumber]]&gt;B608,טבלה20[[#This Row],[CycleNumber]]&gt;2),IF(טבלה20[[#This Row],[דילוג]]=1,1,IF(MAX(K607:K608)=1,1,IF(טבלה20[[#This Row],[LengthofCycle]]-F608&lt;&gt;טבלה20[[#This Row],[הפרש קבוע אחרון]],0,""))),"")</f>
        <v/>
      </c>
      <c r="L609" t="str">
        <f>IF(טבלה20[[#This Row],[CycleNumber]]&lt;3,"",IF(טבלה20[[#This Row],[דילוג]]=1,1,IF(L608="","",IF(טבלה20[[#This Row],[LengthofCycle]]-F608=טבלה20[[#This Row],[הפרש קבוע אחרון]],1,IF(L608+1&gt;3,"",L608+1)))))</f>
        <v/>
      </c>
      <c r="M609" t="str">
        <f>IF(AND(טבלה20[[#This Row],[פעילות]]=1,L610=2,L611=1,B611&gt;טבלה20[[#This Row],[CycleNumber]]),1,"")</f>
        <v/>
      </c>
      <c r="N609" t="str">
        <f>IF(AND(טבלה20[[#This Row],[האם יש לאישה וסת דילוג?]]=1,טבלה20[[#This Row],[CycleNumber]]&gt;5),IF(AND(טבלה20[[#This Row],[LengthofCycle]]=F606,F608=F605,F607=F604),1,""),"")</f>
        <v/>
      </c>
      <c r="O609" t="str">
        <f>IF(OR(טבלה20[[#This Row],[פעילות]]="",L608=""),"",IF(טבלה20[[#This Row],[פעילות]]=1,1,0))</f>
        <v/>
      </c>
      <c r="P609" t="str">
        <f>IF(AND(טבלה20[[#This Row],[הפרש קבוע אחרון]]&lt;&gt;"",טבלה20[[#This Row],[CycleNumber]]&lt;B610,B610&lt;&gt;"",טבלה20[[#This Row],[פעילות]]&lt;4),IF(F610-טבלה20[[#This Row],[LengthofCycle]]=טבלה20[[#This Row],[הפרש קבוע אחרון]],1,0),"")</f>
        <v/>
      </c>
      <c r="Q609" s="14" t="str">
        <f>IF(טבלה20[[#This Row],[פעילות]]="","",IF(OR(Q608="",AND(טבלה20[[#This Row],[דילוג]]=1,L608=3)),1,Q608+1))</f>
        <v/>
      </c>
      <c r="R609" s="14" t="str">
        <f>IF(AND(טבלה20[[#This Row],[מחזורי פעילות]]=3,H610=1,טבלה20[[#This Row],[הפרש קבוע אחרון]]&lt;&gt;J610),1,"")</f>
        <v/>
      </c>
      <c r="S609" s="14" t="str">
        <f>IF(AND(טבלה20[[#This Row],[מחזורי פעילות]]=3,H610=1,טבלה20[[#This Row],[הפרש קבוע אחרון]]=J610),1,"")</f>
        <v/>
      </c>
      <c r="T609" s="14" t="str">
        <f>IF(AND(טבלה20[[#This Row],[דילוג]]=1,טבלה20[[#This Row],[הפרש קבוע אחרון]]=J608,טבלה20[[#This Row],[מחזורי פעילות]]&gt;1),1,"")</f>
        <v/>
      </c>
      <c r="U609" s="14" t="str">
        <f>IF(OR(AND(טבלה20[[#This Row],[מחזורי פעילות]]&lt;&gt;"",Q610=""),AND(טבלה20[[#This Row],[פעילות]]=3,Q610=1)),טבלה20[[#This Row],[מחזורי פעילות]],"")</f>
        <v/>
      </c>
      <c r="V609" s="14" t="str">
        <f>IF(טבלה20[[#This Row],[באיזה מחזור נעקר אחרי קביעה?]]&lt;&gt;"",1,"")</f>
        <v/>
      </c>
      <c r="W609" s="14" t="str">
        <f>IF(AND(טבלה20[[#This Row],[באיזה מחזור נעקר אחרי קביעה?]]&lt;&gt;"",טבלה20[[#This Row],[CycleNumber]]&gt;B610),טבלה20[[#This Row],[באיזה מחזור נעקר אחרי קביעה?]],"")</f>
        <v/>
      </c>
      <c r="X609" s="14" t="str">
        <f>IF(AND(טבלה20[[#This Row],[הפרש קבוע אחרון]]&lt;&gt;"",J608=""),טבלה20[[#This Row],[CycleNumber]],"")</f>
        <v/>
      </c>
      <c r="Y609" s="14" t="str">
        <f>IF(OR(טבלה20[[#This Row],[CycleNumber]]&gt;B610,B610=""),טבלה20[[#This Row],[CycleNumber]],"")</f>
        <v/>
      </c>
      <c r="Z6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09" t="s">
        <v>64</v>
      </c>
      <c r="AS609">
        <v>5</v>
      </c>
      <c r="AT609">
        <v>32</v>
      </c>
      <c r="AU609">
        <f t="shared" si="21"/>
        <v>0</v>
      </c>
      <c r="AV609" t="str">
        <f t="shared" si="22"/>
        <v/>
      </c>
    </row>
    <row r="610" spans="1:48" x14ac:dyDescent="0.25">
      <c r="A610" t="s">
        <v>65</v>
      </c>
      <c r="B610">
        <v>2</v>
      </c>
      <c r="C610">
        <v>0</v>
      </c>
      <c r="D610">
        <v>1</v>
      </c>
      <c r="E610">
        <v>0</v>
      </c>
      <c r="F610">
        <v>35</v>
      </c>
      <c r="G610">
        <f>טבלה20[[#This Row],[LengthofCycle]]+1</f>
        <v>36</v>
      </c>
      <c r="H610" t="str">
        <f>IF(טבלה20[[#This Row],[CycleNumber]]&gt;2,IF(AND(טבלה20[[#This Row],[LengthofCycle]]-F609=F609-F608,טבלה20[[#This Row],[LengthofCycle]]-F609&lt;&gt;0),1,""),"")</f>
        <v/>
      </c>
      <c r="I610" t="str">
        <f>IF(טבלה20[[#This Row],[דילוג]]=1,SUM(H610:H611),"")</f>
        <v/>
      </c>
      <c r="J610" t="str">
        <f>IF(AND(טבלה20[[#This Row],[CycleNumber]]&gt;B609,טבלה20[[#This Row],[CycleNumber]]&gt;2),IF(טבלה20[[#This Row],[דילוג]]=1,טבלה20[[#This Row],[LengthofCycle]]-F609,J609),"")</f>
        <v/>
      </c>
      <c r="K610" t="str">
        <f>IF(AND(טבלה20[[#This Row],[CycleNumber]]&gt;B609,טבלה20[[#This Row],[CycleNumber]]&gt;2),IF(טבלה20[[#This Row],[דילוג]]=1,1,IF(MAX(K608:K609)=1,1,IF(טבלה20[[#This Row],[LengthofCycle]]-F609&lt;&gt;טבלה20[[#This Row],[הפרש קבוע אחרון]],0,""))),"")</f>
        <v/>
      </c>
      <c r="L610" t="str">
        <f>IF(טבלה20[[#This Row],[CycleNumber]]&lt;3,"",IF(טבלה20[[#This Row],[דילוג]]=1,1,IF(L609="","",IF(טבלה20[[#This Row],[LengthofCycle]]-F609=טבלה20[[#This Row],[הפרש קבוע אחרון]],1,IF(L609+1&gt;3,"",L609+1)))))</f>
        <v/>
      </c>
      <c r="M610" t="str">
        <f>IF(AND(טבלה20[[#This Row],[פעילות]]=1,L611=2,L612=1,B612&gt;טבלה20[[#This Row],[CycleNumber]]),1,"")</f>
        <v/>
      </c>
      <c r="N610" t="str">
        <f>IF(AND(טבלה20[[#This Row],[האם יש לאישה וסת דילוג?]]=1,טבלה20[[#This Row],[CycleNumber]]&gt;5),IF(AND(טבלה20[[#This Row],[LengthofCycle]]=F607,F609=F606,F608=F605),1,""),"")</f>
        <v/>
      </c>
      <c r="O610" t="str">
        <f>IF(OR(טבלה20[[#This Row],[פעילות]]="",L609=""),"",IF(טבלה20[[#This Row],[פעילות]]=1,1,0))</f>
        <v/>
      </c>
      <c r="P610" t="str">
        <f>IF(AND(טבלה20[[#This Row],[הפרש קבוע אחרון]]&lt;&gt;"",טבלה20[[#This Row],[CycleNumber]]&lt;B611,B611&lt;&gt;"",טבלה20[[#This Row],[פעילות]]&lt;4),IF(F611-טבלה20[[#This Row],[LengthofCycle]]=טבלה20[[#This Row],[הפרש קבוע אחרון]],1,0),"")</f>
        <v/>
      </c>
      <c r="Q610" s="14" t="str">
        <f>IF(טבלה20[[#This Row],[פעילות]]="","",IF(OR(Q609="",AND(טבלה20[[#This Row],[דילוג]]=1,L609=3)),1,Q609+1))</f>
        <v/>
      </c>
      <c r="R610" s="14" t="str">
        <f>IF(AND(טבלה20[[#This Row],[מחזורי פעילות]]=3,H611=1,טבלה20[[#This Row],[הפרש קבוע אחרון]]&lt;&gt;J611),1,"")</f>
        <v/>
      </c>
      <c r="S610" s="14" t="str">
        <f>IF(AND(טבלה20[[#This Row],[מחזורי פעילות]]=3,H611=1,טבלה20[[#This Row],[הפרש קבוע אחרון]]=J611),1,"")</f>
        <v/>
      </c>
      <c r="T610" s="14" t="str">
        <f>IF(AND(טבלה20[[#This Row],[דילוג]]=1,טבלה20[[#This Row],[הפרש קבוע אחרון]]=J609,טבלה20[[#This Row],[מחזורי פעילות]]&gt;1),1,"")</f>
        <v/>
      </c>
      <c r="U610" s="14" t="str">
        <f>IF(OR(AND(טבלה20[[#This Row],[מחזורי פעילות]]&lt;&gt;"",Q611=""),AND(טבלה20[[#This Row],[פעילות]]=3,Q611=1)),טבלה20[[#This Row],[מחזורי פעילות]],"")</f>
        <v/>
      </c>
      <c r="V610" s="14" t="str">
        <f>IF(טבלה20[[#This Row],[באיזה מחזור נעקר אחרי קביעה?]]&lt;&gt;"",1,"")</f>
        <v/>
      </c>
      <c r="W610" s="14" t="str">
        <f>IF(AND(טבלה20[[#This Row],[באיזה מחזור נעקר אחרי קביעה?]]&lt;&gt;"",טבלה20[[#This Row],[CycleNumber]]&gt;B611),טבלה20[[#This Row],[באיזה מחזור נעקר אחרי קביעה?]],"")</f>
        <v/>
      </c>
      <c r="X610" s="14" t="str">
        <f>IF(AND(טבלה20[[#This Row],[הפרש קבוע אחרון]]&lt;&gt;"",J609=""),טבלה20[[#This Row],[CycleNumber]],"")</f>
        <v/>
      </c>
      <c r="Y610" s="14" t="str">
        <f>IF(OR(טבלה20[[#This Row],[CycleNumber]]&gt;B611,B611=""),טבלה20[[#This Row],[CycleNumber]],"")</f>
        <v/>
      </c>
      <c r="Z6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0" t="s">
        <v>65</v>
      </c>
      <c r="AS610">
        <v>1</v>
      </c>
      <c r="AT610">
        <v>28</v>
      </c>
      <c r="AU610" t="str">
        <f t="shared" si="21"/>
        <v/>
      </c>
      <c r="AV610" t="str">
        <f t="shared" si="22"/>
        <v/>
      </c>
    </row>
    <row r="611" spans="1:48" x14ac:dyDescent="0.25">
      <c r="A611" t="s">
        <v>65</v>
      </c>
      <c r="B611">
        <v>3</v>
      </c>
      <c r="C611">
        <v>0</v>
      </c>
      <c r="D611">
        <v>1</v>
      </c>
      <c r="E611">
        <v>0</v>
      </c>
      <c r="F611">
        <v>29</v>
      </c>
      <c r="G611">
        <f>טבלה20[[#This Row],[LengthofCycle]]+1</f>
        <v>30</v>
      </c>
      <c r="H611" t="str">
        <f>IF(טבלה20[[#This Row],[CycleNumber]]&gt;2,IF(AND(טבלה20[[#This Row],[LengthofCycle]]-F610=F610-F609,טבלה20[[#This Row],[LengthofCycle]]-F610&lt;&gt;0),1,""),"")</f>
        <v/>
      </c>
      <c r="I611" t="str">
        <f>IF(טבלה20[[#This Row],[דילוג]]=1,SUM(H611:H612),"")</f>
        <v/>
      </c>
      <c r="J611" t="str">
        <f>IF(AND(טבלה20[[#This Row],[CycleNumber]]&gt;B610,טבלה20[[#This Row],[CycleNumber]]&gt;2),IF(טבלה20[[#This Row],[דילוג]]=1,טבלה20[[#This Row],[LengthofCycle]]-F610,J610),"")</f>
        <v/>
      </c>
      <c r="K611">
        <f>IF(AND(טבלה20[[#This Row],[CycleNumber]]&gt;B610,טבלה20[[#This Row],[CycleNumber]]&gt;2),IF(טבלה20[[#This Row],[דילוג]]=1,1,IF(MAX(K609:K610)=1,1,IF(טבלה20[[#This Row],[LengthofCycle]]-F610&lt;&gt;טבלה20[[#This Row],[הפרש קבוע אחרון]],0,""))),"")</f>
        <v>0</v>
      </c>
      <c r="L611" t="str">
        <f>IF(טבלה20[[#This Row],[CycleNumber]]&lt;3,"",IF(טבלה20[[#This Row],[דילוג]]=1,1,IF(L610="","",IF(טבלה20[[#This Row],[LengthofCycle]]-F610=טבלה20[[#This Row],[הפרש קבוע אחרון]],1,IF(L610+1&gt;3,"",L610+1)))))</f>
        <v/>
      </c>
      <c r="M611" t="str">
        <f>IF(AND(טבלה20[[#This Row],[פעילות]]=1,L612=2,L613=1,B613&gt;טבלה20[[#This Row],[CycleNumber]]),1,"")</f>
        <v/>
      </c>
      <c r="N611" t="str">
        <f>IF(AND(טבלה20[[#This Row],[האם יש לאישה וסת דילוג?]]=1,טבלה20[[#This Row],[CycleNumber]]&gt;5),IF(AND(טבלה20[[#This Row],[LengthofCycle]]=F608,F610=F607,F609=F606),1,""),"")</f>
        <v/>
      </c>
      <c r="O611" t="str">
        <f>IF(OR(טבלה20[[#This Row],[פעילות]]="",L610=""),"",IF(טבלה20[[#This Row],[פעילות]]=1,1,0))</f>
        <v/>
      </c>
      <c r="P611" t="str">
        <f>IF(AND(טבלה20[[#This Row],[הפרש קבוע אחרון]]&lt;&gt;"",טבלה20[[#This Row],[CycleNumber]]&lt;B612,B612&lt;&gt;"",טבלה20[[#This Row],[פעילות]]&lt;4),IF(F612-טבלה20[[#This Row],[LengthofCycle]]=טבלה20[[#This Row],[הפרש קבוע אחרון]],1,0),"")</f>
        <v/>
      </c>
      <c r="Q611" s="14" t="str">
        <f>IF(טבלה20[[#This Row],[פעילות]]="","",IF(OR(Q610="",AND(טבלה20[[#This Row],[דילוג]]=1,L610=3)),1,Q610+1))</f>
        <v/>
      </c>
      <c r="R611" s="14" t="str">
        <f>IF(AND(טבלה20[[#This Row],[מחזורי פעילות]]=3,H612=1,טבלה20[[#This Row],[הפרש קבוע אחרון]]&lt;&gt;J612),1,"")</f>
        <v/>
      </c>
      <c r="S611" s="14" t="str">
        <f>IF(AND(טבלה20[[#This Row],[מחזורי פעילות]]=3,H612=1,טבלה20[[#This Row],[הפרש קבוע אחרון]]=J612),1,"")</f>
        <v/>
      </c>
      <c r="T611" s="14" t="str">
        <f>IF(AND(טבלה20[[#This Row],[דילוג]]=1,טבלה20[[#This Row],[הפרש קבוע אחרון]]=J610,טבלה20[[#This Row],[מחזורי פעילות]]&gt;1),1,"")</f>
        <v/>
      </c>
      <c r="U611" s="14" t="str">
        <f>IF(OR(AND(טבלה20[[#This Row],[מחזורי פעילות]]&lt;&gt;"",Q612=""),AND(טבלה20[[#This Row],[פעילות]]=3,Q612=1)),טבלה20[[#This Row],[מחזורי פעילות]],"")</f>
        <v/>
      </c>
      <c r="V611" s="14" t="str">
        <f>IF(טבלה20[[#This Row],[באיזה מחזור נעקר אחרי קביעה?]]&lt;&gt;"",1,"")</f>
        <v/>
      </c>
      <c r="W611" s="14" t="str">
        <f>IF(AND(טבלה20[[#This Row],[באיזה מחזור נעקר אחרי קביעה?]]&lt;&gt;"",טבלה20[[#This Row],[CycleNumber]]&gt;B612),טבלה20[[#This Row],[באיזה מחזור נעקר אחרי קביעה?]],"")</f>
        <v/>
      </c>
      <c r="X611" s="14" t="str">
        <f>IF(AND(טבלה20[[#This Row],[הפרש קבוע אחרון]]&lt;&gt;"",J610=""),טבלה20[[#This Row],[CycleNumber]],"")</f>
        <v/>
      </c>
      <c r="Y611" s="14" t="str">
        <f>IF(OR(טבלה20[[#This Row],[CycleNumber]]&gt;B612,B612=""),טבלה20[[#This Row],[CycleNumber]],"")</f>
        <v/>
      </c>
      <c r="Z6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1" t="s">
        <v>65</v>
      </c>
      <c r="AS611">
        <v>2</v>
      </c>
      <c r="AT611">
        <v>35</v>
      </c>
      <c r="AU611" t="str">
        <f t="shared" si="21"/>
        <v/>
      </c>
      <c r="AV611" t="str">
        <f t="shared" si="22"/>
        <v/>
      </c>
    </row>
    <row r="612" spans="1:48" x14ac:dyDescent="0.25">
      <c r="A612" t="s">
        <v>65</v>
      </c>
      <c r="B612">
        <v>4</v>
      </c>
      <c r="C612">
        <v>0</v>
      </c>
      <c r="D612">
        <v>1</v>
      </c>
      <c r="E612">
        <v>0</v>
      </c>
      <c r="F612">
        <v>34</v>
      </c>
      <c r="G612">
        <f>טבלה20[[#This Row],[LengthofCycle]]+1</f>
        <v>35</v>
      </c>
      <c r="H612" t="str">
        <f>IF(טבלה20[[#This Row],[CycleNumber]]&gt;2,IF(AND(טבלה20[[#This Row],[LengthofCycle]]-F611=F611-F610,טבלה20[[#This Row],[LengthofCycle]]-F611&lt;&gt;0),1,""),"")</f>
        <v/>
      </c>
      <c r="I612" t="str">
        <f>IF(טבלה20[[#This Row],[דילוג]]=1,SUM(H612:H613),"")</f>
        <v/>
      </c>
      <c r="J612" t="str">
        <f>IF(AND(טבלה20[[#This Row],[CycleNumber]]&gt;B611,טבלה20[[#This Row],[CycleNumber]]&gt;2),IF(טבלה20[[#This Row],[דילוג]]=1,טבלה20[[#This Row],[LengthofCycle]]-F611,J611),"")</f>
        <v/>
      </c>
      <c r="K612">
        <f>IF(AND(טבלה20[[#This Row],[CycleNumber]]&gt;B611,טבלה20[[#This Row],[CycleNumber]]&gt;2),IF(טבלה20[[#This Row],[דילוג]]=1,1,IF(MAX(K610:K611)=1,1,IF(טבלה20[[#This Row],[LengthofCycle]]-F611&lt;&gt;טבלה20[[#This Row],[הפרש קבוע אחרון]],0,""))),"")</f>
        <v>0</v>
      </c>
      <c r="L612" t="str">
        <f>IF(טבלה20[[#This Row],[CycleNumber]]&lt;3,"",IF(טבלה20[[#This Row],[דילוג]]=1,1,IF(L611="","",IF(טבלה20[[#This Row],[LengthofCycle]]-F611=טבלה20[[#This Row],[הפרש קבוע אחרון]],1,IF(L611+1&gt;3,"",L611+1)))))</f>
        <v/>
      </c>
      <c r="M612" t="str">
        <f>IF(AND(טבלה20[[#This Row],[פעילות]]=1,L613=2,L614=1,B614&gt;טבלה20[[#This Row],[CycleNumber]]),1,"")</f>
        <v/>
      </c>
      <c r="N612" t="str">
        <f>IF(AND(טבלה20[[#This Row],[האם יש לאישה וסת דילוג?]]=1,טבלה20[[#This Row],[CycleNumber]]&gt;5),IF(AND(טבלה20[[#This Row],[LengthofCycle]]=F609,F611=F608,F610=F607),1,""),"")</f>
        <v/>
      </c>
      <c r="O612" t="str">
        <f>IF(OR(טבלה20[[#This Row],[פעילות]]="",L611=""),"",IF(טבלה20[[#This Row],[פעילות]]=1,1,0))</f>
        <v/>
      </c>
      <c r="P612" t="str">
        <f>IF(AND(טבלה20[[#This Row],[הפרש קבוע אחרון]]&lt;&gt;"",טבלה20[[#This Row],[CycleNumber]]&lt;B613,B613&lt;&gt;"",טבלה20[[#This Row],[פעילות]]&lt;4),IF(F613-טבלה20[[#This Row],[LengthofCycle]]=טבלה20[[#This Row],[הפרש קבוע אחרון]],1,0),"")</f>
        <v/>
      </c>
      <c r="Q612" s="14" t="str">
        <f>IF(טבלה20[[#This Row],[פעילות]]="","",IF(OR(Q611="",AND(טבלה20[[#This Row],[דילוג]]=1,L611=3)),1,Q611+1))</f>
        <v/>
      </c>
      <c r="R612" s="14" t="str">
        <f>IF(AND(טבלה20[[#This Row],[מחזורי פעילות]]=3,H613=1,טבלה20[[#This Row],[הפרש קבוע אחרון]]&lt;&gt;J613),1,"")</f>
        <v/>
      </c>
      <c r="S612" s="14" t="str">
        <f>IF(AND(טבלה20[[#This Row],[מחזורי פעילות]]=3,H613=1,טבלה20[[#This Row],[הפרש קבוע אחרון]]=J613),1,"")</f>
        <v/>
      </c>
      <c r="T612" s="14" t="str">
        <f>IF(AND(טבלה20[[#This Row],[דילוג]]=1,טבלה20[[#This Row],[הפרש קבוע אחרון]]=J611,טבלה20[[#This Row],[מחזורי פעילות]]&gt;1),1,"")</f>
        <v/>
      </c>
      <c r="U612" s="14" t="str">
        <f>IF(OR(AND(טבלה20[[#This Row],[מחזורי פעילות]]&lt;&gt;"",Q613=""),AND(טבלה20[[#This Row],[פעילות]]=3,Q613=1)),טבלה20[[#This Row],[מחזורי פעילות]],"")</f>
        <v/>
      </c>
      <c r="V612" s="14" t="str">
        <f>IF(טבלה20[[#This Row],[באיזה מחזור נעקר אחרי קביעה?]]&lt;&gt;"",1,"")</f>
        <v/>
      </c>
      <c r="W612" s="14" t="str">
        <f>IF(AND(טבלה20[[#This Row],[באיזה מחזור נעקר אחרי קביעה?]]&lt;&gt;"",טבלה20[[#This Row],[CycleNumber]]&gt;B613),טבלה20[[#This Row],[באיזה מחזור נעקר אחרי קביעה?]],"")</f>
        <v/>
      </c>
      <c r="X612" s="14" t="str">
        <f>IF(AND(טבלה20[[#This Row],[הפרש קבוע אחרון]]&lt;&gt;"",J611=""),טבלה20[[#This Row],[CycleNumber]],"")</f>
        <v/>
      </c>
      <c r="Y612" s="14" t="str">
        <f>IF(OR(טבלה20[[#This Row],[CycleNumber]]&gt;B613,B613=""),טבלה20[[#This Row],[CycleNumber]],"")</f>
        <v/>
      </c>
      <c r="Z6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2" t="s">
        <v>65</v>
      </c>
      <c r="AS612">
        <v>3</v>
      </c>
      <c r="AT612">
        <v>29</v>
      </c>
      <c r="AU612">
        <f t="shared" si="21"/>
        <v>0</v>
      </c>
      <c r="AV612" t="str">
        <f t="shared" si="22"/>
        <v/>
      </c>
    </row>
    <row r="613" spans="1:48" x14ac:dyDescent="0.25">
      <c r="A613" t="s">
        <v>65</v>
      </c>
      <c r="B613">
        <v>5</v>
      </c>
      <c r="C613">
        <v>0</v>
      </c>
      <c r="D613">
        <v>1</v>
      </c>
      <c r="E613">
        <v>0</v>
      </c>
      <c r="F613">
        <v>33</v>
      </c>
      <c r="G613">
        <f>טבלה20[[#This Row],[LengthofCycle]]+1</f>
        <v>34</v>
      </c>
      <c r="H613" t="str">
        <f>IF(טבלה20[[#This Row],[CycleNumber]]&gt;2,IF(AND(טבלה20[[#This Row],[LengthofCycle]]-F612=F612-F611,טבלה20[[#This Row],[LengthofCycle]]-F612&lt;&gt;0),1,""),"")</f>
        <v/>
      </c>
      <c r="I613" t="str">
        <f>IF(טבלה20[[#This Row],[דילוג]]=1,SUM(H613:H614),"")</f>
        <v/>
      </c>
      <c r="J613" t="str">
        <f>IF(AND(טבלה20[[#This Row],[CycleNumber]]&gt;B612,טבלה20[[#This Row],[CycleNumber]]&gt;2),IF(טבלה20[[#This Row],[דילוג]]=1,טבלה20[[#This Row],[LengthofCycle]]-F612,J612),"")</f>
        <v/>
      </c>
      <c r="K613">
        <f>IF(AND(טבלה20[[#This Row],[CycleNumber]]&gt;B612,טבלה20[[#This Row],[CycleNumber]]&gt;2),IF(טבלה20[[#This Row],[דילוג]]=1,1,IF(MAX(K611:K612)=1,1,IF(טבלה20[[#This Row],[LengthofCycle]]-F612&lt;&gt;טבלה20[[#This Row],[הפרש קבוע אחרון]],0,""))),"")</f>
        <v>0</v>
      </c>
      <c r="L613" t="str">
        <f>IF(טבלה20[[#This Row],[CycleNumber]]&lt;3,"",IF(טבלה20[[#This Row],[דילוג]]=1,1,IF(L612="","",IF(טבלה20[[#This Row],[LengthofCycle]]-F612=טבלה20[[#This Row],[הפרש קבוע אחרון]],1,IF(L612+1&gt;3,"",L612+1)))))</f>
        <v/>
      </c>
      <c r="M613" t="str">
        <f>IF(AND(טבלה20[[#This Row],[פעילות]]=1,L614=2,L615=1,B615&gt;טבלה20[[#This Row],[CycleNumber]]),1,"")</f>
        <v/>
      </c>
      <c r="N613" t="str">
        <f>IF(AND(טבלה20[[#This Row],[האם יש לאישה וסת דילוג?]]=1,טבלה20[[#This Row],[CycleNumber]]&gt;5),IF(AND(טבלה20[[#This Row],[LengthofCycle]]=F610,F612=F609,F611=F608),1,""),"")</f>
        <v/>
      </c>
      <c r="O613" t="str">
        <f>IF(OR(טבלה20[[#This Row],[פעילות]]="",L612=""),"",IF(טבלה20[[#This Row],[פעילות]]=1,1,0))</f>
        <v/>
      </c>
      <c r="P613" t="str">
        <f>IF(AND(טבלה20[[#This Row],[הפרש קבוע אחרון]]&lt;&gt;"",טבלה20[[#This Row],[CycleNumber]]&lt;B614,B614&lt;&gt;"",טבלה20[[#This Row],[פעילות]]&lt;4),IF(F614-טבלה20[[#This Row],[LengthofCycle]]=טבלה20[[#This Row],[הפרש קבוע אחרון]],1,0),"")</f>
        <v/>
      </c>
      <c r="Q613" s="14" t="str">
        <f>IF(טבלה20[[#This Row],[פעילות]]="","",IF(OR(Q612="",AND(טבלה20[[#This Row],[דילוג]]=1,L612=3)),1,Q612+1))</f>
        <v/>
      </c>
      <c r="R613" s="14" t="str">
        <f>IF(AND(טבלה20[[#This Row],[מחזורי פעילות]]=3,H614=1,טבלה20[[#This Row],[הפרש קבוע אחרון]]&lt;&gt;J614),1,"")</f>
        <v/>
      </c>
      <c r="S613" s="14" t="str">
        <f>IF(AND(טבלה20[[#This Row],[מחזורי פעילות]]=3,H614=1,טבלה20[[#This Row],[הפרש קבוע אחרון]]=J614),1,"")</f>
        <v/>
      </c>
      <c r="T613" s="14" t="str">
        <f>IF(AND(טבלה20[[#This Row],[דילוג]]=1,טבלה20[[#This Row],[הפרש קבוע אחרון]]=J612,טבלה20[[#This Row],[מחזורי פעילות]]&gt;1),1,"")</f>
        <v/>
      </c>
      <c r="U613" s="14" t="str">
        <f>IF(OR(AND(טבלה20[[#This Row],[מחזורי פעילות]]&lt;&gt;"",Q614=""),AND(טבלה20[[#This Row],[פעילות]]=3,Q614=1)),טבלה20[[#This Row],[מחזורי פעילות]],"")</f>
        <v/>
      </c>
      <c r="V613" s="14" t="str">
        <f>IF(טבלה20[[#This Row],[באיזה מחזור נעקר אחרי קביעה?]]&lt;&gt;"",1,"")</f>
        <v/>
      </c>
      <c r="W613" s="14" t="str">
        <f>IF(AND(טבלה20[[#This Row],[באיזה מחזור נעקר אחרי קביעה?]]&lt;&gt;"",טבלה20[[#This Row],[CycleNumber]]&gt;B614),טבלה20[[#This Row],[באיזה מחזור נעקר אחרי קביעה?]],"")</f>
        <v/>
      </c>
      <c r="X613" s="14" t="str">
        <f>IF(AND(טבלה20[[#This Row],[הפרש קבוע אחרון]]&lt;&gt;"",J612=""),טבלה20[[#This Row],[CycleNumber]],"")</f>
        <v/>
      </c>
      <c r="Y613" s="14" t="str">
        <f>IF(OR(טבלה20[[#This Row],[CycleNumber]]&gt;B614,B614=""),טבלה20[[#This Row],[CycleNumber]],"")</f>
        <v/>
      </c>
      <c r="Z6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3" t="s">
        <v>65</v>
      </c>
      <c r="AS613">
        <v>4</v>
      </c>
      <c r="AT613">
        <v>34</v>
      </c>
      <c r="AU613">
        <f t="shared" si="21"/>
        <v>0</v>
      </c>
      <c r="AV613" t="str">
        <f t="shared" si="22"/>
        <v/>
      </c>
    </row>
    <row r="614" spans="1:48" x14ac:dyDescent="0.25">
      <c r="A614" t="s">
        <v>65</v>
      </c>
      <c r="B614">
        <v>6</v>
      </c>
      <c r="C614">
        <v>0</v>
      </c>
      <c r="D614">
        <v>1</v>
      </c>
      <c r="E614">
        <v>0</v>
      </c>
      <c r="F614">
        <v>29</v>
      </c>
      <c r="G614">
        <f>טבלה20[[#This Row],[LengthofCycle]]+1</f>
        <v>30</v>
      </c>
      <c r="H614" t="str">
        <f>IF(טבלה20[[#This Row],[CycleNumber]]&gt;2,IF(AND(טבלה20[[#This Row],[LengthofCycle]]-F613=F613-F612,טבלה20[[#This Row],[LengthofCycle]]-F613&lt;&gt;0),1,""),"")</f>
        <v/>
      </c>
      <c r="I614" t="str">
        <f>IF(טבלה20[[#This Row],[דילוג]]=1,SUM(H614:H615),"")</f>
        <v/>
      </c>
      <c r="J614" t="str">
        <f>IF(AND(טבלה20[[#This Row],[CycleNumber]]&gt;B613,טבלה20[[#This Row],[CycleNumber]]&gt;2),IF(טבלה20[[#This Row],[דילוג]]=1,טבלה20[[#This Row],[LengthofCycle]]-F613,J613),"")</f>
        <v/>
      </c>
      <c r="K614">
        <f>IF(AND(טבלה20[[#This Row],[CycleNumber]]&gt;B613,טבלה20[[#This Row],[CycleNumber]]&gt;2),IF(טבלה20[[#This Row],[דילוג]]=1,1,IF(MAX(K612:K613)=1,1,IF(טבלה20[[#This Row],[LengthofCycle]]-F613&lt;&gt;טבלה20[[#This Row],[הפרש קבוע אחרון]],0,""))),"")</f>
        <v>0</v>
      </c>
      <c r="L614" t="str">
        <f>IF(טבלה20[[#This Row],[CycleNumber]]&lt;3,"",IF(טבלה20[[#This Row],[דילוג]]=1,1,IF(L613="","",IF(טבלה20[[#This Row],[LengthofCycle]]-F613=טבלה20[[#This Row],[הפרש קבוע אחרון]],1,IF(L613+1&gt;3,"",L613+1)))))</f>
        <v/>
      </c>
      <c r="M614" t="str">
        <f>IF(AND(טבלה20[[#This Row],[פעילות]]=1,L615=2,L616=1,B616&gt;טבלה20[[#This Row],[CycleNumber]]),1,"")</f>
        <v/>
      </c>
      <c r="N614" t="str">
        <f>IF(AND(טבלה20[[#This Row],[האם יש לאישה וסת דילוג?]]=1,טבלה20[[#This Row],[CycleNumber]]&gt;5),IF(AND(טבלה20[[#This Row],[LengthofCycle]]=F611,F613=F610,F612=F609),1,""),"")</f>
        <v/>
      </c>
      <c r="O614" t="str">
        <f>IF(OR(טבלה20[[#This Row],[פעילות]]="",L613=""),"",IF(טבלה20[[#This Row],[פעילות]]=1,1,0))</f>
        <v/>
      </c>
      <c r="P614" t="str">
        <f>IF(AND(טבלה20[[#This Row],[הפרש קבוע אחרון]]&lt;&gt;"",טבלה20[[#This Row],[CycleNumber]]&lt;B615,B615&lt;&gt;"",טבלה20[[#This Row],[פעילות]]&lt;4),IF(F615-טבלה20[[#This Row],[LengthofCycle]]=טבלה20[[#This Row],[הפרש קבוע אחרון]],1,0),"")</f>
        <v/>
      </c>
      <c r="Q614" s="14" t="str">
        <f>IF(טבלה20[[#This Row],[פעילות]]="","",IF(OR(Q613="",AND(טבלה20[[#This Row],[דילוג]]=1,L613=3)),1,Q613+1))</f>
        <v/>
      </c>
      <c r="R614" s="14" t="str">
        <f>IF(AND(טבלה20[[#This Row],[מחזורי פעילות]]=3,H615=1,טבלה20[[#This Row],[הפרש קבוע אחרון]]&lt;&gt;J615),1,"")</f>
        <v/>
      </c>
      <c r="S614" s="14" t="str">
        <f>IF(AND(טבלה20[[#This Row],[מחזורי פעילות]]=3,H615=1,טבלה20[[#This Row],[הפרש קבוע אחרון]]=J615),1,"")</f>
        <v/>
      </c>
      <c r="T614" s="14" t="str">
        <f>IF(AND(טבלה20[[#This Row],[דילוג]]=1,טבלה20[[#This Row],[הפרש קבוע אחרון]]=J613,טבלה20[[#This Row],[מחזורי פעילות]]&gt;1),1,"")</f>
        <v/>
      </c>
      <c r="U614" s="14" t="str">
        <f>IF(OR(AND(טבלה20[[#This Row],[מחזורי פעילות]]&lt;&gt;"",Q615=""),AND(טבלה20[[#This Row],[פעילות]]=3,Q615=1)),טבלה20[[#This Row],[מחזורי פעילות]],"")</f>
        <v/>
      </c>
      <c r="V614" s="14" t="str">
        <f>IF(טבלה20[[#This Row],[באיזה מחזור נעקר אחרי קביעה?]]&lt;&gt;"",1,"")</f>
        <v/>
      </c>
      <c r="W614" s="14" t="str">
        <f>IF(AND(טבלה20[[#This Row],[באיזה מחזור נעקר אחרי קביעה?]]&lt;&gt;"",טבלה20[[#This Row],[CycleNumber]]&gt;B615),טבלה20[[#This Row],[באיזה מחזור נעקר אחרי קביעה?]],"")</f>
        <v/>
      </c>
      <c r="X614" s="14" t="str">
        <f>IF(AND(טבלה20[[#This Row],[הפרש קבוע אחרון]]&lt;&gt;"",J613=""),טבלה20[[#This Row],[CycleNumber]],"")</f>
        <v/>
      </c>
      <c r="Y614" s="14" t="str">
        <f>IF(OR(טבלה20[[#This Row],[CycleNumber]]&gt;B615,B615=""),טבלה20[[#This Row],[CycleNumber]],"")</f>
        <v/>
      </c>
      <c r="Z6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4" t="s">
        <v>65</v>
      </c>
      <c r="AS614">
        <v>5</v>
      </c>
      <c r="AT614">
        <v>33</v>
      </c>
      <c r="AU614">
        <f t="shared" si="21"/>
        <v>0</v>
      </c>
      <c r="AV614" t="str">
        <f t="shared" si="22"/>
        <v/>
      </c>
    </row>
    <row r="615" spans="1:48" x14ac:dyDescent="0.25">
      <c r="A615" t="s">
        <v>65</v>
      </c>
      <c r="B615">
        <v>7</v>
      </c>
      <c r="C615">
        <v>0</v>
      </c>
      <c r="D615">
        <v>1</v>
      </c>
      <c r="E615">
        <v>0</v>
      </c>
      <c r="F615">
        <v>33</v>
      </c>
      <c r="G615">
        <f>טבלה20[[#This Row],[LengthofCycle]]+1</f>
        <v>34</v>
      </c>
      <c r="H615" t="str">
        <f>IF(טבלה20[[#This Row],[CycleNumber]]&gt;2,IF(AND(טבלה20[[#This Row],[LengthofCycle]]-F614=F614-F613,טבלה20[[#This Row],[LengthofCycle]]-F614&lt;&gt;0),1,""),"")</f>
        <v/>
      </c>
      <c r="I615" t="str">
        <f>IF(טבלה20[[#This Row],[דילוג]]=1,SUM(H615:H616),"")</f>
        <v/>
      </c>
      <c r="J615" t="str">
        <f>IF(AND(טבלה20[[#This Row],[CycleNumber]]&gt;B614,טבלה20[[#This Row],[CycleNumber]]&gt;2),IF(טבלה20[[#This Row],[דילוג]]=1,טבלה20[[#This Row],[LengthofCycle]]-F614,J614),"")</f>
        <v/>
      </c>
      <c r="K615">
        <f>IF(AND(טבלה20[[#This Row],[CycleNumber]]&gt;B614,טבלה20[[#This Row],[CycleNumber]]&gt;2),IF(טבלה20[[#This Row],[דילוג]]=1,1,IF(MAX(K613:K614)=1,1,IF(טבלה20[[#This Row],[LengthofCycle]]-F614&lt;&gt;טבלה20[[#This Row],[הפרש קבוע אחרון]],0,""))),"")</f>
        <v>0</v>
      </c>
      <c r="L615" t="str">
        <f>IF(טבלה20[[#This Row],[CycleNumber]]&lt;3,"",IF(טבלה20[[#This Row],[דילוג]]=1,1,IF(L614="","",IF(טבלה20[[#This Row],[LengthofCycle]]-F614=טבלה20[[#This Row],[הפרש קבוע אחרון]],1,IF(L614+1&gt;3,"",L614+1)))))</f>
        <v/>
      </c>
      <c r="M615" t="str">
        <f>IF(AND(טבלה20[[#This Row],[פעילות]]=1,L616=2,L617=1,B617&gt;טבלה20[[#This Row],[CycleNumber]]),1,"")</f>
        <v/>
      </c>
      <c r="N615" t="str">
        <f>IF(AND(טבלה20[[#This Row],[האם יש לאישה וסת דילוג?]]=1,טבלה20[[#This Row],[CycleNumber]]&gt;5),IF(AND(טבלה20[[#This Row],[LengthofCycle]]=F612,F614=F611,F613=F610),1,""),"")</f>
        <v/>
      </c>
      <c r="O615" t="str">
        <f>IF(OR(טבלה20[[#This Row],[פעילות]]="",L614=""),"",IF(טבלה20[[#This Row],[פעילות]]=1,1,0))</f>
        <v/>
      </c>
      <c r="P615" t="str">
        <f>IF(AND(טבלה20[[#This Row],[הפרש קבוע אחרון]]&lt;&gt;"",טבלה20[[#This Row],[CycleNumber]]&lt;B616,B616&lt;&gt;"",טבלה20[[#This Row],[פעילות]]&lt;4),IF(F616-טבלה20[[#This Row],[LengthofCycle]]=טבלה20[[#This Row],[הפרש קבוע אחרון]],1,0),"")</f>
        <v/>
      </c>
      <c r="Q615" s="14" t="str">
        <f>IF(טבלה20[[#This Row],[פעילות]]="","",IF(OR(Q614="",AND(טבלה20[[#This Row],[דילוג]]=1,L614=3)),1,Q614+1))</f>
        <v/>
      </c>
      <c r="R615" s="14" t="str">
        <f>IF(AND(טבלה20[[#This Row],[מחזורי פעילות]]=3,H616=1,טבלה20[[#This Row],[הפרש קבוע אחרון]]&lt;&gt;J616),1,"")</f>
        <v/>
      </c>
      <c r="S615" s="14" t="str">
        <f>IF(AND(טבלה20[[#This Row],[מחזורי פעילות]]=3,H616=1,טבלה20[[#This Row],[הפרש קבוע אחרון]]=J616),1,"")</f>
        <v/>
      </c>
      <c r="T615" s="14" t="str">
        <f>IF(AND(טבלה20[[#This Row],[דילוג]]=1,טבלה20[[#This Row],[הפרש קבוע אחרון]]=J614,טבלה20[[#This Row],[מחזורי פעילות]]&gt;1),1,"")</f>
        <v/>
      </c>
      <c r="U615" s="14" t="str">
        <f>IF(OR(AND(טבלה20[[#This Row],[מחזורי פעילות]]&lt;&gt;"",Q616=""),AND(טבלה20[[#This Row],[פעילות]]=3,Q616=1)),טבלה20[[#This Row],[מחזורי פעילות]],"")</f>
        <v/>
      </c>
      <c r="V615" s="14" t="str">
        <f>IF(טבלה20[[#This Row],[באיזה מחזור נעקר אחרי קביעה?]]&lt;&gt;"",1,"")</f>
        <v/>
      </c>
      <c r="W615" s="14" t="str">
        <f>IF(AND(טבלה20[[#This Row],[באיזה מחזור נעקר אחרי קביעה?]]&lt;&gt;"",טבלה20[[#This Row],[CycleNumber]]&gt;B616),טבלה20[[#This Row],[באיזה מחזור נעקר אחרי קביעה?]],"")</f>
        <v/>
      </c>
      <c r="X615" s="14" t="str">
        <f>IF(AND(טבלה20[[#This Row],[הפרש קבוע אחרון]]&lt;&gt;"",J614=""),טבלה20[[#This Row],[CycleNumber]],"")</f>
        <v/>
      </c>
      <c r="Y615" s="14" t="str">
        <f>IF(OR(טבלה20[[#This Row],[CycleNumber]]&gt;B616,B616=""),טבלה20[[#This Row],[CycleNumber]],"")</f>
        <v/>
      </c>
      <c r="Z6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5" t="s">
        <v>65</v>
      </c>
      <c r="AS615">
        <v>6</v>
      </c>
      <c r="AT615">
        <v>29</v>
      </c>
      <c r="AU615">
        <f t="shared" si="21"/>
        <v>0</v>
      </c>
      <c r="AV615" t="str">
        <f t="shared" si="22"/>
        <v/>
      </c>
    </row>
    <row r="616" spans="1:48" x14ac:dyDescent="0.25">
      <c r="A616" t="s">
        <v>65</v>
      </c>
      <c r="B616">
        <v>8</v>
      </c>
      <c r="C616">
        <v>0</v>
      </c>
      <c r="D616">
        <v>1</v>
      </c>
      <c r="E616">
        <v>0</v>
      </c>
      <c r="F616">
        <v>28</v>
      </c>
      <c r="G616">
        <f>טבלה20[[#This Row],[LengthofCycle]]+1</f>
        <v>29</v>
      </c>
      <c r="H616" t="str">
        <f>IF(טבלה20[[#This Row],[CycleNumber]]&gt;2,IF(AND(טבלה20[[#This Row],[LengthofCycle]]-F615=F615-F614,טבלה20[[#This Row],[LengthofCycle]]-F615&lt;&gt;0),1,""),"")</f>
        <v/>
      </c>
      <c r="I616" t="str">
        <f>IF(טבלה20[[#This Row],[דילוג]]=1,SUM(H616:H617),"")</f>
        <v/>
      </c>
      <c r="J616" t="str">
        <f>IF(AND(טבלה20[[#This Row],[CycleNumber]]&gt;B615,טבלה20[[#This Row],[CycleNumber]]&gt;2),IF(טבלה20[[#This Row],[דילוג]]=1,טבלה20[[#This Row],[LengthofCycle]]-F615,J615),"")</f>
        <v/>
      </c>
      <c r="K616">
        <f>IF(AND(טבלה20[[#This Row],[CycleNumber]]&gt;B615,טבלה20[[#This Row],[CycleNumber]]&gt;2),IF(טבלה20[[#This Row],[דילוג]]=1,1,IF(MAX(K614:K615)=1,1,IF(טבלה20[[#This Row],[LengthofCycle]]-F615&lt;&gt;טבלה20[[#This Row],[הפרש קבוע אחרון]],0,""))),"")</f>
        <v>0</v>
      </c>
      <c r="L616" t="str">
        <f>IF(טבלה20[[#This Row],[CycleNumber]]&lt;3,"",IF(טבלה20[[#This Row],[דילוג]]=1,1,IF(L615="","",IF(טבלה20[[#This Row],[LengthofCycle]]-F615=טבלה20[[#This Row],[הפרש קבוע אחרון]],1,IF(L615+1&gt;3,"",L615+1)))))</f>
        <v/>
      </c>
      <c r="M616" t="str">
        <f>IF(AND(טבלה20[[#This Row],[פעילות]]=1,L617=2,L618=1,B618&gt;טבלה20[[#This Row],[CycleNumber]]),1,"")</f>
        <v/>
      </c>
      <c r="N616" t="str">
        <f>IF(AND(טבלה20[[#This Row],[האם יש לאישה וסת דילוג?]]=1,טבלה20[[#This Row],[CycleNumber]]&gt;5),IF(AND(טבלה20[[#This Row],[LengthofCycle]]=F613,F615=F612,F614=F611),1,""),"")</f>
        <v/>
      </c>
      <c r="O616" t="str">
        <f>IF(OR(טבלה20[[#This Row],[פעילות]]="",L615=""),"",IF(טבלה20[[#This Row],[פעילות]]=1,1,0))</f>
        <v/>
      </c>
      <c r="P616" t="str">
        <f>IF(AND(טבלה20[[#This Row],[הפרש קבוע אחרון]]&lt;&gt;"",טבלה20[[#This Row],[CycleNumber]]&lt;B617,B617&lt;&gt;"",טבלה20[[#This Row],[פעילות]]&lt;4),IF(F617-טבלה20[[#This Row],[LengthofCycle]]=טבלה20[[#This Row],[הפרש קבוע אחרון]],1,0),"")</f>
        <v/>
      </c>
      <c r="Q616" s="14" t="str">
        <f>IF(טבלה20[[#This Row],[פעילות]]="","",IF(OR(Q615="",AND(טבלה20[[#This Row],[דילוג]]=1,L615=3)),1,Q615+1))</f>
        <v/>
      </c>
      <c r="R616" s="14" t="str">
        <f>IF(AND(טבלה20[[#This Row],[מחזורי פעילות]]=3,H617=1,טבלה20[[#This Row],[הפרש קבוע אחרון]]&lt;&gt;J617),1,"")</f>
        <v/>
      </c>
      <c r="S616" s="14" t="str">
        <f>IF(AND(טבלה20[[#This Row],[מחזורי פעילות]]=3,H617=1,טבלה20[[#This Row],[הפרש קבוע אחרון]]=J617),1,"")</f>
        <v/>
      </c>
      <c r="T616" s="14" t="str">
        <f>IF(AND(טבלה20[[#This Row],[דילוג]]=1,טבלה20[[#This Row],[הפרש קבוע אחרון]]=J615,טבלה20[[#This Row],[מחזורי פעילות]]&gt;1),1,"")</f>
        <v/>
      </c>
      <c r="U616" s="14" t="str">
        <f>IF(OR(AND(טבלה20[[#This Row],[מחזורי פעילות]]&lt;&gt;"",Q617=""),AND(טבלה20[[#This Row],[פעילות]]=3,Q617=1)),טבלה20[[#This Row],[מחזורי פעילות]],"")</f>
        <v/>
      </c>
      <c r="V616" s="14" t="str">
        <f>IF(טבלה20[[#This Row],[באיזה מחזור נעקר אחרי קביעה?]]&lt;&gt;"",1,"")</f>
        <v/>
      </c>
      <c r="W616" s="14" t="str">
        <f>IF(AND(טבלה20[[#This Row],[באיזה מחזור נעקר אחרי קביעה?]]&lt;&gt;"",טבלה20[[#This Row],[CycleNumber]]&gt;B617),טבלה20[[#This Row],[באיזה מחזור נעקר אחרי קביעה?]],"")</f>
        <v/>
      </c>
      <c r="X616" s="14" t="str">
        <f>IF(AND(טבלה20[[#This Row],[הפרש קבוע אחרון]]&lt;&gt;"",J615=""),טבלה20[[#This Row],[CycleNumber]],"")</f>
        <v/>
      </c>
      <c r="Y616" s="14" t="str">
        <f>IF(OR(טבלה20[[#This Row],[CycleNumber]]&gt;B617,B617=""),טבלה20[[#This Row],[CycleNumber]],"")</f>
        <v/>
      </c>
      <c r="Z6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6" t="s">
        <v>65</v>
      </c>
      <c r="AS616">
        <v>7</v>
      </c>
      <c r="AT616">
        <v>33</v>
      </c>
      <c r="AU616">
        <f t="shared" si="21"/>
        <v>0</v>
      </c>
      <c r="AV616" t="str">
        <f t="shared" si="22"/>
        <v/>
      </c>
    </row>
    <row r="617" spans="1:48" x14ac:dyDescent="0.25">
      <c r="A617" t="s">
        <v>65</v>
      </c>
      <c r="B617">
        <v>9</v>
      </c>
      <c r="C617">
        <v>0</v>
      </c>
      <c r="D617">
        <v>1</v>
      </c>
      <c r="E617">
        <v>0</v>
      </c>
      <c r="F617">
        <v>26</v>
      </c>
      <c r="G617">
        <f>טבלה20[[#This Row],[LengthofCycle]]+1</f>
        <v>27</v>
      </c>
      <c r="H617" t="str">
        <f>IF(טבלה20[[#This Row],[CycleNumber]]&gt;2,IF(AND(טבלה20[[#This Row],[LengthofCycle]]-F616=F616-F615,טבלה20[[#This Row],[LengthofCycle]]-F616&lt;&gt;0),1,""),"")</f>
        <v/>
      </c>
      <c r="I617" t="str">
        <f>IF(טבלה20[[#This Row],[דילוג]]=1,SUM(H617:H618),"")</f>
        <v/>
      </c>
      <c r="J617" t="str">
        <f>IF(AND(טבלה20[[#This Row],[CycleNumber]]&gt;B616,טבלה20[[#This Row],[CycleNumber]]&gt;2),IF(טבלה20[[#This Row],[דילוג]]=1,טבלה20[[#This Row],[LengthofCycle]]-F616,J616),"")</f>
        <v/>
      </c>
      <c r="K617">
        <f>IF(AND(טבלה20[[#This Row],[CycleNumber]]&gt;B616,טבלה20[[#This Row],[CycleNumber]]&gt;2),IF(טבלה20[[#This Row],[דילוג]]=1,1,IF(MAX(K615:K616)=1,1,IF(טבלה20[[#This Row],[LengthofCycle]]-F616&lt;&gt;טבלה20[[#This Row],[הפרש קבוע אחרון]],0,""))),"")</f>
        <v>0</v>
      </c>
      <c r="L617" t="str">
        <f>IF(טבלה20[[#This Row],[CycleNumber]]&lt;3,"",IF(טבלה20[[#This Row],[דילוג]]=1,1,IF(L616="","",IF(טבלה20[[#This Row],[LengthofCycle]]-F616=טבלה20[[#This Row],[הפרש קבוע אחרון]],1,IF(L616+1&gt;3,"",L616+1)))))</f>
        <v/>
      </c>
      <c r="M617" t="str">
        <f>IF(AND(טבלה20[[#This Row],[פעילות]]=1,L618=2,L619=1,B619&gt;טבלה20[[#This Row],[CycleNumber]]),1,"")</f>
        <v/>
      </c>
      <c r="N617" t="str">
        <f>IF(AND(טבלה20[[#This Row],[האם יש לאישה וסת דילוג?]]=1,טבלה20[[#This Row],[CycleNumber]]&gt;5),IF(AND(טבלה20[[#This Row],[LengthofCycle]]=F614,F616=F613,F615=F612),1,""),"")</f>
        <v/>
      </c>
      <c r="O617" t="str">
        <f>IF(OR(טבלה20[[#This Row],[פעילות]]="",L616=""),"",IF(טבלה20[[#This Row],[פעילות]]=1,1,0))</f>
        <v/>
      </c>
      <c r="P617" t="str">
        <f>IF(AND(טבלה20[[#This Row],[הפרש קבוע אחרון]]&lt;&gt;"",טבלה20[[#This Row],[CycleNumber]]&lt;B618,B618&lt;&gt;"",טבלה20[[#This Row],[פעילות]]&lt;4),IF(F618-טבלה20[[#This Row],[LengthofCycle]]=טבלה20[[#This Row],[הפרש קבוע אחרון]],1,0),"")</f>
        <v/>
      </c>
      <c r="Q617" s="14" t="str">
        <f>IF(טבלה20[[#This Row],[פעילות]]="","",IF(OR(Q616="",AND(טבלה20[[#This Row],[דילוג]]=1,L616=3)),1,Q616+1))</f>
        <v/>
      </c>
      <c r="R617" s="14" t="str">
        <f>IF(AND(טבלה20[[#This Row],[מחזורי פעילות]]=3,H618=1,טבלה20[[#This Row],[הפרש קבוע אחרון]]&lt;&gt;J618),1,"")</f>
        <v/>
      </c>
      <c r="S617" s="14" t="str">
        <f>IF(AND(טבלה20[[#This Row],[מחזורי פעילות]]=3,H618=1,טבלה20[[#This Row],[הפרש קבוע אחרון]]=J618),1,"")</f>
        <v/>
      </c>
      <c r="T617" s="14" t="str">
        <f>IF(AND(טבלה20[[#This Row],[דילוג]]=1,טבלה20[[#This Row],[הפרש קבוע אחרון]]=J616,טבלה20[[#This Row],[מחזורי פעילות]]&gt;1),1,"")</f>
        <v/>
      </c>
      <c r="U617" s="14" t="str">
        <f>IF(OR(AND(טבלה20[[#This Row],[מחזורי פעילות]]&lt;&gt;"",Q618=""),AND(טבלה20[[#This Row],[פעילות]]=3,Q618=1)),טבלה20[[#This Row],[מחזורי פעילות]],"")</f>
        <v/>
      </c>
      <c r="V617" s="14" t="str">
        <f>IF(טבלה20[[#This Row],[באיזה מחזור נעקר אחרי קביעה?]]&lt;&gt;"",1,"")</f>
        <v/>
      </c>
      <c r="W617" s="14" t="str">
        <f>IF(AND(טבלה20[[#This Row],[באיזה מחזור נעקר אחרי קביעה?]]&lt;&gt;"",טבלה20[[#This Row],[CycleNumber]]&gt;B618),טבלה20[[#This Row],[באיזה מחזור נעקר אחרי קביעה?]],"")</f>
        <v/>
      </c>
      <c r="X617" s="14" t="str">
        <f>IF(AND(טבלה20[[#This Row],[הפרש קבוע אחרון]]&lt;&gt;"",J616=""),טבלה20[[#This Row],[CycleNumber]],"")</f>
        <v/>
      </c>
      <c r="Y617" s="14" t="str">
        <f>IF(OR(טבלה20[[#This Row],[CycleNumber]]&gt;B618,B618=""),טבלה20[[#This Row],[CycleNumber]],"")</f>
        <v/>
      </c>
      <c r="Z6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7" t="s">
        <v>65</v>
      </c>
      <c r="AS617">
        <v>8</v>
      </c>
      <c r="AT617">
        <v>28</v>
      </c>
      <c r="AU617">
        <f t="shared" si="21"/>
        <v>0</v>
      </c>
      <c r="AV617" t="str">
        <f t="shared" si="22"/>
        <v/>
      </c>
    </row>
    <row r="618" spans="1:48" x14ac:dyDescent="0.25">
      <c r="A618" t="s">
        <v>65</v>
      </c>
      <c r="B618">
        <v>10</v>
      </c>
      <c r="C618">
        <v>0</v>
      </c>
      <c r="D618">
        <v>1</v>
      </c>
      <c r="E618">
        <v>0</v>
      </c>
      <c r="F618">
        <v>32</v>
      </c>
      <c r="G618">
        <f>טבלה20[[#This Row],[LengthofCycle]]+1</f>
        <v>33</v>
      </c>
      <c r="H618" t="str">
        <f>IF(טבלה20[[#This Row],[CycleNumber]]&gt;2,IF(AND(טבלה20[[#This Row],[LengthofCycle]]-F617=F617-F616,טבלה20[[#This Row],[LengthofCycle]]-F617&lt;&gt;0),1,""),"")</f>
        <v/>
      </c>
      <c r="I618" t="str">
        <f>IF(טבלה20[[#This Row],[דילוג]]=1,SUM(H618:H619),"")</f>
        <v/>
      </c>
      <c r="J618" t="str">
        <f>IF(AND(טבלה20[[#This Row],[CycleNumber]]&gt;B617,טבלה20[[#This Row],[CycleNumber]]&gt;2),IF(טבלה20[[#This Row],[דילוג]]=1,טבלה20[[#This Row],[LengthofCycle]]-F617,J617),"")</f>
        <v/>
      </c>
      <c r="K618">
        <f>IF(AND(טבלה20[[#This Row],[CycleNumber]]&gt;B617,טבלה20[[#This Row],[CycleNumber]]&gt;2),IF(טבלה20[[#This Row],[דילוג]]=1,1,IF(MAX(K616:K617)=1,1,IF(טבלה20[[#This Row],[LengthofCycle]]-F617&lt;&gt;טבלה20[[#This Row],[הפרש קבוע אחרון]],0,""))),"")</f>
        <v>0</v>
      </c>
      <c r="L618" t="str">
        <f>IF(טבלה20[[#This Row],[CycleNumber]]&lt;3,"",IF(טבלה20[[#This Row],[דילוג]]=1,1,IF(L617="","",IF(טבלה20[[#This Row],[LengthofCycle]]-F617=טבלה20[[#This Row],[הפרש קבוע אחרון]],1,IF(L617+1&gt;3,"",L617+1)))))</f>
        <v/>
      </c>
      <c r="M618" t="str">
        <f>IF(AND(טבלה20[[#This Row],[פעילות]]=1,L619=2,L620=1,B620&gt;טבלה20[[#This Row],[CycleNumber]]),1,"")</f>
        <v/>
      </c>
      <c r="N618" t="str">
        <f>IF(AND(טבלה20[[#This Row],[האם יש לאישה וסת דילוג?]]=1,טבלה20[[#This Row],[CycleNumber]]&gt;5),IF(AND(טבלה20[[#This Row],[LengthofCycle]]=F615,F617=F614,F616=F613),1,""),"")</f>
        <v/>
      </c>
      <c r="O618" t="str">
        <f>IF(OR(טבלה20[[#This Row],[פעילות]]="",L617=""),"",IF(טבלה20[[#This Row],[פעילות]]=1,1,0))</f>
        <v/>
      </c>
      <c r="P618" t="str">
        <f>IF(AND(טבלה20[[#This Row],[הפרש קבוע אחרון]]&lt;&gt;"",טבלה20[[#This Row],[CycleNumber]]&lt;B619,B619&lt;&gt;"",טבלה20[[#This Row],[פעילות]]&lt;4),IF(F619-טבלה20[[#This Row],[LengthofCycle]]=טבלה20[[#This Row],[הפרש קבוע אחרון]],1,0),"")</f>
        <v/>
      </c>
      <c r="Q618" s="14" t="str">
        <f>IF(טבלה20[[#This Row],[פעילות]]="","",IF(OR(Q617="",AND(טבלה20[[#This Row],[דילוג]]=1,L617=3)),1,Q617+1))</f>
        <v/>
      </c>
      <c r="R618" s="14" t="str">
        <f>IF(AND(טבלה20[[#This Row],[מחזורי פעילות]]=3,H619=1,טבלה20[[#This Row],[הפרש קבוע אחרון]]&lt;&gt;J619),1,"")</f>
        <v/>
      </c>
      <c r="S618" s="14" t="str">
        <f>IF(AND(טבלה20[[#This Row],[מחזורי פעילות]]=3,H619=1,טבלה20[[#This Row],[הפרש קבוע אחרון]]=J619),1,"")</f>
        <v/>
      </c>
      <c r="T618" s="14" t="str">
        <f>IF(AND(טבלה20[[#This Row],[דילוג]]=1,טבלה20[[#This Row],[הפרש קבוע אחרון]]=J617,טבלה20[[#This Row],[מחזורי פעילות]]&gt;1),1,"")</f>
        <v/>
      </c>
      <c r="U618" s="14" t="str">
        <f>IF(OR(AND(טבלה20[[#This Row],[מחזורי פעילות]]&lt;&gt;"",Q619=""),AND(טבלה20[[#This Row],[פעילות]]=3,Q619=1)),טבלה20[[#This Row],[מחזורי פעילות]],"")</f>
        <v/>
      </c>
      <c r="V618" s="14" t="str">
        <f>IF(טבלה20[[#This Row],[באיזה מחזור נעקר אחרי קביעה?]]&lt;&gt;"",1,"")</f>
        <v/>
      </c>
      <c r="W618" s="14" t="str">
        <f>IF(AND(טבלה20[[#This Row],[באיזה מחזור נעקר אחרי קביעה?]]&lt;&gt;"",טבלה20[[#This Row],[CycleNumber]]&gt;B619),טבלה20[[#This Row],[באיזה מחזור נעקר אחרי קביעה?]],"")</f>
        <v/>
      </c>
      <c r="X618" s="14" t="str">
        <f>IF(AND(טבלה20[[#This Row],[הפרש קבוע אחרון]]&lt;&gt;"",J617=""),טבלה20[[#This Row],[CycleNumber]],"")</f>
        <v/>
      </c>
      <c r="Y618" s="14" t="str">
        <f>IF(OR(טבלה20[[#This Row],[CycleNumber]]&gt;B619,B619=""),טבלה20[[#This Row],[CycleNumber]],"")</f>
        <v/>
      </c>
      <c r="Z6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8" t="s">
        <v>65</v>
      </c>
      <c r="AS618">
        <v>9</v>
      </c>
      <c r="AT618">
        <v>26</v>
      </c>
      <c r="AU618">
        <f t="shared" si="21"/>
        <v>0</v>
      </c>
      <c r="AV618" t="str">
        <f t="shared" si="22"/>
        <v/>
      </c>
    </row>
    <row r="619" spans="1:48" x14ac:dyDescent="0.25">
      <c r="A619" t="s">
        <v>65</v>
      </c>
      <c r="B619">
        <v>11</v>
      </c>
      <c r="C619">
        <v>0</v>
      </c>
      <c r="D619">
        <v>1</v>
      </c>
      <c r="E619">
        <v>0</v>
      </c>
      <c r="F619">
        <v>31</v>
      </c>
      <c r="G619">
        <f>טבלה20[[#This Row],[LengthofCycle]]+1</f>
        <v>32</v>
      </c>
      <c r="H619" t="str">
        <f>IF(טבלה20[[#This Row],[CycleNumber]]&gt;2,IF(AND(טבלה20[[#This Row],[LengthofCycle]]-F618=F618-F617,טבלה20[[#This Row],[LengthofCycle]]-F618&lt;&gt;0),1,""),"")</f>
        <v/>
      </c>
      <c r="I619" t="str">
        <f>IF(טבלה20[[#This Row],[דילוג]]=1,SUM(H619:H620),"")</f>
        <v/>
      </c>
      <c r="J619" t="str">
        <f>IF(AND(טבלה20[[#This Row],[CycleNumber]]&gt;B618,טבלה20[[#This Row],[CycleNumber]]&gt;2),IF(טבלה20[[#This Row],[דילוג]]=1,טבלה20[[#This Row],[LengthofCycle]]-F618,J618),"")</f>
        <v/>
      </c>
      <c r="K619">
        <f>IF(AND(טבלה20[[#This Row],[CycleNumber]]&gt;B618,טבלה20[[#This Row],[CycleNumber]]&gt;2),IF(טבלה20[[#This Row],[דילוג]]=1,1,IF(MAX(K617:K618)=1,1,IF(טבלה20[[#This Row],[LengthofCycle]]-F618&lt;&gt;טבלה20[[#This Row],[הפרש קבוע אחרון]],0,""))),"")</f>
        <v>0</v>
      </c>
      <c r="L619" t="str">
        <f>IF(טבלה20[[#This Row],[CycleNumber]]&lt;3,"",IF(טבלה20[[#This Row],[דילוג]]=1,1,IF(L618="","",IF(טבלה20[[#This Row],[LengthofCycle]]-F618=טבלה20[[#This Row],[הפרש קבוע אחרון]],1,IF(L618+1&gt;3,"",L618+1)))))</f>
        <v/>
      </c>
      <c r="M619" t="str">
        <f>IF(AND(טבלה20[[#This Row],[פעילות]]=1,L620=2,L621=1,B621&gt;טבלה20[[#This Row],[CycleNumber]]),1,"")</f>
        <v/>
      </c>
      <c r="N619" t="str">
        <f>IF(AND(טבלה20[[#This Row],[האם יש לאישה וסת דילוג?]]=1,טבלה20[[#This Row],[CycleNumber]]&gt;5),IF(AND(טבלה20[[#This Row],[LengthofCycle]]=F616,F618=F615,F617=F614),1,""),"")</f>
        <v/>
      </c>
      <c r="O619" t="str">
        <f>IF(OR(טבלה20[[#This Row],[פעילות]]="",L618=""),"",IF(טבלה20[[#This Row],[פעילות]]=1,1,0))</f>
        <v/>
      </c>
      <c r="P619" t="str">
        <f>IF(AND(טבלה20[[#This Row],[הפרש קבוע אחרון]]&lt;&gt;"",טבלה20[[#This Row],[CycleNumber]]&lt;B620,B620&lt;&gt;"",טבלה20[[#This Row],[פעילות]]&lt;4),IF(F620-טבלה20[[#This Row],[LengthofCycle]]=טבלה20[[#This Row],[הפרש קבוע אחרון]],1,0),"")</f>
        <v/>
      </c>
      <c r="Q619" s="14" t="str">
        <f>IF(טבלה20[[#This Row],[פעילות]]="","",IF(OR(Q618="",AND(טבלה20[[#This Row],[דילוג]]=1,L618=3)),1,Q618+1))</f>
        <v/>
      </c>
      <c r="R619" s="14" t="str">
        <f>IF(AND(טבלה20[[#This Row],[מחזורי פעילות]]=3,H620=1,טבלה20[[#This Row],[הפרש קבוע אחרון]]&lt;&gt;J620),1,"")</f>
        <v/>
      </c>
      <c r="S619" s="14" t="str">
        <f>IF(AND(טבלה20[[#This Row],[מחזורי פעילות]]=3,H620=1,טבלה20[[#This Row],[הפרש קבוע אחרון]]=J620),1,"")</f>
        <v/>
      </c>
      <c r="T619" s="14" t="str">
        <f>IF(AND(טבלה20[[#This Row],[דילוג]]=1,טבלה20[[#This Row],[הפרש קבוע אחרון]]=J618,טבלה20[[#This Row],[מחזורי פעילות]]&gt;1),1,"")</f>
        <v/>
      </c>
      <c r="U619" s="14" t="str">
        <f>IF(OR(AND(טבלה20[[#This Row],[מחזורי פעילות]]&lt;&gt;"",Q620=""),AND(טבלה20[[#This Row],[פעילות]]=3,Q620=1)),טבלה20[[#This Row],[מחזורי פעילות]],"")</f>
        <v/>
      </c>
      <c r="V619" s="14" t="str">
        <f>IF(טבלה20[[#This Row],[באיזה מחזור נעקר אחרי קביעה?]]&lt;&gt;"",1,"")</f>
        <v/>
      </c>
      <c r="W619" s="14" t="str">
        <f>IF(AND(טבלה20[[#This Row],[באיזה מחזור נעקר אחרי קביעה?]]&lt;&gt;"",טבלה20[[#This Row],[CycleNumber]]&gt;B620),טבלה20[[#This Row],[באיזה מחזור נעקר אחרי קביעה?]],"")</f>
        <v/>
      </c>
      <c r="X619" s="14" t="str">
        <f>IF(AND(טבלה20[[#This Row],[הפרש קבוע אחרון]]&lt;&gt;"",J618=""),טבלה20[[#This Row],[CycleNumber]],"")</f>
        <v/>
      </c>
      <c r="Y619" s="14" t="str">
        <f>IF(OR(טבלה20[[#This Row],[CycleNumber]]&gt;B620,B620=""),טבלה20[[#This Row],[CycleNumber]],"")</f>
        <v/>
      </c>
      <c r="Z6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19" t="s">
        <v>65</v>
      </c>
      <c r="AS619">
        <v>10</v>
      </c>
      <c r="AT619">
        <v>32</v>
      </c>
      <c r="AU619">
        <f t="shared" si="21"/>
        <v>0</v>
      </c>
      <c r="AV619" t="str">
        <f t="shared" si="22"/>
        <v/>
      </c>
    </row>
    <row r="620" spans="1:48" x14ac:dyDescent="0.25">
      <c r="A620" t="s">
        <v>65</v>
      </c>
      <c r="B620">
        <v>12</v>
      </c>
      <c r="C620">
        <v>0</v>
      </c>
      <c r="D620">
        <v>1</v>
      </c>
      <c r="E620">
        <v>0</v>
      </c>
      <c r="F620">
        <v>29</v>
      </c>
      <c r="G620">
        <f>טבלה20[[#This Row],[LengthofCycle]]+1</f>
        <v>30</v>
      </c>
      <c r="H620" t="str">
        <f>IF(טבלה20[[#This Row],[CycleNumber]]&gt;2,IF(AND(טבלה20[[#This Row],[LengthofCycle]]-F619=F619-F618,טבלה20[[#This Row],[LengthofCycle]]-F619&lt;&gt;0),1,""),"")</f>
        <v/>
      </c>
      <c r="I620" t="str">
        <f>IF(טבלה20[[#This Row],[דילוג]]=1,SUM(H620:H621),"")</f>
        <v/>
      </c>
      <c r="J620" t="str">
        <f>IF(AND(טבלה20[[#This Row],[CycleNumber]]&gt;B619,טבלה20[[#This Row],[CycleNumber]]&gt;2),IF(טבלה20[[#This Row],[דילוג]]=1,טבלה20[[#This Row],[LengthofCycle]]-F619,J619),"")</f>
        <v/>
      </c>
      <c r="K620">
        <f>IF(AND(טבלה20[[#This Row],[CycleNumber]]&gt;B619,טבלה20[[#This Row],[CycleNumber]]&gt;2),IF(טבלה20[[#This Row],[דילוג]]=1,1,IF(MAX(K618:K619)=1,1,IF(טבלה20[[#This Row],[LengthofCycle]]-F619&lt;&gt;טבלה20[[#This Row],[הפרש קבוע אחרון]],0,""))),"")</f>
        <v>0</v>
      </c>
      <c r="L620" t="str">
        <f>IF(טבלה20[[#This Row],[CycleNumber]]&lt;3,"",IF(טבלה20[[#This Row],[דילוג]]=1,1,IF(L619="","",IF(טבלה20[[#This Row],[LengthofCycle]]-F619=טבלה20[[#This Row],[הפרש קבוע אחרון]],1,IF(L619+1&gt;3,"",L619+1)))))</f>
        <v/>
      </c>
      <c r="M620" t="str">
        <f>IF(AND(טבלה20[[#This Row],[פעילות]]=1,L621=2,L622=1,B622&gt;טבלה20[[#This Row],[CycleNumber]]),1,"")</f>
        <v/>
      </c>
      <c r="N620" t="str">
        <f>IF(AND(טבלה20[[#This Row],[האם יש לאישה וסת דילוג?]]=1,טבלה20[[#This Row],[CycleNumber]]&gt;5),IF(AND(טבלה20[[#This Row],[LengthofCycle]]=F617,F619=F616,F618=F615),1,""),"")</f>
        <v/>
      </c>
      <c r="O620" t="str">
        <f>IF(OR(טבלה20[[#This Row],[פעילות]]="",L619=""),"",IF(טבלה20[[#This Row],[פעילות]]=1,1,0))</f>
        <v/>
      </c>
      <c r="P620" t="str">
        <f>IF(AND(טבלה20[[#This Row],[הפרש קבוע אחרון]]&lt;&gt;"",טבלה20[[#This Row],[CycleNumber]]&lt;B621,B621&lt;&gt;"",טבלה20[[#This Row],[פעילות]]&lt;4),IF(F621-טבלה20[[#This Row],[LengthofCycle]]=טבלה20[[#This Row],[הפרש קבוע אחרון]],1,0),"")</f>
        <v/>
      </c>
      <c r="Q620" s="14" t="str">
        <f>IF(טבלה20[[#This Row],[פעילות]]="","",IF(OR(Q619="",AND(טבלה20[[#This Row],[דילוג]]=1,L619=3)),1,Q619+1))</f>
        <v/>
      </c>
      <c r="R620" s="14" t="str">
        <f>IF(AND(טבלה20[[#This Row],[מחזורי פעילות]]=3,H621=1,טבלה20[[#This Row],[הפרש קבוע אחרון]]&lt;&gt;J621),1,"")</f>
        <v/>
      </c>
      <c r="S620" s="14" t="str">
        <f>IF(AND(טבלה20[[#This Row],[מחזורי פעילות]]=3,H621=1,טבלה20[[#This Row],[הפרש קבוע אחרון]]=J621),1,"")</f>
        <v/>
      </c>
      <c r="T620" s="14" t="str">
        <f>IF(AND(טבלה20[[#This Row],[דילוג]]=1,טבלה20[[#This Row],[הפרש קבוע אחרון]]=J619,טבלה20[[#This Row],[מחזורי פעילות]]&gt;1),1,"")</f>
        <v/>
      </c>
      <c r="U620" s="14" t="str">
        <f>IF(OR(AND(טבלה20[[#This Row],[מחזורי פעילות]]&lt;&gt;"",Q621=""),AND(טבלה20[[#This Row],[פעילות]]=3,Q621=1)),טבלה20[[#This Row],[מחזורי פעילות]],"")</f>
        <v/>
      </c>
      <c r="V620" s="14" t="str">
        <f>IF(טבלה20[[#This Row],[באיזה מחזור נעקר אחרי קביעה?]]&lt;&gt;"",1,"")</f>
        <v/>
      </c>
      <c r="W620" s="14" t="str">
        <f>IF(AND(טבלה20[[#This Row],[באיזה מחזור נעקר אחרי קביעה?]]&lt;&gt;"",טבלה20[[#This Row],[CycleNumber]]&gt;B621),טבלה20[[#This Row],[באיזה מחזור נעקר אחרי קביעה?]],"")</f>
        <v/>
      </c>
      <c r="X620" s="14" t="str">
        <f>IF(AND(טבלה20[[#This Row],[הפרש קבוע אחרון]]&lt;&gt;"",J619=""),טבלה20[[#This Row],[CycleNumber]],"")</f>
        <v/>
      </c>
      <c r="Y620" s="14">
        <f>IF(OR(טבלה20[[#This Row],[CycleNumber]]&gt;B621,B621=""),טבלה20[[#This Row],[CycleNumber]],"")</f>
        <v>12</v>
      </c>
      <c r="Z6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0" t="s">
        <v>65</v>
      </c>
      <c r="AS620">
        <v>11</v>
      </c>
      <c r="AT620">
        <v>31</v>
      </c>
      <c r="AU620">
        <f t="shared" si="21"/>
        <v>0</v>
      </c>
      <c r="AV620" t="str">
        <f t="shared" si="22"/>
        <v/>
      </c>
    </row>
    <row r="621" spans="1:48" x14ac:dyDescent="0.25">
      <c r="A621" t="s">
        <v>9</v>
      </c>
      <c r="B621">
        <v>1</v>
      </c>
      <c r="C621">
        <v>1</v>
      </c>
      <c r="D621">
        <v>1</v>
      </c>
      <c r="E621">
        <v>0</v>
      </c>
      <c r="F621">
        <v>29</v>
      </c>
      <c r="G621">
        <f>טבלה20[[#This Row],[LengthofCycle]]+1</f>
        <v>30</v>
      </c>
      <c r="H621" t="str">
        <f>IF(טבלה20[[#This Row],[CycleNumber]]&gt;2,IF(AND(טבלה20[[#This Row],[LengthofCycle]]-F620=F620-F619,טבלה20[[#This Row],[LengthofCycle]]-F620&lt;&gt;0),1,""),"")</f>
        <v/>
      </c>
      <c r="I621" t="str">
        <f>IF(טבלה20[[#This Row],[דילוג]]=1,SUM(H621:H622),"")</f>
        <v/>
      </c>
      <c r="J621" t="str">
        <f>IF(AND(טבלה20[[#This Row],[CycleNumber]]&gt;B620,טבלה20[[#This Row],[CycleNumber]]&gt;2),IF(טבלה20[[#This Row],[דילוג]]=1,טבלה20[[#This Row],[LengthofCycle]]-F620,J620),"")</f>
        <v/>
      </c>
      <c r="K621" t="str">
        <f>IF(AND(טבלה20[[#This Row],[CycleNumber]]&gt;B620,טבלה20[[#This Row],[CycleNumber]]&gt;2),IF(טבלה20[[#This Row],[דילוג]]=1,1,IF(MAX(K619:K620)=1,1,IF(טבלה20[[#This Row],[LengthofCycle]]-F620&lt;&gt;טבלה20[[#This Row],[הפרש קבוע אחרון]],0,""))),"")</f>
        <v/>
      </c>
      <c r="L621" t="str">
        <f>IF(טבלה20[[#This Row],[CycleNumber]]&lt;3,"",IF(טבלה20[[#This Row],[דילוג]]=1,1,IF(L620="","",IF(טבלה20[[#This Row],[LengthofCycle]]-F620=טבלה20[[#This Row],[הפרש קבוע אחרון]],1,IF(L620+1&gt;3,"",L620+1)))))</f>
        <v/>
      </c>
      <c r="M621" t="str">
        <f>IF(AND(טבלה20[[#This Row],[פעילות]]=1,L622=2,L623=1,B623&gt;טבלה20[[#This Row],[CycleNumber]]),1,"")</f>
        <v/>
      </c>
      <c r="N621" t="str">
        <f>IF(AND(טבלה20[[#This Row],[האם יש לאישה וסת דילוג?]]=1,טבלה20[[#This Row],[CycleNumber]]&gt;5),IF(AND(טבלה20[[#This Row],[LengthofCycle]]=F618,F620=F617,F619=F616),1,""),"")</f>
        <v/>
      </c>
      <c r="O621" t="str">
        <f>IF(OR(טבלה20[[#This Row],[פעילות]]="",L620=""),"",IF(טבלה20[[#This Row],[פעילות]]=1,1,0))</f>
        <v/>
      </c>
      <c r="P621" t="str">
        <f>IF(AND(טבלה20[[#This Row],[הפרש קבוע אחרון]]&lt;&gt;"",טבלה20[[#This Row],[CycleNumber]]&lt;B622,B622&lt;&gt;"",טבלה20[[#This Row],[פעילות]]&lt;4),IF(F622-טבלה20[[#This Row],[LengthofCycle]]=טבלה20[[#This Row],[הפרש קבוע אחרון]],1,0),"")</f>
        <v/>
      </c>
      <c r="Q621" s="14" t="str">
        <f>IF(טבלה20[[#This Row],[פעילות]]="","",IF(OR(Q620="",AND(טבלה20[[#This Row],[דילוג]]=1,L620=3)),1,Q620+1))</f>
        <v/>
      </c>
      <c r="R621" s="14" t="str">
        <f>IF(AND(טבלה20[[#This Row],[מחזורי פעילות]]=3,H622=1,טבלה20[[#This Row],[הפרש קבוע אחרון]]&lt;&gt;J622),1,"")</f>
        <v/>
      </c>
      <c r="S621" s="14" t="str">
        <f>IF(AND(טבלה20[[#This Row],[מחזורי פעילות]]=3,H622=1,טבלה20[[#This Row],[הפרש קבוע אחרון]]=J622),1,"")</f>
        <v/>
      </c>
      <c r="T621" s="14" t="str">
        <f>IF(AND(טבלה20[[#This Row],[דילוג]]=1,טבלה20[[#This Row],[הפרש קבוע אחרון]]=J620,טבלה20[[#This Row],[מחזורי פעילות]]&gt;1),1,"")</f>
        <v/>
      </c>
      <c r="U621" s="14" t="str">
        <f>IF(OR(AND(טבלה20[[#This Row],[מחזורי פעילות]]&lt;&gt;"",Q622=""),AND(טבלה20[[#This Row],[פעילות]]=3,Q622=1)),טבלה20[[#This Row],[מחזורי פעילות]],"")</f>
        <v/>
      </c>
      <c r="V621" s="14" t="str">
        <f>IF(טבלה20[[#This Row],[באיזה מחזור נעקר אחרי קביעה?]]&lt;&gt;"",1,"")</f>
        <v/>
      </c>
      <c r="W621" s="14" t="str">
        <f>IF(AND(טבלה20[[#This Row],[באיזה מחזור נעקר אחרי קביעה?]]&lt;&gt;"",טבלה20[[#This Row],[CycleNumber]]&gt;B622),טבלה20[[#This Row],[באיזה מחזור נעקר אחרי קביעה?]],"")</f>
        <v/>
      </c>
      <c r="X621" s="14" t="str">
        <f>IF(AND(טבלה20[[#This Row],[הפרש קבוע אחרון]]&lt;&gt;"",J620=""),טבלה20[[#This Row],[CycleNumber]],"")</f>
        <v/>
      </c>
      <c r="Y621" s="14" t="str">
        <f>IF(OR(טבלה20[[#This Row],[CycleNumber]]&gt;B622,B622=""),טבלה20[[#This Row],[CycleNumber]],"")</f>
        <v/>
      </c>
      <c r="Z6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1" t="s">
        <v>65</v>
      </c>
      <c r="AS621">
        <v>12</v>
      </c>
      <c r="AT621">
        <v>29</v>
      </c>
      <c r="AU621">
        <f t="shared" si="21"/>
        <v>0</v>
      </c>
      <c r="AV621" t="str">
        <f t="shared" si="22"/>
        <v/>
      </c>
    </row>
    <row r="622" spans="1:48" x14ac:dyDescent="0.25">
      <c r="A622" t="s">
        <v>9</v>
      </c>
      <c r="B622">
        <v>2</v>
      </c>
      <c r="C622">
        <v>1</v>
      </c>
      <c r="D622">
        <v>1</v>
      </c>
      <c r="E622">
        <v>0</v>
      </c>
      <c r="F622">
        <v>33</v>
      </c>
      <c r="G622">
        <f>טבלה20[[#This Row],[LengthofCycle]]+1</f>
        <v>34</v>
      </c>
      <c r="H622" t="str">
        <f>IF(טבלה20[[#This Row],[CycleNumber]]&gt;2,IF(AND(טבלה20[[#This Row],[LengthofCycle]]-F621=F621-F620,טבלה20[[#This Row],[LengthofCycle]]-F621&lt;&gt;0),1,""),"")</f>
        <v/>
      </c>
      <c r="I622" t="str">
        <f>IF(טבלה20[[#This Row],[דילוג]]=1,SUM(H622:H623),"")</f>
        <v/>
      </c>
      <c r="J622" t="str">
        <f>IF(AND(טבלה20[[#This Row],[CycleNumber]]&gt;B621,טבלה20[[#This Row],[CycleNumber]]&gt;2),IF(טבלה20[[#This Row],[דילוג]]=1,טבלה20[[#This Row],[LengthofCycle]]-F621,J621),"")</f>
        <v/>
      </c>
      <c r="K622" t="str">
        <f>IF(AND(טבלה20[[#This Row],[CycleNumber]]&gt;B621,טבלה20[[#This Row],[CycleNumber]]&gt;2),IF(טבלה20[[#This Row],[דילוג]]=1,1,IF(MAX(K620:K621)=1,1,IF(טבלה20[[#This Row],[LengthofCycle]]-F621&lt;&gt;טבלה20[[#This Row],[הפרש קבוע אחרון]],0,""))),"")</f>
        <v/>
      </c>
      <c r="L622" t="str">
        <f>IF(טבלה20[[#This Row],[CycleNumber]]&lt;3,"",IF(טבלה20[[#This Row],[דילוג]]=1,1,IF(L621="","",IF(טבלה20[[#This Row],[LengthofCycle]]-F621=טבלה20[[#This Row],[הפרש קבוע אחרון]],1,IF(L621+1&gt;3,"",L621+1)))))</f>
        <v/>
      </c>
      <c r="M622" t="str">
        <f>IF(AND(טבלה20[[#This Row],[פעילות]]=1,L623=2,L624=1,B624&gt;טבלה20[[#This Row],[CycleNumber]]),1,"")</f>
        <v/>
      </c>
      <c r="N622" t="str">
        <f>IF(AND(טבלה20[[#This Row],[האם יש לאישה וסת דילוג?]]=1,טבלה20[[#This Row],[CycleNumber]]&gt;5),IF(AND(טבלה20[[#This Row],[LengthofCycle]]=F619,F621=F618,F620=F617),1,""),"")</f>
        <v/>
      </c>
      <c r="O622" t="str">
        <f>IF(OR(טבלה20[[#This Row],[פעילות]]="",L621=""),"",IF(טבלה20[[#This Row],[פעילות]]=1,1,0))</f>
        <v/>
      </c>
      <c r="P622" t="str">
        <f>IF(AND(טבלה20[[#This Row],[הפרש קבוע אחרון]]&lt;&gt;"",טבלה20[[#This Row],[CycleNumber]]&lt;B623,B623&lt;&gt;"",טבלה20[[#This Row],[פעילות]]&lt;4),IF(F623-טבלה20[[#This Row],[LengthofCycle]]=טבלה20[[#This Row],[הפרש קבוע אחרון]],1,0),"")</f>
        <v/>
      </c>
      <c r="Q622" s="14" t="str">
        <f>IF(טבלה20[[#This Row],[פעילות]]="","",IF(OR(Q621="",AND(טבלה20[[#This Row],[דילוג]]=1,L621=3)),1,Q621+1))</f>
        <v/>
      </c>
      <c r="R622" s="14" t="str">
        <f>IF(AND(טבלה20[[#This Row],[מחזורי פעילות]]=3,H623=1,טבלה20[[#This Row],[הפרש קבוע אחרון]]&lt;&gt;J623),1,"")</f>
        <v/>
      </c>
      <c r="S622" s="14" t="str">
        <f>IF(AND(טבלה20[[#This Row],[מחזורי פעילות]]=3,H623=1,טבלה20[[#This Row],[הפרש קבוע אחרון]]=J623),1,"")</f>
        <v/>
      </c>
      <c r="T622" s="14" t="str">
        <f>IF(AND(טבלה20[[#This Row],[דילוג]]=1,טבלה20[[#This Row],[הפרש קבוע אחרון]]=J621,טבלה20[[#This Row],[מחזורי פעילות]]&gt;1),1,"")</f>
        <v/>
      </c>
      <c r="U622" s="14" t="str">
        <f>IF(OR(AND(טבלה20[[#This Row],[מחזורי פעילות]]&lt;&gt;"",Q623=""),AND(טבלה20[[#This Row],[פעילות]]=3,Q623=1)),טבלה20[[#This Row],[מחזורי פעילות]],"")</f>
        <v/>
      </c>
      <c r="V622" s="14" t="str">
        <f>IF(טבלה20[[#This Row],[באיזה מחזור נעקר אחרי קביעה?]]&lt;&gt;"",1,"")</f>
        <v/>
      </c>
      <c r="W622" s="14" t="str">
        <f>IF(AND(טבלה20[[#This Row],[באיזה מחזור נעקר אחרי קביעה?]]&lt;&gt;"",טבלה20[[#This Row],[CycleNumber]]&gt;B623),טבלה20[[#This Row],[באיזה מחזור נעקר אחרי קביעה?]],"")</f>
        <v/>
      </c>
      <c r="X622" s="14" t="str">
        <f>IF(AND(טבלה20[[#This Row],[הפרש קבוע אחרון]]&lt;&gt;"",J621=""),טבלה20[[#This Row],[CycleNumber]],"")</f>
        <v/>
      </c>
      <c r="Y622" s="14" t="str">
        <f>IF(OR(טבלה20[[#This Row],[CycleNumber]]&gt;B623,B623=""),טבלה20[[#This Row],[CycleNumber]],"")</f>
        <v/>
      </c>
      <c r="Z6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2" t="s">
        <v>9</v>
      </c>
      <c r="AS622">
        <v>1</v>
      </c>
      <c r="AT622">
        <v>29</v>
      </c>
      <c r="AU622" t="str">
        <f t="shared" si="21"/>
        <v/>
      </c>
      <c r="AV622" t="str">
        <f t="shared" si="22"/>
        <v/>
      </c>
    </row>
    <row r="623" spans="1:48" x14ac:dyDescent="0.25">
      <c r="A623" t="s">
        <v>9</v>
      </c>
      <c r="B623">
        <v>3</v>
      </c>
      <c r="C623">
        <v>1</v>
      </c>
      <c r="D623">
        <v>1</v>
      </c>
      <c r="E623">
        <v>0</v>
      </c>
      <c r="F623">
        <v>24</v>
      </c>
      <c r="G623">
        <f>טבלה20[[#This Row],[LengthofCycle]]+1</f>
        <v>25</v>
      </c>
      <c r="H623" t="str">
        <f>IF(טבלה20[[#This Row],[CycleNumber]]&gt;2,IF(AND(טבלה20[[#This Row],[LengthofCycle]]-F622=F622-F621,טבלה20[[#This Row],[LengthofCycle]]-F622&lt;&gt;0),1,""),"")</f>
        <v/>
      </c>
      <c r="I623" t="str">
        <f>IF(טבלה20[[#This Row],[דילוג]]=1,SUM(H623:H624),"")</f>
        <v/>
      </c>
      <c r="J623" t="str">
        <f>IF(AND(טבלה20[[#This Row],[CycleNumber]]&gt;B622,טבלה20[[#This Row],[CycleNumber]]&gt;2),IF(טבלה20[[#This Row],[דילוג]]=1,טבלה20[[#This Row],[LengthofCycle]]-F622,J622),"")</f>
        <v/>
      </c>
      <c r="K623">
        <f>IF(AND(טבלה20[[#This Row],[CycleNumber]]&gt;B622,טבלה20[[#This Row],[CycleNumber]]&gt;2),IF(טבלה20[[#This Row],[דילוג]]=1,1,IF(MAX(K621:K622)=1,1,IF(טבלה20[[#This Row],[LengthofCycle]]-F622&lt;&gt;טבלה20[[#This Row],[הפרש קבוע אחרון]],0,""))),"")</f>
        <v>0</v>
      </c>
      <c r="L623" t="str">
        <f>IF(טבלה20[[#This Row],[CycleNumber]]&lt;3,"",IF(טבלה20[[#This Row],[דילוג]]=1,1,IF(L622="","",IF(טבלה20[[#This Row],[LengthofCycle]]-F622=טבלה20[[#This Row],[הפרש קבוע אחרון]],1,IF(L622+1&gt;3,"",L622+1)))))</f>
        <v/>
      </c>
      <c r="M623" t="str">
        <f>IF(AND(טבלה20[[#This Row],[פעילות]]=1,L624=2,L625=1,B625&gt;טבלה20[[#This Row],[CycleNumber]]),1,"")</f>
        <v/>
      </c>
      <c r="N623" t="str">
        <f>IF(AND(טבלה20[[#This Row],[האם יש לאישה וסת דילוג?]]=1,טבלה20[[#This Row],[CycleNumber]]&gt;5),IF(AND(טבלה20[[#This Row],[LengthofCycle]]=F620,F622=F619,F621=F618),1,""),"")</f>
        <v/>
      </c>
      <c r="O623" t="str">
        <f>IF(OR(טבלה20[[#This Row],[פעילות]]="",L622=""),"",IF(טבלה20[[#This Row],[פעילות]]=1,1,0))</f>
        <v/>
      </c>
      <c r="P623" t="str">
        <f>IF(AND(טבלה20[[#This Row],[הפרש קבוע אחרון]]&lt;&gt;"",טבלה20[[#This Row],[CycleNumber]]&lt;B624,B624&lt;&gt;"",טבלה20[[#This Row],[פעילות]]&lt;4),IF(F624-טבלה20[[#This Row],[LengthofCycle]]=טבלה20[[#This Row],[הפרש קבוע אחרון]],1,0),"")</f>
        <v/>
      </c>
      <c r="Q623" s="14" t="str">
        <f>IF(טבלה20[[#This Row],[פעילות]]="","",IF(OR(Q622="",AND(טבלה20[[#This Row],[דילוג]]=1,L622=3)),1,Q622+1))</f>
        <v/>
      </c>
      <c r="R623" s="14" t="str">
        <f>IF(AND(טבלה20[[#This Row],[מחזורי פעילות]]=3,H624=1,טבלה20[[#This Row],[הפרש קבוע אחרון]]&lt;&gt;J624),1,"")</f>
        <v/>
      </c>
      <c r="S623" s="14" t="str">
        <f>IF(AND(טבלה20[[#This Row],[מחזורי פעילות]]=3,H624=1,טבלה20[[#This Row],[הפרש קבוע אחרון]]=J624),1,"")</f>
        <v/>
      </c>
      <c r="T623" s="14" t="str">
        <f>IF(AND(טבלה20[[#This Row],[דילוג]]=1,טבלה20[[#This Row],[הפרש קבוע אחרון]]=J622,טבלה20[[#This Row],[מחזורי פעילות]]&gt;1),1,"")</f>
        <v/>
      </c>
      <c r="U623" s="14" t="str">
        <f>IF(OR(AND(טבלה20[[#This Row],[מחזורי פעילות]]&lt;&gt;"",Q624=""),AND(טבלה20[[#This Row],[פעילות]]=3,Q624=1)),טבלה20[[#This Row],[מחזורי פעילות]],"")</f>
        <v/>
      </c>
      <c r="V623" s="14" t="str">
        <f>IF(טבלה20[[#This Row],[באיזה מחזור נעקר אחרי קביעה?]]&lt;&gt;"",1,"")</f>
        <v/>
      </c>
      <c r="W623" s="14" t="str">
        <f>IF(AND(טבלה20[[#This Row],[באיזה מחזור נעקר אחרי קביעה?]]&lt;&gt;"",טבלה20[[#This Row],[CycleNumber]]&gt;B624),טבלה20[[#This Row],[באיזה מחזור נעקר אחרי קביעה?]],"")</f>
        <v/>
      </c>
      <c r="X623" s="14" t="str">
        <f>IF(AND(טבלה20[[#This Row],[הפרש קבוע אחרון]]&lt;&gt;"",J622=""),טבלה20[[#This Row],[CycleNumber]],"")</f>
        <v/>
      </c>
      <c r="Y623" s="14" t="str">
        <f>IF(OR(טבלה20[[#This Row],[CycleNumber]]&gt;B624,B624=""),טבלה20[[#This Row],[CycleNumber]],"")</f>
        <v/>
      </c>
      <c r="Z6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3" t="s">
        <v>9</v>
      </c>
      <c r="AS623">
        <v>2</v>
      </c>
      <c r="AT623">
        <v>33</v>
      </c>
      <c r="AU623" t="str">
        <f t="shared" si="21"/>
        <v/>
      </c>
      <c r="AV623" t="str">
        <f t="shared" si="22"/>
        <v/>
      </c>
    </row>
    <row r="624" spans="1:48" x14ac:dyDescent="0.25">
      <c r="A624" t="s">
        <v>9</v>
      </c>
      <c r="B624">
        <v>4</v>
      </c>
      <c r="C624">
        <v>1</v>
      </c>
      <c r="D624">
        <v>1</v>
      </c>
      <c r="E624">
        <v>0</v>
      </c>
      <c r="F624">
        <v>27</v>
      </c>
      <c r="G624">
        <f>טבלה20[[#This Row],[LengthofCycle]]+1</f>
        <v>28</v>
      </c>
      <c r="H624" t="str">
        <f>IF(טבלה20[[#This Row],[CycleNumber]]&gt;2,IF(AND(טבלה20[[#This Row],[LengthofCycle]]-F623=F623-F622,טבלה20[[#This Row],[LengthofCycle]]-F623&lt;&gt;0),1,""),"")</f>
        <v/>
      </c>
      <c r="I624" t="str">
        <f>IF(טבלה20[[#This Row],[דילוג]]=1,SUM(H624:H625),"")</f>
        <v/>
      </c>
      <c r="J624" t="str">
        <f>IF(AND(טבלה20[[#This Row],[CycleNumber]]&gt;B623,טבלה20[[#This Row],[CycleNumber]]&gt;2),IF(טבלה20[[#This Row],[דילוג]]=1,טבלה20[[#This Row],[LengthofCycle]]-F623,J623),"")</f>
        <v/>
      </c>
      <c r="K624">
        <f>IF(AND(טבלה20[[#This Row],[CycleNumber]]&gt;B623,טבלה20[[#This Row],[CycleNumber]]&gt;2),IF(טבלה20[[#This Row],[דילוג]]=1,1,IF(MAX(K622:K623)=1,1,IF(טבלה20[[#This Row],[LengthofCycle]]-F623&lt;&gt;טבלה20[[#This Row],[הפרש קבוע אחרון]],0,""))),"")</f>
        <v>0</v>
      </c>
      <c r="L624" t="str">
        <f>IF(טבלה20[[#This Row],[CycleNumber]]&lt;3,"",IF(טבלה20[[#This Row],[דילוג]]=1,1,IF(L623="","",IF(טבלה20[[#This Row],[LengthofCycle]]-F623=טבלה20[[#This Row],[הפרש קבוע אחרון]],1,IF(L623+1&gt;3,"",L623+1)))))</f>
        <v/>
      </c>
      <c r="M624" t="str">
        <f>IF(AND(טבלה20[[#This Row],[פעילות]]=1,L625=2,L626=1,B626&gt;טבלה20[[#This Row],[CycleNumber]]),1,"")</f>
        <v/>
      </c>
      <c r="N624" t="str">
        <f>IF(AND(טבלה20[[#This Row],[האם יש לאישה וסת דילוג?]]=1,טבלה20[[#This Row],[CycleNumber]]&gt;5),IF(AND(טבלה20[[#This Row],[LengthofCycle]]=F621,F623=F620,F622=F619),1,""),"")</f>
        <v/>
      </c>
      <c r="O624" t="str">
        <f>IF(OR(טבלה20[[#This Row],[פעילות]]="",L623=""),"",IF(טבלה20[[#This Row],[פעילות]]=1,1,0))</f>
        <v/>
      </c>
      <c r="P624" t="str">
        <f>IF(AND(טבלה20[[#This Row],[הפרש קבוע אחרון]]&lt;&gt;"",טבלה20[[#This Row],[CycleNumber]]&lt;B625,B625&lt;&gt;"",טבלה20[[#This Row],[פעילות]]&lt;4),IF(F625-טבלה20[[#This Row],[LengthofCycle]]=טבלה20[[#This Row],[הפרש קבוע אחרון]],1,0),"")</f>
        <v/>
      </c>
      <c r="Q624" s="14" t="str">
        <f>IF(טבלה20[[#This Row],[פעילות]]="","",IF(OR(Q623="",AND(טבלה20[[#This Row],[דילוג]]=1,L623=3)),1,Q623+1))</f>
        <v/>
      </c>
      <c r="R624" s="14" t="str">
        <f>IF(AND(טבלה20[[#This Row],[מחזורי פעילות]]=3,H625=1,טבלה20[[#This Row],[הפרש קבוע אחרון]]&lt;&gt;J625),1,"")</f>
        <v/>
      </c>
      <c r="S624" s="14" t="str">
        <f>IF(AND(טבלה20[[#This Row],[מחזורי פעילות]]=3,H625=1,טבלה20[[#This Row],[הפרש קבוע אחרון]]=J625),1,"")</f>
        <v/>
      </c>
      <c r="T624" s="14" t="str">
        <f>IF(AND(טבלה20[[#This Row],[דילוג]]=1,טבלה20[[#This Row],[הפרש קבוע אחרון]]=J623,טבלה20[[#This Row],[מחזורי פעילות]]&gt;1),1,"")</f>
        <v/>
      </c>
      <c r="U624" s="14" t="str">
        <f>IF(OR(AND(טבלה20[[#This Row],[מחזורי פעילות]]&lt;&gt;"",Q625=""),AND(טבלה20[[#This Row],[פעילות]]=3,Q625=1)),טבלה20[[#This Row],[מחזורי פעילות]],"")</f>
        <v/>
      </c>
      <c r="V624" s="14" t="str">
        <f>IF(טבלה20[[#This Row],[באיזה מחזור נעקר אחרי קביעה?]]&lt;&gt;"",1,"")</f>
        <v/>
      </c>
      <c r="W624" s="14" t="str">
        <f>IF(AND(טבלה20[[#This Row],[באיזה מחזור נעקר אחרי קביעה?]]&lt;&gt;"",טבלה20[[#This Row],[CycleNumber]]&gt;B625),טבלה20[[#This Row],[באיזה מחזור נעקר אחרי קביעה?]],"")</f>
        <v/>
      </c>
      <c r="X624" s="14" t="str">
        <f>IF(AND(טבלה20[[#This Row],[הפרש קבוע אחרון]]&lt;&gt;"",J623=""),טבלה20[[#This Row],[CycleNumber]],"")</f>
        <v/>
      </c>
      <c r="Y624" s="14" t="str">
        <f>IF(OR(טבלה20[[#This Row],[CycleNumber]]&gt;B625,B625=""),טבלה20[[#This Row],[CycleNumber]],"")</f>
        <v/>
      </c>
      <c r="Z6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4" t="s">
        <v>9</v>
      </c>
      <c r="AS624">
        <v>3</v>
      </c>
      <c r="AT624">
        <v>24</v>
      </c>
      <c r="AU624">
        <f t="shared" si="21"/>
        <v>0</v>
      </c>
      <c r="AV624" t="str">
        <f t="shared" si="22"/>
        <v/>
      </c>
    </row>
    <row r="625" spans="1:48" x14ac:dyDescent="0.25">
      <c r="A625" t="s">
        <v>9</v>
      </c>
      <c r="B625">
        <v>5</v>
      </c>
      <c r="C625">
        <v>1</v>
      </c>
      <c r="D625">
        <v>1</v>
      </c>
      <c r="E625">
        <v>0</v>
      </c>
      <c r="F625">
        <v>28</v>
      </c>
      <c r="G625">
        <f>טבלה20[[#This Row],[LengthofCycle]]+1</f>
        <v>29</v>
      </c>
      <c r="H625" t="str">
        <f>IF(טבלה20[[#This Row],[CycleNumber]]&gt;2,IF(AND(טבלה20[[#This Row],[LengthofCycle]]-F624=F624-F623,טבלה20[[#This Row],[LengthofCycle]]-F624&lt;&gt;0),1,""),"")</f>
        <v/>
      </c>
      <c r="I625" t="str">
        <f>IF(טבלה20[[#This Row],[דילוג]]=1,SUM(H625:H626),"")</f>
        <v/>
      </c>
      <c r="J625" t="str">
        <f>IF(AND(טבלה20[[#This Row],[CycleNumber]]&gt;B624,טבלה20[[#This Row],[CycleNumber]]&gt;2),IF(טבלה20[[#This Row],[דילוג]]=1,טבלה20[[#This Row],[LengthofCycle]]-F624,J624),"")</f>
        <v/>
      </c>
      <c r="K625">
        <f>IF(AND(טבלה20[[#This Row],[CycleNumber]]&gt;B624,טבלה20[[#This Row],[CycleNumber]]&gt;2),IF(טבלה20[[#This Row],[דילוג]]=1,1,IF(MAX(K623:K624)=1,1,IF(טבלה20[[#This Row],[LengthofCycle]]-F624&lt;&gt;טבלה20[[#This Row],[הפרש קבוע אחרון]],0,""))),"")</f>
        <v>0</v>
      </c>
      <c r="L625" t="str">
        <f>IF(טבלה20[[#This Row],[CycleNumber]]&lt;3,"",IF(טבלה20[[#This Row],[דילוג]]=1,1,IF(L624="","",IF(טבלה20[[#This Row],[LengthofCycle]]-F624=טבלה20[[#This Row],[הפרש קבוע אחרון]],1,IF(L624+1&gt;3,"",L624+1)))))</f>
        <v/>
      </c>
      <c r="M625" t="str">
        <f>IF(AND(טבלה20[[#This Row],[פעילות]]=1,L626=2,L627=1,B627&gt;טבלה20[[#This Row],[CycleNumber]]),1,"")</f>
        <v/>
      </c>
      <c r="N625" t="str">
        <f>IF(AND(טבלה20[[#This Row],[האם יש לאישה וסת דילוג?]]=1,טבלה20[[#This Row],[CycleNumber]]&gt;5),IF(AND(טבלה20[[#This Row],[LengthofCycle]]=F622,F624=F621,F623=F620),1,""),"")</f>
        <v/>
      </c>
      <c r="O625" t="str">
        <f>IF(OR(טבלה20[[#This Row],[פעילות]]="",L624=""),"",IF(טבלה20[[#This Row],[פעילות]]=1,1,0))</f>
        <v/>
      </c>
      <c r="P625" t="str">
        <f>IF(AND(טבלה20[[#This Row],[הפרש קבוע אחרון]]&lt;&gt;"",טבלה20[[#This Row],[CycleNumber]]&lt;B626,B626&lt;&gt;"",טבלה20[[#This Row],[פעילות]]&lt;4),IF(F626-טבלה20[[#This Row],[LengthofCycle]]=טבלה20[[#This Row],[הפרש קבוע אחרון]],1,0),"")</f>
        <v/>
      </c>
      <c r="Q625" s="14" t="str">
        <f>IF(טבלה20[[#This Row],[פעילות]]="","",IF(OR(Q624="",AND(טבלה20[[#This Row],[דילוג]]=1,L624=3)),1,Q624+1))</f>
        <v/>
      </c>
      <c r="R625" s="14" t="str">
        <f>IF(AND(טבלה20[[#This Row],[מחזורי פעילות]]=3,H626=1,טבלה20[[#This Row],[הפרש קבוע אחרון]]&lt;&gt;J626),1,"")</f>
        <v/>
      </c>
      <c r="S625" s="14" t="str">
        <f>IF(AND(טבלה20[[#This Row],[מחזורי פעילות]]=3,H626=1,טבלה20[[#This Row],[הפרש קבוע אחרון]]=J626),1,"")</f>
        <v/>
      </c>
      <c r="T625" s="14" t="str">
        <f>IF(AND(טבלה20[[#This Row],[דילוג]]=1,טבלה20[[#This Row],[הפרש קבוע אחרון]]=J624,טבלה20[[#This Row],[מחזורי פעילות]]&gt;1),1,"")</f>
        <v/>
      </c>
      <c r="U625" s="14" t="str">
        <f>IF(OR(AND(טבלה20[[#This Row],[מחזורי פעילות]]&lt;&gt;"",Q626=""),AND(טבלה20[[#This Row],[פעילות]]=3,Q626=1)),טבלה20[[#This Row],[מחזורי פעילות]],"")</f>
        <v/>
      </c>
      <c r="V625" s="14" t="str">
        <f>IF(טבלה20[[#This Row],[באיזה מחזור נעקר אחרי קביעה?]]&lt;&gt;"",1,"")</f>
        <v/>
      </c>
      <c r="W625" s="14" t="str">
        <f>IF(AND(טבלה20[[#This Row],[באיזה מחזור נעקר אחרי קביעה?]]&lt;&gt;"",טבלה20[[#This Row],[CycleNumber]]&gt;B626),טבלה20[[#This Row],[באיזה מחזור נעקר אחרי קביעה?]],"")</f>
        <v/>
      </c>
      <c r="X625" s="14" t="str">
        <f>IF(AND(טבלה20[[#This Row],[הפרש קבוע אחרון]]&lt;&gt;"",J624=""),טבלה20[[#This Row],[CycleNumber]],"")</f>
        <v/>
      </c>
      <c r="Y625" s="14" t="str">
        <f>IF(OR(טבלה20[[#This Row],[CycleNumber]]&gt;B626,B626=""),טבלה20[[#This Row],[CycleNumber]],"")</f>
        <v/>
      </c>
      <c r="Z6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5" t="s">
        <v>9</v>
      </c>
      <c r="AS625">
        <v>4</v>
      </c>
      <c r="AT625">
        <v>27</v>
      </c>
      <c r="AU625">
        <f t="shared" si="21"/>
        <v>0</v>
      </c>
      <c r="AV625" t="str">
        <f t="shared" si="22"/>
        <v/>
      </c>
    </row>
    <row r="626" spans="1:48" x14ac:dyDescent="0.25">
      <c r="A626" t="s">
        <v>9</v>
      </c>
      <c r="B626">
        <v>6</v>
      </c>
      <c r="C626">
        <v>1</v>
      </c>
      <c r="D626">
        <v>1</v>
      </c>
      <c r="E626">
        <v>0</v>
      </c>
      <c r="F626">
        <v>26</v>
      </c>
      <c r="G626">
        <f>טבלה20[[#This Row],[LengthofCycle]]+1</f>
        <v>27</v>
      </c>
      <c r="H626" t="str">
        <f>IF(טבלה20[[#This Row],[CycleNumber]]&gt;2,IF(AND(טבלה20[[#This Row],[LengthofCycle]]-F625=F625-F624,טבלה20[[#This Row],[LengthofCycle]]-F625&lt;&gt;0),1,""),"")</f>
        <v/>
      </c>
      <c r="I626" t="str">
        <f>IF(טבלה20[[#This Row],[דילוג]]=1,SUM(H626:H627),"")</f>
        <v/>
      </c>
      <c r="J626" t="str">
        <f>IF(AND(טבלה20[[#This Row],[CycleNumber]]&gt;B625,טבלה20[[#This Row],[CycleNumber]]&gt;2),IF(טבלה20[[#This Row],[דילוג]]=1,טבלה20[[#This Row],[LengthofCycle]]-F625,J625),"")</f>
        <v/>
      </c>
      <c r="K626">
        <f>IF(AND(טבלה20[[#This Row],[CycleNumber]]&gt;B625,טבלה20[[#This Row],[CycleNumber]]&gt;2),IF(טבלה20[[#This Row],[דילוג]]=1,1,IF(MAX(K624:K625)=1,1,IF(טבלה20[[#This Row],[LengthofCycle]]-F625&lt;&gt;טבלה20[[#This Row],[הפרש קבוע אחרון]],0,""))),"")</f>
        <v>0</v>
      </c>
      <c r="L626" t="str">
        <f>IF(טבלה20[[#This Row],[CycleNumber]]&lt;3,"",IF(טבלה20[[#This Row],[דילוג]]=1,1,IF(L625="","",IF(טבלה20[[#This Row],[LengthofCycle]]-F625=טבלה20[[#This Row],[הפרש קבוע אחרון]],1,IF(L625+1&gt;3,"",L625+1)))))</f>
        <v/>
      </c>
      <c r="M626" t="str">
        <f>IF(AND(טבלה20[[#This Row],[פעילות]]=1,L627=2,L628=1,B628&gt;טבלה20[[#This Row],[CycleNumber]]),1,"")</f>
        <v/>
      </c>
      <c r="N626" t="str">
        <f>IF(AND(טבלה20[[#This Row],[האם יש לאישה וסת דילוג?]]=1,טבלה20[[#This Row],[CycleNumber]]&gt;5),IF(AND(טבלה20[[#This Row],[LengthofCycle]]=F623,F625=F622,F624=F621),1,""),"")</f>
        <v/>
      </c>
      <c r="O626" t="str">
        <f>IF(OR(טבלה20[[#This Row],[פעילות]]="",L625=""),"",IF(טבלה20[[#This Row],[פעילות]]=1,1,0))</f>
        <v/>
      </c>
      <c r="P626" t="str">
        <f>IF(AND(טבלה20[[#This Row],[הפרש קבוע אחרון]]&lt;&gt;"",טבלה20[[#This Row],[CycleNumber]]&lt;B627,B627&lt;&gt;"",טבלה20[[#This Row],[פעילות]]&lt;4),IF(F627-טבלה20[[#This Row],[LengthofCycle]]=טבלה20[[#This Row],[הפרש קבוע אחרון]],1,0),"")</f>
        <v/>
      </c>
      <c r="Q626" s="14" t="str">
        <f>IF(טבלה20[[#This Row],[פעילות]]="","",IF(OR(Q625="",AND(טבלה20[[#This Row],[דילוג]]=1,L625=3)),1,Q625+1))</f>
        <v/>
      </c>
      <c r="R626" s="14" t="str">
        <f>IF(AND(טבלה20[[#This Row],[מחזורי פעילות]]=3,H627=1,טבלה20[[#This Row],[הפרש קבוע אחרון]]&lt;&gt;J627),1,"")</f>
        <v/>
      </c>
      <c r="S626" s="14" t="str">
        <f>IF(AND(טבלה20[[#This Row],[מחזורי פעילות]]=3,H627=1,טבלה20[[#This Row],[הפרש קבוע אחרון]]=J627),1,"")</f>
        <v/>
      </c>
      <c r="T626" s="14" t="str">
        <f>IF(AND(טבלה20[[#This Row],[דילוג]]=1,טבלה20[[#This Row],[הפרש קבוע אחרון]]=J625,טבלה20[[#This Row],[מחזורי פעילות]]&gt;1),1,"")</f>
        <v/>
      </c>
      <c r="U626" s="14" t="str">
        <f>IF(OR(AND(טבלה20[[#This Row],[מחזורי פעילות]]&lt;&gt;"",Q627=""),AND(טבלה20[[#This Row],[פעילות]]=3,Q627=1)),טבלה20[[#This Row],[מחזורי פעילות]],"")</f>
        <v/>
      </c>
      <c r="V626" s="14" t="str">
        <f>IF(טבלה20[[#This Row],[באיזה מחזור נעקר אחרי קביעה?]]&lt;&gt;"",1,"")</f>
        <v/>
      </c>
      <c r="W626" s="14" t="str">
        <f>IF(AND(טבלה20[[#This Row],[באיזה מחזור נעקר אחרי קביעה?]]&lt;&gt;"",טבלה20[[#This Row],[CycleNumber]]&gt;B627),טבלה20[[#This Row],[באיזה מחזור נעקר אחרי קביעה?]],"")</f>
        <v/>
      </c>
      <c r="X626" s="14" t="str">
        <f>IF(AND(טבלה20[[#This Row],[הפרש קבוע אחרון]]&lt;&gt;"",J625=""),טבלה20[[#This Row],[CycleNumber]],"")</f>
        <v/>
      </c>
      <c r="Y626" s="14" t="str">
        <f>IF(OR(טבלה20[[#This Row],[CycleNumber]]&gt;B627,B627=""),טבלה20[[#This Row],[CycleNumber]],"")</f>
        <v/>
      </c>
      <c r="Z6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6" t="s">
        <v>9</v>
      </c>
      <c r="AS626">
        <v>5</v>
      </c>
      <c r="AT626">
        <v>28</v>
      </c>
      <c r="AU626">
        <f t="shared" si="21"/>
        <v>0</v>
      </c>
      <c r="AV626" t="str">
        <f t="shared" si="22"/>
        <v/>
      </c>
    </row>
    <row r="627" spans="1:48" x14ac:dyDescent="0.25">
      <c r="A627" t="s">
        <v>9</v>
      </c>
      <c r="B627">
        <v>7</v>
      </c>
      <c r="C627">
        <v>1</v>
      </c>
      <c r="D627">
        <v>1</v>
      </c>
      <c r="E627">
        <v>0</v>
      </c>
      <c r="F627">
        <v>35</v>
      </c>
      <c r="G627">
        <f>טבלה20[[#This Row],[LengthofCycle]]+1</f>
        <v>36</v>
      </c>
      <c r="H627" t="str">
        <f>IF(טבלה20[[#This Row],[CycleNumber]]&gt;2,IF(AND(טבלה20[[#This Row],[LengthofCycle]]-F626=F626-F625,טבלה20[[#This Row],[LengthofCycle]]-F626&lt;&gt;0),1,""),"")</f>
        <v/>
      </c>
      <c r="I627" t="str">
        <f>IF(טבלה20[[#This Row],[דילוג]]=1,SUM(H627:H628),"")</f>
        <v/>
      </c>
      <c r="J627" t="str">
        <f>IF(AND(טבלה20[[#This Row],[CycleNumber]]&gt;B626,טבלה20[[#This Row],[CycleNumber]]&gt;2),IF(טבלה20[[#This Row],[דילוג]]=1,טבלה20[[#This Row],[LengthofCycle]]-F626,J626),"")</f>
        <v/>
      </c>
      <c r="K627">
        <f>IF(AND(טבלה20[[#This Row],[CycleNumber]]&gt;B626,טבלה20[[#This Row],[CycleNumber]]&gt;2),IF(טבלה20[[#This Row],[דילוג]]=1,1,IF(MAX(K625:K626)=1,1,IF(טבלה20[[#This Row],[LengthofCycle]]-F626&lt;&gt;טבלה20[[#This Row],[הפרש קבוע אחרון]],0,""))),"")</f>
        <v>0</v>
      </c>
      <c r="L627" t="str">
        <f>IF(טבלה20[[#This Row],[CycleNumber]]&lt;3,"",IF(טבלה20[[#This Row],[דילוג]]=1,1,IF(L626="","",IF(טבלה20[[#This Row],[LengthofCycle]]-F626=טבלה20[[#This Row],[הפרש קבוע אחרון]],1,IF(L626+1&gt;3,"",L626+1)))))</f>
        <v/>
      </c>
      <c r="M627" t="str">
        <f>IF(AND(טבלה20[[#This Row],[פעילות]]=1,L628=2,L629=1,B629&gt;טבלה20[[#This Row],[CycleNumber]]),1,"")</f>
        <v/>
      </c>
      <c r="N627" t="str">
        <f>IF(AND(טבלה20[[#This Row],[האם יש לאישה וסת דילוג?]]=1,טבלה20[[#This Row],[CycleNumber]]&gt;5),IF(AND(טבלה20[[#This Row],[LengthofCycle]]=F624,F626=F623,F625=F622),1,""),"")</f>
        <v/>
      </c>
      <c r="O627" t="str">
        <f>IF(OR(טבלה20[[#This Row],[פעילות]]="",L626=""),"",IF(טבלה20[[#This Row],[פעילות]]=1,1,0))</f>
        <v/>
      </c>
      <c r="P627" t="str">
        <f>IF(AND(טבלה20[[#This Row],[הפרש קבוע אחרון]]&lt;&gt;"",טבלה20[[#This Row],[CycleNumber]]&lt;B628,B628&lt;&gt;"",טבלה20[[#This Row],[פעילות]]&lt;4),IF(F628-טבלה20[[#This Row],[LengthofCycle]]=טבלה20[[#This Row],[הפרש קבוע אחרון]],1,0),"")</f>
        <v/>
      </c>
      <c r="Q627" s="14" t="str">
        <f>IF(טבלה20[[#This Row],[פעילות]]="","",IF(OR(Q626="",AND(טבלה20[[#This Row],[דילוג]]=1,L626=3)),1,Q626+1))</f>
        <v/>
      </c>
      <c r="R627" s="14" t="str">
        <f>IF(AND(טבלה20[[#This Row],[מחזורי פעילות]]=3,H628=1,טבלה20[[#This Row],[הפרש קבוע אחרון]]&lt;&gt;J628),1,"")</f>
        <v/>
      </c>
      <c r="S627" s="14" t="str">
        <f>IF(AND(טבלה20[[#This Row],[מחזורי פעילות]]=3,H628=1,טבלה20[[#This Row],[הפרש קבוע אחרון]]=J628),1,"")</f>
        <v/>
      </c>
      <c r="T627" s="14" t="str">
        <f>IF(AND(טבלה20[[#This Row],[דילוג]]=1,טבלה20[[#This Row],[הפרש קבוע אחרון]]=J626,טבלה20[[#This Row],[מחזורי פעילות]]&gt;1),1,"")</f>
        <v/>
      </c>
      <c r="U627" s="14" t="str">
        <f>IF(OR(AND(טבלה20[[#This Row],[מחזורי פעילות]]&lt;&gt;"",Q628=""),AND(טבלה20[[#This Row],[פעילות]]=3,Q628=1)),טבלה20[[#This Row],[מחזורי פעילות]],"")</f>
        <v/>
      </c>
      <c r="V627" s="14" t="str">
        <f>IF(טבלה20[[#This Row],[באיזה מחזור נעקר אחרי קביעה?]]&lt;&gt;"",1,"")</f>
        <v/>
      </c>
      <c r="W627" s="14" t="str">
        <f>IF(AND(טבלה20[[#This Row],[באיזה מחזור נעקר אחרי קביעה?]]&lt;&gt;"",טבלה20[[#This Row],[CycleNumber]]&gt;B628),טבלה20[[#This Row],[באיזה מחזור נעקר אחרי קביעה?]],"")</f>
        <v/>
      </c>
      <c r="X627" s="14" t="str">
        <f>IF(AND(טבלה20[[#This Row],[הפרש קבוע אחרון]]&lt;&gt;"",J626=""),טבלה20[[#This Row],[CycleNumber]],"")</f>
        <v/>
      </c>
      <c r="Y627" s="14" t="str">
        <f>IF(OR(טבלה20[[#This Row],[CycleNumber]]&gt;B628,B628=""),טבלה20[[#This Row],[CycleNumber]],"")</f>
        <v/>
      </c>
      <c r="Z6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7" t="s">
        <v>9</v>
      </c>
      <c r="AS627">
        <v>6</v>
      </c>
      <c r="AT627">
        <v>26</v>
      </c>
      <c r="AU627">
        <f t="shared" si="21"/>
        <v>0</v>
      </c>
      <c r="AV627" t="str">
        <f t="shared" si="22"/>
        <v/>
      </c>
    </row>
    <row r="628" spans="1:48" x14ac:dyDescent="0.25">
      <c r="A628" t="s">
        <v>9</v>
      </c>
      <c r="B628">
        <v>8</v>
      </c>
      <c r="C628">
        <v>1</v>
      </c>
      <c r="D628">
        <v>1</v>
      </c>
      <c r="E628">
        <v>0</v>
      </c>
      <c r="F628">
        <v>26</v>
      </c>
      <c r="G628">
        <f>טבלה20[[#This Row],[LengthofCycle]]+1</f>
        <v>27</v>
      </c>
      <c r="H628" t="str">
        <f>IF(טבלה20[[#This Row],[CycleNumber]]&gt;2,IF(AND(טבלה20[[#This Row],[LengthofCycle]]-F627=F627-F626,טבלה20[[#This Row],[LengthofCycle]]-F627&lt;&gt;0),1,""),"")</f>
        <v/>
      </c>
      <c r="I628" t="str">
        <f>IF(טבלה20[[#This Row],[דילוג]]=1,SUM(H628:H629),"")</f>
        <v/>
      </c>
      <c r="J628" t="str">
        <f>IF(AND(טבלה20[[#This Row],[CycleNumber]]&gt;B627,טבלה20[[#This Row],[CycleNumber]]&gt;2),IF(טבלה20[[#This Row],[דילוג]]=1,טבלה20[[#This Row],[LengthofCycle]]-F627,J627),"")</f>
        <v/>
      </c>
      <c r="K628">
        <f>IF(AND(טבלה20[[#This Row],[CycleNumber]]&gt;B627,טבלה20[[#This Row],[CycleNumber]]&gt;2),IF(טבלה20[[#This Row],[דילוג]]=1,1,IF(MAX(K626:K627)=1,1,IF(טבלה20[[#This Row],[LengthofCycle]]-F627&lt;&gt;טבלה20[[#This Row],[הפרש קבוע אחרון]],0,""))),"")</f>
        <v>0</v>
      </c>
      <c r="L628" t="str">
        <f>IF(טבלה20[[#This Row],[CycleNumber]]&lt;3,"",IF(טבלה20[[#This Row],[דילוג]]=1,1,IF(L627="","",IF(טבלה20[[#This Row],[LengthofCycle]]-F627=טבלה20[[#This Row],[הפרש קבוע אחרון]],1,IF(L627+1&gt;3,"",L627+1)))))</f>
        <v/>
      </c>
      <c r="M628" t="str">
        <f>IF(AND(טבלה20[[#This Row],[פעילות]]=1,L629=2,L630=1,B630&gt;טבלה20[[#This Row],[CycleNumber]]),1,"")</f>
        <v/>
      </c>
      <c r="N628" t="str">
        <f>IF(AND(טבלה20[[#This Row],[האם יש לאישה וסת דילוג?]]=1,טבלה20[[#This Row],[CycleNumber]]&gt;5),IF(AND(טבלה20[[#This Row],[LengthofCycle]]=F625,F627=F624,F626=F623),1,""),"")</f>
        <v/>
      </c>
      <c r="O628" t="str">
        <f>IF(OR(טבלה20[[#This Row],[פעילות]]="",L627=""),"",IF(טבלה20[[#This Row],[פעילות]]=1,1,0))</f>
        <v/>
      </c>
      <c r="P628" t="str">
        <f>IF(AND(טבלה20[[#This Row],[הפרש קבוע אחרון]]&lt;&gt;"",טבלה20[[#This Row],[CycleNumber]]&lt;B629,B629&lt;&gt;"",טבלה20[[#This Row],[פעילות]]&lt;4),IF(F629-טבלה20[[#This Row],[LengthofCycle]]=טבלה20[[#This Row],[הפרש קבוע אחרון]],1,0),"")</f>
        <v/>
      </c>
      <c r="Q628" s="14" t="str">
        <f>IF(טבלה20[[#This Row],[פעילות]]="","",IF(OR(Q627="",AND(טבלה20[[#This Row],[דילוג]]=1,L627=3)),1,Q627+1))</f>
        <v/>
      </c>
      <c r="R628" s="14" t="str">
        <f>IF(AND(טבלה20[[#This Row],[מחזורי פעילות]]=3,H629=1,טבלה20[[#This Row],[הפרש קבוע אחרון]]&lt;&gt;J629),1,"")</f>
        <v/>
      </c>
      <c r="S628" s="14" t="str">
        <f>IF(AND(טבלה20[[#This Row],[מחזורי פעילות]]=3,H629=1,טבלה20[[#This Row],[הפרש קבוע אחרון]]=J629),1,"")</f>
        <v/>
      </c>
      <c r="T628" s="14" t="str">
        <f>IF(AND(טבלה20[[#This Row],[דילוג]]=1,טבלה20[[#This Row],[הפרש קבוע אחרון]]=J627,טבלה20[[#This Row],[מחזורי פעילות]]&gt;1),1,"")</f>
        <v/>
      </c>
      <c r="U628" s="14" t="str">
        <f>IF(OR(AND(טבלה20[[#This Row],[מחזורי פעילות]]&lt;&gt;"",Q629=""),AND(טבלה20[[#This Row],[פעילות]]=3,Q629=1)),טבלה20[[#This Row],[מחזורי פעילות]],"")</f>
        <v/>
      </c>
      <c r="V628" s="14" t="str">
        <f>IF(טבלה20[[#This Row],[באיזה מחזור נעקר אחרי קביעה?]]&lt;&gt;"",1,"")</f>
        <v/>
      </c>
      <c r="W628" s="14" t="str">
        <f>IF(AND(טבלה20[[#This Row],[באיזה מחזור נעקר אחרי קביעה?]]&lt;&gt;"",טבלה20[[#This Row],[CycleNumber]]&gt;B629),טבלה20[[#This Row],[באיזה מחזור נעקר אחרי קביעה?]],"")</f>
        <v/>
      </c>
      <c r="X628" s="14" t="str">
        <f>IF(AND(טבלה20[[#This Row],[הפרש קבוע אחרון]]&lt;&gt;"",J627=""),טבלה20[[#This Row],[CycleNumber]],"")</f>
        <v/>
      </c>
      <c r="Y628" s="14" t="str">
        <f>IF(OR(טבלה20[[#This Row],[CycleNumber]]&gt;B629,B629=""),טבלה20[[#This Row],[CycleNumber]],"")</f>
        <v/>
      </c>
      <c r="Z6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8" t="s">
        <v>9</v>
      </c>
      <c r="AS628">
        <v>7</v>
      </c>
      <c r="AT628">
        <v>35</v>
      </c>
      <c r="AU628">
        <f t="shared" si="21"/>
        <v>0</v>
      </c>
      <c r="AV628" t="str">
        <f t="shared" si="22"/>
        <v/>
      </c>
    </row>
    <row r="629" spans="1:48" x14ac:dyDescent="0.25">
      <c r="A629" t="s">
        <v>9</v>
      </c>
      <c r="B629">
        <v>9</v>
      </c>
      <c r="C629">
        <v>1</v>
      </c>
      <c r="D629">
        <v>1</v>
      </c>
      <c r="E629">
        <v>0</v>
      </c>
      <c r="F629">
        <v>25</v>
      </c>
      <c r="G629">
        <f>טבלה20[[#This Row],[LengthofCycle]]+1</f>
        <v>26</v>
      </c>
      <c r="H629" t="str">
        <f>IF(טבלה20[[#This Row],[CycleNumber]]&gt;2,IF(AND(טבלה20[[#This Row],[LengthofCycle]]-F628=F628-F627,טבלה20[[#This Row],[LengthofCycle]]-F628&lt;&gt;0),1,""),"")</f>
        <v/>
      </c>
      <c r="I629" t="str">
        <f>IF(טבלה20[[#This Row],[דילוג]]=1,SUM(H629:H630),"")</f>
        <v/>
      </c>
      <c r="J629" t="str">
        <f>IF(AND(טבלה20[[#This Row],[CycleNumber]]&gt;B628,טבלה20[[#This Row],[CycleNumber]]&gt;2),IF(טבלה20[[#This Row],[דילוג]]=1,טבלה20[[#This Row],[LengthofCycle]]-F628,J628),"")</f>
        <v/>
      </c>
      <c r="K629">
        <f>IF(AND(טבלה20[[#This Row],[CycleNumber]]&gt;B628,טבלה20[[#This Row],[CycleNumber]]&gt;2),IF(טבלה20[[#This Row],[דילוג]]=1,1,IF(MAX(K627:K628)=1,1,IF(טבלה20[[#This Row],[LengthofCycle]]-F628&lt;&gt;טבלה20[[#This Row],[הפרש קבוע אחרון]],0,""))),"")</f>
        <v>0</v>
      </c>
      <c r="L629" t="str">
        <f>IF(טבלה20[[#This Row],[CycleNumber]]&lt;3,"",IF(טבלה20[[#This Row],[דילוג]]=1,1,IF(L628="","",IF(טבלה20[[#This Row],[LengthofCycle]]-F628=טבלה20[[#This Row],[הפרש קבוע אחרון]],1,IF(L628+1&gt;3,"",L628+1)))))</f>
        <v/>
      </c>
      <c r="M629" t="str">
        <f>IF(AND(טבלה20[[#This Row],[פעילות]]=1,L630=2,L631=1,B631&gt;טבלה20[[#This Row],[CycleNumber]]),1,"")</f>
        <v/>
      </c>
      <c r="N629" t="str">
        <f>IF(AND(טבלה20[[#This Row],[האם יש לאישה וסת דילוג?]]=1,טבלה20[[#This Row],[CycleNumber]]&gt;5),IF(AND(טבלה20[[#This Row],[LengthofCycle]]=F626,F628=F625,F627=F624),1,""),"")</f>
        <v/>
      </c>
      <c r="O629" t="str">
        <f>IF(OR(טבלה20[[#This Row],[פעילות]]="",L628=""),"",IF(טבלה20[[#This Row],[פעילות]]=1,1,0))</f>
        <v/>
      </c>
      <c r="P629" t="str">
        <f>IF(AND(טבלה20[[#This Row],[הפרש קבוע אחרון]]&lt;&gt;"",טבלה20[[#This Row],[CycleNumber]]&lt;B630,B630&lt;&gt;"",טבלה20[[#This Row],[פעילות]]&lt;4),IF(F630-טבלה20[[#This Row],[LengthofCycle]]=טבלה20[[#This Row],[הפרש קבוע אחרון]],1,0),"")</f>
        <v/>
      </c>
      <c r="Q629" s="14" t="str">
        <f>IF(טבלה20[[#This Row],[פעילות]]="","",IF(OR(Q628="",AND(טבלה20[[#This Row],[דילוג]]=1,L628=3)),1,Q628+1))</f>
        <v/>
      </c>
      <c r="R629" s="14" t="str">
        <f>IF(AND(טבלה20[[#This Row],[מחזורי פעילות]]=3,H630=1,טבלה20[[#This Row],[הפרש קבוע אחרון]]&lt;&gt;J630),1,"")</f>
        <v/>
      </c>
      <c r="S629" s="14" t="str">
        <f>IF(AND(טבלה20[[#This Row],[מחזורי פעילות]]=3,H630=1,טבלה20[[#This Row],[הפרש קבוע אחרון]]=J630),1,"")</f>
        <v/>
      </c>
      <c r="T629" s="14" t="str">
        <f>IF(AND(טבלה20[[#This Row],[דילוג]]=1,טבלה20[[#This Row],[הפרש קבוע אחרון]]=J628,טבלה20[[#This Row],[מחזורי פעילות]]&gt;1),1,"")</f>
        <v/>
      </c>
      <c r="U629" s="14" t="str">
        <f>IF(OR(AND(טבלה20[[#This Row],[מחזורי פעילות]]&lt;&gt;"",Q630=""),AND(טבלה20[[#This Row],[פעילות]]=3,Q630=1)),טבלה20[[#This Row],[מחזורי פעילות]],"")</f>
        <v/>
      </c>
      <c r="V629" s="14" t="str">
        <f>IF(טבלה20[[#This Row],[באיזה מחזור נעקר אחרי קביעה?]]&lt;&gt;"",1,"")</f>
        <v/>
      </c>
      <c r="W629" s="14" t="str">
        <f>IF(AND(טבלה20[[#This Row],[באיזה מחזור נעקר אחרי קביעה?]]&lt;&gt;"",טבלה20[[#This Row],[CycleNumber]]&gt;B630),טבלה20[[#This Row],[באיזה מחזור נעקר אחרי קביעה?]],"")</f>
        <v/>
      </c>
      <c r="X629" s="14" t="str">
        <f>IF(AND(טבלה20[[#This Row],[הפרש קבוע אחרון]]&lt;&gt;"",J628=""),טבלה20[[#This Row],[CycleNumber]],"")</f>
        <v/>
      </c>
      <c r="Y629" s="14" t="str">
        <f>IF(OR(טבלה20[[#This Row],[CycleNumber]]&gt;B630,B630=""),טבלה20[[#This Row],[CycleNumber]],"")</f>
        <v/>
      </c>
      <c r="Z6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29" t="s">
        <v>9</v>
      </c>
      <c r="AS629">
        <v>8</v>
      </c>
      <c r="AT629">
        <v>26</v>
      </c>
      <c r="AU629">
        <f t="shared" si="21"/>
        <v>0</v>
      </c>
      <c r="AV629" t="str">
        <f t="shared" si="22"/>
        <v/>
      </c>
    </row>
    <row r="630" spans="1:48" x14ac:dyDescent="0.25">
      <c r="A630" t="s">
        <v>9</v>
      </c>
      <c r="B630">
        <v>10</v>
      </c>
      <c r="C630">
        <v>1</v>
      </c>
      <c r="D630">
        <v>1</v>
      </c>
      <c r="E630">
        <v>0</v>
      </c>
      <c r="F630">
        <v>25</v>
      </c>
      <c r="G630">
        <f>טבלה20[[#This Row],[LengthofCycle]]+1</f>
        <v>26</v>
      </c>
      <c r="H630" t="str">
        <f>IF(טבלה20[[#This Row],[CycleNumber]]&gt;2,IF(AND(טבלה20[[#This Row],[LengthofCycle]]-F629=F629-F628,טבלה20[[#This Row],[LengthofCycle]]-F629&lt;&gt;0),1,""),"")</f>
        <v/>
      </c>
      <c r="I630" t="str">
        <f>IF(טבלה20[[#This Row],[דילוג]]=1,SUM(H630:H631),"")</f>
        <v/>
      </c>
      <c r="J630" t="str">
        <f>IF(AND(טבלה20[[#This Row],[CycleNumber]]&gt;B629,טבלה20[[#This Row],[CycleNumber]]&gt;2),IF(טבלה20[[#This Row],[דילוג]]=1,טבלה20[[#This Row],[LengthofCycle]]-F629,J629),"")</f>
        <v/>
      </c>
      <c r="K630">
        <f>IF(AND(טבלה20[[#This Row],[CycleNumber]]&gt;B629,טבלה20[[#This Row],[CycleNumber]]&gt;2),IF(טבלה20[[#This Row],[דילוג]]=1,1,IF(MAX(K628:K629)=1,1,IF(טבלה20[[#This Row],[LengthofCycle]]-F629&lt;&gt;טבלה20[[#This Row],[הפרש קבוע אחרון]],0,""))),"")</f>
        <v>0</v>
      </c>
      <c r="L630" t="str">
        <f>IF(טבלה20[[#This Row],[CycleNumber]]&lt;3,"",IF(טבלה20[[#This Row],[דילוג]]=1,1,IF(L629="","",IF(טבלה20[[#This Row],[LengthofCycle]]-F629=טבלה20[[#This Row],[הפרש קבוע אחרון]],1,IF(L629+1&gt;3,"",L629+1)))))</f>
        <v/>
      </c>
      <c r="M630" t="str">
        <f>IF(AND(טבלה20[[#This Row],[פעילות]]=1,L631=2,L632=1,B632&gt;טבלה20[[#This Row],[CycleNumber]]),1,"")</f>
        <v/>
      </c>
      <c r="N630" t="str">
        <f>IF(AND(טבלה20[[#This Row],[האם יש לאישה וסת דילוג?]]=1,טבלה20[[#This Row],[CycleNumber]]&gt;5),IF(AND(טבלה20[[#This Row],[LengthofCycle]]=F627,F629=F626,F628=F625),1,""),"")</f>
        <v/>
      </c>
      <c r="O630" t="str">
        <f>IF(OR(טבלה20[[#This Row],[פעילות]]="",L629=""),"",IF(טבלה20[[#This Row],[פעילות]]=1,1,0))</f>
        <v/>
      </c>
      <c r="P630" t="str">
        <f>IF(AND(טבלה20[[#This Row],[הפרש קבוע אחרון]]&lt;&gt;"",טבלה20[[#This Row],[CycleNumber]]&lt;B631,B631&lt;&gt;"",טבלה20[[#This Row],[פעילות]]&lt;4),IF(F631-טבלה20[[#This Row],[LengthofCycle]]=טבלה20[[#This Row],[הפרש קבוע אחרון]],1,0),"")</f>
        <v/>
      </c>
      <c r="Q630" s="14" t="str">
        <f>IF(טבלה20[[#This Row],[פעילות]]="","",IF(OR(Q629="",AND(טבלה20[[#This Row],[דילוג]]=1,L629=3)),1,Q629+1))</f>
        <v/>
      </c>
      <c r="R630" s="14" t="str">
        <f>IF(AND(טבלה20[[#This Row],[מחזורי פעילות]]=3,H631=1,טבלה20[[#This Row],[הפרש קבוע אחרון]]&lt;&gt;J631),1,"")</f>
        <v/>
      </c>
      <c r="S630" s="14" t="str">
        <f>IF(AND(טבלה20[[#This Row],[מחזורי פעילות]]=3,H631=1,טבלה20[[#This Row],[הפרש קבוע אחרון]]=J631),1,"")</f>
        <v/>
      </c>
      <c r="T630" s="14" t="str">
        <f>IF(AND(טבלה20[[#This Row],[דילוג]]=1,טבלה20[[#This Row],[הפרש קבוע אחרון]]=J629,טבלה20[[#This Row],[מחזורי פעילות]]&gt;1),1,"")</f>
        <v/>
      </c>
      <c r="U630" s="14" t="str">
        <f>IF(OR(AND(טבלה20[[#This Row],[מחזורי פעילות]]&lt;&gt;"",Q631=""),AND(טבלה20[[#This Row],[פעילות]]=3,Q631=1)),טבלה20[[#This Row],[מחזורי פעילות]],"")</f>
        <v/>
      </c>
      <c r="V630" s="14" t="str">
        <f>IF(טבלה20[[#This Row],[באיזה מחזור נעקר אחרי קביעה?]]&lt;&gt;"",1,"")</f>
        <v/>
      </c>
      <c r="W630" s="14" t="str">
        <f>IF(AND(טבלה20[[#This Row],[באיזה מחזור נעקר אחרי קביעה?]]&lt;&gt;"",טבלה20[[#This Row],[CycleNumber]]&gt;B631),טבלה20[[#This Row],[באיזה מחזור נעקר אחרי קביעה?]],"")</f>
        <v/>
      </c>
      <c r="X630" s="14" t="str">
        <f>IF(AND(טבלה20[[#This Row],[הפרש קבוע אחרון]]&lt;&gt;"",J629=""),טבלה20[[#This Row],[CycleNumber]],"")</f>
        <v/>
      </c>
      <c r="Y630" s="14" t="str">
        <f>IF(OR(טבלה20[[#This Row],[CycleNumber]]&gt;B631,B631=""),טבלה20[[#This Row],[CycleNumber]],"")</f>
        <v/>
      </c>
      <c r="Z6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0" t="s">
        <v>9</v>
      </c>
      <c r="AS630">
        <v>9</v>
      </c>
      <c r="AT630">
        <v>25</v>
      </c>
      <c r="AU630">
        <f t="shared" si="21"/>
        <v>0</v>
      </c>
      <c r="AV630" t="str">
        <f t="shared" si="22"/>
        <v/>
      </c>
    </row>
    <row r="631" spans="1:48" x14ac:dyDescent="0.25">
      <c r="A631" t="s">
        <v>9</v>
      </c>
      <c r="B631">
        <v>11</v>
      </c>
      <c r="C631">
        <v>1</v>
      </c>
      <c r="D631">
        <v>1</v>
      </c>
      <c r="E631">
        <v>0</v>
      </c>
      <c r="F631">
        <v>26</v>
      </c>
      <c r="G631">
        <f>טבלה20[[#This Row],[LengthofCycle]]+1</f>
        <v>27</v>
      </c>
      <c r="H631" t="str">
        <f>IF(טבלה20[[#This Row],[CycleNumber]]&gt;2,IF(AND(טבלה20[[#This Row],[LengthofCycle]]-F630=F630-F629,טבלה20[[#This Row],[LengthofCycle]]-F630&lt;&gt;0),1,""),"")</f>
        <v/>
      </c>
      <c r="I631" t="str">
        <f>IF(טבלה20[[#This Row],[דילוג]]=1,SUM(H631:H632),"")</f>
        <v/>
      </c>
      <c r="J631" t="str">
        <f>IF(AND(טבלה20[[#This Row],[CycleNumber]]&gt;B630,טבלה20[[#This Row],[CycleNumber]]&gt;2),IF(טבלה20[[#This Row],[דילוג]]=1,טבלה20[[#This Row],[LengthofCycle]]-F630,J630),"")</f>
        <v/>
      </c>
      <c r="K631">
        <f>IF(AND(טבלה20[[#This Row],[CycleNumber]]&gt;B630,טבלה20[[#This Row],[CycleNumber]]&gt;2),IF(טבלה20[[#This Row],[דילוג]]=1,1,IF(MAX(K629:K630)=1,1,IF(טבלה20[[#This Row],[LengthofCycle]]-F630&lt;&gt;טבלה20[[#This Row],[הפרש קבוע אחרון]],0,""))),"")</f>
        <v>0</v>
      </c>
      <c r="L631" t="str">
        <f>IF(טבלה20[[#This Row],[CycleNumber]]&lt;3,"",IF(טבלה20[[#This Row],[דילוג]]=1,1,IF(L630="","",IF(טבלה20[[#This Row],[LengthofCycle]]-F630=טבלה20[[#This Row],[הפרש קבוע אחרון]],1,IF(L630+1&gt;3,"",L630+1)))))</f>
        <v/>
      </c>
      <c r="M631" t="str">
        <f>IF(AND(טבלה20[[#This Row],[פעילות]]=1,L632=2,L633=1,B633&gt;טבלה20[[#This Row],[CycleNumber]]),1,"")</f>
        <v/>
      </c>
      <c r="N631" t="str">
        <f>IF(AND(טבלה20[[#This Row],[האם יש לאישה וסת דילוג?]]=1,טבלה20[[#This Row],[CycleNumber]]&gt;5),IF(AND(טבלה20[[#This Row],[LengthofCycle]]=F628,F630=F627,F629=F626),1,""),"")</f>
        <v/>
      </c>
      <c r="O631" t="str">
        <f>IF(OR(טבלה20[[#This Row],[פעילות]]="",L630=""),"",IF(טבלה20[[#This Row],[פעילות]]=1,1,0))</f>
        <v/>
      </c>
      <c r="P631" t="str">
        <f>IF(AND(טבלה20[[#This Row],[הפרש קבוע אחרון]]&lt;&gt;"",טבלה20[[#This Row],[CycleNumber]]&lt;B632,B632&lt;&gt;"",טבלה20[[#This Row],[פעילות]]&lt;4),IF(F632-טבלה20[[#This Row],[LengthofCycle]]=טבלה20[[#This Row],[הפרש קבוע אחרון]],1,0),"")</f>
        <v/>
      </c>
      <c r="Q631" s="14" t="str">
        <f>IF(טבלה20[[#This Row],[פעילות]]="","",IF(OR(Q630="",AND(טבלה20[[#This Row],[דילוג]]=1,L630=3)),1,Q630+1))</f>
        <v/>
      </c>
      <c r="R631" s="14" t="str">
        <f>IF(AND(טבלה20[[#This Row],[מחזורי פעילות]]=3,H632=1,טבלה20[[#This Row],[הפרש קבוע אחרון]]&lt;&gt;J632),1,"")</f>
        <v/>
      </c>
      <c r="S631" s="14" t="str">
        <f>IF(AND(טבלה20[[#This Row],[מחזורי פעילות]]=3,H632=1,טבלה20[[#This Row],[הפרש קבוע אחרון]]=J632),1,"")</f>
        <v/>
      </c>
      <c r="T631" s="14" t="str">
        <f>IF(AND(טבלה20[[#This Row],[דילוג]]=1,טבלה20[[#This Row],[הפרש קבוע אחרון]]=J630,טבלה20[[#This Row],[מחזורי פעילות]]&gt;1),1,"")</f>
        <v/>
      </c>
      <c r="U631" s="14" t="str">
        <f>IF(OR(AND(טבלה20[[#This Row],[מחזורי פעילות]]&lt;&gt;"",Q632=""),AND(טבלה20[[#This Row],[פעילות]]=3,Q632=1)),טבלה20[[#This Row],[מחזורי פעילות]],"")</f>
        <v/>
      </c>
      <c r="V631" s="14" t="str">
        <f>IF(טבלה20[[#This Row],[באיזה מחזור נעקר אחרי קביעה?]]&lt;&gt;"",1,"")</f>
        <v/>
      </c>
      <c r="W631" s="14" t="str">
        <f>IF(AND(טבלה20[[#This Row],[באיזה מחזור נעקר אחרי קביעה?]]&lt;&gt;"",טבלה20[[#This Row],[CycleNumber]]&gt;B632),טבלה20[[#This Row],[באיזה מחזור נעקר אחרי קביעה?]],"")</f>
        <v/>
      </c>
      <c r="X631" s="14" t="str">
        <f>IF(AND(טבלה20[[#This Row],[הפרש קבוע אחרון]]&lt;&gt;"",J630=""),טבלה20[[#This Row],[CycleNumber]],"")</f>
        <v/>
      </c>
      <c r="Y631" s="14" t="str">
        <f>IF(OR(טבלה20[[#This Row],[CycleNumber]]&gt;B632,B632=""),טבלה20[[#This Row],[CycleNumber]],"")</f>
        <v/>
      </c>
      <c r="Z6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1" t="s">
        <v>9</v>
      </c>
      <c r="AS631">
        <v>10</v>
      </c>
      <c r="AT631">
        <v>25</v>
      </c>
      <c r="AU631">
        <f t="shared" si="21"/>
        <v>0</v>
      </c>
      <c r="AV631" t="str">
        <f t="shared" si="22"/>
        <v/>
      </c>
    </row>
    <row r="632" spans="1:48" x14ac:dyDescent="0.25">
      <c r="A632" t="s">
        <v>9</v>
      </c>
      <c r="B632">
        <v>12</v>
      </c>
      <c r="C632">
        <v>1</v>
      </c>
      <c r="D632">
        <v>1</v>
      </c>
      <c r="E632">
        <v>0</v>
      </c>
      <c r="F632">
        <v>24</v>
      </c>
      <c r="G632">
        <f>טבלה20[[#This Row],[LengthofCycle]]+1</f>
        <v>25</v>
      </c>
      <c r="H632" t="str">
        <f>IF(טבלה20[[#This Row],[CycleNumber]]&gt;2,IF(AND(טבלה20[[#This Row],[LengthofCycle]]-F631=F631-F630,טבלה20[[#This Row],[LengthofCycle]]-F631&lt;&gt;0),1,""),"")</f>
        <v/>
      </c>
      <c r="I632" t="str">
        <f>IF(טבלה20[[#This Row],[דילוג]]=1,SUM(H632:H633),"")</f>
        <v/>
      </c>
      <c r="J632" t="str">
        <f>IF(AND(טבלה20[[#This Row],[CycleNumber]]&gt;B631,טבלה20[[#This Row],[CycleNumber]]&gt;2),IF(טבלה20[[#This Row],[דילוג]]=1,טבלה20[[#This Row],[LengthofCycle]]-F631,J631),"")</f>
        <v/>
      </c>
      <c r="K632">
        <f>IF(AND(טבלה20[[#This Row],[CycleNumber]]&gt;B631,טבלה20[[#This Row],[CycleNumber]]&gt;2),IF(טבלה20[[#This Row],[דילוג]]=1,1,IF(MAX(K630:K631)=1,1,IF(טבלה20[[#This Row],[LengthofCycle]]-F631&lt;&gt;טבלה20[[#This Row],[הפרש קבוע אחרון]],0,""))),"")</f>
        <v>0</v>
      </c>
      <c r="L632" t="str">
        <f>IF(טבלה20[[#This Row],[CycleNumber]]&lt;3,"",IF(טבלה20[[#This Row],[דילוג]]=1,1,IF(L631="","",IF(טבלה20[[#This Row],[LengthofCycle]]-F631=טבלה20[[#This Row],[הפרש קבוע אחרון]],1,IF(L631+1&gt;3,"",L631+1)))))</f>
        <v/>
      </c>
      <c r="M632" t="str">
        <f>IF(AND(טבלה20[[#This Row],[פעילות]]=1,L633=2,L634=1,B634&gt;טבלה20[[#This Row],[CycleNumber]]),1,"")</f>
        <v/>
      </c>
      <c r="N632" t="str">
        <f>IF(AND(טבלה20[[#This Row],[האם יש לאישה וסת דילוג?]]=1,טבלה20[[#This Row],[CycleNumber]]&gt;5),IF(AND(טבלה20[[#This Row],[LengthofCycle]]=F629,F631=F628,F630=F627),1,""),"")</f>
        <v/>
      </c>
      <c r="O632" t="str">
        <f>IF(OR(טבלה20[[#This Row],[פעילות]]="",L631=""),"",IF(טבלה20[[#This Row],[פעילות]]=1,1,0))</f>
        <v/>
      </c>
      <c r="P632" t="str">
        <f>IF(AND(טבלה20[[#This Row],[הפרש קבוע אחרון]]&lt;&gt;"",טבלה20[[#This Row],[CycleNumber]]&lt;B633,B633&lt;&gt;"",טבלה20[[#This Row],[פעילות]]&lt;4),IF(F633-טבלה20[[#This Row],[LengthofCycle]]=טבלה20[[#This Row],[הפרש קבוע אחרון]],1,0),"")</f>
        <v/>
      </c>
      <c r="Q632" s="14" t="str">
        <f>IF(טבלה20[[#This Row],[פעילות]]="","",IF(OR(Q631="",AND(טבלה20[[#This Row],[דילוג]]=1,L631=3)),1,Q631+1))</f>
        <v/>
      </c>
      <c r="R632" s="14" t="str">
        <f>IF(AND(טבלה20[[#This Row],[מחזורי פעילות]]=3,H633=1,טבלה20[[#This Row],[הפרש קבוע אחרון]]&lt;&gt;J633),1,"")</f>
        <v/>
      </c>
      <c r="S632" s="14" t="str">
        <f>IF(AND(טבלה20[[#This Row],[מחזורי פעילות]]=3,H633=1,טבלה20[[#This Row],[הפרש קבוע אחרון]]=J633),1,"")</f>
        <v/>
      </c>
      <c r="T632" s="14" t="str">
        <f>IF(AND(טבלה20[[#This Row],[דילוג]]=1,טבלה20[[#This Row],[הפרש קבוע אחרון]]=J631,טבלה20[[#This Row],[מחזורי פעילות]]&gt;1),1,"")</f>
        <v/>
      </c>
      <c r="U632" s="14" t="str">
        <f>IF(OR(AND(טבלה20[[#This Row],[מחזורי פעילות]]&lt;&gt;"",Q633=""),AND(טבלה20[[#This Row],[פעילות]]=3,Q633=1)),טבלה20[[#This Row],[מחזורי פעילות]],"")</f>
        <v/>
      </c>
      <c r="V632" s="14" t="str">
        <f>IF(טבלה20[[#This Row],[באיזה מחזור נעקר אחרי קביעה?]]&lt;&gt;"",1,"")</f>
        <v/>
      </c>
      <c r="W632" s="14" t="str">
        <f>IF(AND(טבלה20[[#This Row],[באיזה מחזור נעקר אחרי קביעה?]]&lt;&gt;"",טבלה20[[#This Row],[CycleNumber]]&gt;B633),טבלה20[[#This Row],[באיזה מחזור נעקר אחרי קביעה?]],"")</f>
        <v/>
      </c>
      <c r="X632" s="14" t="str">
        <f>IF(AND(טבלה20[[#This Row],[הפרש קבוע אחרון]]&lt;&gt;"",J631=""),טבלה20[[#This Row],[CycleNumber]],"")</f>
        <v/>
      </c>
      <c r="Y632" s="14" t="str">
        <f>IF(OR(טבלה20[[#This Row],[CycleNumber]]&gt;B633,B633=""),טבלה20[[#This Row],[CycleNumber]],"")</f>
        <v/>
      </c>
      <c r="Z6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2" t="s">
        <v>9</v>
      </c>
      <c r="AS632">
        <v>11</v>
      </c>
      <c r="AT632">
        <v>26</v>
      </c>
      <c r="AU632">
        <f t="shared" si="21"/>
        <v>0</v>
      </c>
      <c r="AV632" t="str">
        <f t="shared" si="22"/>
        <v/>
      </c>
    </row>
    <row r="633" spans="1:48" x14ac:dyDescent="0.25">
      <c r="A633" t="s">
        <v>9</v>
      </c>
      <c r="B633">
        <v>13</v>
      </c>
      <c r="C633">
        <v>1</v>
      </c>
      <c r="D633">
        <v>1</v>
      </c>
      <c r="E633">
        <v>0</v>
      </c>
      <c r="F633">
        <v>26</v>
      </c>
      <c r="G633">
        <f>טבלה20[[#This Row],[LengthofCycle]]+1</f>
        <v>27</v>
      </c>
      <c r="H633" t="str">
        <f>IF(טבלה20[[#This Row],[CycleNumber]]&gt;2,IF(AND(טבלה20[[#This Row],[LengthofCycle]]-F632=F632-F631,טבלה20[[#This Row],[LengthofCycle]]-F632&lt;&gt;0),1,""),"")</f>
        <v/>
      </c>
      <c r="I633" t="str">
        <f>IF(טבלה20[[#This Row],[דילוג]]=1,SUM(H633:H634),"")</f>
        <v/>
      </c>
      <c r="J633" t="str">
        <f>IF(AND(טבלה20[[#This Row],[CycleNumber]]&gt;B632,טבלה20[[#This Row],[CycleNumber]]&gt;2),IF(טבלה20[[#This Row],[דילוג]]=1,טבלה20[[#This Row],[LengthofCycle]]-F632,J632),"")</f>
        <v/>
      </c>
      <c r="K633">
        <f>IF(AND(טבלה20[[#This Row],[CycleNumber]]&gt;B632,טבלה20[[#This Row],[CycleNumber]]&gt;2),IF(טבלה20[[#This Row],[דילוג]]=1,1,IF(MAX(K631:K632)=1,1,IF(טבלה20[[#This Row],[LengthofCycle]]-F632&lt;&gt;טבלה20[[#This Row],[הפרש קבוע אחרון]],0,""))),"")</f>
        <v>0</v>
      </c>
      <c r="L633" t="str">
        <f>IF(טבלה20[[#This Row],[CycleNumber]]&lt;3,"",IF(טבלה20[[#This Row],[דילוג]]=1,1,IF(L632="","",IF(טבלה20[[#This Row],[LengthofCycle]]-F632=טבלה20[[#This Row],[הפרש קבוע אחרון]],1,IF(L632+1&gt;3,"",L632+1)))))</f>
        <v/>
      </c>
      <c r="M633" t="str">
        <f>IF(AND(טבלה20[[#This Row],[פעילות]]=1,L634=2,L635=1,B635&gt;טבלה20[[#This Row],[CycleNumber]]),1,"")</f>
        <v/>
      </c>
      <c r="N633" t="str">
        <f>IF(AND(טבלה20[[#This Row],[האם יש לאישה וסת דילוג?]]=1,טבלה20[[#This Row],[CycleNumber]]&gt;5),IF(AND(טבלה20[[#This Row],[LengthofCycle]]=F630,F632=F629,F631=F628),1,""),"")</f>
        <v/>
      </c>
      <c r="O633" t="str">
        <f>IF(OR(טבלה20[[#This Row],[פעילות]]="",L632=""),"",IF(טבלה20[[#This Row],[פעילות]]=1,1,0))</f>
        <v/>
      </c>
      <c r="P633" t="str">
        <f>IF(AND(טבלה20[[#This Row],[הפרש קבוע אחרון]]&lt;&gt;"",טבלה20[[#This Row],[CycleNumber]]&lt;B634,B634&lt;&gt;"",טבלה20[[#This Row],[פעילות]]&lt;4),IF(F634-טבלה20[[#This Row],[LengthofCycle]]=טבלה20[[#This Row],[הפרש קבוע אחרון]],1,0),"")</f>
        <v/>
      </c>
      <c r="Q633" s="14" t="str">
        <f>IF(טבלה20[[#This Row],[פעילות]]="","",IF(OR(Q632="",AND(טבלה20[[#This Row],[דילוג]]=1,L632=3)),1,Q632+1))</f>
        <v/>
      </c>
      <c r="R633" s="14" t="str">
        <f>IF(AND(טבלה20[[#This Row],[מחזורי פעילות]]=3,H634=1,טבלה20[[#This Row],[הפרש קבוע אחרון]]&lt;&gt;J634),1,"")</f>
        <v/>
      </c>
      <c r="S633" s="14" t="str">
        <f>IF(AND(טבלה20[[#This Row],[מחזורי פעילות]]=3,H634=1,טבלה20[[#This Row],[הפרש קבוע אחרון]]=J634),1,"")</f>
        <v/>
      </c>
      <c r="T633" s="14" t="str">
        <f>IF(AND(טבלה20[[#This Row],[דילוג]]=1,טבלה20[[#This Row],[הפרש קבוע אחרון]]=J632,טבלה20[[#This Row],[מחזורי פעילות]]&gt;1),1,"")</f>
        <v/>
      </c>
      <c r="U633" s="14" t="str">
        <f>IF(OR(AND(טבלה20[[#This Row],[מחזורי פעילות]]&lt;&gt;"",Q634=""),AND(טבלה20[[#This Row],[פעילות]]=3,Q634=1)),טבלה20[[#This Row],[מחזורי פעילות]],"")</f>
        <v/>
      </c>
      <c r="V633" s="14" t="str">
        <f>IF(טבלה20[[#This Row],[באיזה מחזור נעקר אחרי קביעה?]]&lt;&gt;"",1,"")</f>
        <v/>
      </c>
      <c r="W633" s="14" t="str">
        <f>IF(AND(טבלה20[[#This Row],[באיזה מחזור נעקר אחרי קביעה?]]&lt;&gt;"",טבלה20[[#This Row],[CycleNumber]]&gt;B634),טבלה20[[#This Row],[באיזה מחזור נעקר אחרי קביעה?]],"")</f>
        <v/>
      </c>
      <c r="X633" s="14" t="str">
        <f>IF(AND(טבלה20[[#This Row],[הפרש קבוע אחרון]]&lt;&gt;"",J632=""),טבלה20[[#This Row],[CycleNumber]],"")</f>
        <v/>
      </c>
      <c r="Y633" s="14" t="str">
        <f>IF(OR(טבלה20[[#This Row],[CycleNumber]]&gt;B634,B634=""),טבלה20[[#This Row],[CycleNumber]],"")</f>
        <v/>
      </c>
      <c r="Z6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3" t="s">
        <v>9</v>
      </c>
      <c r="AS633">
        <v>12</v>
      </c>
      <c r="AT633">
        <v>24</v>
      </c>
      <c r="AU633">
        <f t="shared" si="21"/>
        <v>0</v>
      </c>
      <c r="AV633" t="str">
        <f t="shared" si="22"/>
        <v/>
      </c>
    </row>
    <row r="634" spans="1:48" x14ac:dyDescent="0.25">
      <c r="A634" t="s">
        <v>9</v>
      </c>
      <c r="B634">
        <v>14</v>
      </c>
      <c r="C634">
        <v>1</v>
      </c>
      <c r="D634">
        <v>1</v>
      </c>
      <c r="E634">
        <v>0</v>
      </c>
      <c r="F634">
        <v>29</v>
      </c>
      <c r="G634">
        <f>טבלה20[[#This Row],[LengthofCycle]]+1</f>
        <v>30</v>
      </c>
      <c r="H634" t="str">
        <f>IF(טבלה20[[#This Row],[CycleNumber]]&gt;2,IF(AND(טבלה20[[#This Row],[LengthofCycle]]-F633=F633-F632,טבלה20[[#This Row],[LengthofCycle]]-F633&lt;&gt;0),1,""),"")</f>
        <v/>
      </c>
      <c r="I634" t="str">
        <f>IF(טבלה20[[#This Row],[דילוג]]=1,SUM(H634:H635),"")</f>
        <v/>
      </c>
      <c r="J634" t="str">
        <f>IF(AND(טבלה20[[#This Row],[CycleNumber]]&gt;B633,טבלה20[[#This Row],[CycleNumber]]&gt;2),IF(טבלה20[[#This Row],[דילוג]]=1,טבלה20[[#This Row],[LengthofCycle]]-F633,J633),"")</f>
        <v/>
      </c>
      <c r="K634">
        <f>IF(AND(טבלה20[[#This Row],[CycleNumber]]&gt;B633,טבלה20[[#This Row],[CycleNumber]]&gt;2),IF(טבלה20[[#This Row],[דילוג]]=1,1,IF(MAX(K632:K633)=1,1,IF(טבלה20[[#This Row],[LengthofCycle]]-F633&lt;&gt;טבלה20[[#This Row],[הפרש קבוע אחרון]],0,""))),"")</f>
        <v>0</v>
      </c>
      <c r="L634" t="str">
        <f>IF(טבלה20[[#This Row],[CycleNumber]]&lt;3,"",IF(טבלה20[[#This Row],[דילוג]]=1,1,IF(L633="","",IF(טבלה20[[#This Row],[LengthofCycle]]-F633=טבלה20[[#This Row],[הפרש קבוע אחרון]],1,IF(L633+1&gt;3,"",L633+1)))))</f>
        <v/>
      </c>
      <c r="M634" t="str">
        <f>IF(AND(טבלה20[[#This Row],[פעילות]]=1,L635=2,L636=1,B636&gt;טבלה20[[#This Row],[CycleNumber]]),1,"")</f>
        <v/>
      </c>
      <c r="N634" t="str">
        <f>IF(AND(טבלה20[[#This Row],[האם יש לאישה וסת דילוג?]]=1,טבלה20[[#This Row],[CycleNumber]]&gt;5),IF(AND(טבלה20[[#This Row],[LengthofCycle]]=F631,F633=F630,F632=F629),1,""),"")</f>
        <v/>
      </c>
      <c r="O634" t="str">
        <f>IF(OR(טבלה20[[#This Row],[פעילות]]="",L633=""),"",IF(טבלה20[[#This Row],[פעילות]]=1,1,0))</f>
        <v/>
      </c>
      <c r="P634" t="str">
        <f>IF(AND(טבלה20[[#This Row],[הפרש קבוע אחרון]]&lt;&gt;"",טבלה20[[#This Row],[CycleNumber]]&lt;B635,B635&lt;&gt;"",טבלה20[[#This Row],[פעילות]]&lt;4),IF(F635-טבלה20[[#This Row],[LengthofCycle]]=טבלה20[[#This Row],[הפרש קבוע אחרון]],1,0),"")</f>
        <v/>
      </c>
      <c r="Q634" s="14" t="str">
        <f>IF(טבלה20[[#This Row],[פעילות]]="","",IF(OR(Q633="",AND(טבלה20[[#This Row],[דילוג]]=1,L633=3)),1,Q633+1))</f>
        <v/>
      </c>
      <c r="R634" s="14" t="str">
        <f>IF(AND(טבלה20[[#This Row],[מחזורי פעילות]]=3,H635=1,טבלה20[[#This Row],[הפרש קבוע אחרון]]&lt;&gt;J635),1,"")</f>
        <v/>
      </c>
      <c r="S634" s="14" t="str">
        <f>IF(AND(טבלה20[[#This Row],[מחזורי פעילות]]=3,H635=1,טבלה20[[#This Row],[הפרש קבוע אחרון]]=J635),1,"")</f>
        <v/>
      </c>
      <c r="T634" s="14" t="str">
        <f>IF(AND(טבלה20[[#This Row],[דילוג]]=1,טבלה20[[#This Row],[הפרש קבוע אחרון]]=J633,טבלה20[[#This Row],[מחזורי פעילות]]&gt;1),1,"")</f>
        <v/>
      </c>
      <c r="U634" s="14" t="str">
        <f>IF(OR(AND(טבלה20[[#This Row],[מחזורי פעילות]]&lt;&gt;"",Q635=""),AND(טבלה20[[#This Row],[פעילות]]=3,Q635=1)),טבלה20[[#This Row],[מחזורי פעילות]],"")</f>
        <v/>
      </c>
      <c r="V634" s="14" t="str">
        <f>IF(טבלה20[[#This Row],[באיזה מחזור נעקר אחרי קביעה?]]&lt;&gt;"",1,"")</f>
        <v/>
      </c>
      <c r="W634" s="14" t="str">
        <f>IF(AND(טבלה20[[#This Row],[באיזה מחזור נעקר אחרי קביעה?]]&lt;&gt;"",טבלה20[[#This Row],[CycleNumber]]&gt;B635),טבלה20[[#This Row],[באיזה מחזור נעקר אחרי קביעה?]],"")</f>
        <v/>
      </c>
      <c r="X634" s="14" t="str">
        <f>IF(AND(טבלה20[[#This Row],[הפרש קבוע אחרון]]&lt;&gt;"",J633=""),טבלה20[[#This Row],[CycleNumber]],"")</f>
        <v/>
      </c>
      <c r="Y634" s="14">
        <f>IF(OR(טבלה20[[#This Row],[CycleNumber]]&gt;B635,B635=""),טבלה20[[#This Row],[CycleNumber]],"")</f>
        <v>14</v>
      </c>
      <c r="Z6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4" t="s">
        <v>9</v>
      </c>
      <c r="AS634">
        <v>13</v>
      </c>
      <c r="AT634">
        <v>26</v>
      </c>
      <c r="AU634">
        <f t="shared" si="21"/>
        <v>0</v>
      </c>
      <c r="AV634" t="str">
        <f t="shared" si="22"/>
        <v/>
      </c>
    </row>
    <row r="635" spans="1:48" x14ac:dyDescent="0.25">
      <c r="A635" t="s">
        <v>66</v>
      </c>
      <c r="B635">
        <v>1</v>
      </c>
      <c r="C635">
        <v>1</v>
      </c>
      <c r="D635">
        <v>1</v>
      </c>
      <c r="E635">
        <v>0</v>
      </c>
      <c r="F635">
        <v>27</v>
      </c>
      <c r="G635">
        <f>טבלה20[[#This Row],[LengthofCycle]]+1</f>
        <v>28</v>
      </c>
      <c r="H635" t="str">
        <f>IF(טבלה20[[#This Row],[CycleNumber]]&gt;2,IF(AND(טבלה20[[#This Row],[LengthofCycle]]-F634=F634-F633,טבלה20[[#This Row],[LengthofCycle]]-F634&lt;&gt;0),1,""),"")</f>
        <v/>
      </c>
      <c r="I635" t="str">
        <f>IF(טבלה20[[#This Row],[דילוג]]=1,SUM(H635:H636),"")</f>
        <v/>
      </c>
      <c r="J635" t="str">
        <f>IF(AND(טבלה20[[#This Row],[CycleNumber]]&gt;B634,טבלה20[[#This Row],[CycleNumber]]&gt;2),IF(טבלה20[[#This Row],[דילוג]]=1,טבלה20[[#This Row],[LengthofCycle]]-F634,J634),"")</f>
        <v/>
      </c>
      <c r="K635" t="str">
        <f>IF(AND(טבלה20[[#This Row],[CycleNumber]]&gt;B634,טבלה20[[#This Row],[CycleNumber]]&gt;2),IF(טבלה20[[#This Row],[דילוג]]=1,1,IF(MAX(K633:K634)=1,1,IF(טבלה20[[#This Row],[LengthofCycle]]-F634&lt;&gt;טבלה20[[#This Row],[הפרש קבוע אחרון]],0,""))),"")</f>
        <v/>
      </c>
      <c r="L635" t="str">
        <f>IF(טבלה20[[#This Row],[CycleNumber]]&lt;3,"",IF(טבלה20[[#This Row],[דילוג]]=1,1,IF(L634="","",IF(טבלה20[[#This Row],[LengthofCycle]]-F634=טבלה20[[#This Row],[הפרש קבוע אחרון]],1,IF(L634+1&gt;3,"",L634+1)))))</f>
        <v/>
      </c>
      <c r="M635" t="str">
        <f>IF(AND(טבלה20[[#This Row],[פעילות]]=1,L636=2,L637=1,B637&gt;טבלה20[[#This Row],[CycleNumber]]),1,"")</f>
        <v/>
      </c>
      <c r="N635" t="str">
        <f>IF(AND(טבלה20[[#This Row],[האם יש לאישה וסת דילוג?]]=1,טבלה20[[#This Row],[CycleNumber]]&gt;5),IF(AND(טבלה20[[#This Row],[LengthofCycle]]=F632,F634=F631,F633=F630),1,""),"")</f>
        <v/>
      </c>
      <c r="O635" t="str">
        <f>IF(OR(טבלה20[[#This Row],[פעילות]]="",L634=""),"",IF(טבלה20[[#This Row],[פעילות]]=1,1,0))</f>
        <v/>
      </c>
      <c r="P635" t="str">
        <f>IF(AND(טבלה20[[#This Row],[הפרש קבוע אחרון]]&lt;&gt;"",טבלה20[[#This Row],[CycleNumber]]&lt;B636,B636&lt;&gt;"",טבלה20[[#This Row],[פעילות]]&lt;4),IF(F636-טבלה20[[#This Row],[LengthofCycle]]=טבלה20[[#This Row],[הפרש קבוע אחרון]],1,0),"")</f>
        <v/>
      </c>
      <c r="Q635" s="14" t="str">
        <f>IF(טבלה20[[#This Row],[פעילות]]="","",IF(OR(Q634="",AND(טבלה20[[#This Row],[דילוג]]=1,L634=3)),1,Q634+1))</f>
        <v/>
      </c>
      <c r="R635" s="14" t="str">
        <f>IF(AND(טבלה20[[#This Row],[מחזורי פעילות]]=3,H636=1,טבלה20[[#This Row],[הפרש קבוע אחרון]]&lt;&gt;J636),1,"")</f>
        <v/>
      </c>
      <c r="S635" s="14" t="str">
        <f>IF(AND(טבלה20[[#This Row],[מחזורי פעילות]]=3,H636=1,טבלה20[[#This Row],[הפרש קבוע אחרון]]=J636),1,"")</f>
        <v/>
      </c>
      <c r="T635" s="14" t="str">
        <f>IF(AND(טבלה20[[#This Row],[דילוג]]=1,טבלה20[[#This Row],[הפרש קבוע אחרון]]=J634,טבלה20[[#This Row],[מחזורי פעילות]]&gt;1),1,"")</f>
        <v/>
      </c>
      <c r="U635" s="14" t="str">
        <f>IF(OR(AND(טבלה20[[#This Row],[מחזורי פעילות]]&lt;&gt;"",Q636=""),AND(טבלה20[[#This Row],[פעילות]]=3,Q636=1)),טבלה20[[#This Row],[מחזורי פעילות]],"")</f>
        <v/>
      </c>
      <c r="V635" s="14" t="str">
        <f>IF(טבלה20[[#This Row],[באיזה מחזור נעקר אחרי קביעה?]]&lt;&gt;"",1,"")</f>
        <v/>
      </c>
      <c r="W635" s="14" t="str">
        <f>IF(AND(טבלה20[[#This Row],[באיזה מחזור נעקר אחרי קביעה?]]&lt;&gt;"",טבלה20[[#This Row],[CycleNumber]]&gt;B636),טבלה20[[#This Row],[באיזה מחזור נעקר אחרי קביעה?]],"")</f>
        <v/>
      </c>
      <c r="X635" s="14" t="str">
        <f>IF(AND(טבלה20[[#This Row],[הפרש קבוע אחרון]]&lt;&gt;"",J634=""),טבלה20[[#This Row],[CycleNumber]],"")</f>
        <v/>
      </c>
      <c r="Y635" s="14" t="str">
        <f>IF(OR(טבלה20[[#This Row],[CycleNumber]]&gt;B636,B636=""),טבלה20[[#This Row],[CycleNumber]],"")</f>
        <v/>
      </c>
      <c r="Z6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5" t="s">
        <v>9</v>
      </c>
      <c r="AS635">
        <v>14</v>
      </c>
      <c r="AT635">
        <v>29</v>
      </c>
      <c r="AU635">
        <f t="shared" si="21"/>
        <v>0</v>
      </c>
      <c r="AV635" t="str">
        <f t="shared" si="22"/>
        <v/>
      </c>
    </row>
    <row r="636" spans="1:48" x14ac:dyDescent="0.25">
      <c r="A636" t="s">
        <v>66</v>
      </c>
      <c r="B636">
        <v>2</v>
      </c>
      <c r="C636">
        <v>1</v>
      </c>
      <c r="D636">
        <v>1</v>
      </c>
      <c r="E636">
        <v>0</v>
      </c>
      <c r="F636">
        <v>26</v>
      </c>
      <c r="G636">
        <f>טבלה20[[#This Row],[LengthofCycle]]+1</f>
        <v>27</v>
      </c>
      <c r="H636" t="str">
        <f>IF(טבלה20[[#This Row],[CycleNumber]]&gt;2,IF(AND(טבלה20[[#This Row],[LengthofCycle]]-F635=F635-F634,טבלה20[[#This Row],[LengthofCycle]]-F635&lt;&gt;0),1,""),"")</f>
        <v/>
      </c>
      <c r="I636" t="str">
        <f>IF(טבלה20[[#This Row],[דילוג]]=1,SUM(H636:H637),"")</f>
        <v/>
      </c>
      <c r="J636" t="str">
        <f>IF(AND(טבלה20[[#This Row],[CycleNumber]]&gt;B635,טבלה20[[#This Row],[CycleNumber]]&gt;2),IF(טבלה20[[#This Row],[דילוג]]=1,טבלה20[[#This Row],[LengthofCycle]]-F635,J635),"")</f>
        <v/>
      </c>
      <c r="K636" t="str">
        <f>IF(AND(טבלה20[[#This Row],[CycleNumber]]&gt;B635,טבלה20[[#This Row],[CycleNumber]]&gt;2),IF(טבלה20[[#This Row],[דילוג]]=1,1,IF(MAX(K634:K635)=1,1,IF(טבלה20[[#This Row],[LengthofCycle]]-F635&lt;&gt;טבלה20[[#This Row],[הפרש קבוע אחרון]],0,""))),"")</f>
        <v/>
      </c>
      <c r="L636" t="str">
        <f>IF(טבלה20[[#This Row],[CycleNumber]]&lt;3,"",IF(טבלה20[[#This Row],[דילוג]]=1,1,IF(L635="","",IF(טבלה20[[#This Row],[LengthofCycle]]-F635=טבלה20[[#This Row],[הפרש קבוע אחרון]],1,IF(L635+1&gt;3,"",L635+1)))))</f>
        <v/>
      </c>
      <c r="M636" t="str">
        <f>IF(AND(טבלה20[[#This Row],[פעילות]]=1,L637=2,L638=1,B638&gt;טבלה20[[#This Row],[CycleNumber]]),1,"")</f>
        <v/>
      </c>
      <c r="N636" t="str">
        <f>IF(AND(טבלה20[[#This Row],[האם יש לאישה וסת דילוג?]]=1,טבלה20[[#This Row],[CycleNumber]]&gt;5),IF(AND(טבלה20[[#This Row],[LengthofCycle]]=F633,F635=F632,F634=F631),1,""),"")</f>
        <v/>
      </c>
      <c r="O636" t="str">
        <f>IF(OR(טבלה20[[#This Row],[פעילות]]="",L635=""),"",IF(טבלה20[[#This Row],[פעילות]]=1,1,0))</f>
        <v/>
      </c>
      <c r="P636" t="str">
        <f>IF(AND(טבלה20[[#This Row],[הפרש קבוע אחרון]]&lt;&gt;"",טבלה20[[#This Row],[CycleNumber]]&lt;B637,B637&lt;&gt;"",טבלה20[[#This Row],[פעילות]]&lt;4),IF(F637-טבלה20[[#This Row],[LengthofCycle]]=טבלה20[[#This Row],[הפרש קבוע אחרון]],1,0),"")</f>
        <v/>
      </c>
      <c r="Q636" s="14" t="str">
        <f>IF(טבלה20[[#This Row],[פעילות]]="","",IF(OR(Q635="",AND(טבלה20[[#This Row],[דילוג]]=1,L635=3)),1,Q635+1))</f>
        <v/>
      </c>
      <c r="R636" s="14" t="str">
        <f>IF(AND(טבלה20[[#This Row],[מחזורי פעילות]]=3,H637=1,טבלה20[[#This Row],[הפרש קבוע אחרון]]&lt;&gt;J637),1,"")</f>
        <v/>
      </c>
      <c r="S636" s="14" t="str">
        <f>IF(AND(טבלה20[[#This Row],[מחזורי פעילות]]=3,H637=1,טבלה20[[#This Row],[הפרש קבוע אחרון]]=J637),1,"")</f>
        <v/>
      </c>
      <c r="T636" s="14" t="str">
        <f>IF(AND(טבלה20[[#This Row],[דילוג]]=1,טבלה20[[#This Row],[הפרש קבוע אחרון]]=J635,טבלה20[[#This Row],[מחזורי פעילות]]&gt;1),1,"")</f>
        <v/>
      </c>
      <c r="U636" s="14" t="str">
        <f>IF(OR(AND(טבלה20[[#This Row],[מחזורי פעילות]]&lt;&gt;"",Q637=""),AND(טבלה20[[#This Row],[פעילות]]=3,Q637=1)),טבלה20[[#This Row],[מחזורי פעילות]],"")</f>
        <v/>
      </c>
      <c r="V636" s="14" t="str">
        <f>IF(טבלה20[[#This Row],[באיזה מחזור נעקר אחרי קביעה?]]&lt;&gt;"",1,"")</f>
        <v/>
      </c>
      <c r="W636" s="14" t="str">
        <f>IF(AND(טבלה20[[#This Row],[באיזה מחזור נעקר אחרי קביעה?]]&lt;&gt;"",טבלה20[[#This Row],[CycleNumber]]&gt;B637),טבלה20[[#This Row],[באיזה מחזור נעקר אחרי קביעה?]],"")</f>
        <v/>
      </c>
      <c r="X636" s="14" t="str">
        <f>IF(AND(טבלה20[[#This Row],[הפרש קבוע אחרון]]&lt;&gt;"",J635=""),טבלה20[[#This Row],[CycleNumber]],"")</f>
        <v/>
      </c>
      <c r="Y636" s="14" t="str">
        <f>IF(OR(טבלה20[[#This Row],[CycleNumber]]&gt;B637,B637=""),טבלה20[[#This Row],[CycleNumber]],"")</f>
        <v/>
      </c>
      <c r="Z6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6" t="s">
        <v>66</v>
      </c>
      <c r="AS636">
        <v>1</v>
      </c>
      <c r="AT636">
        <v>27</v>
      </c>
      <c r="AU636" t="str">
        <f t="shared" si="21"/>
        <v/>
      </c>
      <c r="AV636" t="str">
        <f t="shared" si="22"/>
        <v/>
      </c>
    </row>
    <row r="637" spans="1:48" x14ac:dyDescent="0.25">
      <c r="A637" t="s">
        <v>66</v>
      </c>
      <c r="B637">
        <v>3</v>
      </c>
      <c r="C637">
        <v>1</v>
      </c>
      <c r="D637">
        <v>1</v>
      </c>
      <c r="E637">
        <v>0</v>
      </c>
      <c r="F637">
        <v>23</v>
      </c>
      <c r="G637">
        <f>טבלה20[[#This Row],[LengthofCycle]]+1</f>
        <v>24</v>
      </c>
      <c r="H637" t="str">
        <f>IF(טבלה20[[#This Row],[CycleNumber]]&gt;2,IF(AND(טבלה20[[#This Row],[LengthofCycle]]-F636=F636-F635,טבלה20[[#This Row],[LengthofCycle]]-F636&lt;&gt;0),1,""),"")</f>
        <v/>
      </c>
      <c r="I637" t="str">
        <f>IF(טבלה20[[#This Row],[דילוג]]=1,SUM(H637:H638),"")</f>
        <v/>
      </c>
      <c r="J637" t="str">
        <f>IF(AND(טבלה20[[#This Row],[CycleNumber]]&gt;B636,טבלה20[[#This Row],[CycleNumber]]&gt;2),IF(טבלה20[[#This Row],[דילוג]]=1,טבלה20[[#This Row],[LengthofCycle]]-F636,J636),"")</f>
        <v/>
      </c>
      <c r="K637">
        <f>IF(AND(טבלה20[[#This Row],[CycleNumber]]&gt;B636,טבלה20[[#This Row],[CycleNumber]]&gt;2),IF(טבלה20[[#This Row],[דילוג]]=1,1,IF(MAX(K635:K636)=1,1,IF(טבלה20[[#This Row],[LengthofCycle]]-F636&lt;&gt;טבלה20[[#This Row],[הפרש קבוע אחרון]],0,""))),"")</f>
        <v>0</v>
      </c>
      <c r="L637" t="str">
        <f>IF(טבלה20[[#This Row],[CycleNumber]]&lt;3,"",IF(טבלה20[[#This Row],[דילוג]]=1,1,IF(L636="","",IF(טבלה20[[#This Row],[LengthofCycle]]-F636=טבלה20[[#This Row],[הפרש קבוע אחרון]],1,IF(L636+1&gt;3,"",L636+1)))))</f>
        <v/>
      </c>
      <c r="M637" t="str">
        <f>IF(AND(טבלה20[[#This Row],[פעילות]]=1,L638=2,L639=1,B639&gt;טבלה20[[#This Row],[CycleNumber]]),1,"")</f>
        <v/>
      </c>
      <c r="N637" t="str">
        <f>IF(AND(טבלה20[[#This Row],[האם יש לאישה וסת דילוג?]]=1,טבלה20[[#This Row],[CycleNumber]]&gt;5),IF(AND(טבלה20[[#This Row],[LengthofCycle]]=F634,F636=F633,F635=F632),1,""),"")</f>
        <v/>
      </c>
      <c r="O637" t="str">
        <f>IF(OR(טבלה20[[#This Row],[פעילות]]="",L636=""),"",IF(טבלה20[[#This Row],[פעילות]]=1,1,0))</f>
        <v/>
      </c>
      <c r="P637" t="str">
        <f>IF(AND(טבלה20[[#This Row],[הפרש קבוע אחרון]]&lt;&gt;"",טבלה20[[#This Row],[CycleNumber]]&lt;B638,B638&lt;&gt;"",טבלה20[[#This Row],[פעילות]]&lt;4),IF(F638-טבלה20[[#This Row],[LengthofCycle]]=טבלה20[[#This Row],[הפרש קבוע אחרון]],1,0),"")</f>
        <v/>
      </c>
      <c r="Q637" s="14" t="str">
        <f>IF(טבלה20[[#This Row],[פעילות]]="","",IF(OR(Q636="",AND(טבלה20[[#This Row],[דילוג]]=1,L636=3)),1,Q636+1))</f>
        <v/>
      </c>
      <c r="R637" s="14" t="str">
        <f>IF(AND(טבלה20[[#This Row],[מחזורי פעילות]]=3,H638=1,טבלה20[[#This Row],[הפרש קבוע אחרון]]&lt;&gt;J638),1,"")</f>
        <v/>
      </c>
      <c r="S637" s="14" t="str">
        <f>IF(AND(טבלה20[[#This Row],[מחזורי פעילות]]=3,H638=1,טבלה20[[#This Row],[הפרש קבוע אחרון]]=J638),1,"")</f>
        <v/>
      </c>
      <c r="T637" s="14" t="str">
        <f>IF(AND(טבלה20[[#This Row],[דילוג]]=1,טבלה20[[#This Row],[הפרש קבוע אחרון]]=J636,טבלה20[[#This Row],[מחזורי פעילות]]&gt;1),1,"")</f>
        <v/>
      </c>
      <c r="U637" s="14" t="str">
        <f>IF(OR(AND(טבלה20[[#This Row],[מחזורי פעילות]]&lt;&gt;"",Q638=""),AND(טבלה20[[#This Row],[פעילות]]=3,Q638=1)),טבלה20[[#This Row],[מחזורי פעילות]],"")</f>
        <v/>
      </c>
      <c r="V637" s="14" t="str">
        <f>IF(טבלה20[[#This Row],[באיזה מחזור נעקר אחרי קביעה?]]&lt;&gt;"",1,"")</f>
        <v/>
      </c>
      <c r="W637" s="14" t="str">
        <f>IF(AND(טבלה20[[#This Row],[באיזה מחזור נעקר אחרי קביעה?]]&lt;&gt;"",טבלה20[[#This Row],[CycleNumber]]&gt;B638),טבלה20[[#This Row],[באיזה מחזור נעקר אחרי קביעה?]],"")</f>
        <v/>
      </c>
      <c r="X637" s="14" t="str">
        <f>IF(AND(טבלה20[[#This Row],[הפרש קבוע אחרון]]&lt;&gt;"",J636=""),טבלה20[[#This Row],[CycleNumber]],"")</f>
        <v/>
      </c>
      <c r="Y637" s="14" t="str">
        <f>IF(OR(טבלה20[[#This Row],[CycleNumber]]&gt;B638,B638=""),טבלה20[[#This Row],[CycleNumber]],"")</f>
        <v/>
      </c>
      <c r="Z6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7" t="s">
        <v>66</v>
      </c>
      <c r="AS637">
        <v>2</v>
      </c>
      <c r="AT637">
        <v>26</v>
      </c>
      <c r="AU637" t="str">
        <f t="shared" si="21"/>
        <v/>
      </c>
      <c r="AV637" t="str">
        <f t="shared" si="22"/>
        <v/>
      </c>
    </row>
    <row r="638" spans="1:48" x14ac:dyDescent="0.25">
      <c r="A638" t="s">
        <v>66</v>
      </c>
      <c r="B638">
        <v>4</v>
      </c>
      <c r="C638">
        <v>1</v>
      </c>
      <c r="D638">
        <v>1</v>
      </c>
      <c r="E638">
        <v>0</v>
      </c>
      <c r="F638">
        <v>27</v>
      </c>
      <c r="G638">
        <f>טבלה20[[#This Row],[LengthofCycle]]+1</f>
        <v>28</v>
      </c>
      <c r="H638" t="str">
        <f>IF(טבלה20[[#This Row],[CycleNumber]]&gt;2,IF(AND(טבלה20[[#This Row],[LengthofCycle]]-F637=F637-F636,טבלה20[[#This Row],[LengthofCycle]]-F637&lt;&gt;0),1,""),"")</f>
        <v/>
      </c>
      <c r="I638" t="str">
        <f>IF(טבלה20[[#This Row],[דילוג]]=1,SUM(H638:H639),"")</f>
        <v/>
      </c>
      <c r="J638" t="str">
        <f>IF(AND(טבלה20[[#This Row],[CycleNumber]]&gt;B637,טבלה20[[#This Row],[CycleNumber]]&gt;2),IF(טבלה20[[#This Row],[דילוג]]=1,טבלה20[[#This Row],[LengthofCycle]]-F637,J637),"")</f>
        <v/>
      </c>
      <c r="K638">
        <f>IF(AND(טבלה20[[#This Row],[CycleNumber]]&gt;B637,טבלה20[[#This Row],[CycleNumber]]&gt;2),IF(טבלה20[[#This Row],[דילוג]]=1,1,IF(MAX(K636:K637)=1,1,IF(טבלה20[[#This Row],[LengthofCycle]]-F637&lt;&gt;טבלה20[[#This Row],[הפרש קבוע אחרון]],0,""))),"")</f>
        <v>0</v>
      </c>
      <c r="L638" t="str">
        <f>IF(טבלה20[[#This Row],[CycleNumber]]&lt;3,"",IF(טבלה20[[#This Row],[דילוג]]=1,1,IF(L637="","",IF(טבלה20[[#This Row],[LengthofCycle]]-F637=טבלה20[[#This Row],[הפרש קבוע אחרון]],1,IF(L637+1&gt;3,"",L637+1)))))</f>
        <v/>
      </c>
      <c r="M638" t="str">
        <f>IF(AND(טבלה20[[#This Row],[פעילות]]=1,L639=2,L640=1,B640&gt;טבלה20[[#This Row],[CycleNumber]]),1,"")</f>
        <v/>
      </c>
      <c r="N638" t="str">
        <f>IF(AND(טבלה20[[#This Row],[האם יש לאישה וסת דילוג?]]=1,טבלה20[[#This Row],[CycleNumber]]&gt;5),IF(AND(טבלה20[[#This Row],[LengthofCycle]]=F635,F637=F634,F636=F633),1,""),"")</f>
        <v/>
      </c>
      <c r="O638" t="str">
        <f>IF(OR(טבלה20[[#This Row],[פעילות]]="",L637=""),"",IF(טבלה20[[#This Row],[פעילות]]=1,1,0))</f>
        <v/>
      </c>
      <c r="P638" t="str">
        <f>IF(AND(טבלה20[[#This Row],[הפרש קבוע אחרון]]&lt;&gt;"",טבלה20[[#This Row],[CycleNumber]]&lt;B639,B639&lt;&gt;"",טבלה20[[#This Row],[פעילות]]&lt;4),IF(F639-טבלה20[[#This Row],[LengthofCycle]]=טבלה20[[#This Row],[הפרש קבוע אחרון]],1,0),"")</f>
        <v/>
      </c>
      <c r="Q638" s="14" t="str">
        <f>IF(טבלה20[[#This Row],[פעילות]]="","",IF(OR(Q637="",AND(טבלה20[[#This Row],[דילוג]]=1,L637=3)),1,Q637+1))</f>
        <v/>
      </c>
      <c r="R638" s="14" t="str">
        <f>IF(AND(טבלה20[[#This Row],[מחזורי פעילות]]=3,H639=1,טבלה20[[#This Row],[הפרש קבוע אחרון]]&lt;&gt;J639),1,"")</f>
        <v/>
      </c>
      <c r="S638" s="14" t="str">
        <f>IF(AND(טבלה20[[#This Row],[מחזורי פעילות]]=3,H639=1,טבלה20[[#This Row],[הפרש קבוע אחרון]]=J639),1,"")</f>
        <v/>
      </c>
      <c r="T638" s="14" t="str">
        <f>IF(AND(טבלה20[[#This Row],[דילוג]]=1,טבלה20[[#This Row],[הפרש קבוע אחרון]]=J637,טבלה20[[#This Row],[מחזורי פעילות]]&gt;1),1,"")</f>
        <v/>
      </c>
      <c r="U638" s="14" t="str">
        <f>IF(OR(AND(טבלה20[[#This Row],[מחזורי פעילות]]&lt;&gt;"",Q639=""),AND(טבלה20[[#This Row],[פעילות]]=3,Q639=1)),טבלה20[[#This Row],[מחזורי פעילות]],"")</f>
        <v/>
      </c>
      <c r="V638" s="14" t="str">
        <f>IF(טבלה20[[#This Row],[באיזה מחזור נעקר אחרי קביעה?]]&lt;&gt;"",1,"")</f>
        <v/>
      </c>
      <c r="W638" s="14" t="str">
        <f>IF(AND(טבלה20[[#This Row],[באיזה מחזור נעקר אחרי קביעה?]]&lt;&gt;"",טבלה20[[#This Row],[CycleNumber]]&gt;B639),טבלה20[[#This Row],[באיזה מחזור נעקר אחרי קביעה?]],"")</f>
        <v/>
      </c>
      <c r="X638" s="14" t="str">
        <f>IF(AND(טבלה20[[#This Row],[הפרש קבוע אחרון]]&lt;&gt;"",J637=""),טבלה20[[#This Row],[CycleNumber]],"")</f>
        <v/>
      </c>
      <c r="Y638" s="14" t="str">
        <f>IF(OR(טבלה20[[#This Row],[CycleNumber]]&gt;B639,B639=""),טבלה20[[#This Row],[CycleNumber]],"")</f>
        <v/>
      </c>
      <c r="Z6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8" t="s">
        <v>66</v>
      </c>
      <c r="AS638">
        <v>3</v>
      </c>
      <c r="AT638">
        <v>23</v>
      </c>
      <c r="AU638">
        <f t="shared" si="21"/>
        <v>0</v>
      </c>
      <c r="AV638" t="str">
        <f t="shared" si="22"/>
        <v/>
      </c>
    </row>
    <row r="639" spans="1:48" x14ac:dyDescent="0.25">
      <c r="A639" t="s">
        <v>66</v>
      </c>
      <c r="B639">
        <v>5</v>
      </c>
      <c r="C639">
        <v>1</v>
      </c>
      <c r="D639">
        <v>1</v>
      </c>
      <c r="E639">
        <v>0</v>
      </c>
      <c r="F639">
        <v>22</v>
      </c>
      <c r="G639">
        <f>טבלה20[[#This Row],[LengthofCycle]]+1</f>
        <v>23</v>
      </c>
      <c r="H639" t="str">
        <f>IF(טבלה20[[#This Row],[CycleNumber]]&gt;2,IF(AND(טבלה20[[#This Row],[LengthofCycle]]-F638=F638-F637,טבלה20[[#This Row],[LengthofCycle]]-F638&lt;&gt;0),1,""),"")</f>
        <v/>
      </c>
      <c r="I639" t="str">
        <f>IF(טבלה20[[#This Row],[דילוג]]=1,SUM(H639:H640),"")</f>
        <v/>
      </c>
      <c r="J639" t="str">
        <f>IF(AND(טבלה20[[#This Row],[CycleNumber]]&gt;B638,טבלה20[[#This Row],[CycleNumber]]&gt;2),IF(טבלה20[[#This Row],[דילוג]]=1,טבלה20[[#This Row],[LengthofCycle]]-F638,J638),"")</f>
        <v/>
      </c>
      <c r="K639">
        <f>IF(AND(טבלה20[[#This Row],[CycleNumber]]&gt;B638,טבלה20[[#This Row],[CycleNumber]]&gt;2),IF(טבלה20[[#This Row],[דילוג]]=1,1,IF(MAX(K637:K638)=1,1,IF(טבלה20[[#This Row],[LengthofCycle]]-F638&lt;&gt;טבלה20[[#This Row],[הפרש קבוע אחרון]],0,""))),"")</f>
        <v>0</v>
      </c>
      <c r="L639" t="str">
        <f>IF(טבלה20[[#This Row],[CycleNumber]]&lt;3,"",IF(טבלה20[[#This Row],[דילוג]]=1,1,IF(L638="","",IF(טבלה20[[#This Row],[LengthofCycle]]-F638=טבלה20[[#This Row],[הפרש קבוע אחרון]],1,IF(L638+1&gt;3,"",L638+1)))))</f>
        <v/>
      </c>
      <c r="M639" t="str">
        <f>IF(AND(טבלה20[[#This Row],[פעילות]]=1,L640=2,L641=1,B641&gt;טבלה20[[#This Row],[CycleNumber]]),1,"")</f>
        <v/>
      </c>
      <c r="N639" t="str">
        <f>IF(AND(טבלה20[[#This Row],[האם יש לאישה וסת דילוג?]]=1,טבלה20[[#This Row],[CycleNumber]]&gt;5),IF(AND(טבלה20[[#This Row],[LengthofCycle]]=F636,F638=F635,F637=F634),1,""),"")</f>
        <v/>
      </c>
      <c r="O639" t="str">
        <f>IF(OR(טבלה20[[#This Row],[פעילות]]="",L638=""),"",IF(טבלה20[[#This Row],[פעילות]]=1,1,0))</f>
        <v/>
      </c>
      <c r="P639" t="str">
        <f>IF(AND(טבלה20[[#This Row],[הפרש קבוע אחרון]]&lt;&gt;"",טבלה20[[#This Row],[CycleNumber]]&lt;B640,B640&lt;&gt;"",טבלה20[[#This Row],[פעילות]]&lt;4),IF(F640-טבלה20[[#This Row],[LengthofCycle]]=טבלה20[[#This Row],[הפרש קבוע אחרון]],1,0),"")</f>
        <v/>
      </c>
      <c r="Q639" s="14" t="str">
        <f>IF(טבלה20[[#This Row],[פעילות]]="","",IF(OR(Q638="",AND(טבלה20[[#This Row],[דילוג]]=1,L638=3)),1,Q638+1))</f>
        <v/>
      </c>
      <c r="R639" s="14" t="str">
        <f>IF(AND(טבלה20[[#This Row],[מחזורי פעילות]]=3,H640=1,טבלה20[[#This Row],[הפרש קבוע אחרון]]&lt;&gt;J640),1,"")</f>
        <v/>
      </c>
      <c r="S639" s="14" t="str">
        <f>IF(AND(טבלה20[[#This Row],[מחזורי פעילות]]=3,H640=1,טבלה20[[#This Row],[הפרש קבוע אחרון]]=J640),1,"")</f>
        <v/>
      </c>
      <c r="T639" s="14" t="str">
        <f>IF(AND(טבלה20[[#This Row],[דילוג]]=1,טבלה20[[#This Row],[הפרש קבוע אחרון]]=J638,טבלה20[[#This Row],[מחזורי פעילות]]&gt;1),1,"")</f>
        <v/>
      </c>
      <c r="U639" s="14" t="str">
        <f>IF(OR(AND(טבלה20[[#This Row],[מחזורי פעילות]]&lt;&gt;"",Q640=""),AND(טבלה20[[#This Row],[פעילות]]=3,Q640=1)),טבלה20[[#This Row],[מחזורי פעילות]],"")</f>
        <v/>
      </c>
      <c r="V639" s="14" t="str">
        <f>IF(טבלה20[[#This Row],[באיזה מחזור נעקר אחרי קביעה?]]&lt;&gt;"",1,"")</f>
        <v/>
      </c>
      <c r="W639" s="14" t="str">
        <f>IF(AND(טבלה20[[#This Row],[באיזה מחזור נעקר אחרי קביעה?]]&lt;&gt;"",טבלה20[[#This Row],[CycleNumber]]&gt;B640),טבלה20[[#This Row],[באיזה מחזור נעקר אחרי קביעה?]],"")</f>
        <v/>
      </c>
      <c r="X639" s="14" t="str">
        <f>IF(AND(טבלה20[[#This Row],[הפרש קבוע אחרון]]&lt;&gt;"",J638=""),טבלה20[[#This Row],[CycleNumber]],"")</f>
        <v/>
      </c>
      <c r="Y639" s="14" t="str">
        <f>IF(OR(טבלה20[[#This Row],[CycleNumber]]&gt;B640,B640=""),טבלה20[[#This Row],[CycleNumber]],"")</f>
        <v/>
      </c>
      <c r="Z6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39" t="s">
        <v>66</v>
      </c>
      <c r="AS639">
        <v>4</v>
      </c>
      <c r="AT639">
        <v>27</v>
      </c>
      <c r="AU639">
        <f t="shared" si="21"/>
        <v>0</v>
      </c>
      <c r="AV639" t="str">
        <f t="shared" si="22"/>
        <v/>
      </c>
    </row>
    <row r="640" spans="1:48" x14ac:dyDescent="0.25">
      <c r="A640" t="s">
        <v>66</v>
      </c>
      <c r="B640">
        <v>6</v>
      </c>
      <c r="C640">
        <v>1</v>
      </c>
      <c r="D640">
        <v>1</v>
      </c>
      <c r="E640">
        <v>0</v>
      </c>
      <c r="F640">
        <v>25</v>
      </c>
      <c r="G640">
        <f>טבלה20[[#This Row],[LengthofCycle]]+1</f>
        <v>26</v>
      </c>
      <c r="H640" t="str">
        <f>IF(טבלה20[[#This Row],[CycleNumber]]&gt;2,IF(AND(טבלה20[[#This Row],[LengthofCycle]]-F639=F639-F638,טבלה20[[#This Row],[LengthofCycle]]-F639&lt;&gt;0),1,""),"")</f>
        <v/>
      </c>
      <c r="I640" t="str">
        <f>IF(טבלה20[[#This Row],[דילוג]]=1,SUM(H640:H641),"")</f>
        <v/>
      </c>
      <c r="J640" t="str">
        <f>IF(AND(טבלה20[[#This Row],[CycleNumber]]&gt;B639,טבלה20[[#This Row],[CycleNumber]]&gt;2),IF(טבלה20[[#This Row],[דילוג]]=1,טבלה20[[#This Row],[LengthofCycle]]-F639,J639),"")</f>
        <v/>
      </c>
      <c r="K640">
        <f>IF(AND(טבלה20[[#This Row],[CycleNumber]]&gt;B639,טבלה20[[#This Row],[CycleNumber]]&gt;2),IF(טבלה20[[#This Row],[דילוג]]=1,1,IF(MAX(K638:K639)=1,1,IF(טבלה20[[#This Row],[LengthofCycle]]-F639&lt;&gt;טבלה20[[#This Row],[הפרש קבוע אחרון]],0,""))),"")</f>
        <v>0</v>
      </c>
      <c r="L640" t="str">
        <f>IF(טבלה20[[#This Row],[CycleNumber]]&lt;3,"",IF(טבלה20[[#This Row],[דילוג]]=1,1,IF(L639="","",IF(טבלה20[[#This Row],[LengthofCycle]]-F639=טבלה20[[#This Row],[הפרש קבוע אחרון]],1,IF(L639+1&gt;3,"",L639+1)))))</f>
        <v/>
      </c>
      <c r="M640" t="str">
        <f>IF(AND(טבלה20[[#This Row],[פעילות]]=1,L641=2,L642=1,B642&gt;טבלה20[[#This Row],[CycleNumber]]),1,"")</f>
        <v/>
      </c>
      <c r="N640" t="str">
        <f>IF(AND(טבלה20[[#This Row],[האם יש לאישה וסת דילוג?]]=1,טבלה20[[#This Row],[CycleNumber]]&gt;5),IF(AND(טבלה20[[#This Row],[LengthofCycle]]=F637,F639=F636,F638=F635),1,""),"")</f>
        <v/>
      </c>
      <c r="O640" t="str">
        <f>IF(OR(טבלה20[[#This Row],[פעילות]]="",L639=""),"",IF(טבלה20[[#This Row],[פעילות]]=1,1,0))</f>
        <v/>
      </c>
      <c r="P640" t="str">
        <f>IF(AND(טבלה20[[#This Row],[הפרש קבוע אחרון]]&lt;&gt;"",טבלה20[[#This Row],[CycleNumber]]&lt;B641,B641&lt;&gt;"",טבלה20[[#This Row],[פעילות]]&lt;4),IF(F641-טבלה20[[#This Row],[LengthofCycle]]=טבלה20[[#This Row],[הפרש קבוע אחרון]],1,0),"")</f>
        <v/>
      </c>
      <c r="Q640" s="14" t="str">
        <f>IF(טבלה20[[#This Row],[פעילות]]="","",IF(OR(Q639="",AND(טבלה20[[#This Row],[דילוג]]=1,L639=3)),1,Q639+1))</f>
        <v/>
      </c>
      <c r="R640" s="14" t="str">
        <f>IF(AND(טבלה20[[#This Row],[מחזורי פעילות]]=3,H641=1,טבלה20[[#This Row],[הפרש קבוע אחרון]]&lt;&gt;J641),1,"")</f>
        <v/>
      </c>
      <c r="S640" s="14" t="str">
        <f>IF(AND(טבלה20[[#This Row],[מחזורי פעילות]]=3,H641=1,טבלה20[[#This Row],[הפרש קבוע אחרון]]=J641),1,"")</f>
        <v/>
      </c>
      <c r="T640" s="14" t="str">
        <f>IF(AND(טבלה20[[#This Row],[דילוג]]=1,טבלה20[[#This Row],[הפרש קבוע אחרון]]=J639,טבלה20[[#This Row],[מחזורי פעילות]]&gt;1),1,"")</f>
        <v/>
      </c>
      <c r="U640" s="14" t="str">
        <f>IF(OR(AND(טבלה20[[#This Row],[מחזורי פעילות]]&lt;&gt;"",Q641=""),AND(טבלה20[[#This Row],[פעילות]]=3,Q641=1)),טבלה20[[#This Row],[מחזורי פעילות]],"")</f>
        <v/>
      </c>
      <c r="V640" s="14" t="str">
        <f>IF(טבלה20[[#This Row],[באיזה מחזור נעקר אחרי קביעה?]]&lt;&gt;"",1,"")</f>
        <v/>
      </c>
      <c r="W640" s="14" t="str">
        <f>IF(AND(טבלה20[[#This Row],[באיזה מחזור נעקר אחרי קביעה?]]&lt;&gt;"",טבלה20[[#This Row],[CycleNumber]]&gt;B641),טבלה20[[#This Row],[באיזה מחזור נעקר אחרי קביעה?]],"")</f>
        <v/>
      </c>
      <c r="X640" s="14" t="str">
        <f>IF(AND(טבלה20[[#This Row],[הפרש קבוע אחרון]]&lt;&gt;"",J639=""),טבלה20[[#This Row],[CycleNumber]],"")</f>
        <v/>
      </c>
      <c r="Y640" s="14" t="str">
        <f>IF(OR(טבלה20[[#This Row],[CycleNumber]]&gt;B641,B641=""),טבלה20[[#This Row],[CycleNumber]],"")</f>
        <v/>
      </c>
      <c r="Z6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0" t="s">
        <v>66</v>
      </c>
      <c r="AS640">
        <v>5</v>
      </c>
      <c r="AT640">
        <v>22</v>
      </c>
      <c r="AU640">
        <f t="shared" si="21"/>
        <v>0</v>
      </c>
      <c r="AV640" t="str">
        <f t="shared" si="22"/>
        <v/>
      </c>
    </row>
    <row r="641" spans="1:48" x14ac:dyDescent="0.25">
      <c r="A641" t="s">
        <v>66</v>
      </c>
      <c r="B641">
        <v>7</v>
      </c>
      <c r="C641">
        <v>1</v>
      </c>
      <c r="D641">
        <v>1</v>
      </c>
      <c r="E641">
        <v>0</v>
      </c>
      <c r="F641">
        <v>25</v>
      </c>
      <c r="G641">
        <f>טבלה20[[#This Row],[LengthofCycle]]+1</f>
        <v>26</v>
      </c>
      <c r="H641" t="str">
        <f>IF(טבלה20[[#This Row],[CycleNumber]]&gt;2,IF(AND(טבלה20[[#This Row],[LengthofCycle]]-F640=F640-F639,טבלה20[[#This Row],[LengthofCycle]]-F640&lt;&gt;0),1,""),"")</f>
        <v/>
      </c>
      <c r="I641" t="str">
        <f>IF(טבלה20[[#This Row],[דילוג]]=1,SUM(H641:H642),"")</f>
        <v/>
      </c>
      <c r="J641" t="str">
        <f>IF(AND(טבלה20[[#This Row],[CycleNumber]]&gt;B640,טבלה20[[#This Row],[CycleNumber]]&gt;2),IF(טבלה20[[#This Row],[דילוג]]=1,טבלה20[[#This Row],[LengthofCycle]]-F640,J640),"")</f>
        <v/>
      </c>
      <c r="K641">
        <f>IF(AND(טבלה20[[#This Row],[CycleNumber]]&gt;B640,טבלה20[[#This Row],[CycleNumber]]&gt;2),IF(טבלה20[[#This Row],[דילוג]]=1,1,IF(MAX(K639:K640)=1,1,IF(טבלה20[[#This Row],[LengthofCycle]]-F640&lt;&gt;טבלה20[[#This Row],[הפרש קבוע אחרון]],0,""))),"")</f>
        <v>0</v>
      </c>
      <c r="L641" t="str">
        <f>IF(טבלה20[[#This Row],[CycleNumber]]&lt;3,"",IF(טבלה20[[#This Row],[דילוג]]=1,1,IF(L640="","",IF(טבלה20[[#This Row],[LengthofCycle]]-F640=טבלה20[[#This Row],[הפרש קבוע אחרון]],1,IF(L640+1&gt;3,"",L640+1)))))</f>
        <v/>
      </c>
      <c r="M641" t="str">
        <f>IF(AND(טבלה20[[#This Row],[פעילות]]=1,L642=2,L643=1,B643&gt;טבלה20[[#This Row],[CycleNumber]]),1,"")</f>
        <v/>
      </c>
      <c r="N641" t="str">
        <f>IF(AND(טבלה20[[#This Row],[האם יש לאישה וסת דילוג?]]=1,טבלה20[[#This Row],[CycleNumber]]&gt;5),IF(AND(טבלה20[[#This Row],[LengthofCycle]]=F638,F640=F637,F639=F636),1,""),"")</f>
        <v/>
      </c>
      <c r="O641" t="str">
        <f>IF(OR(טבלה20[[#This Row],[פעילות]]="",L640=""),"",IF(טבלה20[[#This Row],[פעילות]]=1,1,0))</f>
        <v/>
      </c>
      <c r="P641" t="str">
        <f>IF(AND(טבלה20[[#This Row],[הפרש קבוע אחרון]]&lt;&gt;"",טבלה20[[#This Row],[CycleNumber]]&lt;B642,B642&lt;&gt;"",טבלה20[[#This Row],[פעילות]]&lt;4),IF(F642-טבלה20[[#This Row],[LengthofCycle]]=טבלה20[[#This Row],[הפרש קבוע אחרון]],1,0),"")</f>
        <v/>
      </c>
      <c r="Q641" s="14" t="str">
        <f>IF(טבלה20[[#This Row],[פעילות]]="","",IF(OR(Q640="",AND(טבלה20[[#This Row],[דילוג]]=1,L640=3)),1,Q640+1))</f>
        <v/>
      </c>
      <c r="R641" s="14" t="str">
        <f>IF(AND(טבלה20[[#This Row],[מחזורי פעילות]]=3,H642=1,טבלה20[[#This Row],[הפרש קבוע אחרון]]&lt;&gt;J642),1,"")</f>
        <v/>
      </c>
      <c r="S641" s="14" t="str">
        <f>IF(AND(טבלה20[[#This Row],[מחזורי פעילות]]=3,H642=1,טבלה20[[#This Row],[הפרש קבוע אחרון]]=J642),1,"")</f>
        <v/>
      </c>
      <c r="T641" s="14" t="str">
        <f>IF(AND(טבלה20[[#This Row],[דילוג]]=1,טבלה20[[#This Row],[הפרש קבוע אחרון]]=J640,טבלה20[[#This Row],[מחזורי פעילות]]&gt;1),1,"")</f>
        <v/>
      </c>
      <c r="U641" s="14" t="str">
        <f>IF(OR(AND(טבלה20[[#This Row],[מחזורי פעילות]]&lt;&gt;"",Q642=""),AND(טבלה20[[#This Row],[פעילות]]=3,Q642=1)),טבלה20[[#This Row],[מחזורי פעילות]],"")</f>
        <v/>
      </c>
      <c r="V641" s="14" t="str">
        <f>IF(טבלה20[[#This Row],[באיזה מחזור נעקר אחרי קביעה?]]&lt;&gt;"",1,"")</f>
        <v/>
      </c>
      <c r="W641" s="14" t="str">
        <f>IF(AND(טבלה20[[#This Row],[באיזה מחזור נעקר אחרי קביעה?]]&lt;&gt;"",טבלה20[[#This Row],[CycleNumber]]&gt;B642),טבלה20[[#This Row],[באיזה מחזור נעקר אחרי קביעה?]],"")</f>
        <v/>
      </c>
      <c r="X641" s="14" t="str">
        <f>IF(AND(טבלה20[[#This Row],[הפרש קבוע אחרון]]&lt;&gt;"",J640=""),טבלה20[[#This Row],[CycleNumber]],"")</f>
        <v/>
      </c>
      <c r="Y641" s="14" t="str">
        <f>IF(OR(טבלה20[[#This Row],[CycleNumber]]&gt;B642,B642=""),טבלה20[[#This Row],[CycleNumber]],"")</f>
        <v/>
      </c>
      <c r="Z6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1" t="s">
        <v>66</v>
      </c>
      <c r="AS641">
        <v>6</v>
      </c>
      <c r="AT641">
        <v>25</v>
      </c>
      <c r="AU641">
        <f t="shared" si="21"/>
        <v>0</v>
      </c>
      <c r="AV641" t="str">
        <f t="shared" si="22"/>
        <v/>
      </c>
    </row>
    <row r="642" spans="1:48" x14ac:dyDescent="0.25">
      <c r="A642" t="s">
        <v>66</v>
      </c>
      <c r="B642">
        <v>8</v>
      </c>
      <c r="C642">
        <v>1</v>
      </c>
      <c r="D642">
        <v>1</v>
      </c>
      <c r="E642">
        <v>0</v>
      </c>
      <c r="F642">
        <v>26</v>
      </c>
      <c r="G642">
        <f>טבלה20[[#This Row],[LengthofCycle]]+1</f>
        <v>27</v>
      </c>
      <c r="H642" t="str">
        <f>IF(טבלה20[[#This Row],[CycleNumber]]&gt;2,IF(AND(טבלה20[[#This Row],[LengthofCycle]]-F641=F641-F640,טבלה20[[#This Row],[LengthofCycle]]-F641&lt;&gt;0),1,""),"")</f>
        <v/>
      </c>
      <c r="I642" t="str">
        <f>IF(טבלה20[[#This Row],[דילוג]]=1,SUM(H642:H643),"")</f>
        <v/>
      </c>
      <c r="J642" t="str">
        <f>IF(AND(טבלה20[[#This Row],[CycleNumber]]&gt;B641,טבלה20[[#This Row],[CycleNumber]]&gt;2),IF(טבלה20[[#This Row],[דילוג]]=1,טבלה20[[#This Row],[LengthofCycle]]-F641,J641),"")</f>
        <v/>
      </c>
      <c r="K642">
        <f>IF(AND(טבלה20[[#This Row],[CycleNumber]]&gt;B641,טבלה20[[#This Row],[CycleNumber]]&gt;2),IF(טבלה20[[#This Row],[דילוג]]=1,1,IF(MAX(K640:K641)=1,1,IF(טבלה20[[#This Row],[LengthofCycle]]-F641&lt;&gt;טבלה20[[#This Row],[הפרש קבוע אחרון]],0,""))),"")</f>
        <v>0</v>
      </c>
      <c r="L642" t="str">
        <f>IF(טבלה20[[#This Row],[CycleNumber]]&lt;3,"",IF(טבלה20[[#This Row],[דילוג]]=1,1,IF(L641="","",IF(טבלה20[[#This Row],[LengthofCycle]]-F641=טבלה20[[#This Row],[הפרש קבוע אחרון]],1,IF(L641+1&gt;3,"",L641+1)))))</f>
        <v/>
      </c>
      <c r="M642" t="str">
        <f>IF(AND(טבלה20[[#This Row],[פעילות]]=1,L643=2,L644=1,B644&gt;טבלה20[[#This Row],[CycleNumber]]),1,"")</f>
        <v/>
      </c>
      <c r="N642" t="str">
        <f>IF(AND(טבלה20[[#This Row],[האם יש לאישה וסת דילוג?]]=1,טבלה20[[#This Row],[CycleNumber]]&gt;5),IF(AND(טבלה20[[#This Row],[LengthofCycle]]=F639,F641=F638,F640=F637),1,""),"")</f>
        <v/>
      </c>
      <c r="O642" t="str">
        <f>IF(OR(טבלה20[[#This Row],[פעילות]]="",L641=""),"",IF(טבלה20[[#This Row],[פעילות]]=1,1,0))</f>
        <v/>
      </c>
      <c r="P642" t="str">
        <f>IF(AND(טבלה20[[#This Row],[הפרש קבוע אחרון]]&lt;&gt;"",טבלה20[[#This Row],[CycleNumber]]&lt;B643,B643&lt;&gt;"",טבלה20[[#This Row],[פעילות]]&lt;4),IF(F643-טבלה20[[#This Row],[LengthofCycle]]=טבלה20[[#This Row],[הפרש קבוע אחרון]],1,0),"")</f>
        <v/>
      </c>
      <c r="Q642" s="14" t="str">
        <f>IF(טבלה20[[#This Row],[פעילות]]="","",IF(OR(Q641="",AND(טבלה20[[#This Row],[דילוג]]=1,L641=3)),1,Q641+1))</f>
        <v/>
      </c>
      <c r="R642" s="14" t="str">
        <f>IF(AND(טבלה20[[#This Row],[מחזורי פעילות]]=3,H643=1,טבלה20[[#This Row],[הפרש קבוע אחרון]]&lt;&gt;J643),1,"")</f>
        <v/>
      </c>
      <c r="S642" s="14" t="str">
        <f>IF(AND(טבלה20[[#This Row],[מחזורי פעילות]]=3,H643=1,טבלה20[[#This Row],[הפרש קבוע אחרון]]=J643),1,"")</f>
        <v/>
      </c>
      <c r="T642" s="14" t="str">
        <f>IF(AND(טבלה20[[#This Row],[דילוג]]=1,טבלה20[[#This Row],[הפרש קבוע אחרון]]=J641,טבלה20[[#This Row],[מחזורי פעילות]]&gt;1),1,"")</f>
        <v/>
      </c>
      <c r="U642" s="14" t="str">
        <f>IF(OR(AND(טבלה20[[#This Row],[מחזורי פעילות]]&lt;&gt;"",Q643=""),AND(טבלה20[[#This Row],[פעילות]]=3,Q643=1)),טבלה20[[#This Row],[מחזורי פעילות]],"")</f>
        <v/>
      </c>
      <c r="V642" s="14" t="str">
        <f>IF(טבלה20[[#This Row],[באיזה מחזור נעקר אחרי קביעה?]]&lt;&gt;"",1,"")</f>
        <v/>
      </c>
      <c r="W642" s="14" t="str">
        <f>IF(AND(טבלה20[[#This Row],[באיזה מחזור נעקר אחרי קביעה?]]&lt;&gt;"",טבלה20[[#This Row],[CycleNumber]]&gt;B643),טבלה20[[#This Row],[באיזה מחזור נעקר אחרי קביעה?]],"")</f>
        <v/>
      </c>
      <c r="X642" s="14" t="str">
        <f>IF(AND(טבלה20[[#This Row],[הפרש קבוע אחרון]]&lt;&gt;"",J641=""),טבלה20[[#This Row],[CycleNumber]],"")</f>
        <v/>
      </c>
      <c r="Y642" s="14" t="str">
        <f>IF(OR(טבלה20[[#This Row],[CycleNumber]]&gt;B643,B643=""),טבלה20[[#This Row],[CycleNumber]],"")</f>
        <v/>
      </c>
      <c r="Z6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2" t="s">
        <v>66</v>
      </c>
      <c r="AS642">
        <v>7</v>
      </c>
      <c r="AT642">
        <v>25</v>
      </c>
      <c r="AU642">
        <f t="shared" si="21"/>
        <v>0</v>
      </c>
      <c r="AV642" t="str">
        <f t="shared" si="22"/>
        <v/>
      </c>
    </row>
    <row r="643" spans="1:48" x14ac:dyDescent="0.25">
      <c r="A643" t="s">
        <v>66</v>
      </c>
      <c r="B643">
        <v>9</v>
      </c>
      <c r="C643">
        <v>1</v>
      </c>
      <c r="D643">
        <v>1</v>
      </c>
      <c r="E643">
        <v>0</v>
      </c>
      <c r="F643">
        <v>26</v>
      </c>
      <c r="G643">
        <f>טבלה20[[#This Row],[LengthofCycle]]+1</f>
        <v>27</v>
      </c>
      <c r="H643" t="str">
        <f>IF(טבלה20[[#This Row],[CycleNumber]]&gt;2,IF(AND(טבלה20[[#This Row],[LengthofCycle]]-F642=F642-F641,טבלה20[[#This Row],[LengthofCycle]]-F642&lt;&gt;0),1,""),"")</f>
        <v/>
      </c>
      <c r="I643" t="str">
        <f>IF(טבלה20[[#This Row],[דילוג]]=1,SUM(H643:H644),"")</f>
        <v/>
      </c>
      <c r="J643" t="str">
        <f>IF(AND(טבלה20[[#This Row],[CycleNumber]]&gt;B642,טבלה20[[#This Row],[CycleNumber]]&gt;2),IF(טבלה20[[#This Row],[דילוג]]=1,טבלה20[[#This Row],[LengthofCycle]]-F642,J642),"")</f>
        <v/>
      </c>
      <c r="K643">
        <f>IF(AND(טבלה20[[#This Row],[CycleNumber]]&gt;B642,טבלה20[[#This Row],[CycleNumber]]&gt;2),IF(טבלה20[[#This Row],[דילוג]]=1,1,IF(MAX(K641:K642)=1,1,IF(טבלה20[[#This Row],[LengthofCycle]]-F642&lt;&gt;טבלה20[[#This Row],[הפרש קבוע אחרון]],0,""))),"")</f>
        <v>0</v>
      </c>
      <c r="L643" t="str">
        <f>IF(טבלה20[[#This Row],[CycleNumber]]&lt;3,"",IF(טבלה20[[#This Row],[דילוג]]=1,1,IF(L642="","",IF(טבלה20[[#This Row],[LengthofCycle]]-F642=טבלה20[[#This Row],[הפרש קבוע אחרון]],1,IF(L642+1&gt;3,"",L642+1)))))</f>
        <v/>
      </c>
      <c r="M643" t="str">
        <f>IF(AND(טבלה20[[#This Row],[פעילות]]=1,L644=2,L645=1,B645&gt;טבלה20[[#This Row],[CycleNumber]]),1,"")</f>
        <v/>
      </c>
      <c r="N643" t="str">
        <f>IF(AND(טבלה20[[#This Row],[האם יש לאישה וסת דילוג?]]=1,טבלה20[[#This Row],[CycleNumber]]&gt;5),IF(AND(טבלה20[[#This Row],[LengthofCycle]]=F640,F642=F639,F641=F638),1,""),"")</f>
        <v/>
      </c>
      <c r="O643" t="str">
        <f>IF(OR(טבלה20[[#This Row],[פעילות]]="",L642=""),"",IF(טבלה20[[#This Row],[פעילות]]=1,1,0))</f>
        <v/>
      </c>
      <c r="P643" t="str">
        <f>IF(AND(טבלה20[[#This Row],[הפרש קבוע אחרון]]&lt;&gt;"",טבלה20[[#This Row],[CycleNumber]]&lt;B644,B644&lt;&gt;"",טבלה20[[#This Row],[פעילות]]&lt;4),IF(F644-טבלה20[[#This Row],[LengthofCycle]]=טבלה20[[#This Row],[הפרש קבוע אחרון]],1,0),"")</f>
        <v/>
      </c>
      <c r="Q643" s="14" t="str">
        <f>IF(טבלה20[[#This Row],[פעילות]]="","",IF(OR(Q642="",AND(טבלה20[[#This Row],[דילוג]]=1,L642=3)),1,Q642+1))</f>
        <v/>
      </c>
      <c r="R643" s="14" t="str">
        <f>IF(AND(טבלה20[[#This Row],[מחזורי פעילות]]=3,H644=1,טבלה20[[#This Row],[הפרש קבוע אחרון]]&lt;&gt;J644),1,"")</f>
        <v/>
      </c>
      <c r="S643" s="14" t="str">
        <f>IF(AND(טבלה20[[#This Row],[מחזורי פעילות]]=3,H644=1,טבלה20[[#This Row],[הפרש קבוע אחרון]]=J644),1,"")</f>
        <v/>
      </c>
      <c r="T643" s="14" t="str">
        <f>IF(AND(טבלה20[[#This Row],[דילוג]]=1,טבלה20[[#This Row],[הפרש קבוע אחרון]]=J642,טבלה20[[#This Row],[מחזורי פעילות]]&gt;1),1,"")</f>
        <v/>
      </c>
      <c r="U643" s="14" t="str">
        <f>IF(OR(AND(טבלה20[[#This Row],[מחזורי פעילות]]&lt;&gt;"",Q644=""),AND(טבלה20[[#This Row],[פעילות]]=3,Q644=1)),טבלה20[[#This Row],[מחזורי פעילות]],"")</f>
        <v/>
      </c>
      <c r="V643" s="14" t="str">
        <f>IF(טבלה20[[#This Row],[באיזה מחזור נעקר אחרי קביעה?]]&lt;&gt;"",1,"")</f>
        <v/>
      </c>
      <c r="W643" s="14" t="str">
        <f>IF(AND(טבלה20[[#This Row],[באיזה מחזור נעקר אחרי קביעה?]]&lt;&gt;"",טבלה20[[#This Row],[CycleNumber]]&gt;B644),טבלה20[[#This Row],[באיזה מחזור נעקר אחרי קביעה?]],"")</f>
        <v/>
      </c>
      <c r="X643" s="14" t="str">
        <f>IF(AND(טבלה20[[#This Row],[הפרש קבוע אחרון]]&lt;&gt;"",J642=""),טבלה20[[#This Row],[CycleNumber]],"")</f>
        <v/>
      </c>
      <c r="Y643" s="14" t="str">
        <f>IF(OR(טבלה20[[#This Row],[CycleNumber]]&gt;B644,B644=""),טבלה20[[#This Row],[CycleNumber]],"")</f>
        <v/>
      </c>
      <c r="Z6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3" t="s">
        <v>66</v>
      </c>
      <c r="AS643">
        <v>8</v>
      </c>
      <c r="AT643">
        <v>26</v>
      </c>
      <c r="AU643">
        <f t="shared" si="21"/>
        <v>0</v>
      </c>
      <c r="AV643" t="str">
        <f t="shared" si="22"/>
        <v/>
      </c>
    </row>
    <row r="644" spans="1:48" x14ac:dyDescent="0.25">
      <c r="A644" t="s">
        <v>66</v>
      </c>
      <c r="B644">
        <v>10</v>
      </c>
      <c r="C644">
        <v>1</v>
      </c>
      <c r="D644">
        <v>1</v>
      </c>
      <c r="E644">
        <v>0</v>
      </c>
      <c r="F644">
        <v>27</v>
      </c>
      <c r="G644">
        <f>טבלה20[[#This Row],[LengthofCycle]]+1</f>
        <v>28</v>
      </c>
      <c r="H644" t="str">
        <f>IF(טבלה20[[#This Row],[CycleNumber]]&gt;2,IF(AND(טבלה20[[#This Row],[LengthofCycle]]-F643=F643-F642,טבלה20[[#This Row],[LengthofCycle]]-F643&lt;&gt;0),1,""),"")</f>
        <v/>
      </c>
      <c r="I644" t="str">
        <f>IF(טבלה20[[#This Row],[דילוג]]=1,SUM(H644:H645),"")</f>
        <v/>
      </c>
      <c r="J644" t="str">
        <f>IF(AND(טבלה20[[#This Row],[CycleNumber]]&gt;B643,טבלה20[[#This Row],[CycleNumber]]&gt;2),IF(טבלה20[[#This Row],[דילוג]]=1,טבלה20[[#This Row],[LengthofCycle]]-F643,J643),"")</f>
        <v/>
      </c>
      <c r="K644">
        <f>IF(AND(טבלה20[[#This Row],[CycleNumber]]&gt;B643,טבלה20[[#This Row],[CycleNumber]]&gt;2),IF(טבלה20[[#This Row],[דילוג]]=1,1,IF(MAX(K642:K643)=1,1,IF(טבלה20[[#This Row],[LengthofCycle]]-F643&lt;&gt;טבלה20[[#This Row],[הפרש קבוע אחרון]],0,""))),"")</f>
        <v>0</v>
      </c>
      <c r="L644" t="str">
        <f>IF(טבלה20[[#This Row],[CycleNumber]]&lt;3,"",IF(טבלה20[[#This Row],[דילוג]]=1,1,IF(L643="","",IF(טבלה20[[#This Row],[LengthofCycle]]-F643=טבלה20[[#This Row],[הפרש קבוע אחרון]],1,IF(L643+1&gt;3,"",L643+1)))))</f>
        <v/>
      </c>
      <c r="M644" t="str">
        <f>IF(AND(טבלה20[[#This Row],[פעילות]]=1,L645=2,L646=1,B646&gt;טבלה20[[#This Row],[CycleNumber]]),1,"")</f>
        <v/>
      </c>
      <c r="N644" t="str">
        <f>IF(AND(טבלה20[[#This Row],[האם יש לאישה וסת דילוג?]]=1,טבלה20[[#This Row],[CycleNumber]]&gt;5),IF(AND(טבלה20[[#This Row],[LengthofCycle]]=F641,F643=F640,F642=F639),1,""),"")</f>
        <v/>
      </c>
      <c r="O644" t="str">
        <f>IF(OR(טבלה20[[#This Row],[פעילות]]="",L643=""),"",IF(טבלה20[[#This Row],[פעילות]]=1,1,0))</f>
        <v/>
      </c>
      <c r="P644" t="str">
        <f>IF(AND(טבלה20[[#This Row],[הפרש קבוע אחרון]]&lt;&gt;"",טבלה20[[#This Row],[CycleNumber]]&lt;B645,B645&lt;&gt;"",טבלה20[[#This Row],[פעילות]]&lt;4),IF(F645-טבלה20[[#This Row],[LengthofCycle]]=טבלה20[[#This Row],[הפרש קבוע אחרון]],1,0),"")</f>
        <v/>
      </c>
      <c r="Q644" s="14" t="str">
        <f>IF(טבלה20[[#This Row],[פעילות]]="","",IF(OR(Q643="",AND(טבלה20[[#This Row],[דילוג]]=1,L643=3)),1,Q643+1))</f>
        <v/>
      </c>
      <c r="R644" s="14" t="str">
        <f>IF(AND(טבלה20[[#This Row],[מחזורי פעילות]]=3,H645=1,טבלה20[[#This Row],[הפרש קבוע אחרון]]&lt;&gt;J645),1,"")</f>
        <v/>
      </c>
      <c r="S644" s="14" t="str">
        <f>IF(AND(טבלה20[[#This Row],[מחזורי פעילות]]=3,H645=1,טבלה20[[#This Row],[הפרש קבוע אחרון]]=J645),1,"")</f>
        <v/>
      </c>
      <c r="T644" s="14" t="str">
        <f>IF(AND(טבלה20[[#This Row],[דילוג]]=1,טבלה20[[#This Row],[הפרש קבוע אחרון]]=J643,טבלה20[[#This Row],[מחזורי פעילות]]&gt;1),1,"")</f>
        <v/>
      </c>
      <c r="U644" s="14" t="str">
        <f>IF(OR(AND(טבלה20[[#This Row],[מחזורי פעילות]]&lt;&gt;"",Q645=""),AND(טבלה20[[#This Row],[פעילות]]=3,Q645=1)),טבלה20[[#This Row],[מחזורי פעילות]],"")</f>
        <v/>
      </c>
      <c r="V644" s="14" t="str">
        <f>IF(טבלה20[[#This Row],[באיזה מחזור נעקר אחרי קביעה?]]&lt;&gt;"",1,"")</f>
        <v/>
      </c>
      <c r="W644" s="14" t="str">
        <f>IF(AND(טבלה20[[#This Row],[באיזה מחזור נעקר אחרי קביעה?]]&lt;&gt;"",טבלה20[[#This Row],[CycleNumber]]&gt;B645),טבלה20[[#This Row],[באיזה מחזור נעקר אחרי קביעה?]],"")</f>
        <v/>
      </c>
      <c r="X644" s="14" t="str">
        <f>IF(AND(טבלה20[[#This Row],[הפרש קבוע אחרון]]&lt;&gt;"",J643=""),טבלה20[[#This Row],[CycleNumber]],"")</f>
        <v/>
      </c>
      <c r="Y644" s="14" t="str">
        <f>IF(OR(טבלה20[[#This Row],[CycleNumber]]&gt;B645,B645=""),טבלה20[[#This Row],[CycleNumber]],"")</f>
        <v/>
      </c>
      <c r="Z6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4" t="s">
        <v>66</v>
      </c>
      <c r="AS644">
        <v>9</v>
      </c>
      <c r="AT644">
        <v>26</v>
      </c>
      <c r="AU644">
        <f t="shared" si="21"/>
        <v>0</v>
      </c>
      <c r="AV644" t="str">
        <f t="shared" si="22"/>
        <v/>
      </c>
    </row>
    <row r="645" spans="1:48" x14ac:dyDescent="0.25">
      <c r="A645" t="s">
        <v>66</v>
      </c>
      <c r="B645">
        <v>11</v>
      </c>
      <c r="C645">
        <v>1</v>
      </c>
      <c r="D645">
        <v>1</v>
      </c>
      <c r="E645">
        <v>0</v>
      </c>
      <c r="F645">
        <v>27</v>
      </c>
      <c r="G645">
        <f>טבלה20[[#This Row],[LengthofCycle]]+1</f>
        <v>28</v>
      </c>
      <c r="H645" t="str">
        <f>IF(טבלה20[[#This Row],[CycleNumber]]&gt;2,IF(AND(טבלה20[[#This Row],[LengthofCycle]]-F644=F644-F643,טבלה20[[#This Row],[LengthofCycle]]-F644&lt;&gt;0),1,""),"")</f>
        <v/>
      </c>
      <c r="I645" t="str">
        <f>IF(טבלה20[[#This Row],[דילוג]]=1,SUM(H645:H646),"")</f>
        <v/>
      </c>
      <c r="J645" t="str">
        <f>IF(AND(טבלה20[[#This Row],[CycleNumber]]&gt;B644,טבלה20[[#This Row],[CycleNumber]]&gt;2),IF(טבלה20[[#This Row],[דילוג]]=1,טבלה20[[#This Row],[LengthofCycle]]-F644,J644),"")</f>
        <v/>
      </c>
      <c r="K645">
        <f>IF(AND(טבלה20[[#This Row],[CycleNumber]]&gt;B644,טבלה20[[#This Row],[CycleNumber]]&gt;2),IF(טבלה20[[#This Row],[דילוג]]=1,1,IF(MAX(K643:K644)=1,1,IF(טבלה20[[#This Row],[LengthofCycle]]-F644&lt;&gt;טבלה20[[#This Row],[הפרש קבוע אחרון]],0,""))),"")</f>
        <v>0</v>
      </c>
      <c r="L645" t="str">
        <f>IF(טבלה20[[#This Row],[CycleNumber]]&lt;3,"",IF(טבלה20[[#This Row],[דילוג]]=1,1,IF(L644="","",IF(טבלה20[[#This Row],[LengthofCycle]]-F644=טבלה20[[#This Row],[הפרש קבוע אחרון]],1,IF(L644+1&gt;3,"",L644+1)))))</f>
        <v/>
      </c>
      <c r="M645" t="str">
        <f>IF(AND(טבלה20[[#This Row],[פעילות]]=1,L646=2,L647=1,B647&gt;טבלה20[[#This Row],[CycleNumber]]),1,"")</f>
        <v/>
      </c>
      <c r="N645" t="str">
        <f>IF(AND(טבלה20[[#This Row],[האם יש לאישה וסת דילוג?]]=1,טבלה20[[#This Row],[CycleNumber]]&gt;5),IF(AND(טבלה20[[#This Row],[LengthofCycle]]=F642,F644=F641,F643=F640),1,""),"")</f>
        <v/>
      </c>
      <c r="O645" t="str">
        <f>IF(OR(טבלה20[[#This Row],[פעילות]]="",L644=""),"",IF(טבלה20[[#This Row],[פעילות]]=1,1,0))</f>
        <v/>
      </c>
      <c r="P645" t="str">
        <f>IF(AND(טבלה20[[#This Row],[הפרש קבוע אחרון]]&lt;&gt;"",טבלה20[[#This Row],[CycleNumber]]&lt;B646,B646&lt;&gt;"",טבלה20[[#This Row],[פעילות]]&lt;4),IF(F646-טבלה20[[#This Row],[LengthofCycle]]=טבלה20[[#This Row],[הפרש קבוע אחרון]],1,0),"")</f>
        <v/>
      </c>
      <c r="Q645" s="14" t="str">
        <f>IF(טבלה20[[#This Row],[פעילות]]="","",IF(OR(Q644="",AND(טבלה20[[#This Row],[דילוג]]=1,L644=3)),1,Q644+1))</f>
        <v/>
      </c>
      <c r="R645" s="14" t="str">
        <f>IF(AND(טבלה20[[#This Row],[מחזורי פעילות]]=3,H646=1,טבלה20[[#This Row],[הפרש קבוע אחרון]]&lt;&gt;J646),1,"")</f>
        <v/>
      </c>
      <c r="S645" s="14" t="str">
        <f>IF(AND(טבלה20[[#This Row],[מחזורי פעילות]]=3,H646=1,טבלה20[[#This Row],[הפרש קבוע אחרון]]=J646),1,"")</f>
        <v/>
      </c>
      <c r="T645" s="14" t="str">
        <f>IF(AND(טבלה20[[#This Row],[דילוג]]=1,טבלה20[[#This Row],[הפרש קבוע אחרון]]=J644,טבלה20[[#This Row],[מחזורי פעילות]]&gt;1),1,"")</f>
        <v/>
      </c>
      <c r="U645" s="14" t="str">
        <f>IF(OR(AND(טבלה20[[#This Row],[מחזורי פעילות]]&lt;&gt;"",Q646=""),AND(טבלה20[[#This Row],[פעילות]]=3,Q646=1)),טבלה20[[#This Row],[מחזורי פעילות]],"")</f>
        <v/>
      </c>
      <c r="V645" s="14" t="str">
        <f>IF(טבלה20[[#This Row],[באיזה מחזור נעקר אחרי קביעה?]]&lt;&gt;"",1,"")</f>
        <v/>
      </c>
      <c r="W645" s="14" t="str">
        <f>IF(AND(טבלה20[[#This Row],[באיזה מחזור נעקר אחרי קביעה?]]&lt;&gt;"",טבלה20[[#This Row],[CycleNumber]]&gt;B646),טבלה20[[#This Row],[באיזה מחזור נעקר אחרי קביעה?]],"")</f>
        <v/>
      </c>
      <c r="X645" s="14" t="str">
        <f>IF(AND(טבלה20[[#This Row],[הפרש קבוע אחרון]]&lt;&gt;"",J644=""),טבלה20[[#This Row],[CycleNumber]],"")</f>
        <v/>
      </c>
      <c r="Y645" s="14" t="str">
        <f>IF(OR(טבלה20[[#This Row],[CycleNumber]]&gt;B646,B646=""),טבלה20[[#This Row],[CycleNumber]],"")</f>
        <v/>
      </c>
      <c r="Z6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5" t="s">
        <v>66</v>
      </c>
      <c r="AS645">
        <v>10</v>
      </c>
      <c r="AT645">
        <v>27</v>
      </c>
      <c r="AU645">
        <f t="shared" ref="AU645:AU708" si="23">IF(AS645=AS643+2,IF(AND(AT643-AT644=AT644-AT645,AT643-AT644&lt;&gt;0),1,0),"")</f>
        <v>0</v>
      </c>
      <c r="AV645" t="str">
        <f t="shared" si="22"/>
        <v/>
      </c>
    </row>
    <row r="646" spans="1:48" x14ac:dyDescent="0.25">
      <c r="A646" t="s">
        <v>66</v>
      </c>
      <c r="B646">
        <v>12</v>
      </c>
      <c r="C646">
        <v>1</v>
      </c>
      <c r="D646">
        <v>1</v>
      </c>
      <c r="E646">
        <v>0</v>
      </c>
      <c r="F646">
        <v>24</v>
      </c>
      <c r="G646">
        <f>טבלה20[[#This Row],[LengthofCycle]]+1</f>
        <v>25</v>
      </c>
      <c r="H646" t="str">
        <f>IF(טבלה20[[#This Row],[CycleNumber]]&gt;2,IF(AND(טבלה20[[#This Row],[LengthofCycle]]-F645=F645-F644,טבלה20[[#This Row],[LengthofCycle]]-F645&lt;&gt;0),1,""),"")</f>
        <v/>
      </c>
      <c r="I646" t="str">
        <f>IF(טבלה20[[#This Row],[דילוג]]=1,SUM(H646:H647),"")</f>
        <v/>
      </c>
      <c r="J646" t="str">
        <f>IF(AND(טבלה20[[#This Row],[CycleNumber]]&gt;B645,טבלה20[[#This Row],[CycleNumber]]&gt;2),IF(טבלה20[[#This Row],[דילוג]]=1,טבלה20[[#This Row],[LengthofCycle]]-F645,J645),"")</f>
        <v/>
      </c>
      <c r="K646">
        <f>IF(AND(טבלה20[[#This Row],[CycleNumber]]&gt;B645,טבלה20[[#This Row],[CycleNumber]]&gt;2),IF(טבלה20[[#This Row],[דילוג]]=1,1,IF(MAX(K644:K645)=1,1,IF(טבלה20[[#This Row],[LengthofCycle]]-F645&lt;&gt;טבלה20[[#This Row],[הפרש קבוע אחרון]],0,""))),"")</f>
        <v>0</v>
      </c>
      <c r="L646" t="str">
        <f>IF(טבלה20[[#This Row],[CycleNumber]]&lt;3,"",IF(טבלה20[[#This Row],[דילוג]]=1,1,IF(L645="","",IF(טבלה20[[#This Row],[LengthofCycle]]-F645=טבלה20[[#This Row],[הפרש קבוע אחרון]],1,IF(L645+1&gt;3,"",L645+1)))))</f>
        <v/>
      </c>
      <c r="M646" t="str">
        <f>IF(AND(טבלה20[[#This Row],[פעילות]]=1,L647=2,L648=1,B648&gt;טבלה20[[#This Row],[CycleNumber]]),1,"")</f>
        <v/>
      </c>
      <c r="N646" t="str">
        <f>IF(AND(טבלה20[[#This Row],[האם יש לאישה וסת דילוג?]]=1,טבלה20[[#This Row],[CycleNumber]]&gt;5),IF(AND(טבלה20[[#This Row],[LengthofCycle]]=F643,F645=F642,F644=F641),1,""),"")</f>
        <v/>
      </c>
      <c r="O646" t="str">
        <f>IF(OR(טבלה20[[#This Row],[פעילות]]="",L645=""),"",IF(טבלה20[[#This Row],[פעילות]]=1,1,0))</f>
        <v/>
      </c>
      <c r="P646" t="str">
        <f>IF(AND(טבלה20[[#This Row],[הפרש קבוע אחרון]]&lt;&gt;"",טבלה20[[#This Row],[CycleNumber]]&lt;B647,B647&lt;&gt;"",טבלה20[[#This Row],[פעילות]]&lt;4),IF(F647-טבלה20[[#This Row],[LengthofCycle]]=טבלה20[[#This Row],[הפרש קבוע אחרון]],1,0),"")</f>
        <v/>
      </c>
      <c r="Q646" s="14" t="str">
        <f>IF(טבלה20[[#This Row],[פעילות]]="","",IF(OR(Q645="",AND(טבלה20[[#This Row],[דילוג]]=1,L645=3)),1,Q645+1))</f>
        <v/>
      </c>
      <c r="R646" s="14" t="str">
        <f>IF(AND(טבלה20[[#This Row],[מחזורי פעילות]]=3,H647=1,טבלה20[[#This Row],[הפרש קבוע אחרון]]&lt;&gt;J647),1,"")</f>
        <v/>
      </c>
      <c r="S646" s="14" t="str">
        <f>IF(AND(טבלה20[[#This Row],[מחזורי פעילות]]=3,H647=1,טבלה20[[#This Row],[הפרש קבוע אחרון]]=J647),1,"")</f>
        <v/>
      </c>
      <c r="T646" s="14" t="str">
        <f>IF(AND(טבלה20[[#This Row],[דילוג]]=1,טבלה20[[#This Row],[הפרש קבוע אחרון]]=J645,טבלה20[[#This Row],[מחזורי פעילות]]&gt;1),1,"")</f>
        <v/>
      </c>
      <c r="U646" s="14" t="str">
        <f>IF(OR(AND(טבלה20[[#This Row],[מחזורי פעילות]]&lt;&gt;"",Q647=""),AND(טבלה20[[#This Row],[פעילות]]=3,Q647=1)),טבלה20[[#This Row],[מחזורי פעילות]],"")</f>
        <v/>
      </c>
      <c r="V646" s="14" t="str">
        <f>IF(טבלה20[[#This Row],[באיזה מחזור נעקר אחרי קביעה?]]&lt;&gt;"",1,"")</f>
        <v/>
      </c>
      <c r="W646" s="14" t="str">
        <f>IF(AND(טבלה20[[#This Row],[באיזה מחזור נעקר אחרי קביעה?]]&lt;&gt;"",טבלה20[[#This Row],[CycleNumber]]&gt;B647),טבלה20[[#This Row],[באיזה מחזור נעקר אחרי קביעה?]],"")</f>
        <v/>
      </c>
      <c r="X646" s="14" t="str">
        <f>IF(AND(טבלה20[[#This Row],[הפרש קבוע אחרון]]&lt;&gt;"",J645=""),טבלה20[[#This Row],[CycleNumber]],"")</f>
        <v/>
      </c>
      <c r="Y646" s="14" t="str">
        <f>IF(OR(טבלה20[[#This Row],[CycleNumber]]&gt;B647,B647=""),טבלה20[[#This Row],[CycleNumber]],"")</f>
        <v/>
      </c>
      <c r="Z6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6" t="s">
        <v>66</v>
      </c>
      <c r="AS646">
        <v>11</v>
      </c>
      <c r="AT646">
        <v>27</v>
      </c>
      <c r="AU646">
        <f t="shared" si="23"/>
        <v>0</v>
      </c>
      <c r="AV646" t="str">
        <f t="shared" ref="AV646:AV709" si="24">IF(AND(AU646=1,AU645=1),1,"")</f>
        <v/>
      </c>
    </row>
    <row r="647" spans="1:48" x14ac:dyDescent="0.25">
      <c r="A647" t="s">
        <v>66</v>
      </c>
      <c r="B647">
        <v>13</v>
      </c>
      <c r="C647">
        <v>1</v>
      </c>
      <c r="D647">
        <v>1</v>
      </c>
      <c r="E647">
        <v>0</v>
      </c>
      <c r="F647">
        <v>25</v>
      </c>
      <c r="G647">
        <f>טבלה20[[#This Row],[LengthofCycle]]+1</f>
        <v>26</v>
      </c>
      <c r="H647" t="str">
        <f>IF(טבלה20[[#This Row],[CycleNumber]]&gt;2,IF(AND(טבלה20[[#This Row],[LengthofCycle]]-F646=F646-F645,טבלה20[[#This Row],[LengthofCycle]]-F646&lt;&gt;0),1,""),"")</f>
        <v/>
      </c>
      <c r="I647" t="str">
        <f>IF(טבלה20[[#This Row],[דילוג]]=1,SUM(H647:H648),"")</f>
        <v/>
      </c>
      <c r="J647" t="str">
        <f>IF(AND(טבלה20[[#This Row],[CycleNumber]]&gt;B646,טבלה20[[#This Row],[CycleNumber]]&gt;2),IF(טבלה20[[#This Row],[דילוג]]=1,טבלה20[[#This Row],[LengthofCycle]]-F646,J646),"")</f>
        <v/>
      </c>
      <c r="K647">
        <f>IF(AND(טבלה20[[#This Row],[CycleNumber]]&gt;B646,טבלה20[[#This Row],[CycleNumber]]&gt;2),IF(טבלה20[[#This Row],[דילוג]]=1,1,IF(MAX(K645:K646)=1,1,IF(טבלה20[[#This Row],[LengthofCycle]]-F646&lt;&gt;טבלה20[[#This Row],[הפרש קבוע אחרון]],0,""))),"")</f>
        <v>0</v>
      </c>
      <c r="L647" t="str">
        <f>IF(טבלה20[[#This Row],[CycleNumber]]&lt;3,"",IF(טבלה20[[#This Row],[דילוג]]=1,1,IF(L646="","",IF(טבלה20[[#This Row],[LengthofCycle]]-F646=טבלה20[[#This Row],[הפרש קבוע אחרון]],1,IF(L646+1&gt;3,"",L646+1)))))</f>
        <v/>
      </c>
      <c r="M647" t="str">
        <f>IF(AND(טבלה20[[#This Row],[פעילות]]=1,L648=2,L649=1,B649&gt;טבלה20[[#This Row],[CycleNumber]]),1,"")</f>
        <v/>
      </c>
      <c r="N647" t="str">
        <f>IF(AND(טבלה20[[#This Row],[האם יש לאישה וסת דילוג?]]=1,טבלה20[[#This Row],[CycleNumber]]&gt;5),IF(AND(טבלה20[[#This Row],[LengthofCycle]]=F644,F646=F643,F645=F642),1,""),"")</f>
        <v/>
      </c>
      <c r="O647" t="str">
        <f>IF(OR(טבלה20[[#This Row],[פעילות]]="",L646=""),"",IF(טבלה20[[#This Row],[פעילות]]=1,1,0))</f>
        <v/>
      </c>
      <c r="P647" t="str">
        <f>IF(AND(טבלה20[[#This Row],[הפרש קבוע אחרון]]&lt;&gt;"",טבלה20[[#This Row],[CycleNumber]]&lt;B648,B648&lt;&gt;"",טבלה20[[#This Row],[פעילות]]&lt;4),IF(F648-טבלה20[[#This Row],[LengthofCycle]]=טבלה20[[#This Row],[הפרש קבוע אחרון]],1,0),"")</f>
        <v/>
      </c>
      <c r="Q647" s="14" t="str">
        <f>IF(טבלה20[[#This Row],[פעילות]]="","",IF(OR(Q646="",AND(טבלה20[[#This Row],[דילוג]]=1,L646=3)),1,Q646+1))</f>
        <v/>
      </c>
      <c r="R647" s="14" t="str">
        <f>IF(AND(טבלה20[[#This Row],[מחזורי פעילות]]=3,H648=1,טבלה20[[#This Row],[הפרש קבוע אחרון]]&lt;&gt;J648),1,"")</f>
        <v/>
      </c>
      <c r="S647" s="14" t="str">
        <f>IF(AND(טבלה20[[#This Row],[מחזורי פעילות]]=3,H648=1,טבלה20[[#This Row],[הפרש קבוע אחרון]]=J648),1,"")</f>
        <v/>
      </c>
      <c r="T647" s="14" t="str">
        <f>IF(AND(טבלה20[[#This Row],[דילוג]]=1,טבלה20[[#This Row],[הפרש קבוע אחרון]]=J646,טבלה20[[#This Row],[מחזורי פעילות]]&gt;1),1,"")</f>
        <v/>
      </c>
      <c r="U647" s="14" t="str">
        <f>IF(OR(AND(טבלה20[[#This Row],[מחזורי פעילות]]&lt;&gt;"",Q648=""),AND(טבלה20[[#This Row],[פעילות]]=3,Q648=1)),טבלה20[[#This Row],[מחזורי פעילות]],"")</f>
        <v/>
      </c>
      <c r="V647" s="14" t="str">
        <f>IF(טבלה20[[#This Row],[באיזה מחזור נעקר אחרי קביעה?]]&lt;&gt;"",1,"")</f>
        <v/>
      </c>
      <c r="W647" s="14" t="str">
        <f>IF(AND(טבלה20[[#This Row],[באיזה מחזור נעקר אחרי קביעה?]]&lt;&gt;"",טבלה20[[#This Row],[CycleNumber]]&gt;B648),טבלה20[[#This Row],[באיזה מחזור נעקר אחרי קביעה?]],"")</f>
        <v/>
      </c>
      <c r="X647" s="14" t="str">
        <f>IF(AND(טבלה20[[#This Row],[הפרש קבוע אחרון]]&lt;&gt;"",J646=""),טבלה20[[#This Row],[CycleNumber]],"")</f>
        <v/>
      </c>
      <c r="Y647" s="14" t="str">
        <f>IF(OR(טבלה20[[#This Row],[CycleNumber]]&gt;B648,B648=""),טבלה20[[#This Row],[CycleNumber]],"")</f>
        <v/>
      </c>
      <c r="Z6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7" t="s">
        <v>66</v>
      </c>
      <c r="AS647">
        <v>12</v>
      </c>
      <c r="AT647">
        <v>24</v>
      </c>
      <c r="AU647">
        <f t="shared" si="23"/>
        <v>0</v>
      </c>
      <c r="AV647" t="str">
        <f t="shared" si="24"/>
        <v/>
      </c>
    </row>
    <row r="648" spans="1:48" x14ac:dyDescent="0.25">
      <c r="A648" t="s">
        <v>66</v>
      </c>
      <c r="B648">
        <v>14</v>
      </c>
      <c r="C648">
        <v>1</v>
      </c>
      <c r="D648">
        <v>1</v>
      </c>
      <c r="E648">
        <v>0</v>
      </c>
      <c r="F648">
        <v>27</v>
      </c>
      <c r="G648">
        <f>טבלה20[[#This Row],[LengthofCycle]]+1</f>
        <v>28</v>
      </c>
      <c r="H648" t="str">
        <f>IF(טבלה20[[#This Row],[CycleNumber]]&gt;2,IF(AND(טבלה20[[#This Row],[LengthofCycle]]-F647=F647-F646,טבלה20[[#This Row],[LengthofCycle]]-F647&lt;&gt;0),1,""),"")</f>
        <v/>
      </c>
      <c r="I648" t="str">
        <f>IF(טבלה20[[#This Row],[דילוג]]=1,SUM(H648:H649),"")</f>
        <v/>
      </c>
      <c r="J648" t="str">
        <f>IF(AND(טבלה20[[#This Row],[CycleNumber]]&gt;B647,טבלה20[[#This Row],[CycleNumber]]&gt;2),IF(טבלה20[[#This Row],[דילוג]]=1,טבלה20[[#This Row],[LengthofCycle]]-F647,J647),"")</f>
        <v/>
      </c>
      <c r="K648">
        <f>IF(AND(טבלה20[[#This Row],[CycleNumber]]&gt;B647,טבלה20[[#This Row],[CycleNumber]]&gt;2),IF(טבלה20[[#This Row],[דילוג]]=1,1,IF(MAX(K646:K647)=1,1,IF(טבלה20[[#This Row],[LengthofCycle]]-F647&lt;&gt;טבלה20[[#This Row],[הפרש קבוע אחרון]],0,""))),"")</f>
        <v>0</v>
      </c>
      <c r="L648" t="str">
        <f>IF(טבלה20[[#This Row],[CycleNumber]]&lt;3,"",IF(טבלה20[[#This Row],[דילוג]]=1,1,IF(L647="","",IF(טבלה20[[#This Row],[LengthofCycle]]-F647=טבלה20[[#This Row],[הפרש קבוע אחרון]],1,IF(L647+1&gt;3,"",L647+1)))))</f>
        <v/>
      </c>
      <c r="M648" t="str">
        <f>IF(AND(טבלה20[[#This Row],[פעילות]]=1,L649=2,L650=1,B650&gt;טבלה20[[#This Row],[CycleNumber]]),1,"")</f>
        <v/>
      </c>
      <c r="N648" t="str">
        <f>IF(AND(טבלה20[[#This Row],[האם יש לאישה וסת דילוג?]]=1,טבלה20[[#This Row],[CycleNumber]]&gt;5),IF(AND(טבלה20[[#This Row],[LengthofCycle]]=F645,F647=F644,F646=F643),1,""),"")</f>
        <v/>
      </c>
      <c r="O648" t="str">
        <f>IF(OR(טבלה20[[#This Row],[פעילות]]="",L647=""),"",IF(טבלה20[[#This Row],[פעילות]]=1,1,0))</f>
        <v/>
      </c>
      <c r="P648" t="str">
        <f>IF(AND(טבלה20[[#This Row],[הפרש קבוע אחרון]]&lt;&gt;"",טבלה20[[#This Row],[CycleNumber]]&lt;B649,B649&lt;&gt;"",טבלה20[[#This Row],[פעילות]]&lt;4),IF(F649-טבלה20[[#This Row],[LengthofCycle]]=טבלה20[[#This Row],[הפרש קבוע אחרון]],1,0),"")</f>
        <v/>
      </c>
      <c r="Q648" s="14" t="str">
        <f>IF(טבלה20[[#This Row],[פעילות]]="","",IF(OR(Q647="",AND(טבלה20[[#This Row],[דילוג]]=1,L647=3)),1,Q647+1))</f>
        <v/>
      </c>
      <c r="R648" s="14" t="str">
        <f>IF(AND(טבלה20[[#This Row],[מחזורי פעילות]]=3,H649=1,טבלה20[[#This Row],[הפרש קבוע אחרון]]&lt;&gt;J649),1,"")</f>
        <v/>
      </c>
      <c r="S648" s="14" t="str">
        <f>IF(AND(טבלה20[[#This Row],[מחזורי פעילות]]=3,H649=1,טבלה20[[#This Row],[הפרש קבוע אחרון]]=J649),1,"")</f>
        <v/>
      </c>
      <c r="T648" s="14" t="str">
        <f>IF(AND(טבלה20[[#This Row],[דילוג]]=1,טבלה20[[#This Row],[הפרש קבוע אחרון]]=J647,טבלה20[[#This Row],[מחזורי פעילות]]&gt;1),1,"")</f>
        <v/>
      </c>
      <c r="U648" s="14" t="str">
        <f>IF(OR(AND(טבלה20[[#This Row],[מחזורי פעילות]]&lt;&gt;"",Q649=""),AND(טבלה20[[#This Row],[פעילות]]=3,Q649=1)),טבלה20[[#This Row],[מחזורי פעילות]],"")</f>
        <v/>
      </c>
      <c r="V648" s="14" t="str">
        <f>IF(טבלה20[[#This Row],[באיזה מחזור נעקר אחרי קביעה?]]&lt;&gt;"",1,"")</f>
        <v/>
      </c>
      <c r="W648" s="14" t="str">
        <f>IF(AND(טבלה20[[#This Row],[באיזה מחזור נעקר אחרי קביעה?]]&lt;&gt;"",טבלה20[[#This Row],[CycleNumber]]&gt;B649),טבלה20[[#This Row],[באיזה מחזור נעקר אחרי קביעה?]],"")</f>
        <v/>
      </c>
      <c r="X648" s="14" t="str">
        <f>IF(AND(טבלה20[[#This Row],[הפרש קבוע אחרון]]&lt;&gt;"",J647=""),טבלה20[[#This Row],[CycleNumber]],"")</f>
        <v/>
      </c>
      <c r="Y648" s="14" t="str">
        <f>IF(OR(טבלה20[[#This Row],[CycleNumber]]&gt;B649,B649=""),טבלה20[[#This Row],[CycleNumber]],"")</f>
        <v/>
      </c>
      <c r="Z6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8" t="s">
        <v>66</v>
      </c>
      <c r="AS648">
        <v>13</v>
      </c>
      <c r="AT648">
        <v>25</v>
      </c>
      <c r="AU648">
        <f t="shared" si="23"/>
        <v>0</v>
      </c>
      <c r="AV648" t="str">
        <f t="shared" si="24"/>
        <v/>
      </c>
    </row>
    <row r="649" spans="1:48" x14ac:dyDescent="0.25">
      <c r="A649" t="s">
        <v>66</v>
      </c>
      <c r="B649">
        <v>15</v>
      </c>
      <c r="C649">
        <v>1</v>
      </c>
      <c r="D649">
        <v>1</v>
      </c>
      <c r="E649">
        <v>0</v>
      </c>
      <c r="F649">
        <v>26</v>
      </c>
      <c r="G649">
        <f>טבלה20[[#This Row],[LengthofCycle]]+1</f>
        <v>27</v>
      </c>
      <c r="H649" t="str">
        <f>IF(טבלה20[[#This Row],[CycleNumber]]&gt;2,IF(AND(טבלה20[[#This Row],[LengthofCycle]]-F648=F648-F647,טבלה20[[#This Row],[LengthofCycle]]-F648&lt;&gt;0),1,""),"")</f>
        <v/>
      </c>
      <c r="I649" t="str">
        <f>IF(טבלה20[[#This Row],[דילוג]]=1,SUM(H649:H650),"")</f>
        <v/>
      </c>
      <c r="J649" t="str">
        <f>IF(AND(טבלה20[[#This Row],[CycleNumber]]&gt;B648,טבלה20[[#This Row],[CycleNumber]]&gt;2),IF(טבלה20[[#This Row],[דילוג]]=1,טבלה20[[#This Row],[LengthofCycle]]-F648,J648),"")</f>
        <v/>
      </c>
      <c r="K649">
        <f>IF(AND(טבלה20[[#This Row],[CycleNumber]]&gt;B648,טבלה20[[#This Row],[CycleNumber]]&gt;2),IF(טבלה20[[#This Row],[דילוג]]=1,1,IF(MAX(K647:K648)=1,1,IF(טבלה20[[#This Row],[LengthofCycle]]-F648&lt;&gt;טבלה20[[#This Row],[הפרש קבוע אחרון]],0,""))),"")</f>
        <v>0</v>
      </c>
      <c r="L649" t="str">
        <f>IF(טבלה20[[#This Row],[CycleNumber]]&lt;3,"",IF(טבלה20[[#This Row],[דילוג]]=1,1,IF(L648="","",IF(טבלה20[[#This Row],[LengthofCycle]]-F648=טבלה20[[#This Row],[הפרש קבוע אחרון]],1,IF(L648+1&gt;3,"",L648+1)))))</f>
        <v/>
      </c>
      <c r="M649" t="str">
        <f>IF(AND(טבלה20[[#This Row],[פעילות]]=1,L650=2,L651=1,B651&gt;טבלה20[[#This Row],[CycleNumber]]),1,"")</f>
        <v/>
      </c>
      <c r="N649" t="str">
        <f>IF(AND(טבלה20[[#This Row],[האם יש לאישה וסת דילוג?]]=1,טבלה20[[#This Row],[CycleNumber]]&gt;5),IF(AND(טבלה20[[#This Row],[LengthofCycle]]=F646,F648=F645,F647=F644),1,""),"")</f>
        <v/>
      </c>
      <c r="O649" t="str">
        <f>IF(OR(טבלה20[[#This Row],[פעילות]]="",L648=""),"",IF(טבלה20[[#This Row],[פעילות]]=1,1,0))</f>
        <v/>
      </c>
      <c r="P649" t="str">
        <f>IF(AND(טבלה20[[#This Row],[הפרש קבוע אחרון]]&lt;&gt;"",טבלה20[[#This Row],[CycleNumber]]&lt;B650,B650&lt;&gt;"",טבלה20[[#This Row],[פעילות]]&lt;4),IF(F650-טבלה20[[#This Row],[LengthofCycle]]=טבלה20[[#This Row],[הפרש קבוע אחרון]],1,0),"")</f>
        <v/>
      </c>
      <c r="Q649" s="14" t="str">
        <f>IF(טבלה20[[#This Row],[פעילות]]="","",IF(OR(Q648="",AND(טבלה20[[#This Row],[דילוג]]=1,L648=3)),1,Q648+1))</f>
        <v/>
      </c>
      <c r="R649" s="14" t="str">
        <f>IF(AND(טבלה20[[#This Row],[מחזורי פעילות]]=3,H650=1,טבלה20[[#This Row],[הפרש קבוע אחרון]]&lt;&gt;J650),1,"")</f>
        <v/>
      </c>
      <c r="S649" s="14" t="str">
        <f>IF(AND(טבלה20[[#This Row],[מחזורי פעילות]]=3,H650=1,טבלה20[[#This Row],[הפרש קבוע אחרון]]=J650),1,"")</f>
        <v/>
      </c>
      <c r="T649" s="14" t="str">
        <f>IF(AND(טבלה20[[#This Row],[דילוג]]=1,טבלה20[[#This Row],[הפרש קבוע אחרון]]=J648,טבלה20[[#This Row],[מחזורי פעילות]]&gt;1),1,"")</f>
        <v/>
      </c>
      <c r="U649" s="14" t="str">
        <f>IF(OR(AND(טבלה20[[#This Row],[מחזורי פעילות]]&lt;&gt;"",Q650=""),AND(טבלה20[[#This Row],[פעילות]]=3,Q650=1)),טבלה20[[#This Row],[מחזורי פעילות]],"")</f>
        <v/>
      </c>
      <c r="V649" s="14" t="str">
        <f>IF(טבלה20[[#This Row],[באיזה מחזור נעקר אחרי קביעה?]]&lt;&gt;"",1,"")</f>
        <v/>
      </c>
      <c r="W649" s="14" t="str">
        <f>IF(AND(טבלה20[[#This Row],[באיזה מחזור נעקר אחרי קביעה?]]&lt;&gt;"",טבלה20[[#This Row],[CycleNumber]]&gt;B650),טבלה20[[#This Row],[באיזה מחזור נעקר אחרי קביעה?]],"")</f>
        <v/>
      </c>
      <c r="X649" s="14" t="str">
        <f>IF(AND(טבלה20[[#This Row],[הפרש קבוע אחרון]]&lt;&gt;"",J648=""),טבלה20[[#This Row],[CycleNumber]],"")</f>
        <v/>
      </c>
      <c r="Y649" s="14" t="str">
        <f>IF(OR(טבלה20[[#This Row],[CycleNumber]]&gt;B650,B650=""),טבלה20[[#This Row],[CycleNumber]],"")</f>
        <v/>
      </c>
      <c r="Z6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49" t="s">
        <v>66</v>
      </c>
      <c r="AS649">
        <v>14</v>
      </c>
      <c r="AT649">
        <v>27</v>
      </c>
      <c r="AU649">
        <f t="shared" si="23"/>
        <v>0</v>
      </c>
      <c r="AV649" t="str">
        <f t="shared" si="24"/>
        <v/>
      </c>
    </row>
    <row r="650" spans="1:48" x14ac:dyDescent="0.25">
      <c r="A650" t="s">
        <v>66</v>
      </c>
      <c r="B650">
        <v>16</v>
      </c>
      <c r="C650">
        <v>1</v>
      </c>
      <c r="D650">
        <v>1</v>
      </c>
      <c r="E650">
        <v>0</v>
      </c>
      <c r="F650">
        <v>26</v>
      </c>
      <c r="G650">
        <f>טבלה20[[#This Row],[LengthofCycle]]+1</f>
        <v>27</v>
      </c>
      <c r="H650" t="str">
        <f>IF(טבלה20[[#This Row],[CycleNumber]]&gt;2,IF(AND(טבלה20[[#This Row],[LengthofCycle]]-F649=F649-F648,טבלה20[[#This Row],[LengthofCycle]]-F649&lt;&gt;0),1,""),"")</f>
        <v/>
      </c>
      <c r="I650" t="str">
        <f>IF(טבלה20[[#This Row],[דילוג]]=1,SUM(H650:H651),"")</f>
        <v/>
      </c>
      <c r="J650" t="str">
        <f>IF(AND(טבלה20[[#This Row],[CycleNumber]]&gt;B649,טבלה20[[#This Row],[CycleNumber]]&gt;2),IF(טבלה20[[#This Row],[דילוג]]=1,טבלה20[[#This Row],[LengthofCycle]]-F649,J649),"")</f>
        <v/>
      </c>
      <c r="K650">
        <f>IF(AND(טבלה20[[#This Row],[CycleNumber]]&gt;B649,טבלה20[[#This Row],[CycleNumber]]&gt;2),IF(טבלה20[[#This Row],[דילוג]]=1,1,IF(MAX(K648:K649)=1,1,IF(טבלה20[[#This Row],[LengthofCycle]]-F649&lt;&gt;טבלה20[[#This Row],[הפרש קבוע אחרון]],0,""))),"")</f>
        <v>0</v>
      </c>
      <c r="L650" t="str">
        <f>IF(טבלה20[[#This Row],[CycleNumber]]&lt;3,"",IF(טבלה20[[#This Row],[דילוג]]=1,1,IF(L649="","",IF(טבלה20[[#This Row],[LengthofCycle]]-F649=טבלה20[[#This Row],[הפרש קבוע אחרון]],1,IF(L649+1&gt;3,"",L649+1)))))</f>
        <v/>
      </c>
      <c r="M650" t="str">
        <f>IF(AND(טבלה20[[#This Row],[פעילות]]=1,L651=2,L652=1,B652&gt;טבלה20[[#This Row],[CycleNumber]]),1,"")</f>
        <v/>
      </c>
      <c r="N650" t="str">
        <f>IF(AND(טבלה20[[#This Row],[האם יש לאישה וסת דילוג?]]=1,טבלה20[[#This Row],[CycleNumber]]&gt;5),IF(AND(טבלה20[[#This Row],[LengthofCycle]]=F647,F649=F646,F648=F645),1,""),"")</f>
        <v/>
      </c>
      <c r="O650" t="str">
        <f>IF(OR(טבלה20[[#This Row],[פעילות]]="",L649=""),"",IF(טבלה20[[#This Row],[פעילות]]=1,1,0))</f>
        <v/>
      </c>
      <c r="P650" t="str">
        <f>IF(AND(טבלה20[[#This Row],[הפרש קבוע אחרון]]&lt;&gt;"",טבלה20[[#This Row],[CycleNumber]]&lt;B651,B651&lt;&gt;"",טבלה20[[#This Row],[פעילות]]&lt;4),IF(F651-טבלה20[[#This Row],[LengthofCycle]]=טבלה20[[#This Row],[הפרש קבוע אחרון]],1,0),"")</f>
        <v/>
      </c>
      <c r="Q650" s="14" t="str">
        <f>IF(טבלה20[[#This Row],[פעילות]]="","",IF(OR(Q649="",AND(טבלה20[[#This Row],[דילוג]]=1,L649=3)),1,Q649+1))</f>
        <v/>
      </c>
      <c r="R650" s="14" t="str">
        <f>IF(AND(טבלה20[[#This Row],[מחזורי פעילות]]=3,H651=1,טבלה20[[#This Row],[הפרש קבוע אחרון]]&lt;&gt;J651),1,"")</f>
        <v/>
      </c>
      <c r="S650" s="14" t="str">
        <f>IF(AND(טבלה20[[#This Row],[מחזורי פעילות]]=3,H651=1,טבלה20[[#This Row],[הפרש קבוע אחרון]]=J651),1,"")</f>
        <v/>
      </c>
      <c r="T650" s="14" t="str">
        <f>IF(AND(טבלה20[[#This Row],[דילוג]]=1,טבלה20[[#This Row],[הפרש קבוע אחרון]]=J649,טבלה20[[#This Row],[מחזורי פעילות]]&gt;1),1,"")</f>
        <v/>
      </c>
      <c r="U650" s="14" t="str">
        <f>IF(OR(AND(טבלה20[[#This Row],[מחזורי פעילות]]&lt;&gt;"",Q651=""),AND(טבלה20[[#This Row],[פעילות]]=3,Q651=1)),טבלה20[[#This Row],[מחזורי פעילות]],"")</f>
        <v/>
      </c>
      <c r="V650" s="14" t="str">
        <f>IF(טבלה20[[#This Row],[באיזה מחזור נעקר אחרי קביעה?]]&lt;&gt;"",1,"")</f>
        <v/>
      </c>
      <c r="W650" s="14" t="str">
        <f>IF(AND(טבלה20[[#This Row],[באיזה מחזור נעקר אחרי קביעה?]]&lt;&gt;"",טבלה20[[#This Row],[CycleNumber]]&gt;B651),טבלה20[[#This Row],[באיזה מחזור נעקר אחרי קביעה?]],"")</f>
        <v/>
      </c>
      <c r="X650" s="14" t="str">
        <f>IF(AND(טבלה20[[#This Row],[הפרש קבוע אחרון]]&lt;&gt;"",J649=""),טבלה20[[#This Row],[CycleNumber]],"")</f>
        <v/>
      </c>
      <c r="Y650" s="14" t="str">
        <f>IF(OR(טבלה20[[#This Row],[CycleNumber]]&gt;B651,B651=""),טבלה20[[#This Row],[CycleNumber]],"")</f>
        <v/>
      </c>
      <c r="Z6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0" t="s">
        <v>66</v>
      </c>
      <c r="AS650">
        <v>15</v>
      </c>
      <c r="AT650">
        <v>26</v>
      </c>
      <c r="AU650">
        <f t="shared" si="23"/>
        <v>0</v>
      </c>
      <c r="AV650" t="str">
        <f t="shared" si="24"/>
        <v/>
      </c>
    </row>
    <row r="651" spans="1:48" x14ac:dyDescent="0.25">
      <c r="A651" t="s">
        <v>66</v>
      </c>
      <c r="B651">
        <v>17</v>
      </c>
      <c r="C651">
        <v>1</v>
      </c>
      <c r="D651">
        <v>1</v>
      </c>
      <c r="E651">
        <v>0</v>
      </c>
      <c r="F651">
        <v>29</v>
      </c>
      <c r="G651">
        <f>טבלה20[[#This Row],[LengthofCycle]]+1</f>
        <v>30</v>
      </c>
      <c r="H651" t="str">
        <f>IF(טבלה20[[#This Row],[CycleNumber]]&gt;2,IF(AND(טבלה20[[#This Row],[LengthofCycle]]-F650=F650-F649,טבלה20[[#This Row],[LengthofCycle]]-F650&lt;&gt;0),1,""),"")</f>
        <v/>
      </c>
      <c r="I651" t="str">
        <f>IF(טבלה20[[#This Row],[דילוג]]=1,SUM(H651:H652),"")</f>
        <v/>
      </c>
      <c r="J651" t="str">
        <f>IF(AND(טבלה20[[#This Row],[CycleNumber]]&gt;B650,טבלה20[[#This Row],[CycleNumber]]&gt;2),IF(טבלה20[[#This Row],[דילוג]]=1,טבלה20[[#This Row],[LengthofCycle]]-F650,J650),"")</f>
        <v/>
      </c>
      <c r="K651">
        <f>IF(AND(טבלה20[[#This Row],[CycleNumber]]&gt;B650,טבלה20[[#This Row],[CycleNumber]]&gt;2),IF(טבלה20[[#This Row],[דילוג]]=1,1,IF(MAX(K649:K650)=1,1,IF(טבלה20[[#This Row],[LengthofCycle]]-F650&lt;&gt;טבלה20[[#This Row],[הפרש קבוע אחרון]],0,""))),"")</f>
        <v>0</v>
      </c>
      <c r="L651" t="str">
        <f>IF(טבלה20[[#This Row],[CycleNumber]]&lt;3,"",IF(טבלה20[[#This Row],[דילוג]]=1,1,IF(L650="","",IF(טבלה20[[#This Row],[LengthofCycle]]-F650=טבלה20[[#This Row],[הפרש קבוע אחרון]],1,IF(L650+1&gt;3,"",L650+1)))))</f>
        <v/>
      </c>
      <c r="M651" t="str">
        <f>IF(AND(טבלה20[[#This Row],[פעילות]]=1,L652=2,L653=1,B653&gt;טבלה20[[#This Row],[CycleNumber]]),1,"")</f>
        <v/>
      </c>
      <c r="N651" t="str">
        <f>IF(AND(טבלה20[[#This Row],[האם יש לאישה וסת דילוג?]]=1,טבלה20[[#This Row],[CycleNumber]]&gt;5),IF(AND(טבלה20[[#This Row],[LengthofCycle]]=F648,F650=F647,F649=F646),1,""),"")</f>
        <v/>
      </c>
      <c r="O651" t="str">
        <f>IF(OR(טבלה20[[#This Row],[פעילות]]="",L650=""),"",IF(טבלה20[[#This Row],[פעילות]]=1,1,0))</f>
        <v/>
      </c>
      <c r="P651" t="str">
        <f>IF(AND(טבלה20[[#This Row],[הפרש קבוע אחרון]]&lt;&gt;"",טבלה20[[#This Row],[CycleNumber]]&lt;B652,B652&lt;&gt;"",טבלה20[[#This Row],[פעילות]]&lt;4),IF(F652-טבלה20[[#This Row],[LengthofCycle]]=טבלה20[[#This Row],[הפרש קבוע אחרון]],1,0),"")</f>
        <v/>
      </c>
      <c r="Q651" s="14" t="str">
        <f>IF(טבלה20[[#This Row],[פעילות]]="","",IF(OR(Q650="",AND(טבלה20[[#This Row],[דילוג]]=1,L650=3)),1,Q650+1))</f>
        <v/>
      </c>
      <c r="R651" s="14" t="str">
        <f>IF(AND(טבלה20[[#This Row],[מחזורי פעילות]]=3,H652=1,טבלה20[[#This Row],[הפרש קבוע אחרון]]&lt;&gt;J652),1,"")</f>
        <v/>
      </c>
      <c r="S651" s="14" t="str">
        <f>IF(AND(טבלה20[[#This Row],[מחזורי פעילות]]=3,H652=1,טבלה20[[#This Row],[הפרש קבוע אחרון]]=J652),1,"")</f>
        <v/>
      </c>
      <c r="T651" s="14" t="str">
        <f>IF(AND(טבלה20[[#This Row],[דילוג]]=1,טבלה20[[#This Row],[הפרש קבוע אחרון]]=J650,טבלה20[[#This Row],[מחזורי פעילות]]&gt;1),1,"")</f>
        <v/>
      </c>
      <c r="U651" s="14" t="str">
        <f>IF(OR(AND(טבלה20[[#This Row],[מחזורי פעילות]]&lt;&gt;"",Q652=""),AND(טבלה20[[#This Row],[פעילות]]=3,Q652=1)),טבלה20[[#This Row],[מחזורי פעילות]],"")</f>
        <v/>
      </c>
      <c r="V651" s="14" t="str">
        <f>IF(טבלה20[[#This Row],[באיזה מחזור נעקר אחרי קביעה?]]&lt;&gt;"",1,"")</f>
        <v/>
      </c>
      <c r="W651" s="14" t="str">
        <f>IF(AND(טבלה20[[#This Row],[באיזה מחזור נעקר אחרי קביעה?]]&lt;&gt;"",טבלה20[[#This Row],[CycleNumber]]&gt;B652),טבלה20[[#This Row],[באיזה מחזור נעקר אחרי קביעה?]],"")</f>
        <v/>
      </c>
      <c r="X651" s="14" t="str">
        <f>IF(AND(טבלה20[[#This Row],[הפרש קבוע אחרון]]&lt;&gt;"",J650=""),טבלה20[[#This Row],[CycleNumber]],"")</f>
        <v/>
      </c>
      <c r="Y651" s="14" t="str">
        <f>IF(OR(טבלה20[[#This Row],[CycleNumber]]&gt;B652,B652=""),טבלה20[[#This Row],[CycleNumber]],"")</f>
        <v/>
      </c>
      <c r="Z6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1" t="s">
        <v>66</v>
      </c>
      <c r="AS651">
        <v>16</v>
      </c>
      <c r="AT651">
        <v>26</v>
      </c>
      <c r="AU651">
        <f t="shared" si="23"/>
        <v>0</v>
      </c>
      <c r="AV651" t="str">
        <f t="shared" si="24"/>
        <v/>
      </c>
    </row>
    <row r="652" spans="1:48" x14ac:dyDescent="0.25">
      <c r="A652" t="s">
        <v>66</v>
      </c>
      <c r="B652">
        <v>18</v>
      </c>
      <c r="C652">
        <v>1</v>
      </c>
      <c r="D652">
        <v>1</v>
      </c>
      <c r="E652">
        <v>0</v>
      </c>
      <c r="F652">
        <v>26</v>
      </c>
      <c r="G652">
        <f>טבלה20[[#This Row],[LengthofCycle]]+1</f>
        <v>27</v>
      </c>
      <c r="H652" t="str">
        <f>IF(טבלה20[[#This Row],[CycleNumber]]&gt;2,IF(AND(טבלה20[[#This Row],[LengthofCycle]]-F651=F651-F650,טבלה20[[#This Row],[LengthofCycle]]-F651&lt;&gt;0),1,""),"")</f>
        <v/>
      </c>
      <c r="I652" t="str">
        <f>IF(טבלה20[[#This Row],[דילוג]]=1,SUM(H652:H653),"")</f>
        <v/>
      </c>
      <c r="J652" t="str">
        <f>IF(AND(טבלה20[[#This Row],[CycleNumber]]&gt;B651,טבלה20[[#This Row],[CycleNumber]]&gt;2),IF(טבלה20[[#This Row],[דילוג]]=1,טבלה20[[#This Row],[LengthofCycle]]-F651,J651),"")</f>
        <v/>
      </c>
      <c r="K652">
        <f>IF(AND(טבלה20[[#This Row],[CycleNumber]]&gt;B651,טבלה20[[#This Row],[CycleNumber]]&gt;2),IF(טבלה20[[#This Row],[דילוג]]=1,1,IF(MAX(K650:K651)=1,1,IF(טבלה20[[#This Row],[LengthofCycle]]-F651&lt;&gt;טבלה20[[#This Row],[הפרש קבוע אחרון]],0,""))),"")</f>
        <v>0</v>
      </c>
      <c r="L652" t="str">
        <f>IF(טבלה20[[#This Row],[CycleNumber]]&lt;3,"",IF(טבלה20[[#This Row],[דילוג]]=1,1,IF(L651="","",IF(טבלה20[[#This Row],[LengthofCycle]]-F651=טבלה20[[#This Row],[הפרש קבוע אחרון]],1,IF(L651+1&gt;3,"",L651+1)))))</f>
        <v/>
      </c>
      <c r="M652" t="str">
        <f>IF(AND(טבלה20[[#This Row],[פעילות]]=1,L653=2,L654=1,B654&gt;טבלה20[[#This Row],[CycleNumber]]),1,"")</f>
        <v/>
      </c>
      <c r="N652" t="str">
        <f>IF(AND(טבלה20[[#This Row],[האם יש לאישה וסת דילוג?]]=1,טבלה20[[#This Row],[CycleNumber]]&gt;5),IF(AND(טבלה20[[#This Row],[LengthofCycle]]=F649,F651=F648,F650=F647),1,""),"")</f>
        <v/>
      </c>
      <c r="O652" t="str">
        <f>IF(OR(טבלה20[[#This Row],[פעילות]]="",L651=""),"",IF(טבלה20[[#This Row],[פעילות]]=1,1,0))</f>
        <v/>
      </c>
      <c r="P652" t="str">
        <f>IF(AND(טבלה20[[#This Row],[הפרש קבוע אחרון]]&lt;&gt;"",טבלה20[[#This Row],[CycleNumber]]&lt;B653,B653&lt;&gt;"",טבלה20[[#This Row],[פעילות]]&lt;4),IF(F653-טבלה20[[#This Row],[LengthofCycle]]=טבלה20[[#This Row],[הפרש קבוע אחרון]],1,0),"")</f>
        <v/>
      </c>
      <c r="Q652" s="14" t="str">
        <f>IF(טבלה20[[#This Row],[פעילות]]="","",IF(OR(Q651="",AND(טבלה20[[#This Row],[דילוג]]=1,L651=3)),1,Q651+1))</f>
        <v/>
      </c>
      <c r="R652" s="14" t="str">
        <f>IF(AND(טבלה20[[#This Row],[מחזורי פעילות]]=3,H653=1,טבלה20[[#This Row],[הפרש קבוע אחרון]]&lt;&gt;J653),1,"")</f>
        <v/>
      </c>
      <c r="S652" s="14" t="str">
        <f>IF(AND(טבלה20[[#This Row],[מחזורי פעילות]]=3,H653=1,טבלה20[[#This Row],[הפרש קבוע אחרון]]=J653),1,"")</f>
        <v/>
      </c>
      <c r="T652" s="14" t="str">
        <f>IF(AND(טבלה20[[#This Row],[דילוג]]=1,טבלה20[[#This Row],[הפרש קבוע אחרון]]=J651,טבלה20[[#This Row],[מחזורי פעילות]]&gt;1),1,"")</f>
        <v/>
      </c>
      <c r="U652" s="14" t="str">
        <f>IF(OR(AND(טבלה20[[#This Row],[מחזורי פעילות]]&lt;&gt;"",Q653=""),AND(טבלה20[[#This Row],[פעילות]]=3,Q653=1)),טבלה20[[#This Row],[מחזורי פעילות]],"")</f>
        <v/>
      </c>
      <c r="V652" s="14" t="str">
        <f>IF(טבלה20[[#This Row],[באיזה מחזור נעקר אחרי קביעה?]]&lt;&gt;"",1,"")</f>
        <v/>
      </c>
      <c r="W652" s="14" t="str">
        <f>IF(AND(טבלה20[[#This Row],[באיזה מחזור נעקר אחרי קביעה?]]&lt;&gt;"",טבלה20[[#This Row],[CycleNumber]]&gt;B653),טבלה20[[#This Row],[באיזה מחזור נעקר אחרי קביעה?]],"")</f>
        <v/>
      </c>
      <c r="X652" s="14" t="str">
        <f>IF(AND(טבלה20[[#This Row],[הפרש קבוע אחרון]]&lt;&gt;"",J651=""),טבלה20[[#This Row],[CycleNumber]],"")</f>
        <v/>
      </c>
      <c r="Y652" s="14" t="str">
        <f>IF(OR(טבלה20[[#This Row],[CycleNumber]]&gt;B653,B653=""),טבלה20[[#This Row],[CycleNumber]],"")</f>
        <v/>
      </c>
      <c r="Z6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2" t="s">
        <v>66</v>
      </c>
      <c r="AS652">
        <v>17</v>
      </c>
      <c r="AT652">
        <v>29</v>
      </c>
      <c r="AU652">
        <f t="shared" si="23"/>
        <v>0</v>
      </c>
      <c r="AV652" t="str">
        <f t="shared" si="24"/>
        <v/>
      </c>
    </row>
    <row r="653" spans="1:48" x14ac:dyDescent="0.25">
      <c r="A653" t="s">
        <v>66</v>
      </c>
      <c r="B653">
        <v>19</v>
      </c>
      <c r="C653">
        <v>1</v>
      </c>
      <c r="D653">
        <v>1</v>
      </c>
      <c r="E653">
        <v>0</v>
      </c>
      <c r="F653">
        <v>25</v>
      </c>
      <c r="G653">
        <f>טבלה20[[#This Row],[LengthofCycle]]+1</f>
        <v>26</v>
      </c>
      <c r="H653" t="str">
        <f>IF(טבלה20[[#This Row],[CycleNumber]]&gt;2,IF(AND(טבלה20[[#This Row],[LengthofCycle]]-F652=F652-F651,טבלה20[[#This Row],[LengthofCycle]]-F652&lt;&gt;0),1,""),"")</f>
        <v/>
      </c>
      <c r="I653" t="str">
        <f>IF(טבלה20[[#This Row],[דילוג]]=1,SUM(H653:H654),"")</f>
        <v/>
      </c>
      <c r="J653" t="str">
        <f>IF(AND(טבלה20[[#This Row],[CycleNumber]]&gt;B652,טבלה20[[#This Row],[CycleNumber]]&gt;2),IF(טבלה20[[#This Row],[דילוג]]=1,טבלה20[[#This Row],[LengthofCycle]]-F652,J652),"")</f>
        <v/>
      </c>
      <c r="K653">
        <f>IF(AND(טבלה20[[#This Row],[CycleNumber]]&gt;B652,טבלה20[[#This Row],[CycleNumber]]&gt;2),IF(טבלה20[[#This Row],[דילוג]]=1,1,IF(MAX(K651:K652)=1,1,IF(טבלה20[[#This Row],[LengthofCycle]]-F652&lt;&gt;טבלה20[[#This Row],[הפרש קבוע אחרון]],0,""))),"")</f>
        <v>0</v>
      </c>
      <c r="L653" t="str">
        <f>IF(טבלה20[[#This Row],[CycleNumber]]&lt;3,"",IF(טבלה20[[#This Row],[דילוג]]=1,1,IF(L652="","",IF(טבלה20[[#This Row],[LengthofCycle]]-F652=טבלה20[[#This Row],[הפרש קבוע אחרון]],1,IF(L652+1&gt;3,"",L652+1)))))</f>
        <v/>
      </c>
      <c r="M653" t="str">
        <f>IF(AND(טבלה20[[#This Row],[פעילות]]=1,L654=2,L655=1,B655&gt;טבלה20[[#This Row],[CycleNumber]]),1,"")</f>
        <v/>
      </c>
      <c r="N653" t="str">
        <f>IF(AND(טבלה20[[#This Row],[האם יש לאישה וסת דילוג?]]=1,טבלה20[[#This Row],[CycleNumber]]&gt;5),IF(AND(טבלה20[[#This Row],[LengthofCycle]]=F650,F652=F649,F651=F648),1,""),"")</f>
        <v/>
      </c>
      <c r="O653" t="str">
        <f>IF(OR(טבלה20[[#This Row],[פעילות]]="",L652=""),"",IF(טבלה20[[#This Row],[פעילות]]=1,1,0))</f>
        <v/>
      </c>
      <c r="P653" t="str">
        <f>IF(AND(טבלה20[[#This Row],[הפרש קבוע אחרון]]&lt;&gt;"",טבלה20[[#This Row],[CycleNumber]]&lt;B654,B654&lt;&gt;"",טבלה20[[#This Row],[פעילות]]&lt;4),IF(F654-טבלה20[[#This Row],[LengthofCycle]]=טבלה20[[#This Row],[הפרש קבוע אחרון]],1,0),"")</f>
        <v/>
      </c>
      <c r="Q653" s="14" t="str">
        <f>IF(טבלה20[[#This Row],[פעילות]]="","",IF(OR(Q652="",AND(טבלה20[[#This Row],[דילוג]]=1,L652=3)),1,Q652+1))</f>
        <v/>
      </c>
      <c r="R653" s="14" t="str">
        <f>IF(AND(טבלה20[[#This Row],[מחזורי פעילות]]=3,H654=1,טבלה20[[#This Row],[הפרש קבוע אחרון]]&lt;&gt;J654),1,"")</f>
        <v/>
      </c>
      <c r="S653" s="14" t="str">
        <f>IF(AND(טבלה20[[#This Row],[מחזורי פעילות]]=3,H654=1,טבלה20[[#This Row],[הפרש קבוע אחרון]]=J654),1,"")</f>
        <v/>
      </c>
      <c r="T653" s="14" t="str">
        <f>IF(AND(טבלה20[[#This Row],[דילוג]]=1,טבלה20[[#This Row],[הפרש קבוע אחרון]]=J652,טבלה20[[#This Row],[מחזורי פעילות]]&gt;1),1,"")</f>
        <v/>
      </c>
      <c r="U653" s="14" t="str">
        <f>IF(OR(AND(טבלה20[[#This Row],[מחזורי פעילות]]&lt;&gt;"",Q654=""),AND(טבלה20[[#This Row],[פעילות]]=3,Q654=1)),טבלה20[[#This Row],[מחזורי פעילות]],"")</f>
        <v/>
      </c>
      <c r="V653" s="14" t="str">
        <f>IF(טבלה20[[#This Row],[באיזה מחזור נעקר אחרי קביעה?]]&lt;&gt;"",1,"")</f>
        <v/>
      </c>
      <c r="W653" s="14" t="str">
        <f>IF(AND(טבלה20[[#This Row],[באיזה מחזור נעקר אחרי קביעה?]]&lt;&gt;"",טבלה20[[#This Row],[CycleNumber]]&gt;B654),טבלה20[[#This Row],[באיזה מחזור נעקר אחרי קביעה?]],"")</f>
        <v/>
      </c>
      <c r="X653" s="14" t="str">
        <f>IF(AND(טבלה20[[#This Row],[הפרש קבוע אחרון]]&lt;&gt;"",J652=""),טבלה20[[#This Row],[CycleNumber]],"")</f>
        <v/>
      </c>
      <c r="Y653" s="14" t="str">
        <f>IF(OR(טבלה20[[#This Row],[CycleNumber]]&gt;B654,B654=""),טבלה20[[#This Row],[CycleNumber]],"")</f>
        <v/>
      </c>
      <c r="Z6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3" t="s">
        <v>66</v>
      </c>
      <c r="AS653">
        <v>18</v>
      </c>
      <c r="AT653">
        <v>26</v>
      </c>
      <c r="AU653">
        <f t="shared" si="23"/>
        <v>0</v>
      </c>
      <c r="AV653" t="str">
        <f t="shared" si="24"/>
        <v/>
      </c>
    </row>
    <row r="654" spans="1:48" x14ac:dyDescent="0.25">
      <c r="A654" t="s">
        <v>66</v>
      </c>
      <c r="B654">
        <v>20</v>
      </c>
      <c r="C654">
        <v>1</v>
      </c>
      <c r="D654">
        <v>0</v>
      </c>
      <c r="E654">
        <v>0</v>
      </c>
      <c r="F654">
        <v>25</v>
      </c>
      <c r="G654">
        <f>טבלה20[[#This Row],[LengthofCycle]]+1</f>
        <v>26</v>
      </c>
      <c r="H654" t="str">
        <f>IF(טבלה20[[#This Row],[CycleNumber]]&gt;2,IF(AND(טבלה20[[#This Row],[LengthofCycle]]-F653=F653-F652,טבלה20[[#This Row],[LengthofCycle]]-F653&lt;&gt;0),1,""),"")</f>
        <v/>
      </c>
      <c r="I654" t="str">
        <f>IF(טבלה20[[#This Row],[דילוג]]=1,SUM(H654:H655),"")</f>
        <v/>
      </c>
      <c r="J654" t="str">
        <f>IF(AND(טבלה20[[#This Row],[CycleNumber]]&gt;B653,טבלה20[[#This Row],[CycleNumber]]&gt;2),IF(טבלה20[[#This Row],[דילוג]]=1,טבלה20[[#This Row],[LengthofCycle]]-F653,J653),"")</f>
        <v/>
      </c>
      <c r="K654">
        <f>IF(AND(טבלה20[[#This Row],[CycleNumber]]&gt;B653,טבלה20[[#This Row],[CycleNumber]]&gt;2),IF(טבלה20[[#This Row],[דילוג]]=1,1,IF(MAX(K652:K653)=1,1,IF(טבלה20[[#This Row],[LengthofCycle]]-F653&lt;&gt;טבלה20[[#This Row],[הפרש קבוע אחרון]],0,""))),"")</f>
        <v>0</v>
      </c>
      <c r="L654" t="str">
        <f>IF(טבלה20[[#This Row],[CycleNumber]]&lt;3,"",IF(טבלה20[[#This Row],[דילוג]]=1,1,IF(L653="","",IF(טבלה20[[#This Row],[LengthofCycle]]-F653=טבלה20[[#This Row],[הפרש קבוע אחרון]],1,IF(L653+1&gt;3,"",L653+1)))))</f>
        <v/>
      </c>
      <c r="M654" t="str">
        <f>IF(AND(טבלה20[[#This Row],[פעילות]]=1,L655=2,L656=1,B656&gt;טבלה20[[#This Row],[CycleNumber]]),1,"")</f>
        <v/>
      </c>
      <c r="N654" t="str">
        <f>IF(AND(טבלה20[[#This Row],[האם יש לאישה וסת דילוג?]]=1,טבלה20[[#This Row],[CycleNumber]]&gt;5),IF(AND(טבלה20[[#This Row],[LengthofCycle]]=F651,F653=F650,F652=F649),1,""),"")</f>
        <v/>
      </c>
      <c r="O654" t="str">
        <f>IF(OR(טבלה20[[#This Row],[פעילות]]="",L653=""),"",IF(טבלה20[[#This Row],[פעילות]]=1,1,0))</f>
        <v/>
      </c>
      <c r="P654" t="str">
        <f>IF(AND(טבלה20[[#This Row],[הפרש קבוע אחרון]]&lt;&gt;"",טבלה20[[#This Row],[CycleNumber]]&lt;B655,B655&lt;&gt;"",טבלה20[[#This Row],[פעילות]]&lt;4),IF(F655-טבלה20[[#This Row],[LengthofCycle]]=טבלה20[[#This Row],[הפרש קבוע אחרון]],1,0),"")</f>
        <v/>
      </c>
      <c r="Q654" s="14" t="str">
        <f>IF(טבלה20[[#This Row],[פעילות]]="","",IF(OR(Q653="",AND(טבלה20[[#This Row],[דילוג]]=1,L653=3)),1,Q653+1))</f>
        <v/>
      </c>
      <c r="R654" s="14" t="str">
        <f>IF(AND(טבלה20[[#This Row],[מחזורי פעילות]]=3,H655=1,טבלה20[[#This Row],[הפרש קבוע אחרון]]&lt;&gt;J655),1,"")</f>
        <v/>
      </c>
      <c r="S654" s="14" t="str">
        <f>IF(AND(טבלה20[[#This Row],[מחזורי פעילות]]=3,H655=1,טבלה20[[#This Row],[הפרש קבוע אחרון]]=J655),1,"")</f>
        <v/>
      </c>
      <c r="T654" s="14" t="str">
        <f>IF(AND(טבלה20[[#This Row],[דילוג]]=1,טבלה20[[#This Row],[הפרש קבוע אחרון]]=J653,טבלה20[[#This Row],[מחזורי פעילות]]&gt;1),1,"")</f>
        <v/>
      </c>
      <c r="U654" s="14" t="str">
        <f>IF(OR(AND(טבלה20[[#This Row],[מחזורי פעילות]]&lt;&gt;"",Q655=""),AND(טבלה20[[#This Row],[פעילות]]=3,Q655=1)),טבלה20[[#This Row],[מחזורי פעילות]],"")</f>
        <v/>
      </c>
      <c r="V654" s="14" t="str">
        <f>IF(טבלה20[[#This Row],[באיזה מחזור נעקר אחרי קביעה?]]&lt;&gt;"",1,"")</f>
        <v/>
      </c>
      <c r="W654" s="14" t="str">
        <f>IF(AND(טבלה20[[#This Row],[באיזה מחזור נעקר אחרי קביעה?]]&lt;&gt;"",טבלה20[[#This Row],[CycleNumber]]&gt;B655),טבלה20[[#This Row],[באיזה מחזור נעקר אחרי קביעה?]],"")</f>
        <v/>
      </c>
      <c r="X654" s="14" t="str">
        <f>IF(AND(טבלה20[[#This Row],[הפרש קבוע אחרון]]&lt;&gt;"",J653=""),טבלה20[[#This Row],[CycleNumber]],"")</f>
        <v/>
      </c>
      <c r="Y654" s="14" t="str">
        <f>IF(OR(טבלה20[[#This Row],[CycleNumber]]&gt;B655,B655=""),טבלה20[[#This Row],[CycleNumber]],"")</f>
        <v/>
      </c>
      <c r="Z6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4" t="s">
        <v>66</v>
      </c>
      <c r="AS654">
        <v>19</v>
      </c>
      <c r="AT654">
        <v>25</v>
      </c>
      <c r="AU654">
        <f t="shared" si="23"/>
        <v>0</v>
      </c>
      <c r="AV654" t="str">
        <f t="shared" si="24"/>
        <v/>
      </c>
    </row>
    <row r="655" spans="1:48" x14ac:dyDescent="0.25">
      <c r="A655" t="s">
        <v>66</v>
      </c>
      <c r="B655">
        <v>21</v>
      </c>
      <c r="C655">
        <v>1</v>
      </c>
      <c r="D655">
        <v>1</v>
      </c>
      <c r="E655">
        <v>0</v>
      </c>
      <c r="F655">
        <v>23</v>
      </c>
      <c r="G655">
        <f>טבלה20[[#This Row],[LengthofCycle]]+1</f>
        <v>24</v>
      </c>
      <c r="H655" t="str">
        <f>IF(טבלה20[[#This Row],[CycleNumber]]&gt;2,IF(AND(טבלה20[[#This Row],[LengthofCycle]]-F654=F654-F653,טבלה20[[#This Row],[LengthofCycle]]-F654&lt;&gt;0),1,""),"")</f>
        <v/>
      </c>
      <c r="I655" t="str">
        <f>IF(טבלה20[[#This Row],[דילוג]]=1,SUM(H655:H656),"")</f>
        <v/>
      </c>
      <c r="J655" t="str">
        <f>IF(AND(טבלה20[[#This Row],[CycleNumber]]&gt;B654,טבלה20[[#This Row],[CycleNumber]]&gt;2),IF(טבלה20[[#This Row],[דילוג]]=1,טבלה20[[#This Row],[LengthofCycle]]-F654,J654),"")</f>
        <v/>
      </c>
      <c r="K655">
        <f>IF(AND(טבלה20[[#This Row],[CycleNumber]]&gt;B654,טבלה20[[#This Row],[CycleNumber]]&gt;2),IF(טבלה20[[#This Row],[דילוג]]=1,1,IF(MAX(K653:K654)=1,1,IF(טבלה20[[#This Row],[LengthofCycle]]-F654&lt;&gt;טבלה20[[#This Row],[הפרש קבוע אחרון]],0,""))),"")</f>
        <v>0</v>
      </c>
      <c r="L655" t="str">
        <f>IF(טבלה20[[#This Row],[CycleNumber]]&lt;3,"",IF(טבלה20[[#This Row],[דילוג]]=1,1,IF(L654="","",IF(טבלה20[[#This Row],[LengthofCycle]]-F654=טבלה20[[#This Row],[הפרש קבוע אחרון]],1,IF(L654+1&gt;3,"",L654+1)))))</f>
        <v/>
      </c>
      <c r="M655" t="str">
        <f>IF(AND(טבלה20[[#This Row],[פעילות]]=1,L656=2,L657=1,B657&gt;טבלה20[[#This Row],[CycleNumber]]),1,"")</f>
        <v/>
      </c>
      <c r="N655" t="str">
        <f>IF(AND(טבלה20[[#This Row],[האם יש לאישה וסת דילוג?]]=1,טבלה20[[#This Row],[CycleNumber]]&gt;5),IF(AND(טבלה20[[#This Row],[LengthofCycle]]=F652,F654=F651,F653=F650),1,""),"")</f>
        <v/>
      </c>
      <c r="O655" t="str">
        <f>IF(OR(טבלה20[[#This Row],[פעילות]]="",L654=""),"",IF(טבלה20[[#This Row],[פעילות]]=1,1,0))</f>
        <v/>
      </c>
      <c r="P655" t="str">
        <f>IF(AND(טבלה20[[#This Row],[הפרש קבוע אחרון]]&lt;&gt;"",טבלה20[[#This Row],[CycleNumber]]&lt;B656,B656&lt;&gt;"",טבלה20[[#This Row],[פעילות]]&lt;4),IF(F656-טבלה20[[#This Row],[LengthofCycle]]=טבלה20[[#This Row],[הפרש קבוע אחרון]],1,0),"")</f>
        <v/>
      </c>
      <c r="Q655" s="14" t="str">
        <f>IF(טבלה20[[#This Row],[פעילות]]="","",IF(OR(Q654="",AND(טבלה20[[#This Row],[דילוג]]=1,L654=3)),1,Q654+1))</f>
        <v/>
      </c>
      <c r="R655" s="14" t="str">
        <f>IF(AND(טבלה20[[#This Row],[מחזורי פעילות]]=3,H656=1,טבלה20[[#This Row],[הפרש קבוע אחרון]]&lt;&gt;J656),1,"")</f>
        <v/>
      </c>
      <c r="S655" s="14" t="str">
        <f>IF(AND(טבלה20[[#This Row],[מחזורי פעילות]]=3,H656=1,טבלה20[[#This Row],[הפרש קבוע אחרון]]=J656),1,"")</f>
        <v/>
      </c>
      <c r="T655" s="14" t="str">
        <f>IF(AND(טבלה20[[#This Row],[דילוג]]=1,טבלה20[[#This Row],[הפרש קבוע אחרון]]=J654,טבלה20[[#This Row],[מחזורי פעילות]]&gt;1),1,"")</f>
        <v/>
      </c>
      <c r="U655" s="14" t="str">
        <f>IF(OR(AND(טבלה20[[#This Row],[מחזורי פעילות]]&lt;&gt;"",Q656=""),AND(טבלה20[[#This Row],[פעילות]]=3,Q656=1)),טבלה20[[#This Row],[מחזורי פעילות]],"")</f>
        <v/>
      </c>
      <c r="V655" s="14" t="str">
        <f>IF(טבלה20[[#This Row],[באיזה מחזור נעקר אחרי קביעה?]]&lt;&gt;"",1,"")</f>
        <v/>
      </c>
      <c r="W655" s="14" t="str">
        <f>IF(AND(טבלה20[[#This Row],[באיזה מחזור נעקר אחרי קביעה?]]&lt;&gt;"",טבלה20[[#This Row],[CycleNumber]]&gt;B656),טבלה20[[#This Row],[באיזה מחזור נעקר אחרי קביעה?]],"")</f>
        <v/>
      </c>
      <c r="X655" s="14" t="str">
        <f>IF(AND(טבלה20[[#This Row],[הפרש קבוע אחרון]]&lt;&gt;"",J654=""),טבלה20[[#This Row],[CycleNumber]],"")</f>
        <v/>
      </c>
      <c r="Y655" s="14" t="str">
        <f>IF(OR(טבלה20[[#This Row],[CycleNumber]]&gt;B656,B656=""),טבלה20[[#This Row],[CycleNumber]],"")</f>
        <v/>
      </c>
      <c r="Z6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5" t="s">
        <v>66</v>
      </c>
      <c r="AS655">
        <v>20</v>
      </c>
      <c r="AT655">
        <v>25</v>
      </c>
      <c r="AU655">
        <f t="shared" si="23"/>
        <v>0</v>
      </c>
      <c r="AV655" t="str">
        <f t="shared" si="24"/>
        <v/>
      </c>
    </row>
    <row r="656" spans="1:48" x14ac:dyDescent="0.25">
      <c r="A656" t="s">
        <v>66</v>
      </c>
      <c r="B656">
        <v>22</v>
      </c>
      <c r="C656">
        <v>1</v>
      </c>
      <c r="D656">
        <v>1</v>
      </c>
      <c r="E656">
        <v>0</v>
      </c>
      <c r="F656">
        <v>26</v>
      </c>
      <c r="G656">
        <f>טבלה20[[#This Row],[LengthofCycle]]+1</f>
        <v>27</v>
      </c>
      <c r="H656" t="str">
        <f>IF(טבלה20[[#This Row],[CycleNumber]]&gt;2,IF(AND(טבלה20[[#This Row],[LengthofCycle]]-F655=F655-F654,טבלה20[[#This Row],[LengthofCycle]]-F655&lt;&gt;0),1,""),"")</f>
        <v/>
      </c>
      <c r="I656" t="str">
        <f>IF(טבלה20[[#This Row],[דילוג]]=1,SUM(H656:H657),"")</f>
        <v/>
      </c>
      <c r="J656" t="str">
        <f>IF(AND(טבלה20[[#This Row],[CycleNumber]]&gt;B655,טבלה20[[#This Row],[CycleNumber]]&gt;2),IF(טבלה20[[#This Row],[דילוג]]=1,טבלה20[[#This Row],[LengthofCycle]]-F655,J655),"")</f>
        <v/>
      </c>
      <c r="K656">
        <f>IF(AND(טבלה20[[#This Row],[CycleNumber]]&gt;B655,טבלה20[[#This Row],[CycleNumber]]&gt;2),IF(טבלה20[[#This Row],[דילוג]]=1,1,IF(MAX(K654:K655)=1,1,IF(טבלה20[[#This Row],[LengthofCycle]]-F655&lt;&gt;טבלה20[[#This Row],[הפרש קבוע אחרון]],0,""))),"")</f>
        <v>0</v>
      </c>
      <c r="L656" t="str">
        <f>IF(טבלה20[[#This Row],[CycleNumber]]&lt;3,"",IF(טבלה20[[#This Row],[דילוג]]=1,1,IF(L655="","",IF(טבלה20[[#This Row],[LengthofCycle]]-F655=טבלה20[[#This Row],[הפרש קבוע אחרון]],1,IF(L655+1&gt;3,"",L655+1)))))</f>
        <v/>
      </c>
      <c r="M656" t="str">
        <f>IF(AND(טבלה20[[#This Row],[פעילות]]=1,L657=2,L658=1,B658&gt;טבלה20[[#This Row],[CycleNumber]]),1,"")</f>
        <v/>
      </c>
      <c r="N656" t="str">
        <f>IF(AND(טבלה20[[#This Row],[האם יש לאישה וסת דילוג?]]=1,טבלה20[[#This Row],[CycleNumber]]&gt;5),IF(AND(טבלה20[[#This Row],[LengthofCycle]]=F653,F655=F652,F654=F651),1,""),"")</f>
        <v/>
      </c>
      <c r="O656" t="str">
        <f>IF(OR(טבלה20[[#This Row],[פעילות]]="",L655=""),"",IF(טבלה20[[#This Row],[פעילות]]=1,1,0))</f>
        <v/>
      </c>
      <c r="P656" t="str">
        <f>IF(AND(טבלה20[[#This Row],[הפרש קבוע אחרון]]&lt;&gt;"",טבלה20[[#This Row],[CycleNumber]]&lt;B657,B657&lt;&gt;"",טבלה20[[#This Row],[פעילות]]&lt;4),IF(F657-טבלה20[[#This Row],[LengthofCycle]]=טבלה20[[#This Row],[הפרש קבוע אחרון]],1,0),"")</f>
        <v/>
      </c>
      <c r="Q656" s="14" t="str">
        <f>IF(טבלה20[[#This Row],[פעילות]]="","",IF(OR(Q655="",AND(טבלה20[[#This Row],[דילוג]]=1,L655=3)),1,Q655+1))</f>
        <v/>
      </c>
      <c r="R656" s="14" t="str">
        <f>IF(AND(טבלה20[[#This Row],[מחזורי פעילות]]=3,H657=1,טבלה20[[#This Row],[הפרש קבוע אחרון]]&lt;&gt;J657),1,"")</f>
        <v/>
      </c>
      <c r="S656" s="14" t="str">
        <f>IF(AND(טבלה20[[#This Row],[מחזורי פעילות]]=3,H657=1,טבלה20[[#This Row],[הפרש קבוע אחרון]]=J657),1,"")</f>
        <v/>
      </c>
      <c r="T656" s="14" t="str">
        <f>IF(AND(טבלה20[[#This Row],[דילוג]]=1,טבלה20[[#This Row],[הפרש קבוע אחרון]]=J655,טבלה20[[#This Row],[מחזורי פעילות]]&gt;1),1,"")</f>
        <v/>
      </c>
      <c r="U656" s="14" t="str">
        <f>IF(OR(AND(טבלה20[[#This Row],[מחזורי פעילות]]&lt;&gt;"",Q657=""),AND(טבלה20[[#This Row],[פעילות]]=3,Q657=1)),טבלה20[[#This Row],[מחזורי פעילות]],"")</f>
        <v/>
      </c>
      <c r="V656" s="14" t="str">
        <f>IF(טבלה20[[#This Row],[באיזה מחזור נעקר אחרי קביעה?]]&lt;&gt;"",1,"")</f>
        <v/>
      </c>
      <c r="W656" s="14" t="str">
        <f>IF(AND(טבלה20[[#This Row],[באיזה מחזור נעקר אחרי קביעה?]]&lt;&gt;"",טבלה20[[#This Row],[CycleNumber]]&gt;B657),טבלה20[[#This Row],[באיזה מחזור נעקר אחרי קביעה?]],"")</f>
        <v/>
      </c>
      <c r="X656" s="14" t="str">
        <f>IF(AND(טבלה20[[#This Row],[הפרש קבוע אחרון]]&lt;&gt;"",J655=""),טבלה20[[#This Row],[CycleNumber]],"")</f>
        <v/>
      </c>
      <c r="Y656" s="14" t="str">
        <f>IF(OR(טבלה20[[#This Row],[CycleNumber]]&gt;B657,B657=""),טבלה20[[#This Row],[CycleNumber]],"")</f>
        <v/>
      </c>
      <c r="Z6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6" t="s">
        <v>66</v>
      </c>
      <c r="AS656">
        <v>21</v>
      </c>
      <c r="AT656">
        <v>23</v>
      </c>
      <c r="AU656">
        <f t="shared" si="23"/>
        <v>0</v>
      </c>
      <c r="AV656" t="str">
        <f t="shared" si="24"/>
        <v/>
      </c>
    </row>
    <row r="657" spans="1:48" x14ac:dyDescent="0.25">
      <c r="A657" t="s">
        <v>66</v>
      </c>
      <c r="B657">
        <v>23</v>
      </c>
      <c r="C657">
        <v>1</v>
      </c>
      <c r="D657">
        <v>1</v>
      </c>
      <c r="E657">
        <v>0</v>
      </c>
      <c r="F657">
        <v>26</v>
      </c>
      <c r="G657">
        <f>טבלה20[[#This Row],[LengthofCycle]]+1</f>
        <v>27</v>
      </c>
      <c r="H657" t="str">
        <f>IF(טבלה20[[#This Row],[CycleNumber]]&gt;2,IF(AND(טבלה20[[#This Row],[LengthofCycle]]-F656=F656-F655,טבלה20[[#This Row],[LengthofCycle]]-F656&lt;&gt;0),1,""),"")</f>
        <v/>
      </c>
      <c r="I657" t="str">
        <f>IF(טבלה20[[#This Row],[דילוג]]=1,SUM(H657:H658),"")</f>
        <v/>
      </c>
      <c r="J657" t="str">
        <f>IF(AND(טבלה20[[#This Row],[CycleNumber]]&gt;B656,טבלה20[[#This Row],[CycleNumber]]&gt;2),IF(טבלה20[[#This Row],[דילוג]]=1,טבלה20[[#This Row],[LengthofCycle]]-F656,J656),"")</f>
        <v/>
      </c>
      <c r="K657">
        <f>IF(AND(טבלה20[[#This Row],[CycleNumber]]&gt;B656,טבלה20[[#This Row],[CycleNumber]]&gt;2),IF(טבלה20[[#This Row],[דילוג]]=1,1,IF(MAX(K655:K656)=1,1,IF(טבלה20[[#This Row],[LengthofCycle]]-F656&lt;&gt;טבלה20[[#This Row],[הפרש קבוע אחרון]],0,""))),"")</f>
        <v>0</v>
      </c>
      <c r="L657" t="str">
        <f>IF(טבלה20[[#This Row],[CycleNumber]]&lt;3,"",IF(טבלה20[[#This Row],[דילוג]]=1,1,IF(L656="","",IF(טבלה20[[#This Row],[LengthofCycle]]-F656=טבלה20[[#This Row],[הפרש קבוע אחרון]],1,IF(L656+1&gt;3,"",L656+1)))))</f>
        <v/>
      </c>
      <c r="M657" t="str">
        <f>IF(AND(טבלה20[[#This Row],[פעילות]]=1,L658=2,L659=1,B659&gt;טבלה20[[#This Row],[CycleNumber]]),1,"")</f>
        <v/>
      </c>
      <c r="N657" t="str">
        <f>IF(AND(טבלה20[[#This Row],[האם יש לאישה וסת דילוג?]]=1,טבלה20[[#This Row],[CycleNumber]]&gt;5),IF(AND(טבלה20[[#This Row],[LengthofCycle]]=F654,F656=F653,F655=F652),1,""),"")</f>
        <v/>
      </c>
      <c r="O657" t="str">
        <f>IF(OR(טבלה20[[#This Row],[פעילות]]="",L656=""),"",IF(טבלה20[[#This Row],[פעילות]]=1,1,0))</f>
        <v/>
      </c>
      <c r="P657" t="str">
        <f>IF(AND(טבלה20[[#This Row],[הפרש קבוע אחרון]]&lt;&gt;"",טבלה20[[#This Row],[CycleNumber]]&lt;B658,B658&lt;&gt;"",טבלה20[[#This Row],[פעילות]]&lt;4),IF(F658-טבלה20[[#This Row],[LengthofCycle]]=טבלה20[[#This Row],[הפרש קבוע אחרון]],1,0),"")</f>
        <v/>
      </c>
      <c r="Q657" s="14" t="str">
        <f>IF(טבלה20[[#This Row],[פעילות]]="","",IF(OR(Q656="",AND(טבלה20[[#This Row],[דילוג]]=1,L656=3)),1,Q656+1))</f>
        <v/>
      </c>
      <c r="R657" s="14" t="str">
        <f>IF(AND(טבלה20[[#This Row],[מחזורי פעילות]]=3,H658=1,טבלה20[[#This Row],[הפרש קבוע אחרון]]&lt;&gt;J658),1,"")</f>
        <v/>
      </c>
      <c r="S657" s="14" t="str">
        <f>IF(AND(טבלה20[[#This Row],[מחזורי פעילות]]=3,H658=1,טבלה20[[#This Row],[הפרש קבוע אחרון]]=J658),1,"")</f>
        <v/>
      </c>
      <c r="T657" s="14" t="str">
        <f>IF(AND(טבלה20[[#This Row],[דילוג]]=1,טבלה20[[#This Row],[הפרש קבוע אחרון]]=J656,טבלה20[[#This Row],[מחזורי פעילות]]&gt;1),1,"")</f>
        <v/>
      </c>
      <c r="U657" s="14" t="str">
        <f>IF(OR(AND(טבלה20[[#This Row],[מחזורי פעילות]]&lt;&gt;"",Q658=""),AND(טבלה20[[#This Row],[פעילות]]=3,Q658=1)),טבלה20[[#This Row],[מחזורי פעילות]],"")</f>
        <v/>
      </c>
      <c r="V657" s="14" t="str">
        <f>IF(טבלה20[[#This Row],[באיזה מחזור נעקר אחרי קביעה?]]&lt;&gt;"",1,"")</f>
        <v/>
      </c>
      <c r="W657" s="14" t="str">
        <f>IF(AND(טבלה20[[#This Row],[באיזה מחזור נעקר אחרי קביעה?]]&lt;&gt;"",טבלה20[[#This Row],[CycleNumber]]&gt;B658),טבלה20[[#This Row],[באיזה מחזור נעקר אחרי קביעה?]],"")</f>
        <v/>
      </c>
      <c r="X657" s="14" t="str">
        <f>IF(AND(טבלה20[[#This Row],[הפרש קבוע אחרון]]&lt;&gt;"",J656=""),טבלה20[[#This Row],[CycleNumber]],"")</f>
        <v/>
      </c>
      <c r="Y657" s="14" t="str">
        <f>IF(OR(טבלה20[[#This Row],[CycleNumber]]&gt;B658,B658=""),טבלה20[[#This Row],[CycleNumber]],"")</f>
        <v/>
      </c>
      <c r="Z6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7" t="s">
        <v>66</v>
      </c>
      <c r="AS657">
        <v>22</v>
      </c>
      <c r="AT657">
        <v>26</v>
      </c>
      <c r="AU657">
        <f t="shared" si="23"/>
        <v>0</v>
      </c>
      <c r="AV657" t="str">
        <f t="shared" si="24"/>
        <v/>
      </c>
    </row>
    <row r="658" spans="1:48" x14ac:dyDescent="0.25">
      <c r="A658" t="s">
        <v>66</v>
      </c>
      <c r="B658">
        <v>24</v>
      </c>
      <c r="C658">
        <v>1</v>
      </c>
      <c r="D658">
        <v>1</v>
      </c>
      <c r="E658">
        <v>0</v>
      </c>
      <c r="F658">
        <v>29</v>
      </c>
      <c r="G658">
        <f>טבלה20[[#This Row],[LengthofCycle]]+1</f>
        <v>30</v>
      </c>
      <c r="H658" t="str">
        <f>IF(טבלה20[[#This Row],[CycleNumber]]&gt;2,IF(AND(טבלה20[[#This Row],[LengthofCycle]]-F657=F657-F656,טבלה20[[#This Row],[LengthofCycle]]-F657&lt;&gt;0),1,""),"")</f>
        <v/>
      </c>
      <c r="I658" t="str">
        <f>IF(טבלה20[[#This Row],[דילוג]]=1,SUM(H658:H659),"")</f>
        <v/>
      </c>
      <c r="J658" t="str">
        <f>IF(AND(טבלה20[[#This Row],[CycleNumber]]&gt;B657,טבלה20[[#This Row],[CycleNumber]]&gt;2),IF(טבלה20[[#This Row],[דילוג]]=1,טבלה20[[#This Row],[LengthofCycle]]-F657,J657),"")</f>
        <v/>
      </c>
      <c r="K658">
        <f>IF(AND(טבלה20[[#This Row],[CycleNumber]]&gt;B657,טבלה20[[#This Row],[CycleNumber]]&gt;2),IF(טבלה20[[#This Row],[דילוג]]=1,1,IF(MAX(K656:K657)=1,1,IF(טבלה20[[#This Row],[LengthofCycle]]-F657&lt;&gt;טבלה20[[#This Row],[הפרש קבוע אחרון]],0,""))),"")</f>
        <v>0</v>
      </c>
      <c r="L658" t="str">
        <f>IF(טבלה20[[#This Row],[CycleNumber]]&lt;3,"",IF(טבלה20[[#This Row],[דילוג]]=1,1,IF(L657="","",IF(טבלה20[[#This Row],[LengthofCycle]]-F657=טבלה20[[#This Row],[הפרש קבוע אחרון]],1,IF(L657+1&gt;3,"",L657+1)))))</f>
        <v/>
      </c>
      <c r="M658" t="str">
        <f>IF(AND(טבלה20[[#This Row],[פעילות]]=1,L659=2,L660=1,B660&gt;טבלה20[[#This Row],[CycleNumber]]),1,"")</f>
        <v/>
      </c>
      <c r="N658" t="str">
        <f>IF(AND(טבלה20[[#This Row],[האם יש לאישה וסת דילוג?]]=1,טבלה20[[#This Row],[CycleNumber]]&gt;5),IF(AND(טבלה20[[#This Row],[LengthofCycle]]=F655,F657=F654,F656=F653),1,""),"")</f>
        <v/>
      </c>
      <c r="O658" t="str">
        <f>IF(OR(טבלה20[[#This Row],[פעילות]]="",L657=""),"",IF(טבלה20[[#This Row],[פעילות]]=1,1,0))</f>
        <v/>
      </c>
      <c r="P658" t="str">
        <f>IF(AND(טבלה20[[#This Row],[הפרש קבוע אחרון]]&lt;&gt;"",טבלה20[[#This Row],[CycleNumber]]&lt;B659,B659&lt;&gt;"",טבלה20[[#This Row],[פעילות]]&lt;4),IF(F659-טבלה20[[#This Row],[LengthofCycle]]=טבלה20[[#This Row],[הפרש קבוע אחרון]],1,0),"")</f>
        <v/>
      </c>
      <c r="Q658" s="14" t="str">
        <f>IF(טבלה20[[#This Row],[פעילות]]="","",IF(OR(Q657="",AND(טבלה20[[#This Row],[דילוג]]=1,L657=3)),1,Q657+1))</f>
        <v/>
      </c>
      <c r="R658" s="14" t="str">
        <f>IF(AND(טבלה20[[#This Row],[מחזורי פעילות]]=3,H659=1,טבלה20[[#This Row],[הפרש קבוע אחרון]]&lt;&gt;J659),1,"")</f>
        <v/>
      </c>
      <c r="S658" s="14" t="str">
        <f>IF(AND(טבלה20[[#This Row],[מחזורי פעילות]]=3,H659=1,טבלה20[[#This Row],[הפרש קבוע אחרון]]=J659),1,"")</f>
        <v/>
      </c>
      <c r="T658" s="14" t="str">
        <f>IF(AND(טבלה20[[#This Row],[דילוג]]=1,טבלה20[[#This Row],[הפרש קבוע אחרון]]=J657,טבלה20[[#This Row],[מחזורי פעילות]]&gt;1),1,"")</f>
        <v/>
      </c>
      <c r="U658" s="14" t="str">
        <f>IF(OR(AND(טבלה20[[#This Row],[מחזורי פעילות]]&lt;&gt;"",Q659=""),AND(טבלה20[[#This Row],[פעילות]]=3,Q659=1)),טבלה20[[#This Row],[מחזורי פעילות]],"")</f>
        <v/>
      </c>
      <c r="V658" s="14" t="str">
        <f>IF(טבלה20[[#This Row],[באיזה מחזור נעקר אחרי קביעה?]]&lt;&gt;"",1,"")</f>
        <v/>
      </c>
      <c r="W658" s="14" t="str">
        <f>IF(AND(טבלה20[[#This Row],[באיזה מחזור נעקר אחרי קביעה?]]&lt;&gt;"",טבלה20[[#This Row],[CycleNumber]]&gt;B659),טבלה20[[#This Row],[באיזה מחזור נעקר אחרי קביעה?]],"")</f>
        <v/>
      </c>
      <c r="X658" s="14" t="str">
        <f>IF(AND(טבלה20[[#This Row],[הפרש קבוע אחרון]]&lt;&gt;"",J657=""),טבלה20[[#This Row],[CycleNumber]],"")</f>
        <v/>
      </c>
      <c r="Y658" s="14" t="str">
        <f>IF(OR(טבלה20[[#This Row],[CycleNumber]]&gt;B659,B659=""),טבלה20[[#This Row],[CycleNumber]],"")</f>
        <v/>
      </c>
      <c r="Z6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8" t="s">
        <v>66</v>
      </c>
      <c r="AS658">
        <v>23</v>
      </c>
      <c r="AT658">
        <v>26</v>
      </c>
      <c r="AU658">
        <f t="shared" si="23"/>
        <v>0</v>
      </c>
      <c r="AV658" t="str">
        <f t="shared" si="24"/>
        <v/>
      </c>
    </row>
    <row r="659" spans="1:48" x14ac:dyDescent="0.25">
      <c r="A659" t="s">
        <v>66</v>
      </c>
      <c r="B659">
        <v>25</v>
      </c>
      <c r="C659">
        <v>1</v>
      </c>
      <c r="D659">
        <v>1</v>
      </c>
      <c r="E659">
        <v>0</v>
      </c>
      <c r="F659">
        <v>25</v>
      </c>
      <c r="G659">
        <f>טבלה20[[#This Row],[LengthofCycle]]+1</f>
        <v>26</v>
      </c>
      <c r="H659" t="str">
        <f>IF(טבלה20[[#This Row],[CycleNumber]]&gt;2,IF(AND(טבלה20[[#This Row],[LengthofCycle]]-F658=F658-F657,טבלה20[[#This Row],[LengthofCycle]]-F658&lt;&gt;0),1,""),"")</f>
        <v/>
      </c>
      <c r="I659" t="str">
        <f>IF(טבלה20[[#This Row],[דילוג]]=1,SUM(H659:H660),"")</f>
        <v/>
      </c>
      <c r="J659" t="str">
        <f>IF(AND(טבלה20[[#This Row],[CycleNumber]]&gt;B658,טבלה20[[#This Row],[CycleNumber]]&gt;2),IF(טבלה20[[#This Row],[דילוג]]=1,טבלה20[[#This Row],[LengthofCycle]]-F658,J658),"")</f>
        <v/>
      </c>
      <c r="K659">
        <f>IF(AND(טבלה20[[#This Row],[CycleNumber]]&gt;B658,טבלה20[[#This Row],[CycleNumber]]&gt;2),IF(טבלה20[[#This Row],[דילוג]]=1,1,IF(MAX(K657:K658)=1,1,IF(טבלה20[[#This Row],[LengthofCycle]]-F658&lt;&gt;טבלה20[[#This Row],[הפרש קבוע אחרון]],0,""))),"")</f>
        <v>0</v>
      </c>
      <c r="L659" t="str">
        <f>IF(טבלה20[[#This Row],[CycleNumber]]&lt;3,"",IF(טבלה20[[#This Row],[דילוג]]=1,1,IF(L658="","",IF(טבלה20[[#This Row],[LengthofCycle]]-F658=טבלה20[[#This Row],[הפרש קבוע אחרון]],1,IF(L658+1&gt;3,"",L658+1)))))</f>
        <v/>
      </c>
      <c r="M659" t="str">
        <f>IF(AND(טבלה20[[#This Row],[פעילות]]=1,L660=2,L661=1,B661&gt;טבלה20[[#This Row],[CycleNumber]]),1,"")</f>
        <v/>
      </c>
      <c r="N659" t="str">
        <f>IF(AND(טבלה20[[#This Row],[האם יש לאישה וסת דילוג?]]=1,טבלה20[[#This Row],[CycleNumber]]&gt;5),IF(AND(טבלה20[[#This Row],[LengthofCycle]]=F656,F658=F655,F657=F654),1,""),"")</f>
        <v/>
      </c>
      <c r="O659" t="str">
        <f>IF(OR(טבלה20[[#This Row],[פעילות]]="",L658=""),"",IF(טבלה20[[#This Row],[פעילות]]=1,1,0))</f>
        <v/>
      </c>
      <c r="P659" t="str">
        <f>IF(AND(טבלה20[[#This Row],[הפרש קבוע אחרון]]&lt;&gt;"",טבלה20[[#This Row],[CycleNumber]]&lt;B660,B660&lt;&gt;"",טבלה20[[#This Row],[פעילות]]&lt;4),IF(F660-טבלה20[[#This Row],[LengthofCycle]]=טבלה20[[#This Row],[הפרש קבוע אחרון]],1,0),"")</f>
        <v/>
      </c>
      <c r="Q659" s="14" t="str">
        <f>IF(טבלה20[[#This Row],[פעילות]]="","",IF(OR(Q658="",AND(טבלה20[[#This Row],[דילוג]]=1,L658=3)),1,Q658+1))</f>
        <v/>
      </c>
      <c r="R659" s="14" t="str">
        <f>IF(AND(טבלה20[[#This Row],[מחזורי פעילות]]=3,H660=1,טבלה20[[#This Row],[הפרש קבוע אחרון]]&lt;&gt;J660),1,"")</f>
        <v/>
      </c>
      <c r="S659" s="14" t="str">
        <f>IF(AND(טבלה20[[#This Row],[מחזורי פעילות]]=3,H660=1,טבלה20[[#This Row],[הפרש קבוע אחרון]]=J660),1,"")</f>
        <v/>
      </c>
      <c r="T659" s="14" t="str">
        <f>IF(AND(טבלה20[[#This Row],[דילוג]]=1,טבלה20[[#This Row],[הפרש קבוע אחרון]]=J658,טבלה20[[#This Row],[מחזורי פעילות]]&gt;1),1,"")</f>
        <v/>
      </c>
      <c r="U659" s="14" t="str">
        <f>IF(OR(AND(טבלה20[[#This Row],[מחזורי פעילות]]&lt;&gt;"",Q660=""),AND(טבלה20[[#This Row],[פעילות]]=3,Q660=1)),טבלה20[[#This Row],[מחזורי פעילות]],"")</f>
        <v/>
      </c>
      <c r="V659" s="14" t="str">
        <f>IF(טבלה20[[#This Row],[באיזה מחזור נעקר אחרי קביעה?]]&lt;&gt;"",1,"")</f>
        <v/>
      </c>
      <c r="W659" s="14" t="str">
        <f>IF(AND(טבלה20[[#This Row],[באיזה מחזור נעקר אחרי קביעה?]]&lt;&gt;"",טבלה20[[#This Row],[CycleNumber]]&gt;B660),טבלה20[[#This Row],[באיזה מחזור נעקר אחרי קביעה?]],"")</f>
        <v/>
      </c>
      <c r="X659" s="14" t="str">
        <f>IF(AND(טבלה20[[#This Row],[הפרש קבוע אחרון]]&lt;&gt;"",J658=""),טבלה20[[#This Row],[CycleNumber]],"")</f>
        <v/>
      </c>
      <c r="Y659" s="14" t="str">
        <f>IF(OR(טבלה20[[#This Row],[CycleNumber]]&gt;B660,B660=""),טבלה20[[#This Row],[CycleNumber]],"")</f>
        <v/>
      </c>
      <c r="Z6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59" t="s">
        <v>66</v>
      </c>
      <c r="AS659">
        <v>24</v>
      </c>
      <c r="AT659">
        <v>29</v>
      </c>
      <c r="AU659">
        <f t="shared" si="23"/>
        <v>0</v>
      </c>
      <c r="AV659" t="str">
        <f t="shared" si="24"/>
        <v/>
      </c>
    </row>
    <row r="660" spans="1:48" x14ac:dyDescent="0.25">
      <c r="A660" t="s">
        <v>66</v>
      </c>
      <c r="B660">
        <v>26</v>
      </c>
      <c r="C660">
        <v>1</v>
      </c>
      <c r="D660">
        <v>1</v>
      </c>
      <c r="E660">
        <v>0</v>
      </c>
      <c r="F660">
        <v>24</v>
      </c>
      <c r="G660">
        <f>טבלה20[[#This Row],[LengthofCycle]]+1</f>
        <v>25</v>
      </c>
      <c r="H660" t="str">
        <f>IF(טבלה20[[#This Row],[CycleNumber]]&gt;2,IF(AND(טבלה20[[#This Row],[LengthofCycle]]-F659=F659-F658,טבלה20[[#This Row],[LengthofCycle]]-F659&lt;&gt;0),1,""),"")</f>
        <v/>
      </c>
      <c r="I660" t="str">
        <f>IF(טבלה20[[#This Row],[דילוג]]=1,SUM(H660:H661),"")</f>
        <v/>
      </c>
      <c r="J660" t="str">
        <f>IF(AND(טבלה20[[#This Row],[CycleNumber]]&gt;B659,טבלה20[[#This Row],[CycleNumber]]&gt;2),IF(טבלה20[[#This Row],[דילוג]]=1,טבלה20[[#This Row],[LengthofCycle]]-F659,J659),"")</f>
        <v/>
      </c>
      <c r="K660">
        <f>IF(AND(טבלה20[[#This Row],[CycleNumber]]&gt;B659,טבלה20[[#This Row],[CycleNumber]]&gt;2),IF(טבלה20[[#This Row],[דילוג]]=1,1,IF(MAX(K658:K659)=1,1,IF(טבלה20[[#This Row],[LengthofCycle]]-F659&lt;&gt;טבלה20[[#This Row],[הפרש קבוע אחרון]],0,""))),"")</f>
        <v>0</v>
      </c>
      <c r="L660" t="str">
        <f>IF(טבלה20[[#This Row],[CycleNumber]]&lt;3,"",IF(טבלה20[[#This Row],[דילוג]]=1,1,IF(L659="","",IF(טבלה20[[#This Row],[LengthofCycle]]-F659=טבלה20[[#This Row],[הפרש קבוע אחרון]],1,IF(L659+1&gt;3,"",L659+1)))))</f>
        <v/>
      </c>
      <c r="M660" t="str">
        <f>IF(AND(טבלה20[[#This Row],[פעילות]]=1,L661=2,L662=1,B662&gt;טבלה20[[#This Row],[CycleNumber]]),1,"")</f>
        <v/>
      </c>
      <c r="N660" t="str">
        <f>IF(AND(טבלה20[[#This Row],[האם יש לאישה וסת דילוג?]]=1,טבלה20[[#This Row],[CycleNumber]]&gt;5),IF(AND(טבלה20[[#This Row],[LengthofCycle]]=F657,F659=F656,F658=F655),1,""),"")</f>
        <v/>
      </c>
      <c r="O660" t="str">
        <f>IF(OR(טבלה20[[#This Row],[פעילות]]="",L659=""),"",IF(טבלה20[[#This Row],[פעילות]]=1,1,0))</f>
        <v/>
      </c>
      <c r="P660" t="str">
        <f>IF(AND(טבלה20[[#This Row],[הפרש קבוע אחרון]]&lt;&gt;"",טבלה20[[#This Row],[CycleNumber]]&lt;B661,B661&lt;&gt;"",טבלה20[[#This Row],[פעילות]]&lt;4),IF(F661-טבלה20[[#This Row],[LengthofCycle]]=טבלה20[[#This Row],[הפרש קבוע אחרון]],1,0),"")</f>
        <v/>
      </c>
      <c r="Q660" s="14" t="str">
        <f>IF(טבלה20[[#This Row],[פעילות]]="","",IF(OR(Q659="",AND(טבלה20[[#This Row],[דילוג]]=1,L659=3)),1,Q659+1))</f>
        <v/>
      </c>
      <c r="R660" s="14" t="str">
        <f>IF(AND(טבלה20[[#This Row],[מחזורי פעילות]]=3,H661=1,טבלה20[[#This Row],[הפרש קבוע אחרון]]&lt;&gt;J661),1,"")</f>
        <v/>
      </c>
      <c r="S660" s="14" t="str">
        <f>IF(AND(טבלה20[[#This Row],[מחזורי פעילות]]=3,H661=1,טבלה20[[#This Row],[הפרש קבוע אחרון]]=J661),1,"")</f>
        <v/>
      </c>
      <c r="T660" s="14" t="str">
        <f>IF(AND(טבלה20[[#This Row],[דילוג]]=1,טבלה20[[#This Row],[הפרש קבוע אחרון]]=J659,טבלה20[[#This Row],[מחזורי פעילות]]&gt;1),1,"")</f>
        <v/>
      </c>
      <c r="U660" s="14" t="str">
        <f>IF(OR(AND(טבלה20[[#This Row],[מחזורי פעילות]]&lt;&gt;"",Q661=""),AND(טבלה20[[#This Row],[פעילות]]=3,Q661=1)),טבלה20[[#This Row],[מחזורי פעילות]],"")</f>
        <v/>
      </c>
      <c r="V660" s="14" t="str">
        <f>IF(טבלה20[[#This Row],[באיזה מחזור נעקר אחרי קביעה?]]&lt;&gt;"",1,"")</f>
        <v/>
      </c>
      <c r="W660" s="14" t="str">
        <f>IF(AND(טבלה20[[#This Row],[באיזה מחזור נעקר אחרי קביעה?]]&lt;&gt;"",טבלה20[[#This Row],[CycleNumber]]&gt;B661),טבלה20[[#This Row],[באיזה מחזור נעקר אחרי קביעה?]],"")</f>
        <v/>
      </c>
      <c r="X660" s="14" t="str">
        <f>IF(AND(טבלה20[[#This Row],[הפרש קבוע אחרון]]&lt;&gt;"",J659=""),טבלה20[[#This Row],[CycleNumber]],"")</f>
        <v/>
      </c>
      <c r="Y660" s="14" t="str">
        <f>IF(OR(טבלה20[[#This Row],[CycleNumber]]&gt;B661,B661=""),טבלה20[[#This Row],[CycleNumber]],"")</f>
        <v/>
      </c>
      <c r="Z6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0" t="s">
        <v>66</v>
      </c>
      <c r="AS660">
        <v>25</v>
      </c>
      <c r="AT660">
        <v>25</v>
      </c>
      <c r="AU660">
        <f t="shared" si="23"/>
        <v>0</v>
      </c>
      <c r="AV660" t="str">
        <f t="shared" si="24"/>
        <v/>
      </c>
    </row>
    <row r="661" spans="1:48" x14ac:dyDescent="0.25">
      <c r="A661" t="s">
        <v>66</v>
      </c>
      <c r="B661">
        <v>27</v>
      </c>
      <c r="C661">
        <v>1</v>
      </c>
      <c r="D661">
        <v>1</v>
      </c>
      <c r="E661">
        <v>0</v>
      </c>
      <c r="F661">
        <v>27</v>
      </c>
      <c r="G661">
        <f>טבלה20[[#This Row],[LengthofCycle]]+1</f>
        <v>28</v>
      </c>
      <c r="H661" t="str">
        <f>IF(טבלה20[[#This Row],[CycleNumber]]&gt;2,IF(AND(טבלה20[[#This Row],[LengthofCycle]]-F660=F660-F659,טבלה20[[#This Row],[LengthofCycle]]-F660&lt;&gt;0),1,""),"")</f>
        <v/>
      </c>
      <c r="I661" t="str">
        <f>IF(טבלה20[[#This Row],[דילוג]]=1,SUM(H661:H662),"")</f>
        <v/>
      </c>
      <c r="J661" t="str">
        <f>IF(AND(טבלה20[[#This Row],[CycleNumber]]&gt;B660,טבלה20[[#This Row],[CycleNumber]]&gt;2),IF(טבלה20[[#This Row],[דילוג]]=1,טבלה20[[#This Row],[LengthofCycle]]-F660,J660),"")</f>
        <v/>
      </c>
      <c r="K661">
        <f>IF(AND(טבלה20[[#This Row],[CycleNumber]]&gt;B660,טבלה20[[#This Row],[CycleNumber]]&gt;2),IF(טבלה20[[#This Row],[דילוג]]=1,1,IF(MAX(K659:K660)=1,1,IF(טבלה20[[#This Row],[LengthofCycle]]-F660&lt;&gt;טבלה20[[#This Row],[הפרש קבוע אחרון]],0,""))),"")</f>
        <v>0</v>
      </c>
      <c r="L661" t="str">
        <f>IF(טבלה20[[#This Row],[CycleNumber]]&lt;3,"",IF(טבלה20[[#This Row],[דילוג]]=1,1,IF(L660="","",IF(טבלה20[[#This Row],[LengthofCycle]]-F660=טבלה20[[#This Row],[הפרש קבוע אחרון]],1,IF(L660+1&gt;3,"",L660+1)))))</f>
        <v/>
      </c>
      <c r="M661" t="str">
        <f>IF(AND(טבלה20[[#This Row],[פעילות]]=1,L662=2,L663=1,B663&gt;טבלה20[[#This Row],[CycleNumber]]),1,"")</f>
        <v/>
      </c>
      <c r="N661" t="str">
        <f>IF(AND(טבלה20[[#This Row],[האם יש לאישה וסת דילוג?]]=1,טבלה20[[#This Row],[CycleNumber]]&gt;5),IF(AND(טבלה20[[#This Row],[LengthofCycle]]=F658,F660=F657,F659=F656),1,""),"")</f>
        <v/>
      </c>
      <c r="O661" t="str">
        <f>IF(OR(טבלה20[[#This Row],[פעילות]]="",L660=""),"",IF(טבלה20[[#This Row],[פעילות]]=1,1,0))</f>
        <v/>
      </c>
      <c r="P661" t="str">
        <f>IF(AND(טבלה20[[#This Row],[הפרש קבוע אחרון]]&lt;&gt;"",טבלה20[[#This Row],[CycleNumber]]&lt;B662,B662&lt;&gt;"",טבלה20[[#This Row],[פעילות]]&lt;4),IF(F662-טבלה20[[#This Row],[LengthofCycle]]=טבלה20[[#This Row],[הפרש קבוע אחרון]],1,0),"")</f>
        <v/>
      </c>
      <c r="Q661" s="14" t="str">
        <f>IF(טבלה20[[#This Row],[פעילות]]="","",IF(OR(Q660="",AND(טבלה20[[#This Row],[דילוג]]=1,L660=3)),1,Q660+1))</f>
        <v/>
      </c>
      <c r="R661" s="14" t="str">
        <f>IF(AND(טבלה20[[#This Row],[מחזורי פעילות]]=3,H662=1,טבלה20[[#This Row],[הפרש קבוע אחרון]]&lt;&gt;J662),1,"")</f>
        <v/>
      </c>
      <c r="S661" s="14" t="str">
        <f>IF(AND(טבלה20[[#This Row],[מחזורי פעילות]]=3,H662=1,טבלה20[[#This Row],[הפרש קבוע אחרון]]=J662),1,"")</f>
        <v/>
      </c>
      <c r="T661" s="14" t="str">
        <f>IF(AND(טבלה20[[#This Row],[דילוג]]=1,טבלה20[[#This Row],[הפרש קבוע אחרון]]=J660,טבלה20[[#This Row],[מחזורי פעילות]]&gt;1),1,"")</f>
        <v/>
      </c>
      <c r="U661" s="14" t="str">
        <f>IF(OR(AND(טבלה20[[#This Row],[מחזורי פעילות]]&lt;&gt;"",Q662=""),AND(טבלה20[[#This Row],[פעילות]]=3,Q662=1)),טבלה20[[#This Row],[מחזורי פעילות]],"")</f>
        <v/>
      </c>
      <c r="V661" s="14" t="str">
        <f>IF(טבלה20[[#This Row],[באיזה מחזור נעקר אחרי קביעה?]]&lt;&gt;"",1,"")</f>
        <v/>
      </c>
      <c r="W661" s="14" t="str">
        <f>IF(AND(טבלה20[[#This Row],[באיזה מחזור נעקר אחרי קביעה?]]&lt;&gt;"",טבלה20[[#This Row],[CycleNumber]]&gt;B662),טבלה20[[#This Row],[באיזה מחזור נעקר אחרי קביעה?]],"")</f>
        <v/>
      </c>
      <c r="X661" s="14" t="str">
        <f>IF(AND(טבלה20[[#This Row],[הפרש קבוע אחרון]]&lt;&gt;"",J660=""),טבלה20[[#This Row],[CycleNumber]],"")</f>
        <v/>
      </c>
      <c r="Y661" s="14">
        <f>IF(OR(טבלה20[[#This Row],[CycleNumber]]&gt;B662,B662=""),טבלה20[[#This Row],[CycleNumber]],"")</f>
        <v>27</v>
      </c>
      <c r="Z6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1" t="s">
        <v>66</v>
      </c>
      <c r="AS661">
        <v>26</v>
      </c>
      <c r="AT661">
        <v>24</v>
      </c>
      <c r="AU661">
        <f t="shared" si="23"/>
        <v>0</v>
      </c>
      <c r="AV661" t="str">
        <f t="shared" si="24"/>
        <v/>
      </c>
    </row>
    <row r="662" spans="1:48" x14ac:dyDescent="0.25">
      <c r="A662" t="s">
        <v>67</v>
      </c>
      <c r="B662">
        <v>1</v>
      </c>
      <c r="C662">
        <v>0</v>
      </c>
      <c r="D662">
        <v>1</v>
      </c>
      <c r="E662">
        <v>0</v>
      </c>
      <c r="F662">
        <v>29</v>
      </c>
      <c r="G662">
        <f>טבלה20[[#This Row],[LengthofCycle]]+1</f>
        <v>30</v>
      </c>
      <c r="H662" t="str">
        <f>IF(טבלה20[[#This Row],[CycleNumber]]&gt;2,IF(AND(טבלה20[[#This Row],[LengthofCycle]]-F661=F661-F660,טבלה20[[#This Row],[LengthofCycle]]-F661&lt;&gt;0),1,""),"")</f>
        <v/>
      </c>
      <c r="I662" t="str">
        <f>IF(טבלה20[[#This Row],[דילוג]]=1,SUM(H662:H663),"")</f>
        <v/>
      </c>
      <c r="J662" t="str">
        <f>IF(AND(טבלה20[[#This Row],[CycleNumber]]&gt;B661,טבלה20[[#This Row],[CycleNumber]]&gt;2),IF(טבלה20[[#This Row],[דילוג]]=1,טבלה20[[#This Row],[LengthofCycle]]-F661,J661),"")</f>
        <v/>
      </c>
      <c r="K662" t="str">
        <f>IF(AND(טבלה20[[#This Row],[CycleNumber]]&gt;B661,טבלה20[[#This Row],[CycleNumber]]&gt;2),IF(טבלה20[[#This Row],[דילוג]]=1,1,IF(MAX(K660:K661)=1,1,IF(טבלה20[[#This Row],[LengthofCycle]]-F661&lt;&gt;טבלה20[[#This Row],[הפרש קבוע אחרון]],0,""))),"")</f>
        <v/>
      </c>
      <c r="L662" t="str">
        <f>IF(טבלה20[[#This Row],[CycleNumber]]&lt;3,"",IF(טבלה20[[#This Row],[דילוג]]=1,1,IF(L661="","",IF(טבלה20[[#This Row],[LengthofCycle]]-F661=טבלה20[[#This Row],[הפרש קבוע אחרון]],1,IF(L661+1&gt;3,"",L661+1)))))</f>
        <v/>
      </c>
      <c r="M662" t="str">
        <f>IF(AND(טבלה20[[#This Row],[פעילות]]=1,L663=2,L664=1,B664&gt;טבלה20[[#This Row],[CycleNumber]]),1,"")</f>
        <v/>
      </c>
      <c r="N662" t="str">
        <f>IF(AND(טבלה20[[#This Row],[האם יש לאישה וסת דילוג?]]=1,טבלה20[[#This Row],[CycleNumber]]&gt;5),IF(AND(טבלה20[[#This Row],[LengthofCycle]]=F659,F661=F658,F660=F657),1,""),"")</f>
        <v/>
      </c>
      <c r="O662" t="str">
        <f>IF(OR(טבלה20[[#This Row],[פעילות]]="",L661=""),"",IF(טבלה20[[#This Row],[פעילות]]=1,1,0))</f>
        <v/>
      </c>
      <c r="P662" t="str">
        <f>IF(AND(טבלה20[[#This Row],[הפרש קבוע אחרון]]&lt;&gt;"",טבלה20[[#This Row],[CycleNumber]]&lt;B663,B663&lt;&gt;"",טבלה20[[#This Row],[פעילות]]&lt;4),IF(F663-טבלה20[[#This Row],[LengthofCycle]]=טבלה20[[#This Row],[הפרש קבוע אחרון]],1,0),"")</f>
        <v/>
      </c>
      <c r="Q662" s="14" t="str">
        <f>IF(טבלה20[[#This Row],[פעילות]]="","",IF(OR(Q661="",AND(טבלה20[[#This Row],[דילוג]]=1,L661=3)),1,Q661+1))</f>
        <v/>
      </c>
      <c r="R662" s="14" t="str">
        <f>IF(AND(טבלה20[[#This Row],[מחזורי פעילות]]=3,H663=1,טבלה20[[#This Row],[הפרש קבוע אחרון]]&lt;&gt;J663),1,"")</f>
        <v/>
      </c>
      <c r="S662" s="14" t="str">
        <f>IF(AND(טבלה20[[#This Row],[מחזורי פעילות]]=3,H663=1,טבלה20[[#This Row],[הפרש קבוע אחרון]]=J663),1,"")</f>
        <v/>
      </c>
      <c r="T662" s="14" t="str">
        <f>IF(AND(טבלה20[[#This Row],[דילוג]]=1,טבלה20[[#This Row],[הפרש קבוע אחרון]]=J661,טבלה20[[#This Row],[מחזורי פעילות]]&gt;1),1,"")</f>
        <v/>
      </c>
      <c r="U662" s="14" t="str">
        <f>IF(OR(AND(טבלה20[[#This Row],[מחזורי פעילות]]&lt;&gt;"",Q663=""),AND(טבלה20[[#This Row],[פעילות]]=3,Q663=1)),טבלה20[[#This Row],[מחזורי פעילות]],"")</f>
        <v/>
      </c>
      <c r="V662" s="14" t="str">
        <f>IF(טבלה20[[#This Row],[באיזה מחזור נעקר אחרי קביעה?]]&lt;&gt;"",1,"")</f>
        <v/>
      </c>
      <c r="W662" s="14" t="str">
        <f>IF(AND(טבלה20[[#This Row],[באיזה מחזור נעקר אחרי קביעה?]]&lt;&gt;"",טבלה20[[#This Row],[CycleNumber]]&gt;B663),טבלה20[[#This Row],[באיזה מחזור נעקר אחרי קביעה?]],"")</f>
        <v/>
      </c>
      <c r="X662" s="14" t="str">
        <f>IF(AND(טבלה20[[#This Row],[הפרש קבוע אחרון]]&lt;&gt;"",J661=""),טבלה20[[#This Row],[CycleNumber]],"")</f>
        <v/>
      </c>
      <c r="Y662" s="14" t="str">
        <f>IF(OR(טבלה20[[#This Row],[CycleNumber]]&gt;B663,B663=""),טבלה20[[#This Row],[CycleNumber]],"")</f>
        <v/>
      </c>
      <c r="Z6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2" t="s">
        <v>66</v>
      </c>
      <c r="AS662">
        <v>27</v>
      </c>
      <c r="AT662">
        <v>27</v>
      </c>
      <c r="AU662">
        <f t="shared" si="23"/>
        <v>0</v>
      </c>
      <c r="AV662" t="str">
        <f t="shared" si="24"/>
        <v/>
      </c>
    </row>
    <row r="663" spans="1:48" x14ac:dyDescent="0.25">
      <c r="A663" t="s">
        <v>67</v>
      </c>
      <c r="B663">
        <v>2</v>
      </c>
      <c r="C663">
        <v>0</v>
      </c>
      <c r="D663">
        <v>1</v>
      </c>
      <c r="E663">
        <v>0</v>
      </c>
      <c r="F663">
        <v>37</v>
      </c>
      <c r="G663">
        <f>טבלה20[[#This Row],[LengthofCycle]]+1</f>
        <v>38</v>
      </c>
      <c r="H663" t="str">
        <f>IF(טבלה20[[#This Row],[CycleNumber]]&gt;2,IF(AND(טבלה20[[#This Row],[LengthofCycle]]-F662=F662-F661,טבלה20[[#This Row],[LengthofCycle]]-F662&lt;&gt;0),1,""),"")</f>
        <v/>
      </c>
      <c r="I663" t="str">
        <f>IF(טבלה20[[#This Row],[דילוג]]=1,SUM(H663:H664),"")</f>
        <v/>
      </c>
      <c r="J663" t="str">
        <f>IF(AND(טבלה20[[#This Row],[CycleNumber]]&gt;B662,טבלה20[[#This Row],[CycleNumber]]&gt;2),IF(טבלה20[[#This Row],[דילוג]]=1,טבלה20[[#This Row],[LengthofCycle]]-F662,J662),"")</f>
        <v/>
      </c>
      <c r="K663" t="str">
        <f>IF(AND(טבלה20[[#This Row],[CycleNumber]]&gt;B662,טבלה20[[#This Row],[CycleNumber]]&gt;2),IF(טבלה20[[#This Row],[דילוג]]=1,1,IF(MAX(K661:K662)=1,1,IF(טבלה20[[#This Row],[LengthofCycle]]-F662&lt;&gt;טבלה20[[#This Row],[הפרש קבוע אחרון]],0,""))),"")</f>
        <v/>
      </c>
      <c r="L663" t="str">
        <f>IF(טבלה20[[#This Row],[CycleNumber]]&lt;3,"",IF(טבלה20[[#This Row],[דילוג]]=1,1,IF(L662="","",IF(טבלה20[[#This Row],[LengthofCycle]]-F662=טבלה20[[#This Row],[הפרש קבוע אחרון]],1,IF(L662+1&gt;3,"",L662+1)))))</f>
        <v/>
      </c>
      <c r="M663" t="str">
        <f>IF(AND(טבלה20[[#This Row],[פעילות]]=1,L664=2,L665=1,B665&gt;טבלה20[[#This Row],[CycleNumber]]),1,"")</f>
        <v/>
      </c>
      <c r="N663" t="str">
        <f>IF(AND(טבלה20[[#This Row],[האם יש לאישה וסת דילוג?]]=1,טבלה20[[#This Row],[CycleNumber]]&gt;5),IF(AND(טבלה20[[#This Row],[LengthofCycle]]=F660,F662=F659,F661=F658),1,""),"")</f>
        <v/>
      </c>
      <c r="O663" t="str">
        <f>IF(OR(טבלה20[[#This Row],[פעילות]]="",L662=""),"",IF(טבלה20[[#This Row],[פעילות]]=1,1,0))</f>
        <v/>
      </c>
      <c r="P663" t="str">
        <f>IF(AND(טבלה20[[#This Row],[הפרש קבוע אחרון]]&lt;&gt;"",טבלה20[[#This Row],[CycleNumber]]&lt;B664,B664&lt;&gt;"",טבלה20[[#This Row],[פעילות]]&lt;4),IF(F664-טבלה20[[#This Row],[LengthofCycle]]=טבלה20[[#This Row],[הפרש קבוע אחרון]],1,0),"")</f>
        <v/>
      </c>
      <c r="Q663" s="14" t="str">
        <f>IF(טבלה20[[#This Row],[פעילות]]="","",IF(OR(Q662="",AND(טבלה20[[#This Row],[דילוג]]=1,L662=3)),1,Q662+1))</f>
        <v/>
      </c>
      <c r="R663" s="14" t="str">
        <f>IF(AND(טבלה20[[#This Row],[מחזורי פעילות]]=3,H664=1,טבלה20[[#This Row],[הפרש קבוע אחרון]]&lt;&gt;J664),1,"")</f>
        <v/>
      </c>
      <c r="S663" s="14" t="str">
        <f>IF(AND(טבלה20[[#This Row],[מחזורי פעילות]]=3,H664=1,טבלה20[[#This Row],[הפרש קבוע אחרון]]=J664),1,"")</f>
        <v/>
      </c>
      <c r="T663" s="14" t="str">
        <f>IF(AND(טבלה20[[#This Row],[דילוג]]=1,טבלה20[[#This Row],[הפרש קבוע אחרון]]=J662,טבלה20[[#This Row],[מחזורי פעילות]]&gt;1),1,"")</f>
        <v/>
      </c>
      <c r="U663" s="14" t="str">
        <f>IF(OR(AND(טבלה20[[#This Row],[מחזורי פעילות]]&lt;&gt;"",Q664=""),AND(טבלה20[[#This Row],[פעילות]]=3,Q664=1)),טבלה20[[#This Row],[מחזורי פעילות]],"")</f>
        <v/>
      </c>
      <c r="V663" s="14" t="str">
        <f>IF(טבלה20[[#This Row],[באיזה מחזור נעקר אחרי קביעה?]]&lt;&gt;"",1,"")</f>
        <v/>
      </c>
      <c r="W663" s="14" t="str">
        <f>IF(AND(טבלה20[[#This Row],[באיזה מחזור נעקר אחרי קביעה?]]&lt;&gt;"",טבלה20[[#This Row],[CycleNumber]]&gt;B664),טבלה20[[#This Row],[באיזה מחזור נעקר אחרי קביעה?]],"")</f>
        <v/>
      </c>
      <c r="X663" s="14" t="str">
        <f>IF(AND(טבלה20[[#This Row],[הפרש קבוע אחרון]]&lt;&gt;"",J662=""),טבלה20[[#This Row],[CycleNumber]],"")</f>
        <v/>
      </c>
      <c r="Y663" s="14" t="str">
        <f>IF(OR(טבלה20[[#This Row],[CycleNumber]]&gt;B664,B664=""),טבלה20[[#This Row],[CycleNumber]],"")</f>
        <v/>
      </c>
      <c r="Z6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3" t="s">
        <v>67</v>
      </c>
      <c r="AS663">
        <v>1</v>
      </c>
      <c r="AT663">
        <v>29</v>
      </c>
      <c r="AU663" t="str">
        <f t="shared" si="23"/>
        <v/>
      </c>
      <c r="AV663" t="str">
        <f t="shared" si="24"/>
        <v/>
      </c>
    </row>
    <row r="664" spans="1:48" x14ac:dyDescent="0.25">
      <c r="A664" t="s">
        <v>67</v>
      </c>
      <c r="B664">
        <v>3</v>
      </c>
      <c r="C664">
        <v>0</v>
      </c>
      <c r="D664">
        <v>1</v>
      </c>
      <c r="E664">
        <v>0</v>
      </c>
      <c r="F664">
        <v>32</v>
      </c>
      <c r="G664">
        <f>טבלה20[[#This Row],[LengthofCycle]]+1</f>
        <v>33</v>
      </c>
      <c r="H664" t="str">
        <f>IF(טבלה20[[#This Row],[CycleNumber]]&gt;2,IF(AND(טבלה20[[#This Row],[LengthofCycle]]-F663=F663-F662,טבלה20[[#This Row],[LengthofCycle]]-F663&lt;&gt;0),1,""),"")</f>
        <v/>
      </c>
      <c r="I664" t="str">
        <f>IF(טבלה20[[#This Row],[דילוג]]=1,SUM(H664:H665),"")</f>
        <v/>
      </c>
      <c r="J664" t="str">
        <f>IF(AND(טבלה20[[#This Row],[CycleNumber]]&gt;B663,טבלה20[[#This Row],[CycleNumber]]&gt;2),IF(טבלה20[[#This Row],[דילוג]]=1,טבלה20[[#This Row],[LengthofCycle]]-F663,J663),"")</f>
        <v/>
      </c>
      <c r="K664">
        <f>IF(AND(טבלה20[[#This Row],[CycleNumber]]&gt;B663,טבלה20[[#This Row],[CycleNumber]]&gt;2),IF(טבלה20[[#This Row],[דילוג]]=1,1,IF(MAX(K662:K663)=1,1,IF(טבלה20[[#This Row],[LengthofCycle]]-F663&lt;&gt;טבלה20[[#This Row],[הפרש קבוע אחרון]],0,""))),"")</f>
        <v>0</v>
      </c>
      <c r="L664" t="str">
        <f>IF(טבלה20[[#This Row],[CycleNumber]]&lt;3,"",IF(טבלה20[[#This Row],[דילוג]]=1,1,IF(L663="","",IF(טבלה20[[#This Row],[LengthofCycle]]-F663=טבלה20[[#This Row],[הפרש קבוע אחרון]],1,IF(L663+1&gt;3,"",L663+1)))))</f>
        <v/>
      </c>
      <c r="M664" t="str">
        <f>IF(AND(טבלה20[[#This Row],[פעילות]]=1,L665=2,L666=1,B666&gt;טבלה20[[#This Row],[CycleNumber]]),1,"")</f>
        <v/>
      </c>
      <c r="N664" t="str">
        <f>IF(AND(טבלה20[[#This Row],[האם יש לאישה וסת דילוג?]]=1,טבלה20[[#This Row],[CycleNumber]]&gt;5),IF(AND(טבלה20[[#This Row],[LengthofCycle]]=F661,F663=F660,F662=F659),1,""),"")</f>
        <v/>
      </c>
      <c r="O664" t="str">
        <f>IF(OR(טבלה20[[#This Row],[פעילות]]="",L663=""),"",IF(טבלה20[[#This Row],[פעילות]]=1,1,0))</f>
        <v/>
      </c>
      <c r="P664" t="str">
        <f>IF(AND(טבלה20[[#This Row],[הפרש קבוע אחרון]]&lt;&gt;"",טבלה20[[#This Row],[CycleNumber]]&lt;B665,B665&lt;&gt;"",טבלה20[[#This Row],[פעילות]]&lt;4),IF(F665-טבלה20[[#This Row],[LengthofCycle]]=טבלה20[[#This Row],[הפרש קבוע אחרון]],1,0),"")</f>
        <v/>
      </c>
      <c r="Q664" s="14" t="str">
        <f>IF(טבלה20[[#This Row],[פעילות]]="","",IF(OR(Q663="",AND(טבלה20[[#This Row],[דילוג]]=1,L663=3)),1,Q663+1))</f>
        <v/>
      </c>
      <c r="R664" s="14" t="str">
        <f>IF(AND(טבלה20[[#This Row],[מחזורי פעילות]]=3,H665=1,טבלה20[[#This Row],[הפרש קבוע אחרון]]&lt;&gt;J665),1,"")</f>
        <v/>
      </c>
      <c r="S664" s="14" t="str">
        <f>IF(AND(טבלה20[[#This Row],[מחזורי פעילות]]=3,H665=1,טבלה20[[#This Row],[הפרש קבוע אחרון]]=J665),1,"")</f>
        <v/>
      </c>
      <c r="T664" s="14" t="str">
        <f>IF(AND(טבלה20[[#This Row],[דילוג]]=1,טבלה20[[#This Row],[הפרש קבוע אחרון]]=J663,טבלה20[[#This Row],[מחזורי פעילות]]&gt;1),1,"")</f>
        <v/>
      </c>
      <c r="U664" s="14" t="str">
        <f>IF(OR(AND(טבלה20[[#This Row],[מחזורי פעילות]]&lt;&gt;"",Q665=""),AND(טבלה20[[#This Row],[פעילות]]=3,Q665=1)),טבלה20[[#This Row],[מחזורי פעילות]],"")</f>
        <v/>
      </c>
      <c r="V664" s="14" t="str">
        <f>IF(טבלה20[[#This Row],[באיזה מחזור נעקר אחרי קביעה?]]&lt;&gt;"",1,"")</f>
        <v/>
      </c>
      <c r="W664" s="14" t="str">
        <f>IF(AND(טבלה20[[#This Row],[באיזה מחזור נעקר אחרי קביעה?]]&lt;&gt;"",טבלה20[[#This Row],[CycleNumber]]&gt;B665),טבלה20[[#This Row],[באיזה מחזור נעקר אחרי קביעה?]],"")</f>
        <v/>
      </c>
      <c r="X664" s="14" t="str">
        <f>IF(AND(טבלה20[[#This Row],[הפרש קבוע אחרון]]&lt;&gt;"",J663=""),טבלה20[[#This Row],[CycleNumber]],"")</f>
        <v/>
      </c>
      <c r="Y664" s="14" t="str">
        <f>IF(OR(טבלה20[[#This Row],[CycleNumber]]&gt;B665,B665=""),טבלה20[[#This Row],[CycleNumber]],"")</f>
        <v/>
      </c>
      <c r="Z6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4" t="s">
        <v>67</v>
      </c>
      <c r="AS664">
        <v>2</v>
      </c>
      <c r="AT664">
        <v>37</v>
      </c>
      <c r="AU664" t="str">
        <f t="shared" si="23"/>
        <v/>
      </c>
      <c r="AV664" t="str">
        <f t="shared" si="24"/>
        <v/>
      </c>
    </row>
    <row r="665" spans="1:48" x14ac:dyDescent="0.25">
      <c r="A665" t="s">
        <v>67</v>
      </c>
      <c r="B665">
        <v>4</v>
      </c>
      <c r="C665">
        <v>0</v>
      </c>
      <c r="D665">
        <v>1</v>
      </c>
      <c r="E665">
        <v>0</v>
      </c>
      <c r="F665">
        <v>32</v>
      </c>
      <c r="G665">
        <f>טבלה20[[#This Row],[LengthofCycle]]+1</f>
        <v>33</v>
      </c>
      <c r="H665" t="str">
        <f>IF(טבלה20[[#This Row],[CycleNumber]]&gt;2,IF(AND(טבלה20[[#This Row],[LengthofCycle]]-F664=F664-F663,טבלה20[[#This Row],[LengthofCycle]]-F664&lt;&gt;0),1,""),"")</f>
        <v/>
      </c>
      <c r="I665" t="str">
        <f>IF(טבלה20[[#This Row],[דילוג]]=1,SUM(H665:H666),"")</f>
        <v/>
      </c>
      <c r="J665" t="str">
        <f>IF(AND(טבלה20[[#This Row],[CycleNumber]]&gt;B664,טבלה20[[#This Row],[CycleNumber]]&gt;2),IF(טבלה20[[#This Row],[דילוג]]=1,טבלה20[[#This Row],[LengthofCycle]]-F664,J664),"")</f>
        <v/>
      </c>
      <c r="K665">
        <f>IF(AND(טבלה20[[#This Row],[CycleNumber]]&gt;B664,טבלה20[[#This Row],[CycleNumber]]&gt;2),IF(טבלה20[[#This Row],[דילוג]]=1,1,IF(MAX(K663:K664)=1,1,IF(טבלה20[[#This Row],[LengthofCycle]]-F664&lt;&gt;טבלה20[[#This Row],[הפרש קבוע אחרון]],0,""))),"")</f>
        <v>0</v>
      </c>
      <c r="L665" t="str">
        <f>IF(טבלה20[[#This Row],[CycleNumber]]&lt;3,"",IF(טבלה20[[#This Row],[דילוג]]=1,1,IF(L664="","",IF(טבלה20[[#This Row],[LengthofCycle]]-F664=טבלה20[[#This Row],[הפרש קבוע אחרון]],1,IF(L664+1&gt;3,"",L664+1)))))</f>
        <v/>
      </c>
      <c r="M665" t="str">
        <f>IF(AND(טבלה20[[#This Row],[פעילות]]=1,L666=2,L667=1,B667&gt;טבלה20[[#This Row],[CycleNumber]]),1,"")</f>
        <v/>
      </c>
      <c r="N665" t="str">
        <f>IF(AND(טבלה20[[#This Row],[האם יש לאישה וסת דילוג?]]=1,טבלה20[[#This Row],[CycleNumber]]&gt;5),IF(AND(טבלה20[[#This Row],[LengthofCycle]]=F662,F664=F661,F663=F660),1,""),"")</f>
        <v/>
      </c>
      <c r="O665" t="str">
        <f>IF(OR(טבלה20[[#This Row],[פעילות]]="",L664=""),"",IF(טבלה20[[#This Row],[פעילות]]=1,1,0))</f>
        <v/>
      </c>
      <c r="P665" t="str">
        <f>IF(AND(טבלה20[[#This Row],[הפרש קבוע אחרון]]&lt;&gt;"",טבלה20[[#This Row],[CycleNumber]]&lt;B666,B666&lt;&gt;"",טבלה20[[#This Row],[פעילות]]&lt;4),IF(F666-טבלה20[[#This Row],[LengthofCycle]]=טבלה20[[#This Row],[הפרש קבוע אחרון]],1,0),"")</f>
        <v/>
      </c>
      <c r="Q665" s="14" t="str">
        <f>IF(טבלה20[[#This Row],[פעילות]]="","",IF(OR(Q664="",AND(טבלה20[[#This Row],[דילוג]]=1,L664=3)),1,Q664+1))</f>
        <v/>
      </c>
      <c r="R665" s="14" t="str">
        <f>IF(AND(טבלה20[[#This Row],[מחזורי פעילות]]=3,H666=1,טבלה20[[#This Row],[הפרש קבוע אחרון]]&lt;&gt;J666),1,"")</f>
        <v/>
      </c>
      <c r="S665" s="14" t="str">
        <f>IF(AND(טבלה20[[#This Row],[מחזורי פעילות]]=3,H666=1,טבלה20[[#This Row],[הפרש קבוע אחרון]]=J666),1,"")</f>
        <v/>
      </c>
      <c r="T665" s="14" t="str">
        <f>IF(AND(טבלה20[[#This Row],[דילוג]]=1,טבלה20[[#This Row],[הפרש קבוע אחרון]]=J664,טבלה20[[#This Row],[מחזורי פעילות]]&gt;1),1,"")</f>
        <v/>
      </c>
      <c r="U665" s="14" t="str">
        <f>IF(OR(AND(טבלה20[[#This Row],[מחזורי פעילות]]&lt;&gt;"",Q666=""),AND(טבלה20[[#This Row],[פעילות]]=3,Q666=1)),טבלה20[[#This Row],[מחזורי פעילות]],"")</f>
        <v/>
      </c>
      <c r="V665" s="14" t="str">
        <f>IF(טבלה20[[#This Row],[באיזה מחזור נעקר אחרי קביעה?]]&lt;&gt;"",1,"")</f>
        <v/>
      </c>
      <c r="W665" s="14" t="str">
        <f>IF(AND(טבלה20[[#This Row],[באיזה מחזור נעקר אחרי קביעה?]]&lt;&gt;"",טבלה20[[#This Row],[CycleNumber]]&gt;B666),טבלה20[[#This Row],[באיזה מחזור נעקר אחרי קביעה?]],"")</f>
        <v/>
      </c>
      <c r="X665" s="14" t="str">
        <f>IF(AND(טבלה20[[#This Row],[הפרש קבוע אחרון]]&lt;&gt;"",J664=""),טבלה20[[#This Row],[CycleNumber]],"")</f>
        <v/>
      </c>
      <c r="Y665" s="14" t="str">
        <f>IF(OR(טבלה20[[#This Row],[CycleNumber]]&gt;B666,B666=""),טבלה20[[#This Row],[CycleNumber]],"")</f>
        <v/>
      </c>
      <c r="Z6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5" t="s">
        <v>67</v>
      </c>
      <c r="AS665">
        <v>3</v>
      </c>
      <c r="AT665">
        <v>32</v>
      </c>
      <c r="AU665">
        <f t="shared" si="23"/>
        <v>0</v>
      </c>
      <c r="AV665" t="str">
        <f t="shared" si="24"/>
        <v/>
      </c>
    </row>
    <row r="666" spans="1:48" x14ac:dyDescent="0.25">
      <c r="A666" t="s">
        <v>67</v>
      </c>
      <c r="B666">
        <v>5</v>
      </c>
      <c r="C666">
        <v>0</v>
      </c>
      <c r="D666">
        <v>1</v>
      </c>
      <c r="E666">
        <v>0</v>
      </c>
      <c r="F666">
        <v>30</v>
      </c>
      <c r="G666">
        <f>טבלה20[[#This Row],[LengthofCycle]]+1</f>
        <v>31</v>
      </c>
      <c r="H666" t="str">
        <f>IF(טבלה20[[#This Row],[CycleNumber]]&gt;2,IF(AND(טבלה20[[#This Row],[LengthofCycle]]-F665=F665-F664,טבלה20[[#This Row],[LengthofCycle]]-F665&lt;&gt;0),1,""),"")</f>
        <v/>
      </c>
      <c r="I666" t="str">
        <f>IF(טבלה20[[#This Row],[דילוג]]=1,SUM(H666:H667),"")</f>
        <v/>
      </c>
      <c r="J666" t="str">
        <f>IF(AND(טבלה20[[#This Row],[CycleNumber]]&gt;B665,טבלה20[[#This Row],[CycleNumber]]&gt;2),IF(טבלה20[[#This Row],[דילוג]]=1,טבלה20[[#This Row],[LengthofCycle]]-F665,J665),"")</f>
        <v/>
      </c>
      <c r="K666">
        <f>IF(AND(טבלה20[[#This Row],[CycleNumber]]&gt;B665,טבלה20[[#This Row],[CycleNumber]]&gt;2),IF(טבלה20[[#This Row],[דילוג]]=1,1,IF(MAX(K664:K665)=1,1,IF(טבלה20[[#This Row],[LengthofCycle]]-F665&lt;&gt;טבלה20[[#This Row],[הפרש קבוע אחרון]],0,""))),"")</f>
        <v>0</v>
      </c>
      <c r="L666" t="str">
        <f>IF(טבלה20[[#This Row],[CycleNumber]]&lt;3,"",IF(טבלה20[[#This Row],[דילוג]]=1,1,IF(L665="","",IF(טבלה20[[#This Row],[LengthofCycle]]-F665=טבלה20[[#This Row],[הפרש קבוע אחרון]],1,IF(L665+1&gt;3,"",L665+1)))))</f>
        <v/>
      </c>
      <c r="M666" t="str">
        <f>IF(AND(טבלה20[[#This Row],[פעילות]]=1,L667=2,L668=1,B668&gt;טבלה20[[#This Row],[CycleNumber]]),1,"")</f>
        <v/>
      </c>
      <c r="N666" t="str">
        <f>IF(AND(טבלה20[[#This Row],[האם יש לאישה וסת דילוג?]]=1,טבלה20[[#This Row],[CycleNumber]]&gt;5),IF(AND(טבלה20[[#This Row],[LengthofCycle]]=F663,F665=F662,F664=F661),1,""),"")</f>
        <v/>
      </c>
      <c r="O666" t="str">
        <f>IF(OR(טבלה20[[#This Row],[פעילות]]="",L665=""),"",IF(טבלה20[[#This Row],[פעילות]]=1,1,0))</f>
        <v/>
      </c>
      <c r="P666" t="str">
        <f>IF(AND(טבלה20[[#This Row],[הפרש קבוע אחרון]]&lt;&gt;"",טבלה20[[#This Row],[CycleNumber]]&lt;B667,B667&lt;&gt;"",טבלה20[[#This Row],[פעילות]]&lt;4),IF(F667-טבלה20[[#This Row],[LengthofCycle]]=טבלה20[[#This Row],[הפרש קבוע אחרון]],1,0),"")</f>
        <v/>
      </c>
      <c r="Q666" s="14" t="str">
        <f>IF(טבלה20[[#This Row],[פעילות]]="","",IF(OR(Q665="",AND(טבלה20[[#This Row],[דילוג]]=1,L665=3)),1,Q665+1))</f>
        <v/>
      </c>
      <c r="R666" s="14" t="str">
        <f>IF(AND(טבלה20[[#This Row],[מחזורי פעילות]]=3,H667=1,טבלה20[[#This Row],[הפרש קבוע אחרון]]&lt;&gt;J667),1,"")</f>
        <v/>
      </c>
      <c r="S666" s="14" t="str">
        <f>IF(AND(טבלה20[[#This Row],[מחזורי פעילות]]=3,H667=1,טבלה20[[#This Row],[הפרש קבוע אחרון]]=J667),1,"")</f>
        <v/>
      </c>
      <c r="T666" s="14" t="str">
        <f>IF(AND(טבלה20[[#This Row],[דילוג]]=1,טבלה20[[#This Row],[הפרש קבוע אחרון]]=J665,טבלה20[[#This Row],[מחזורי פעילות]]&gt;1),1,"")</f>
        <v/>
      </c>
      <c r="U666" s="14" t="str">
        <f>IF(OR(AND(טבלה20[[#This Row],[מחזורי פעילות]]&lt;&gt;"",Q667=""),AND(טבלה20[[#This Row],[פעילות]]=3,Q667=1)),טבלה20[[#This Row],[מחזורי פעילות]],"")</f>
        <v/>
      </c>
      <c r="V666" s="14" t="str">
        <f>IF(טבלה20[[#This Row],[באיזה מחזור נעקר אחרי קביעה?]]&lt;&gt;"",1,"")</f>
        <v/>
      </c>
      <c r="W666" s="14" t="str">
        <f>IF(AND(טבלה20[[#This Row],[באיזה מחזור נעקר אחרי קביעה?]]&lt;&gt;"",טבלה20[[#This Row],[CycleNumber]]&gt;B667),טבלה20[[#This Row],[באיזה מחזור נעקר אחרי קביעה?]],"")</f>
        <v/>
      </c>
      <c r="X666" s="14" t="str">
        <f>IF(AND(טבלה20[[#This Row],[הפרש קבוע אחרון]]&lt;&gt;"",J665=""),טבלה20[[#This Row],[CycleNumber]],"")</f>
        <v/>
      </c>
      <c r="Y666" s="14" t="str">
        <f>IF(OR(טבלה20[[#This Row],[CycleNumber]]&gt;B667,B667=""),טבלה20[[#This Row],[CycleNumber]],"")</f>
        <v/>
      </c>
      <c r="Z6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6" t="s">
        <v>67</v>
      </c>
      <c r="AS666">
        <v>4</v>
      </c>
      <c r="AT666">
        <v>32</v>
      </c>
      <c r="AU666">
        <f t="shared" si="23"/>
        <v>0</v>
      </c>
      <c r="AV666" t="str">
        <f t="shared" si="24"/>
        <v/>
      </c>
    </row>
    <row r="667" spans="1:48" x14ac:dyDescent="0.25">
      <c r="A667" t="s">
        <v>67</v>
      </c>
      <c r="B667">
        <v>6</v>
      </c>
      <c r="C667">
        <v>0</v>
      </c>
      <c r="D667">
        <v>1</v>
      </c>
      <c r="E667">
        <v>0</v>
      </c>
      <c r="F667">
        <v>29</v>
      </c>
      <c r="G667">
        <f>טבלה20[[#This Row],[LengthofCycle]]+1</f>
        <v>30</v>
      </c>
      <c r="H667" t="str">
        <f>IF(טבלה20[[#This Row],[CycleNumber]]&gt;2,IF(AND(טבלה20[[#This Row],[LengthofCycle]]-F666=F666-F665,טבלה20[[#This Row],[LengthofCycle]]-F666&lt;&gt;0),1,""),"")</f>
        <v/>
      </c>
      <c r="I667" t="str">
        <f>IF(טבלה20[[#This Row],[דילוג]]=1,SUM(H667:H668),"")</f>
        <v/>
      </c>
      <c r="J667" t="str">
        <f>IF(AND(טבלה20[[#This Row],[CycleNumber]]&gt;B666,טבלה20[[#This Row],[CycleNumber]]&gt;2),IF(טבלה20[[#This Row],[דילוג]]=1,טבלה20[[#This Row],[LengthofCycle]]-F666,J666),"")</f>
        <v/>
      </c>
      <c r="K667">
        <f>IF(AND(טבלה20[[#This Row],[CycleNumber]]&gt;B666,טבלה20[[#This Row],[CycleNumber]]&gt;2),IF(טבלה20[[#This Row],[דילוג]]=1,1,IF(MAX(K665:K666)=1,1,IF(טבלה20[[#This Row],[LengthofCycle]]-F666&lt;&gt;טבלה20[[#This Row],[הפרש קבוע אחרון]],0,""))),"")</f>
        <v>0</v>
      </c>
      <c r="L667" t="str">
        <f>IF(טבלה20[[#This Row],[CycleNumber]]&lt;3,"",IF(טבלה20[[#This Row],[דילוג]]=1,1,IF(L666="","",IF(טבלה20[[#This Row],[LengthofCycle]]-F666=טבלה20[[#This Row],[הפרש קבוע אחרון]],1,IF(L666+1&gt;3,"",L666+1)))))</f>
        <v/>
      </c>
      <c r="M667" t="str">
        <f>IF(AND(טבלה20[[#This Row],[פעילות]]=1,L668=2,L669=1,B669&gt;טבלה20[[#This Row],[CycleNumber]]),1,"")</f>
        <v/>
      </c>
      <c r="N667" t="str">
        <f>IF(AND(טבלה20[[#This Row],[האם יש לאישה וסת דילוג?]]=1,טבלה20[[#This Row],[CycleNumber]]&gt;5),IF(AND(טבלה20[[#This Row],[LengthofCycle]]=F664,F666=F663,F665=F662),1,""),"")</f>
        <v/>
      </c>
      <c r="O667" t="str">
        <f>IF(OR(טבלה20[[#This Row],[פעילות]]="",L666=""),"",IF(טבלה20[[#This Row],[פעילות]]=1,1,0))</f>
        <v/>
      </c>
      <c r="P667" t="str">
        <f>IF(AND(טבלה20[[#This Row],[הפרש קבוע אחרון]]&lt;&gt;"",טבלה20[[#This Row],[CycleNumber]]&lt;B668,B668&lt;&gt;"",טבלה20[[#This Row],[פעילות]]&lt;4),IF(F668-טבלה20[[#This Row],[LengthofCycle]]=טבלה20[[#This Row],[הפרש קבוע אחרון]],1,0),"")</f>
        <v/>
      </c>
      <c r="Q667" s="14" t="str">
        <f>IF(טבלה20[[#This Row],[פעילות]]="","",IF(OR(Q666="",AND(טבלה20[[#This Row],[דילוג]]=1,L666=3)),1,Q666+1))</f>
        <v/>
      </c>
      <c r="R667" s="14" t="str">
        <f>IF(AND(טבלה20[[#This Row],[מחזורי פעילות]]=3,H668=1,טבלה20[[#This Row],[הפרש קבוע אחרון]]&lt;&gt;J668),1,"")</f>
        <v/>
      </c>
      <c r="S667" s="14" t="str">
        <f>IF(AND(טבלה20[[#This Row],[מחזורי פעילות]]=3,H668=1,טבלה20[[#This Row],[הפרש קבוע אחרון]]=J668),1,"")</f>
        <v/>
      </c>
      <c r="T667" s="14" t="str">
        <f>IF(AND(טבלה20[[#This Row],[דילוג]]=1,טבלה20[[#This Row],[הפרש קבוע אחרון]]=J666,טבלה20[[#This Row],[מחזורי פעילות]]&gt;1),1,"")</f>
        <v/>
      </c>
      <c r="U667" s="14" t="str">
        <f>IF(OR(AND(טבלה20[[#This Row],[מחזורי פעילות]]&lt;&gt;"",Q668=""),AND(טבלה20[[#This Row],[פעילות]]=3,Q668=1)),טבלה20[[#This Row],[מחזורי פעילות]],"")</f>
        <v/>
      </c>
      <c r="V667" s="14" t="str">
        <f>IF(טבלה20[[#This Row],[באיזה מחזור נעקר אחרי קביעה?]]&lt;&gt;"",1,"")</f>
        <v/>
      </c>
      <c r="W667" s="14" t="str">
        <f>IF(AND(טבלה20[[#This Row],[באיזה מחזור נעקר אחרי קביעה?]]&lt;&gt;"",טבלה20[[#This Row],[CycleNumber]]&gt;B668),טבלה20[[#This Row],[באיזה מחזור נעקר אחרי קביעה?]],"")</f>
        <v/>
      </c>
      <c r="X667" s="14" t="str">
        <f>IF(AND(טבלה20[[#This Row],[הפרש קבוע אחרון]]&lt;&gt;"",J666=""),טבלה20[[#This Row],[CycleNumber]],"")</f>
        <v/>
      </c>
      <c r="Y667" s="14" t="str">
        <f>IF(OR(טבלה20[[#This Row],[CycleNumber]]&gt;B668,B668=""),טבלה20[[#This Row],[CycleNumber]],"")</f>
        <v/>
      </c>
      <c r="Z6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7" t="s">
        <v>67</v>
      </c>
      <c r="AS667">
        <v>5</v>
      </c>
      <c r="AT667">
        <v>30</v>
      </c>
      <c r="AU667">
        <f t="shared" si="23"/>
        <v>0</v>
      </c>
      <c r="AV667" t="str">
        <f t="shared" si="24"/>
        <v/>
      </c>
    </row>
    <row r="668" spans="1:48" x14ac:dyDescent="0.25">
      <c r="A668" t="s">
        <v>67</v>
      </c>
      <c r="B668">
        <v>7</v>
      </c>
      <c r="C668">
        <v>0</v>
      </c>
      <c r="D668">
        <v>1</v>
      </c>
      <c r="E668">
        <v>0</v>
      </c>
      <c r="F668">
        <v>30</v>
      </c>
      <c r="G668">
        <f>טבלה20[[#This Row],[LengthofCycle]]+1</f>
        <v>31</v>
      </c>
      <c r="H668" t="str">
        <f>IF(טבלה20[[#This Row],[CycleNumber]]&gt;2,IF(AND(טבלה20[[#This Row],[LengthofCycle]]-F667=F667-F666,טבלה20[[#This Row],[LengthofCycle]]-F667&lt;&gt;0),1,""),"")</f>
        <v/>
      </c>
      <c r="I668" t="str">
        <f>IF(טבלה20[[#This Row],[דילוג]]=1,SUM(H668:H669),"")</f>
        <v/>
      </c>
      <c r="J668" t="str">
        <f>IF(AND(טבלה20[[#This Row],[CycleNumber]]&gt;B667,טבלה20[[#This Row],[CycleNumber]]&gt;2),IF(טבלה20[[#This Row],[דילוג]]=1,טבלה20[[#This Row],[LengthofCycle]]-F667,J667),"")</f>
        <v/>
      </c>
      <c r="K668">
        <f>IF(AND(טבלה20[[#This Row],[CycleNumber]]&gt;B667,טבלה20[[#This Row],[CycleNumber]]&gt;2),IF(טבלה20[[#This Row],[דילוג]]=1,1,IF(MAX(K666:K667)=1,1,IF(טבלה20[[#This Row],[LengthofCycle]]-F667&lt;&gt;טבלה20[[#This Row],[הפרש קבוע אחרון]],0,""))),"")</f>
        <v>0</v>
      </c>
      <c r="L668" t="str">
        <f>IF(טבלה20[[#This Row],[CycleNumber]]&lt;3,"",IF(טבלה20[[#This Row],[דילוג]]=1,1,IF(L667="","",IF(טבלה20[[#This Row],[LengthofCycle]]-F667=טבלה20[[#This Row],[הפרש קבוע אחרון]],1,IF(L667+1&gt;3,"",L667+1)))))</f>
        <v/>
      </c>
      <c r="M668" t="str">
        <f>IF(AND(טבלה20[[#This Row],[פעילות]]=1,L669=2,L670=1,B670&gt;טבלה20[[#This Row],[CycleNumber]]),1,"")</f>
        <v/>
      </c>
      <c r="N668" t="str">
        <f>IF(AND(טבלה20[[#This Row],[האם יש לאישה וסת דילוג?]]=1,טבלה20[[#This Row],[CycleNumber]]&gt;5),IF(AND(טבלה20[[#This Row],[LengthofCycle]]=F665,F667=F664,F666=F663),1,""),"")</f>
        <v/>
      </c>
      <c r="O668" t="str">
        <f>IF(OR(טבלה20[[#This Row],[פעילות]]="",L667=""),"",IF(טבלה20[[#This Row],[פעילות]]=1,1,0))</f>
        <v/>
      </c>
      <c r="P668" t="str">
        <f>IF(AND(טבלה20[[#This Row],[הפרש קבוע אחרון]]&lt;&gt;"",טבלה20[[#This Row],[CycleNumber]]&lt;B669,B669&lt;&gt;"",טבלה20[[#This Row],[פעילות]]&lt;4),IF(F669-טבלה20[[#This Row],[LengthofCycle]]=טבלה20[[#This Row],[הפרש קבוע אחרון]],1,0),"")</f>
        <v/>
      </c>
      <c r="Q668" s="14" t="str">
        <f>IF(טבלה20[[#This Row],[פעילות]]="","",IF(OR(Q667="",AND(טבלה20[[#This Row],[דילוג]]=1,L667=3)),1,Q667+1))</f>
        <v/>
      </c>
      <c r="R668" s="14" t="str">
        <f>IF(AND(טבלה20[[#This Row],[מחזורי פעילות]]=3,H669=1,טבלה20[[#This Row],[הפרש קבוע אחרון]]&lt;&gt;J669),1,"")</f>
        <v/>
      </c>
      <c r="S668" s="14" t="str">
        <f>IF(AND(טבלה20[[#This Row],[מחזורי פעילות]]=3,H669=1,טבלה20[[#This Row],[הפרש קבוע אחרון]]=J669),1,"")</f>
        <v/>
      </c>
      <c r="T668" s="14" t="str">
        <f>IF(AND(טבלה20[[#This Row],[דילוג]]=1,טבלה20[[#This Row],[הפרש קבוע אחרון]]=J667,טבלה20[[#This Row],[מחזורי פעילות]]&gt;1),1,"")</f>
        <v/>
      </c>
      <c r="U668" s="14" t="str">
        <f>IF(OR(AND(טבלה20[[#This Row],[מחזורי פעילות]]&lt;&gt;"",Q669=""),AND(טבלה20[[#This Row],[פעילות]]=3,Q669=1)),טבלה20[[#This Row],[מחזורי פעילות]],"")</f>
        <v/>
      </c>
      <c r="V668" s="14" t="str">
        <f>IF(טבלה20[[#This Row],[באיזה מחזור נעקר אחרי קביעה?]]&lt;&gt;"",1,"")</f>
        <v/>
      </c>
      <c r="W668" s="14" t="str">
        <f>IF(AND(טבלה20[[#This Row],[באיזה מחזור נעקר אחרי קביעה?]]&lt;&gt;"",טבלה20[[#This Row],[CycleNumber]]&gt;B669),טבלה20[[#This Row],[באיזה מחזור נעקר אחרי קביעה?]],"")</f>
        <v/>
      </c>
      <c r="X668" s="14" t="str">
        <f>IF(AND(טבלה20[[#This Row],[הפרש קבוע אחרון]]&lt;&gt;"",J667=""),טבלה20[[#This Row],[CycleNumber]],"")</f>
        <v/>
      </c>
      <c r="Y668" s="14" t="str">
        <f>IF(OR(טבלה20[[#This Row],[CycleNumber]]&gt;B669,B669=""),טבלה20[[#This Row],[CycleNumber]],"")</f>
        <v/>
      </c>
      <c r="Z6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8" t="s">
        <v>67</v>
      </c>
      <c r="AS668">
        <v>6</v>
      </c>
      <c r="AT668">
        <v>29</v>
      </c>
      <c r="AU668">
        <f t="shared" si="23"/>
        <v>0</v>
      </c>
      <c r="AV668" t="str">
        <f t="shared" si="24"/>
        <v/>
      </c>
    </row>
    <row r="669" spans="1:48" x14ac:dyDescent="0.25">
      <c r="A669" t="s">
        <v>67</v>
      </c>
      <c r="B669">
        <v>8</v>
      </c>
      <c r="C669">
        <v>0</v>
      </c>
      <c r="D669">
        <v>1</v>
      </c>
      <c r="E669">
        <v>0</v>
      </c>
      <c r="F669">
        <v>32</v>
      </c>
      <c r="G669">
        <f>טבלה20[[#This Row],[LengthofCycle]]+1</f>
        <v>33</v>
      </c>
      <c r="H669" t="str">
        <f>IF(טבלה20[[#This Row],[CycleNumber]]&gt;2,IF(AND(טבלה20[[#This Row],[LengthofCycle]]-F668=F668-F667,טבלה20[[#This Row],[LengthofCycle]]-F668&lt;&gt;0),1,""),"")</f>
        <v/>
      </c>
      <c r="I669" t="str">
        <f>IF(טבלה20[[#This Row],[דילוג]]=1,SUM(H669:H670),"")</f>
        <v/>
      </c>
      <c r="J669" t="str">
        <f>IF(AND(טבלה20[[#This Row],[CycleNumber]]&gt;B668,טבלה20[[#This Row],[CycleNumber]]&gt;2),IF(טבלה20[[#This Row],[דילוג]]=1,טבלה20[[#This Row],[LengthofCycle]]-F668,J668),"")</f>
        <v/>
      </c>
      <c r="K669">
        <f>IF(AND(טבלה20[[#This Row],[CycleNumber]]&gt;B668,טבלה20[[#This Row],[CycleNumber]]&gt;2),IF(טבלה20[[#This Row],[דילוג]]=1,1,IF(MAX(K667:K668)=1,1,IF(טבלה20[[#This Row],[LengthofCycle]]-F668&lt;&gt;טבלה20[[#This Row],[הפרש קבוע אחרון]],0,""))),"")</f>
        <v>0</v>
      </c>
      <c r="L669" t="str">
        <f>IF(טבלה20[[#This Row],[CycleNumber]]&lt;3,"",IF(טבלה20[[#This Row],[דילוג]]=1,1,IF(L668="","",IF(טבלה20[[#This Row],[LengthofCycle]]-F668=טבלה20[[#This Row],[הפרש קבוע אחרון]],1,IF(L668+1&gt;3,"",L668+1)))))</f>
        <v/>
      </c>
      <c r="M669" t="str">
        <f>IF(AND(טבלה20[[#This Row],[פעילות]]=1,L670=2,L671=1,B671&gt;טבלה20[[#This Row],[CycleNumber]]),1,"")</f>
        <v/>
      </c>
      <c r="N669" t="str">
        <f>IF(AND(טבלה20[[#This Row],[האם יש לאישה וסת דילוג?]]=1,טבלה20[[#This Row],[CycleNumber]]&gt;5),IF(AND(טבלה20[[#This Row],[LengthofCycle]]=F666,F668=F665,F667=F664),1,""),"")</f>
        <v/>
      </c>
      <c r="O669" t="str">
        <f>IF(OR(טבלה20[[#This Row],[פעילות]]="",L668=""),"",IF(טבלה20[[#This Row],[פעילות]]=1,1,0))</f>
        <v/>
      </c>
      <c r="P669" t="str">
        <f>IF(AND(טבלה20[[#This Row],[הפרש קבוע אחרון]]&lt;&gt;"",טבלה20[[#This Row],[CycleNumber]]&lt;B670,B670&lt;&gt;"",טבלה20[[#This Row],[פעילות]]&lt;4),IF(F670-טבלה20[[#This Row],[LengthofCycle]]=טבלה20[[#This Row],[הפרש קבוע אחרון]],1,0),"")</f>
        <v/>
      </c>
      <c r="Q669" s="14" t="str">
        <f>IF(טבלה20[[#This Row],[פעילות]]="","",IF(OR(Q668="",AND(טבלה20[[#This Row],[דילוג]]=1,L668=3)),1,Q668+1))</f>
        <v/>
      </c>
      <c r="R669" s="14" t="str">
        <f>IF(AND(טבלה20[[#This Row],[מחזורי פעילות]]=3,H670=1,טבלה20[[#This Row],[הפרש קבוע אחרון]]&lt;&gt;J670),1,"")</f>
        <v/>
      </c>
      <c r="S669" s="14" t="str">
        <f>IF(AND(טבלה20[[#This Row],[מחזורי פעילות]]=3,H670=1,טבלה20[[#This Row],[הפרש קבוע אחרון]]=J670),1,"")</f>
        <v/>
      </c>
      <c r="T669" s="14" t="str">
        <f>IF(AND(טבלה20[[#This Row],[דילוג]]=1,טבלה20[[#This Row],[הפרש קבוע אחרון]]=J668,טבלה20[[#This Row],[מחזורי פעילות]]&gt;1),1,"")</f>
        <v/>
      </c>
      <c r="U669" s="14" t="str">
        <f>IF(OR(AND(טבלה20[[#This Row],[מחזורי פעילות]]&lt;&gt;"",Q670=""),AND(טבלה20[[#This Row],[פעילות]]=3,Q670=1)),טבלה20[[#This Row],[מחזורי פעילות]],"")</f>
        <v/>
      </c>
      <c r="V669" s="14" t="str">
        <f>IF(טבלה20[[#This Row],[באיזה מחזור נעקר אחרי קביעה?]]&lt;&gt;"",1,"")</f>
        <v/>
      </c>
      <c r="W669" s="14" t="str">
        <f>IF(AND(טבלה20[[#This Row],[באיזה מחזור נעקר אחרי קביעה?]]&lt;&gt;"",טבלה20[[#This Row],[CycleNumber]]&gt;B670),טבלה20[[#This Row],[באיזה מחזור נעקר אחרי קביעה?]],"")</f>
        <v/>
      </c>
      <c r="X669" s="14" t="str">
        <f>IF(AND(טבלה20[[#This Row],[הפרש קבוע אחרון]]&lt;&gt;"",J668=""),טבלה20[[#This Row],[CycleNumber]],"")</f>
        <v/>
      </c>
      <c r="Y669" s="14" t="str">
        <f>IF(OR(טבלה20[[#This Row],[CycleNumber]]&gt;B670,B670=""),טבלה20[[#This Row],[CycleNumber]],"")</f>
        <v/>
      </c>
      <c r="Z6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69" t="s">
        <v>67</v>
      </c>
      <c r="AS669">
        <v>7</v>
      </c>
      <c r="AT669">
        <v>30</v>
      </c>
      <c r="AU669">
        <f t="shared" si="23"/>
        <v>0</v>
      </c>
      <c r="AV669" t="str">
        <f t="shared" si="24"/>
        <v/>
      </c>
    </row>
    <row r="670" spans="1:48" x14ac:dyDescent="0.25">
      <c r="A670" t="s">
        <v>67</v>
      </c>
      <c r="B670">
        <v>9</v>
      </c>
      <c r="C670">
        <v>0</v>
      </c>
      <c r="D670">
        <v>1</v>
      </c>
      <c r="E670">
        <v>0</v>
      </c>
      <c r="F670">
        <v>31</v>
      </c>
      <c r="G670">
        <f>טבלה20[[#This Row],[LengthofCycle]]+1</f>
        <v>32</v>
      </c>
      <c r="H670" t="str">
        <f>IF(טבלה20[[#This Row],[CycleNumber]]&gt;2,IF(AND(טבלה20[[#This Row],[LengthofCycle]]-F669=F669-F668,טבלה20[[#This Row],[LengthofCycle]]-F669&lt;&gt;0),1,""),"")</f>
        <v/>
      </c>
      <c r="I670" t="str">
        <f>IF(טבלה20[[#This Row],[דילוג]]=1,SUM(H670:H671),"")</f>
        <v/>
      </c>
      <c r="J670" t="str">
        <f>IF(AND(טבלה20[[#This Row],[CycleNumber]]&gt;B669,טבלה20[[#This Row],[CycleNumber]]&gt;2),IF(טבלה20[[#This Row],[דילוג]]=1,טבלה20[[#This Row],[LengthofCycle]]-F669,J669),"")</f>
        <v/>
      </c>
      <c r="K670">
        <f>IF(AND(טבלה20[[#This Row],[CycleNumber]]&gt;B669,טבלה20[[#This Row],[CycleNumber]]&gt;2),IF(טבלה20[[#This Row],[דילוג]]=1,1,IF(MAX(K668:K669)=1,1,IF(טבלה20[[#This Row],[LengthofCycle]]-F669&lt;&gt;טבלה20[[#This Row],[הפרש קבוע אחרון]],0,""))),"")</f>
        <v>0</v>
      </c>
      <c r="L670" t="str">
        <f>IF(טבלה20[[#This Row],[CycleNumber]]&lt;3,"",IF(טבלה20[[#This Row],[דילוג]]=1,1,IF(L669="","",IF(טבלה20[[#This Row],[LengthofCycle]]-F669=טבלה20[[#This Row],[הפרש קבוע אחרון]],1,IF(L669+1&gt;3,"",L669+1)))))</f>
        <v/>
      </c>
      <c r="M670" t="str">
        <f>IF(AND(טבלה20[[#This Row],[פעילות]]=1,L671=2,L672=1,B672&gt;טבלה20[[#This Row],[CycleNumber]]),1,"")</f>
        <v/>
      </c>
      <c r="N670" t="str">
        <f>IF(AND(טבלה20[[#This Row],[האם יש לאישה וסת דילוג?]]=1,טבלה20[[#This Row],[CycleNumber]]&gt;5),IF(AND(טבלה20[[#This Row],[LengthofCycle]]=F667,F669=F666,F668=F665),1,""),"")</f>
        <v/>
      </c>
      <c r="O670" t="str">
        <f>IF(OR(טבלה20[[#This Row],[פעילות]]="",L669=""),"",IF(טבלה20[[#This Row],[פעילות]]=1,1,0))</f>
        <v/>
      </c>
      <c r="P670" t="str">
        <f>IF(AND(טבלה20[[#This Row],[הפרש קבוע אחרון]]&lt;&gt;"",טבלה20[[#This Row],[CycleNumber]]&lt;B671,B671&lt;&gt;"",טבלה20[[#This Row],[פעילות]]&lt;4),IF(F671-טבלה20[[#This Row],[LengthofCycle]]=טבלה20[[#This Row],[הפרש קבוע אחרון]],1,0),"")</f>
        <v/>
      </c>
      <c r="Q670" s="14" t="str">
        <f>IF(טבלה20[[#This Row],[פעילות]]="","",IF(OR(Q669="",AND(טבלה20[[#This Row],[דילוג]]=1,L669=3)),1,Q669+1))</f>
        <v/>
      </c>
      <c r="R670" s="14" t="str">
        <f>IF(AND(טבלה20[[#This Row],[מחזורי פעילות]]=3,H671=1,טבלה20[[#This Row],[הפרש קבוע אחרון]]&lt;&gt;J671),1,"")</f>
        <v/>
      </c>
      <c r="S670" s="14" t="str">
        <f>IF(AND(טבלה20[[#This Row],[מחזורי פעילות]]=3,H671=1,טבלה20[[#This Row],[הפרש קבוע אחרון]]=J671),1,"")</f>
        <v/>
      </c>
      <c r="T670" s="14" t="str">
        <f>IF(AND(טבלה20[[#This Row],[דילוג]]=1,טבלה20[[#This Row],[הפרש קבוע אחרון]]=J669,טבלה20[[#This Row],[מחזורי פעילות]]&gt;1),1,"")</f>
        <v/>
      </c>
      <c r="U670" s="14" t="str">
        <f>IF(OR(AND(טבלה20[[#This Row],[מחזורי פעילות]]&lt;&gt;"",Q671=""),AND(טבלה20[[#This Row],[פעילות]]=3,Q671=1)),טבלה20[[#This Row],[מחזורי פעילות]],"")</f>
        <v/>
      </c>
      <c r="V670" s="14" t="str">
        <f>IF(טבלה20[[#This Row],[באיזה מחזור נעקר אחרי קביעה?]]&lt;&gt;"",1,"")</f>
        <v/>
      </c>
      <c r="W670" s="14" t="str">
        <f>IF(AND(טבלה20[[#This Row],[באיזה מחזור נעקר אחרי קביעה?]]&lt;&gt;"",טבלה20[[#This Row],[CycleNumber]]&gt;B671),טבלה20[[#This Row],[באיזה מחזור נעקר אחרי קביעה?]],"")</f>
        <v/>
      </c>
      <c r="X670" s="14" t="str">
        <f>IF(AND(טבלה20[[#This Row],[הפרש קבוע אחרון]]&lt;&gt;"",J669=""),טבלה20[[#This Row],[CycleNumber]],"")</f>
        <v/>
      </c>
      <c r="Y670" s="14" t="str">
        <f>IF(OR(טבלה20[[#This Row],[CycleNumber]]&gt;B671,B671=""),טבלה20[[#This Row],[CycleNumber]],"")</f>
        <v/>
      </c>
      <c r="Z6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0" t="s">
        <v>67</v>
      </c>
      <c r="AS670">
        <v>8</v>
      </c>
      <c r="AT670">
        <v>32</v>
      </c>
      <c r="AU670">
        <f t="shared" si="23"/>
        <v>0</v>
      </c>
      <c r="AV670" t="str">
        <f t="shared" si="24"/>
        <v/>
      </c>
    </row>
    <row r="671" spans="1:48" x14ac:dyDescent="0.25">
      <c r="A671" t="s">
        <v>67</v>
      </c>
      <c r="B671">
        <v>10</v>
      </c>
      <c r="C671">
        <v>0</v>
      </c>
      <c r="D671">
        <v>1</v>
      </c>
      <c r="E671">
        <v>0</v>
      </c>
      <c r="F671">
        <v>30</v>
      </c>
      <c r="G671">
        <f>טבלה20[[#This Row],[LengthofCycle]]+1</f>
        <v>31</v>
      </c>
      <c r="H671">
        <f>IF(טבלה20[[#This Row],[CycleNumber]]&gt;2,IF(AND(טבלה20[[#This Row],[LengthofCycle]]-F670=F670-F669,טבלה20[[#This Row],[LengthofCycle]]-F670&lt;&gt;0),1,""),"")</f>
        <v>1</v>
      </c>
      <c r="I671">
        <f>IF(טבלה20[[#This Row],[דילוג]]=1,SUM(H671:H672),"")</f>
        <v>1</v>
      </c>
      <c r="J671">
        <f>IF(AND(טבלה20[[#This Row],[CycleNumber]]&gt;B670,טבלה20[[#This Row],[CycleNumber]]&gt;2),IF(טבלה20[[#This Row],[דילוג]]=1,טבלה20[[#This Row],[LengthofCycle]]-F670,J670),"")</f>
        <v>-1</v>
      </c>
      <c r="K671">
        <f>IF(AND(טבלה20[[#This Row],[CycleNumber]]&gt;B670,טבלה20[[#This Row],[CycleNumber]]&gt;2),IF(טבלה20[[#This Row],[דילוג]]=1,1,IF(MAX(K669:K670)=1,1,IF(טבלה20[[#This Row],[LengthofCycle]]-F670&lt;&gt;טבלה20[[#This Row],[הפרש קבוע אחרון]],0,""))),"")</f>
        <v>1</v>
      </c>
      <c r="L671">
        <f>IF(טבלה20[[#This Row],[CycleNumber]]&lt;3,"",IF(טבלה20[[#This Row],[דילוג]]=1,1,IF(L670="","",IF(טבלה20[[#This Row],[LengthofCycle]]-F670=טבלה20[[#This Row],[הפרש קבוע אחרון]],1,IF(L670+1&gt;3,"",L670+1)))))</f>
        <v>1</v>
      </c>
      <c r="M671" t="str">
        <f>IF(AND(טבלה20[[#This Row],[פעילות]]=1,L672=2,L673=1,B673&gt;טבלה20[[#This Row],[CycleNumber]]),1,"")</f>
        <v/>
      </c>
      <c r="N671" t="str">
        <f>IF(AND(טבלה20[[#This Row],[האם יש לאישה וסת דילוג?]]=1,טבלה20[[#This Row],[CycleNumber]]&gt;5),IF(AND(טבלה20[[#This Row],[LengthofCycle]]=F668,F670=F667,F669=F666),1,""),"")</f>
        <v/>
      </c>
      <c r="O671" t="str">
        <f>IF(OR(טבלה20[[#This Row],[פעילות]]="",L670=""),"",IF(טבלה20[[#This Row],[פעילות]]=1,1,0))</f>
        <v/>
      </c>
      <c r="P671">
        <f>IF(AND(טבלה20[[#This Row],[הפרש קבוע אחרון]]&lt;&gt;"",טבלה20[[#This Row],[CycleNumber]]&lt;B672,B672&lt;&gt;"",טבלה20[[#This Row],[פעילות]]&lt;4),IF(F672-טבלה20[[#This Row],[LengthofCycle]]=טבלה20[[#This Row],[הפרש קבוע אחרון]],1,0),"")</f>
        <v>0</v>
      </c>
      <c r="Q671" s="14">
        <f>IF(טבלה20[[#This Row],[פעילות]]="","",IF(OR(Q670="",AND(טבלה20[[#This Row],[דילוג]]=1,L670=3)),1,Q670+1))</f>
        <v>1</v>
      </c>
      <c r="R671" s="14" t="str">
        <f>IF(AND(טבלה20[[#This Row],[מחזורי פעילות]]=3,H672=1,טבלה20[[#This Row],[הפרש קבוע אחרון]]&lt;&gt;J672),1,"")</f>
        <v/>
      </c>
      <c r="S671" s="14" t="str">
        <f>IF(AND(טבלה20[[#This Row],[מחזורי פעילות]]=3,H672=1,טבלה20[[#This Row],[הפרש קבוע אחרון]]=J672),1,"")</f>
        <v/>
      </c>
      <c r="T671" s="14" t="str">
        <f>IF(AND(טבלה20[[#This Row],[דילוג]]=1,טבלה20[[#This Row],[הפרש קבוע אחרון]]=J670,טבלה20[[#This Row],[מחזורי פעילות]]&gt;1),1,"")</f>
        <v/>
      </c>
      <c r="U671" s="14" t="str">
        <f>IF(OR(AND(טבלה20[[#This Row],[מחזורי פעילות]]&lt;&gt;"",Q672=""),AND(טבלה20[[#This Row],[פעילות]]=3,Q672=1)),טבלה20[[#This Row],[מחזורי פעילות]],"")</f>
        <v/>
      </c>
      <c r="V671" s="14" t="str">
        <f>IF(טבלה20[[#This Row],[באיזה מחזור נעקר אחרי קביעה?]]&lt;&gt;"",1,"")</f>
        <v/>
      </c>
      <c r="W671" s="14" t="str">
        <f>IF(AND(טבלה20[[#This Row],[באיזה מחזור נעקר אחרי קביעה?]]&lt;&gt;"",טבלה20[[#This Row],[CycleNumber]]&gt;B672),טבלה20[[#This Row],[באיזה מחזור נעקר אחרי קביעה?]],"")</f>
        <v/>
      </c>
      <c r="X671" s="14">
        <f>IF(AND(טבלה20[[#This Row],[הפרש קבוע אחרון]]&lt;&gt;"",J670=""),טבלה20[[#This Row],[CycleNumber]],"")</f>
        <v>10</v>
      </c>
      <c r="Y671" s="14" t="str">
        <f>IF(OR(טבלה20[[#This Row],[CycleNumber]]&gt;B672,B672=""),טבלה20[[#This Row],[CycleNumber]],"")</f>
        <v/>
      </c>
      <c r="Z6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1" t="s">
        <v>67</v>
      </c>
      <c r="AS671">
        <v>9</v>
      </c>
      <c r="AT671">
        <v>31</v>
      </c>
      <c r="AU671">
        <f t="shared" si="23"/>
        <v>0</v>
      </c>
      <c r="AV671" t="str">
        <f t="shared" si="24"/>
        <v/>
      </c>
    </row>
    <row r="672" spans="1:48" x14ac:dyDescent="0.25">
      <c r="A672" t="s">
        <v>67</v>
      </c>
      <c r="B672">
        <v>11</v>
      </c>
      <c r="C672">
        <v>0</v>
      </c>
      <c r="D672">
        <v>1</v>
      </c>
      <c r="E672">
        <v>0</v>
      </c>
      <c r="F672">
        <v>35</v>
      </c>
      <c r="G672">
        <f>טבלה20[[#This Row],[LengthofCycle]]+1</f>
        <v>36</v>
      </c>
      <c r="H672" t="str">
        <f>IF(טבלה20[[#This Row],[CycleNumber]]&gt;2,IF(AND(טבלה20[[#This Row],[LengthofCycle]]-F671=F671-F670,טבלה20[[#This Row],[LengthofCycle]]-F671&lt;&gt;0),1,""),"")</f>
        <v/>
      </c>
      <c r="I672" t="str">
        <f>IF(טבלה20[[#This Row],[דילוג]]=1,SUM(H672:H673),"")</f>
        <v/>
      </c>
      <c r="J672">
        <f>IF(AND(טבלה20[[#This Row],[CycleNumber]]&gt;B671,טבלה20[[#This Row],[CycleNumber]]&gt;2),IF(טבלה20[[#This Row],[דילוג]]=1,טבלה20[[#This Row],[LengthofCycle]]-F671,J671),"")</f>
        <v>-1</v>
      </c>
      <c r="K672">
        <f>IF(AND(טבלה20[[#This Row],[CycleNumber]]&gt;B671,טבלה20[[#This Row],[CycleNumber]]&gt;2),IF(טבלה20[[#This Row],[דילוג]]=1,1,IF(MAX(K670:K671)=1,1,IF(טבלה20[[#This Row],[LengthofCycle]]-F671&lt;&gt;טבלה20[[#This Row],[הפרש קבוע אחרון]],0,""))),"")</f>
        <v>1</v>
      </c>
      <c r="L672">
        <f>IF(טבלה20[[#This Row],[CycleNumber]]&lt;3,"",IF(טבלה20[[#This Row],[דילוג]]=1,1,IF(L671="","",IF(טבלה20[[#This Row],[LengthofCycle]]-F671=טבלה20[[#This Row],[הפרש קבוע אחרון]],1,IF(L671+1&gt;3,"",L671+1)))))</f>
        <v>2</v>
      </c>
      <c r="M672" t="str">
        <f>IF(AND(טבלה20[[#This Row],[פעילות]]=1,L673=2,L674=1,B674&gt;טבלה20[[#This Row],[CycleNumber]]),1,"")</f>
        <v/>
      </c>
      <c r="N672" t="str">
        <f>IF(AND(טבלה20[[#This Row],[האם יש לאישה וסת דילוג?]]=1,טבלה20[[#This Row],[CycleNumber]]&gt;5),IF(AND(טבלה20[[#This Row],[LengthofCycle]]=F669,F671=F668,F670=F667),1,""),"")</f>
        <v/>
      </c>
      <c r="O672">
        <f>IF(OR(טבלה20[[#This Row],[פעילות]]="",L671=""),"",IF(טבלה20[[#This Row],[פעילות]]=1,1,0))</f>
        <v>0</v>
      </c>
      <c r="P672" t="str">
        <f>IF(AND(טבלה20[[#This Row],[הפרש קבוע אחרון]]&lt;&gt;"",טבלה20[[#This Row],[CycleNumber]]&lt;B673,B673&lt;&gt;"",טבלה20[[#This Row],[פעילות]]&lt;4),IF(F673-טבלה20[[#This Row],[LengthofCycle]]=טבלה20[[#This Row],[הפרש קבוע אחרון]],1,0),"")</f>
        <v/>
      </c>
      <c r="Q672" s="14">
        <f>IF(טבלה20[[#This Row],[פעילות]]="","",IF(OR(Q671="",AND(טבלה20[[#This Row],[דילוג]]=1,L671=3)),1,Q671+1))</f>
        <v>2</v>
      </c>
      <c r="R672" s="14" t="str">
        <f>IF(AND(טבלה20[[#This Row],[מחזורי פעילות]]=3,H673=1,טבלה20[[#This Row],[הפרש קבוע אחרון]]&lt;&gt;J673),1,"")</f>
        <v/>
      </c>
      <c r="S672" s="14" t="str">
        <f>IF(AND(טבלה20[[#This Row],[מחזורי פעילות]]=3,H673=1,טבלה20[[#This Row],[הפרש קבוע אחרון]]=J673),1,"")</f>
        <v/>
      </c>
      <c r="T672" s="14" t="str">
        <f>IF(AND(טבלה20[[#This Row],[דילוג]]=1,טבלה20[[#This Row],[הפרש קבוע אחרון]]=J671,טבלה20[[#This Row],[מחזורי פעילות]]&gt;1),1,"")</f>
        <v/>
      </c>
      <c r="U672" s="14">
        <f>IF(OR(AND(טבלה20[[#This Row],[מחזורי פעילות]]&lt;&gt;"",Q673=""),AND(טבלה20[[#This Row],[פעילות]]=3,Q673=1)),טבלה20[[#This Row],[מחזורי פעילות]],"")</f>
        <v>2</v>
      </c>
      <c r="V672" s="14">
        <f>IF(טבלה20[[#This Row],[באיזה מחזור נעקר אחרי קביעה?]]&lt;&gt;"",1,"")</f>
        <v>1</v>
      </c>
      <c r="W672" s="14">
        <f>IF(AND(טבלה20[[#This Row],[באיזה מחזור נעקר אחרי קביעה?]]&lt;&gt;"",טבלה20[[#This Row],[CycleNumber]]&gt;B673),טבלה20[[#This Row],[באיזה מחזור נעקר אחרי קביעה?]],"")</f>
        <v>2</v>
      </c>
      <c r="X672" s="14" t="str">
        <f>IF(AND(טבלה20[[#This Row],[הפרש קבוע אחרון]]&lt;&gt;"",J671=""),טבלה20[[#This Row],[CycleNumber]],"")</f>
        <v/>
      </c>
      <c r="Y672" s="14">
        <f>IF(OR(טבלה20[[#This Row],[CycleNumber]]&gt;B673,B673=""),טבלה20[[#This Row],[CycleNumber]],"")</f>
        <v>11</v>
      </c>
      <c r="Z6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2" t="s">
        <v>67</v>
      </c>
      <c r="AS672">
        <v>10</v>
      </c>
      <c r="AT672">
        <v>30</v>
      </c>
      <c r="AU672">
        <f t="shared" si="23"/>
        <v>1</v>
      </c>
      <c r="AV672" t="str">
        <f t="shared" si="24"/>
        <v/>
      </c>
    </row>
    <row r="673" spans="1:48" x14ac:dyDescent="0.25">
      <c r="A673" t="s">
        <v>68</v>
      </c>
      <c r="B673">
        <v>1</v>
      </c>
      <c r="C673">
        <v>1</v>
      </c>
      <c r="D673">
        <v>1</v>
      </c>
      <c r="E673">
        <v>0</v>
      </c>
      <c r="F673">
        <v>38</v>
      </c>
      <c r="G673">
        <f>טבלה20[[#This Row],[LengthofCycle]]+1</f>
        <v>39</v>
      </c>
      <c r="H673" t="str">
        <f>IF(טבלה20[[#This Row],[CycleNumber]]&gt;2,IF(AND(טבלה20[[#This Row],[LengthofCycle]]-F672=F672-F671,טבלה20[[#This Row],[LengthofCycle]]-F672&lt;&gt;0),1,""),"")</f>
        <v/>
      </c>
      <c r="I673" t="str">
        <f>IF(טבלה20[[#This Row],[דילוג]]=1,SUM(H673:H674),"")</f>
        <v/>
      </c>
      <c r="J673" t="str">
        <f>IF(AND(טבלה20[[#This Row],[CycleNumber]]&gt;B672,טבלה20[[#This Row],[CycleNumber]]&gt;2),IF(טבלה20[[#This Row],[דילוג]]=1,טבלה20[[#This Row],[LengthofCycle]]-F672,J672),"")</f>
        <v/>
      </c>
      <c r="K673" t="str">
        <f>IF(AND(טבלה20[[#This Row],[CycleNumber]]&gt;B672,טבלה20[[#This Row],[CycleNumber]]&gt;2),IF(טבלה20[[#This Row],[דילוג]]=1,1,IF(MAX(K671:K672)=1,1,IF(טבלה20[[#This Row],[LengthofCycle]]-F672&lt;&gt;טבלה20[[#This Row],[הפרש קבוע אחרון]],0,""))),"")</f>
        <v/>
      </c>
      <c r="L673" t="str">
        <f>IF(טבלה20[[#This Row],[CycleNumber]]&lt;3,"",IF(טבלה20[[#This Row],[דילוג]]=1,1,IF(L672="","",IF(טבלה20[[#This Row],[LengthofCycle]]-F672=טבלה20[[#This Row],[הפרש קבוע אחרון]],1,IF(L672+1&gt;3,"",L672+1)))))</f>
        <v/>
      </c>
      <c r="M673" t="str">
        <f>IF(AND(טבלה20[[#This Row],[פעילות]]=1,L674=2,L675=1,B675&gt;טבלה20[[#This Row],[CycleNumber]]),1,"")</f>
        <v/>
      </c>
      <c r="N673" t="str">
        <f>IF(AND(טבלה20[[#This Row],[האם יש לאישה וסת דילוג?]]=1,טבלה20[[#This Row],[CycleNumber]]&gt;5),IF(AND(טבלה20[[#This Row],[LengthofCycle]]=F670,F672=F669,F671=F668),1,""),"")</f>
        <v/>
      </c>
      <c r="O673" t="str">
        <f>IF(OR(טבלה20[[#This Row],[פעילות]]="",L672=""),"",IF(טבלה20[[#This Row],[פעילות]]=1,1,0))</f>
        <v/>
      </c>
      <c r="P673" t="str">
        <f>IF(AND(טבלה20[[#This Row],[הפרש קבוע אחרון]]&lt;&gt;"",טבלה20[[#This Row],[CycleNumber]]&lt;B674,B674&lt;&gt;"",טבלה20[[#This Row],[פעילות]]&lt;4),IF(F674-טבלה20[[#This Row],[LengthofCycle]]=טבלה20[[#This Row],[הפרש קבוע אחרון]],1,0),"")</f>
        <v/>
      </c>
      <c r="Q673" s="14" t="str">
        <f>IF(טבלה20[[#This Row],[פעילות]]="","",IF(OR(Q672="",AND(טבלה20[[#This Row],[דילוג]]=1,L672=3)),1,Q672+1))</f>
        <v/>
      </c>
      <c r="R673" s="14" t="str">
        <f>IF(AND(טבלה20[[#This Row],[מחזורי פעילות]]=3,H674=1,טבלה20[[#This Row],[הפרש קבוע אחרון]]&lt;&gt;J674),1,"")</f>
        <v/>
      </c>
      <c r="S673" s="14" t="str">
        <f>IF(AND(טבלה20[[#This Row],[מחזורי פעילות]]=3,H674=1,טבלה20[[#This Row],[הפרש קבוע אחרון]]=J674),1,"")</f>
        <v/>
      </c>
      <c r="T673" s="14" t="str">
        <f>IF(AND(טבלה20[[#This Row],[דילוג]]=1,טבלה20[[#This Row],[הפרש קבוע אחרון]]=J672,טבלה20[[#This Row],[מחזורי פעילות]]&gt;1),1,"")</f>
        <v/>
      </c>
      <c r="U673" s="14" t="str">
        <f>IF(OR(AND(טבלה20[[#This Row],[מחזורי פעילות]]&lt;&gt;"",Q674=""),AND(טבלה20[[#This Row],[פעילות]]=3,Q674=1)),טבלה20[[#This Row],[מחזורי פעילות]],"")</f>
        <v/>
      </c>
      <c r="V673" s="14" t="str">
        <f>IF(טבלה20[[#This Row],[באיזה מחזור נעקר אחרי קביעה?]]&lt;&gt;"",1,"")</f>
        <v/>
      </c>
      <c r="W673" s="14" t="str">
        <f>IF(AND(טבלה20[[#This Row],[באיזה מחזור נעקר אחרי קביעה?]]&lt;&gt;"",טבלה20[[#This Row],[CycleNumber]]&gt;B674),טבלה20[[#This Row],[באיזה מחזור נעקר אחרי קביעה?]],"")</f>
        <v/>
      </c>
      <c r="X673" s="14" t="str">
        <f>IF(AND(טבלה20[[#This Row],[הפרש קבוע אחרון]]&lt;&gt;"",J672=""),טבלה20[[#This Row],[CycleNumber]],"")</f>
        <v/>
      </c>
      <c r="Y673" s="14" t="str">
        <f>IF(OR(טבלה20[[#This Row],[CycleNumber]]&gt;B674,B674=""),טבלה20[[#This Row],[CycleNumber]],"")</f>
        <v/>
      </c>
      <c r="Z6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3" t="s">
        <v>67</v>
      </c>
      <c r="AS673">
        <v>11</v>
      </c>
      <c r="AT673">
        <v>35</v>
      </c>
      <c r="AU673">
        <f t="shared" si="23"/>
        <v>0</v>
      </c>
      <c r="AV673" t="str">
        <f t="shared" si="24"/>
        <v/>
      </c>
    </row>
    <row r="674" spans="1:48" x14ac:dyDescent="0.25">
      <c r="A674" t="s">
        <v>68</v>
      </c>
      <c r="B674">
        <v>2</v>
      </c>
      <c r="C674">
        <v>1</v>
      </c>
      <c r="D674">
        <v>1</v>
      </c>
      <c r="E674">
        <v>0</v>
      </c>
      <c r="F674">
        <v>38</v>
      </c>
      <c r="G674">
        <f>טבלה20[[#This Row],[LengthofCycle]]+1</f>
        <v>39</v>
      </c>
      <c r="H674" t="str">
        <f>IF(טבלה20[[#This Row],[CycleNumber]]&gt;2,IF(AND(טבלה20[[#This Row],[LengthofCycle]]-F673=F673-F672,טבלה20[[#This Row],[LengthofCycle]]-F673&lt;&gt;0),1,""),"")</f>
        <v/>
      </c>
      <c r="I674" t="str">
        <f>IF(טבלה20[[#This Row],[דילוג]]=1,SUM(H674:H675),"")</f>
        <v/>
      </c>
      <c r="J674" t="str">
        <f>IF(AND(טבלה20[[#This Row],[CycleNumber]]&gt;B673,טבלה20[[#This Row],[CycleNumber]]&gt;2),IF(טבלה20[[#This Row],[דילוג]]=1,טבלה20[[#This Row],[LengthofCycle]]-F673,J673),"")</f>
        <v/>
      </c>
      <c r="K674" t="str">
        <f>IF(AND(טבלה20[[#This Row],[CycleNumber]]&gt;B673,טבלה20[[#This Row],[CycleNumber]]&gt;2),IF(טבלה20[[#This Row],[דילוג]]=1,1,IF(MAX(K672:K673)=1,1,IF(טבלה20[[#This Row],[LengthofCycle]]-F673&lt;&gt;טבלה20[[#This Row],[הפרש קבוע אחרון]],0,""))),"")</f>
        <v/>
      </c>
      <c r="L674" t="str">
        <f>IF(טבלה20[[#This Row],[CycleNumber]]&lt;3,"",IF(טבלה20[[#This Row],[דילוג]]=1,1,IF(L673="","",IF(טבלה20[[#This Row],[LengthofCycle]]-F673=טבלה20[[#This Row],[הפרש קבוע אחרון]],1,IF(L673+1&gt;3,"",L673+1)))))</f>
        <v/>
      </c>
      <c r="M674" t="str">
        <f>IF(AND(טבלה20[[#This Row],[פעילות]]=1,L675=2,L676=1,B676&gt;טבלה20[[#This Row],[CycleNumber]]),1,"")</f>
        <v/>
      </c>
      <c r="N674" t="str">
        <f>IF(AND(טבלה20[[#This Row],[האם יש לאישה וסת דילוג?]]=1,טבלה20[[#This Row],[CycleNumber]]&gt;5),IF(AND(טבלה20[[#This Row],[LengthofCycle]]=F671,F673=F670,F672=F669),1,""),"")</f>
        <v/>
      </c>
      <c r="O674" t="str">
        <f>IF(OR(טבלה20[[#This Row],[פעילות]]="",L673=""),"",IF(טבלה20[[#This Row],[פעילות]]=1,1,0))</f>
        <v/>
      </c>
      <c r="P674" t="str">
        <f>IF(AND(טבלה20[[#This Row],[הפרש קבוע אחרון]]&lt;&gt;"",טבלה20[[#This Row],[CycleNumber]]&lt;B675,B675&lt;&gt;"",טבלה20[[#This Row],[פעילות]]&lt;4),IF(F675-טבלה20[[#This Row],[LengthofCycle]]=טבלה20[[#This Row],[הפרש קבוע אחרון]],1,0),"")</f>
        <v/>
      </c>
      <c r="Q674" s="14" t="str">
        <f>IF(טבלה20[[#This Row],[פעילות]]="","",IF(OR(Q673="",AND(טבלה20[[#This Row],[דילוג]]=1,L673=3)),1,Q673+1))</f>
        <v/>
      </c>
      <c r="R674" s="14" t="str">
        <f>IF(AND(טבלה20[[#This Row],[מחזורי פעילות]]=3,H675=1,טבלה20[[#This Row],[הפרש קבוע אחרון]]&lt;&gt;J675),1,"")</f>
        <v/>
      </c>
      <c r="S674" s="14" t="str">
        <f>IF(AND(טבלה20[[#This Row],[מחזורי פעילות]]=3,H675=1,טבלה20[[#This Row],[הפרש קבוע אחרון]]=J675),1,"")</f>
        <v/>
      </c>
      <c r="T674" s="14" t="str">
        <f>IF(AND(טבלה20[[#This Row],[דילוג]]=1,טבלה20[[#This Row],[הפרש קבוע אחרון]]=J673,טבלה20[[#This Row],[מחזורי פעילות]]&gt;1),1,"")</f>
        <v/>
      </c>
      <c r="U674" s="14" t="str">
        <f>IF(OR(AND(טבלה20[[#This Row],[מחזורי פעילות]]&lt;&gt;"",Q675=""),AND(טבלה20[[#This Row],[פעילות]]=3,Q675=1)),טבלה20[[#This Row],[מחזורי פעילות]],"")</f>
        <v/>
      </c>
      <c r="V674" s="14" t="str">
        <f>IF(טבלה20[[#This Row],[באיזה מחזור נעקר אחרי קביעה?]]&lt;&gt;"",1,"")</f>
        <v/>
      </c>
      <c r="W674" s="14" t="str">
        <f>IF(AND(טבלה20[[#This Row],[באיזה מחזור נעקר אחרי קביעה?]]&lt;&gt;"",טבלה20[[#This Row],[CycleNumber]]&gt;B675),טבלה20[[#This Row],[באיזה מחזור נעקר אחרי קביעה?]],"")</f>
        <v/>
      </c>
      <c r="X674" s="14" t="str">
        <f>IF(AND(טבלה20[[#This Row],[הפרש קבוע אחרון]]&lt;&gt;"",J673=""),טבלה20[[#This Row],[CycleNumber]],"")</f>
        <v/>
      </c>
      <c r="Y674" s="14" t="str">
        <f>IF(OR(טבלה20[[#This Row],[CycleNumber]]&gt;B675,B675=""),טבלה20[[#This Row],[CycleNumber]],"")</f>
        <v/>
      </c>
      <c r="Z6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4" t="s">
        <v>68</v>
      </c>
      <c r="AS674">
        <v>1</v>
      </c>
      <c r="AT674">
        <v>38</v>
      </c>
      <c r="AU674" t="str">
        <f t="shared" si="23"/>
        <v/>
      </c>
      <c r="AV674" t="str">
        <f t="shared" si="24"/>
        <v/>
      </c>
    </row>
    <row r="675" spans="1:48" x14ac:dyDescent="0.25">
      <c r="A675" t="s">
        <v>68</v>
      </c>
      <c r="B675">
        <v>3</v>
      </c>
      <c r="C675">
        <v>1</v>
      </c>
      <c r="D675">
        <v>1</v>
      </c>
      <c r="E675">
        <v>0</v>
      </c>
      <c r="F675">
        <v>42</v>
      </c>
      <c r="G675">
        <f>טבלה20[[#This Row],[LengthofCycle]]+1</f>
        <v>43</v>
      </c>
      <c r="H675" t="str">
        <f>IF(טבלה20[[#This Row],[CycleNumber]]&gt;2,IF(AND(טבלה20[[#This Row],[LengthofCycle]]-F674=F674-F673,טבלה20[[#This Row],[LengthofCycle]]-F674&lt;&gt;0),1,""),"")</f>
        <v/>
      </c>
      <c r="I675" t="str">
        <f>IF(טבלה20[[#This Row],[דילוג]]=1,SUM(H675:H676),"")</f>
        <v/>
      </c>
      <c r="J675" t="str">
        <f>IF(AND(טבלה20[[#This Row],[CycleNumber]]&gt;B674,טבלה20[[#This Row],[CycleNumber]]&gt;2),IF(טבלה20[[#This Row],[דילוג]]=1,טבלה20[[#This Row],[LengthofCycle]]-F674,J674),"")</f>
        <v/>
      </c>
      <c r="K675">
        <f>IF(AND(טבלה20[[#This Row],[CycleNumber]]&gt;B674,טבלה20[[#This Row],[CycleNumber]]&gt;2),IF(טבלה20[[#This Row],[דילוג]]=1,1,IF(MAX(K673:K674)=1,1,IF(טבלה20[[#This Row],[LengthofCycle]]-F674&lt;&gt;טבלה20[[#This Row],[הפרש קבוע אחרון]],0,""))),"")</f>
        <v>0</v>
      </c>
      <c r="L675" t="str">
        <f>IF(טבלה20[[#This Row],[CycleNumber]]&lt;3,"",IF(טבלה20[[#This Row],[דילוג]]=1,1,IF(L674="","",IF(טבלה20[[#This Row],[LengthofCycle]]-F674=טבלה20[[#This Row],[הפרש קבוע אחרון]],1,IF(L674+1&gt;3,"",L674+1)))))</f>
        <v/>
      </c>
      <c r="M675" t="str">
        <f>IF(AND(טבלה20[[#This Row],[פעילות]]=1,L676=2,L677=1,B677&gt;טבלה20[[#This Row],[CycleNumber]]),1,"")</f>
        <v/>
      </c>
      <c r="N675" t="str">
        <f>IF(AND(טבלה20[[#This Row],[האם יש לאישה וסת דילוג?]]=1,טבלה20[[#This Row],[CycleNumber]]&gt;5),IF(AND(טבלה20[[#This Row],[LengthofCycle]]=F672,F674=F671,F673=F670),1,""),"")</f>
        <v/>
      </c>
      <c r="O675" t="str">
        <f>IF(OR(טבלה20[[#This Row],[פעילות]]="",L674=""),"",IF(טבלה20[[#This Row],[פעילות]]=1,1,0))</f>
        <v/>
      </c>
      <c r="P675" t="str">
        <f>IF(AND(טבלה20[[#This Row],[הפרש קבוע אחרון]]&lt;&gt;"",טבלה20[[#This Row],[CycleNumber]]&lt;B676,B676&lt;&gt;"",טבלה20[[#This Row],[פעילות]]&lt;4),IF(F676-טבלה20[[#This Row],[LengthofCycle]]=טבלה20[[#This Row],[הפרש קבוע אחרון]],1,0),"")</f>
        <v/>
      </c>
      <c r="Q675" s="14" t="str">
        <f>IF(טבלה20[[#This Row],[פעילות]]="","",IF(OR(Q674="",AND(טבלה20[[#This Row],[דילוג]]=1,L674=3)),1,Q674+1))</f>
        <v/>
      </c>
      <c r="R675" s="14" t="str">
        <f>IF(AND(טבלה20[[#This Row],[מחזורי פעילות]]=3,H676=1,טבלה20[[#This Row],[הפרש קבוע אחרון]]&lt;&gt;J676),1,"")</f>
        <v/>
      </c>
      <c r="S675" s="14" t="str">
        <f>IF(AND(טבלה20[[#This Row],[מחזורי פעילות]]=3,H676=1,טבלה20[[#This Row],[הפרש קבוע אחרון]]=J676),1,"")</f>
        <v/>
      </c>
      <c r="T675" s="14" t="str">
        <f>IF(AND(טבלה20[[#This Row],[דילוג]]=1,טבלה20[[#This Row],[הפרש קבוע אחרון]]=J674,טבלה20[[#This Row],[מחזורי פעילות]]&gt;1),1,"")</f>
        <v/>
      </c>
      <c r="U675" s="14" t="str">
        <f>IF(OR(AND(טבלה20[[#This Row],[מחזורי פעילות]]&lt;&gt;"",Q676=""),AND(טבלה20[[#This Row],[פעילות]]=3,Q676=1)),טבלה20[[#This Row],[מחזורי פעילות]],"")</f>
        <v/>
      </c>
      <c r="V675" s="14" t="str">
        <f>IF(טבלה20[[#This Row],[באיזה מחזור נעקר אחרי קביעה?]]&lt;&gt;"",1,"")</f>
        <v/>
      </c>
      <c r="W675" s="14" t="str">
        <f>IF(AND(טבלה20[[#This Row],[באיזה מחזור נעקר אחרי קביעה?]]&lt;&gt;"",טבלה20[[#This Row],[CycleNumber]]&gt;B676),טבלה20[[#This Row],[באיזה מחזור נעקר אחרי קביעה?]],"")</f>
        <v/>
      </c>
      <c r="X675" s="14" t="str">
        <f>IF(AND(טבלה20[[#This Row],[הפרש קבוע אחרון]]&lt;&gt;"",J674=""),טבלה20[[#This Row],[CycleNumber]],"")</f>
        <v/>
      </c>
      <c r="Y675" s="14" t="str">
        <f>IF(OR(טבלה20[[#This Row],[CycleNumber]]&gt;B676,B676=""),טבלה20[[#This Row],[CycleNumber]],"")</f>
        <v/>
      </c>
      <c r="Z6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5" t="s">
        <v>68</v>
      </c>
      <c r="AS675">
        <v>2</v>
      </c>
      <c r="AT675">
        <v>38</v>
      </c>
      <c r="AU675" t="str">
        <f t="shared" si="23"/>
        <v/>
      </c>
      <c r="AV675" t="str">
        <f t="shared" si="24"/>
        <v/>
      </c>
    </row>
    <row r="676" spans="1:48" x14ac:dyDescent="0.25">
      <c r="A676" t="s">
        <v>68</v>
      </c>
      <c r="B676">
        <v>4</v>
      </c>
      <c r="C676">
        <v>1</v>
      </c>
      <c r="D676">
        <v>1</v>
      </c>
      <c r="E676">
        <v>0</v>
      </c>
      <c r="F676">
        <v>37</v>
      </c>
      <c r="G676">
        <f>טבלה20[[#This Row],[LengthofCycle]]+1</f>
        <v>38</v>
      </c>
      <c r="H676" t="str">
        <f>IF(טבלה20[[#This Row],[CycleNumber]]&gt;2,IF(AND(טבלה20[[#This Row],[LengthofCycle]]-F675=F675-F674,טבלה20[[#This Row],[LengthofCycle]]-F675&lt;&gt;0),1,""),"")</f>
        <v/>
      </c>
      <c r="I676" t="str">
        <f>IF(טבלה20[[#This Row],[דילוג]]=1,SUM(H676:H677),"")</f>
        <v/>
      </c>
      <c r="J676" t="str">
        <f>IF(AND(טבלה20[[#This Row],[CycleNumber]]&gt;B675,טבלה20[[#This Row],[CycleNumber]]&gt;2),IF(טבלה20[[#This Row],[דילוג]]=1,טבלה20[[#This Row],[LengthofCycle]]-F675,J675),"")</f>
        <v/>
      </c>
      <c r="K676">
        <f>IF(AND(טבלה20[[#This Row],[CycleNumber]]&gt;B675,טבלה20[[#This Row],[CycleNumber]]&gt;2),IF(טבלה20[[#This Row],[דילוג]]=1,1,IF(MAX(K674:K675)=1,1,IF(טבלה20[[#This Row],[LengthofCycle]]-F675&lt;&gt;טבלה20[[#This Row],[הפרש קבוע אחרון]],0,""))),"")</f>
        <v>0</v>
      </c>
      <c r="L676" t="str">
        <f>IF(טבלה20[[#This Row],[CycleNumber]]&lt;3,"",IF(טבלה20[[#This Row],[דילוג]]=1,1,IF(L675="","",IF(טבלה20[[#This Row],[LengthofCycle]]-F675=טבלה20[[#This Row],[הפרש קבוע אחרון]],1,IF(L675+1&gt;3,"",L675+1)))))</f>
        <v/>
      </c>
      <c r="M676" t="str">
        <f>IF(AND(טבלה20[[#This Row],[פעילות]]=1,L677=2,L678=1,B678&gt;טבלה20[[#This Row],[CycleNumber]]),1,"")</f>
        <v/>
      </c>
      <c r="N676" t="str">
        <f>IF(AND(טבלה20[[#This Row],[האם יש לאישה וסת דילוג?]]=1,טבלה20[[#This Row],[CycleNumber]]&gt;5),IF(AND(טבלה20[[#This Row],[LengthofCycle]]=F673,F675=F672,F674=F671),1,""),"")</f>
        <v/>
      </c>
      <c r="O676" t="str">
        <f>IF(OR(טבלה20[[#This Row],[פעילות]]="",L675=""),"",IF(טבלה20[[#This Row],[פעילות]]=1,1,0))</f>
        <v/>
      </c>
      <c r="P676" t="str">
        <f>IF(AND(טבלה20[[#This Row],[הפרש קבוע אחרון]]&lt;&gt;"",טבלה20[[#This Row],[CycleNumber]]&lt;B677,B677&lt;&gt;"",טבלה20[[#This Row],[פעילות]]&lt;4),IF(F677-טבלה20[[#This Row],[LengthofCycle]]=טבלה20[[#This Row],[הפרש קבוע אחרון]],1,0),"")</f>
        <v/>
      </c>
      <c r="Q676" s="14" t="str">
        <f>IF(טבלה20[[#This Row],[פעילות]]="","",IF(OR(Q675="",AND(טבלה20[[#This Row],[דילוג]]=1,L675=3)),1,Q675+1))</f>
        <v/>
      </c>
      <c r="R676" s="14" t="str">
        <f>IF(AND(טבלה20[[#This Row],[מחזורי פעילות]]=3,H677=1,טבלה20[[#This Row],[הפרש קבוע אחרון]]&lt;&gt;J677),1,"")</f>
        <v/>
      </c>
      <c r="S676" s="14" t="str">
        <f>IF(AND(טבלה20[[#This Row],[מחזורי פעילות]]=3,H677=1,טבלה20[[#This Row],[הפרש קבוע אחרון]]=J677),1,"")</f>
        <v/>
      </c>
      <c r="T676" s="14" t="str">
        <f>IF(AND(טבלה20[[#This Row],[דילוג]]=1,טבלה20[[#This Row],[הפרש קבוע אחרון]]=J675,טבלה20[[#This Row],[מחזורי פעילות]]&gt;1),1,"")</f>
        <v/>
      </c>
      <c r="U676" s="14" t="str">
        <f>IF(OR(AND(טבלה20[[#This Row],[מחזורי פעילות]]&lt;&gt;"",Q677=""),AND(טבלה20[[#This Row],[פעילות]]=3,Q677=1)),טבלה20[[#This Row],[מחזורי פעילות]],"")</f>
        <v/>
      </c>
      <c r="V676" s="14" t="str">
        <f>IF(טבלה20[[#This Row],[באיזה מחזור נעקר אחרי קביעה?]]&lt;&gt;"",1,"")</f>
        <v/>
      </c>
      <c r="W676" s="14" t="str">
        <f>IF(AND(טבלה20[[#This Row],[באיזה מחזור נעקר אחרי קביעה?]]&lt;&gt;"",טבלה20[[#This Row],[CycleNumber]]&gt;B677),טבלה20[[#This Row],[באיזה מחזור נעקר אחרי קביעה?]],"")</f>
        <v/>
      </c>
      <c r="X676" s="14" t="str">
        <f>IF(AND(טבלה20[[#This Row],[הפרש קבוע אחרון]]&lt;&gt;"",J675=""),טבלה20[[#This Row],[CycleNumber]],"")</f>
        <v/>
      </c>
      <c r="Y676" s="14" t="str">
        <f>IF(OR(טבלה20[[#This Row],[CycleNumber]]&gt;B677,B677=""),טבלה20[[#This Row],[CycleNumber]],"")</f>
        <v/>
      </c>
      <c r="Z6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6" t="s">
        <v>68</v>
      </c>
      <c r="AS676">
        <v>3</v>
      </c>
      <c r="AT676">
        <v>42</v>
      </c>
      <c r="AU676">
        <f t="shared" si="23"/>
        <v>0</v>
      </c>
      <c r="AV676" t="str">
        <f t="shared" si="24"/>
        <v/>
      </c>
    </row>
    <row r="677" spans="1:48" x14ac:dyDescent="0.25">
      <c r="A677" t="s">
        <v>68</v>
      </c>
      <c r="B677">
        <v>5</v>
      </c>
      <c r="C677">
        <v>1</v>
      </c>
      <c r="D677">
        <v>1</v>
      </c>
      <c r="E677">
        <v>0</v>
      </c>
      <c r="F677">
        <v>30</v>
      </c>
      <c r="G677">
        <f>טבלה20[[#This Row],[LengthofCycle]]+1</f>
        <v>31</v>
      </c>
      <c r="H677" t="str">
        <f>IF(טבלה20[[#This Row],[CycleNumber]]&gt;2,IF(AND(טבלה20[[#This Row],[LengthofCycle]]-F676=F676-F675,טבלה20[[#This Row],[LengthofCycle]]-F676&lt;&gt;0),1,""),"")</f>
        <v/>
      </c>
      <c r="I677" t="str">
        <f>IF(טבלה20[[#This Row],[דילוג]]=1,SUM(H677:H678),"")</f>
        <v/>
      </c>
      <c r="J677" t="str">
        <f>IF(AND(טבלה20[[#This Row],[CycleNumber]]&gt;B676,טבלה20[[#This Row],[CycleNumber]]&gt;2),IF(טבלה20[[#This Row],[דילוג]]=1,טבלה20[[#This Row],[LengthofCycle]]-F676,J676),"")</f>
        <v/>
      </c>
      <c r="K677">
        <f>IF(AND(טבלה20[[#This Row],[CycleNumber]]&gt;B676,טבלה20[[#This Row],[CycleNumber]]&gt;2),IF(טבלה20[[#This Row],[דילוג]]=1,1,IF(MAX(K675:K676)=1,1,IF(טבלה20[[#This Row],[LengthofCycle]]-F676&lt;&gt;טבלה20[[#This Row],[הפרש קבוע אחרון]],0,""))),"")</f>
        <v>0</v>
      </c>
      <c r="L677" t="str">
        <f>IF(טבלה20[[#This Row],[CycleNumber]]&lt;3,"",IF(טבלה20[[#This Row],[דילוג]]=1,1,IF(L676="","",IF(טבלה20[[#This Row],[LengthofCycle]]-F676=טבלה20[[#This Row],[הפרש קבוע אחרון]],1,IF(L676+1&gt;3,"",L676+1)))))</f>
        <v/>
      </c>
      <c r="M677" t="str">
        <f>IF(AND(טבלה20[[#This Row],[פעילות]]=1,L678=2,L679=1,B679&gt;טבלה20[[#This Row],[CycleNumber]]),1,"")</f>
        <v/>
      </c>
      <c r="N677" t="str">
        <f>IF(AND(טבלה20[[#This Row],[האם יש לאישה וסת דילוג?]]=1,טבלה20[[#This Row],[CycleNumber]]&gt;5),IF(AND(טבלה20[[#This Row],[LengthofCycle]]=F674,F676=F673,F675=F672),1,""),"")</f>
        <v/>
      </c>
      <c r="O677" t="str">
        <f>IF(OR(טבלה20[[#This Row],[פעילות]]="",L676=""),"",IF(טבלה20[[#This Row],[פעילות]]=1,1,0))</f>
        <v/>
      </c>
      <c r="P677" t="str">
        <f>IF(AND(טבלה20[[#This Row],[הפרש קבוע אחרון]]&lt;&gt;"",טבלה20[[#This Row],[CycleNumber]]&lt;B678,B678&lt;&gt;"",טבלה20[[#This Row],[פעילות]]&lt;4),IF(F678-טבלה20[[#This Row],[LengthofCycle]]=טבלה20[[#This Row],[הפרש קבוע אחרון]],1,0),"")</f>
        <v/>
      </c>
      <c r="Q677" s="14" t="str">
        <f>IF(טבלה20[[#This Row],[פעילות]]="","",IF(OR(Q676="",AND(טבלה20[[#This Row],[דילוג]]=1,L676=3)),1,Q676+1))</f>
        <v/>
      </c>
      <c r="R677" s="14" t="str">
        <f>IF(AND(טבלה20[[#This Row],[מחזורי פעילות]]=3,H678=1,טבלה20[[#This Row],[הפרש קבוע אחרון]]&lt;&gt;J678),1,"")</f>
        <v/>
      </c>
      <c r="S677" s="14" t="str">
        <f>IF(AND(טבלה20[[#This Row],[מחזורי פעילות]]=3,H678=1,טבלה20[[#This Row],[הפרש קבוע אחרון]]=J678),1,"")</f>
        <v/>
      </c>
      <c r="T677" s="14" t="str">
        <f>IF(AND(טבלה20[[#This Row],[דילוג]]=1,טבלה20[[#This Row],[הפרש קבוע אחרון]]=J676,טבלה20[[#This Row],[מחזורי פעילות]]&gt;1),1,"")</f>
        <v/>
      </c>
      <c r="U677" s="14" t="str">
        <f>IF(OR(AND(טבלה20[[#This Row],[מחזורי פעילות]]&lt;&gt;"",Q678=""),AND(טבלה20[[#This Row],[פעילות]]=3,Q678=1)),טבלה20[[#This Row],[מחזורי פעילות]],"")</f>
        <v/>
      </c>
      <c r="V677" s="14" t="str">
        <f>IF(טבלה20[[#This Row],[באיזה מחזור נעקר אחרי קביעה?]]&lt;&gt;"",1,"")</f>
        <v/>
      </c>
      <c r="W677" s="14" t="str">
        <f>IF(AND(טבלה20[[#This Row],[באיזה מחזור נעקר אחרי קביעה?]]&lt;&gt;"",טבלה20[[#This Row],[CycleNumber]]&gt;B678),טבלה20[[#This Row],[באיזה מחזור נעקר אחרי קביעה?]],"")</f>
        <v/>
      </c>
      <c r="X677" s="14" t="str">
        <f>IF(AND(טבלה20[[#This Row],[הפרש קבוע אחרון]]&lt;&gt;"",J676=""),טבלה20[[#This Row],[CycleNumber]],"")</f>
        <v/>
      </c>
      <c r="Y677" s="14" t="str">
        <f>IF(OR(טבלה20[[#This Row],[CycleNumber]]&gt;B678,B678=""),טבלה20[[#This Row],[CycleNumber]],"")</f>
        <v/>
      </c>
      <c r="Z6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7" t="s">
        <v>68</v>
      </c>
      <c r="AS677">
        <v>4</v>
      </c>
      <c r="AT677">
        <v>37</v>
      </c>
      <c r="AU677">
        <f t="shared" si="23"/>
        <v>0</v>
      </c>
      <c r="AV677" t="str">
        <f t="shared" si="24"/>
        <v/>
      </c>
    </row>
    <row r="678" spans="1:48" x14ac:dyDescent="0.25">
      <c r="A678" t="s">
        <v>68</v>
      </c>
      <c r="B678">
        <v>6</v>
      </c>
      <c r="C678">
        <v>1</v>
      </c>
      <c r="D678">
        <v>1</v>
      </c>
      <c r="E678">
        <v>0</v>
      </c>
      <c r="F678">
        <v>38</v>
      </c>
      <c r="G678">
        <f>טבלה20[[#This Row],[LengthofCycle]]+1</f>
        <v>39</v>
      </c>
      <c r="H678" t="str">
        <f>IF(טבלה20[[#This Row],[CycleNumber]]&gt;2,IF(AND(טבלה20[[#This Row],[LengthofCycle]]-F677=F677-F676,טבלה20[[#This Row],[LengthofCycle]]-F677&lt;&gt;0),1,""),"")</f>
        <v/>
      </c>
      <c r="I678" t="str">
        <f>IF(טבלה20[[#This Row],[דילוג]]=1,SUM(H678:H679),"")</f>
        <v/>
      </c>
      <c r="J678" t="str">
        <f>IF(AND(טבלה20[[#This Row],[CycleNumber]]&gt;B677,טבלה20[[#This Row],[CycleNumber]]&gt;2),IF(טבלה20[[#This Row],[דילוג]]=1,טבלה20[[#This Row],[LengthofCycle]]-F677,J677),"")</f>
        <v/>
      </c>
      <c r="K678">
        <f>IF(AND(טבלה20[[#This Row],[CycleNumber]]&gt;B677,טבלה20[[#This Row],[CycleNumber]]&gt;2),IF(טבלה20[[#This Row],[דילוג]]=1,1,IF(MAX(K676:K677)=1,1,IF(טבלה20[[#This Row],[LengthofCycle]]-F677&lt;&gt;טבלה20[[#This Row],[הפרש קבוע אחרון]],0,""))),"")</f>
        <v>0</v>
      </c>
      <c r="L678" t="str">
        <f>IF(טבלה20[[#This Row],[CycleNumber]]&lt;3,"",IF(טבלה20[[#This Row],[דילוג]]=1,1,IF(L677="","",IF(טבלה20[[#This Row],[LengthofCycle]]-F677=טבלה20[[#This Row],[הפרש קבוע אחרון]],1,IF(L677+1&gt;3,"",L677+1)))))</f>
        <v/>
      </c>
      <c r="M678" t="str">
        <f>IF(AND(טבלה20[[#This Row],[פעילות]]=1,L679=2,L680=1,B680&gt;טבלה20[[#This Row],[CycleNumber]]),1,"")</f>
        <v/>
      </c>
      <c r="N678" t="str">
        <f>IF(AND(טבלה20[[#This Row],[האם יש לאישה וסת דילוג?]]=1,טבלה20[[#This Row],[CycleNumber]]&gt;5),IF(AND(טבלה20[[#This Row],[LengthofCycle]]=F675,F677=F674,F676=F673),1,""),"")</f>
        <v/>
      </c>
      <c r="O678" t="str">
        <f>IF(OR(טבלה20[[#This Row],[פעילות]]="",L677=""),"",IF(טבלה20[[#This Row],[פעילות]]=1,1,0))</f>
        <v/>
      </c>
      <c r="P678" t="str">
        <f>IF(AND(טבלה20[[#This Row],[הפרש קבוע אחרון]]&lt;&gt;"",טבלה20[[#This Row],[CycleNumber]]&lt;B679,B679&lt;&gt;"",טבלה20[[#This Row],[פעילות]]&lt;4),IF(F679-טבלה20[[#This Row],[LengthofCycle]]=טבלה20[[#This Row],[הפרש קבוע אחרון]],1,0),"")</f>
        <v/>
      </c>
      <c r="Q678" s="14" t="str">
        <f>IF(טבלה20[[#This Row],[פעילות]]="","",IF(OR(Q677="",AND(טבלה20[[#This Row],[דילוג]]=1,L677=3)),1,Q677+1))</f>
        <v/>
      </c>
      <c r="R678" s="14" t="str">
        <f>IF(AND(טבלה20[[#This Row],[מחזורי פעילות]]=3,H679=1,טבלה20[[#This Row],[הפרש קבוע אחרון]]&lt;&gt;J679),1,"")</f>
        <v/>
      </c>
      <c r="S678" s="14" t="str">
        <f>IF(AND(טבלה20[[#This Row],[מחזורי פעילות]]=3,H679=1,טבלה20[[#This Row],[הפרש קבוע אחרון]]=J679),1,"")</f>
        <v/>
      </c>
      <c r="T678" s="14" t="str">
        <f>IF(AND(טבלה20[[#This Row],[דילוג]]=1,טבלה20[[#This Row],[הפרש קבוע אחרון]]=J677,טבלה20[[#This Row],[מחזורי פעילות]]&gt;1),1,"")</f>
        <v/>
      </c>
      <c r="U678" s="14" t="str">
        <f>IF(OR(AND(טבלה20[[#This Row],[מחזורי פעילות]]&lt;&gt;"",Q679=""),AND(טבלה20[[#This Row],[פעילות]]=3,Q679=1)),טבלה20[[#This Row],[מחזורי פעילות]],"")</f>
        <v/>
      </c>
      <c r="V678" s="14" t="str">
        <f>IF(טבלה20[[#This Row],[באיזה מחזור נעקר אחרי קביעה?]]&lt;&gt;"",1,"")</f>
        <v/>
      </c>
      <c r="W678" s="14" t="str">
        <f>IF(AND(טבלה20[[#This Row],[באיזה מחזור נעקר אחרי קביעה?]]&lt;&gt;"",טבלה20[[#This Row],[CycleNumber]]&gt;B679),טבלה20[[#This Row],[באיזה מחזור נעקר אחרי קביעה?]],"")</f>
        <v/>
      </c>
      <c r="X678" s="14" t="str">
        <f>IF(AND(טבלה20[[#This Row],[הפרש קבוע אחרון]]&lt;&gt;"",J677=""),טבלה20[[#This Row],[CycleNumber]],"")</f>
        <v/>
      </c>
      <c r="Y678" s="14">
        <f>IF(OR(טבלה20[[#This Row],[CycleNumber]]&gt;B679,B679=""),טבלה20[[#This Row],[CycleNumber]],"")</f>
        <v>6</v>
      </c>
      <c r="Z6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8" t="s">
        <v>68</v>
      </c>
      <c r="AS678">
        <v>5</v>
      </c>
      <c r="AT678">
        <v>30</v>
      </c>
      <c r="AU678">
        <f t="shared" si="23"/>
        <v>0</v>
      </c>
      <c r="AV678" t="str">
        <f t="shared" si="24"/>
        <v/>
      </c>
    </row>
    <row r="679" spans="1:48" x14ac:dyDescent="0.25">
      <c r="A679" t="s">
        <v>69</v>
      </c>
      <c r="B679">
        <v>1</v>
      </c>
      <c r="C679">
        <v>0</v>
      </c>
      <c r="D679">
        <v>1</v>
      </c>
      <c r="E679">
        <v>0</v>
      </c>
      <c r="F679">
        <v>32</v>
      </c>
      <c r="G679">
        <f>טבלה20[[#This Row],[LengthofCycle]]+1</f>
        <v>33</v>
      </c>
      <c r="H679" t="str">
        <f>IF(טבלה20[[#This Row],[CycleNumber]]&gt;2,IF(AND(טבלה20[[#This Row],[LengthofCycle]]-F678=F678-F677,טבלה20[[#This Row],[LengthofCycle]]-F678&lt;&gt;0),1,""),"")</f>
        <v/>
      </c>
      <c r="I679" t="str">
        <f>IF(טבלה20[[#This Row],[דילוג]]=1,SUM(H679:H680),"")</f>
        <v/>
      </c>
      <c r="J679" t="str">
        <f>IF(AND(טבלה20[[#This Row],[CycleNumber]]&gt;B678,טבלה20[[#This Row],[CycleNumber]]&gt;2),IF(טבלה20[[#This Row],[דילוג]]=1,טבלה20[[#This Row],[LengthofCycle]]-F678,J678),"")</f>
        <v/>
      </c>
      <c r="K679" t="str">
        <f>IF(AND(טבלה20[[#This Row],[CycleNumber]]&gt;B678,טבלה20[[#This Row],[CycleNumber]]&gt;2),IF(טבלה20[[#This Row],[דילוג]]=1,1,IF(MAX(K677:K678)=1,1,IF(טבלה20[[#This Row],[LengthofCycle]]-F678&lt;&gt;טבלה20[[#This Row],[הפרש קבוע אחרון]],0,""))),"")</f>
        <v/>
      </c>
      <c r="L679" t="str">
        <f>IF(טבלה20[[#This Row],[CycleNumber]]&lt;3,"",IF(טבלה20[[#This Row],[דילוג]]=1,1,IF(L678="","",IF(טבלה20[[#This Row],[LengthofCycle]]-F678=טבלה20[[#This Row],[הפרש קבוע אחרון]],1,IF(L678+1&gt;3,"",L678+1)))))</f>
        <v/>
      </c>
      <c r="M679" t="str">
        <f>IF(AND(טבלה20[[#This Row],[פעילות]]=1,L680=2,L681=1,B681&gt;טבלה20[[#This Row],[CycleNumber]]),1,"")</f>
        <v/>
      </c>
      <c r="N679" t="str">
        <f>IF(AND(טבלה20[[#This Row],[האם יש לאישה וסת דילוג?]]=1,טבלה20[[#This Row],[CycleNumber]]&gt;5),IF(AND(טבלה20[[#This Row],[LengthofCycle]]=F676,F678=F675,F677=F674),1,""),"")</f>
        <v/>
      </c>
      <c r="O679" t="str">
        <f>IF(OR(טבלה20[[#This Row],[פעילות]]="",L678=""),"",IF(טבלה20[[#This Row],[פעילות]]=1,1,0))</f>
        <v/>
      </c>
      <c r="P679" t="str">
        <f>IF(AND(טבלה20[[#This Row],[הפרש קבוע אחרון]]&lt;&gt;"",טבלה20[[#This Row],[CycleNumber]]&lt;B680,B680&lt;&gt;"",טבלה20[[#This Row],[פעילות]]&lt;4),IF(F680-טבלה20[[#This Row],[LengthofCycle]]=טבלה20[[#This Row],[הפרש קבוע אחרון]],1,0),"")</f>
        <v/>
      </c>
      <c r="Q679" s="14" t="str">
        <f>IF(טבלה20[[#This Row],[פעילות]]="","",IF(OR(Q678="",AND(טבלה20[[#This Row],[דילוג]]=1,L678=3)),1,Q678+1))</f>
        <v/>
      </c>
      <c r="R679" s="14" t="str">
        <f>IF(AND(טבלה20[[#This Row],[מחזורי פעילות]]=3,H680=1,טבלה20[[#This Row],[הפרש קבוע אחרון]]&lt;&gt;J680),1,"")</f>
        <v/>
      </c>
      <c r="S679" s="14" t="str">
        <f>IF(AND(טבלה20[[#This Row],[מחזורי פעילות]]=3,H680=1,טבלה20[[#This Row],[הפרש קבוע אחרון]]=J680),1,"")</f>
        <v/>
      </c>
      <c r="T679" s="14" t="str">
        <f>IF(AND(טבלה20[[#This Row],[דילוג]]=1,טבלה20[[#This Row],[הפרש קבוע אחרון]]=J678,טבלה20[[#This Row],[מחזורי פעילות]]&gt;1),1,"")</f>
        <v/>
      </c>
      <c r="U679" s="14" t="str">
        <f>IF(OR(AND(טבלה20[[#This Row],[מחזורי פעילות]]&lt;&gt;"",Q680=""),AND(טבלה20[[#This Row],[פעילות]]=3,Q680=1)),טבלה20[[#This Row],[מחזורי פעילות]],"")</f>
        <v/>
      </c>
      <c r="V679" s="14" t="str">
        <f>IF(טבלה20[[#This Row],[באיזה מחזור נעקר אחרי קביעה?]]&lt;&gt;"",1,"")</f>
        <v/>
      </c>
      <c r="W679" s="14" t="str">
        <f>IF(AND(טבלה20[[#This Row],[באיזה מחזור נעקר אחרי קביעה?]]&lt;&gt;"",טבלה20[[#This Row],[CycleNumber]]&gt;B680),טבלה20[[#This Row],[באיזה מחזור נעקר אחרי קביעה?]],"")</f>
        <v/>
      </c>
      <c r="X679" s="14" t="str">
        <f>IF(AND(טבלה20[[#This Row],[הפרש קבוע אחרון]]&lt;&gt;"",J678=""),טבלה20[[#This Row],[CycleNumber]],"")</f>
        <v/>
      </c>
      <c r="Y679" s="14" t="str">
        <f>IF(OR(טבלה20[[#This Row],[CycleNumber]]&gt;B680,B680=""),טבלה20[[#This Row],[CycleNumber]],"")</f>
        <v/>
      </c>
      <c r="Z6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79" t="s">
        <v>68</v>
      </c>
      <c r="AS679">
        <v>6</v>
      </c>
      <c r="AT679">
        <v>38</v>
      </c>
      <c r="AU679">
        <f t="shared" si="23"/>
        <v>0</v>
      </c>
      <c r="AV679" t="str">
        <f t="shared" si="24"/>
        <v/>
      </c>
    </row>
    <row r="680" spans="1:48" x14ac:dyDescent="0.25">
      <c r="A680" t="s">
        <v>69</v>
      </c>
      <c r="B680">
        <v>2</v>
      </c>
      <c r="C680">
        <v>0</v>
      </c>
      <c r="D680">
        <v>1</v>
      </c>
      <c r="E680">
        <v>0</v>
      </c>
      <c r="F680">
        <v>33</v>
      </c>
      <c r="G680">
        <f>טבלה20[[#This Row],[LengthofCycle]]+1</f>
        <v>34</v>
      </c>
      <c r="H680" t="str">
        <f>IF(טבלה20[[#This Row],[CycleNumber]]&gt;2,IF(AND(טבלה20[[#This Row],[LengthofCycle]]-F679=F679-F678,טבלה20[[#This Row],[LengthofCycle]]-F679&lt;&gt;0),1,""),"")</f>
        <v/>
      </c>
      <c r="I680" t="str">
        <f>IF(טבלה20[[#This Row],[דילוג]]=1,SUM(H680:H681),"")</f>
        <v/>
      </c>
      <c r="J680" t="str">
        <f>IF(AND(טבלה20[[#This Row],[CycleNumber]]&gt;B679,טבלה20[[#This Row],[CycleNumber]]&gt;2),IF(טבלה20[[#This Row],[דילוג]]=1,טבלה20[[#This Row],[LengthofCycle]]-F679,J679),"")</f>
        <v/>
      </c>
      <c r="K680" t="str">
        <f>IF(AND(טבלה20[[#This Row],[CycleNumber]]&gt;B679,טבלה20[[#This Row],[CycleNumber]]&gt;2),IF(טבלה20[[#This Row],[דילוג]]=1,1,IF(MAX(K678:K679)=1,1,IF(טבלה20[[#This Row],[LengthofCycle]]-F679&lt;&gt;טבלה20[[#This Row],[הפרש קבוע אחרון]],0,""))),"")</f>
        <v/>
      </c>
      <c r="L680" t="str">
        <f>IF(טבלה20[[#This Row],[CycleNumber]]&lt;3,"",IF(טבלה20[[#This Row],[דילוג]]=1,1,IF(L679="","",IF(טבלה20[[#This Row],[LengthofCycle]]-F679=טבלה20[[#This Row],[הפרש קבוע אחרון]],1,IF(L679+1&gt;3,"",L679+1)))))</f>
        <v/>
      </c>
      <c r="M680" t="str">
        <f>IF(AND(טבלה20[[#This Row],[פעילות]]=1,L681=2,L682=1,B682&gt;טבלה20[[#This Row],[CycleNumber]]),1,"")</f>
        <v/>
      </c>
      <c r="N680" t="str">
        <f>IF(AND(טבלה20[[#This Row],[האם יש לאישה וסת דילוג?]]=1,טבלה20[[#This Row],[CycleNumber]]&gt;5),IF(AND(טבלה20[[#This Row],[LengthofCycle]]=F677,F679=F676,F678=F675),1,""),"")</f>
        <v/>
      </c>
      <c r="O680" t="str">
        <f>IF(OR(טבלה20[[#This Row],[פעילות]]="",L679=""),"",IF(טבלה20[[#This Row],[פעילות]]=1,1,0))</f>
        <v/>
      </c>
      <c r="P680" t="str">
        <f>IF(AND(טבלה20[[#This Row],[הפרש קבוע אחרון]]&lt;&gt;"",טבלה20[[#This Row],[CycleNumber]]&lt;B681,B681&lt;&gt;"",טבלה20[[#This Row],[פעילות]]&lt;4),IF(F681-טבלה20[[#This Row],[LengthofCycle]]=טבלה20[[#This Row],[הפרש קבוע אחרון]],1,0),"")</f>
        <v/>
      </c>
      <c r="Q680" s="14" t="str">
        <f>IF(טבלה20[[#This Row],[פעילות]]="","",IF(OR(Q679="",AND(טבלה20[[#This Row],[דילוג]]=1,L679=3)),1,Q679+1))</f>
        <v/>
      </c>
      <c r="R680" s="14" t="str">
        <f>IF(AND(טבלה20[[#This Row],[מחזורי פעילות]]=3,H681=1,טבלה20[[#This Row],[הפרש קבוע אחרון]]&lt;&gt;J681),1,"")</f>
        <v/>
      </c>
      <c r="S680" s="14" t="str">
        <f>IF(AND(טבלה20[[#This Row],[מחזורי פעילות]]=3,H681=1,טבלה20[[#This Row],[הפרש קבוע אחרון]]=J681),1,"")</f>
        <v/>
      </c>
      <c r="T680" s="14" t="str">
        <f>IF(AND(טבלה20[[#This Row],[דילוג]]=1,טבלה20[[#This Row],[הפרש קבוע אחרון]]=J679,טבלה20[[#This Row],[מחזורי פעילות]]&gt;1),1,"")</f>
        <v/>
      </c>
      <c r="U680" s="14" t="str">
        <f>IF(OR(AND(טבלה20[[#This Row],[מחזורי פעילות]]&lt;&gt;"",Q681=""),AND(טבלה20[[#This Row],[פעילות]]=3,Q681=1)),טבלה20[[#This Row],[מחזורי פעילות]],"")</f>
        <v/>
      </c>
      <c r="V680" s="14" t="str">
        <f>IF(טבלה20[[#This Row],[באיזה מחזור נעקר אחרי קביעה?]]&lt;&gt;"",1,"")</f>
        <v/>
      </c>
      <c r="W680" s="14" t="str">
        <f>IF(AND(טבלה20[[#This Row],[באיזה מחזור נעקר אחרי קביעה?]]&lt;&gt;"",טבלה20[[#This Row],[CycleNumber]]&gt;B681),טבלה20[[#This Row],[באיזה מחזור נעקר אחרי קביעה?]],"")</f>
        <v/>
      </c>
      <c r="X680" s="14" t="str">
        <f>IF(AND(טבלה20[[#This Row],[הפרש קבוע אחרון]]&lt;&gt;"",J679=""),טבלה20[[#This Row],[CycleNumber]],"")</f>
        <v/>
      </c>
      <c r="Y680" s="14" t="str">
        <f>IF(OR(טבלה20[[#This Row],[CycleNumber]]&gt;B681,B681=""),טבלה20[[#This Row],[CycleNumber]],"")</f>
        <v/>
      </c>
      <c r="Z6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0" t="s">
        <v>69</v>
      </c>
      <c r="AS680">
        <v>1</v>
      </c>
      <c r="AT680">
        <v>32</v>
      </c>
      <c r="AU680" t="str">
        <f t="shared" si="23"/>
        <v/>
      </c>
      <c r="AV680" t="str">
        <f t="shared" si="24"/>
        <v/>
      </c>
    </row>
    <row r="681" spans="1:48" x14ac:dyDescent="0.25">
      <c r="A681" t="s">
        <v>69</v>
      </c>
      <c r="B681">
        <v>3</v>
      </c>
      <c r="C681">
        <v>0</v>
      </c>
      <c r="D681">
        <v>1</v>
      </c>
      <c r="E681">
        <v>0</v>
      </c>
      <c r="F681">
        <v>32</v>
      </c>
      <c r="G681">
        <f>טבלה20[[#This Row],[LengthofCycle]]+1</f>
        <v>33</v>
      </c>
      <c r="H681" t="str">
        <f>IF(טבלה20[[#This Row],[CycleNumber]]&gt;2,IF(AND(טבלה20[[#This Row],[LengthofCycle]]-F680=F680-F679,טבלה20[[#This Row],[LengthofCycle]]-F680&lt;&gt;0),1,""),"")</f>
        <v/>
      </c>
      <c r="I681" t="str">
        <f>IF(טבלה20[[#This Row],[דילוג]]=1,SUM(H681:H682),"")</f>
        <v/>
      </c>
      <c r="J681" t="str">
        <f>IF(AND(טבלה20[[#This Row],[CycleNumber]]&gt;B680,טבלה20[[#This Row],[CycleNumber]]&gt;2),IF(טבלה20[[#This Row],[דילוג]]=1,טבלה20[[#This Row],[LengthofCycle]]-F680,J680),"")</f>
        <v/>
      </c>
      <c r="K681">
        <f>IF(AND(טבלה20[[#This Row],[CycleNumber]]&gt;B680,טבלה20[[#This Row],[CycleNumber]]&gt;2),IF(טבלה20[[#This Row],[דילוג]]=1,1,IF(MAX(K679:K680)=1,1,IF(טבלה20[[#This Row],[LengthofCycle]]-F680&lt;&gt;טבלה20[[#This Row],[הפרש קבוע אחרון]],0,""))),"")</f>
        <v>0</v>
      </c>
      <c r="L681" t="str">
        <f>IF(טבלה20[[#This Row],[CycleNumber]]&lt;3,"",IF(טבלה20[[#This Row],[דילוג]]=1,1,IF(L680="","",IF(טבלה20[[#This Row],[LengthofCycle]]-F680=טבלה20[[#This Row],[הפרש קבוע אחרון]],1,IF(L680+1&gt;3,"",L680+1)))))</f>
        <v/>
      </c>
      <c r="M681" t="str">
        <f>IF(AND(טבלה20[[#This Row],[פעילות]]=1,L682=2,L683=1,B683&gt;טבלה20[[#This Row],[CycleNumber]]),1,"")</f>
        <v/>
      </c>
      <c r="N681" t="str">
        <f>IF(AND(טבלה20[[#This Row],[האם יש לאישה וסת דילוג?]]=1,טבלה20[[#This Row],[CycleNumber]]&gt;5),IF(AND(טבלה20[[#This Row],[LengthofCycle]]=F678,F680=F677,F679=F676),1,""),"")</f>
        <v/>
      </c>
      <c r="O681" t="str">
        <f>IF(OR(טבלה20[[#This Row],[פעילות]]="",L680=""),"",IF(טבלה20[[#This Row],[פעילות]]=1,1,0))</f>
        <v/>
      </c>
      <c r="P681" t="str">
        <f>IF(AND(טבלה20[[#This Row],[הפרש קבוע אחרון]]&lt;&gt;"",טבלה20[[#This Row],[CycleNumber]]&lt;B682,B682&lt;&gt;"",טבלה20[[#This Row],[פעילות]]&lt;4),IF(F682-טבלה20[[#This Row],[LengthofCycle]]=טבלה20[[#This Row],[הפרש קבוע אחרון]],1,0),"")</f>
        <v/>
      </c>
      <c r="Q681" s="14" t="str">
        <f>IF(טבלה20[[#This Row],[פעילות]]="","",IF(OR(Q680="",AND(טבלה20[[#This Row],[דילוג]]=1,L680=3)),1,Q680+1))</f>
        <v/>
      </c>
      <c r="R681" s="14" t="str">
        <f>IF(AND(טבלה20[[#This Row],[מחזורי פעילות]]=3,H682=1,טבלה20[[#This Row],[הפרש קבוע אחרון]]&lt;&gt;J682),1,"")</f>
        <v/>
      </c>
      <c r="S681" s="14" t="str">
        <f>IF(AND(טבלה20[[#This Row],[מחזורי פעילות]]=3,H682=1,טבלה20[[#This Row],[הפרש קבוע אחרון]]=J682),1,"")</f>
        <v/>
      </c>
      <c r="T681" s="14" t="str">
        <f>IF(AND(טבלה20[[#This Row],[דילוג]]=1,טבלה20[[#This Row],[הפרש קבוע אחרון]]=J680,טבלה20[[#This Row],[מחזורי פעילות]]&gt;1),1,"")</f>
        <v/>
      </c>
      <c r="U681" s="14" t="str">
        <f>IF(OR(AND(טבלה20[[#This Row],[מחזורי פעילות]]&lt;&gt;"",Q682=""),AND(טבלה20[[#This Row],[פעילות]]=3,Q682=1)),טבלה20[[#This Row],[מחזורי פעילות]],"")</f>
        <v/>
      </c>
      <c r="V681" s="14" t="str">
        <f>IF(טבלה20[[#This Row],[באיזה מחזור נעקר אחרי קביעה?]]&lt;&gt;"",1,"")</f>
        <v/>
      </c>
      <c r="W681" s="14" t="str">
        <f>IF(AND(טבלה20[[#This Row],[באיזה מחזור נעקר אחרי קביעה?]]&lt;&gt;"",טבלה20[[#This Row],[CycleNumber]]&gt;B682),טבלה20[[#This Row],[באיזה מחזור נעקר אחרי קביעה?]],"")</f>
        <v/>
      </c>
      <c r="X681" s="14" t="str">
        <f>IF(AND(טבלה20[[#This Row],[הפרש קבוע אחרון]]&lt;&gt;"",J680=""),טבלה20[[#This Row],[CycleNumber]],"")</f>
        <v/>
      </c>
      <c r="Y681" s="14" t="str">
        <f>IF(OR(טבלה20[[#This Row],[CycleNumber]]&gt;B682,B682=""),טבלה20[[#This Row],[CycleNumber]],"")</f>
        <v/>
      </c>
      <c r="Z6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1" t="s">
        <v>69</v>
      </c>
      <c r="AS681">
        <v>2</v>
      </c>
      <c r="AT681">
        <v>33</v>
      </c>
      <c r="AU681" t="str">
        <f t="shared" si="23"/>
        <v/>
      </c>
      <c r="AV681" t="str">
        <f t="shared" si="24"/>
        <v/>
      </c>
    </row>
    <row r="682" spans="1:48" x14ac:dyDescent="0.25">
      <c r="A682" t="s">
        <v>69</v>
      </c>
      <c r="B682">
        <v>4</v>
      </c>
      <c r="C682">
        <v>0</v>
      </c>
      <c r="D682">
        <v>1</v>
      </c>
      <c r="E682">
        <v>0</v>
      </c>
      <c r="F682">
        <v>30</v>
      </c>
      <c r="G682">
        <f>טבלה20[[#This Row],[LengthofCycle]]+1</f>
        <v>31</v>
      </c>
      <c r="H682" t="str">
        <f>IF(טבלה20[[#This Row],[CycleNumber]]&gt;2,IF(AND(טבלה20[[#This Row],[LengthofCycle]]-F681=F681-F680,טבלה20[[#This Row],[LengthofCycle]]-F681&lt;&gt;0),1,""),"")</f>
        <v/>
      </c>
      <c r="I682" t="str">
        <f>IF(טבלה20[[#This Row],[דילוג]]=1,SUM(H682:H683),"")</f>
        <v/>
      </c>
      <c r="J682" t="str">
        <f>IF(AND(טבלה20[[#This Row],[CycleNumber]]&gt;B681,טבלה20[[#This Row],[CycleNumber]]&gt;2),IF(טבלה20[[#This Row],[דילוג]]=1,טבלה20[[#This Row],[LengthofCycle]]-F681,J681),"")</f>
        <v/>
      </c>
      <c r="K682">
        <f>IF(AND(טבלה20[[#This Row],[CycleNumber]]&gt;B681,טבלה20[[#This Row],[CycleNumber]]&gt;2),IF(טבלה20[[#This Row],[דילוג]]=1,1,IF(MAX(K680:K681)=1,1,IF(טבלה20[[#This Row],[LengthofCycle]]-F681&lt;&gt;טבלה20[[#This Row],[הפרש קבוע אחרון]],0,""))),"")</f>
        <v>0</v>
      </c>
      <c r="L682" t="str">
        <f>IF(טבלה20[[#This Row],[CycleNumber]]&lt;3,"",IF(טבלה20[[#This Row],[דילוג]]=1,1,IF(L681="","",IF(טבלה20[[#This Row],[LengthofCycle]]-F681=טבלה20[[#This Row],[הפרש קבוע אחרון]],1,IF(L681+1&gt;3,"",L681+1)))))</f>
        <v/>
      </c>
      <c r="M682" t="str">
        <f>IF(AND(טבלה20[[#This Row],[פעילות]]=1,L683=2,L684=1,B684&gt;טבלה20[[#This Row],[CycleNumber]]),1,"")</f>
        <v/>
      </c>
      <c r="N682" t="str">
        <f>IF(AND(טבלה20[[#This Row],[האם יש לאישה וסת דילוג?]]=1,טבלה20[[#This Row],[CycleNumber]]&gt;5),IF(AND(טבלה20[[#This Row],[LengthofCycle]]=F679,F681=F678,F680=F677),1,""),"")</f>
        <v/>
      </c>
      <c r="O682" t="str">
        <f>IF(OR(טבלה20[[#This Row],[פעילות]]="",L681=""),"",IF(טבלה20[[#This Row],[פעילות]]=1,1,0))</f>
        <v/>
      </c>
      <c r="P682" t="str">
        <f>IF(AND(טבלה20[[#This Row],[הפרש קבוע אחרון]]&lt;&gt;"",טבלה20[[#This Row],[CycleNumber]]&lt;B683,B683&lt;&gt;"",טבלה20[[#This Row],[פעילות]]&lt;4),IF(F683-טבלה20[[#This Row],[LengthofCycle]]=טבלה20[[#This Row],[הפרש קבוע אחרון]],1,0),"")</f>
        <v/>
      </c>
      <c r="Q682" s="14" t="str">
        <f>IF(טבלה20[[#This Row],[פעילות]]="","",IF(OR(Q681="",AND(טבלה20[[#This Row],[דילוג]]=1,L681=3)),1,Q681+1))</f>
        <v/>
      </c>
      <c r="R682" s="14" t="str">
        <f>IF(AND(טבלה20[[#This Row],[מחזורי פעילות]]=3,H683=1,טבלה20[[#This Row],[הפרש קבוע אחרון]]&lt;&gt;J683),1,"")</f>
        <v/>
      </c>
      <c r="S682" s="14" t="str">
        <f>IF(AND(טבלה20[[#This Row],[מחזורי פעילות]]=3,H683=1,טבלה20[[#This Row],[הפרש קבוע אחרון]]=J683),1,"")</f>
        <v/>
      </c>
      <c r="T682" s="14" t="str">
        <f>IF(AND(טבלה20[[#This Row],[דילוג]]=1,טבלה20[[#This Row],[הפרש קבוע אחרון]]=J681,טבלה20[[#This Row],[מחזורי פעילות]]&gt;1),1,"")</f>
        <v/>
      </c>
      <c r="U682" s="14" t="str">
        <f>IF(OR(AND(טבלה20[[#This Row],[מחזורי פעילות]]&lt;&gt;"",Q683=""),AND(טבלה20[[#This Row],[פעילות]]=3,Q683=1)),טבלה20[[#This Row],[מחזורי פעילות]],"")</f>
        <v/>
      </c>
      <c r="V682" s="14" t="str">
        <f>IF(טבלה20[[#This Row],[באיזה מחזור נעקר אחרי קביעה?]]&lt;&gt;"",1,"")</f>
        <v/>
      </c>
      <c r="W682" s="14" t="str">
        <f>IF(AND(טבלה20[[#This Row],[באיזה מחזור נעקר אחרי קביעה?]]&lt;&gt;"",טבלה20[[#This Row],[CycleNumber]]&gt;B683),טבלה20[[#This Row],[באיזה מחזור נעקר אחרי קביעה?]],"")</f>
        <v/>
      </c>
      <c r="X682" s="14" t="str">
        <f>IF(AND(טבלה20[[#This Row],[הפרש קבוע אחרון]]&lt;&gt;"",J681=""),טבלה20[[#This Row],[CycleNumber]],"")</f>
        <v/>
      </c>
      <c r="Y682" s="14" t="str">
        <f>IF(OR(טבלה20[[#This Row],[CycleNumber]]&gt;B683,B683=""),טבלה20[[#This Row],[CycleNumber]],"")</f>
        <v/>
      </c>
      <c r="Z6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2" t="s">
        <v>69</v>
      </c>
      <c r="AS682">
        <v>3</v>
      </c>
      <c r="AT682">
        <v>32</v>
      </c>
      <c r="AU682">
        <f t="shared" si="23"/>
        <v>0</v>
      </c>
      <c r="AV682" t="str">
        <f t="shared" si="24"/>
        <v/>
      </c>
    </row>
    <row r="683" spans="1:48" x14ac:dyDescent="0.25">
      <c r="A683" t="s">
        <v>69</v>
      </c>
      <c r="B683">
        <v>5</v>
      </c>
      <c r="C683">
        <v>0</v>
      </c>
      <c r="D683">
        <v>1</v>
      </c>
      <c r="E683">
        <v>0</v>
      </c>
      <c r="F683">
        <v>26</v>
      </c>
      <c r="G683">
        <f>טבלה20[[#This Row],[LengthofCycle]]+1</f>
        <v>27</v>
      </c>
      <c r="H683" t="str">
        <f>IF(טבלה20[[#This Row],[CycleNumber]]&gt;2,IF(AND(טבלה20[[#This Row],[LengthofCycle]]-F682=F682-F681,טבלה20[[#This Row],[LengthofCycle]]-F682&lt;&gt;0),1,""),"")</f>
        <v/>
      </c>
      <c r="I683" t="str">
        <f>IF(טבלה20[[#This Row],[דילוג]]=1,SUM(H683:H684),"")</f>
        <v/>
      </c>
      <c r="J683" t="str">
        <f>IF(AND(טבלה20[[#This Row],[CycleNumber]]&gt;B682,טבלה20[[#This Row],[CycleNumber]]&gt;2),IF(טבלה20[[#This Row],[דילוג]]=1,טבלה20[[#This Row],[LengthofCycle]]-F682,J682),"")</f>
        <v/>
      </c>
      <c r="K683">
        <f>IF(AND(טבלה20[[#This Row],[CycleNumber]]&gt;B682,טבלה20[[#This Row],[CycleNumber]]&gt;2),IF(טבלה20[[#This Row],[דילוג]]=1,1,IF(MAX(K681:K682)=1,1,IF(טבלה20[[#This Row],[LengthofCycle]]-F682&lt;&gt;טבלה20[[#This Row],[הפרש קבוע אחרון]],0,""))),"")</f>
        <v>0</v>
      </c>
      <c r="L683" t="str">
        <f>IF(טבלה20[[#This Row],[CycleNumber]]&lt;3,"",IF(טבלה20[[#This Row],[דילוג]]=1,1,IF(L682="","",IF(טבלה20[[#This Row],[LengthofCycle]]-F682=טבלה20[[#This Row],[הפרש קבוע אחרון]],1,IF(L682+1&gt;3,"",L682+1)))))</f>
        <v/>
      </c>
      <c r="M683" t="str">
        <f>IF(AND(טבלה20[[#This Row],[פעילות]]=1,L684=2,L685=1,B685&gt;טבלה20[[#This Row],[CycleNumber]]),1,"")</f>
        <v/>
      </c>
      <c r="N683" t="str">
        <f>IF(AND(טבלה20[[#This Row],[האם יש לאישה וסת דילוג?]]=1,טבלה20[[#This Row],[CycleNumber]]&gt;5),IF(AND(טבלה20[[#This Row],[LengthofCycle]]=F680,F682=F679,F681=F678),1,""),"")</f>
        <v/>
      </c>
      <c r="O683" t="str">
        <f>IF(OR(טבלה20[[#This Row],[פעילות]]="",L682=""),"",IF(טבלה20[[#This Row],[פעילות]]=1,1,0))</f>
        <v/>
      </c>
      <c r="P683" t="str">
        <f>IF(AND(טבלה20[[#This Row],[הפרש קבוע אחרון]]&lt;&gt;"",טבלה20[[#This Row],[CycleNumber]]&lt;B684,B684&lt;&gt;"",טבלה20[[#This Row],[פעילות]]&lt;4),IF(F684-טבלה20[[#This Row],[LengthofCycle]]=טבלה20[[#This Row],[הפרש קבוע אחרון]],1,0),"")</f>
        <v/>
      </c>
      <c r="Q683" s="14" t="str">
        <f>IF(טבלה20[[#This Row],[פעילות]]="","",IF(OR(Q682="",AND(טבלה20[[#This Row],[דילוג]]=1,L682=3)),1,Q682+1))</f>
        <v/>
      </c>
      <c r="R683" s="14" t="str">
        <f>IF(AND(טבלה20[[#This Row],[מחזורי פעילות]]=3,H684=1,טבלה20[[#This Row],[הפרש קבוע אחרון]]&lt;&gt;J684),1,"")</f>
        <v/>
      </c>
      <c r="S683" s="14" t="str">
        <f>IF(AND(טבלה20[[#This Row],[מחזורי פעילות]]=3,H684=1,טבלה20[[#This Row],[הפרש קבוע אחרון]]=J684),1,"")</f>
        <v/>
      </c>
      <c r="T683" s="14" t="str">
        <f>IF(AND(טבלה20[[#This Row],[דילוג]]=1,טבלה20[[#This Row],[הפרש קבוע אחרון]]=J682,טבלה20[[#This Row],[מחזורי פעילות]]&gt;1),1,"")</f>
        <v/>
      </c>
      <c r="U683" s="14" t="str">
        <f>IF(OR(AND(טבלה20[[#This Row],[מחזורי פעילות]]&lt;&gt;"",Q684=""),AND(טבלה20[[#This Row],[פעילות]]=3,Q684=1)),טבלה20[[#This Row],[מחזורי פעילות]],"")</f>
        <v/>
      </c>
      <c r="V683" s="14" t="str">
        <f>IF(טבלה20[[#This Row],[באיזה מחזור נעקר אחרי קביעה?]]&lt;&gt;"",1,"")</f>
        <v/>
      </c>
      <c r="W683" s="14" t="str">
        <f>IF(AND(טבלה20[[#This Row],[באיזה מחזור נעקר אחרי קביעה?]]&lt;&gt;"",טבלה20[[#This Row],[CycleNumber]]&gt;B684),טבלה20[[#This Row],[באיזה מחזור נעקר אחרי קביעה?]],"")</f>
        <v/>
      </c>
      <c r="X683" s="14" t="str">
        <f>IF(AND(טבלה20[[#This Row],[הפרש קבוע אחרון]]&lt;&gt;"",J682=""),טבלה20[[#This Row],[CycleNumber]],"")</f>
        <v/>
      </c>
      <c r="Y683" s="14" t="str">
        <f>IF(OR(טבלה20[[#This Row],[CycleNumber]]&gt;B684,B684=""),טבלה20[[#This Row],[CycleNumber]],"")</f>
        <v/>
      </c>
      <c r="Z6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3" t="s">
        <v>69</v>
      </c>
      <c r="AS683">
        <v>4</v>
      </c>
      <c r="AT683">
        <v>30</v>
      </c>
      <c r="AU683">
        <f t="shared" si="23"/>
        <v>0</v>
      </c>
      <c r="AV683" t="str">
        <f t="shared" si="24"/>
        <v/>
      </c>
    </row>
    <row r="684" spans="1:48" x14ac:dyDescent="0.25">
      <c r="A684" t="s">
        <v>69</v>
      </c>
      <c r="B684">
        <v>6</v>
      </c>
      <c r="C684">
        <v>0</v>
      </c>
      <c r="D684">
        <v>1</v>
      </c>
      <c r="E684">
        <v>0</v>
      </c>
      <c r="F684">
        <v>30</v>
      </c>
      <c r="G684">
        <f>טבלה20[[#This Row],[LengthofCycle]]+1</f>
        <v>31</v>
      </c>
      <c r="H684" t="str">
        <f>IF(טבלה20[[#This Row],[CycleNumber]]&gt;2,IF(AND(טבלה20[[#This Row],[LengthofCycle]]-F683=F683-F682,טבלה20[[#This Row],[LengthofCycle]]-F683&lt;&gt;0),1,""),"")</f>
        <v/>
      </c>
      <c r="I684" t="str">
        <f>IF(טבלה20[[#This Row],[דילוג]]=1,SUM(H684:H685),"")</f>
        <v/>
      </c>
      <c r="J684" t="str">
        <f>IF(AND(טבלה20[[#This Row],[CycleNumber]]&gt;B683,טבלה20[[#This Row],[CycleNumber]]&gt;2),IF(טבלה20[[#This Row],[דילוג]]=1,טבלה20[[#This Row],[LengthofCycle]]-F683,J683),"")</f>
        <v/>
      </c>
      <c r="K684">
        <f>IF(AND(טבלה20[[#This Row],[CycleNumber]]&gt;B683,טבלה20[[#This Row],[CycleNumber]]&gt;2),IF(טבלה20[[#This Row],[דילוג]]=1,1,IF(MAX(K682:K683)=1,1,IF(טבלה20[[#This Row],[LengthofCycle]]-F683&lt;&gt;טבלה20[[#This Row],[הפרש קבוע אחרון]],0,""))),"")</f>
        <v>0</v>
      </c>
      <c r="L684" t="str">
        <f>IF(טבלה20[[#This Row],[CycleNumber]]&lt;3,"",IF(טבלה20[[#This Row],[דילוג]]=1,1,IF(L683="","",IF(טבלה20[[#This Row],[LengthofCycle]]-F683=טבלה20[[#This Row],[הפרש קבוע אחרון]],1,IF(L683+1&gt;3,"",L683+1)))))</f>
        <v/>
      </c>
      <c r="M684" t="str">
        <f>IF(AND(טבלה20[[#This Row],[פעילות]]=1,L685=2,L686=1,B686&gt;טבלה20[[#This Row],[CycleNumber]]),1,"")</f>
        <v/>
      </c>
      <c r="N684" t="str">
        <f>IF(AND(טבלה20[[#This Row],[האם יש לאישה וסת דילוג?]]=1,טבלה20[[#This Row],[CycleNumber]]&gt;5),IF(AND(טבלה20[[#This Row],[LengthofCycle]]=F681,F683=F680,F682=F679),1,""),"")</f>
        <v/>
      </c>
      <c r="O684" t="str">
        <f>IF(OR(טבלה20[[#This Row],[פעילות]]="",L683=""),"",IF(טבלה20[[#This Row],[פעילות]]=1,1,0))</f>
        <v/>
      </c>
      <c r="P684" t="str">
        <f>IF(AND(טבלה20[[#This Row],[הפרש קבוע אחרון]]&lt;&gt;"",טבלה20[[#This Row],[CycleNumber]]&lt;B685,B685&lt;&gt;"",טבלה20[[#This Row],[פעילות]]&lt;4),IF(F685-טבלה20[[#This Row],[LengthofCycle]]=טבלה20[[#This Row],[הפרש קבוע אחרון]],1,0),"")</f>
        <v/>
      </c>
      <c r="Q684" s="14" t="str">
        <f>IF(טבלה20[[#This Row],[פעילות]]="","",IF(OR(Q683="",AND(טבלה20[[#This Row],[דילוג]]=1,L683=3)),1,Q683+1))</f>
        <v/>
      </c>
      <c r="R684" s="14" t="str">
        <f>IF(AND(טבלה20[[#This Row],[מחזורי פעילות]]=3,H685=1,טבלה20[[#This Row],[הפרש קבוע אחרון]]&lt;&gt;J685),1,"")</f>
        <v/>
      </c>
      <c r="S684" s="14" t="str">
        <f>IF(AND(טבלה20[[#This Row],[מחזורי פעילות]]=3,H685=1,טבלה20[[#This Row],[הפרש קבוע אחרון]]=J685),1,"")</f>
        <v/>
      </c>
      <c r="T684" s="14" t="str">
        <f>IF(AND(טבלה20[[#This Row],[דילוג]]=1,טבלה20[[#This Row],[הפרש קבוע אחרון]]=J683,טבלה20[[#This Row],[מחזורי פעילות]]&gt;1),1,"")</f>
        <v/>
      </c>
      <c r="U684" s="14" t="str">
        <f>IF(OR(AND(טבלה20[[#This Row],[מחזורי פעילות]]&lt;&gt;"",Q685=""),AND(טבלה20[[#This Row],[פעילות]]=3,Q685=1)),טבלה20[[#This Row],[מחזורי פעילות]],"")</f>
        <v/>
      </c>
      <c r="V684" s="14" t="str">
        <f>IF(טבלה20[[#This Row],[באיזה מחזור נעקר אחרי קביעה?]]&lt;&gt;"",1,"")</f>
        <v/>
      </c>
      <c r="W684" s="14" t="str">
        <f>IF(AND(טבלה20[[#This Row],[באיזה מחזור נעקר אחרי קביעה?]]&lt;&gt;"",טבלה20[[#This Row],[CycleNumber]]&gt;B685),טבלה20[[#This Row],[באיזה מחזור נעקר אחרי קביעה?]],"")</f>
        <v/>
      </c>
      <c r="X684" s="14" t="str">
        <f>IF(AND(טבלה20[[#This Row],[הפרש קבוע אחרון]]&lt;&gt;"",J683=""),טבלה20[[#This Row],[CycleNumber]],"")</f>
        <v/>
      </c>
      <c r="Y684" s="14" t="str">
        <f>IF(OR(טבלה20[[#This Row],[CycleNumber]]&gt;B685,B685=""),טבלה20[[#This Row],[CycleNumber]],"")</f>
        <v/>
      </c>
      <c r="Z6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4" t="s">
        <v>69</v>
      </c>
      <c r="AS684">
        <v>5</v>
      </c>
      <c r="AT684">
        <v>26</v>
      </c>
      <c r="AU684">
        <f t="shared" si="23"/>
        <v>0</v>
      </c>
      <c r="AV684" t="str">
        <f t="shared" si="24"/>
        <v/>
      </c>
    </row>
    <row r="685" spans="1:48" x14ac:dyDescent="0.25">
      <c r="A685" t="s">
        <v>69</v>
      </c>
      <c r="B685">
        <v>7</v>
      </c>
      <c r="C685">
        <v>0</v>
      </c>
      <c r="D685">
        <v>1</v>
      </c>
      <c r="E685">
        <v>0</v>
      </c>
      <c r="F685">
        <v>29</v>
      </c>
      <c r="G685">
        <f>טבלה20[[#This Row],[LengthofCycle]]+1</f>
        <v>30</v>
      </c>
      <c r="H685" t="str">
        <f>IF(טבלה20[[#This Row],[CycleNumber]]&gt;2,IF(AND(טבלה20[[#This Row],[LengthofCycle]]-F684=F684-F683,טבלה20[[#This Row],[LengthofCycle]]-F684&lt;&gt;0),1,""),"")</f>
        <v/>
      </c>
      <c r="I685" t="str">
        <f>IF(טבלה20[[#This Row],[דילוג]]=1,SUM(H685:H686),"")</f>
        <v/>
      </c>
      <c r="J685" t="str">
        <f>IF(AND(טבלה20[[#This Row],[CycleNumber]]&gt;B684,טבלה20[[#This Row],[CycleNumber]]&gt;2),IF(טבלה20[[#This Row],[דילוג]]=1,טבלה20[[#This Row],[LengthofCycle]]-F684,J684),"")</f>
        <v/>
      </c>
      <c r="K685">
        <f>IF(AND(טבלה20[[#This Row],[CycleNumber]]&gt;B684,טבלה20[[#This Row],[CycleNumber]]&gt;2),IF(טבלה20[[#This Row],[דילוג]]=1,1,IF(MAX(K683:K684)=1,1,IF(טבלה20[[#This Row],[LengthofCycle]]-F684&lt;&gt;טבלה20[[#This Row],[הפרש קבוע אחרון]],0,""))),"")</f>
        <v>0</v>
      </c>
      <c r="L685" t="str">
        <f>IF(טבלה20[[#This Row],[CycleNumber]]&lt;3,"",IF(טבלה20[[#This Row],[דילוג]]=1,1,IF(L684="","",IF(טבלה20[[#This Row],[LengthofCycle]]-F684=טבלה20[[#This Row],[הפרש קבוע אחרון]],1,IF(L684+1&gt;3,"",L684+1)))))</f>
        <v/>
      </c>
      <c r="M685" t="str">
        <f>IF(AND(טבלה20[[#This Row],[פעילות]]=1,L686=2,L687=1,B687&gt;טבלה20[[#This Row],[CycleNumber]]),1,"")</f>
        <v/>
      </c>
      <c r="N685" t="str">
        <f>IF(AND(טבלה20[[#This Row],[האם יש לאישה וסת דילוג?]]=1,טבלה20[[#This Row],[CycleNumber]]&gt;5),IF(AND(טבלה20[[#This Row],[LengthofCycle]]=F682,F684=F681,F683=F680),1,""),"")</f>
        <v/>
      </c>
      <c r="O685" t="str">
        <f>IF(OR(טבלה20[[#This Row],[פעילות]]="",L684=""),"",IF(טבלה20[[#This Row],[פעילות]]=1,1,0))</f>
        <v/>
      </c>
      <c r="P685" t="str">
        <f>IF(AND(טבלה20[[#This Row],[הפרש קבוע אחרון]]&lt;&gt;"",טבלה20[[#This Row],[CycleNumber]]&lt;B686,B686&lt;&gt;"",טבלה20[[#This Row],[פעילות]]&lt;4),IF(F686-טבלה20[[#This Row],[LengthofCycle]]=טבלה20[[#This Row],[הפרש קבוע אחרון]],1,0),"")</f>
        <v/>
      </c>
      <c r="Q685" s="14" t="str">
        <f>IF(טבלה20[[#This Row],[פעילות]]="","",IF(OR(Q684="",AND(טבלה20[[#This Row],[דילוג]]=1,L684=3)),1,Q684+1))</f>
        <v/>
      </c>
      <c r="R685" s="14" t="str">
        <f>IF(AND(טבלה20[[#This Row],[מחזורי פעילות]]=3,H686=1,טבלה20[[#This Row],[הפרש קבוע אחרון]]&lt;&gt;J686),1,"")</f>
        <v/>
      </c>
      <c r="S685" s="14" t="str">
        <f>IF(AND(טבלה20[[#This Row],[מחזורי פעילות]]=3,H686=1,טבלה20[[#This Row],[הפרש קבוע אחרון]]=J686),1,"")</f>
        <v/>
      </c>
      <c r="T685" s="14" t="str">
        <f>IF(AND(טבלה20[[#This Row],[דילוג]]=1,טבלה20[[#This Row],[הפרש קבוע אחרון]]=J684,טבלה20[[#This Row],[מחזורי פעילות]]&gt;1),1,"")</f>
        <v/>
      </c>
      <c r="U685" s="14" t="str">
        <f>IF(OR(AND(טבלה20[[#This Row],[מחזורי פעילות]]&lt;&gt;"",Q686=""),AND(טבלה20[[#This Row],[פעילות]]=3,Q686=1)),טבלה20[[#This Row],[מחזורי פעילות]],"")</f>
        <v/>
      </c>
      <c r="V685" s="14" t="str">
        <f>IF(טבלה20[[#This Row],[באיזה מחזור נעקר אחרי קביעה?]]&lt;&gt;"",1,"")</f>
        <v/>
      </c>
      <c r="W685" s="14" t="str">
        <f>IF(AND(טבלה20[[#This Row],[באיזה מחזור נעקר אחרי קביעה?]]&lt;&gt;"",טבלה20[[#This Row],[CycleNumber]]&gt;B686),טבלה20[[#This Row],[באיזה מחזור נעקר אחרי קביעה?]],"")</f>
        <v/>
      </c>
      <c r="X685" s="14" t="str">
        <f>IF(AND(טבלה20[[#This Row],[הפרש קבוע אחרון]]&lt;&gt;"",J684=""),טבלה20[[#This Row],[CycleNumber]],"")</f>
        <v/>
      </c>
      <c r="Y685" s="14" t="str">
        <f>IF(OR(טבלה20[[#This Row],[CycleNumber]]&gt;B686,B686=""),טבלה20[[#This Row],[CycleNumber]],"")</f>
        <v/>
      </c>
      <c r="Z6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5" t="s">
        <v>69</v>
      </c>
      <c r="AS685">
        <v>6</v>
      </c>
      <c r="AT685">
        <v>30</v>
      </c>
      <c r="AU685">
        <f t="shared" si="23"/>
        <v>0</v>
      </c>
      <c r="AV685" t="str">
        <f t="shared" si="24"/>
        <v/>
      </c>
    </row>
    <row r="686" spans="1:48" x14ac:dyDescent="0.25">
      <c r="A686" t="s">
        <v>69</v>
      </c>
      <c r="B686">
        <v>8</v>
      </c>
      <c r="C686">
        <v>0</v>
      </c>
      <c r="D686">
        <v>1</v>
      </c>
      <c r="E686">
        <v>0</v>
      </c>
      <c r="F686">
        <v>32</v>
      </c>
      <c r="G686">
        <f>טבלה20[[#This Row],[LengthofCycle]]+1</f>
        <v>33</v>
      </c>
      <c r="H686" t="str">
        <f>IF(טבלה20[[#This Row],[CycleNumber]]&gt;2,IF(AND(טבלה20[[#This Row],[LengthofCycle]]-F685=F685-F684,טבלה20[[#This Row],[LengthofCycle]]-F685&lt;&gt;0),1,""),"")</f>
        <v/>
      </c>
      <c r="I686" t="str">
        <f>IF(טבלה20[[#This Row],[דילוג]]=1,SUM(H686:H687),"")</f>
        <v/>
      </c>
      <c r="J686" t="str">
        <f>IF(AND(טבלה20[[#This Row],[CycleNumber]]&gt;B685,טבלה20[[#This Row],[CycleNumber]]&gt;2),IF(טבלה20[[#This Row],[דילוג]]=1,טבלה20[[#This Row],[LengthofCycle]]-F685,J685),"")</f>
        <v/>
      </c>
      <c r="K686">
        <f>IF(AND(טבלה20[[#This Row],[CycleNumber]]&gt;B685,טבלה20[[#This Row],[CycleNumber]]&gt;2),IF(טבלה20[[#This Row],[דילוג]]=1,1,IF(MAX(K684:K685)=1,1,IF(טבלה20[[#This Row],[LengthofCycle]]-F685&lt;&gt;טבלה20[[#This Row],[הפרש קבוע אחרון]],0,""))),"")</f>
        <v>0</v>
      </c>
      <c r="L686" t="str">
        <f>IF(טבלה20[[#This Row],[CycleNumber]]&lt;3,"",IF(טבלה20[[#This Row],[דילוג]]=1,1,IF(L685="","",IF(טבלה20[[#This Row],[LengthofCycle]]-F685=טבלה20[[#This Row],[הפרש קבוע אחרון]],1,IF(L685+1&gt;3,"",L685+1)))))</f>
        <v/>
      </c>
      <c r="M686" t="str">
        <f>IF(AND(טבלה20[[#This Row],[פעילות]]=1,L687=2,L688=1,B688&gt;טבלה20[[#This Row],[CycleNumber]]),1,"")</f>
        <v/>
      </c>
      <c r="N686" t="str">
        <f>IF(AND(טבלה20[[#This Row],[האם יש לאישה וסת דילוג?]]=1,טבלה20[[#This Row],[CycleNumber]]&gt;5),IF(AND(טבלה20[[#This Row],[LengthofCycle]]=F683,F685=F682,F684=F681),1,""),"")</f>
        <v/>
      </c>
      <c r="O686" t="str">
        <f>IF(OR(טבלה20[[#This Row],[פעילות]]="",L685=""),"",IF(טבלה20[[#This Row],[פעילות]]=1,1,0))</f>
        <v/>
      </c>
      <c r="P686" t="str">
        <f>IF(AND(טבלה20[[#This Row],[הפרש קבוע אחרון]]&lt;&gt;"",טבלה20[[#This Row],[CycleNumber]]&lt;B687,B687&lt;&gt;"",טבלה20[[#This Row],[פעילות]]&lt;4),IF(F687-טבלה20[[#This Row],[LengthofCycle]]=טבלה20[[#This Row],[הפרש קבוע אחרון]],1,0),"")</f>
        <v/>
      </c>
      <c r="Q686" s="14" t="str">
        <f>IF(טבלה20[[#This Row],[פעילות]]="","",IF(OR(Q685="",AND(טבלה20[[#This Row],[דילוג]]=1,L685=3)),1,Q685+1))</f>
        <v/>
      </c>
      <c r="R686" s="14" t="str">
        <f>IF(AND(טבלה20[[#This Row],[מחזורי פעילות]]=3,H687=1,טבלה20[[#This Row],[הפרש קבוע אחרון]]&lt;&gt;J687),1,"")</f>
        <v/>
      </c>
      <c r="S686" s="14" t="str">
        <f>IF(AND(טבלה20[[#This Row],[מחזורי פעילות]]=3,H687=1,טבלה20[[#This Row],[הפרש קבוע אחרון]]=J687),1,"")</f>
        <v/>
      </c>
      <c r="T686" s="14" t="str">
        <f>IF(AND(טבלה20[[#This Row],[דילוג]]=1,טבלה20[[#This Row],[הפרש קבוע אחרון]]=J685,טבלה20[[#This Row],[מחזורי פעילות]]&gt;1),1,"")</f>
        <v/>
      </c>
      <c r="U686" s="14" t="str">
        <f>IF(OR(AND(טבלה20[[#This Row],[מחזורי פעילות]]&lt;&gt;"",Q687=""),AND(טבלה20[[#This Row],[פעילות]]=3,Q687=1)),טבלה20[[#This Row],[מחזורי פעילות]],"")</f>
        <v/>
      </c>
      <c r="V686" s="14" t="str">
        <f>IF(טבלה20[[#This Row],[באיזה מחזור נעקר אחרי קביעה?]]&lt;&gt;"",1,"")</f>
        <v/>
      </c>
      <c r="W686" s="14" t="str">
        <f>IF(AND(טבלה20[[#This Row],[באיזה מחזור נעקר אחרי קביעה?]]&lt;&gt;"",טבלה20[[#This Row],[CycleNumber]]&gt;B687),טבלה20[[#This Row],[באיזה מחזור נעקר אחרי קביעה?]],"")</f>
        <v/>
      </c>
      <c r="X686" s="14" t="str">
        <f>IF(AND(טבלה20[[#This Row],[הפרש קבוע אחרון]]&lt;&gt;"",J685=""),טבלה20[[#This Row],[CycleNumber]],"")</f>
        <v/>
      </c>
      <c r="Y686" s="14" t="str">
        <f>IF(OR(טבלה20[[#This Row],[CycleNumber]]&gt;B687,B687=""),טבלה20[[#This Row],[CycleNumber]],"")</f>
        <v/>
      </c>
      <c r="Z6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6" t="s">
        <v>69</v>
      </c>
      <c r="AS686">
        <v>7</v>
      </c>
      <c r="AT686">
        <v>29</v>
      </c>
      <c r="AU686">
        <f t="shared" si="23"/>
        <v>0</v>
      </c>
      <c r="AV686" t="str">
        <f t="shared" si="24"/>
        <v/>
      </c>
    </row>
    <row r="687" spans="1:48" x14ac:dyDescent="0.25">
      <c r="A687" t="s">
        <v>69</v>
      </c>
      <c r="B687">
        <v>9</v>
      </c>
      <c r="C687">
        <v>0</v>
      </c>
      <c r="D687">
        <v>1</v>
      </c>
      <c r="E687">
        <v>0</v>
      </c>
      <c r="F687">
        <v>31</v>
      </c>
      <c r="G687">
        <f>טבלה20[[#This Row],[LengthofCycle]]+1</f>
        <v>32</v>
      </c>
      <c r="H687" t="str">
        <f>IF(טבלה20[[#This Row],[CycleNumber]]&gt;2,IF(AND(טבלה20[[#This Row],[LengthofCycle]]-F686=F686-F685,טבלה20[[#This Row],[LengthofCycle]]-F686&lt;&gt;0),1,""),"")</f>
        <v/>
      </c>
      <c r="I687" t="str">
        <f>IF(טבלה20[[#This Row],[דילוג]]=1,SUM(H687:H688),"")</f>
        <v/>
      </c>
      <c r="J687" t="str">
        <f>IF(AND(טבלה20[[#This Row],[CycleNumber]]&gt;B686,טבלה20[[#This Row],[CycleNumber]]&gt;2),IF(טבלה20[[#This Row],[דילוג]]=1,טבלה20[[#This Row],[LengthofCycle]]-F686,J686),"")</f>
        <v/>
      </c>
      <c r="K687">
        <f>IF(AND(טבלה20[[#This Row],[CycleNumber]]&gt;B686,טבלה20[[#This Row],[CycleNumber]]&gt;2),IF(טבלה20[[#This Row],[דילוג]]=1,1,IF(MAX(K685:K686)=1,1,IF(טבלה20[[#This Row],[LengthofCycle]]-F686&lt;&gt;טבלה20[[#This Row],[הפרש קבוע אחרון]],0,""))),"")</f>
        <v>0</v>
      </c>
      <c r="L687" t="str">
        <f>IF(טבלה20[[#This Row],[CycleNumber]]&lt;3,"",IF(טבלה20[[#This Row],[דילוג]]=1,1,IF(L686="","",IF(טבלה20[[#This Row],[LengthofCycle]]-F686=טבלה20[[#This Row],[הפרש קבוע אחרון]],1,IF(L686+1&gt;3,"",L686+1)))))</f>
        <v/>
      </c>
      <c r="M687" t="str">
        <f>IF(AND(טבלה20[[#This Row],[פעילות]]=1,L688=2,L689=1,B689&gt;טבלה20[[#This Row],[CycleNumber]]),1,"")</f>
        <v/>
      </c>
      <c r="N687" t="str">
        <f>IF(AND(טבלה20[[#This Row],[האם יש לאישה וסת דילוג?]]=1,טבלה20[[#This Row],[CycleNumber]]&gt;5),IF(AND(טבלה20[[#This Row],[LengthofCycle]]=F684,F686=F683,F685=F682),1,""),"")</f>
        <v/>
      </c>
      <c r="O687" t="str">
        <f>IF(OR(טבלה20[[#This Row],[פעילות]]="",L686=""),"",IF(טבלה20[[#This Row],[פעילות]]=1,1,0))</f>
        <v/>
      </c>
      <c r="P687" t="str">
        <f>IF(AND(טבלה20[[#This Row],[הפרש קבוע אחרון]]&lt;&gt;"",טבלה20[[#This Row],[CycleNumber]]&lt;B688,B688&lt;&gt;"",טבלה20[[#This Row],[פעילות]]&lt;4),IF(F688-טבלה20[[#This Row],[LengthofCycle]]=טבלה20[[#This Row],[הפרש קבוע אחרון]],1,0),"")</f>
        <v/>
      </c>
      <c r="Q687" s="14" t="str">
        <f>IF(טבלה20[[#This Row],[פעילות]]="","",IF(OR(Q686="",AND(טבלה20[[#This Row],[דילוג]]=1,L686=3)),1,Q686+1))</f>
        <v/>
      </c>
      <c r="R687" s="14" t="str">
        <f>IF(AND(טבלה20[[#This Row],[מחזורי פעילות]]=3,H688=1,טבלה20[[#This Row],[הפרש קבוע אחרון]]&lt;&gt;J688),1,"")</f>
        <v/>
      </c>
      <c r="S687" s="14" t="str">
        <f>IF(AND(טבלה20[[#This Row],[מחזורי פעילות]]=3,H688=1,טבלה20[[#This Row],[הפרש קבוע אחרון]]=J688),1,"")</f>
        <v/>
      </c>
      <c r="T687" s="14" t="str">
        <f>IF(AND(טבלה20[[#This Row],[דילוג]]=1,טבלה20[[#This Row],[הפרש קבוע אחרון]]=J686,טבלה20[[#This Row],[מחזורי פעילות]]&gt;1),1,"")</f>
        <v/>
      </c>
      <c r="U687" s="14" t="str">
        <f>IF(OR(AND(טבלה20[[#This Row],[מחזורי פעילות]]&lt;&gt;"",Q688=""),AND(טבלה20[[#This Row],[פעילות]]=3,Q688=1)),טבלה20[[#This Row],[מחזורי פעילות]],"")</f>
        <v/>
      </c>
      <c r="V687" s="14" t="str">
        <f>IF(טבלה20[[#This Row],[באיזה מחזור נעקר אחרי קביעה?]]&lt;&gt;"",1,"")</f>
        <v/>
      </c>
      <c r="W687" s="14" t="str">
        <f>IF(AND(טבלה20[[#This Row],[באיזה מחזור נעקר אחרי קביעה?]]&lt;&gt;"",טבלה20[[#This Row],[CycleNumber]]&gt;B688),טבלה20[[#This Row],[באיזה מחזור נעקר אחרי קביעה?]],"")</f>
        <v/>
      </c>
      <c r="X687" s="14" t="str">
        <f>IF(AND(טבלה20[[#This Row],[הפרש קבוע אחרון]]&lt;&gt;"",J686=""),טבלה20[[#This Row],[CycleNumber]],"")</f>
        <v/>
      </c>
      <c r="Y687" s="14" t="str">
        <f>IF(OR(טבלה20[[#This Row],[CycleNumber]]&gt;B688,B688=""),טבלה20[[#This Row],[CycleNumber]],"")</f>
        <v/>
      </c>
      <c r="Z6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7" t="s">
        <v>69</v>
      </c>
      <c r="AS687">
        <v>8</v>
      </c>
      <c r="AT687">
        <v>32</v>
      </c>
      <c r="AU687">
        <f t="shared" si="23"/>
        <v>0</v>
      </c>
      <c r="AV687" t="str">
        <f t="shared" si="24"/>
        <v/>
      </c>
    </row>
    <row r="688" spans="1:48" x14ac:dyDescent="0.25">
      <c r="A688" t="s">
        <v>69</v>
      </c>
      <c r="B688">
        <v>10</v>
      </c>
      <c r="C688">
        <v>0</v>
      </c>
      <c r="D688">
        <v>1</v>
      </c>
      <c r="E688">
        <v>0</v>
      </c>
      <c r="F688">
        <v>34</v>
      </c>
      <c r="G688">
        <f>טבלה20[[#This Row],[LengthofCycle]]+1</f>
        <v>35</v>
      </c>
      <c r="H688" t="str">
        <f>IF(טבלה20[[#This Row],[CycleNumber]]&gt;2,IF(AND(טבלה20[[#This Row],[LengthofCycle]]-F687=F687-F686,טבלה20[[#This Row],[LengthofCycle]]-F687&lt;&gt;0),1,""),"")</f>
        <v/>
      </c>
      <c r="I688" t="str">
        <f>IF(טבלה20[[#This Row],[דילוג]]=1,SUM(H688:H689),"")</f>
        <v/>
      </c>
      <c r="J688" t="str">
        <f>IF(AND(טבלה20[[#This Row],[CycleNumber]]&gt;B687,טבלה20[[#This Row],[CycleNumber]]&gt;2),IF(טבלה20[[#This Row],[דילוג]]=1,טבלה20[[#This Row],[LengthofCycle]]-F687,J687),"")</f>
        <v/>
      </c>
      <c r="K688">
        <f>IF(AND(טבלה20[[#This Row],[CycleNumber]]&gt;B687,טבלה20[[#This Row],[CycleNumber]]&gt;2),IF(טבלה20[[#This Row],[דילוג]]=1,1,IF(MAX(K686:K687)=1,1,IF(טבלה20[[#This Row],[LengthofCycle]]-F687&lt;&gt;טבלה20[[#This Row],[הפרש קבוע אחרון]],0,""))),"")</f>
        <v>0</v>
      </c>
      <c r="L688" t="str">
        <f>IF(טבלה20[[#This Row],[CycleNumber]]&lt;3,"",IF(טבלה20[[#This Row],[דילוג]]=1,1,IF(L687="","",IF(טבלה20[[#This Row],[LengthofCycle]]-F687=טבלה20[[#This Row],[הפרש קבוע אחרון]],1,IF(L687+1&gt;3,"",L687+1)))))</f>
        <v/>
      </c>
      <c r="M688" t="str">
        <f>IF(AND(טבלה20[[#This Row],[פעילות]]=1,L689=2,L690=1,B690&gt;טבלה20[[#This Row],[CycleNumber]]),1,"")</f>
        <v/>
      </c>
      <c r="N688" t="str">
        <f>IF(AND(טבלה20[[#This Row],[האם יש לאישה וסת דילוג?]]=1,טבלה20[[#This Row],[CycleNumber]]&gt;5),IF(AND(טבלה20[[#This Row],[LengthofCycle]]=F685,F687=F684,F686=F683),1,""),"")</f>
        <v/>
      </c>
      <c r="O688" t="str">
        <f>IF(OR(טבלה20[[#This Row],[פעילות]]="",L687=""),"",IF(טבלה20[[#This Row],[פעילות]]=1,1,0))</f>
        <v/>
      </c>
      <c r="P688" t="str">
        <f>IF(AND(טבלה20[[#This Row],[הפרש קבוע אחרון]]&lt;&gt;"",טבלה20[[#This Row],[CycleNumber]]&lt;B689,B689&lt;&gt;"",טבלה20[[#This Row],[פעילות]]&lt;4),IF(F689-טבלה20[[#This Row],[LengthofCycle]]=טבלה20[[#This Row],[הפרש קבוע אחרון]],1,0),"")</f>
        <v/>
      </c>
      <c r="Q688" s="14" t="str">
        <f>IF(טבלה20[[#This Row],[פעילות]]="","",IF(OR(Q687="",AND(טבלה20[[#This Row],[דילוג]]=1,L687=3)),1,Q687+1))</f>
        <v/>
      </c>
      <c r="R688" s="14" t="str">
        <f>IF(AND(טבלה20[[#This Row],[מחזורי פעילות]]=3,H689=1,טבלה20[[#This Row],[הפרש קבוע אחרון]]&lt;&gt;J689),1,"")</f>
        <v/>
      </c>
      <c r="S688" s="14" t="str">
        <f>IF(AND(טבלה20[[#This Row],[מחזורי פעילות]]=3,H689=1,טבלה20[[#This Row],[הפרש קבוע אחרון]]=J689),1,"")</f>
        <v/>
      </c>
      <c r="T688" s="14" t="str">
        <f>IF(AND(טבלה20[[#This Row],[דילוג]]=1,טבלה20[[#This Row],[הפרש קבוע אחרון]]=J687,טבלה20[[#This Row],[מחזורי פעילות]]&gt;1),1,"")</f>
        <v/>
      </c>
      <c r="U688" s="14" t="str">
        <f>IF(OR(AND(טבלה20[[#This Row],[מחזורי פעילות]]&lt;&gt;"",Q689=""),AND(טבלה20[[#This Row],[פעילות]]=3,Q689=1)),טבלה20[[#This Row],[מחזורי פעילות]],"")</f>
        <v/>
      </c>
      <c r="V688" s="14" t="str">
        <f>IF(טבלה20[[#This Row],[באיזה מחזור נעקר אחרי קביעה?]]&lt;&gt;"",1,"")</f>
        <v/>
      </c>
      <c r="W688" s="14" t="str">
        <f>IF(AND(טבלה20[[#This Row],[באיזה מחזור נעקר אחרי קביעה?]]&lt;&gt;"",טבלה20[[#This Row],[CycleNumber]]&gt;B689),טבלה20[[#This Row],[באיזה מחזור נעקר אחרי קביעה?]],"")</f>
        <v/>
      </c>
      <c r="X688" s="14" t="str">
        <f>IF(AND(טבלה20[[#This Row],[הפרש קבוע אחרון]]&lt;&gt;"",J687=""),טבלה20[[#This Row],[CycleNumber]],"")</f>
        <v/>
      </c>
      <c r="Y688" s="14" t="str">
        <f>IF(OR(טבלה20[[#This Row],[CycleNumber]]&gt;B689,B689=""),טבלה20[[#This Row],[CycleNumber]],"")</f>
        <v/>
      </c>
      <c r="Z6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8" t="s">
        <v>69</v>
      </c>
      <c r="AS688">
        <v>9</v>
      </c>
      <c r="AT688">
        <v>31</v>
      </c>
      <c r="AU688">
        <f t="shared" si="23"/>
        <v>0</v>
      </c>
      <c r="AV688" t="str">
        <f t="shared" si="24"/>
        <v/>
      </c>
    </row>
    <row r="689" spans="1:48" x14ac:dyDescent="0.25">
      <c r="A689" t="s">
        <v>69</v>
      </c>
      <c r="B689">
        <v>11</v>
      </c>
      <c r="C689">
        <v>0</v>
      </c>
      <c r="D689">
        <v>1</v>
      </c>
      <c r="E689">
        <v>0</v>
      </c>
      <c r="F689">
        <v>29</v>
      </c>
      <c r="G689">
        <f>טבלה20[[#This Row],[LengthofCycle]]+1</f>
        <v>30</v>
      </c>
      <c r="H689" t="str">
        <f>IF(טבלה20[[#This Row],[CycleNumber]]&gt;2,IF(AND(טבלה20[[#This Row],[LengthofCycle]]-F688=F688-F687,טבלה20[[#This Row],[LengthofCycle]]-F688&lt;&gt;0),1,""),"")</f>
        <v/>
      </c>
      <c r="I689" t="str">
        <f>IF(טבלה20[[#This Row],[דילוג]]=1,SUM(H689:H690),"")</f>
        <v/>
      </c>
      <c r="J689" t="str">
        <f>IF(AND(טבלה20[[#This Row],[CycleNumber]]&gt;B688,טבלה20[[#This Row],[CycleNumber]]&gt;2),IF(טבלה20[[#This Row],[דילוג]]=1,טבלה20[[#This Row],[LengthofCycle]]-F688,J688),"")</f>
        <v/>
      </c>
      <c r="K689">
        <f>IF(AND(טבלה20[[#This Row],[CycleNumber]]&gt;B688,טבלה20[[#This Row],[CycleNumber]]&gt;2),IF(טבלה20[[#This Row],[דילוג]]=1,1,IF(MAX(K687:K688)=1,1,IF(טבלה20[[#This Row],[LengthofCycle]]-F688&lt;&gt;טבלה20[[#This Row],[הפרש קבוע אחרון]],0,""))),"")</f>
        <v>0</v>
      </c>
      <c r="L689" t="str">
        <f>IF(טבלה20[[#This Row],[CycleNumber]]&lt;3,"",IF(טבלה20[[#This Row],[דילוג]]=1,1,IF(L688="","",IF(טבלה20[[#This Row],[LengthofCycle]]-F688=טבלה20[[#This Row],[הפרש קבוע אחרון]],1,IF(L688+1&gt;3,"",L688+1)))))</f>
        <v/>
      </c>
      <c r="M689" t="str">
        <f>IF(AND(טבלה20[[#This Row],[פעילות]]=1,L690=2,L691=1,B691&gt;טבלה20[[#This Row],[CycleNumber]]),1,"")</f>
        <v/>
      </c>
      <c r="N689" t="str">
        <f>IF(AND(טבלה20[[#This Row],[האם יש לאישה וסת דילוג?]]=1,טבלה20[[#This Row],[CycleNumber]]&gt;5),IF(AND(טבלה20[[#This Row],[LengthofCycle]]=F686,F688=F685,F687=F684),1,""),"")</f>
        <v/>
      </c>
      <c r="O689" t="str">
        <f>IF(OR(טבלה20[[#This Row],[פעילות]]="",L688=""),"",IF(טבלה20[[#This Row],[פעילות]]=1,1,0))</f>
        <v/>
      </c>
      <c r="P689" t="str">
        <f>IF(AND(טבלה20[[#This Row],[הפרש קבוע אחרון]]&lt;&gt;"",טבלה20[[#This Row],[CycleNumber]]&lt;B690,B690&lt;&gt;"",טבלה20[[#This Row],[פעילות]]&lt;4),IF(F690-טבלה20[[#This Row],[LengthofCycle]]=טבלה20[[#This Row],[הפרש קבוע אחרון]],1,0),"")</f>
        <v/>
      </c>
      <c r="Q689" s="14" t="str">
        <f>IF(טבלה20[[#This Row],[פעילות]]="","",IF(OR(Q688="",AND(טבלה20[[#This Row],[דילוג]]=1,L688=3)),1,Q688+1))</f>
        <v/>
      </c>
      <c r="R689" s="14" t="str">
        <f>IF(AND(טבלה20[[#This Row],[מחזורי פעילות]]=3,H690=1,טבלה20[[#This Row],[הפרש קבוע אחרון]]&lt;&gt;J690),1,"")</f>
        <v/>
      </c>
      <c r="S689" s="14" t="str">
        <f>IF(AND(טבלה20[[#This Row],[מחזורי פעילות]]=3,H690=1,טבלה20[[#This Row],[הפרש קבוע אחרון]]=J690),1,"")</f>
        <v/>
      </c>
      <c r="T689" s="14" t="str">
        <f>IF(AND(טבלה20[[#This Row],[דילוג]]=1,טבלה20[[#This Row],[הפרש קבוע אחרון]]=J688,טבלה20[[#This Row],[מחזורי פעילות]]&gt;1),1,"")</f>
        <v/>
      </c>
      <c r="U689" s="14" t="str">
        <f>IF(OR(AND(טבלה20[[#This Row],[מחזורי פעילות]]&lt;&gt;"",Q690=""),AND(טבלה20[[#This Row],[פעילות]]=3,Q690=1)),טבלה20[[#This Row],[מחזורי פעילות]],"")</f>
        <v/>
      </c>
      <c r="V689" s="14" t="str">
        <f>IF(טבלה20[[#This Row],[באיזה מחזור נעקר אחרי קביעה?]]&lt;&gt;"",1,"")</f>
        <v/>
      </c>
      <c r="W689" s="14" t="str">
        <f>IF(AND(טבלה20[[#This Row],[באיזה מחזור נעקר אחרי קביעה?]]&lt;&gt;"",טבלה20[[#This Row],[CycleNumber]]&gt;B690),טבלה20[[#This Row],[באיזה מחזור נעקר אחרי קביעה?]],"")</f>
        <v/>
      </c>
      <c r="X689" s="14" t="str">
        <f>IF(AND(טבלה20[[#This Row],[הפרש קבוע אחרון]]&lt;&gt;"",J688=""),טבלה20[[#This Row],[CycleNumber]],"")</f>
        <v/>
      </c>
      <c r="Y689" s="14" t="str">
        <f>IF(OR(טבלה20[[#This Row],[CycleNumber]]&gt;B690,B690=""),טבלה20[[#This Row],[CycleNumber]],"")</f>
        <v/>
      </c>
      <c r="Z6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89" t="s">
        <v>69</v>
      </c>
      <c r="AS689">
        <v>10</v>
      </c>
      <c r="AT689">
        <v>34</v>
      </c>
      <c r="AU689">
        <f t="shared" si="23"/>
        <v>0</v>
      </c>
      <c r="AV689" t="str">
        <f t="shared" si="24"/>
        <v/>
      </c>
    </row>
    <row r="690" spans="1:48" x14ac:dyDescent="0.25">
      <c r="A690" t="s">
        <v>69</v>
      </c>
      <c r="B690">
        <v>12</v>
      </c>
      <c r="C690">
        <v>0</v>
      </c>
      <c r="D690">
        <v>1</v>
      </c>
      <c r="E690">
        <v>0</v>
      </c>
      <c r="F690">
        <v>32</v>
      </c>
      <c r="G690">
        <f>טבלה20[[#This Row],[LengthofCycle]]+1</f>
        <v>33</v>
      </c>
      <c r="H690" t="str">
        <f>IF(טבלה20[[#This Row],[CycleNumber]]&gt;2,IF(AND(טבלה20[[#This Row],[LengthofCycle]]-F689=F689-F688,טבלה20[[#This Row],[LengthofCycle]]-F689&lt;&gt;0),1,""),"")</f>
        <v/>
      </c>
      <c r="I690" t="str">
        <f>IF(טבלה20[[#This Row],[דילוג]]=1,SUM(H690:H691),"")</f>
        <v/>
      </c>
      <c r="J690" t="str">
        <f>IF(AND(טבלה20[[#This Row],[CycleNumber]]&gt;B689,טבלה20[[#This Row],[CycleNumber]]&gt;2),IF(טבלה20[[#This Row],[דילוג]]=1,טבלה20[[#This Row],[LengthofCycle]]-F689,J689),"")</f>
        <v/>
      </c>
      <c r="K690">
        <f>IF(AND(טבלה20[[#This Row],[CycleNumber]]&gt;B689,טבלה20[[#This Row],[CycleNumber]]&gt;2),IF(טבלה20[[#This Row],[דילוג]]=1,1,IF(MAX(K688:K689)=1,1,IF(טבלה20[[#This Row],[LengthofCycle]]-F689&lt;&gt;טבלה20[[#This Row],[הפרש קבוע אחרון]],0,""))),"")</f>
        <v>0</v>
      </c>
      <c r="L690" t="str">
        <f>IF(טבלה20[[#This Row],[CycleNumber]]&lt;3,"",IF(טבלה20[[#This Row],[דילוג]]=1,1,IF(L689="","",IF(טבלה20[[#This Row],[LengthofCycle]]-F689=טבלה20[[#This Row],[הפרש קבוע אחרון]],1,IF(L689+1&gt;3,"",L689+1)))))</f>
        <v/>
      </c>
      <c r="M690" t="str">
        <f>IF(AND(טבלה20[[#This Row],[פעילות]]=1,L691=2,L692=1,B692&gt;טבלה20[[#This Row],[CycleNumber]]),1,"")</f>
        <v/>
      </c>
      <c r="N690" t="str">
        <f>IF(AND(טבלה20[[#This Row],[האם יש לאישה וסת דילוג?]]=1,טבלה20[[#This Row],[CycleNumber]]&gt;5),IF(AND(טבלה20[[#This Row],[LengthofCycle]]=F687,F689=F686,F688=F685),1,""),"")</f>
        <v/>
      </c>
      <c r="O690" t="str">
        <f>IF(OR(טבלה20[[#This Row],[פעילות]]="",L689=""),"",IF(טבלה20[[#This Row],[פעילות]]=1,1,0))</f>
        <v/>
      </c>
      <c r="P690" t="str">
        <f>IF(AND(טבלה20[[#This Row],[הפרש קבוע אחרון]]&lt;&gt;"",טבלה20[[#This Row],[CycleNumber]]&lt;B691,B691&lt;&gt;"",טבלה20[[#This Row],[פעילות]]&lt;4),IF(F691-טבלה20[[#This Row],[LengthofCycle]]=טבלה20[[#This Row],[הפרש קבוע אחרון]],1,0),"")</f>
        <v/>
      </c>
      <c r="Q690" s="14" t="str">
        <f>IF(טבלה20[[#This Row],[פעילות]]="","",IF(OR(Q689="",AND(טבלה20[[#This Row],[דילוג]]=1,L689=3)),1,Q689+1))</f>
        <v/>
      </c>
      <c r="R690" s="14" t="str">
        <f>IF(AND(טבלה20[[#This Row],[מחזורי פעילות]]=3,H691=1,טבלה20[[#This Row],[הפרש קבוע אחרון]]&lt;&gt;J691),1,"")</f>
        <v/>
      </c>
      <c r="S690" s="14" t="str">
        <f>IF(AND(טבלה20[[#This Row],[מחזורי פעילות]]=3,H691=1,טבלה20[[#This Row],[הפרש קבוע אחרון]]=J691),1,"")</f>
        <v/>
      </c>
      <c r="T690" s="14" t="str">
        <f>IF(AND(טבלה20[[#This Row],[דילוג]]=1,טבלה20[[#This Row],[הפרש קבוע אחרון]]=J689,טבלה20[[#This Row],[מחזורי פעילות]]&gt;1),1,"")</f>
        <v/>
      </c>
      <c r="U690" s="14" t="str">
        <f>IF(OR(AND(טבלה20[[#This Row],[מחזורי פעילות]]&lt;&gt;"",Q691=""),AND(טבלה20[[#This Row],[פעילות]]=3,Q691=1)),טבלה20[[#This Row],[מחזורי פעילות]],"")</f>
        <v/>
      </c>
      <c r="V690" s="14" t="str">
        <f>IF(טבלה20[[#This Row],[באיזה מחזור נעקר אחרי קביעה?]]&lt;&gt;"",1,"")</f>
        <v/>
      </c>
      <c r="W690" s="14" t="str">
        <f>IF(AND(טבלה20[[#This Row],[באיזה מחזור נעקר אחרי קביעה?]]&lt;&gt;"",טבלה20[[#This Row],[CycleNumber]]&gt;B691),טבלה20[[#This Row],[באיזה מחזור נעקר אחרי קביעה?]],"")</f>
        <v/>
      </c>
      <c r="X690" s="14" t="str">
        <f>IF(AND(טבלה20[[#This Row],[הפרש קבוע אחרון]]&lt;&gt;"",J689=""),טבלה20[[#This Row],[CycleNumber]],"")</f>
        <v/>
      </c>
      <c r="Y690" s="14">
        <f>IF(OR(טבלה20[[#This Row],[CycleNumber]]&gt;B691,B691=""),טבלה20[[#This Row],[CycleNumber]],"")</f>
        <v>12</v>
      </c>
      <c r="Z6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0" t="s">
        <v>69</v>
      </c>
      <c r="AS690">
        <v>11</v>
      </c>
      <c r="AT690">
        <v>29</v>
      </c>
      <c r="AU690">
        <f t="shared" si="23"/>
        <v>0</v>
      </c>
      <c r="AV690" t="str">
        <f t="shared" si="24"/>
        <v/>
      </c>
    </row>
    <row r="691" spans="1:48" x14ac:dyDescent="0.25">
      <c r="A691" t="s">
        <v>70</v>
      </c>
      <c r="B691">
        <v>1</v>
      </c>
      <c r="C691">
        <v>0</v>
      </c>
      <c r="D691">
        <v>1</v>
      </c>
      <c r="E691">
        <v>0</v>
      </c>
      <c r="F691">
        <v>35</v>
      </c>
      <c r="G691">
        <f>טבלה20[[#This Row],[LengthofCycle]]+1</f>
        <v>36</v>
      </c>
      <c r="H691" t="str">
        <f>IF(טבלה20[[#This Row],[CycleNumber]]&gt;2,IF(AND(טבלה20[[#This Row],[LengthofCycle]]-F690=F690-F689,טבלה20[[#This Row],[LengthofCycle]]-F690&lt;&gt;0),1,""),"")</f>
        <v/>
      </c>
      <c r="I691" t="str">
        <f>IF(טבלה20[[#This Row],[דילוג]]=1,SUM(H691:H692),"")</f>
        <v/>
      </c>
      <c r="J691" t="str">
        <f>IF(AND(טבלה20[[#This Row],[CycleNumber]]&gt;B690,טבלה20[[#This Row],[CycleNumber]]&gt;2),IF(טבלה20[[#This Row],[דילוג]]=1,טבלה20[[#This Row],[LengthofCycle]]-F690,J690),"")</f>
        <v/>
      </c>
      <c r="K691" t="str">
        <f>IF(AND(טבלה20[[#This Row],[CycleNumber]]&gt;B690,טבלה20[[#This Row],[CycleNumber]]&gt;2),IF(טבלה20[[#This Row],[דילוג]]=1,1,IF(MAX(K689:K690)=1,1,IF(טבלה20[[#This Row],[LengthofCycle]]-F690&lt;&gt;טבלה20[[#This Row],[הפרש קבוע אחרון]],0,""))),"")</f>
        <v/>
      </c>
      <c r="L691" t="str">
        <f>IF(טבלה20[[#This Row],[CycleNumber]]&lt;3,"",IF(טבלה20[[#This Row],[דילוג]]=1,1,IF(L690="","",IF(טבלה20[[#This Row],[LengthofCycle]]-F690=טבלה20[[#This Row],[הפרש קבוע אחרון]],1,IF(L690+1&gt;3,"",L690+1)))))</f>
        <v/>
      </c>
      <c r="M691" t="str">
        <f>IF(AND(טבלה20[[#This Row],[פעילות]]=1,L692=2,L693=1,B693&gt;טבלה20[[#This Row],[CycleNumber]]),1,"")</f>
        <v/>
      </c>
      <c r="N691" t="str">
        <f>IF(AND(טבלה20[[#This Row],[האם יש לאישה וסת דילוג?]]=1,טבלה20[[#This Row],[CycleNumber]]&gt;5),IF(AND(טבלה20[[#This Row],[LengthofCycle]]=F688,F690=F687,F689=F686),1,""),"")</f>
        <v/>
      </c>
      <c r="O691" t="str">
        <f>IF(OR(טבלה20[[#This Row],[פעילות]]="",L690=""),"",IF(טבלה20[[#This Row],[פעילות]]=1,1,0))</f>
        <v/>
      </c>
      <c r="P691" t="str">
        <f>IF(AND(טבלה20[[#This Row],[הפרש קבוע אחרון]]&lt;&gt;"",טבלה20[[#This Row],[CycleNumber]]&lt;B692,B692&lt;&gt;"",טבלה20[[#This Row],[פעילות]]&lt;4),IF(F692-טבלה20[[#This Row],[LengthofCycle]]=טבלה20[[#This Row],[הפרש קבוע אחרון]],1,0),"")</f>
        <v/>
      </c>
      <c r="Q691" s="14" t="str">
        <f>IF(טבלה20[[#This Row],[פעילות]]="","",IF(OR(Q690="",AND(טבלה20[[#This Row],[דילוג]]=1,L690=3)),1,Q690+1))</f>
        <v/>
      </c>
      <c r="R691" s="14" t="str">
        <f>IF(AND(טבלה20[[#This Row],[מחזורי פעילות]]=3,H692=1,טבלה20[[#This Row],[הפרש קבוע אחרון]]&lt;&gt;J692),1,"")</f>
        <v/>
      </c>
      <c r="S691" s="14" t="str">
        <f>IF(AND(טבלה20[[#This Row],[מחזורי פעילות]]=3,H692=1,טבלה20[[#This Row],[הפרש קבוע אחרון]]=J692),1,"")</f>
        <v/>
      </c>
      <c r="T691" s="14" t="str">
        <f>IF(AND(טבלה20[[#This Row],[דילוג]]=1,טבלה20[[#This Row],[הפרש קבוע אחרון]]=J690,טבלה20[[#This Row],[מחזורי פעילות]]&gt;1),1,"")</f>
        <v/>
      </c>
      <c r="U691" s="14" t="str">
        <f>IF(OR(AND(טבלה20[[#This Row],[מחזורי פעילות]]&lt;&gt;"",Q692=""),AND(טבלה20[[#This Row],[פעילות]]=3,Q692=1)),טבלה20[[#This Row],[מחזורי פעילות]],"")</f>
        <v/>
      </c>
      <c r="V691" s="14" t="str">
        <f>IF(טבלה20[[#This Row],[באיזה מחזור נעקר אחרי קביעה?]]&lt;&gt;"",1,"")</f>
        <v/>
      </c>
      <c r="W691" s="14" t="str">
        <f>IF(AND(טבלה20[[#This Row],[באיזה מחזור נעקר אחרי קביעה?]]&lt;&gt;"",טבלה20[[#This Row],[CycleNumber]]&gt;B692),טבלה20[[#This Row],[באיזה מחזור נעקר אחרי קביעה?]],"")</f>
        <v/>
      </c>
      <c r="X691" s="14" t="str">
        <f>IF(AND(טבלה20[[#This Row],[הפרש קבוע אחרון]]&lt;&gt;"",J690=""),טבלה20[[#This Row],[CycleNumber]],"")</f>
        <v/>
      </c>
      <c r="Y691" s="14" t="str">
        <f>IF(OR(טבלה20[[#This Row],[CycleNumber]]&gt;B692,B692=""),טבלה20[[#This Row],[CycleNumber]],"")</f>
        <v/>
      </c>
      <c r="Z6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1" t="s">
        <v>69</v>
      </c>
      <c r="AS691">
        <v>12</v>
      </c>
      <c r="AT691">
        <v>32</v>
      </c>
      <c r="AU691">
        <f t="shared" si="23"/>
        <v>0</v>
      </c>
      <c r="AV691" t="str">
        <f t="shared" si="24"/>
        <v/>
      </c>
    </row>
    <row r="692" spans="1:48" x14ac:dyDescent="0.25">
      <c r="A692" t="s">
        <v>70</v>
      </c>
      <c r="B692">
        <v>2</v>
      </c>
      <c r="C692">
        <v>0</v>
      </c>
      <c r="D692">
        <v>1</v>
      </c>
      <c r="E692">
        <v>0</v>
      </c>
      <c r="F692">
        <v>37</v>
      </c>
      <c r="G692">
        <f>טבלה20[[#This Row],[LengthofCycle]]+1</f>
        <v>38</v>
      </c>
      <c r="H692" t="str">
        <f>IF(טבלה20[[#This Row],[CycleNumber]]&gt;2,IF(AND(טבלה20[[#This Row],[LengthofCycle]]-F691=F691-F690,טבלה20[[#This Row],[LengthofCycle]]-F691&lt;&gt;0),1,""),"")</f>
        <v/>
      </c>
      <c r="I692" t="str">
        <f>IF(טבלה20[[#This Row],[דילוג]]=1,SUM(H692:H693),"")</f>
        <v/>
      </c>
      <c r="J692" t="str">
        <f>IF(AND(טבלה20[[#This Row],[CycleNumber]]&gt;B691,טבלה20[[#This Row],[CycleNumber]]&gt;2),IF(טבלה20[[#This Row],[דילוג]]=1,טבלה20[[#This Row],[LengthofCycle]]-F691,J691),"")</f>
        <v/>
      </c>
      <c r="K692" t="str">
        <f>IF(AND(טבלה20[[#This Row],[CycleNumber]]&gt;B691,טבלה20[[#This Row],[CycleNumber]]&gt;2),IF(טבלה20[[#This Row],[דילוג]]=1,1,IF(MAX(K690:K691)=1,1,IF(טבלה20[[#This Row],[LengthofCycle]]-F691&lt;&gt;טבלה20[[#This Row],[הפרש קבוע אחרון]],0,""))),"")</f>
        <v/>
      </c>
      <c r="L692" t="str">
        <f>IF(טבלה20[[#This Row],[CycleNumber]]&lt;3,"",IF(טבלה20[[#This Row],[דילוג]]=1,1,IF(L691="","",IF(טבלה20[[#This Row],[LengthofCycle]]-F691=טבלה20[[#This Row],[הפרש קבוע אחרון]],1,IF(L691+1&gt;3,"",L691+1)))))</f>
        <v/>
      </c>
      <c r="M692" t="str">
        <f>IF(AND(טבלה20[[#This Row],[פעילות]]=1,L693=2,L694=1,B694&gt;טבלה20[[#This Row],[CycleNumber]]),1,"")</f>
        <v/>
      </c>
      <c r="N692" t="str">
        <f>IF(AND(טבלה20[[#This Row],[האם יש לאישה וסת דילוג?]]=1,טבלה20[[#This Row],[CycleNumber]]&gt;5),IF(AND(טבלה20[[#This Row],[LengthofCycle]]=F689,F691=F688,F690=F687),1,""),"")</f>
        <v/>
      </c>
      <c r="O692" t="str">
        <f>IF(OR(טבלה20[[#This Row],[פעילות]]="",L691=""),"",IF(טבלה20[[#This Row],[פעילות]]=1,1,0))</f>
        <v/>
      </c>
      <c r="P692" t="str">
        <f>IF(AND(טבלה20[[#This Row],[הפרש קבוע אחרון]]&lt;&gt;"",טבלה20[[#This Row],[CycleNumber]]&lt;B693,B693&lt;&gt;"",טבלה20[[#This Row],[פעילות]]&lt;4),IF(F693-טבלה20[[#This Row],[LengthofCycle]]=טבלה20[[#This Row],[הפרש קבוע אחרון]],1,0),"")</f>
        <v/>
      </c>
      <c r="Q692" s="14" t="str">
        <f>IF(טבלה20[[#This Row],[פעילות]]="","",IF(OR(Q691="",AND(טבלה20[[#This Row],[דילוג]]=1,L691=3)),1,Q691+1))</f>
        <v/>
      </c>
      <c r="R692" s="14" t="str">
        <f>IF(AND(טבלה20[[#This Row],[מחזורי פעילות]]=3,H693=1,טבלה20[[#This Row],[הפרש קבוע אחרון]]&lt;&gt;J693),1,"")</f>
        <v/>
      </c>
      <c r="S692" s="14" t="str">
        <f>IF(AND(טבלה20[[#This Row],[מחזורי פעילות]]=3,H693=1,טבלה20[[#This Row],[הפרש קבוע אחרון]]=J693),1,"")</f>
        <v/>
      </c>
      <c r="T692" s="14" t="str">
        <f>IF(AND(טבלה20[[#This Row],[דילוג]]=1,טבלה20[[#This Row],[הפרש קבוע אחרון]]=J691,טבלה20[[#This Row],[מחזורי פעילות]]&gt;1),1,"")</f>
        <v/>
      </c>
      <c r="U692" s="14" t="str">
        <f>IF(OR(AND(טבלה20[[#This Row],[מחזורי פעילות]]&lt;&gt;"",Q693=""),AND(טבלה20[[#This Row],[פעילות]]=3,Q693=1)),טבלה20[[#This Row],[מחזורי פעילות]],"")</f>
        <v/>
      </c>
      <c r="V692" s="14" t="str">
        <f>IF(טבלה20[[#This Row],[באיזה מחזור נעקר אחרי קביעה?]]&lt;&gt;"",1,"")</f>
        <v/>
      </c>
      <c r="W692" s="14" t="str">
        <f>IF(AND(טבלה20[[#This Row],[באיזה מחזור נעקר אחרי קביעה?]]&lt;&gt;"",טבלה20[[#This Row],[CycleNumber]]&gt;B693),טבלה20[[#This Row],[באיזה מחזור נעקר אחרי קביעה?]],"")</f>
        <v/>
      </c>
      <c r="X692" s="14" t="str">
        <f>IF(AND(טבלה20[[#This Row],[הפרש קבוע אחרון]]&lt;&gt;"",J691=""),טבלה20[[#This Row],[CycleNumber]],"")</f>
        <v/>
      </c>
      <c r="Y692" s="14" t="str">
        <f>IF(OR(טבלה20[[#This Row],[CycleNumber]]&gt;B693,B693=""),טבלה20[[#This Row],[CycleNumber]],"")</f>
        <v/>
      </c>
      <c r="Z6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2" t="s">
        <v>70</v>
      </c>
      <c r="AS692">
        <v>1</v>
      </c>
      <c r="AT692">
        <v>35</v>
      </c>
      <c r="AU692" t="str">
        <f t="shared" si="23"/>
        <v/>
      </c>
      <c r="AV692" t="str">
        <f t="shared" si="24"/>
        <v/>
      </c>
    </row>
    <row r="693" spans="1:48" x14ac:dyDescent="0.25">
      <c r="A693" t="s">
        <v>70</v>
      </c>
      <c r="B693">
        <v>3</v>
      </c>
      <c r="C693">
        <v>0</v>
      </c>
      <c r="D693">
        <v>1</v>
      </c>
      <c r="E693">
        <v>0</v>
      </c>
      <c r="F693">
        <v>33</v>
      </c>
      <c r="G693">
        <f>טבלה20[[#This Row],[LengthofCycle]]+1</f>
        <v>34</v>
      </c>
      <c r="H693" t="str">
        <f>IF(טבלה20[[#This Row],[CycleNumber]]&gt;2,IF(AND(טבלה20[[#This Row],[LengthofCycle]]-F692=F692-F691,טבלה20[[#This Row],[LengthofCycle]]-F692&lt;&gt;0),1,""),"")</f>
        <v/>
      </c>
      <c r="I693" t="str">
        <f>IF(טבלה20[[#This Row],[דילוג]]=1,SUM(H693:H694),"")</f>
        <v/>
      </c>
      <c r="J693" t="str">
        <f>IF(AND(טבלה20[[#This Row],[CycleNumber]]&gt;B692,טבלה20[[#This Row],[CycleNumber]]&gt;2),IF(טבלה20[[#This Row],[דילוג]]=1,טבלה20[[#This Row],[LengthofCycle]]-F692,J692),"")</f>
        <v/>
      </c>
      <c r="K693">
        <f>IF(AND(טבלה20[[#This Row],[CycleNumber]]&gt;B692,טבלה20[[#This Row],[CycleNumber]]&gt;2),IF(טבלה20[[#This Row],[דילוג]]=1,1,IF(MAX(K691:K692)=1,1,IF(טבלה20[[#This Row],[LengthofCycle]]-F692&lt;&gt;טבלה20[[#This Row],[הפרש קבוע אחרון]],0,""))),"")</f>
        <v>0</v>
      </c>
      <c r="L693" t="str">
        <f>IF(טבלה20[[#This Row],[CycleNumber]]&lt;3,"",IF(טבלה20[[#This Row],[דילוג]]=1,1,IF(L692="","",IF(טבלה20[[#This Row],[LengthofCycle]]-F692=טבלה20[[#This Row],[הפרש קבוע אחרון]],1,IF(L692+1&gt;3,"",L692+1)))))</f>
        <v/>
      </c>
      <c r="M693" t="str">
        <f>IF(AND(טבלה20[[#This Row],[פעילות]]=1,L694=2,L695=1,B695&gt;טבלה20[[#This Row],[CycleNumber]]),1,"")</f>
        <v/>
      </c>
      <c r="N693" t="str">
        <f>IF(AND(טבלה20[[#This Row],[האם יש לאישה וסת דילוג?]]=1,טבלה20[[#This Row],[CycleNumber]]&gt;5),IF(AND(טבלה20[[#This Row],[LengthofCycle]]=F690,F692=F689,F691=F688),1,""),"")</f>
        <v/>
      </c>
      <c r="O693" t="str">
        <f>IF(OR(טבלה20[[#This Row],[פעילות]]="",L692=""),"",IF(טבלה20[[#This Row],[פעילות]]=1,1,0))</f>
        <v/>
      </c>
      <c r="P693" t="str">
        <f>IF(AND(טבלה20[[#This Row],[הפרש קבוע אחרון]]&lt;&gt;"",טבלה20[[#This Row],[CycleNumber]]&lt;B694,B694&lt;&gt;"",טבלה20[[#This Row],[פעילות]]&lt;4),IF(F694-טבלה20[[#This Row],[LengthofCycle]]=טבלה20[[#This Row],[הפרש קבוע אחרון]],1,0),"")</f>
        <v/>
      </c>
      <c r="Q693" s="14" t="str">
        <f>IF(טבלה20[[#This Row],[פעילות]]="","",IF(OR(Q692="",AND(טבלה20[[#This Row],[דילוג]]=1,L692=3)),1,Q692+1))</f>
        <v/>
      </c>
      <c r="R693" s="14" t="str">
        <f>IF(AND(טבלה20[[#This Row],[מחזורי פעילות]]=3,H694=1,טבלה20[[#This Row],[הפרש קבוע אחרון]]&lt;&gt;J694),1,"")</f>
        <v/>
      </c>
      <c r="S693" s="14" t="str">
        <f>IF(AND(טבלה20[[#This Row],[מחזורי פעילות]]=3,H694=1,טבלה20[[#This Row],[הפרש קבוע אחרון]]=J694),1,"")</f>
        <v/>
      </c>
      <c r="T693" s="14" t="str">
        <f>IF(AND(טבלה20[[#This Row],[דילוג]]=1,טבלה20[[#This Row],[הפרש קבוע אחרון]]=J692,טבלה20[[#This Row],[מחזורי פעילות]]&gt;1),1,"")</f>
        <v/>
      </c>
      <c r="U693" s="14" t="str">
        <f>IF(OR(AND(טבלה20[[#This Row],[מחזורי פעילות]]&lt;&gt;"",Q694=""),AND(טבלה20[[#This Row],[פעילות]]=3,Q694=1)),טבלה20[[#This Row],[מחזורי פעילות]],"")</f>
        <v/>
      </c>
      <c r="V693" s="14" t="str">
        <f>IF(טבלה20[[#This Row],[באיזה מחזור נעקר אחרי קביעה?]]&lt;&gt;"",1,"")</f>
        <v/>
      </c>
      <c r="W693" s="14" t="str">
        <f>IF(AND(טבלה20[[#This Row],[באיזה מחזור נעקר אחרי קביעה?]]&lt;&gt;"",טבלה20[[#This Row],[CycleNumber]]&gt;B694),טבלה20[[#This Row],[באיזה מחזור נעקר אחרי קביעה?]],"")</f>
        <v/>
      </c>
      <c r="X693" s="14" t="str">
        <f>IF(AND(טבלה20[[#This Row],[הפרש קבוע אחרון]]&lt;&gt;"",J692=""),טבלה20[[#This Row],[CycleNumber]],"")</f>
        <v/>
      </c>
      <c r="Y693" s="14" t="str">
        <f>IF(OR(טבלה20[[#This Row],[CycleNumber]]&gt;B694,B694=""),טבלה20[[#This Row],[CycleNumber]],"")</f>
        <v/>
      </c>
      <c r="Z6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3" t="s">
        <v>70</v>
      </c>
      <c r="AS693">
        <v>2</v>
      </c>
      <c r="AT693">
        <v>37</v>
      </c>
      <c r="AU693" t="str">
        <f t="shared" si="23"/>
        <v/>
      </c>
      <c r="AV693" t="str">
        <f t="shared" si="24"/>
        <v/>
      </c>
    </row>
    <row r="694" spans="1:48" x14ac:dyDescent="0.25">
      <c r="A694" t="s">
        <v>70</v>
      </c>
      <c r="B694">
        <v>4</v>
      </c>
      <c r="C694">
        <v>0</v>
      </c>
      <c r="D694">
        <v>1</v>
      </c>
      <c r="E694">
        <v>0</v>
      </c>
      <c r="F694">
        <v>39</v>
      </c>
      <c r="G694">
        <f>טבלה20[[#This Row],[LengthofCycle]]+1</f>
        <v>40</v>
      </c>
      <c r="H694" t="str">
        <f>IF(טבלה20[[#This Row],[CycleNumber]]&gt;2,IF(AND(טבלה20[[#This Row],[LengthofCycle]]-F693=F693-F692,טבלה20[[#This Row],[LengthofCycle]]-F693&lt;&gt;0),1,""),"")</f>
        <v/>
      </c>
      <c r="I694" t="str">
        <f>IF(טבלה20[[#This Row],[דילוג]]=1,SUM(H694:H695),"")</f>
        <v/>
      </c>
      <c r="J694" t="str">
        <f>IF(AND(טבלה20[[#This Row],[CycleNumber]]&gt;B693,טבלה20[[#This Row],[CycleNumber]]&gt;2),IF(טבלה20[[#This Row],[דילוג]]=1,טבלה20[[#This Row],[LengthofCycle]]-F693,J693),"")</f>
        <v/>
      </c>
      <c r="K694">
        <f>IF(AND(טבלה20[[#This Row],[CycleNumber]]&gt;B693,טבלה20[[#This Row],[CycleNumber]]&gt;2),IF(טבלה20[[#This Row],[דילוג]]=1,1,IF(MAX(K692:K693)=1,1,IF(טבלה20[[#This Row],[LengthofCycle]]-F693&lt;&gt;טבלה20[[#This Row],[הפרש קבוע אחרון]],0,""))),"")</f>
        <v>0</v>
      </c>
      <c r="L694" t="str">
        <f>IF(טבלה20[[#This Row],[CycleNumber]]&lt;3,"",IF(טבלה20[[#This Row],[דילוג]]=1,1,IF(L693="","",IF(טבלה20[[#This Row],[LengthofCycle]]-F693=טבלה20[[#This Row],[הפרש קבוע אחרון]],1,IF(L693+1&gt;3,"",L693+1)))))</f>
        <v/>
      </c>
      <c r="M694" t="str">
        <f>IF(AND(טבלה20[[#This Row],[פעילות]]=1,L695=2,L696=1,B696&gt;טבלה20[[#This Row],[CycleNumber]]),1,"")</f>
        <v/>
      </c>
      <c r="N694" t="str">
        <f>IF(AND(טבלה20[[#This Row],[האם יש לאישה וסת דילוג?]]=1,טבלה20[[#This Row],[CycleNumber]]&gt;5),IF(AND(טבלה20[[#This Row],[LengthofCycle]]=F691,F693=F690,F692=F689),1,""),"")</f>
        <v/>
      </c>
      <c r="O694" t="str">
        <f>IF(OR(טבלה20[[#This Row],[פעילות]]="",L693=""),"",IF(טבלה20[[#This Row],[פעילות]]=1,1,0))</f>
        <v/>
      </c>
      <c r="P694" t="str">
        <f>IF(AND(טבלה20[[#This Row],[הפרש קבוע אחרון]]&lt;&gt;"",טבלה20[[#This Row],[CycleNumber]]&lt;B695,B695&lt;&gt;"",טבלה20[[#This Row],[פעילות]]&lt;4),IF(F695-טבלה20[[#This Row],[LengthofCycle]]=טבלה20[[#This Row],[הפרש קבוע אחרון]],1,0),"")</f>
        <v/>
      </c>
      <c r="Q694" s="14" t="str">
        <f>IF(טבלה20[[#This Row],[פעילות]]="","",IF(OR(Q693="",AND(טבלה20[[#This Row],[דילוג]]=1,L693=3)),1,Q693+1))</f>
        <v/>
      </c>
      <c r="R694" s="14" t="str">
        <f>IF(AND(טבלה20[[#This Row],[מחזורי פעילות]]=3,H695=1,טבלה20[[#This Row],[הפרש קבוע אחרון]]&lt;&gt;J695),1,"")</f>
        <v/>
      </c>
      <c r="S694" s="14" t="str">
        <f>IF(AND(טבלה20[[#This Row],[מחזורי פעילות]]=3,H695=1,טבלה20[[#This Row],[הפרש קבוע אחרון]]=J695),1,"")</f>
        <v/>
      </c>
      <c r="T694" s="14" t="str">
        <f>IF(AND(טבלה20[[#This Row],[דילוג]]=1,טבלה20[[#This Row],[הפרש קבוע אחרון]]=J693,טבלה20[[#This Row],[מחזורי פעילות]]&gt;1),1,"")</f>
        <v/>
      </c>
      <c r="U694" s="14" t="str">
        <f>IF(OR(AND(טבלה20[[#This Row],[מחזורי פעילות]]&lt;&gt;"",Q695=""),AND(טבלה20[[#This Row],[פעילות]]=3,Q695=1)),טבלה20[[#This Row],[מחזורי פעילות]],"")</f>
        <v/>
      </c>
      <c r="V694" s="14" t="str">
        <f>IF(טבלה20[[#This Row],[באיזה מחזור נעקר אחרי קביעה?]]&lt;&gt;"",1,"")</f>
        <v/>
      </c>
      <c r="W694" s="14" t="str">
        <f>IF(AND(טבלה20[[#This Row],[באיזה מחזור נעקר אחרי קביעה?]]&lt;&gt;"",טבלה20[[#This Row],[CycleNumber]]&gt;B695),טבלה20[[#This Row],[באיזה מחזור נעקר אחרי קביעה?]],"")</f>
        <v/>
      </c>
      <c r="X694" s="14" t="str">
        <f>IF(AND(טבלה20[[#This Row],[הפרש קבוע אחרון]]&lt;&gt;"",J693=""),טבלה20[[#This Row],[CycleNumber]],"")</f>
        <v/>
      </c>
      <c r="Y694" s="14" t="str">
        <f>IF(OR(טבלה20[[#This Row],[CycleNumber]]&gt;B695,B695=""),טבלה20[[#This Row],[CycleNumber]],"")</f>
        <v/>
      </c>
      <c r="Z6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4" t="s">
        <v>70</v>
      </c>
      <c r="AS694">
        <v>3</v>
      </c>
      <c r="AT694">
        <v>33</v>
      </c>
      <c r="AU694">
        <f t="shared" si="23"/>
        <v>0</v>
      </c>
      <c r="AV694" t="str">
        <f t="shared" si="24"/>
        <v/>
      </c>
    </row>
    <row r="695" spans="1:48" x14ac:dyDescent="0.25">
      <c r="A695" t="s">
        <v>70</v>
      </c>
      <c r="B695">
        <v>5</v>
      </c>
      <c r="C695">
        <v>0</v>
      </c>
      <c r="D695">
        <v>1</v>
      </c>
      <c r="E695">
        <v>0</v>
      </c>
      <c r="F695">
        <v>28</v>
      </c>
      <c r="G695">
        <f>טבלה20[[#This Row],[LengthofCycle]]+1</f>
        <v>29</v>
      </c>
      <c r="H695" t="str">
        <f>IF(טבלה20[[#This Row],[CycleNumber]]&gt;2,IF(AND(טבלה20[[#This Row],[LengthofCycle]]-F694=F694-F693,טבלה20[[#This Row],[LengthofCycle]]-F694&lt;&gt;0),1,""),"")</f>
        <v/>
      </c>
      <c r="I695" t="str">
        <f>IF(טבלה20[[#This Row],[דילוג]]=1,SUM(H695:H696),"")</f>
        <v/>
      </c>
      <c r="J695" t="str">
        <f>IF(AND(טבלה20[[#This Row],[CycleNumber]]&gt;B694,טבלה20[[#This Row],[CycleNumber]]&gt;2),IF(טבלה20[[#This Row],[דילוג]]=1,טבלה20[[#This Row],[LengthofCycle]]-F694,J694),"")</f>
        <v/>
      </c>
      <c r="K695">
        <f>IF(AND(טבלה20[[#This Row],[CycleNumber]]&gt;B694,טבלה20[[#This Row],[CycleNumber]]&gt;2),IF(טבלה20[[#This Row],[דילוג]]=1,1,IF(MAX(K693:K694)=1,1,IF(טבלה20[[#This Row],[LengthofCycle]]-F694&lt;&gt;טבלה20[[#This Row],[הפרש קבוע אחרון]],0,""))),"")</f>
        <v>0</v>
      </c>
      <c r="L695" t="str">
        <f>IF(טבלה20[[#This Row],[CycleNumber]]&lt;3,"",IF(טבלה20[[#This Row],[דילוג]]=1,1,IF(L694="","",IF(טבלה20[[#This Row],[LengthofCycle]]-F694=טבלה20[[#This Row],[הפרש קבוע אחרון]],1,IF(L694+1&gt;3,"",L694+1)))))</f>
        <v/>
      </c>
      <c r="M695" t="str">
        <f>IF(AND(טבלה20[[#This Row],[פעילות]]=1,L696=2,L697=1,B697&gt;טבלה20[[#This Row],[CycleNumber]]),1,"")</f>
        <v/>
      </c>
      <c r="N695" t="str">
        <f>IF(AND(טבלה20[[#This Row],[האם יש לאישה וסת דילוג?]]=1,טבלה20[[#This Row],[CycleNumber]]&gt;5),IF(AND(טבלה20[[#This Row],[LengthofCycle]]=F692,F694=F691,F693=F690),1,""),"")</f>
        <v/>
      </c>
      <c r="O695" t="str">
        <f>IF(OR(טבלה20[[#This Row],[פעילות]]="",L694=""),"",IF(טבלה20[[#This Row],[פעילות]]=1,1,0))</f>
        <v/>
      </c>
      <c r="P695" t="str">
        <f>IF(AND(טבלה20[[#This Row],[הפרש קבוע אחרון]]&lt;&gt;"",טבלה20[[#This Row],[CycleNumber]]&lt;B696,B696&lt;&gt;"",טבלה20[[#This Row],[פעילות]]&lt;4),IF(F696-טבלה20[[#This Row],[LengthofCycle]]=טבלה20[[#This Row],[הפרש קבוע אחרון]],1,0),"")</f>
        <v/>
      </c>
      <c r="Q695" s="14" t="str">
        <f>IF(טבלה20[[#This Row],[פעילות]]="","",IF(OR(Q694="",AND(טבלה20[[#This Row],[דילוג]]=1,L694=3)),1,Q694+1))</f>
        <v/>
      </c>
      <c r="R695" s="14" t="str">
        <f>IF(AND(טבלה20[[#This Row],[מחזורי פעילות]]=3,H696=1,טבלה20[[#This Row],[הפרש קבוע אחרון]]&lt;&gt;J696),1,"")</f>
        <v/>
      </c>
      <c r="S695" s="14" t="str">
        <f>IF(AND(טבלה20[[#This Row],[מחזורי פעילות]]=3,H696=1,טבלה20[[#This Row],[הפרש קבוע אחרון]]=J696),1,"")</f>
        <v/>
      </c>
      <c r="T695" s="14" t="str">
        <f>IF(AND(טבלה20[[#This Row],[דילוג]]=1,טבלה20[[#This Row],[הפרש קבוע אחרון]]=J694,טבלה20[[#This Row],[מחזורי פעילות]]&gt;1),1,"")</f>
        <v/>
      </c>
      <c r="U695" s="14" t="str">
        <f>IF(OR(AND(טבלה20[[#This Row],[מחזורי פעילות]]&lt;&gt;"",Q696=""),AND(טבלה20[[#This Row],[פעילות]]=3,Q696=1)),טבלה20[[#This Row],[מחזורי פעילות]],"")</f>
        <v/>
      </c>
      <c r="V695" s="14" t="str">
        <f>IF(טבלה20[[#This Row],[באיזה מחזור נעקר אחרי קביעה?]]&lt;&gt;"",1,"")</f>
        <v/>
      </c>
      <c r="W695" s="14" t="str">
        <f>IF(AND(טבלה20[[#This Row],[באיזה מחזור נעקר אחרי קביעה?]]&lt;&gt;"",טבלה20[[#This Row],[CycleNumber]]&gt;B696),טבלה20[[#This Row],[באיזה מחזור נעקר אחרי קביעה?]],"")</f>
        <v/>
      </c>
      <c r="X695" s="14" t="str">
        <f>IF(AND(טבלה20[[#This Row],[הפרש קבוע אחרון]]&lt;&gt;"",J694=""),טבלה20[[#This Row],[CycleNumber]],"")</f>
        <v/>
      </c>
      <c r="Y695" s="14" t="str">
        <f>IF(OR(טבלה20[[#This Row],[CycleNumber]]&gt;B696,B696=""),טבלה20[[#This Row],[CycleNumber]],"")</f>
        <v/>
      </c>
      <c r="Z6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5" t="s">
        <v>70</v>
      </c>
      <c r="AS695">
        <v>4</v>
      </c>
      <c r="AT695">
        <v>39</v>
      </c>
      <c r="AU695">
        <f t="shared" si="23"/>
        <v>0</v>
      </c>
      <c r="AV695" t="str">
        <f t="shared" si="24"/>
        <v/>
      </c>
    </row>
    <row r="696" spans="1:48" x14ac:dyDescent="0.25">
      <c r="A696" t="s">
        <v>70</v>
      </c>
      <c r="B696">
        <v>6</v>
      </c>
      <c r="C696">
        <v>0</v>
      </c>
      <c r="D696">
        <v>1</v>
      </c>
      <c r="E696">
        <v>0</v>
      </c>
      <c r="F696">
        <v>31</v>
      </c>
      <c r="G696">
        <f>טבלה20[[#This Row],[LengthofCycle]]+1</f>
        <v>32</v>
      </c>
      <c r="H696" t="str">
        <f>IF(טבלה20[[#This Row],[CycleNumber]]&gt;2,IF(AND(טבלה20[[#This Row],[LengthofCycle]]-F695=F695-F694,טבלה20[[#This Row],[LengthofCycle]]-F695&lt;&gt;0),1,""),"")</f>
        <v/>
      </c>
      <c r="I696" t="str">
        <f>IF(טבלה20[[#This Row],[דילוג]]=1,SUM(H696:H697),"")</f>
        <v/>
      </c>
      <c r="J696" t="str">
        <f>IF(AND(טבלה20[[#This Row],[CycleNumber]]&gt;B695,טבלה20[[#This Row],[CycleNumber]]&gt;2),IF(טבלה20[[#This Row],[דילוג]]=1,טבלה20[[#This Row],[LengthofCycle]]-F695,J695),"")</f>
        <v/>
      </c>
      <c r="K696">
        <f>IF(AND(טבלה20[[#This Row],[CycleNumber]]&gt;B695,טבלה20[[#This Row],[CycleNumber]]&gt;2),IF(טבלה20[[#This Row],[דילוג]]=1,1,IF(MAX(K694:K695)=1,1,IF(טבלה20[[#This Row],[LengthofCycle]]-F695&lt;&gt;טבלה20[[#This Row],[הפרש קבוע אחרון]],0,""))),"")</f>
        <v>0</v>
      </c>
      <c r="L696" t="str">
        <f>IF(טבלה20[[#This Row],[CycleNumber]]&lt;3,"",IF(טבלה20[[#This Row],[דילוג]]=1,1,IF(L695="","",IF(טבלה20[[#This Row],[LengthofCycle]]-F695=טבלה20[[#This Row],[הפרש קבוע אחרון]],1,IF(L695+1&gt;3,"",L695+1)))))</f>
        <v/>
      </c>
      <c r="M696" t="str">
        <f>IF(AND(טבלה20[[#This Row],[פעילות]]=1,L697=2,L698=1,B698&gt;טבלה20[[#This Row],[CycleNumber]]),1,"")</f>
        <v/>
      </c>
      <c r="N696" t="str">
        <f>IF(AND(טבלה20[[#This Row],[האם יש לאישה וסת דילוג?]]=1,טבלה20[[#This Row],[CycleNumber]]&gt;5),IF(AND(טבלה20[[#This Row],[LengthofCycle]]=F693,F695=F692,F694=F691),1,""),"")</f>
        <v/>
      </c>
      <c r="O696" t="str">
        <f>IF(OR(טבלה20[[#This Row],[פעילות]]="",L695=""),"",IF(טבלה20[[#This Row],[פעילות]]=1,1,0))</f>
        <v/>
      </c>
      <c r="P696" t="str">
        <f>IF(AND(טבלה20[[#This Row],[הפרש קבוע אחרון]]&lt;&gt;"",טבלה20[[#This Row],[CycleNumber]]&lt;B697,B697&lt;&gt;"",טבלה20[[#This Row],[פעילות]]&lt;4),IF(F697-טבלה20[[#This Row],[LengthofCycle]]=טבלה20[[#This Row],[הפרש קבוע אחרון]],1,0),"")</f>
        <v/>
      </c>
      <c r="Q696" s="14" t="str">
        <f>IF(טבלה20[[#This Row],[פעילות]]="","",IF(OR(Q695="",AND(טבלה20[[#This Row],[דילוג]]=1,L695=3)),1,Q695+1))</f>
        <v/>
      </c>
      <c r="R696" s="14" t="str">
        <f>IF(AND(טבלה20[[#This Row],[מחזורי פעילות]]=3,H697=1,טבלה20[[#This Row],[הפרש קבוע אחרון]]&lt;&gt;J697),1,"")</f>
        <v/>
      </c>
      <c r="S696" s="14" t="str">
        <f>IF(AND(טבלה20[[#This Row],[מחזורי פעילות]]=3,H697=1,טבלה20[[#This Row],[הפרש קבוע אחרון]]=J697),1,"")</f>
        <v/>
      </c>
      <c r="T696" s="14" t="str">
        <f>IF(AND(טבלה20[[#This Row],[דילוג]]=1,טבלה20[[#This Row],[הפרש קבוע אחרון]]=J695,טבלה20[[#This Row],[מחזורי פעילות]]&gt;1),1,"")</f>
        <v/>
      </c>
      <c r="U696" s="14" t="str">
        <f>IF(OR(AND(טבלה20[[#This Row],[מחזורי פעילות]]&lt;&gt;"",Q697=""),AND(טבלה20[[#This Row],[פעילות]]=3,Q697=1)),טבלה20[[#This Row],[מחזורי פעילות]],"")</f>
        <v/>
      </c>
      <c r="V696" s="14" t="str">
        <f>IF(טבלה20[[#This Row],[באיזה מחזור נעקר אחרי קביעה?]]&lt;&gt;"",1,"")</f>
        <v/>
      </c>
      <c r="W696" s="14" t="str">
        <f>IF(AND(טבלה20[[#This Row],[באיזה מחזור נעקר אחרי קביעה?]]&lt;&gt;"",טבלה20[[#This Row],[CycleNumber]]&gt;B697),טבלה20[[#This Row],[באיזה מחזור נעקר אחרי קביעה?]],"")</f>
        <v/>
      </c>
      <c r="X696" s="14" t="str">
        <f>IF(AND(טבלה20[[#This Row],[הפרש קבוע אחרון]]&lt;&gt;"",J695=""),טבלה20[[#This Row],[CycleNumber]],"")</f>
        <v/>
      </c>
      <c r="Y696" s="14" t="str">
        <f>IF(OR(טבלה20[[#This Row],[CycleNumber]]&gt;B697,B697=""),טבלה20[[#This Row],[CycleNumber]],"")</f>
        <v/>
      </c>
      <c r="Z6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6" t="s">
        <v>70</v>
      </c>
      <c r="AS696">
        <v>5</v>
      </c>
      <c r="AT696">
        <v>28</v>
      </c>
      <c r="AU696">
        <f t="shared" si="23"/>
        <v>0</v>
      </c>
      <c r="AV696" t="str">
        <f t="shared" si="24"/>
        <v/>
      </c>
    </row>
    <row r="697" spans="1:48" x14ac:dyDescent="0.25">
      <c r="A697" t="s">
        <v>70</v>
      </c>
      <c r="B697">
        <v>7</v>
      </c>
      <c r="C697">
        <v>0</v>
      </c>
      <c r="D697">
        <v>1</v>
      </c>
      <c r="E697">
        <v>0</v>
      </c>
      <c r="F697">
        <v>27</v>
      </c>
      <c r="G697">
        <f>טבלה20[[#This Row],[LengthofCycle]]+1</f>
        <v>28</v>
      </c>
      <c r="H697" t="str">
        <f>IF(טבלה20[[#This Row],[CycleNumber]]&gt;2,IF(AND(טבלה20[[#This Row],[LengthofCycle]]-F696=F696-F695,טבלה20[[#This Row],[LengthofCycle]]-F696&lt;&gt;0),1,""),"")</f>
        <v/>
      </c>
      <c r="I697" t="str">
        <f>IF(טבלה20[[#This Row],[דילוג]]=1,SUM(H697:H698),"")</f>
        <v/>
      </c>
      <c r="J697" t="str">
        <f>IF(AND(טבלה20[[#This Row],[CycleNumber]]&gt;B696,טבלה20[[#This Row],[CycleNumber]]&gt;2),IF(טבלה20[[#This Row],[דילוג]]=1,טבלה20[[#This Row],[LengthofCycle]]-F696,J696),"")</f>
        <v/>
      </c>
      <c r="K697">
        <f>IF(AND(טבלה20[[#This Row],[CycleNumber]]&gt;B696,טבלה20[[#This Row],[CycleNumber]]&gt;2),IF(טבלה20[[#This Row],[דילוג]]=1,1,IF(MAX(K695:K696)=1,1,IF(טבלה20[[#This Row],[LengthofCycle]]-F696&lt;&gt;טבלה20[[#This Row],[הפרש קבוע אחרון]],0,""))),"")</f>
        <v>0</v>
      </c>
      <c r="L697" t="str">
        <f>IF(טבלה20[[#This Row],[CycleNumber]]&lt;3,"",IF(טבלה20[[#This Row],[דילוג]]=1,1,IF(L696="","",IF(טבלה20[[#This Row],[LengthofCycle]]-F696=טבלה20[[#This Row],[הפרש קבוע אחרון]],1,IF(L696+1&gt;3,"",L696+1)))))</f>
        <v/>
      </c>
      <c r="M697" t="str">
        <f>IF(AND(טבלה20[[#This Row],[פעילות]]=1,L698=2,L699=1,B699&gt;טבלה20[[#This Row],[CycleNumber]]),1,"")</f>
        <v/>
      </c>
      <c r="N697" t="str">
        <f>IF(AND(טבלה20[[#This Row],[האם יש לאישה וסת דילוג?]]=1,טבלה20[[#This Row],[CycleNumber]]&gt;5),IF(AND(טבלה20[[#This Row],[LengthofCycle]]=F694,F696=F693,F695=F692),1,""),"")</f>
        <v/>
      </c>
      <c r="O697" t="str">
        <f>IF(OR(טבלה20[[#This Row],[פעילות]]="",L696=""),"",IF(טבלה20[[#This Row],[פעילות]]=1,1,0))</f>
        <v/>
      </c>
      <c r="P697" t="str">
        <f>IF(AND(טבלה20[[#This Row],[הפרש קבוע אחרון]]&lt;&gt;"",טבלה20[[#This Row],[CycleNumber]]&lt;B698,B698&lt;&gt;"",טבלה20[[#This Row],[פעילות]]&lt;4),IF(F698-טבלה20[[#This Row],[LengthofCycle]]=טבלה20[[#This Row],[הפרש קבוע אחרון]],1,0),"")</f>
        <v/>
      </c>
      <c r="Q697" s="14" t="str">
        <f>IF(טבלה20[[#This Row],[פעילות]]="","",IF(OR(Q696="",AND(טבלה20[[#This Row],[דילוג]]=1,L696=3)),1,Q696+1))</f>
        <v/>
      </c>
      <c r="R697" s="14" t="str">
        <f>IF(AND(טבלה20[[#This Row],[מחזורי פעילות]]=3,H698=1,טבלה20[[#This Row],[הפרש קבוע אחרון]]&lt;&gt;J698),1,"")</f>
        <v/>
      </c>
      <c r="S697" s="14" t="str">
        <f>IF(AND(טבלה20[[#This Row],[מחזורי פעילות]]=3,H698=1,טבלה20[[#This Row],[הפרש קבוע אחרון]]=J698),1,"")</f>
        <v/>
      </c>
      <c r="T697" s="14" t="str">
        <f>IF(AND(טבלה20[[#This Row],[דילוג]]=1,טבלה20[[#This Row],[הפרש קבוע אחרון]]=J696,טבלה20[[#This Row],[מחזורי פעילות]]&gt;1),1,"")</f>
        <v/>
      </c>
      <c r="U697" s="14" t="str">
        <f>IF(OR(AND(טבלה20[[#This Row],[מחזורי פעילות]]&lt;&gt;"",Q698=""),AND(טבלה20[[#This Row],[פעילות]]=3,Q698=1)),טבלה20[[#This Row],[מחזורי פעילות]],"")</f>
        <v/>
      </c>
      <c r="V697" s="14" t="str">
        <f>IF(טבלה20[[#This Row],[באיזה מחזור נעקר אחרי קביעה?]]&lt;&gt;"",1,"")</f>
        <v/>
      </c>
      <c r="W697" s="14" t="str">
        <f>IF(AND(טבלה20[[#This Row],[באיזה מחזור נעקר אחרי קביעה?]]&lt;&gt;"",טבלה20[[#This Row],[CycleNumber]]&gt;B698),טבלה20[[#This Row],[באיזה מחזור נעקר אחרי קביעה?]],"")</f>
        <v/>
      </c>
      <c r="X697" s="14" t="str">
        <f>IF(AND(טבלה20[[#This Row],[הפרש קבוע אחרון]]&lt;&gt;"",J696=""),טבלה20[[#This Row],[CycleNumber]],"")</f>
        <v/>
      </c>
      <c r="Y697" s="14" t="str">
        <f>IF(OR(טבלה20[[#This Row],[CycleNumber]]&gt;B698,B698=""),טבלה20[[#This Row],[CycleNumber]],"")</f>
        <v/>
      </c>
      <c r="Z6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7" t="s">
        <v>70</v>
      </c>
      <c r="AS697">
        <v>6</v>
      </c>
      <c r="AT697">
        <v>31</v>
      </c>
      <c r="AU697">
        <f t="shared" si="23"/>
        <v>0</v>
      </c>
      <c r="AV697" t="str">
        <f t="shared" si="24"/>
        <v/>
      </c>
    </row>
    <row r="698" spans="1:48" x14ac:dyDescent="0.25">
      <c r="A698" t="s">
        <v>70</v>
      </c>
      <c r="B698">
        <v>8</v>
      </c>
      <c r="C698">
        <v>0</v>
      </c>
      <c r="D698">
        <v>1</v>
      </c>
      <c r="E698">
        <v>0</v>
      </c>
      <c r="F698">
        <v>31</v>
      </c>
      <c r="G698">
        <f>טבלה20[[#This Row],[LengthofCycle]]+1</f>
        <v>32</v>
      </c>
      <c r="H698" t="str">
        <f>IF(טבלה20[[#This Row],[CycleNumber]]&gt;2,IF(AND(טבלה20[[#This Row],[LengthofCycle]]-F697=F697-F696,טבלה20[[#This Row],[LengthofCycle]]-F697&lt;&gt;0),1,""),"")</f>
        <v/>
      </c>
      <c r="I698" t="str">
        <f>IF(טבלה20[[#This Row],[דילוג]]=1,SUM(H698:H699),"")</f>
        <v/>
      </c>
      <c r="J698" t="str">
        <f>IF(AND(טבלה20[[#This Row],[CycleNumber]]&gt;B697,טבלה20[[#This Row],[CycleNumber]]&gt;2),IF(טבלה20[[#This Row],[דילוג]]=1,טבלה20[[#This Row],[LengthofCycle]]-F697,J697),"")</f>
        <v/>
      </c>
      <c r="K698">
        <f>IF(AND(טבלה20[[#This Row],[CycleNumber]]&gt;B697,טבלה20[[#This Row],[CycleNumber]]&gt;2),IF(טבלה20[[#This Row],[דילוג]]=1,1,IF(MAX(K696:K697)=1,1,IF(טבלה20[[#This Row],[LengthofCycle]]-F697&lt;&gt;טבלה20[[#This Row],[הפרש קבוע אחרון]],0,""))),"")</f>
        <v>0</v>
      </c>
      <c r="L698" t="str">
        <f>IF(טבלה20[[#This Row],[CycleNumber]]&lt;3,"",IF(טבלה20[[#This Row],[דילוג]]=1,1,IF(L697="","",IF(טבלה20[[#This Row],[LengthofCycle]]-F697=טבלה20[[#This Row],[הפרש קבוע אחרון]],1,IF(L697+1&gt;3,"",L697+1)))))</f>
        <v/>
      </c>
      <c r="M698" t="str">
        <f>IF(AND(טבלה20[[#This Row],[פעילות]]=1,L699=2,L700=1,B700&gt;טבלה20[[#This Row],[CycleNumber]]),1,"")</f>
        <v/>
      </c>
      <c r="N698" t="str">
        <f>IF(AND(טבלה20[[#This Row],[האם יש לאישה וסת דילוג?]]=1,טבלה20[[#This Row],[CycleNumber]]&gt;5),IF(AND(טבלה20[[#This Row],[LengthofCycle]]=F695,F697=F694,F696=F693),1,""),"")</f>
        <v/>
      </c>
      <c r="O698" t="str">
        <f>IF(OR(טבלה20[[#This Row],[פעילות]]="",L697=""),"",IF(טבלה20[[#This Row],[פעילות]]=1,1,0))</f>
        <v/>
      </c>
      <c r="P698" t="str">
        <f>IF(AND(טבלה20[[#This Row],[הפרש קבוע אחרון]]&lt;&gt;"",טבלה20[[#This Row],[CycleNumber]]&lt;B699,B699&lt;&gt;"",טבלה20[[#This Row],[פעילות]]&lt;4),IF(F699-טבלה20[[#This Row],[LengthofCycle]]=טבלה20[[#This Row],[הפרש קבוע אחרון]],1,0),"")</f>
        <v/>
      </c>
      <c r="Q698" s="14" t="str">
        <f>IF(טבלה20[[#This Row],[פעילות]]="","",IF(OR(Q697="",AND(טבלה20[[#This Row],[דילוג]]=1,L697=3)),1,Q697+1))</f>
        <v/>
      </c>
      <c r="R698" s="14" t="str">
        <f>IF(AND(טבלה20[[#This Row],[מחזורי פעילות]]=3,H699=1,טבלה20[[#This Row],[הפרש קבוע אחרון]]&lt;&gt;J699),1,"")</f>
        <v/>
      </c>
      <c r="S698" s="14" t="str">
        <f>IF(AND(טבלה20[[#This Row],[מחזורי פעילות]]=3,H699=1,טבלה20[[#This Row],[הפרש קבוע אחרון]]=J699),1,"")</f>
        <v/>
      </c>
      <c r="T698" s="14" t="str">
        <f>IF(AND(טבלה20[[#This Row],[דילוג]]=1,טבלה20[[#This Row],[הפרש קבוע אחרון]]=J697,טבלה20[[#This Row],[מחזורי פעילות]]&gt;1),1,"")</f>
        <v/>
      </c>
      <c r="U698" s="14" t="str">
        <f>IF(OR(AND(טבלה20[[#This Row],[מחזורי פעילות]]&lt;&gt;"",Q699=""),AND(טבלה20[[#This Row],[פעילות]]=3,Q699=1)),טבלה20[[#This Row],[מחזורי פעילות]],"")</f>
        <v/>
      </c>
      <c r="V698" s="14" t="str">
        <f>IF(טבלה20[[#This Row],[באיזה מחזור נעקר אחרי קביעה?]]&lt;&gt;"",1,"")</f>
        <v/>
      </c>
      <c r="W698" s="14" t="str">
        <f>IF(AND(טבלה20[[#This Row],[באיזה מחזור נעקר אחרי קביעה?]]&lt;&gt;"",טבלה20[[#This Row],[CycleNumber]]&gt;B699),טבלה20[[#This Row],[באיזה מחזור נעקר אחרי קביעה?]],"")</f>
        <v/>
      </c>
      <c r="X698" s="14" t="str">
        <f>IF(AND(טבלה20[[#This Row],[הפרש קבוע אחרון]]&lt;&gt;"",J697=""),טבלה20[[#This Row],[CycleNumber]],"")</f>
        <v/>
      </c>
      <c r="Y698" s="14" t="str">
        <f>IF(OR(טבלה20[[#This Row],[CycleNumber]]&gt;B699,B699=""),טבלה20[[#This Row],[CycleNumber]],"")</f>
        <v/>
      </c>
      <c r="Z6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8" t="s">
        <v>70</v>
      </c>
      <c r="AS698">
        <v>7</v>
      </c>
      <c r="AT698">
        <v>27</v>
      </c>
      <c r="AU698">
        <f t="shared" si="23"/>
        <v>0</v>
      </c>
      <c r="AV698" t="str">
        <f t="shared" si="24"/>
        <v/>
      </c>
    </row>
    <row r="699" spans="1:48" x14ac:dyDescent="0.25">
      <c r="A699" t="s">
        <v>70</v>
      </c>
      <c r="B699">
        <v>9</v>
      </c>
      <c r="C699">
        <v>0</v>
      </c>
      <c r="D699">
        <v>1</v>
      </c>
      <c r="E699">
        <v>0</v>
      </c>
      <c r="F699">
        <v>27</v>
      </c>
      <c r="G699">
        <f>טבלה20[[#This Row],[LengthofCycle]]+1</f>
        <v>28</v>
      </c>
      <c r="H699" t="str">
        <f>IF(טבלה20[[#This Row],[CycleNumber]]&gt;2,IF(AND(טבלה20[[#This Row],[LengthofCycle]]-F698=F698-F697,טבלה20[[#This Row],[LengthofCycle]]-F698&lt;&gt;0),1,""),"")</f>
        <v/>
      </c>
      <c r="I699" t="str">
        <f>IF(טבלה20[[#This Row],[דילוג]]=1,SUM(H699:H700),"")</f>
        <v/>
      </c>
      <c r="J699" t="str">
        <f>IF(AND(טבלה20[[#This Row],[CycleNumber]]&gt;B698,טבלה20[[#This Row],[CycleNumber]]&gt;2),IF(טבלה20[[#This Row],[דילוג]]=1,טבלה20[[#This Row],[LengthofCycle]]-F698,J698),"")</f>
        <v/>
      </c>
      <c r="K699">
        <f>IF(AND(טבלה20[[#This Row],[CycleNumber]]&gt;B698,טבלה20[[#This Row],[CycleNumber]]&gt;2),IF(טבלה20[[#This Row],[דילוג]]=1,1,IF(MAX(K697:K698)=1,1,IF(טבלה20[[#This Row],[LengthofCycle]]-F698&lt;&gt;טבלה20[[#This Row],[הפרש קבוע אחרון]],0,""))),"")</f>
        <v>0</v>
      </c>
      <c r="L699" t="str">
        <f>IF(טבלה20[[#This Row],[CycleNumber]]&lt;3,"",IF(טבלה20[[#This Row],[דילוג]]=1,1,IF(L698="","",IF(טבלה20[[#This Row],[LengthofCycle]]-F698=טבלה20[[#This Row],[הפרש קבוע אחרון]],1,IF(L698+1&gt;3,"",L698+1)))))</f>
        <v/>
      </c>
      <c r="M699" t="str">
        <f>IF(AND(טבלה20[[#This Row],[פעילות]]=1,L700=2,L701=1,B701&gt;טבלה20[[#This Row],[CycleNumber]]),1,"")</f>
        <v/>
      </c>
      <c r="N699" t="str">
        <f>IF(AND(טבלה20[[#This Row],[האם יש לאישה וסת דילוג?]]=1,טבלה20[[#This Row],[CycleNumber]]&gt;5),IF(AND(טבלה20[[#This Row],[LengthofCycle]]=F696,F698=F695,F697=F694),1,""),"")</f>
        <v/>
      </c>
      <c r="O699" t="str">
        <f>IF(OR(טבלה20[[#This Row],[פעילות]]="",L698=""),"",IF(טבלה20[[#This Row],[פעילות]]=1,1,0))</f>
        <v/>
      </c>
      <c r="P699" t="str">
        <f>IF(AND(טבלה20[[#This Row],[הפרש קבוע אחרון]]&lt;&gt;"",טבלה20[[#This Row],[CycleNumber]]&lt;B700,B700&lt;&gt;"",טבלה20[[#This Row],[פעילות]]&lt;4),IF(F700-טבלה20[[#This Row],[LengthofCycle]]=טבלה20[[#This Row],[הפרש קבוע אחרון]],1,0),"")</f>
        <v/>
      </c>
      <c r="Q699" s="14" t="str">
        <f>IF(טבלה20[[#This Row],[פעילות]]="","",IF(OR(Q698="",AND(טבלה20[[#This Row],[דילוג]]=1,L698=3)),1,Q698+1))</f>
        <v/>
      </c>
      <c r="R699" s="14" t="str">
        <f>IF(AND(טבלה20[[#This Row],[מחזורי פעילות]]=3,H700=1,טבלה20[[#This Row],[הפרש קבוע אחרון]]&lt;&gt;J700),1,"")</f>
        <v/>
      </c>
      <c r="S699" s="14" t="str">
        <f>IF(AND(טבלה20[[#This Row],[מחזורי פעילות]]=3,H700=1,טבלה20[[#This Row],[הפרש קבוע אחרון]]=J700),1,"")</f>
        <v/>
      </c>
      <c r="T699" s="14" t="str">
        <f>IF(AND(טבלה20[[#This Row],[דילוג]]=1,טבלה20[[#This Row],[הפרש קבוע אחרון]]=J698,טבלה20[[#This Row],[מחזורי פעילות]]&gt;1),1,"")</f>
        <v/>
      </c>
      <c r="U699" s="14" t="str">
        <f>IF(OR(AND(טבלה20[[#This Row],[מחזורי פעילות]]&lt;&gt;"",Q700=""),AND(טבלה20[[#This Row],[פעילות]]=3,Q700=1)),טבלה20[[#This Row],[מחזורי פעילות]],"")</f>
        <v/>
      </c>
      <c r="V699" s="14" t="str">
        <f>IF(טבלה20[[#This Row],[באיזה מחזור נעקר אחרי קביעה?]]&lt;&gt;"",1,"")</f>
        <v/>
      </c>
      <c r="W699" s="14" t="str">
        <f>IF(AND(טבלה20[[#This Row],[באיזה מחזור נעקר אחרי קביעה?]]&lt;&gt;"",טבלה20[[#This Row],[CycleNumber]]&gt;B700),טבלה20[[#This Row],[באיזה מחזור נעקר אחרי קביעה?]],"")</f>
        <v/>
      </c>
      <c r="X699" s="14" t="str">
        <f>IF(AND(טבלה20[[#This Row],[הפרש קבוע אחרון]]&lt;&gt;"",J698=""),טבלה20[[#This Row],[CycleNumber]],"")</f>
        <v/>
      </c>
      <c r="Y699" s="14" t="str">
        <f>IF(OR(טבלה20[[#This Row],[CycleNumber]]&gt;B700,B700=""),טבלה20[[#This Row],[CycleNumber]],"")</f>
        <v/>
      </c>
      <c r="Z6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699" t="s">
        <v>70</v>
      </c>
      <c r="AS699">
        <v>8</v>
      </c>
      <c r="AT699">
        <v>31</v>
      </c>
      <c r="AU699">
        <f t="shared" si="23"/>
        <v>0</v>
      </c>
      <c r="AV699" t="str">
        <f t="shared" si="24"/>
        <v/>
      </c>
    </row>
    <row r="700" spans="1:48" x14ac:dyDescent="0.25">
      <c r="A700" t="s">
        <v>70</v>
      </c>
      <c r="B700">
        <v>10</v>
      </c>
      <c r="C700">
        <v>0</v>
      </c>
      <c r="D700">
        <v>1</v>
      </c>
      <c r="E700">
        <v>0</v>
      </c>
      <c r="F700">
        <v>30</v>
      </c>
      <c r="G700">
        <f>טבלה20[[#This Row],[LengthofCycle]]+1</f>
        <v>31</v>
      </c>
      <c r="H700" t="str">
        <f>IF(טבלה20[[#This Row],[CycleNumber]]&gt;2,IF(AND(טבלה20[[#This Row],[LengthofCycle]]-F699=F699-F698,טבלה20[[#This Row],[LengthofCycle]]-F699&lt;&gt;0),1,""),"")</f>
        <v/>
      </c>
      <c r="I700" t="str">
        <f>IF(טבלה20[[#This Row],[דילוג]]=1,SUM(H700:H701),"")</f>
        <v/>
      </c>
      <c r="J700" t="str">
        <f>IF(AND(טבלה20[[#This Row],[CycleNumber]]&gt;B699,טבלה20[[#This Row],[CycleNumber]]&gt;2),IF(טבלה20[[#This Row],[דילוג]]=1,טבלה20[[#This Row],[LengthofCycle]]-F699,J699),"")</f>
        <v/>
      </c>
      <c r="K700">
        <f>IF(AND(טבלה20[[#This Row],[CycleNumber]]&gt;B699,טבלה20[[#This Row],[CycleNumber]]&gt;2),IF(טבלה20[[#This Row],[דילוג]]=1,1,IF(MAX(K698:K699)=1,1,IF(טבלה20[[#This Row],[LengthofCycle]]-F699&lt;&gt;טבלה20[[#This Row],[הפרש קבוע אחרון]],0,""))),"")</f>
        <v>0</v>
      </c>
      <c r="L700" t="str">
        <f>IF(טבלה20[[#This Row],[CycleNumber]]&lt;3,"",IF(טבלה20[[#This Row],[דילוג]]=1,1,IF(L699="","",IF(טבלה20[[#This Row],[LengthofCycle]]-F699=טבלה20[[#This Row],[הפרש קבוע אחרון]],1,IF(L699+1&gt;3,"",L699+1)))))</f>
        <v/>
      </c>
      <c r="M700" t="str">
        <f>IF(AND(טבלה20[[#This Row],[פעילות]]=1,L701=2,L702=1,B702&gt;טבלה20[[#This Row],[CycleNumber]]),1,"")</f>
        <v/>
      </c>
      <c r="N700" t="str">
        <f>IF(AND(טבלה20[[#This Row],[האם יש לאישה וסת דילוג?]]=1,טבלה20[[#This Row],[CycleNumber]]&gt;5),IF(AND(טבלה20[[#This Row],[LengthofCycle]]=F697,F699=F696,F698=F695),1,""),"")</f>
        <v/>
      </c>
      <c r="O700" t="str">
        <f>IF(OR(טבלה20[[#This Row],[פעילות]]="",L699=""),"",IF(טבלה20[[#This Row],[פעילות]]=1,1,0))</f>
        <v/>
      </c>
      <c r="P700" t="str">
        <f>IF(AND(טבלה20[[#This Row],[הפרש קבוע אחרון]]&lt;&gt;"",טבלה20[[#This Row],[CycleNumber]]&lt;B701,B701&lt;&gt;"",טבלה20[[#This Row],[פעילות]]&lt;4),IF(F701-טבלה20[[#This Row],[LengthofCycle]]=טבלה20[[#This Row],[הפרש קבוע אחרון]],1,0),"")</f>
        <v/>
      </c>
      <c r="Q700" s="14" t="str">
        <f>IF(טבלה20[[#This Row],[פעילות]]="","",IF(OR(Q699="",AND(טבלה20[[#This Row],[דילוג]]=1,L699=3)),1,Q699+1))</f>
        <v/>
      </c>
      <c r="R700" s="14" t="str">
        <f>IF(AND(טבלה20[[#This Row],[מחזורי פעילות]]=3,H701=1,טבלה20[[#This Row],[הפרש קבוע אחרון]]&lt;&gt;J701),1,"")</f>
        <v/>
      </c>
      <c r="S700" s="14" t="str">
        <f>IF(AND(טבלה20[[#This Row],[מחזורי פעילות]]=3,H701=1,טבלה20[[#This Row],[הפרש קבוע אחרון]]=J701),1,"")</f>
        <v/>
      </c>
      <c r="T700" s="14" t="str">
        <f>IF(AND(טבלה20[[#This Row],[דילוג]]=1,טבלה20[[#This Row],[הפרש קבוע אחרון]]=J699,טבלה20[[#This Row],[מחזורי פעילות]]&gt;1),1,"")</f>
        <v/>
      </c>
      <c r="U700" s="14" t="str">
        <f>IF(OR(AND(טבלה20[[#This Row],[מחזורי פעילות]]&lt;&gt;"",Q701=""),AND(טבלה20[[#This Row],[פעילות]]=3,Q701=1)),טבלה20[[#This Row],[מחזורי פעילות]],"")</f>
        <v/>
      </c>
      <c r="V700" s="14" t="str">
        <f>IF(טבלה20[[#This Row],[באיזה מחזור נעקר אחרי קביעה?]]&lt;&gt;"",1,"")</f>
        <v/>
      </c>
      <c r="W700" s="14" t="str">
        <f>IF(AND(טבלה20[[#This Row],[באיזה מחזור נעקר אחרי קביעה?]]&lt;&gt;"",טבלה20[[#This Row],[CycleNumber]]&gt;B701),טבלה20[[#This Row],[באיזה מחזור נעקר אחרי קביעה?]],"")</f>
        <v/>
      </c>
      <c r="X700" s="14" t="str">
        <f>IF(AND(טבלה20[[#This Row],[הפרש קבוע אחרון]]&lt;&gt;"",J699=""),טבלה20[[#This Row],[CycleNumber]],"")</f>
        <v/>
      </c>
      <c r="Y700" s="14" t="str">
        <f>IF(OR(טבלה20[[#This Row],[CycleNumber]]&gt;B701,B701=""),טבלה20[[#This Row],[CycleNumber]],"")</f>
        <v/>
      </c>
      <c r="Z7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0" t="s">
        <v>70</v>
      </c>
      <c r="AS700">
        <v>9</v>
      </c>
      <c r="AT700">
        <v>27</v>
      </c>
      <c r="AU700">
        <f t="shared" si="23"/>
        <v>0</v>
      </c>
      <c r="AV700" t="str">
        <f t="shared" si="24"/>
        <v/>
      </c>
    </row>
    <row r="701" spans="1:48" x14ac:dyDescent="0.25">
      <c r="A701" t="s">
        <v>70</v>
      </c>
      <c r="B701">
        <v>11</v>
      </c>
      <c r="C701">
        <v>0</v>
      </c>
      <c r="D701">
        <v>1</v>
      </c>
      <c r="E701">
        <v>0</v>
      </c>
      <c r="F701">
        <v>28</v>
      </c>
      <c r="G701">
        <f>טבלה20[[#This Row],[LengthofCycle]]+1</f>
        <v>29</v>
      </c>
      <c r="H701" t="str">
        <f>IF(טבלה20[[#This Row],[CycleNumber]]&gt;2,IF(AND(טבלה20[[#This Row],[LengthofCycle]]-F700=F700-F699,טבלה20[[#This Row],[LengthofCycle]]-F700&lt;&gt;0),1,""),"")</f>
        <v/>
      </c>
      <c r="I701" t="str">
        <f>IF(טבלה20[[#This Row],[דילוג]]=1,SUM(H701:H702),"")</f>
        <v/>
      </c>
      <c r="J701" t="str">
        <f>IF(AND(טבלה20[[#This Row],[CycleNumber]]&gt;B700,טבלה20[[#This Row],[CycleNumber]]&gt;2),IF(טבלה20[[#This Row],[דילוג]]=1,טבלה20[[#This Row],[LengthofCycle]]-F700,J700),"")</f>
        <v/>
      </c>
      <c r="K701">
        <f>IF(AND(טבלה20[[#This Row],[CycleNumber]]&gt;B700,טבלה20[[#This Row],[CycleNumber]]&gt;2),IF(טבלה20[[#This Row],[דילוג]]=1,1,IF(MAX(K699:K700)=1,1,IF(טבלה20[[#This Row],[LengthofCycle]]-F700&lt;&gt;טבלה20[[#This Row],[הפרש קבוע אחרון]],0,""))),"")</f>
        <v>0</v>
      </c>
      <c r="L701" t="str">
        <f>IF(טבלה20[[#This Row],[CycleNumber]]&lt;3,"",IF(טבלה20[[#This Row],[דילוג]]=1,1,IF(L700="","",IF(טבלה20[[#This Row],[LengthofCycle]]-F700=טבלה20[[#This Row],[הפרש קבוע אחרון]],1,IF(L700+1&gt;3,"",L700+1)))))</f>
        <v/>
      </c>
      <c r="M701" t="str">
        <f>IF(AND(טבלה20[[#This Row],[פעילות]]=1,L702=2,L703=1,B703&gt;טבלה20[[#This Row],[CycleNumber]]),1,"")</f>
        <v/>
      </c>
      <c r="N701" t="str">
        <f>IF(AND(טבלה20[[#This Row],[האם יש לאישה וסת דילוג?]]=1,טבלה20[[#This Row],[CycleNumber]]&gt;5),IF(AND(טבלה20[[#This Row],[LengthofCycle]]=F698,F700=F697,F699=F696),1,""),"")</f>
        <v/>
      </c>
      <c r="O701" t="str">
        <f>IF(OR(טבלה20[[#This Row],[פעילות]]="",L700=""),"",IF(טבלה20[[#This Row],[פעילות]]=1,1,0))</f>
        <v/>
      </c>
      <c r="P701" t="str">
        <f>IF(AND(טבלה20[[#This Row],[הפרש קבוע אחרון]]&lt;&gt;"",טבלה20[[#This Row],[CycleNumber]]&lt;B702,B702&lt;&gt;"",טבלה20[[#This Row],[פעילות]]&lt;4),IF(F702-טבלה20[[#This Row],[LengthofCycle]]=טבלה20[[#This Row],[הפרש קבוע אחרון]],1,0),"")</f>
        <v/>
      </c>
      <c r="Q701" s="14" t="str">
        <f>IF(טבלה20[[#This Row],[פעילות]]="","",IF(OR(Q700="",AND(טבלה20[[#This Row],[דילוג]]=1,L700=3)),1,Q700+1))</f>
        <v/>
      </c>
      <c r="R701" s="14" t="str">
        <f>IF(AND(טבלה20[[#This Row],[מחזורי פעילות]]=3,H702=1,טבלה20[[#This Row],[הפרש קבוע אחרון]]&lt;&gt;J702),1,"")</f>
        <v/>
      </c>
      <c r="S701" s="14" t="str">
        <f>IF(AND(טבלה20[[#This Row],[מחזורי פעילות]]=3,H702=1,טבלה20[[#This Row],[הפרש קבוע אחרון]]=J702),1,"")</f>
        <v/>
      </c>
      <c r="T701" s="14" t="str">
        <f>IF(AND(טבלה20[[#This Row],[דילוג]]=1,טבלה20[[#This Row],[הפרש קבוע אחרון]]=J700,טבלה20[[#This Row],[מחזורי פעילות]]&gt;1),1,"")</f>
        <v/>
      </c>
      <c r="U701" s="14" t="str">
        <f>IF(OR(AND(טבלה20[[#This Row],[מחזורי פעילות]]&lt;&gt;"",Q702=""),AND(טבלה20[[#This Row],[פעילות]]=3,Q702=1)),טבלה20[[#This Row],[מחזורי פעילות]],"")</f>
        <v/>
      </c>
      <c r="V701" s="14" t="str">
        <f>IF(טבלה20[[#This Row],[באיזה מחזור נעקר אחרי קביעה?]]&lt;&gt;"",1,"")</f>
        <v/>
      </c>
      <c r="W701" s="14" t="str">
        <f>IF(AND(טבלה20[[#This Row],[באיזה מחזור נעקר אחרי קביעה?]]&lt;&gt;"",טבלה20[[#This Row],[CycleNumber]]&gt;B702),טבלה20[[#This Row],[באיזה מחזור נעקר אחרי קביעה?]],"")</f>
        <v/>
      </c>
      <c r="X701" s="14" t="str">
        <f>IF(AND(טבלה20[[#This Row],[הפרש קבוע אחרון]]&lt;&gt;"",J700=""),טבלה20[[#This Row],[CycleNumber]],"")</f>
        <v/>
      </c>
      <c r="Y701" s="14" t="str">
        <f>IF(OR(טבלה20[[#This Row],[CycleNumber]]&gt;B702,B702=""),טבלה20[[#This Row],[CycleNumber]],"")</f>
        <v/>
      </c>
      <c r="Z7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1" t="s">
        <v>70</v>
      </c>
      <c r="AS701">
        <v>10</v>
      </c>
      <c r="AT701">
        <v>30</v>
      </c>
      <c r="AU701">
        <f t="shared" si="23"/>
        <v>0</v>
      </c>
      <c r="AV701" t="str">
        <f t="shared" si="24"/>
        <v/>
      </c>
    </row>
    <row r="702" spans="1:48" x14ac:dyDescent="0.25">
      <c r="A702" t="s">
        <v>70</v>
      </c>
      <c r="B702">
        <v>12</v>
      </c>
      <c r="C702">
        <v>0</v>
      </c>
      <c r="D702">
        <v>0</v>
      </c>
      <c r="E702">
        <v>0</v>
      </c>
      <c r="F702">
        <v>28</v>
      </c>
      <c r="G702">
        <f>טבלה20[[#This Row],[LengthofCycle]]+1</f>
        <v>29</v>
      </c>
      <c r="H702" t="str">
        <f>IF(טבלה20[[#This Row],[CycleNumber]]&gt;2,IF(AND(טבלה20[[#This Row],[LengthofCycle]]-F701=F701-F700,טבלה20[[#This Row],[LengthofCycle]]-F701&lt;&gt;0),1,""),"")</f>
        <v/>
      </c>
      <c r="I702" t="str">
        <f>IF(טבלה20[[#This Row],[דילוג]]=1,SUM(H702:H703),"")</f>
        <v/>
      </c>
      <c r="J702" t="str">
        <f>IF(AND(טבלה20[[#This Row],[CycleNumber]]&gt;B701,טבלה20[[#This Row],[CycleNumber]]&gt;2),IF(טבלה20[[#This Row],[דילוג]]=1,טבלה20[[#This Row],[LengthofCycle]]-F701,J701),"")</f>
        <v/>
      </c>
      <c r="K702">
        <f>IF(AND(טבלה20[[#This Row],[CycleNumber]]&gt;B701,טבלה20[[#This Row],[CycleNumber]]&gt;2),IF(טבלה20[[#This Row],[דילוג]]=1,1,IF(MAX(K700:K701)=1,1,IF(טבלה20[[#This Row],[LengthofCycle]]-F701&lt;&gt;טבלה20[[#This Row],[הפרש קבוע אחרון]],0,""))),"")</f>
        <v>0</v>
      </c>
      <c r="L702" t="str">
        <f>IF(טבלה20[[#This Row],[CycleNumber]]&lt;3,"",IF(טבלה20[[#This Row],[דילוג]]=1,1,IF(L701="","",IF(טבלה20[[#This Row],[LengthofCycle]]-F701=טבלה20[[#This Row],[הפרש קבוע אחרון]],1,IF(L701+1&gt;3,"",L701+1)))))</f>
        <v/>
      </c>
      <c r="M702" t="str">
        <f>IF(AND(טבלה20[[#This Row],[פעילות]]=1,L703=2,L704=1,B704&gt;טבלה20[[#This Row],[CycleNumber]]),1,"")</f>
        <v/>
      </c>
      <c r="N702" t="str">
        <f>IF(AND(טבלה20[[#This Row],[האם יש לאישה וסת דילוג?]]=1,טבלה20[[#This Row],[CycleNumber]]&gt;5),IF(AND(טבלה20[[#This Row],[LengthofCycle]]=F699,F701=F698,F700=F697),1,""),"")</f>
        <v/>
      </c>
      <c r="O702" t="str">
        <f>IF(OR(טבלה20[[#This Row],[פעילות]]="",L701=""),"",IF(טבלה20[[#This Row],[פעילות]]=1,1,0))</f>
        <v/>
      </c>
      <c r="P702" t="str">
        <f>IF(AND(טבלה20[[#This Row],[הפרש קבוע אחרון]]&lt;&gt;"",טבלה20[[#This Row],[CycleNumber]]&lt;B703,B703&lt;&gt;"",טבלה20[[#This Row],[פעילות]]&lt;4),IF(F703-טבלה20[[#This Row],[LengthofCycle]]=טבלה20[[#This Row],[הפרש קבוע אחרון]],1,0),"")</f>
        <v/>
      </c>
      <c r="Q702" s="14" t="str">
        <f>IF(טבלה20[[#This Row],[פעילות]]="","",IF(OR(Q701="",AND(טבלה20[[#This Row],[דילוג]]=1,L701=3)),1,Q701+1))</f>
        <v/>
      </c>
      <c r="R702" s="14" t="str">
        <f>IF(AND(טבלה20[[#This Row],[מחזורי פעילות]]=3,H703=1,טבלה20[[#This Row],[הפרש קבוע אחרון]]&lt;&gt;J703),1,"")</f>
        <v/>
      </c>
      <c r="S702" s="14" t="str">
        <f>IF(AND(טבלה20[[#This Row],[מחזורי פעילות]]=3,H703=1,טבלה20[[#This Row],[הפרש קבוע אחרון]]=J703),1,"")</f>
        <v/>
      </c>
      <c r="T702" s="14" t="str">
        <f>IF(AND(טבלה20[[#This Row],[דילוג]]=1,טבלה20[[#This Row],[הפרש קבוע אחרון]]=J701,טבלה20[[#This Row],[מחזורי פעילות]]&gt;1),1,"")</f>
        <v/>
      </c>
      <c r="U702" s="14" t="str">
        <f>IF(OR(AND(טבלה20[[#This Row],[מחזורי פעילות]]&lt;&gt;"",Q703=""),AND(טבלה20[[#This Row],[פעילות]]=3,Q703=1)),טבלה20[[#This Row],[מחזורי פעילות]],"")</f>
        <v/>
      </c>
      <c r="V702" s="14" t="str">
        <f>IF(טבלה20[[#This Row],[באיזה מחזור נעקר אחרי קביעה?]]&lt;&gt;"",1,"")</f>
        <v/>
      </c>
      <c r="W702" s="14" t="str">
        <f>IF(AND(טבלה20[[#This Row],[באיזה מחזור נעקר אחרי קביעה?]]&lt;&gt;"",טבלה20[[#This Row],[CycleNumber]]&gt;B703),טבלה20[[#This Row],[באיזה מחזור נעקר אחרי קביעה?]],"")</f>
        <v/>
      </c>
      <c r="X702" s="14" t="str">
        <f>IF(AND(טבלה20[[#This Row],[הפרש קבוע אחרון]]&lt;&gt;"",J701=""),טבלה20[[#This Row],[CycleNumber]],"")</f>
        <v/>
      </c>
      <c r="Y702" s="14">
        <f>IF(OR(טבלה20[[#This Row],[CycleNumber]]&gt;B703,B703=""),טבלה20[[#This Row],[CycleNumber]],"")</f>
        <v>12</v>
      </c>
      <c r="Z7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2" t="s">
        <v>70</v>
      </c>
      <c r="AS702">
        <v>11</v>
      </c>
      <c r="AT702">
        <v>28</v>
      </c>
      <c r="AU702">
        <f t="shared" si="23"/>
        <v>0</v>
      </c>
      <c r="AV702" t="str">
        <f t="shared" si="24"/>
        <v/>
      </c>
    </row>
    <row r="703" spans="1:48" x14ac:dyDescent="0.25">
      <c r="A703" t="s">
        <v>71</v>
      </c>
      <c r="B703">
        <v>1</v>
      </c>
      <c r="C703">
        <v>1</v>
      </c>
      <c r="D703">
        <v>1</v>
      </c>
      <c r="E703">
        <v>0</v>
      </c>
      <c r="F703">
        <v>28</v>
      </c>
      <c r="G703">
        <f>טבלה20[[#This Row],[LengthofCycle]]+1</f>
        <v>29</v>
      </c>
      <c r="H703" t="str">
        <f>IF(טבלה20[[#This Row],[CycleNumber]]&gt;2,IF(AND(טבלה20[[#This Row],[LengthofCycle]]-F702=F702-F701,טבלה20[[#This Row],[LengthofCycle]]-F702&lt;&gt;0),1,""),"")</f>
        <v/>
      </c>
      <c r="I703" t="str">
        <f>IF(טבלה20[[#This Row],[דילוג]]=1,SUM(H703:H704),"")</f>
        <v/>
      </c>
      <c r="J703" t="str">
        <f>IF(AND(טבלה20[[#This Row],[CycleNumber]]&gt;B702,טבלה20[[#This Row],[CycleNumber]]&gt;2),IF(טבלה20[[#This Row],[דילוג]]=1,טבלה20[[#This Row],[LengthofCycle]]-F702,J702),"")</f>
        <v/>
      </c>
      <c r="K703" t="str">
        <f>IF(AND(טבלה20[[#This Row],[CycleNumber]]&gt;B702,טבלה20[[#This Row],[CycleNumber]]&gt;2),IF(טבלה20[[#This Row],[דילוג]]=1,1,IF(MAX(K701:K702)=1,1,IF(טבלה20[[#This Row],[LengthofCycle]]-F702&lt;&gt;טבלה20[[#This Row],[הפרש קבוע אחרון]],0,""))),"")</f>
        <v/>
      </c>
      <c r="L703" t="str">
        <f>IF(טבלה20[[#This Row],[CycleNumber]]&lt;3,"",IF(טבלה20[[#This Row],[דילוג]]=1,1,IF(L702="","",IF(טבלה20[[#This Row],[LengthofCycle]]-F702=טבלה20[[#This Row],[הפרש קבוע אחרון]],1,IF(L702+1&gt;3,"",L702+1)))))</f>
        <v/>
      </c>
      <c r="M703" t="str">
        <f>IF(AND(טבלה20[[#This Row],[פעילות]]=1,L704=2,L705=1,B705&gt;טבלה20[[#This Row],[CycleNumber]]),1,"")</f>
        <v/>
      </c>
      <c r="N703" t="str">
        <f>IF(AND(טבלה20[[#This Row],[האם יש לאישה וסת דילוג?]]=1,טבלה20[[#This Row],[CycleNumber]]&gt;5),IF(AND(טבלה20[[#This Row],[LengthofCycle]]=F700,F702=F699,F701=F698),1,""),"")</f>
        <v/>
      </c>
      <c r="O703" t="str">
        <f>IF(OR(טבלה20[[#This Row],[פעילות]]="",L702=""),"",IF(טבלה20[[#This Row],[פעילות]]=1,1,0))</f>
        <v/>
      </c>
      <c r="P703" t="str">
        <f>IF(AND(טבלה20[[#This Row],[הפרש קבוע אחרון]]&lt;&gt;"",טבלה20[[#This Row],[CycleNumber]]&lt;B704,B704&lt;&gt;"",טבלה20[[#This Row],[פעילות]]&lt;4),IF(F704-טבלה20[[#This Row],[LengthofCycle]]=טבלה20[[#This Row],[הפרש קבוע אחרון]],1,0),"")</f>
        <v/>
      </c>
      <c r="Q703" s="14" t="str">
        <f>IF(טבלה20[[#This Row],[פעילות]]="","",IF(OR(Q702="",AND(טבלה20[[#This Row],[דילוג]]=1,L702=3)),1,Q702+1))</f>
        <v/>
      </c>
      <c r="R703" s="14" t="str">
        <f>IF(AND(טבלה20[[#This Row],[מחזורי פעילות]]=3,H704=1,טבלה20[[#This Row],[הפרש קבוע אחרון]]&lt;&gt;J704),1,"")</f>
        <v/>
      </c>
      <c r="S703" s="14" t="str">
        <f>IF(AND(טבלה20[[#This Row],[מחזורי פעילות]]=3,H704=1,טבלה20[[#This Row],[הפרש קבוע אחרון]]=J704),1,"")</f>
        <v/>
      </c>
      <c r="T703" s="14" t="str">
        <f>IF(AND(טבלה20[[#This Row],[דילוג]]=1,טבלה20[[#This Row],[הפרש קבוע אחרון]]=J702,טבלה20[[#This Row],[מחזורי פעילות]]&gt;1),1,"")</f>
        <v/>
      </c>
      <c r="U703" s="14" t="str">
        <f>IF(OR(AND(טבלה20[[#This Row],[מחזורי פעילות]]&lt;&gt;"",Q704=""),AND(טבלה20[[#This Row],[פעילות]]=3,Q704=1)),טבלה20[[#This Row],[מחזורי פעילות]],"")</f>
        <v/>
      </c>
      <c r="V703" s="14" t="str">
        <f>IF(טבלה20[[#This Row],[באיזה מחזור נעקר אחרי קביעה?]]&lt;&gt;"",1,"")</f>
        <v/>
      </c>
      <c r="W703" s="14" t="str">
        <f>IF(AND(טבלה20[[#This Row],[באיזה מחזור נעקר אחרי קביעה?]]&lt;&gt;"",טבלה20[[#This Row],[CycleNumber]]&gt;B704),טבלה20[[#This Row],[באיזה מחזור נעקר אחרי קביעה?]],"")</f>
        <v/>
      </c>
      <c r="X703" s="14" t="str">
        <f>IF(AND(טבלה20[[#This Row],[הפרש קבוע אחרון]]&lt;&gt;"",J702=""),טבלה20[[#This Row],[CycleNumber]],"")</f>
        <v/>
      </c>
      <c r="Y703" s="14" t="str">
        <f>IF(OR(טבלה20[[#This Row],[CycleNumber]]&gt;B704,B704=""),טבלה20[[#This Row],[CycleNumber]],"")</f>
        <v/>
      </c>
      <c r="Z7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3" t="s">
        <v>70</v>
      </c>
      <c r="AS703">
        <v>12</v>
      </c>
      <c r="AT703">
        <v>28</v>
      </c>
      <c r="AU703">
        <f t="shared" si="23"/>
        <v>0</v>
      </c>
      <c r="AV703" t="str">
        <f t="shared" si="24"/>
        <v/>
      </c>
    </row>
    <row r="704" spans="1:48" x14ac:dyDescent="0.25">
      <c r="A704" t="s">
        <v>71</v>
      </c>
      <c r="B704">
        <v>2</v>
      </c>
      <c r="C704">
        <v>1</v>
      </c>
      <c r="D704">
        <v>1</v>
      </c>
      <c r="E704">
        <v>0</v>
      </c>
      <c r="F704">
        <v>27</v>
      </c>
      <c r="G704">
        <f>טבלה20[[#This Row],[LengthofCycle]]+1</f>
        <v>28</v>
      </c>
      <c r="H704" t="str">
        <f>IF(טבלה20[[#This Row],[CycleNumber]]&gt;2,IF(AND(טבלה20[[#This Row],[LengthofCycle]]-F703=F703-F702,טבלה20[[#This Row],[LengthofCycle]]-F703&lt;&gt;0),1,""),"")</f>
        <v/>
      </c>
      <c r="I704" t="str">
        <f>IF(טבלה20[[#This Row],[דילוג]]=1,SUM(H704:H705),"")</f>
        <v/>
      </c>
      <c r="J704" t="str">
        <f>IF(AND(טבלה20[[#This Row],[CycleNumber]]&gt;B703,טבלה20[[#This Row],[CycleNumber]]&gt;2),IF(טבלה20[[#This Row],[דילוג]]=1,טבלה20[[#This Row],[LengthofCycle]]-F703,J703),"")</f>
        <v/>
      </c>
      <c r="K704" t="str">
        <f>IF(AND(טבלה20[[#This Row],[CycleNumber]]&gt;B703,טבלה20[[#This Row],[CycleNumber]]&gt;2),IF(טבלה20[[#This Row],[דילוג]]=1,1,IF(MAX(K702:K703)=1,1,IF(טבלה20[[#This Row],[LengthofCycle]]-F703&lt;&gt;טבלה20[[#This Row],[הפרש קבוע אחרון]],0,""))),"")</f>
        <v/>
      </c>
      <c r="L704" t="str">
        <f>IF(טבלה20[[#This Row],[CycleNumber]]&lt;3,"",IF(טבלה20[[#This Row],[דילוג]]=1,1,IF(L703="","",IF(טבלה20[[#This Row],[LengthofCycle]]-F703=טבלה20[[#This Row],[הפרש קבוע אחרון]],1,IF(L703+1&gt;3,"",L703+1)))))</f>
        <v/>
      </c>
      <c r="M704" t="str">
        <f>IF(AND(טבלה20[[#This Row],[פעילות]]=1,L705=2,L706=1,B706&gt;טבלה20[[#This Row],[CycleNumber]]),1,"")</f>
        <v/>
      </c>
      <c r="N704" t="str">
        <f>IF(AND(טבלה20[[#This Row],[האם יש לאישה וסת דילוג?]]=1,טבלה20[[#This Row],[CycleNumber]]&gt;5),IF(AND(טבלה20[[#This Row],[LengthofCycle]]=F701,F703=F700,F702=F699),1,""),"")</f>
        <v/>
      </c>
      <c r="O704" t="str">
        <f>IF(OR(טבלה20[[#This Row],[פעילות]]="",L703=""),"",IF(טבלה20[[#This Row],[פעילות]]=1,1,0))</f>
        <v/>
      </c>
      <c r="P704" t="str">
        <f>IF(AND(טבלה20[[#This Row],[הפרש קבוע אחרון]]&lt;&gt;"",טבלה20[[#This Row],[CycleNumber]]&lt;B705,B705&lt;&gt;"",טבלה20[[#This Row],[פעילות]]&lt;4),IF(F705-טבלה20[[#This Row],[LengthofCycle]]=טבלה20[[#This Row],[הפרש קבוע אחרון]],1,0),"")</f>
        <v/>
      </c>
      <c r="Q704" s="14" t="str">
        <f>IF(טבלה20[[#This Row],[פעילות]]="","",IF(OR(Q703="",AND(טבלה20[[#This Row],[דילוג]]=1,L703=3)),1,Q703+1))</f>
        <v/>
      </c>
      <c r="R704" s="14" t="str">
        <f>IF(AND(טבלה20[[#This Row],[מחזורי פעילות]]=3,H705=1,טבלה20[[#This Row],[הפרש קבוע אחרון]]&lt;&gt;J705),1,"")</f>
        <v/>
      </c>
      <c r="S704" s="14" t="str">
        <f>IF(AND(טבלה20[[#This Row],[מחזורי פעילות]]=3,H705=1,טבלה20[[#This Row],[הפרש קבוע אחרון]]=J705),1,"")</f>
        <v/>
      </c>
      <c r="T704" s="14" t="str">
        <f>IF(AND(טבלה20[[#This Row],[דילוג]]=1,טבלה20[[#This Row],[הפרש קבוע אחרון]]=J703,טבלה20[[#This Row],[מחזורי פעילות]]&gt;1),1,"")</f>
        <v/>
      </c>
      <c r="U704" s="14" t="str">
        <f>IF(OR(AND(טבלה20[[#This Row],[מחזורי פעילות]]&lt;&gt;"",Q705=""),AND(טבלה20[[#This Row],[פעילות]]=3,Q705=1)),טבלה20[[#This Row],[מחזורי פעילות]],"")</f>
        <v/>
      </c>
      <c r="V704" s="14" t="str">
        <f>IF(טבלה20[[#This Row],[באיזה מחזור נעקר אחרי קביעה?]]&lt;&gt;"",1,"")</f>
        <v/>
      </c>
      <c r="W704" s="14" t="str">
        <f>IF(AND(טבלה20[[#This Row],[באיזה מחזור נעקר אחרי קביעה?]]&lt;&gt;"",טבלה20[[#This Row],[CycleNumber]]&gt;B705),טבלה20[[#This Row],[באיזה מחזור נעקר אחרי קביעה?]],"")</f>
        <v/>
      </c>
      <c r="X704" s="14" t="str">
        <f>IF(AND(טבלה20[[#This Row],[הפרש קבוע אחרון]]&lt;&gt;"",J703=""),טבלה20[[#This Row],[CycleNumber]],"")</f>
        <v/>
      </c>
      <c r="Y704" s="14" t="str">
        <f>IF(OR(טבלה20[[#This Row],[CycleNumber]]&gt;B705,B705=""),טבלה20[[#This Row],[CycleNumber]],"")</f>
        <v/>
      </c>
      <c r="Z7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4" t="s">
        <v>71</v>
      </c>
      <c r="AS704">
        <v>1</v>
      </c>
      <c r="AT704">
        <v>28</v>
      </c>
      <c r="AU704" t="str">
        <f t="shared" si="23"/>
        <v/>
      </c>
      <c r="AV704" t="str">
        <f t="shared" si="24"/>
        <v/>
      </c>
    </row>
    <row r="705" spans="1:48" x14ac:dyDescent="0.25">
      <c r="A705" t="s">
        <v>71</v>
      </c>
      <c r="B705">
        <v>3</v>
      </c>
      <c r="C705">
        <v>1</v>
      </c>
      <c r="D705">
        <v>1</v>
      </c>
      <c r="E705">
        <v>0</v>
      </c>
      <c r="F705">
        <v>26</v>
      </c>
      <c r="G705">
        <f>טבלה20[[#This Row],[LengthofCycle]]+1</f>
        <v>27</v>
      </c>
      <c r="H705">
        <f>IF(טבלה20[[#This Row],[CycleNumber]]&gt;2,IF(AND(טבלה20[[#This Row],[LengthofCycle]]-F704=F704-F703,טבלה20[[#This Row],[LengthofCycle]]-F704&lt;&gt;0),1,""),"")</f>
        <v>1</v>
      </c>
      <c r="I705">
        <f>IF(טבלה20[[#This Row],[דילוג]]=1,SUM(H705:H706),"")</f>
        <v>1</v>
      </c>
      <c r="J705">
        <f>IF(AND(טבלה20[[#This Row],[CycleNumber]]&gt;B704,טבלה20[[#This Row],[CycleNumber]]&gt;2),IF(טבלה20[[#This Row],[דילוג]]=1,טבלה20[[#This Row],[LengthofCycle]]-F704,J704),"")</f>
        <v>-1</v>
      </c>
      <c r="K705">
        <f>IF(AND(טבלה20[[#This Row],[CycleNumber]]&gt;B704,טבלה20[[#This Row],[CycleNumber]]&gt;2),IF(טבלה20[[#This Row],[דילוג]]=1,1,IF(MAX(K703:K704)=1,1,IF(טבלה20[[#This Row],[LengthofCycle]]-F704&lt;&gt;טבלה20[[#This Row],[הפרש קבוע אחרון]],0,""))),"")</f>
        <v>1</v>
      </c>
      <c r="L705">
        <f>IF(טבלה20[[#This Row],[CycleNumber]]&lt;3,"",IF(טבלה20[[#This Row],[דילוג]]=1,1,IF(L704="","",IF(טבלה20[[#This Row],[LengthofCycle]]-F704=טבלה20[[#This Row],[הפרש קבוע אחרון]],1,IF(L704+1&gt;3,"",L704+1)))))</f>
        <v>1</v>
      </c>
      <c r="M705" t="str">
        <f>IF(AND(טבלה20[[#This Row],[פעילות]]=1,L706=2,L707=1,B707&gt;טבלה20[[#This Row],[CycleNumber]]),1,"")</f>
        <v/>
      </c>
      <c r="N705" t="str">
        <f>IF(AND(טבלה20[[#This Row],[האם יש לאישה וסת דילוג?]]=1,טבלה20[[#This Row],[CycleNumber]]&gt;5),IF(AND(טבלה20[[#This Row],[LengthofCycle]]=F702,F704=F701,F703=F700),1,""),"")</f>
        <v/>
      </c>
      <c r="O705" t="str">
        <f>IF(OR(טבלה20[[#This Row],[פעילות]]="",L704=""),"",IF(טבלה20[[#This Row],[פעילות]]=1,1,0))</f>
        <v/>
      </c>
      <c r="P705">
        <f>IF(AND(טבלה20[[#This Row],[הפרש קבוע אחרון]]&lt;&gt;"",טבלה20[[#This Row],[CycleNumber]]&lt;B706,B706&lt;&gt;"",טבלה20[[#This Row],[פעילות]]&lt;4),IF(F706-טבלה20[[#This Row],[LengthofCycle]]=טבלה20[[#This Row],[הפרש קבוע אחרון]],1,0),"")</f>
        <v>0</v>
      </c>
      <c r="Q705" s="14">
        <f>IF(טבלה20[[#This Row],[פעילות]]="","",IF(OR(Q704="",AND(טבלה20[[#This Row],[דילוג]]=1,L704=3)),1,Q704+1))</f>
        <v>1</v>
      </c>
      <c r="R705" s="14" t="str">
        <f>IF(AND(טבלה20[[#This Row],[מחזורי פעילות]]=3,H706=1,טבלה20[[#This Row],[הפרש קבוע אחרון]]&lt;&gt;J706),1,"")</f>
        <v/>
      </c>
      <c r="S705" s="14" t="str">
        <f>IF(AND(טבלה20[[#This Row],[מחזורי פעילות]]=3,H706=1,טבלה20[[#This Row],[הפרש קבוע אחרון]]=J706),1,"")</f>
        <v/>
      </c>
      <c r="T705" s="14" t="str">
        <f>IF(AND(טבלה20[[#This Row],[דילוג]]=1,טבלה20[[#This Row],[הפרש קבוע אחרון]]=J704,טבלה20[[#This Row],[מחזורי פעילות]]&gt;1),1,"")</f>
        <v/>
      </c>
      <c r="U705" s="14" t="str">
        <f>IF(OR(AND(טבלה20[[#This Row],[מחזורי פעילות]]&lt;&gt;"",Q706=""),AND(טבלה20[[#This Row],[פעילות]]=3,Q706=1)),טבלה20[[#This Row],[מחזורי פעילות]],"")</f>
        <v/>
      </c>
      <c r="V705" s="14" t="str">
        <f>IF(טבלה20[[#This Row],[באיזה מחזור נעקר אחרי קביעה?]]&lt;&gt;"",1,"")</f>
        <v/>
      </c>
      <c r="W705" s="14" t="str">
        <f>IF(AND(טבלה20[[#This Row],[באיזה מחזור נעקר אחרי קביעה?]]&lt;&gt;"",טבלה20[[#This Row],[CycleNumber]]&gt;B706),טבלה20[[#This Row],[באיזה מחזור נעקר אחרי קביעה?]],"")</f>
        <v/>
      </c>
      <c r="X705" s="14">
        <f>IF(AND(טבלה20[[#This Row],[הפרש קבוע אחרון]]&lt;&gt;"",J704=""),טבלה20[[#This Row],[CycleNumber]],"")</f>
        <v>3</v>
      </c>
      <c r="Y705" s="14" t="str">
        <f>IF(OR(טבלה20[[#This Row],[CycleNumber]]&gt;B706,B706=""),טבלה20[[#This Row],[CycleNumber]],"")</f>
        <v/>
      </c>
      <c r="Z7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5" t="s">
        <v>71</v>
      </c>
      <c r="AS705">
        <v>2</v>
      </c>
      <c r="AT705">
        <v>27</v>
      </c>
      <c r="AU705" t="str">
        <f t="shared" si="23"/>
        <v/>
      </c>
      <c r="AV705" t="str">
        <f t="shared" si="24"/>
        <v/>
      </c>
    </row>
    <row r="706" spans="1:48" x14ac:dyDescent="0.25">
      <c r="A706" t="s">
        <v>71</v>
      </c>
      <c r="B706">
        <v>4</v>
      </c>
      <c r="C706">
        <v>1</v>
      </c>
      <c r="D706">
        <v>0</v>
      </c>
      <c r="E706">
        <v>0</v>
      </c>
      <c r="F706">
        <v>20</v>
      </c>
      <c r="G706">
        <f>טבלה20[[#This Row],[LengthofCycle]]+1</f>
        <v>21</v>
      </c>
      <c r="H706" t="str">
        <f>IF(טבלה20[[#This Row],[CycleNumber]]&gt;2,IF(AND(טבלה20[[#This Row],[LengthofCycle]]-F705=F705-F704,טבלה20[[#This Row],[LengthofCycle]]-F705&lt;&gt;0),1,""),"")</f>
        <v/>
      </c>
      <c r="I706" t="str">
        <f>IF(טבלה20[[#This Row],[דילוג]]=1,SUM(H706:H707),"")</f>
        <v/>
      </c>
      <c r="J706">
        <f>IF(AND(טבלה20[[#This Row],[CycleNumber]]&gt;B705,טבלה20[[#This Row],[CycleNumber]]&gt;2),IF(טבלה20[[#This Row],[דילוג]]=1,טבלה20[[#This Row],[LengthofCycle]]-F705,J705),"")</f>
        <v>-1</v>
      </c>
      <c r="K706">
        <f>IF(AND(טבלה20[[#This Row],[CycleNumber]]&gt;B705,טבלה20[[#This Row],[CycleNumber]]&gt;2),IF(טבלה20[[#This Row],[דילוג]]=1,1,IF(MAX(K704:K705)=1,1,IF(טבלה20[[#This Row],[LengthofCycle]]-F705&lt;&gt;טבלה20[[#This Row],[הפרש קבוע אחרון]],0,""))),"")</f>
        <v>1</v>
      </c>
      <c r="L706">
        <f>IF(טבלה20[[#This Row],[CycleNumber]]&lt;3,"",IF(טבלה20[[#This Row],[דילוג]]=1,1,IF(L705="","",IF(טבלה20[[#This Row],[LengthofCycle]]-F705=טבלה20[[#This Row],[הפרש קבוע אחרון]],1,IF(L705+1&gt;3,"",L705+1)))))</f>
        <v>2</v>
      </c>
      <c r="M706" t="str">
        <f>IF(AND(טבלה20[[#This Row],[פעילות]]=1,L707=2,L708=1,B708&gt;טבלה20[[#This Row],[CycleNumber]]),1,"")</f>
        <v/>
      </c>
      <c r="N706" t="str">
        <f>IF(AND(טבלה20[[#This Row],[האם יש לאישה וסת דילוג?]]=1,טבלה20[[#This Row],[CycleNumber]]&gt;5),IF(AND(טבלה20[[#This Row],[LengthofCycle]]=F703,F705=F702,F704=F701),1,""),"")</f>
        <v/>
      </c>
      <c r="O706">
        <f>IF(OR(טבלה20[[#This Row],[פעילות]]="",L705=""),"",IF(טבלה20[[#This Row],[פעילות]]=1,1,0))</f>
        <v>0</v>
      </c>
      <c r="P706">
        <f>IF(AND(טבלה20[[#This Row],[הפרש קבוע אחרון]]&lt;&gt;"",טבלה20[[#This Row],[CycleNumber]]&lt;B707,B707&lt;&gt;"",טבלה20[[#This Row],[פעילות]]&lt;4),IF(F707-טבלה20[[#This Row],[LengthofCycle]]=טבלה20[[#This Row],[הפרש קבוע אחרון]],1,0),"")</f>
        <v>0</v>
      </c>
      <c r="Q706" s="14">
        <f>IF(טבלה20[[#This Row],[פעילות]]="","",IF(OR(Q705="",AND(טבלה20[[#This Row],[דילוג]]=1,L705=3)),1,Q705+1))</f>
        <v>2</v>
      </c>
      <c r="R706" s="14" t="str">
        <f>IF(AND(טבלה20[[#This Row],[מחזורי פעילות]]=3,H707=1,טבלה20[[#This Row],[הפרש קבוע אחרון]]&lt;&gt;J707),1,"")</f>
        <v/>
      </c>
      <c r="S706" s="14" t="str">
        <f>IF(AND(טבלה20[[#This Row],[מחזורי פעילות]]=3,H707=1,טבלה20[[#This Row],[הפרש קבוע אחרון]]=J707),1,"")</f>
        <v/>
      </c>
      <c r="T706" s="14" t="str">
        <f>IF(AND(טבלה20[[#This Row],[דילוג]]=1,טבלה20[[#This Row],[הפרש קבוע אחרון]]=J705,טבלה20[[#This Row],[מחזורי פעילות]]&gt;1),1,"")</f>
        <v/>
      </c>
      <c r="U706" s="14" t="str">
        <f>IF(OR(AND(טבלה20[[#This Row],[מחזורי פעילות]]&lt;&gt;"",Q707=""),AND(טבלה20[[#This Row],[פעילות]]=3,Q707=1)),טבלה20[[#This Row],[מחזורי פעילות]],"")</f>
        <v/>
      </c>
      <c r="V706" s="14" t="str">
        <f>IF(טבלה20[[#This Row],[באיזה מחזור נעקר אחרי קביעה?]]&lt;&gt;"",1,"")</f>
        <v/>
      </c>
      <c r="W706" s="14" t="str">
        <f>IF(AND(טבלה20[[#This Row],[באיזה מחזור נעקר אחרי קביעה?]]&lt;&gt;"",טבלה20[[#This Row],[CycleNumber]]&gt;B707),טבלה20[[#This Row],[באיזה מחזור נעקר אחרי קביעה?]],"")</f>
        <v/>
      </c>
      <c r="X706" s="14" t="str">
        <f>IF(AND(טבלה20[[#This Row],[הפרש קבוע אחרון]]&lt;&gt;"",J705=""),טבלה20[[#This Row],[CycleNumber]],"")</f>
        <v/>
      </c>
      <c r="Y706" s="14" t="str">
        <f>IF(OR(טבלה20[[#This Row],[CycleNumber]]&gt;B707,B707=""),טבלה20[[#This Row],[CycleNumber]],"")</f>
        <v/>
      </c>
      <c r="Z7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6" t="s">
        <v>71</v>
      </c>
      <c r="AS706">
        <v>3</v>
      </c>
      <c r="AT706">
        <v>26</v>
      </c>
      <c r="AU706">
        <f t="shared" si="23"/>
        <v>1</v>
      </c>
      <c r="AV706" t="str">
        <f t="shared" si="24"/>
        <v/>
      </c>
    </row>
    <row r="707" spans="1:48" x14ac:dyDescent="0.25">
      <c r="A707" t="s">
        <v>71</v>
      </c>
      <c r="B707">
        <v>5</v>
      </c>
      <c r="C707">
        <v>1</v>
      </c>
      <c r="D707">
        <v>1</v>
      </c>
      <c r="E707">
        <v>0</v>
      </c>
      <c r="F707">
        <v>28</v>
      </c>
      <c r="G707">
        <f>טבלה20[[#This Row],[LengthofCycle]]+1</f>
        <v>29</v>
      </c>
      <c r="H707" t="str">
        <f>IF(טבלה20[[#This Row],[CycleNumber]]&gt;2,IF(AND(טבלה20[[#This Row],[LengthofCycle]]-F706=F706-F705,טבלה20[[#This Row],[LengthofCycle]]-F706&lt;&gt;0),1,""),"")</f>
        <v/>
      </c>
      <c r="I707" t="str">
        <f>IF(טבלה20[[#This Row],[דילוג]]=1,SUM(H707:H708),"")</f>
        <v/>
      </c>
      <c r="J707">
        <f>IF(AND(טבלה20[[#This Row],[CycleNumber]]&gt;B706,טבלה20[[#This Row],[CycleNumber]]&gt;2),IF(טבלה20[[#This Row],[דילוג]]=1,טבלה20[[#This Row],[LengthofCycle]]-F706,J706),"")</f>
        <v>-1</v>
      </c>
      <c r="K707">
        <f>IF(AND(טבלה20[[#This Row],[CycleNumber]]&gt;B706,טבלה20[[#This Row],[CycleNumber]]&gt;2),IF(טבלה20[[#This Row],[דילוג]]=1,1,IF(MAX(K705:K706)=1,1,IF(טבלה20[[#This Row],[LengthofCycle]]-F706&lt;&gt;טבלה20[[#This Row],[הפרש קבוע אחרון]],0,""))),"")</f>
        <v>1</v>
      </c>
      <c r="L707">
        <f>IF(טבלה20[[#This Row],[CycleNumber]]&lt;3,"",IF(טבלה20[[#This Row],[דילוג]]=1,1,IF(L706="","",IF(טבלה20[[#This Row],[LengthofCycle]]-F706=טבלה20[[#This Row],[הפרש קבוע אחרון]],1,IF(L706+1&gt;3,"",L706+1)))))</f>
        <v>3</v>
      </c>
      <c r="M707" t="str">
        <f>IF(AND(טבלה20[[#This Row],[פעילות]]=1,L708=2,L709=1,B709&gt;טבלה20[[#This Row],[CycleNumber]]),1,"")</f>
        <v/>
      </c>
      <c r="N707" t="str">
        <f>IF(AND(טבלה20[[#This Row],[האם יש לאישה וסת דילוג?]]=1,טבלה20[[#This Row],[CycleNumber]]&gt;5),IF(AND(טבלה20[[#This Row],[LengthofCycle]]=F704,F706=F703,F705=F702),1,""),"")</f>
        <v/>
      </c>
      <c r="O707">
        <f>IF(OR(טבלה20[[#This Row],[פעילות]]="",L706=""),"",IF(טבלה20[[#This Row],[פעילות]]=1,1,0))</f>
        <v>0</v>
      </c>
      <c r="P707">
        <f>IF(AND(טבלה20[[#This Row],[הפרש קבוע אחרון]]&lt;&gt;"",טבלה20[[#This Row],[CycleNumber]]&lt;B708,B708&lt;&gt;"",טבלה20[[#This Row],[פעילות]]&lt;4),IF(F708-טבלה20[[#This Row],[LengthofCycle]]=טבלה20[[#This Row],[הפרש קבוע אחרון]],1,0),"")</f>
        <v>0</v>
      </c>
      <c r="Q707" s="14">
        <f>IF(טבלה20[[#This Row],[פעילות]]="","",IF(OR(Q706="",AND(טבלה20[[#This Row],[דילוג]]=1,L706=3)),1,Q706+1))</f>
        <v>3</v>
      </c>
      <c r="R707" s="14" t="str">
        <f>IF(AND(טבלה20[[#This Row],[מחזורי פעילות]]=3,H708=1,טבלה20[[#This Row],[הפרש קבוע אחרון]]&lt;&gt;J708),1,"")</f>
        <v/>
      </c>
      <c r="S707" s="14" t="str">
        <f>IF(AND(טבלה20[[#This Row],[מחזורי פעילות]]=3,H708=1,טבלה20[[#This Row],[הפרש קבוע אחרון]]=J708),1,"")</f>
        <v/>
      </c>
      <c r="T707" s="14" t="str">
        <f>IF(AND(טבלה20[[#This Row],[דילוג]]=1,טבלה20[[#This Row],[הפרש קבוע אחרון]]=J706,טבלה20[[#This Row],[מחזורי פעילות]]&gt;1),1,"")</f>
        <v/>
      </c>
      <c r="U707" s="14">
        <f>IF(OR(AND(טבלה20[[#This Row],[מחזורי פעילות]]&lt;&gt;"",Q708=""),AND(טבלה20[[#This Row],[פעילות]]=3,Q708=1)),טבלה20[[#This Row],[מחזורי פעילות]],"")</f>
        <v>3</v>
      </c>
      <c r="V707" s="14">
        <f>IF(טבלה20[[#This Row],[באיזה מחזור נעקר אחרי קביעה?]]&lt;&gt;"",1,"")</f>
        <v>1</v>
      </c>
      <c r="W707" s="14" t="str">
        <f>IF(AND(טבלה20[[#This Row],[באיזה מחזור נעקר אחרי קביעה?]]&lt;&gt;"",טבלה20[[#This Row],[CycleNumber]]&gt;B708),טבלה20[[#This Row],[באיזה מחזור נעקר אחרי קביעה?]],"")</f>
        <v/>
      </c>
      <c r="X707" s="14" t="str">
        <f>IF(AND(טבלה20[[#This Row],[הפרש קבוע אחרון]]&lt;&gt;"",J706=""),טבלה20[[#This Row],[CycleNumber]],"")</f>
        <v/>
      </c>
      <c r="Y707" s="14" t="str">
        <f>IF(OR(טבלה20[[#This Row],[CycleNumber]]&gt;B708,B708=""),טבלה20[[#This Row],[CycleNumber]],"")</f>
        <v/>
      </c>
      <c r="Z7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7" t="s">
        <v>71</v>
      </c>
      <c r="AS707">
        <v>4</v>
      </c>
      <c r="AT707">
        <v>20</v>
      </c>
      <c r="AU707">
        <f t="shared" si="23"/>
        <v>0</v>
      </c>
      <c r="AV707" t="str">
        <f t="shared" si="24"/>
        <v/>
      </c>
    </row>
    <row r="708" spans="1:48" x14ac:dyDescent="0.25">
      <c r="A708" t="s">
        <v>71</v>
      </c>
      <c r="B708">
        <v>6</v>
      </c>
      <c r="C708">
        <v>1</v>
      </c>
      <c r="D708">
        <v>1</v>
      </c>
      <c r="E708">
        <v>0</v>
      </c>
      <c r="F708">
        <v>30</v>
      </c>
      <c r="G708">
        <f>טבלה20[[#This Row],[LengthofCycle]]+1</f>
        <v>31</v>
      </c>
      <c r="H708" t="str">
        <f>IF(טבלה20[[#This Row],[CycleNumber]]&gt;2,IF(AND(טבלה20[[#This Row],[LengthofCycle]]-F707=F707-F706,טבלה20[[#This Row],[LengthofCycle]]-F707&lt;&gt;0),1,""),"")</f>
        <v/>
      </c>
      <c r="I708" t="str">
        <f>IF(טבלה20[[#This Row],[דילוג]]=1,SUM(H708:H709),"")</f>
        <v/>
      </c>
      <c r="J708">
        <f>IF(AND(טבלה20[[#This Row],[CycleNumber]]&gt;B707,טבלה20[[#This Row],[CycleNumber]]&gt;2),IF(טבלה20[[#This Row],[דילוג]]=1,טבלה20[[#This Row],[LengthofCycle]]-F707,J707),"")</f>
        <v>-1</v>
      </c>
      <c r="K708">
        <f>IF(AND(טבלה20[[#This Row],[CycleNumber]]&gt;B707,טבלה20[[#This Row],[CycleNumber]]&gt;2),IF(טבלה20[[#This Row],[דילוג]]=1,1,IF(MAX(K706:K707)=1,1,IF(טבלה20[[#This Row],[LengthofCycle]]-F707&lt;&gt;טבלה20[[#This Row],[הפרש קבוע אחרון]],0,""))),"")</f>
        <v>1</v>
      </c>
      <c r="L708" t="str">
        <f>IF(טבלה20[[#This Row],[CycleNumber]]&lt;3,"",IF(טבלה20[[#This Row],[דילוג]]=1,1,IF(L707="","",IF(טבלה20[[#This Row],[LengthofCycle]]-F707=טבלה20[[#This Row],[הפרש קבוע אחרון]],1,IF(L707+1&gt;3,"",L707+1)))))</f>
        <v/>
      </c>
      <c r="M708" t="str">
        <f>IF(AND(טבלה20[[#This Row],[פעילות]]=1,L709=2,L710=1,B710&gt;טבלה20[[#This Row],[CycleNumber]]),1,"")</f>
        <v/>
      </c>
      <c r="N708" t="str">
        <f>IF(AND(טבלה20[[#This Row],[האם יש לאישה וסת דילוג?]]=1,טבלה20[[#This Row],[CycleNumber]]&gt;5),IF(AND(טבלה20[[#This Row],[LengthofCycle]]=F705,F707=F704,F706=F703),1,""),"")</f>
        <v/>
      </c>
      <c r="O708" t="str">
        <f>IF(OR(טבלה20[[#This Row],[פעילות]]="",L707=""),"",IF(טבלה20[[#This Row],[פעילות]]=1,1,0))</f>
        <v/>
      </c>
      <c r="P708" t="str">
        <f>IF(AND(טבלה20[[#This Row],[הפרש קבוע אחרון]]&lt;&gt;"",טבלה20[[#This Row],[CycleNumber]]&lt;B709,B709&lt;&gt;"",טבלה20[[#This Row],[פעילות]]&lt;4),IF(F709-טבלה20[[#This Row],[LengthofCycle]]=טבלה20[[#This Row],[הפרש קבוע אחרון]],1,0),"")</f>
        <v/>
      </c>
      <c r="Q708" s="14" t="str">
        <f>IF(טבלה20[[#This Row],[פעילות]]="","",IF(OR(Q707="",AND(טבלה20[[#This Row],[דילוג]]=1,L707=3)),1,Q707+1))</f>
        <v/>
      </c>
      <c r="R708" s="14" t="str">
        <f>IF(AND(טבלה20[[#This Row],[מחזורי פעילות]]=3,H709=1,טבלה20[[#This Row],[הפרש קבוע אחרון]]&lt;&gt;J709),1,"")</f>
        <v/>
      </c>
      <c r="S708" s="14" t="str">
        <f>IF(AND(טבלה20[[#This Row],[מחזורי פעילות]]=3,H709=1,טבלה20[[#This Row],[הפרש קבוע אחרון]]=J709),1,"")</f>
        <v/>
      </c>
      <c r="T708" s="14" t="str">
        <f>IF(AND(טבלה20[[#This Row],[דילוג]]=1,טבלה20[[#This Row],[הפרש קבוע אחרון]]=J707,טבלה20[[#This Row],[מחזורי פעילות]]&gt;1),1,"")</f>
        <v/>
      </c>
      <c r="U708" s="14" t="str">
        <f>IF(OR(AND(טבלה20[[#This Row],[מחזורי פעילות]]&lt;&gt;"",Q709=""),AND(טבלה20[[#This Row],[פעילות]]=3,Q709=1)),טבלה20[[#This Row],[מחזורי פעילות]],"")</f>
        <v/>
      </c>
      <c r="V708" s="14" t="str">
        <f>IF(טבלה20[[#This Row],[באיזה מחזור נעקר אחרי קביעה?]]&lt;&gt;"",1,"")</f>
        <v/>
      </c>
      <c r="W708" s="14" t="str">
        <f>IF(AND(טבלה20[[#This Row],[באיזה מחזור נעקר אחרי קביעה?]]&lt;&gt;"",טבלה20[[#This Row],[CycleNumber]]&gt;B709),טבלה20[[#This Row],[באיזה מחזור נעקר אחרי קביעה?]],"")</f>
        <v/>
      </c>
      <c r="X708" s="14" t="str">
        <f>IF(AND(טבלה20[[#This Row],[הפרש קבוע אחרון]]&lt;&gt;"",J707=""),טבלה20[[#This Row],[CycleNumber]],"")</f>
        <v/>
      </c>
      <c r="Y708" s="14" t="str">
        <f>IF(OR(טבלה20[[#This Row],[CycleNumber]]&gt;B709,B709=""),טבלה20[[#This Row],[CycleNumber]],"")</f>
        <v/>
      </c>
      <c r="Z7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8" t="s">
        <v>71</v>
      </c>
      <c r="AS708">
        <v>5</v>
      </c>
      <c r="AT708">
        <v>28</v>
      </c>
      <c r="AU708">
        <f t="shared" si="23"/>
        <v>0</v>
      </c>
      <c r="AV708" t="str">
        <f t="shared" si="24"/>
        <v/>
      </c>
    </row>
    <row r="709" spans="1:48" x14ac:dyDescent="0.25">
      <c r="A709" t="s">
        <v>71</v>
      </c>
      <c r="B709">
        <v>7</v>
      </c>
      <c r="C709">
        <v>1</v>
      </c>
      <c r="D709">
        <v>1</v>
      </c>
      <c r="E709">
        <v>0</v>
      </c>
      <c r="F709">
        <v>28</v>
      </c>
      <c r="G709">
        <f>טבלה20[[#This Row],[LengthofCycle]]+1</f>
        <v>29</v>
      </c>
      <c r="H709" t="str">
        <f>IF(טבלה20[[#This Row],[CycleNumber]]&gt;2,IF(AND(טבלה20[[#This Row],[LengthofCycle]]-F708=F708-F707,טבלה20[[#This Row],[LengthofCycle]]-F708&lt;&gt;0),1,""),"")</f>
        <v/>
      </c>
      <c r="I709" t="str">
        <f>IF(טבלה20[[#This Row],[דילוג]]=1,SUM(H709:H710),"")</f>
        <v/>
      </c>
      <c r="J709">
        <f>IF(AND(טבלה20[[#This Row],[CycleNumber]]&gt;B708,טבלה20[[#This Row],[CycleNumber]]&gt;2),IF(טבלה20[[#This Row],[דילוג]]=1,טבלה20[[#This Row],[LengthofCycle]]-F708,J708),"")</f>
        <v>-1</v>
      </c>
      <c r="K709">
        <f>IF(AND(טבלה20[[#This Row],[CycleNumber]]&gt;B708,טבלה20[[#This Row],[CycleNumber]]&gt;2),IF(טבלה20[[#This Row],[דילוג]]=1,1,IF(MAX(K707:K708)=1,1,IF(טבלה20[[#This Row],[LengthofCycle]]-F708&lt;&gt;טבלה20[[#This Row],[הפרש קבוע אחרון]],0,""))),"")</f>
        <v>1</v>
      </c>
      <c r="L709" t="str">
        <f>IF(טבלה20[[#This Row],[CycleNumber]]&lt;3,"",IF(טבלה20[[#This Row],[דילוג]]=1,1,IF(L708="","",IF(טבלה20[[#This Row],[LengthofCycle]]-F708=טבלה20[[#This Row],[הפרש קבוע אחרון]],1,IF(L708+1&gt;3,"",L708+1)))))</f>
        <v/>
      </c>
      <c r="M709" t="str">
        <f>IF(AND(טבלה20[[#This Row],[פעילות]]=1,L710=2,L711=1,B711&gt;טבלה20[[#This Row],[CycleNumber]]),1,"")</f>
        <v/>
      </c>
      <c r="N709" t="str">
        <f>IF(AND(טבלה20[[#This Row],[האם יש לאישה וסת דילוג?]]=1,טבלה20[[#This Row],[CycleNumber]]&gt;5),IF(AND(טבלה20[[#This Row],[LengthofCycle]]=F706,F708=F705,F707=F704),1,""),"")</f>
        <v/>
      </c>
      <c r="O709" t="str">
        <f>IF(OR(טבלה20[[#This Row],[פעילות]]="",L708=""),"",IF(טבלה20[[#This Row],[פעילות]]=1,1,0))</f>
        <v/>
      </c>
      <c r="P709" t="str">
        <f>IF(AND(טבלה20[[#This Row],[הפרש קבוע אחרון]]&lt;&gt;"",טבלה20[[#This Row],[CycleNumber]]&lt;B710,B710&lt;&gt;"",טבלה20[[#This Row],[פעילות]]&lt;4),IF(F710-טבלה20[[#This Row],[LengthofCycle]]=טבלה20[[#This Row],[הפרש קבוע אחרון]],1,0),"")</f>
        <v/>
      </c>
      <c r="Q709" s="14" t="str">
        <f>IF(טבלה20[[#This Row],[פעילות]]="","",IF(OR(Q708="",AND(טבלה20[[#This Row],[דילוג]]=1,L708=3)),1,Q708+1))</f>
        <v/>
      </c>
      <c r="R709" s="14" t="str">
        <f>IF(AND(טבלה20[[#This Row],[מחזורי פעילות]]=3,H710=1,טבלה20[[#This Row],[הפרש קבוע אחרון]]&lt;&gt;J710),1,"")</f>
        <v/>
      </c>
      <c r="S709" s="14" t="str">
        <f>IF(AND(טבלה20[[#This Row],[מחזורי פעילות]]=3,H710=1,טבלה20[[#This Row],[הפרש קבוע אחרון]]=J710),1,"")</f>
        <v/>
      </c>
      <c r="T709" s="14" t="str">
        <f>IF(AND(טבלה20[[#This Row],[דילוג]]=1,טבלה20[[#This Row],[הפרש קבוע אחרון]]=J708,טבלה20[[#This Row],[מחזורי פעילות]]&gt;1),1,"")</f>
        <v/>
      </c>
      <c r="U709" s="14" t="str">
        <f>IF(OR(AND(טבלה20[[#This Row],[מחזורי פעילות]]&lt;&gt;"",Q710=""),AND(טבלה20[[#This Row],[פעילות]]=3,Q710=1)),טבלה20[[#This Row],[מחזורי פעילות]],"")</f>
        <v/>
      </c>
      <c r="V709" s="14" t="str">
        <f>IF(טבלה20[[#This Row],[באיזה מחזור נעקר אחרי קביעה?]]&lt;&gt;"",1,"")</f>
        <v/>
      </c>
      <c r="W709" s="14" t="str">
        <f>IF(AND(טבלה20[[#This Row],[באיזה מחזור נעקר אחרי קביעה?]]&lt;&gt;"",טבלה20[[#This Row],[CycleNumber]]&gt;B710),טבלה20[[#This Row],[באיזה מחזור נעקר אחרי קביעה?]],"")</f>
        <v/>
      </c>
      <c r="X709" s="14" t="str">
        <f>IF(AND(טבלה20[[#This Row],[הפרש קבוע אחרון]]&lt;&gt;"",J708=""),טבלה20[[#This Row],[CycleNumber]],"")</f>
        <v/>
      </c>
      <c r="Y709" s="14" t="str">
        <f>IF(OR(טבלה20[[#This Row],[CycleNumber]]&gt;B710,B710=""),טבלה20[[#This Row],[CycleNumber]],"")</f>
        <v/>
      </c>
      <c r="Z7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09" t="s">
        <v>71</v>
      </c>
      <c r="AS709">
        <v>6</v>
      </c>
      <c r="AT709">
        <v>30</v>
      </c>
      <c r="AU709">
        <f t="shared" ref="AU709:AU772" si="25">IF(AS709=AS707+2,IF(AND(AT707-AT708=AT708-AT709,AT707-AT708&lt;&gt;0),1,0),"")</f>
        <v>0</v>
      </c>
      <c r="AV709" t="str">
        <f t="shared" si="24"/>
        <v/>
      </c>
    </row>
    <row r="710" spans="1:48" x14ac:dyDescent="0.25">
      <c r="A710" t="s">
        <v>71</v>
      </c>
      <c r="B710">
        <v>8</v>
      </c>
      <c r="C710">
        <v>1</v>
      </c>
      <c r="D710">
        <v>1</v>
      </c>
      <c r="E710">
        <v>0</v>
      </c>
      <c r="F710">
        <v>25</v>
      </c>
      <c r="G710">
        <f>טבלה20[[#This Row],[LengthofCycle]]+1</f>
        <v>26</v>
      </c>
      <c r="H710" t="str">
        <f>IF(טבלה20[[#This Row],[CycleNumber]]&gt;2,IF(AND(טבלה20[[#This Row],[LengthofCycle]]-F709=F709-F708,טבלה20[[#This Row],[LengthofCycle]]-F709&lt;&gt;0),1,""),"")</f>
        <v/>
      </c>
      <c r="I710" t="str">
        <f>IF(טבלה20[[#This Row],[דילוג]]=1,SUM(H710:H711),"")</f>
        <v/>
      </c>
      <c r="J710">
        <f>IF(AND(טבלה20[[#This Row],[CycleNumber]]&gt;B709,טבלה20[[#This Row],[CycleNumber]]&gt;2),IF(טבלה20[[#This Row],[דילוג]]=1,טבלה20[[#This Row],[LengthofCycle]]-F709,J709),"")</f>
        <v>-1</v>
      </c>
      <c r="K710">
        <f>IF(AND(טבלה20[[#This Row],[CycleNumber]]&gt;B709,טבלה20[[#This Row],[CycleNumber]]&gt;2),IF(טבלה20[[#This Row],[דילוג]]=1,1,IF(MAX(K708:K709)=1,1,IF(טבלה20[[#This Row],[LengthofCycle]]-F709&lt;&gt;טבלה20[[#This Row],[הפרש קבוע אחרון]],0,""))),"")</f>
        <v>1</v>
      </c>
      <c r="L710" t="str">
        <f>IF(טבלה20[[#This Row],[CycleNumber]]&lt;3,"",IF(טבלה20[[#This Row],[דילוג]]=1,1,IF(L709="","",IF(טבלה20[[#This Row],[LengthofCycle]]-F709=טבלה20[[#This Row],[הפרש קבוע אחרון]],1,IF(L709+1&gt;3,"",L709+1)))))</f>
        <v/>
      </c>
      <c r="M710" t="str">
        <f>IF(AND(טבלה20[[#This Row],[פעילות]]=1,L711=2,L712=1,B712&gt;טבלה20[[#This Row],[CycleNumber]]),1,"")</f>
        <v/>
      </c>
      <c r="N710" t="str">
        <f>IF(AND(טבלה20[[#This Row],[האם יש לאישה וסת דילוג?]]=1,טבלה20[[#This Row],[CycleNumber]]&gt;5),IF(AND(טבלה20[[#This Row],[LengthofCycle]]=F707,F709=F706,F708=F705),1,""),"")</f>
        <v/>
      </c>
      <c r="O710" t="str">
        <f>IF(OR(טבלה20[[#This Row],[פעילות]]="",L709=""),"",IF(טבלה20[[#This Row],[פעילות]]=1,1,0))</f>
        <v/>
      </c>
      <c r="P710" t="str">
        <f>IF(AND(טבלה20[[#This Row],[הפרש קבוע אחרון]]&lt;&gt;"",טבלה20[[#This Row],[CycleNumber]]&lt;B711,B711&lt;&gt;"",טבלה20[[#This Row],[פעילות]]&lt;4),IF(F711-טבלה20[[#This Row],[LengthofCycle]]=טבלה20[[#This Row],[הפרש קבוע אחרון]],1,0),"")</f>
        <v/>
      </c>
      <c r="Q710" s="14" t="str">
        <f>IF(טבלה20[[#This Row],[פעילות]]="","",IF(OR(Q709="",AND(טבלה20[[#This Row],[דילוג]]=1,L709=3)),1,Q709+1))</f>
        <v/>
      </c>
      <c r="R710" s="14" t="str">
        <f>IF(AND(טבלה20[[#This Row],[מחזורי פעילות]]=3,H711=1,טבלה20[[#This Row],[הפרש קבוע אחרון]]&lt;&gt;J711),1,"")</f>
        <v/>
      </c>
      <c r="S710" s="14" t="str">
        <f>IF(AND(טבלה20[[#This Row],[מחזורי פעילות]]=3,H711=1,טבלה20[[#This Row],[הפרש קבוע אחרון]]=J711),1,"")</f>
        <v/>
      </c>
      <c r="T710" s="14" t="str">
        <f>IF(AND(טבלה20[[#This Row],[דילוג]]=1,טבלה20[[#This Row],[הפרש קבוע אחרון]]=J709,טבלה20[[#This Row],[מחזורי פעילות]]&gt;1),1,"")</f>
        <v/>
      </c>
      <c r="U710" s="14" t="str">
        <f>IF(OR(AND(טבלה20[[#This Row],[מחזורי פעילות]]&lt;&gt;"",Q711=""),AND(טבלה20[[#This Row],[פעילות]]=3,Q711=1)),טבלה20[[#This Row],[מחזורי פעילות]],"")</f>
        <v/>
      </c>
      <c r="V710" s="14" t="str">
        <f>IF(טבלה20[[#This Row],[באיזה מחזור נעקר אחרי קביעה?]]&lt;&gt;"",1,"")</f>
        <v/>
      </c>
      <c r="W710" s="14" t="str">
        <f>IF(AND(טבלה20[[#This Row],[באיזה מחזור נעקר אחרי קביעה?]]&lt;&gt;"",טבלה20[[#This Row],[CycleNumber]]&gt;B711),טבלה20[[#This Row],[באיזה מחזור נעקר אחרי קביעה?]],"")</f>
        <v/>
      </c>
      <c r="X710" s="14" t="str">
        <f>IF(AND(טבלה20[[#This Row],[הפרש קבוע אחרון]]&lt;&gt;"",J709=""),טבלה20[[#This Row],[CycleNumber]],"")</f>
        <v/>
      </c>
      <c r="Y710" s="14" t="str">
        <f>IF(OR(טבלה20[[#This Row],[CycleNumber]]&gt;B711,B711=""),טבלה20[[#This Row],[CycleNumber]],"")</f>
        <v/>
      </c>
      <c r="Z7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0" t="s">
        <v>71</v>
      </c>
      <c r="AS710">
        <v>7</v>
      </c>
      <c r="AT710">
        <v>28</v>
      </c>
      <c r="AU710">
        <f t="shared" si="25"/>
        <v>0</v>
      </c>
      <c r="AV710" t="str">
        <f t="shared" ref="AV710:AV773" si="26">IF(AND(AU710=1,AU709=1),1,"")</f>
        <v/>
      </c>
    </row>
    <row r="711" spans="1:48" x14ac:dyDescent="0.25">
      <c r="A711" t="s">
        <v>71</v>
      </c>
      <c r="B711">
        <v>9</v>
      </c>
      <c r="C711">
        <v>1</v>
      </c>
      <c r="D711">
        <v>1</v>
      </c>
      <c r="E711">
        <v>0</v>
      </c>
      <c r="F711">
        <v>30</v>
      </c>
      <c r="G711">
        <f>טבלה20[[#This Row],[LengthofCycle]]+1</f>
        <v>31</v>
      </c>
      <c r="H711" t="str">
        <f>IF(טבלה20[[#This Row],[CycleNumber]]&gt;2,IF(AND(טבלה20[[#This Row],[LengthofCycle]]-F710=F710-F709,טבלה20[[#This Row],[LengthofCycle]]-F710&lt;&gt;0),1,""),"")</f>
        <v/>
      </c>
      <c r="I711" t="str">
        <f>IF(טבלה20[[#This Row],[דילוג]]=1,SUM(H711:H712),"")</f>
        <v/>
      </c>
      <c r="J711">
        <f>IF(AND(טבלה20[[#This Row],[CycleNumber]]&gt;B710,טבלה20[[#This Row],[CycleNumber]]&gt;2),IF(טבלה20[[#This Row],[דילוג]]=1,טבלה20[[#This Row],[LengthofCycle]]-F710,J710),"")</f>
        <v>-1</v>
      </c>
      <c r="K711">
        <f>IF(AND(טבלה20[[#This Row],[CycleNumber]]&gt;B710,טבלה20[[#This Row],[CycleNumber]]&gt;2),IF(טבלה20[[#This Row],[דילוג]]=1,1,IF(MAX(K709:K710)=1,1,IF(טבלה20[[#This Row],[LengthofCycle]]-F710&lt;&gt;טבלה20[[#This Row],[הפרש קבוע אחרון]],0,""))),"")</f>
        <v>1</v>
      </c>
      <c r="L711" t="str">
        <f>IF(טבלה20[[#This Row],[CycleNumber]]&lt;3,"",IF(טבלה20[[#This Row],[דילוג]]=1,1,IF(L710="","",IF(טבלה20[[#This Row],[LengthofCycle]]-F710=טבלה20[[#This Row],[הפרש קבוע אחרון]],1,IF(L710+1&gt;3,"",L710+1)))))</f>
        <v/>
      </c>
      <c r="M711" t="str">
        <f>IF(AND(טבלה20[[#This Row],[פעילות]]=1,L712=2,L713=1,B713&gt;טבלה20[[#This Row],[CycleNumber]]),1,"")</f>
        <v/>
      </c>
      <c r="N711" t="str">
        <f>IF(AND(טבלה20[[#This Row],[האם יש לאישה וסת דילוג?]]=1,טבלה20[[#This Row],[CycleNumber]]&gt;5),IF(AND(טבלה20[[#This Row],[LengthofCycle]]=F708,F710=F707,F709=F706),1,""),"")</f>
        <v/>
      </c>
      <c r="O711" t="str">
        <f>IF(OR(טבלה20[[#This Row],[פעילות]]="",L710=""),"",IF(טבלה20[[#This Row],[פעילות]]=1,1,0))</f>
        <v/>
      </c>
      <c r="P711" t="str">
        <f>IF(AND(טבלה20[[#This Row],[הפרש קבוע אחרון]]&lt;&gt;"",טבלה20[[#This Row],[CycleNumber]]&lt;B712,B712&lt;&gt;"",טבלה20[[#This Row],[פעילות]]&lt;4),IF(F712-טבלה20[[#This Row],[LengthofCycle]]=טבלה20[[#This Row],[הפרש קבוע אחרון]],1,0),"")</f>
        <v/>
      </c>
      <c r="Q711" s="14" t="str">
        <f>IF(טבלה20[[#This Row],[פעילות]]="","",IF(OR(Q710="",AND(טבלה20[[#This Row],[דילוג]]=1,L710=3)),1,Q710+1))</f>
        <v/>
      </c>
      <c r="R711" s="14" t="str">
        <f>IF(AND(טבלה20[[#This Row],[מחזורי פעילות]]=3,H712=1,טבלה20[[#This Row],[הפרש קבוע אחרון]]&lt;&gt;J712),1,"")</f>
        <v/>
      </c>
      <c r="S711" s="14" t="str">
        <f>IF(AND(טבלה20[[#This Row],[מחזורי פעילות]]=3,H712=1,טבלה20[[#This Row],[הפרש קבוע אחרון]]=J712),1,"")</f>
        <v/>
      </c>
      <c r="T711" s="14" t="str">
        <f>IF(AND(טבלה20[[#This Row],[דילוג]]=1,טבלה20[[#This Row],[הפרש קבוע אחרון]]=J710,טבלה20[[#This Row],[מחזורי פעילות]]&gt;1),1,"")</f>
        <v/>
      </c>
      <c r="U711" s="14" t="str">
        <f>IF(OR(AND(טבלה20[[#This Row],[מחזורי פעילות]]&lt;&gt;"",Q712=""),AND(טבלה20[[#This Row],[פעילות]]=3,Q712=1)),טבלה20[[#This Row],[מחזורי פעילות]],"")</f>
        <v/>
      </c>
      <c r="V711" s="14" t="str">
        <f>IF(טבלה20[[#This Row],[באיזה מחזור נעקר אחרי קביעה?]]&lt;&gt;"",1,"")</f>
        <v/>
      </c>
      <c r="W711" s="14" t="str">
        <f>IF(AND(טבלה20[[#This Row],[באיזה מחזור נעקר אחרי קביעה?]]&lt;&gt;"",טבלה20[[#This Row],[CycleNumber]]&gt;B712),טבלה20[[#This Row],[באיזה מחזור נעקר אחרי קביעה?]],"")</f>
        <v/>
      </c>
      <c r="X711" s="14" t="str">
        <f>IF(AND(טבלה20[[#This Row],[הפרש קבוע אחרון]]&lt;&gt;"",J710=""),טבלה20[[#This Row],[CycleNumber]],"")</f>
        <v/>
      </c>
      <c r="Y711" s="14" t="str">
        <f>IF(OR(טבלה20[[#This Row],[CycleNumber]]&gt;B712,B712=""),טבלה20[[#This Row],[CycleNumber]],"")</f>
        <v/>
      </c>
      <c r="Z7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1" t="s">
        <v>71</v>
      </c>
      <c r="AS711">
        <v>8</v>
      </c>
      <c r="AT711">
        <v>25</v>
      </c>
      <c r="AU711">
        <f t="shared" si="25"/>
        <v>0</v>
      </c>
      <c r="AV711" t="str">
        <f t="shared" si="26"/>
        <v/>
      </c>
    </row>
    <row r="712" spans="1:48" x14ac:dyDescent="0.25">
      <c r="A712" t="s">
        <v>71</v>
      </c>
      <c r="B712">
        <v>10</v>
      </c>
      <c r="C712">
        <v>1</v>
      </c>
      <c r="D712">
        <v>1</v>
      </c>
      <c r="E712">
        <v>0</v>
      </c>
      <c r="F712">
        <v>23</v>
      </c>
      <c r="G712">
        <f>טבלה20[[#This Row],[LengthofCycle]]+1</f>
        <v>24</v>
      </c>
      <c r="H712" t="str">
        <f>IF(טבלה20[[#This Row],[CycleNumber]]&gt;2,IF(AND(טבלה20[[#This Row],[LengthofCycle]]-F711=F711-F710,טבלה20[[#This Row],[LengthofCycle]]-F711&lt;&gt;0),1,""),"")</f>
        <v/>
      </c>
      <c r="I712" t="str">
        <f>IF(טבלה20[[#This Row],[דילוג]]=1,SUM(H712:H713),"")</f>
        <v/>
      </c>
      <c r="J712">
        <f>IF(AND(טבלה20[[#This Row],[CycleNumber]]&gt;B711,טבלה20[[#This Row],[CycleNumber]]&gt;2),IF(טבלה20[[#This Row],[דילוג]]=1,טבלה20[[#This Row],[LengthofCycle]]-F711,J711),"")</f>
        <v>-1</v>
      </c>
      <c r="K712">
        <f>IF(AND(טבלה20[[#This Row],[CycleNumber]]&gt;B711,טבלה20[[#This Row],[CycleNumber]]&gt;2),IF(טבלה20[[#This Row],[דילוג]]=1,1,IF(MAX(K710:K711)=1,1,IF(טבלה20[[#This Row],[LengthofCycle]]-F711&lt;&gt;טבלה20[[#This Row],[הפרש קבוע אחרון]],0,""))),"")</f>
        <v>1</v>
      </c>
      <c r="L712" t="str">
        <f>IF(טבלה20[[#This Row],[CycleNumber]]&lt;3,"",IF(טבלה20[[#This Row],[דילוג]]=1,1,IF(L711="","",IF(טבלה20[[#This Row],[LengthofCycle]]-F711=טבלה20[[#This Row],[הפרש קבוע אחרון]],1,IF(L711+1&gt;3,"",L711+1)))))</f>
        <v/>
      </c>
      <c r="M712" t="str">
        <f>IF(AND(טבלה20[[#This Row],[פעילות]]=1,L713=2,L714=1,B714&gt;טבלה20[[#This Row],[CycleNumber]]),1,"")</f>
        <v/>
      </c>
      <c r="N712" t="str">
        <f>IF(AND(טבלה20[[#This Row],[האם יש לאישה וסת דילוג?]]=1,טבלה20[[#This Row],[CycleNumber]]&gt;5),IF(AND(טבלה20[[#This Row],[LengthofCycle]]=F709,F711=F708,F710=F707),1,""),"")</f>
        <v/>
      </c>
      <c r="O712" t="str">
        <f>IF(OR(טבלה20[[#This Row],[פעילות]]="",L711=""),"",IF(טבלה20[[#This Row],[פעילות]]=1,1,0))</f>
        <v/>
      </c>
      <c r="P712" t="str">
        <f>IF(AND(טבלה20[[#This Row],[הפרש קבוע אחרון]]&lt;&gt;"",טבלה20[[#This Row],[CycleNumber]]&lt;B713,B713&lt;&gt;"",טבלה20[[#This Row],[פעילות]]&lt;4),IF(F713-טבלה20[[#This Row],[LengthofCycle]]=טבלה20[[#This Row],[הפרש קבוע אחרון]],1,0),"")</f>
        <v/>
      </c>
      <c r="Q712" s="14" t="str">
        <f>IF(טבלה20[[#This Row],[פעילות]]="","",IF(OR(Q711="",AND(טבלה20[[#This Row],[דילוג]]=1,L711=3)),1,Q711+1))</f>
        <v/>
      </c>
      <c r="R712" s="14" t="str">
        <f>IF(AND(טבלה20[[#This Row],[מחזורי פעילות]]=3,H713=1,טבלה20[[#This Row],[הפרש קבוע אחרון]]&lt;&gt;J713),1,"")</f>
        <v/>
      </c>
      <c r="S712" s="14" t="str">
        <f>IF(AND(טבלה20[[#This Row],[מחזורי פעילות]]=3,H713=1,טבלה20[[#This Row],[הפרש קבוע אחרון]]=J713),1,"")</f>
        <v/>
      </c>
      <c r="T712" s="14" t="str">
        <f>IF(AND(טבלה20[[#This Row],[דילוג]]=1,טבלה20[[#This Row],[הפרש קבוע אחרון]]=J711,טבלה20[[#This Row],[מחזורי פעילות]]&gt;1),1,"")</f>
        <v/>
      </c>
      <c r="U712" s="14" t="str">
        <f>IF(OR(AND(טבלה20[[#This Row],[מחזורי פעילות]]&lt;&gt;"",Q713=""),AND(טבלה20[[#This Row],[פעילות]]=3,Q713=1)),טבלה20[[#This Row],[מחזורי פעילות]],"")</f>
        <v/>
      </c>
      <c r="V712" s="14" t="str">
        <f>IF(טבלה20[[#This Row],[באיזה מחזור נעקר אחרי קביעה?]]&lt;&gt;"",1,"")</f>
        <v/>
      </c>
      <c r="W712" s="14" t="str">
        <f>IF(AND(טבלה20[[#This Row],[באיזה מחזור נעקר אחרי קביעה?]]&lt;&gt;"",טבלה20[[#This Row],[CycleNumber]]&gt;B713),טבלה20[[#This Row],[באיזה מחזור נעקר אחרי קביעה?]],"")</f>
        <v/>
      </c>
      <c r="X712" s="14" t="str">
        <f>IF(AND(טבלה20[[#This Row],[הפרש קבוע אחרון]]&lt;&gt;"",J711=""),טבלה20[[#This Row],[CycleNumber]],"")</f>
        <v/>
      </c>
      <c r="Y712" s="14" t="str">
        <f>IF(OR(טבלה20[[#This Row],[CycleNumber]]&gt;B713,B713=""),טבלה20[[#This Row],[CycleNumber]],"")</f>
        <v/>
      </c>
      <c r="Z7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2" t="s">
        <v>71</v>
      </c>
      <c r="AS712">
        <v>9</v>
      </c>
      <c r="AT712">
        <v>30</v>
      </c>
      <c r="AU712">
        <f t="shared" si="25"/>
        <v>0</v>
      </c>
      <c r="AV712" t="str">
        <f t="shared" si="26"/>
        <v/>
      </c>
    </row>
    <row r="713" spans="1:48" x14ac:dyDescent="0.25">
      <c r="A713" t="s">
        <v>71</v>
      </c>
      <c r="B713">
        <v>11</v>
      </c>
      <c r="C713">
        <v>1</v>
      </c>
      <c r="D713">
        <v>0</v>
      </c>
      <c r="E713">
        <v>0</v>
      </c>
      <c r="F713">
        <v>30</v>
      </c>
      <c r="G713">
        <f>טבלה20[[#This Row],[LengthofCycle]]+1</f>
        <v>31</v>
      </c>
      <c r="H713" t="str">
        <f>IF(טבלה20[[#This Row],[CycleNumber]]&gt;2,IF(AND(טבלה20[[#This Row],[LengthofCycle]]-F712=F712-F711,טבלה20[[#This Row],[LengthofCycle]]-F712&lt;&gt;0),1,""),"")</f>
        <v/>
      </c>
      <c r="I713" t="str">
        <f>IF(טבלה20[[#This Row],[דילוג]]=1,SUM(H713:H714),"")</f>
        <v/>
      </c>
      <c r="J713">
        <f>IF(AND(טבלה20[[#This Row],[CycleNumber]]&gt;B712,טבלה20[[#This Row],[CycleNumber]]&gt;2),IF(טבלה20[[#This Row],[דילוג]]=1,טבלה20[[#This Row],[LengthofCycle]]-F712,J712),"")</f>
        <v>-1</v>
      </c>
      <c r="K713">
        <f>IF(AND(טבלה20[[#This Row],[CycleNumber]]&gt;B712,טבלה20[[#This Row],[CycleNumber]]&gt;2),IF(טבלה20[[#This Row],[דילוג]]=1,1,IF(MAX(K711:K712)=1,1,IF(טבלה20[[#This Row],[LengthofCycle]]-F712&lt;&gt;טבלה20[[#This Row],[הפרש קבוע אחרון]],0,""))),"")</f>
        <v>1</v>
      </c>
      <c r="L713" t="str">
        <f>IF(טבלה20[[#This Row],[CycleNumber]]&lt;3,"",IF(טבלה20[[#This Row],[דילוג]]=1,1,IF(L712="","",IF(טבלה20[[#This Row],[LengthofCycle]]-F712=טבלה20[[#This Row],[הפרש קבוע אחרון]],1,IF(L712+1&gt;3,"",L712+1)))))</f>
        <v/>
      </c>
      <c r="M713" t="str">
        <f>IF(AND(טבלה20[[#This Row],[פעילות]]=1,L714=2,L715=1,B715&gt;טבלה20[[#This Row],[CycleNumber]]),1,"")</f>
        <v/>
      </c>
      <c r="N713" t="str">
        <f>IF(AND(טבלה20[[#This Row],[האם יש לאישה וסת דילוג?]]=1,טבלה20[[#This Row],[CycleNumber]]&gt;5),IF(AND(טבלה20[[#This Row],[LengthofCycle]]=F710,F712=F709,F711=F708),1,""),"")</f>
        <v/>
      </c>
      <c r="O713" t="str">
        <f>IF(OR(טבלה20[[#This Row],[פעילות]]="",L712=""),"",IF(טבלה20[[#This Row],[פעילות]]=1,1,0))</f>
        <v/>
      </c>
      <c r="P713" t="str">
        <f>IF(AND(טבלה20[[#This Row],[הפרש קבוע אחרון]]&lt;&gt;"",טבלה20[[#This Row],[CycleNumber]]&lt;B714,B714&lt;&gt;"",טבלה20[[#This Row],[פעילות]]&lt;4),IF(F714-טבלה20[[#This Row],[LengthofCycle]]=טבלה20[[#This Row],[הפרש קבוע אחרון]],1,0),"")</f>
        <v/>
      </c>
      <c r="Q713" s="14" t="str">
        <f>IF(טבלה20[[#This Row],[פעילות]]="","",IF(OR(Q712="",AND(טבלה20[[#This Row],[דילוג]]=1,L712=3)),1,Q712+1))</f>
        <v/>
      </c>
      <c r="R713" s="14" t="str">
        <f>IF(AND(טבלה20[[#This Row],[מחזורי פעילות]]=3,H714=1,טבלה20[[#This Row],[הפרש קבוע אחרון]]&lt;&gt;J714),1,"")</f>
        <v/>
      </c>
      <c r="S713" s="14" t="str">
        <f>IF(AND(טבלה20[[#This Row],[מחזורי פעילות]]=3,H714=1,טבלה20[[#This Row],[הפרש קבוע אחרון]]=J714),1,"")</f>
        <v/>
      </c>
      <c r="T713" s="14" t="str">
        <f>IF(AND(טבלה20[[#This Row],[דילוג]]=1,טבלה20[[#This Row],[הפרש קבוע אחרון]]=J712,טבלה20[[#This Row],[מחזורי פעילות]]&gt;1),1,"")</f>
        <v/>
      </c>
      <c r="U713" s="14" t="str">
        <f>IF(OR(AND(טבלה20[[#This Row],[מחזורי פעילות]]&lt;&gt;"",Q714=""),AND(טבלה20[[#This Row],[פעילות]]=3,Q714=1)),טבלה20[[#This Row],[מחזורי פעילות]],"")</f>
        <v/>
      </c>
      <c r="V713" s="14" t="str">
        <f>IF(טבלה20[[#This Row],[באיזה מחזור נעקר אחרי קביעה?]]&lt;&gt;"",1,"")</f>
        <v/>
      </c>
      <c r="W713" s="14" t="str">
        <f>IF(AND(טבלה20[[#This Row],[באיזה מחזור נעקר אחרי קביעה?]]&lt;&gt;"",טבלה20[[#This Row],[CycleNumber]]&gt;B714),טבלה20[[#This Row],[באיזה מחזור נעקר אחרי קביעה?]],"")</f>
        <v/>
      </c>
      <c r="X713" s="14" t="str">
        <f>IF(AND(טבלה20[[#This Row],[הפרש קבוע אחרון]]&lt;&gt;"",J712=""),טבלה20[[#This Row],[CycleNumber]],"")</f>
        <v/>
      </c>
      <c r="Y713" s="14" t="str">
        <f>IF(OR(טבלה20[[#This Row],[CycleNumber]]&gt;B714,B714=""),טבלה20[[#This Row],[CycleNumber]],"")</f>
        <v/>
      </c>
      <c r="Z7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3" t="s">
        <v>71</v>
      </c>
      <c r="AS713">
        <v>10</v>
      </c>
      <c r="AT713">
        <v>23</v>
      </c>
      <c r="AU713">
        <f t="shared" si="25"/>
        <v>0</v>
      </c>
      <c r="AV713" t="str">
        <f t="shared" si="26"/>
        <v/>
      </c>
    </row>
    <row r="714" spans="1:48" x14ac:dyDescent="0.25">
      <c r="A714" t="s">
        <v>71</v>
      </c>
      <c r="B714">
        <v>12</v>
      </c>
      <c r="C714">
        <v>1</v>
      </c>
      <c r="D714">
        <v>1</v>
      </c>
      <c r="E714">
        <v>0</v>
      </c>
      <c r="F714">
        <v>32</v>
      </c>
      <c r="G714">
        <f>טבלה20[[#This Row],[LengthofCycle]]+1</f>
        <v>33</v>
      </c>
      <c r="H714" t="str">
        <f>IF(טבלה20[[#This Row],[CycleNumber]]&gt;2,IF(AND(טבלה20[[#This Row],[LengthofCycle]]-F713=F713-F712,טבלה20[[#This Row],[LengthofCycle]]-F713&lt;&gt;0),1,""),"")</f>
        <v/>
      </c>
      <c r="I714" t="str">
        <f>IF(טבלה20[[#This Row],[דילוג]]=1,SUM(H714:H715),"")</f>
        <v/>
      </c>
      <c r="J714">
        <f>IF(AND(טבלה20[[#This Row],[CycleNumber]]&gt;B713,טבלה20[[#This Row],[CycleNumber]]&gt;2),IF(טבלה20[[#This Row],[דילוג]]=1,טבלה20[[#This Row],[LengthofCycle]]-F713,J713),"")</f>
        <v>-1</v>
      </c>
      <c r="K714">
        <f>IF(AND(טבלה20[[#This Row],[CycleNumber]]&gt;B713,טבלה20[[#This Row],[CycleNumber]]&gt;2),IF(טבלה20[[#This Row],[דילוג]]=1,1,IF(MAX(K712:K713)=1,1,IF(טבלה20[[#This Row],[LengthofCycle]]-F713&lt;&gt;טבלה20[[#This Row],[הפרש קבוע אחרון]],0,""))),"")</f>
        <v>1</v>
      </c>
      <c r="L714" t="str">
        <f>IF(טבלה20[[#This Row],[CycleNumber]]&lt;3,"",IF(טבלה20[[#This Row],[דילוג]]=1,1,IF(L713="","",IF(טבלה20[[#This Row],[LengthofCycle]]-F713=טבלה20[[#This Row],[הפרש קבוע אחרון]],1,IF(L713+1&gt;3,"",L713+1)))))</f>
        <v/>
      </c>
      <c r="M714" t="str">
        <f>IF(AND(טבלה20[[#This Row],[פעילות]]=1,L715=2,L716=1,B716&gt;טבלה20[[#This Row],[CycleNumber]]),1,"")</f>
        <v/>
      </c>
      <c r="N714" t="str">
        <f>IF(AND(טבלה20[[#This Row],[האם יש לאישה וסת דילוג?]]=1,טבלה20[[#This Row],[CycleNumber]]&gt;5),IF(AND(טבלה20[[#This Row],[LengthofCycle]]=F711,F713=F710,F712=F709),1,""),"")</f>
        <v/>
      </c>
      <c r="O714" t="str">
        <f>IF(OR(טבלה20[[#This Row],[פעילות]]="",L713=""),"",IF(טבלה20[[#This Row],[פעילות]]=1,1,0))</f>
        <v/>
      </c>
      <c r="P714" t="str">
        <f>IF(AND(טבלה20[[#This Row],[הפרש קבוע אחרון]]&lt;&gt;"",טבלה20[[#This Row],[CycleNumber]]&lt;B715,B715&lt;&gt;"",טבלה20[[#This Row],[פעילות]]&lt;4),IF(F715-טבלה20[[#This Row],[LengthofCycle]]=טבלה20[[#This Row],[הפרש קבוע אחרון]],1,0),"")</f>
        <v/>
      </c>
      <c r="Q714" s="14" t="str">
        <f>IF(טבלה20[[#This Row],[פעילות]]="","",IF(OR(Q713="",AND(טבלה20[[#This Row],[דילוג]]=1,L713=3)),1,Q713+1))</f>
        <v/>
      </c>
      <c r="R714" s="14" t="str">
        <f>IF(AND(טבלה20[[#This Row],[מחזורי פעילות]]=3,H715=1,טבלה20[[#This Row],[הפרש קבוע אחרון]]&lt;&gt;J715),1,"")</f>
        <v/>
      </c>
      <c r="S714" s="14" t="str">
        <f>IF(AND(טבלה20[[#This Row],[מחזורי פעילות]]=3,H715=1,טבלה20[[#This Row],[הפרש קבוע אחרון]]=J715),1,"")</f>
        <v/>
      </c>
      <c r="T714" s="14" t="str">
        <f>IF(AND(טבלה20[[#This Row],[דילוג]]=1,טבלה20[[#This Row],[הפרש קבוע אחרון]]=J713,טבלה20[[#This Row],[מחזורי פעילות]]&gt;1),1,"")</f>
        <v/>
      </c>
      <c r="U714" s="14" t="str">
        <f>IF(OR(AND(טבלה20[[#This Row],[מחזורי פעילות]]&lt;&gt;"",Q715=""),AND(טבלה20[[#This Row],[פעילות]]=3,Q715=1)),טבלה20[[#This Row],[מחזורי פעילות]],"")</f>
        <v/>
      </c>
      <c r="V714" s="14" t="str">
        <f>IF(טבלה20[[#This Row],[באיזה מחזור נעקר אחרי קביעה?]]&lt;&gt;"",1,"")</f>
        <v/>
      </c>
      <c r="W714" s="14" t="str">
        <f>IF(AND(טבלה20[[#This Row],[באיזה מחזור נעקר אחרי קביעה?]]&lt;&gt;"",טבלה20[[#This Row],[CycleNumber]]&gt;B715),טבלה20[[#This Row],[באיזה מחזור נעקר אחרי קביעה?]],"")</f>
        <v/>
      </c>
      <c r="X714" s="14" t="str">
        <f>IF(AND(טבלה20[[#This Row],[הפרש קבוע אחרון]]&lt;&gt;"",J713=""),טבלה20[[#This Row],[CycleNumber]],"")</f>
        <v/>
      </c>
      <c r="Y714" s="14" t="str">
        <f>IF(OR(טבלה20[[#This Row],[CycleNumber]]&gt;B715,B715=""),טבלה20[[#This Row],[CycleNumber]],"")</f>
        <v/>
      </c>
      <c r="Z7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4" t="s">
        <v>71</v>
      </c>
      <c r="AS714">
        <v>11</v>
      </c>
      <c r="AT714">
        <v>30</v>
      </c>
      <c r="AU714">
        <f t="shared" si="25"/>
        <v>0</v>
      </c>
      <c r="AV714" t="str">
        <f t="shared" si="26"/>
        <v/>
      </c>
    </row>
    <row r="715" spans="1:48" x14ac:dyDescent="0.25">
      <c r="A715" t="s">
        <v>71</v>
      </c>
      <c r="B715">
        <v>13</v>
      </c>
      <c r="C715">
        <v>1</v>
      </c>
      <c r="D715">
        <v>0</v>
      </c>
      <c r="E715">
        <v>0</v>
      </c>
      <c r="F715">
        <v>26</v>
      </c>
      <c r="G715">
        <f>טבלה20[[#This Row],[LengthofCycle]]+1</f>
        <v>27</v>
      </c>
      <c r="H715" t="str">
        <f>IF(טבלה20[[#This Row],[CycleNumber]]&gt;2,IF(AND(טבלה20[[#This Row],[LengthofCycle]]-F714=F714-F713,טבלה20[[#This Row],[LengthofCycle]]-F714&lt;&gt;0),1,""),"")</f>
        <v/>
      </c>
      <c r="I715" t="str">
        <f>IF(טבלה20[[#This Row],[דילוג]]=1,SUM(H715:H716),"")</f>
        <v/>
      </c>
      <c r="J715">
        <f>IF(AND(טבלה20[[#This Row],[CycleNumber]]&gt;B714,טבלה20[[#This Row],[CycleNumber]]&gt;2),IF(טבלה20[[#This Row],[דילוג]]=1,טבלה20[[#This Row],[LengthofCycle]]-F714,J714),"")</f>
        <v>-1</v>
      </c>
      <c r="K715">
        <f>IF(AND(טבלה20[[#This Row],[CycleNumber]]&gt;B714,טבלה20[[#This Row],[CycleNumber]]&gt;2),IF(טבלה20[[#This Row],[דילוג]]=1,1,IF(MAX(K713:K714)=1,1,IF(טבלה20[[#This Row],[LengthofCycle]]-F714&lt;&gt;טבלה20[[#This Row],[הפרש קבוע אחרון]],0,""))),"")</f>
        <v>1</v>
      </c>
      <c r="L715" t="str">
        <f>IF(טבלה20[[#This Row],[CycleNumber]]&lt;3,"",IF(טבלה20[[#This Row],[דילוג]]=1,1,IF(L714="","",IF(טבלה20[[#This Row],[LengthofCycle]]-F714=טבלה20[[#This Row],[הפרש קבוע אחרון]],1,IF(L714+1&gt;3,"",L714+1)))))</f>
        <v/>
      </c>
      <c r="M715" t="str">
        <f>IF(AND(טבלה20[[#This Row],[פעילות]]=1,L716=2,L717=1,B717&gt;טבלה20[[#This Row],[CycleNumber]]),1,"")</f>
        <v/>
      </c>
      <c r="N715" t="str">
        <f>IF(AND(טבלה20[[#This Row],[האם יש לאישה וסת דילוג?]]=1,טבלה20[[#This Row],[CycleNumber]]&gt;5),IF(AND(טבלה20[[#This Row],[LengthofCycle]]=F712,F714=F711,F713=F710),1,""),"")</f>
        <v/>
      </c>
      <c r="O715" t="str">
        <f>IF(OR(טבלה20[[#This Row],[פעילות]]="",L714=""),"",IF(טבלה20[[#This Row],[פעילות]]=1,1,0))</f>
        <v/>
      </c>
      <c r="P715" t="str">
        <f>IF(AND(טבלה20[[#This Row],[הפרש קבוע אחרון]]&lt;&gt;"",טבלה20[[#This Row],[CycleNumber]]&lt;B716,B716&lt;&gt;"",טבלה20[[#This Row],[פעילות]]&lt;4),IF(F716-טבלה20[[#This Row],[LengthofCycle]]=טבלה20[[#This Row],[הפרש קבוע אחרון]],1,0),"")</f>
        <v/>
      </c>
      <c r="Q715" s="14" t="str">
        <f>IF(טבלה20[[#This Row],[פעילות]]="","",IF(OR(Q714="",AND(טבלה20[[#This Row],[דילוג]]=1,L714=3)),1,Q714+1))</f>
        <v/>
      </c>
      <c r="R715" s="14" t="str">
        <f>IF(AND(טבלה20[[#This Row],[מחזורי פעילות]]=3,H716=1,טבלה20[[#This Row],[הפרש קבוע אחרון]]&lt;&gt;J716),1,"")</f>
        <v/>
      </c>
      <c r="S715" s="14" t="str">
        <f>IF(AND(טבלה20[[#This Row],[מחזורי פעילות]]=3,H716=1,טבלה20[[#This Row],[הפרש קבוע אחרון]]=J716),1,"")</f>
        <v/>
      </c>
      <c r="T715" s="14" t="str">
        <f>IF(AND(טבלה20[[#This Row],[דילוג]]=1,טבלה20[[#This Row],[הפרש קבוע אחרון]]=J714,טבלה20[[#This Row],[מחזורי פעילות]]&gt;1),1,"")</f>
        <v/>
      </c>
      <c r="U715" s="14" t="str">
        <f>IF(OR(AND(טבלה20[[#This Row],[מחזורי פעילות]]&lt;&gt;"",Q716=""),AND(טבלה20[[#This Row],[פעילות]]=3,Q716=1)),טבלה20[[#This Row],[מחזורי פעילות]],"")</f>
        <v/>
      </c>
      <c r="V715" s="14" t="str">
        <f>IF(טבלה20[[#This Row],[באיזה מחזור נעקר אחרי קביעה?]]&lt;&gt;"",1,"")</f>
        <v/>
      </c>
      <c r="W715" s="14" t="str">
        <f>IF(AND(טבלה20[[#This Row],[באיזה מחזור נעקר אחרי קביעה?]]&lt;&gt;"",טבלה20[[#This Row],[CycleNumber]]&gt;B716),טבלה20[[#This Row],[באיזה מחזור נעקר אחרי קביעה?]],"")</f>
        <v/>
      </c>
      <c r="X715" s="14" t="str">
        <f>IF(AND(טבלה20[[#This Row],[הפרש קבוע אחרון]]&lt;&gt;"",J714=""),טבלה20[[#This Row],[CycleNumber]],"")</f>
        <v/>
      </c>
      <c r="Y715" s="14">
        <f>IF(OR(טבלה20[[#This Row],[CycleNumber]]&gt;B716,B716=""),טבלה20[[#This Row],[CycleNumber]],"")</f>
        <v>13</v>
      </c>
      <c r="Z7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5" t="s">
        <v>71</v>
      </c>
      <c r="AS715">
        <v>12</v>
      </c>
      <c r="AT715">
        <v>32</v>
      </c>
      <c r="AU715">
        <f t="shared" si="25"/>
        <v>0</v>
      </c>
      <c r="AV715" t="str">
        <f t="shared" si="26"/>
        <v/>
      </c>
    </row>
    <row r="716" spans="1:48" x14ac:dyDescent="0.25">
      <c r="A716" t="s">
        <v>10</v>
      </c>
      <c r="B716">
        <v>1</v>
      </c>
      <c r="C716">
        <v>0</v>
      </c>
      <c r="D716">
        <v>1</v>
      </c>
      <c r="E716">
        <v>0</v>
      </c>
      <c r="F716">
        <v>34</v>
      </c>
      <c r="G716">
        <f>טבלה20[[#This Row],[LengthofCycle]]+1</f>
        <v>35</v>
      </c>
      <c r="H716" t="str">
        <f>IF(טבלה20[[#This Row],[CycleNumber]]&gt;2,IF(AND(טבלה20[[#This Row],[LengthofCycle]]-F715=F715-F714,טבלה20[[#This Row],[LengthofCycle]]-F715&lt;&gt;0),1,""),"")</f>
        <v/>
      </c>
      <c r="I716" t="str">
        <f>IF(טבלה20[[#This Row],[דילוג]]=1,SUM(H716:H717),"")</f>
        <v/>
      </c>
      <c r="J716" t="str">
        <f>IF(AND(טבלה20[[#This Row],[CycleNumber]]&gt;B715,טבלה20[[#This Row],[CycleNumber]]&gt;2),IF(טבלה20[[#This Row],[דילוג]]=1,טבלה20[[#This Row],[LengthofCycle]]-F715,J715),"")</f>
        <v/>
      </c>
      <c r="K716" t="str">
        <f>IF(AND(טבלה20[[#This Row],[CycleNumber]]&gt;B715,טבלה20[[#This Row],[CycleNumber]]&gt;2),IF(טבלה20[[#This Row],[דילוג]]=1,1,IF(MAX(K714:K715)=1,1,IF(טבלה20[[#This Row],[LengthofCycle]]-F715&lt;&gt;טבלה20[[#This Row],[הפרש קבוע אחרון]],0,""))),"")</f>
        <v/>
      </c>
      <c r="L716" t="str">
        <f>IF(טבלה20[[#This Row],[CycleNumber]]&lt;3,"",IF(טבלה20[[#This Row],[דילוג]]=1,1,IF(L715="","",IF(טבלה20[[#This Row],[LengthofCycle]]-F715=טבלה20[[#This Row],[הפרש קבוע אחרון]],1,IF(L715+1&gt;3,"",L715+1)))))</f>
        <v/>
      </c>
      <c r="M716" t="str">
        <f>IF(AND(טבלה20[[#This Row],[פעילות]]=1,L717=2,L718=1,B718&gt;טבלה20[[#This Row],[CycleNumber]]),1,"")</f>
        <v/>
      </c>
      <c r="N716" t="str">
        <f>IF(AND(טבלה20[[#This Row],[האם יש לאישה וסת דילוג?]]=1,טבלה20[[#This Row],[CycleNumber]]&gt;5),IF(AND(טבלה20[[#This Row],[LengthofCycle]]=F713,F715=F712,F714=F711),1,""),"")</f>
        <v/>
      </c>
      <c r="O716" t="str">
        <f>IF(OR(טבלה20[[#This Row],[פעילות]]="",L715=""),"",IF(טבלה20[[#This Row],[פעילות]]=1,1,0))</f>
        <v/>
      </c>
      <c r="P716" t="str">
        <f>IF(AND(טבלה20[[#This Row],[הפרש קבוע אחרון]]&lt;&gt;"",טבלה20[[#This Row],[CycleNumber]]&lt;B717,B717&lt;&gt;"",טבלה20[[#This Row],[פעילות]]&lt;4),IF(F717-טבלה20[[#This Row],[LengthofCycle]]=טבלה20[[#This Row],[הפרש קבוע אחרון]],1,0),"")</f>
        <v/>
      </c>
      <c r="Q716" s="14" t="str">
        <f>IF(טבלה20[[#This Row],[פעילות]]="","",IF(OR(Q715="",AND(טבלה20[[#This Row],[דילוג]]=1,L715=3)),1,Q715+1))</f>
        <v/>
      </c>
      <c r="R716" s="14" t="str">
        <f>IF(AND(טבלה20[[#This Row],[מחזורי פעילות]]=3,H717=1,טבלה20[[#This Row],[הפרש קבוע אחרון]]&lt;&gt;J717),1,"")</f>
        <v/>
      </c>
      <c r="S716" s="14" t="str">
        <f>IF(AND(טבלה20[[#This Row],[מחזורי פעילות]]=3,H717=1,טבלה20[[#This Row],[הפרש קבוע אחרון]]=J717),1,"")</f>
        <v/>
      </c>
      <c r="T716" s="14" t="str">
        <f>IF(AND(טבלה20[[#This Row],[דילוג]]=1,טבלה20[[#This Row],[הפרש קבוע אחרון]]=J715,טבלה20[[#This Row],[מחזורי פעילות]]&gt;1),1,"")</f>
        <v/>
      </c>
      <c r="U716" s="14" t="str">
        <f>IF(OR(AND(טבלה20[[#This Row],[מחזורי פעילות]]&lt;&gt;"",Q717=""),AND(טבלה20[[#This Row],[פעילות]]=3,Q717=1)),טבלה20[[#This Row],[מחזורי פעילות]],"")</f>
        <v/>
      </c>
      <c r="V716" s="14" t="str">
        <f>IF(טבלה20[[#This Row],[באיזה מחזור נעקר אחרי קביעה?]]&lt;&gt;"",1,"")</f>
        <v/>
      </c>
      <c r="W716" s="14" t="str">
        <f>IF(AND(טבלה20[[#This Row],[באיזה מחזור נעקר אחרי קביעה?]]&lt;&gt;"",טבלה20[[#This Row],[CycleNumber]]&gt;B717),טבלה20[[#This Row],[באיזה מחזור נעקר אחרי קביעה?]],"")</f>
        <v/>
      </c>
      <c r="X716" s="14" t="str">
        <f>IF(AND(טבלה20[[#This Row],[הפרש קבוע אחרון]]&lt;&gt;"",J715=""),טבלה20[[#This Row],[CycleNumber]],"")</f>
        <v/>
      </c>
      <c r="Y716" s="14" t="str">
        <f>IF(OR(טבלה20[[#This Row],[CycleNumber]]&gt;B717,B717=""),טבלה20[[#This Row],[CycleNumber]],"")</f>
        <v/>
      </c>
      <c r="Z7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6" t="s">
        <v>71</v>
      </c>
      <c r="AS716">
        <v>13</v>
      </c>
      <c r="AT716">
        <v>26</v>
      </c>
      <c r="AU716">
        <f t="shared" si="25"/>
        <v>0</v>
      </c>
      <c r="AV716" t="str">
        <f t="shared" si="26"/>
        <v/>
      </c>
    </row>
    <row r="717" spans="1:48" x14ac:dyDescent="0.25">
      <c r="A717" t="s">
        <v>10</v>
      </c>
      <c r="B717">
        <v>2</v>
      </c>
      <c r="C717">
        <v>0</v>
      </c>
      <c r="D717">
        <v>0</v>
      </c>
      <c r="E717">
        <v>0</v>
      </c>
      <c r="F717">
        <v>30</v>
      </c>
      <c r="G717">
        <f>טבלה20[[#This Row],[LengthofCycle]]+1</f>
        <v>31</v>
      </c>
      <c r="H717" t="str">
        <f>IF(טבלה20[[#This Row],[CycleNumber]]&gt;2,IF(AND(טבלה20[[#This Row],[LengthofCycle]]-F716=F716-F715,טבלה20[[#This Row],[LengthofCycle]]-F716&lt;&gt;0),1,""),"")</f>
        <v/>
      </c>
      <c r="I717" t="str">
        <f>IF(טבלה20[[#This Row],[דילוג]]=1,SUM(H717:H718),"")</f>
        <v/>
      </c>
      <c r="J717" t="str">
        <f>IF(AND(טבלה20[[#This Row],[CycleNumber]]&gt;B716,טבלה20[[#This Row],[CycleNumber]]&gt;2),IF(טבלה20[[#This Row],[דילוג]]=1,טבלה20[[#This Row],[LengthofCycle]]-F716,J716),"")</f>
        <v/>
      </c>
      <c r="K717" t="str">
        <f>IF(AND(טבלה20[[#This Row],[CycleNumber]]&gt;B716,טבלה20[[#This Row],[CycleNumber]]&gt;2),IF(טבלה20[[#This Row],[דילוג]]=1,1,IF(MAX(K715:K716)=1,1,IF(טבלה20[[#This Row],[LengthofCycle]]-F716&lt;&gt;טבלה20[[#This Row],[הפרש קבוע אחרון]],0,""))),"")</f>
        <v/>
      </c>
      <c r="L717" t="str">
        <f>IF(טבלה20[[#This Row],[CycleNumber]]&lt;3,"",IF(טבלה20[[#This Row],[דילוג]]=1,1,IF(L716="","",IF(טבלה20[[#This Row],[LengthofCycle]]-F716=טבלה20[[#This Row],[הפרש קבוע אחרון]],1,IF(L716+1&gt;3,"",L716+1)))))</f>
        <v/>
      </c>
      <c r="M717" t="str">
        <f>IF(AND(טבלה20[[#This Row],[פעילות]]=1,L718=2,L719=1,B719&gt;טבלה20[[#This Row],[CycleNumber]]),1,"")</f>
        <v/>
      </c>
      <c r="N717" t="str">
        <f>IF(AND(טבלה20[[#This Row],[האם יש לאישה וסת דילוג?]]=1,טבלה20[[#This Row],[CycleNumber]]&gt;5),IF(AND(טבלה20[[#This Row],[LengthofCycle]]=F714,F716=F713,F715=F712),1,""),"")</f>
        <v/>
      </c>
      <c r="O717" t="str">
        <f>IF(OR(טבלה20[[#This Row],[פעילות]]="",L716=""),"",IF(טבלה20[[#This Row],[פעילות]]=1,1,0))</f>
        <v/>
      </c>
      <c r="P717" t="str">
        <f>IF(AND(טבלה20[[#This Row],[הפרש קבוע אחרון]]&lt;&gt;"",טבלה20[[#This Row],[CycleNumber]]&lt;B718,B718&lt;&gt;"",טבלה20[[#This Row],[פעילות]]&lt;4),IF(F718-טבלה20[[#This Row],[LengthofCycle]]=טבלה20[[#This Row],[הפרש קבוע אחרון]],1,0),"")</f>
        <v/>
      </c>
      <c r="Q717" s="14" t="str">
        <f>IF(טבלה20[[#This Row],[פעילות]]="","",IF(OR(Q716="",AND(טבלה20[[#This Row],[דילוג]]=1,L716=3)),1,Q716+1))</f>
        <v/>
      </c>
      <c r="R717" s="14" t="str">
        <f>IF(AND(טבלה20[[#This Row],[מחזורי פעילות]]=3,H718=1,טבלה20[[#This Row],[הפרש קבוע אחרון]]&lt;&gt;J718),1,"")</f>
        <v/>
      </c>
      <c r="S717" s="14" t="str">
        <f>IF(AND(טבלה20[[#This Row],[מחזורי פעילות]]=3,H718=1,טבלה20[[#This Row],[הפרש קבוע אחרון]]=J718),1,"")</f>
        <v/>
      </c>
      <c r="T717" s="14" t="str">
        <f>IF(AND(טבלה20[[#This Row],[דילוג]]=1,טבלה20[[#This Row],[הפרש קבוע אחרון]]=J716,טבלה20[[#This Row],[מחזורי פעילות]]&gt;1),1,"")</f>
        <v/>
      </c>
      <c r="U717" s="14" t="str">
        <f>IF(OR(AND(טבלה20[[#This Row],[מחזורי פעילות]]&lt;&gt;"",Q718=""),AND(טבלה20[[#This Row],[פעילות]]=3,Q718=1)),טבלה20[[#This Row],[מחזורי פעילות]],"")</f>
        <v/>
      </c>
      <c r="V717" s="14" t="str">
        <f>IF(טבלה20[[#This Row],[באיזה מחזור נעקר אחרי קביעה?]]&lt;&gt;"",1,"")</f>
        <v/>
      </c>
      <c r="W717" s="14" t="str">
        <f>IF(AND(טבלה20[[#This Row],[באיזה מחזור נעקר אחרי קביעה?]]&lt;&gt;"",טבלה20[[#This Row],[CycleNumber]]&gt;B718),טבלה20[[#This Row],[באיזה מחזור נעקר אחרי קביעה?]],"")</f>
        <v/>
      </c>
      <c r="X717" s="14" t="str">
        <f>IF(AND(טבלה20[[#This Row],[הפרש קבוע אחרון]]&lt;&gt;"",J716=""),טבלה20[[#This Row],[CycleNumber]],"")</f>
        <v/>
      </c>
      <c r="Y717" s="14" t="str">
        <f>IF(OR(טבלה20[[#This Row],[CycleNumber]]&gt;B718,B718=""),טבלה20[[#This Row],[CycleNumber]],"")</f>
        <v/>
      </c>
      <c r="Z7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7" t="s">
        <v>10</v>
      </c>
      <c r="AS717">
        <v>1</v>
      </c>
      <c r="AT717">
        <v>34</v>
      </c>
      <c r="AU717" t="str">
        <f t="shared" si="25"/>
        <v/>
      </c>
      <c r="AV717" t="str">
        <f t="shared" si="26"/>
        <v/>
      </c>
    </row>
    <row r="718" spans="1:48" x14ac:dyDescent="0.25">
      <c r="A718" t="s">
        <v>10</v>
      </c>
      <c r="B718">
        <v>3</v>
      </c>
      <c r="C718">
        <v>0</v>
      </c>
      <c r="D718">
        <v>1</v>
      </c>
      <c r="E718">
        <v>0</v>
      </c>
      <c r="F718">
        <v>28</v>
      </c>
      <c r="G718">
        <f>טבלה20[[#This Row],[LengthofCycle]]+1</f>
        <v>29</v>
      </c>
      <c r="H718" t="str">
        <f>IF(טבלה20[[#This Row],[CycleNumber]]&gt;2,IF(AND(טבלה20[[#This Row],[LengthofCycle]]-F717=F717-F716,טבלה20[[#This Row],[LengthofCycle]]-F717&lt;&gt;0),1,""),"")</f>
        <v/>
      </c>
      <c r="I718" t="str">
        <f>IF(טבלה20[[#This Row],[דילוג]]=1,SUM(H718:H719),"")</f>
        <v/>
      </c>
      <c r="J718" t="str">
        <f>IF(AND(טבלה20[[#This Row],[CycleNumber]]&gt;B717,טבלה20[[#This Row],[CycleNumber]]&gt;2),IF(טבלה20[[#This Row],[דילוג]]=1,טבלה20[[#This Row],[LengthofCycle]]-F717,J717),"")</f>
        <v/>
      </c>
      <c r="K718">
        <f>IF(AND(טבלה20[[#This Row],[CycleNumber]]&gt;B717,טבלה20[[#This Row],[CycleNumber]]&gt;2),IF(טבלה20[[#This Row],[דילוג]]=1,1,IF(MAX(K716:K717)=1,1,IF(טבלה20[[#This Row],[LengthofCycle]]-F717&lt;&gt;טבלה20[[#This Row],[הפרש קבוע אחרון]],0,""))),"")</f>
        <v>0</v>
      </c>
      <c r="L718" t="str">
        <f>IF(טבלה20[[#This Row],[CycleNumber]]&lt;3,"",IF(טבלה20[[#This Row],[דילוג]]=1,1,IF(L717="","",IF(טבלה20[[#This Row],[LengthofCycle]]-F717=טבלה20[[#This Row],[הפרש קבוע אחרון]],1,IF(L717+1&gt;3,"",L717+1)))))</f>
        <v/>
      </c>
      <c r="M718" t="str">
        <f>IF(AND(טבלה20[[#This Row],[פעילות]]=1,L719=2,L720=1,B720&gt;טבלה20[[#This Row],[CycleNumber]]),1,"")</f>
        <v/>
      </c>
      <c r="N718" t="str">
        <f>IF(AND(טבלה20[[#This Row],[האם יש לאישה וסת דילוג?]]=1,טבלה20[[#This Row],[CycleNumber]]&gt;5),IF(AND(טבלה20[[#This Row],[LengthofCycle]]=F715,F717=F714,F716=F713),1,""),"")</f>
        <v/>
      </c>
      <c r="O718" t="str">
        <f>IF(OR(טבלה20[[#This Row],[פעילות]]="",L717=""),"",IF(טבלה20[[#This Row],[פעילות]]=1,1,0))</f>
        <v/>
      </c>
      <c r="P718" t="str">
        <f>IF(AND(טבלה20[[#This Row],[הפרש קבוע אחרון]]&lt;&gt;"",טבלה20[[#This Row],[CycleNumber]]&lt;B719,B719&lt;&gt;"",טבלה20[[#This Row],[פעילות]]&lt;4),IF(F719-טבלה20[[#This Row],[LengthofCycle]]=טבלה20[[#This Row],[הפרש קבוע אחרון]],1,0),"")</f>
        <v/>
      </c>
      <c r="Q718" s="14" t="str">
        <f>IF(טבלה20[[#This Row],[פעילות]]="","",IF(OR(Q717="",AND(טבלה20[[#This Row],[דילוג]]=1,L717=3)),1,Q717+1))</f>
        <v/>
      </c>
      <c r="R718" s="14" t="str">
        <f>IF(AND(טבלה20[[#This Row],[מחזורי פעילות]]=3,H719=1,טבלה20[[#This Row],[הפרש קבוע אחרון]]&lt;&gt;J719),1,"")</f>
        <v/>
      </c>
      <c r="S718" s="14" t="str">
        <f>IF(AND(טבלה20[[#This Row],[מחזורי פעילות]]=3,H719=1,טבלה20[[#This Row],[הפרש קבוע אחרון]]=J719),1,"")</f>
        <v/>
      </c>
      <c r="T718" s="14" t="str">
        <f>IF(AND(טבלה20[[#This Row],[דילוג]]=1,טבלה20[[#This Row],[הפרש קבוע אחרון]]=J717,טבלה20[[#This Row],[מחזורי פעילות]]&gt;1),1,"")</f>
        <v/>
      </c>
      <c r="U718" s="14" t="str">
        <f>IF(OR(AND(טבלה20[[#This Row],[מחזורי פעילות]]&lt;&gt;"",Q719=""),AND(טבלה20[[#This Row],[פעילות]]=3,Q719=1)),טבלה20[[#This Row],[מחזורי פעילות]],"")</f>
        <v/>
      </c>
      <c r="V718" s="14" t="str">
        <f>IF(טבלה20[[#This Row],[באיזה מחזור נעקר אחרי קביעה?]]&lt;&gt;"",1,"")</f>
        <v/>
      </c>
      <c r="W718" s="14" t="str">
        <f>IF(AND(טבלה20[[#This Row],[באיזה מחזור נעקר אחרי קביעה?]]&lt;&gt;"",טבלה20[[#This Row],[CycleNumber]]&gt;B719),טבלה20[[#This Row],[באיזה מחזור נעקר אחרי קביעה?]],"")</f>
        <v/>
      </c>
      <c r="X718" s="14" t="str">
        <f>IF(AND(טבלה20[[#This Row],[הפרש קבוע אחרון]]&lt;&gt;"",J717=""),טבלה20[[#This Row],[CycleNumber]],"")</f>
        <v/>
      </c>
      <c r="Y718" s="14" t="str">
        <f>IF(OR(טבלה20[[#This Row],[CycleNumber]]&gt;B719,B719=""),טבלה20[[#This Row],[CycleNumber]],"")</f>
        <v/>
      </c>
      <c r="Z7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8" t="s">
        <v>10</v>
      </c>
      <c r="AS718">
        <v>2</v>
      </c>
      <c r="AT718">
        <v>30</v>
      </c>
      <c r="AU718" t="str">
        <f t="shared" si="25"/>
        <v/>
      </c>
      <c r="AV718" t="str">
        <f t="shared" si="26"/>
        <v/>
      </c>
    </row>
    <row r="719" spans="1:48" x14ac:dyDescent="0.25">
      <c r="A719" t="s">
        <v>10</v>
      </c>
      <c r="B719">
        <v>4</v>
      </c>
      <c r="C719">
        <v>0</v>
      </c>
      <c r="D719">
        <v>1</v>
      </c>
      <c r="E719">
        <v>0</v>
      </c>
      <c r="F719">
        <v>29</v>
      </c>
      <c r="G719">
        <f>טבלה20[[#This Row],[LengthofCycle]]+1</f>
        <v>30</v>
      </c>
      <c r="H719" t="str">
        <f>IF(טבלה20[[#This Row],[CycleNumber]]&gt;2,IF(AND(טבלה20[[#This Row],[LengthofCycle]]-F718=F718-F717,טבלה20[[#This Row],[LengthofCycle]]-F718&lt;&gt;0),1,""),"")</f>
        <v/>
      </c>
      <c r="I719" t="str">
        <f>IF(טבלה20[[#This Row],[דילוג]]=1,SUM(H719:H720),"")</f>
        <v/>
      </c>
      <c r="J719" t="str">
        <f>IF(AND(טבלה20[[#This Row],[CycleNumber]]&gt;B718,טבלה20[[#This Row],[CycleNumber]]&gt;2),IF(טבלה20[[#This Row],[דילוג]]=1,טבלה20[[#This Row],[LengthofCycle]]-F718,J718),"")</f>
        <v/>
      </c>
      <c r="K719">
        <f>IF(AND(טבלה20[[#This Row],[CycleNumber]]&gt;B718,טבלה20[[#This Row],[CycleNumber]]&gt;2),IF(טבלה20[[#This Row],[דילוג]]=1,1,IF(MAX(K717:K718)=1,1,IF(טבלה20[[#This Row],[LengthofCycle]]-F718&lt;&gt;טבלה20[[#This Row],[הפרש קבוע אחרון]],0,""))),"")</f>
        <v>0</v>
      </c>
      <c r="L719" t="str">
        <f>IF(טבלה20[[#This Row],[CycleNumber]]&lt;3,"",IF(טבלה20[[#This Row],[דילוג]]=1,1,IF(L718="","",IF(טבלה20[[#This Row],[LengthofCycle]]-F718=טבלה20[[#This Row],[הפרש קבוע אחרון]],1,IF(L718+1&gt;3,"",L718+1)))))</f>
        <v/>
      </c>
      <c r="M719" t="str">
        <f>IF(AND(טבלה20[[#This Row],[פעילות]]=1,L720=2,L721=1,B721&gt;טבלה20[[#This Row],[CycleNumber]]),1,"")</f>
        <v/>
      </c>
      <c r="N719" t="str">
        <f>IF(AND(טבלה20[[#This Row],[האם יש לאישה וסת דילוג?]]=1,טבלה20[[#This Row],[CycleNumber]]&gt;5),IF(AND(טבלה20[[#This Row],[LengthofCycle]]=F716,F718=F715,F717=F714),1,""),"")</f>
        <v/>
      </c>
      <c r="O719" t="str">
        <f>IF(OR(טבלה20[[#This Row],[פעילות]]="",L718=""),"",IF(טבלה20[[#This Row],[פעילות]]=1,1,0))</f>
        <v/>
      </c>
      <c r="P719" t="str">
        <f>IF(AND(טבלה20[[#This Row],[הפרש קבוע אחרון]]&lt;&gt;"",טבלה20[[#This Row],[CycleNumber]]&lt;B720,B720&lt;&gt;"",טבלה20[[#This Row],[פעילות]]&lt;4),IF(F720-טבלה20[[#This Row],[LengthofCycle]]=טבלה20[[#This Row],[הפרש קבוע אחרון]],1,0),"")</f>
        <v/>
      </c>
      <c r="Q719" s="14" t="str">
        <f>IF(טבלה20[[#This Row],[פעילות]]="","",IF(OR(Q718="",AND(טבלה20[[#This Row],[דילוג]]=1,L718=3)),1,Q718+1))</f>
        <v/>
      </c>
      <c r="R719" s="14" t="str">
        <f>IF(AND(טבלה20[[#This Row],[מחזורי פעילות]]=3,H720=1,טבלה20[[#This Row],[הפרש קבוע אחרון]]&lt;&gt;J720),1,"")</f>
        <v/>
      </c>
      <c r="S719" s="14" t="str">
        <f>IF(AND(טבלה20[[#This Row],[מחזורי פעילות]]=3,H720=1,טבלה20[[#This Row],[הפרש קבוע אחרון]]=J720),1,"")</f>
        <v/>
      </c>
      <c r="T719" s="14" t="str">
        <f>IF(AND(טבלה20[[#This Row],[דילוג]]=1,טבלה20[[#This Row],[הפרש קבוע אחרון]]=J718,טבלה20[[#This Row],[מחזורי פעילות]]&gt;1),1,"")</f>
        <v/>
      </c>
      <c r="U719" s="14" t="str">
        <f>IF(OR(AND(טבלה20[[#This Row],[מחזורי פעילות]]&lt;&gt;"",Q720=""),AND(טבלה20[[#This Row],[פעילות]]=3,Q720=1)),טבלה20[[#This Row],[מחזורי פעילות]],"")</f>
        <v/>
      </c>
      <c r="V719" s="14" t="str">
        <f>IF(טבלה20[[#This Row],[באיזה מחזור נעקר אחרי קביעה?]]&lt;&gt;"",1,"")</f>
        <v/>
      </c>
      <c r="W719" s="14" t="str">
        <f>IF(AND(טבלה20[[#This Row],[באיזה מחזור נעקר אחרי קביעה?]]&lt;&gt;"",טבלה20[[#This Row],[CycleNumber]]&gt;B720),טבלה20[[#This Row],[באיזה מחזור נעקר אחרי קביעה?]],"")</f>
        <v/>
      </c>
      <c r="X719" s="14" t="str">
        <f>IF(AND(טבלה20[[#This Row],[הפרש קבוע אחרון]]&lt;&gt;"",J718=""),טבלה20[[#This Row],[CycleNumber]],"")</f>
        <v/>
      </c>
      <c r="Y719" s="14" t="str">
        <f>IF(OR(טבלה20[[#This Row],[CycleNumber]]&gt;B720,B720=""),טבלה20[[#This Row],[CycleNumber]],"")</f>
        <v/>
      </c>
      <c r="Z7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19" t="s">
        <v>10</v>
      </c>
      <c r="AS719">
        <v>3</v>
      </c>
      <c r="AT719">
        <v>28</v>
      </c>
      <c r="AU719">
        <f t="shared" si="25"/>
        <v>0</v>
      </c>
      <c r="AV719" t="str">
        <f t="shared" si="26"/>
        <v/>
      </c>
    </row>
    <row r="720" spans="1:48" x14ac:dyDescent="0.25">
      <c r="A720" t="s">
        <v>10</v>
      </c>
      <c r="B720">
        <v>5</v>
      </c>
      <c r="C720">
        <v>0</v>
      </c>
      <c r="D720">
        <v>1</v>
      </c>
      <c r="E720">
        <v>0</v>
      </c>
      <c r="F720">
        <v>24</v>
      </c>
      <c r="G720">
        <f>טבלה20[[#This Row],[LengthofCycle]]+1</f>
        <v>25</v>
      </c>
      <c r="H720" t="str">
        <f>IF(טבלה20[[#This Row],[CycleNumber]]&gt;2,IF(AND(טבלה20[[#This Row],[LengthofCycle]]-F719=F719-F718,טבלה20[[#This Row],[LengthofCycle]]-F719&lt;&gt;0),1,""),"")</f>
        <v/>
      </c>
      <c r="I720" t="str">
        <f>IF(טבלה20[[#This Row],[דילוג]]=1,SUM(H720:H721),"")</f>
        <v/>
      </c>
      <c r="J720" t="str">
        <f>IF(AND(טבלה20[[#This Row],[CycleNumber]]&gt;B719,טבלה20[[#This Row],[CycleNumber]]&gt;2),IF(טבלה20[[#This Row],[דילוג]]=1,טבלה20[[#This Row],[LengthofCycle]]-F719,J719),"")</f>
        <v/>
      </c>
      <c r="K720">
        <f>IF(AND(טבלה20[[#This Row],[CycleNumber]]&gt;B719,טבלה20[[#This Row],[CycleNumber]]&gt;2),IF(טבלה20[[#This Row],[דילוג]]=1,1,IF(MAX(K718:K719)=1,1,IF(טבלה20[[#This Row],[LengthofCycle]]-F719&lt;&gt;טבלה20[[#This Row],[הפרש קבוע אחרון]],0,""))),"")</f>
        <v>0</v>
      </c>
      <c r="L720" t="str">
        <f>IF(טבלה20[[#This Row],[CycleNumber]]&lt;3,"",IF(טבלה20[[#This Row],[דילוג]]=1,1,IF(L719="","",IF(טבלה20[[#This Row],[LengthofCycle]]-F719=טבלה20[[#This Row],[הפרש קבוע אחרון]],1,IF(L719+1&gt;3,"",L719+1)))))</f>
        <v/>
      </c>
      <c r="M720" t="str">
        <f>IF(AND(טבלה20[[#This Row],[פעילות]]=1,L721=2,L722=1,B722&gt;טבלה20[[#This Row],[CycleNumber]]),1,"")</f>
        <v/>
      </c>
      <c r="N720" t="str">
        <f>IF(AND(טבלה20[[#This Row],[האם יש לאישה וסת דילוג?]]=1,טבלה20[[#This Row],[CycleNumber]]&gt;5),IF(AND(טבלה20[[#This Row],[LengthofCycle]]=F717,F719=F716,F718=F715),1,""),"")</f>
        <v/>
      </c>
      <c r="O720" t="str">
        <f>IF(OR(טבלה20[[#This Row],[פעילות]]="",L719=""),"",IF(טבלה20[[#This Row],[פעילות]]=1,1,0))</f>
        <v/>
      </c>
      <c r="P720" t="str">
        <f>IF(AND(טבלה20[[#This Row],[הפרש קבוע אחרון]]&lt;&gt;"",טבלה20[[#This Row],[CycleNumber]]&lt;B721,B721&lt;&gt;"",טבלה20[[#This Row],[פעילות]]&lt;4),IF(F721-טבלה20[[#This Row],[LengthofCycle]]=טבלה20[[#This Row],[הפרש קבוע אחרון]],1,0),"")</f>
        <v/>
      </c>
      <c r="Q720" s="14" t="str">
        <f>IF(טבלה20[[#This Row],[פעילות]]="","",IF(OR(Q719="",AND(טבלה20[[#This Row],[דילוג]]=1,L719=3)),1,Q719+1))</f>
        <v/>
      </c>
      <c r="R720" s="14" t="str">
        <f>IF(AND(טבלה20[[#This Row],[מחזורי פעילות]]=3,H721=1,טבלה20[[#This Row],[הפרש קבוע אחרון]]&lt;&gt;J721),1,"")</f>
        <v/>
      </c>
      <c r="S720" s="14" t="str">
        <f>IF(AND(טבלה20[[#This Row],[מחזורי פעילות]]=3,H721=1,טבלה20[[#This Row],[הפרש קבוע אחרון]]=J721),1,"")</f>
        <v/>
      </c>
      <c r="T720" s="14" t="str">
        <f>IF(AND(טבלה20[[#This Row],[דילוג]]=1,טבלה20[[#This Row],[הפרש קבוע אחרון]]=J719,טבלה20[[#This Row],[מחזורי פעילות]]&gt;1),1,"")</f>
        <v/>
      </c>
      <c r="U720" s="14" t="str">
        <f>IF(OR(AND(טבלה20[[#This Row],[מחזורי פעילות]]&lt;&gt;"",Q721=""),AND(טבלה20[[#This Row],[פעילות]]=3,Q721=1)),טבלה20[[#This Row],[מחזורי פעילות]],"")</f>
        <v/>
      </c>
      <c r="V720" s="14" t="str">
        <f>IF(טבלה20[[#This Row],[באיזה מחזור נעקר אחרי קביעה?]]&lt;&gt;"",1,"")</f>
        <v/>
      </c>
      <c r="W720" s="14" t="str">
        <f>IF(AND(טבלה20[[#This Row],[באיזה מחזור נעקר אחרי קביעה?]]&lt;&gt;"",טבלה20[[#This Row],[CycleNumber]]&gt;B721),טבלה20[[#This Row],[באיזה מחזור נעקר אחרי קביעה?]],"")</f>
        <v/>
      </c>
      <c r="X720" s="14" t="str">
        <f>IF(AND(טבלה20[[#This Row],[הפרש קבוע אחרון]]&lt;&gt;"",J719=""),טבלה20[[#This Row],[CycleNumber]],"")</f>
        <v/>
      </c>
      <c r="Y720" s="14" t="str">
        <f>IF(OR(טבלה20[[#This Row],[CycleNumber]]&gt;B721,B721=""),טבלה20[[#This Row],[CycleNumber]],"")</f>
        <v/>
      </c>
      <c r="Z7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0" t="s">
        <v>10</v>
      </c>
      <c r="AS720">
        <v>4</v>
      </c>
      <c r="AT720">
        <v>29</v>
      </c>
      <c r="AU720">
        <f t="shared" si="25"/>
        <v>0</v>
      </c>
      <c r="AV720" t="str">
        <f t="shared" si="26"/>
        <v/>
      </c>
    </row>
    <row r="721" spans="1:48" x14ac:dyDescent="0.25">
      <c r="A721" t="s">
        <v>10</v>
      </c>
      <c r="B721">
        <v>6</v>
      </c>
      <c r="C721">
        <v>0</v>
      </c>
      <c r="D721">
        <v>1</v>
      </c>
      <c r="E721">
        <v>0</v>
      </c>
      <c r="F721">
        <v>26</v>
      </c>
      <c r="G721">
        <f>טבלה20[[#This Row],[LengthofCycle]]+1</f>
        <v>27</v>
      </c>
      <c r="H721" t="str">
        <f>IF(טבלה20[[#This Row],[CycleNumber]]&gt;2,IF(AND(טבלה20[[#This Row],[LengthofCycle]]-F720=F720-F719,טבלה20[[#This Row],[LengthofCycle]]-F720&lt;&gt;0),1,""),"")</f>
        <v/>
      </c>
      <c r="I721" t="str">
        <f>IF(טבלה20[[#This Row],[דילוג]]=1,SUM(H721:H722),"")</f>
        <v/>
      </c>
      <c r="J721" t="str">
        <f>IF(AND(טבלה20[[#This Row],[CycleNumber]]&gt;B720,טבלה20[[#This Row],[CycleNumber]]&gt;2),IF(טבלה20[[#This Row],[דילוג]]=1,טבלה20[[#This Row],[LengthofCycle]]-F720,J720),"")</f>
        <v/>
      </c>
      <c r="K721">
        <f>IF(AND(טבלה20[[#This Row],[CycleNumber]]&gt;B720,טבלה20[[#This Row],[CycleNumber]]&gt;2),IF(טבלה20[[#This Row],[דילוג]]=1,1,IF(MAX(K719:K720)=1,1,IF(טבלה20[[#This Row],[LengthofCycle]]-F720&lt;&gt;טבלה20[[#This Row],[הפרש קבוע אחרון]],0,""))),"")</f>
        <v>0</v>
      </c>
      <c r="L721" t="str">
        <f>IF(טבלה20[[#This Row],[CycleNumber]]&lt;3,"",IF(טבלה20[[#This Row],[דילוג]]=1,1,IF(L720="","",IF(טבלה20[[#This Row],[LengthofCycle]]-F720=טבלה20[[#This Row],[הפרש קבוע אחרון]],1,IF(L720+1&gt;3,"",L720+1)))))</f>
        <v/>
      </c>
      <c r="M721" t="str">
        <f>IF(AND(טבלה20[[#This Row],[פעילות]]=1,L722=2,L723=1,B723&gt;טבלה20[[#This Row],[CycleNumber]]),1,"")</f>
        <v/>
      </c>
      <c r="N721" t="str">
        <f>IF(AND(טבלה20[[#This Row],[האם יש לאישה וסת דילוג?]]=1,טבלה20[[#This Row],[CycleNumber]]&gt;5),IF(AND(טבלה20[[#This Row],[LengthofCycle]]=F718,F720=F717,F719=F716),1,""),"")</f>
        <v/>
      </c>
      <c r="O721" t="str">
        <f>IF(OR(טבלה20[[#This Row],[פעילות]]="",L720=""),"",IF(טבלה20[[#This Row],[פעילות]]=1,1,0))</f>
        <v/>
      </c>
      <c r="P721" t="str">
        <f>IF(AND(טבלה20[[#This Row],[הפרש קבוע אחרון]]&lt;&gt;"",טבלה20[[#This Row],[CycleNumber]]&lt;B722,B722&lt;&gt;"",טבלה20[[#This Row],[פעילות]]&lt;4),IF(F722-טבלה20[[#This Row],[LengthofCycle]]=טבלה20[[#This Row],[הפרש קבוע אחרון]],1,0),"")</f>
        <v/>
      </c>
      <c r="Q721" s="14" t="str">
        <f>IF(טבלה20[[#This Row],[פעילות]]="","",IF(OR(Q720="",AND(טבלה20[[#This Row],[דילוג]]=1,L720=3)),1,Q720+1))</f>
        <v/>
      </c>
      <c r="R721" s="14" t="str">
        <f>IF(AND(טבלה20[[#This Row],[מחזורי פעילות]]=3,H722=1,טבלה20[[#This Row],[הפרש קבוע אחרון]]&lt;&gt;J722),1,"")</f>
        <v/>
      </c>
      <c r="S721" s="14" t="str">
        <f>IF(AND(טבלה20[[#This Row],[מחזורי פעילות]]=3,H722=1,טבלה20[[#This Row],[הפרש קבוע אחרון]]=J722),1,"")</f>
        <v/>
      </c>
      <c r="T721" s="14" t="str">
        <f>IF(AND(טבלה20[[#This Row],[דילוג]]=1,טבלה20[[#This Row],[הפרש קבוע אחרון]]=J720,טבלה20[[#This Row],[מחזורי פעילות]]&gt;1),1,"")</f>
        <v/>
      </c>
      <c r="U721" s="14" t="str">
        <f>IF(OR(AND(טבלה20[[#This Row],[מחזורי פעילות]]&lt;&gt;"",Q722=""),AND(טבלה20[[#This Row],[פעילות]]=3,Q722=1)),טבלה20[[#This Row],[מחזורי פעילות]],"")</f>
        <v/>
      </c>
      <c r="V721" s="14" t="str">
        <f>IF(טבלה20[[#This Row],[באיזה מחזור נעקר אחרי קביעה?]]&lt;&gt;"",1,"")</f>
        <v/>
      </c>
      <c r="W721" s="14" t="str">
        <f>IF(AND(טבלה20[[#This Row],[באיזה מחזור נעקר אחרי קביעה?]]&lt;&gt;"",טבלה20[[#This Row],[CycleNumber]]&gt;B722),טבלה20[[#This Row],[באיזה מחזור נעקר אחרי קביעה?]],"")</f>
        <v/>
      </c>
      <c r="X721" s="14" t="str">
        <f>IF(AND(טבלה20[[#This Row],[הפרש קבוע אחרון]]&lt;&gt;"",J720=""),טבלה20[[#This Row],[CycleNumber]],"")</f>
        <v/>
      </c>
      <c r="Y721" s="14" t="str">
        <f>IF(OR(טבלה20[[#This Row],[CycleNumber]]&gt;B722,B722=""),טבלה20[[#This Row],[CycleNumber]],"")</f>
        <v/>
      </c>
      <c r="Z7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1" t="s">
        <v>10</v>
      </c>
      <c r="AS721">
        <v>5</v>
      </c>
      <c r="AT721">
        <v>24</v>
      </c>
      <c r="AU721">
        <f t="shared" si="25"/>
        <v>0</v>
      </c>
      <c r="AV721" t="str">
        <f t="shared" si="26"/>
        <v/>
      </c>
    </row>
    <row r="722" spans="1:48" x14ac:dyDescent="0.25">
      <c r="A722" t="s">
        <v>10</v>
      </c>
      <c r="B722">
        <v>7</v>
      </c>
      <c r="C722">
        <v>0</v>
      </c>
      <c r="D722">
        <v>1</v>
      </c>
      <c r="E722">
        <v>0</v>
      </c>
      <c r="F722">
        <v>24</v>
      </c>
      <c r="G722">
        <f>טבלה20[[#This Row],[LengthofCycle]]+1</f>
        <v>25</v>
      </c>
      <c r="H722" t="str">
        <f>IF(טבלה20[[#This Row],[CycleNumber]]&gt;2,IF(AND(טבלה20[[#This Row],[LengthofCycle]]-F721=F721-F720,טבלה20[[#This Row],[LengthofCycle]]-F721&lt;&gt;0),1,""),"")</f>
        <v/>
      </c>
      <c r="I722" t="str">
        <f>IF(טבלה20[[#This Row],[דילוג]]=1,SUM(H722:H723),"")</f>
        <v/>
      </c>
      <c r="J722" t="str">
        <f>IF(AND(טבלה20[[#This Row],[CycleNumber]]&gt;B721,טבלה20[[#This Row],[CycleNumber]]&gt;2),IF(טבלה20[[#This Row],[דילוג]]=1,טבלה20[[#This Row],[LengthofCycle]]-F721,J721),"")</f>
        <v/>
      </c>
      <c r="K722">
        <f>IF(AND(טבלה20[[#This Row],[CycleNumber]]&gt;B721,טבלה20[[#This Row],[CycleNumber]]&gt;2),IF(טבלה20[[#This Row],[דילוג]]=1,1,IF(MAX(K720:K721)=1,1,IF(טבלה20[[#This Row],[LengthofCycle]]-F721&lt;&gt;טבלה20[[#This Row],[הפרש קבוע אחרון]],0,""))),"")</f>
        <v>0</v>
      </c>
      <c r="L722" t="str">
        <f>IF(טבלה20[[#This Row],[CycleNumber]]&lt;3,"",IF(טבלה20[[#This Row],[דילוג]]=1,1,IF(L721="","",IF(טבלה20[[#This Row],[LengthofCycle]]-F721=טבלה20[[#This Row],[הפרש קבוע אחרון]],1,IF(L721+1&gt;3,"",L721+1)))))</f>
        <v/>
      </c>
      <c r="M722" t="str">
        <f>IF(AND(טבלה20[[#This Row],[פעילות]]=1,L723=2,L724=1,B724&gt;טבלה20[[#This Row],[CycleNumber]]),1,"")</f>
        <v/>
      </c>
      <c r="N722" t="str">
        <f>IF(AND(טבלה20[[#This Row],[האם יש לאישה וסת דילוג?]]=1,טבלה20[[#This Row],[CycleNumber]]&gt;5),IF(AND(טבלה20[[#This Row],[LengthofCycle]]=F719,F721=F718,F720=F717),1,""),"")</f>
        <v/>
      </c>
      <c r="O722" t="str">
        <f>IF(OR(טבלה20[[#This Row],[פעילות]]="",L721=""),"",IF(טבלה20[[#This Row],[פעילות]]=1,1,0))</f>
        <v/>
      </c>
      <c r="P722" t="str">
        <f>IF(AND(טבלה20[[#This Row],[הפרש קבוע אחרון]]&lt;&gt;"",טבלה20[[#This Row],[CycleNumber]]&lt;B723,B723&lt;&gt;"",טבלה20[[#This Row],[פעילות]]&lt;4),IF(F723-טבלה20[[#This Row],[LengthofCycle]]=טבלה20[[#This Row],[הפרש קבוע אחרון]],1,0),"")</f>
        <v/>
      </c>
      <c r="Q722" s="14" t="str">
        <f>IF(טבלה20[[#This Row],[פעילות]]="","",IF(OR(Q721="",AND(טבלה20[[#This Row],[דילוג]]=1,L721=3)),1,Q721+1))</f>
        <v/>
      </c>
      <c r="R722" s="14" t="str">
        <f>IF(AND(טבלה20[[#This Row],[מחזורי פעילות]]=3,H723=1,טבלה20[[#This Row],[הפרש קבוע אחרון]]&lt;&gt;J723),1,"")</f>
        <v/>
      </c>
      <c r="S722" s="14" t="str">
        <f>IF(AND(טבלה20[[#This Row],[מחזורי פעילות]]=3,H723=1,טבלה20[[#This Row],[הפרש קבוע אחרון]]=J723),1,"")</f>
        <v/>
      </c>
      <c r="T722" s="14" t="str">
        <f>IF(AND(טבלה20[[#This Row],[דילוג]]=1,טבלה20[[#This Row],[הפרש קבוע אחרון]]=J721,טבלה20[[#This Row],[מחזורי פעילות]]&gt;1),1,"")</f>
        <v/>
      </c>
      <c r="U722" s="14" t="str">
        <f>IF(OR(AND(טבלה20[[#This Row],[מחזורי פעילות]]&lt;&gt;"",Q723=""),AND(טבלה20[[#This Row],[פעילות]]=3,Q723=1)),טבלה20[[#This Row],[מחזורי פעילות]],"")</f>
        <v/>
      </c>
      <c r="V722" s="14" t="str">
        <f>IF(טבלה20[[#This Row],[באיזה מחזור נעקר אחרי קביעה?]]&lt;&gt;"",1,"")</f>
        <v/>
      </c>
      <c r="W722" s="14" t="str">
        <f>IF(AND(טבלה20[[#This Row],[באיזה מחזור נעקר אחרי קביעה?]]&lt;&gt;"",טבלה20[[#This Row],[CycleNumber]]&gt;B723),טבלה20[[#This Row],[באיזה מחזור נעקר אחרי קביעה?]],"")</f>
        <v/>
      </c>
      <c r="X722" s="14" t="str">
        <f>IF(AND(טבלה20[[#This Row],[הפרש קבוע אחרון]]&lt;&gt;"",J721=""),טבלה20[[#This Row],[CycleNumber]],"")</f>
        <v/>
      </c>
      <c r="Y722" s="14" t="str">
        <f>IF(OR(טבלה20[[#This Row],[CycleNumber]]&gt;B723,B723=""),טבלה20[[#This Row],[CycleNumber]],"")</f>
        <v/>
      </c>
      <c r="Z7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2" t="s">
        <v>10</v>
      </c>
      <c r="AS722">
        <v>6</v>
      </c>
      <c r="AT722">
        <v>26</v>
      </c>
      <c r="AU722">
        <f t="shared" si="25"/>
        <v>0</v>
      </c>
      <c r="AV722" t="str">
        <f t="shared" si="26"/>
        <v/>
      </c>
    </row>
    <row r="723" spans="1:48" x14ac:dyDescent="0.25">
      <c r="A723" t="s">
        <v>10</v>
      </c>
      <c r="B723">
        <v>8</v>
      </c>
      <c r="C723">
        <v>0</v>
      </c>
      <c r="D723">
        <v>1</v>
      </c>
      <c r="E723">
        <v>0</v>
      </c>
      <c r="F723">
        <v>25</v>
      </c>
      <c r="G723">
        <f>טבלה20[[#This Row],[LengthofCycle]]+1</f>
        <v>26</v>
      </c>
      <c r="H723" t="str">
        <f>IF(טבלה20[[#This Row],[CycleNumber]]&gt;2,IF(AND(טבלה20[[#This Row],[LengthofCycle]]-F722=F722-F721,טבלה20[[#This Row],[LengthofCycle]]-F722&lt;&gt;0),1,""),"")</f>
        <v/>
      </c>
      <c r="I723" t="str">
        <f>IF(טבלה20[[#This Row],[דילוג]]=1,SUM(H723:H724),"")</f>
        <v/>
      </c>
      <c r="J723" t="str">
        <f>IF(AND(טבלה20[[#This Row],[CycleNumber]]&gt;B722,טבלה20[[#This Row],[CycleNumber]]&gt;2),IF(טבלה20[[#This Row],[דילוג]]=1,טבלה20[[#This Row],[LengthofCycle]]-F722,J722),"")</f>
        <v/>
      </c>
      <c r="K723">
        <f>IF(AND(טבלה20[[#This Row],[CycleNumber]]&gt;B722,טבלה20[[#This Row],[CycleNumber]]&gt;2),IF(טבלה20[[#This Row],[דילוג]]=1,1,IF(MAX(K721:K722)=1,1,IF(טבלה20[[#This Row],[LengthofCycle]]-F722&lt;&gt;טבלה20[[#This Row],[הפרש קבוע אחרון]],0,""))),"")</f>
        <v>0</v>
      </c>
      <c r="L723" t="str">
        <f>IF(טבלה20[[#This Row],[CycleNumber]]&lt;3,"",IF(טבלה20[[#This Row],[דילוג]]=1,1,IF(L722="","",IF(טבלה20[[#This Row],[LengthofCycle]]-F722=טבלה20[[#This Row],[הפרש קבוע אחרון]],1,IF(L722+1&gt;3,"",L722+1)))))</f>
        <v/>
      </c>
      <c r="M723" t="str">
        <f>IF(AND(טבלה20[[#This Row],[פעילות]]=1,L724=2,L725=1,B725&gt;טבלה20[[#This Row],[CycleNumber]]),1,"")</f>
        <v/>
      </c>
      <c r="N723" t="str">
        <f>IF(AND(טבלה20[[#This Row],[האם יש לאישה וסת דילוג?]]=1,טבלה20[[#This Row],[CycleNumber]]&gt;5),IF(AND(טבלה20[[#This Row],[LengthofCycle]]=F720,F722=F719,F721=F718),1,""),"")</f>
        <v/>
      </c>
      <c r="O723" t="str">
        <f>IF(OR(טבלה20[[#This Row],[פעילות]]="",L722=""),"",IF(טבלה20[[#This Row],[פעילות]]=1,1,0))</f>
        <v/>
      </c>
      <c r="P723" t="str">
        <f>IF(AND(טבלה20[[#This Row],[הפרש קבוע אחרון]]&lt;&gt;"",טבלה20[[#This Row],[CycleNumber]]&lt;B724,B724&lt;&gt;"",טבלה20[[#This Row],[פעילות]]&lt;4),IF(F724-טבלה20[[#This Row],[LengthofCycle]]=טבלה20[[#This Row],[הפרש קבוע אחרון]],1,0),"")</f>
        <v/>
      </c>
      <c r="Q723" s="14" t="str">
        <f>IF(טבלה20[[#This Row],[פעילות]]="","",IF(OR(Q722="",AND(טבלה20[[#This Row],[דילוג]]=1,L722=3)),1,Q722+1))</f>
        <v/>
      </c>
      <c r="R723" s="14" t="str">
        <f>IF(AND(טבלה20[[#This Row],[מחזורי פעילות]]=3,H724=1,טבלה20[[#This Row],[הפרש קבוע אחרון]]&lt;&gt;J724),1,"")</f>
        <v/>
      </c>
      <c r="S723" s="14" t="str">
        <f>IF(AND(טבלה20[[#This Row],[מחזורי פעילות]]=3,H724=1,טבלה20[[#This Row],[הפרש קבוע אחרון]]=J724),1,"")</f>
        <v/>
      </c>
      <c r="T723" s="14" t="str">
        <f>IF(AND(טבלה20[[#This Row],[דילוג]]=1,טבלה20[[#This Row],[הפרש קבוע אחרון]]=J722,טבלה20[[#This Row],[מחזורי פעילות]]&gt;1),1,"")</f>
        <v/>
      </c>
      <c r="U723" s="14" t="str">
        <f>IF(OR(AND(טבלה20[[#This Row],[מחזורי פעילות]]&lt;&gt;"",Q724=""),AND(טבלה20[[#This Row],[פעילות]]=3,Q724=1)),טבלה20[[#This Row],[מחזורי פעילות]],"")</f>
        <v/>
      </c>
      <c r="V723" s="14" t="str">
        <f>IF(טבלה20[[#This Row],[באיזה מחזור נעקר אחרי קביעה?]]&lt;&gt;"",1,"")</f>
        <v/>
      </c>
      <c r="W723" s="14" t="str">
        <f>IF(AND(טבלה20[[#This Row],[באיזה מחזור נעקר אחרי קביעה?]]&lt;&gt;"",טבלה20[[#This Row],[CycleNumber]]&gt;B724),טבלה20[[#This Row],[באיזה מחזור נעקר אחרי קביעה?]],"")</f>
        <v/>
      </c>
      <c r="X723" s="14" t="str">
        <f>IF(AND(טבלה20[[#This Row],[הפרש קבוע אחרון]]&lt;&gt;"",J722=""),טבלה20[[#This Row],[CycleNumber]],"")</f>
        <v/>
      </c>
      <c r="Y723" s="14" t="str">
        <f>IF(OR(טבלה20[[#This Row],[CycleNumber]]&gt;B724,B724=""),טבלה20[[#This Row],[CycleNumber]],"")</f>
        <v/>
      </c>
      <c r="Z7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3" t="s">
        <v>10</v>
      </c>
      <c r="AS723">
        <v>7</v>
      </c>
      <c r="AT723">
        <v>24</v>
      </c>
      <c r="AU723">
        <f t="shared" si="25"/>
        <v>0</v>
      </c>
      <c r="AV723" t="str">
        <f t="shared" si="26"/>
        <v/>
      </c>
    </row>
    <row r="724" spans="1:48" x14ac:dyDescent="0.25">
      <c r="A724" t="s">
        <v>10</v>
      </c>
      <c r="B724">
        <v>9</v>
      </c>
      <c r="C724">
        <v>0</v>
      </c>
      <c r="D724">
        <v>1</v>
      </c>
      <c r="E724">
        <v>0</v>
      </c>
      <c r="F724">
        <v>29</v>
      </c>
      <c r="G724">
        <f>טבלה20[[#This Row],[LengthofCycle]]+1</f>
        <v>30</v>
      </c>
      <c r="H724" t="str">
        <f>IF(טבלה20[[#This Row],[CycleNumber]]&gt;2,IF(AND(טבלה20[[#This Row],[LengthofCycle]]-F723=F723-F722,טבלה20[[#This Row],[LengthofCycle]]-F723&lt;&gt;0),1,""),"")</f>
        <v/>
      </c>
      <c r="I724" t="str">
        <f>IF(טבלה20[[#This Row],[דילוג]]=1,SUM(H724:H725),"")</f>
        <v/>
      </c>
      <c r="J724" t="str">
        <f>IF(AND(טבלה20[[#This Row],[CycleNumber]]&gt;B723,טבלה20[[#This Row],[CycleNumber]]&gt;2),IF(טבלה20[[#This Row],[דילוג]]=1,טבלה20[[#This Row],[LengthofCycle]]-F723,J723),"")</f>
        <v/>
      </c>
      <c r="K724">
        <f>IF(AND(טבלה20[[#This Row],[CycleNumber]]&gt;B723,טבלה20[[#This Row],[CycleNumber]]&gt;2),IF(טבלה20[[#This Row],[דילוג]]=1,1,IF(MAX(K722:K723)=1,1,IF(טבלה20[[#This Row],[LengthofCycle]]-F723&lt;&gt;טבלה20[[#This Row],[הפרש קבוע אחרון]],0,""))),"")</f>
        <v>0</v>
      </c>
      <c r="L724" t="str">
        <f>IF(טבלה20[[#This Row],[CycleNumber]]&lt;3,"",IF(טבלה20[[#This Row],[דילוג]]=1,1,IF(L723="","",IF(טבלה20[[#This Row],[LengthofCycle]]-F723=טבלה20[[#This Row],[הפרש קבוע אחרון]],1,IF(L723+1&gt;3,"",L723+1)))))</f>
        <v/>
      </c>
      <c r="M724" t="str">
        <f>IF(AND(טבלה20[[#This Row],[פעילות]]=1,L725=2,L726=1,B726&gt;טבלה20[[#This Row],[CycleNumber]]),1,"")</f>
        <v/>
      </c>
      <c r="N724" t="str">
        <f>IF(AND(טבלה20[[#This Row],[האם יש לאישה וסת דילוג?]]=1,טבלה20[[#This Row],[CycleNumber]]&gt;5),IF(AND(טבלה20[[#This Row],[LengthofCycle]]=F721,F723=F720,F722=F719),1,""),"")</f>
        <v/>
      </c>
      <c r="O724" t="str">
        <f>IF(OR(טבלה20[[#This Row],[פעילות]]="",L723=""),"",IF(טבלה20[[#This Row],[פעילות]]=1,1,0))</f>
        <v/>
      </c>
      <c r="P724" t="str">
        <f>IF(AND(טבלה20[[#This Row],[הפרש קבוע אחרון]]&lt;&gt;"",טבלה20[[#This Row],[CycleNumber]]&lt;B725,B725&lt;&gt;"",טבלה20[[#This Row],[פעילות]]&lt;4),IF(F725-טבלה20[[#This Row],[LengthofCycle]]=טבלה20[[#This Row],[הפרש קבוע אחרון]],1,0),"")</f>
        <v/>
      </c>
      <c r="Q724" s="14" t="str">
        <f>IF(טבלה20[[#This Row],[פעילות]]="","",IF(OR(Q723="",AND(טבלה20[[#This Row],[דילוג]]=1,L723=3)),1,Q723+1))</f>
        <v/>
      </c>
      <c r="R724" s="14" t="str">
        <f>IF(AND(טבלה20[[#This Row],[מחזורי פעילות]]=3,H725=1,טבלה20[[#This Row],[הפרש קבוע אחרון]]&lt;&gt;J725),1,"")</f>
        <v/>
      </c>
      <c r="S724" s="14" t="str">
        <f>IF(AND(טבלה20[[#This Row],[מחזורי פעילות]]=3,H725=1,טבלה20[[#This Row],[הפרש קבוע אחרון]]=J725),1,"")</f>
        <v/>
      </c>
      <c r="T724" s="14" t="str">
        <f>IF(AND(טבלה20[[#This Row],[דילוג]]=1,טבלה20[[#This Row],[הפרש קבוע אחרון]]=J723,טבלה20[[#This Row],[מחזורי פעילות]]&gt;1),1,"")</f>
        <v/>
      </c>
      <c r="U724" s="14" t="str">
        <f>IF(OR(AND(טבלה20[[#This Row],[מחזורי פעילות]]&lt;&gt;"",Q725=""),AND(טבלה20[[#This Row],[פעילות]]=3,Q725=1)),טבלה20[[#This Row],[מחזורי פעילות]],"")</f>
        <v/>
      </c>
      <c r="V724" s="14" t="str">
        <f>IF(טבלה20[[#This Row],[באיזה מחזור נעקר אחרי קביעה?]]&lt;&gt;"",1,"")</f>
        <v/>
      </c>
      <c r="W724" s="14" t="str">
        <f>IF(AND(טבלה20[[#This Row],[באיזה מחזור נעקר אחרי קביעה?]]&lt;&gt;"",טבלה20[[#This Row],[CycleNumber]]&gt;B725),טבלה20[[#This Row],[באיזה מחזור נעקר אחרי קביעה?]],"")</f>
        <v/>
      </c>
      <c r="X724" s="14" t="str">
        <f>IF(AND(טבלה20[[#This Row],[הפרש קבוע אחרון]]&lt;&gt;"",J723=""),טבלה20[[#This Row],[CycleNumber]],"")</f>
        <v/>
      </c>
      <c r="Y724" s="14" t="str">
        <f>IF(OR(טבלה20[[#This Row],[CycleNumber]]&gt;B725,B725=""),טבלה20[[#This Row],[CycleNumber]],"")</f>
        <v/>
      </c>
      <c r="Z7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4" t="s">
        <v>10</v>
      </c>
      <c r="AS724">
        <v>8</v>
      </c>
      <c r="AT724">
        <v>25</v>
      </c>
      <c r="AU724">
        <f t="shared" si="25"/>
        <v>0</v>
      </c>
      <c r="AV724" t="str">
        <f t="shared" si="26"/>
        <v/>
      </c>
    </row>
    <row r="725" spans="1:48" x14ac:dyDescent="0.25">
      <c r="A725" t="s">
        <v>10</v>
      </c>
      <c r="B725">
        <v>10</v>
      </c>
      <c r="C725">
        <v>0</v>
      </c>
      <c r="D725">
        <v>1</v>
      </c>
      <c r="E725">
        <v>0</v>
      </c>
      <c r="F725">
        <v>25</v>
      </c>
      <c r="G725">
        <f>טבלה20[[#This Row],[LengthofCycle]]+1</f>
        <v>26</v>
      </c>
      <c r="H725" t="str">
        <f>IF(טבלה20[[#This Row],[CycleNumber]]&gt;2,IF(AND(טבלה20[[#This Row],[LengthofCycle]]-F724=F724-F723,טבלה20[[#This Row],[LengthofCycle]]-F724&lt;&gt;0),1,""),"")</f>
        <v/>
      </c>
      <c r="I725" t="str">
        <f>IF(טבלה20[[#This Row],[דילוג]]=1,SUM(H725:H726),"")</f>
        <v/>
      </c>
      <c r="J725" t="str">
        <f>IF(AND(טבלה20[[#This Row],[CycleNumber]]&gt;B724,טבלה20[[#This Row],[CycleNumber]]&gt;2),IF(טבלה20[[#This Row],[דילוג]]=1,טבלה20[[#This Row],[LengthofCycle]]-F724,J724),"")</f>
        <v/>
      </c>
      <c r="K725">
        <f>IF(AND(טבלה20[[#This Row],[CycleNumber]]&gt;B724,טבלה20[[#This Row],[CycleNumber]]&gt;2),IF(טבלה20[[#This Row],[דילוג]]=1,1,IF(MAX(K723:K724)=1,1,IF(טבלה20[[#This Row],[LengthofCycle]]-F724&lt;&gt;טבלה20[[#This Row],[הפרש קבוע אחרון]],0,""))),"")</f>
        <v>0</v>
      </c>
      <c r="L725" t="str">
        <f>IF(טבלה20[[#This Row],[CycleNumber]]&lt;3,"",IF(טבלה20[[#This Row],[דילוג]]=1,1,IF(L724="","",IF(טבלה20[[#This Row],[LengthofCycle]]-F724=טבלה20[[#This Row],[הפרש קבוע אחרון]],1,IF(L724+1&gt;3,"",L724+1)))))</f>
        <v/>
      </c>
      <c r="M725" t="str">
        <f>IF(AND(טבלה20[[#This Row],[פעילות]]=1,L726=2,L727=1,B727&gt;טבלה20[[#This Row],[CycleNumber]]),1,"")</f>
        <v/>
      </c>
      <c r="N725" t="str">
        <f>IF(AND(טבלה20[[#This Row],[האם יש לאישה וסת דילוג?]]=1,טבלה20[[#This Row],[CycleNumber]]&gt;5),IF(AND(טבלה20[[#This Row],[LengthofCycle]]=F722,F724=F721,F723=F720),1,""),"")</f>
        <v/>
      </c>
      <c r="O725" t="str">
        <f>IF(OR(טבלה20[[#This Row],[פעילות]]="",L724=""),"",IF(טבלה20[[#This Row],[פעילות]]=1,1,0))</f>
        <v/>
      </c>
      <c r="P725" t="str">
        <f>IF(AND(טבלה20[[#This Row],[הפרש קבוע אחרון]]&lt;&gt;"",טבלה20[[#This Row],[CycleNumber]]&lt;B726,B726&lt;&gt;"",טבלה20[[#This Row],[פעילות]]&lt;4),IF(F726-טבלה20[[#This Row],[LengthofCycle]]=טבלה20[[#This Row],[הפרש קבוע אחרון]],1,0),"")</f>
        <v/>
      </c>
      <c r="Q725" s="14" t="str">
        <f>IF(טבלה20[[#This Row],[פעילות]]="","",IF(OR(Q724="",AND(טבלה20[[#This Row],[דילוג]]=1,L724=3)),1,Q724+1))</f>
        <v/>
      </c>
      <c r="R725" s="14" t="str">
        <f>IF(AND(טבלה20[[#This Row],[מחזורי פעילות]]=3,H726=1,טבלה20[[#This Row],[הפרש קבוע אחרון]]&lt;&gt;J726),1,"")</f>
        <v/>
      </c>
      <c r="S725" s="14" t="str">
        <f>IF(AND(טבלה20[[#This Row],[מחזורי פעילות]]=3,H726=1,טבלה20[[#This Row],[הפרש קבוע אחרון]]=J726),1,"")</f>
        <v/>
      </c>
      <c r="T725" s="14" t="str">
        <f>IF(AND(טבלה20[[#This Row],[דילוג]]=1,טבלה20[[#This Row],[הפרש קבוע אחרון]]=J724,טבלה20[[#This Row],[מחזורי פעילות]]&gt;1),1,"")</f>
        <v/>
      </c>
      <c r="U725" s="14" t="str">
        <f>IF(OR(AND(טבלה20[[#This Row],[מחזורי פעילות]]&lt;&gt;"",Q726=""),AND(טבלה20[[#This Row],[פעילות]]=3,Q726=1)),טבלה20[[#This Row],[מחזורי פעילות]],"")</f>
        <v/>
      </c>
      <c r="V725" s="14" t="str">
        <f>IF(טבלה20[[#This Row],[באיזה מחזור נעקר אחרי קביעה?]]&lt;&gt;"",1,"")</f>
        <v/>
      </c>
      <c r="W725" s="14" t="str">
        <f>IF(AND(טבלה20[[#This Row],[באיזה מחזור נעקר אחרי קביעה?]]&lt;&gt;"",טבלה20[[#This Row],[CycleNumber]]&gt;B726),טבלה20[[#This Row],[באיזה מחזור נעקר אחרי קביעה?]],"")</f>
        <v/>
      </c>
      <c r="X725" s="14" t="str">
        <f>IF(AND(טבלה20[[#This Row],[הפרש קבוע אחרון]]&lt;&gt;"",J724=""),טבלה20[[#This Row],[CycleNumber]],"")</f>
        <v/>
      </c>
      <c r="Y725" s="14">
        <f>IF(OR(טבלה20[[#This Row],[CycleNumber]]&gt;B726,B726=""),טבלה20[[#This Row],[CycleNumber]],"")</f>
        <v>10</v>
      </c>
      <c r="Z7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5" t="s">
        <v>10</v>
      </c>
      <c r="AS725">
        <v>9</v>
      </c>
      <c r="AT725">
        <v>29</v>
      </c>
      <c r="AU725">
        <f t="shared" si="25"/>
        <v>0</v>
      </c>
      <c r="AV725" t="str">
        <f t="shared" si="26"/>
        <v/>
      </c>
    </row>
    <row r="726" spans="1:48" x14ac:dyDescent="0.25">
      <c r="A726" t="s">
        <v>72</v>
      </c>
      <c r="B726">
        <v>1</v>
      </c>
      <c r="C726">
        <v>0</v>
      </c>
      <c r="D726">
        <v>1</v>
      </c>
      <c r="E726">
        <v>0</v>
      </c>
      <c r="F726">
        <v>42</v>
      </c>
      <c r="G726">
        <f>טבלה20[[#This Row],[LengthofCycle]]+1</f>
        <v>43</v>
      </c>
      <c r="H726" t="str">
        <f>IF(טבלה20[[#This Row],[CycleNumber]]&gt;2,IF(AND(טבלה20[[#This Row],[LengthofCycle]]-F725=F725-F724,טבלה20[[#This Row],[LengthofCycle]]-F725&lt;&gt;0),1,""),"")</f>
        <v/>
      </c>
      <c r="I726" t="str">
        <f>IF(טבלה20[[#This Row],[דילוג]]=1,SUM(H726:H727),"")</f>
        <v/>
      </c>
      <c r="J726" t="str">
        <f>IF(AND(טבלה20[[#This Row],[CycleNumber]]&gt;B725,טבלה20[[#This Row],[CycleNumber]]&gt;2),IF(טבלה20[[#This Row],[דילוג]]=1,טבלה20[[#This Row],[LengthofCycle]]-F725,J725),"")</f>
        <v/>
      </c>
      <c r="K726" t="str">
        <f>IF(AND(טבלה20[[#This Row],[CycleNumber]]&gt;B725,טבלה20[[#This Row],[CycleNumber]]&gt;2),IF(טבלה20[[#This Row],[דילוג]]=1,1,IF(MAX(K724:K725)=1,1,IF(טבלה20[[#This Row],[LengthofCycle]]-F725&lt;&gt;טבלה20[[#This Row],[הפרש קבוע אחרון]],0,""))),"")</f>
        <v/>
      </c>
      <c r="L726" t="str">
        <f>IF(טבלה20[[#This Row],[CycleNumber]]&lt;3,"",IF(טבלה20[[#This Row],[דילוג]]=1,1,IF(L725="","",IF(טבלה20[[#This Row],[LengthofCycle]]-F725=טבלה20[[#This Row],[הפרש קבוע אחרון]],1,IF(L725+1&gt;3,"",L725+1)))))</f>
        <v/>
      </c>
      <c r="M726" t="str">
        <f>IF(AND(טבלה20[[#This Row],[פעילות]]=1,L727=2,L728=1,B728&gt;טבלה20[[#This Row],[CycleNumber]]),1,"")</f>
        <v/>
      </c>
      <c r="N726" t="str">
        <f>IF(AND(טבלה20[[#This Row],[האם יש לאישה וסת דילוג?]]=1,טבלה20[[#This Row],[CycleNumber]]&gt;5),IF(AND(טבלה20[[#This Row],[LengthofCycle]]=F723,F725=F722,F724=F721),1,""),"")</f>
        <v/>
      </c>
      <c r="O726" t="str">
        <f>IF(OR(טבלה20[[#This Row],[פעילות]]="",L725=""),"",IF(טבלה20[[#This Row],[פעילות]]=1,1,0))</f>
        <v/>
      </c>
      <c r="P726" t="str">
        <f>IF(AND(טבלה20[[#This Row],[הפרש קבוע אחרון]]&lt;&gt;"",טבלה20[[#This Row],[CycleNumber]]&lt;B727,B727&lt;&gt;"",טבלה20[[#This Row],[פעילות]]&lt;4),IF(F727-טבלה20[[#This Row],[LengthofCycle]]=טבלה20[[#This Row],[הפרש קבוע אחרון]],1,0),"")</f>
        <v/>
      </c>
      <c r="Q726" s="14" t="str">
        <f>IF(טבלה20[[#This Row],[פעילות]]="","",IF(OR(Q725="",AND(טבלה20[[#This Row],[דילוג]]=1,L725=3)),1,Q725+1))</f>
        <v/>
      </c>
      <c r="R726" s="14" t="str">
        <f>IF(AND(טבלה20[[#This Row],[מחזורי פעילות]]=3,H727=1,טבלה20[[#This Row],[הפרש קבוע אחרון]]&lt;&gt;J727),1,"")</f>
        <v/>
      </c>
      <c r="S726" s="14" t="str">
        <f>IF(AND(טבלה20[[#This Row],[מחזורי פעילות]]=3,H727=1,טבלה20[[#This Row],[הפרש קבוע אחרון]]=J727),1,"")</f>
        <v/>
      </c>
      <c r="T726" s="14" t="str">
        <f>IF(AND(טבלה20[[#This Row],[דילוג]]=1,טבלה20[[#This Row],[הפרש קבוע אחרון]]=J725,טבלה20[[#This Row],[מחזורי פעילות]]&gt;1),1,"")</f>
        <v/>
      </c>
      <c r="U726" s="14" t="str">
        <f>IF(OR(AND(טבלה20[[#This Row],[מחזורי פעילות]]&lt;&gt;"",Q727=""),AND(טבלה20[[#This Row],[פעילות]]=3,Q727=1)),טבלה20[[#This Row],[מחזורי פעילות]],"")</f>
        <v/>
      </c>
      <c r="V726" s="14" t="str">
        <f>IF(טבלה20[[#This Row],[באיזה מחזור נעקר אחרי קביעה?]]&lt;&gt;"",1,"")</f>
        <v/>
      </c>
      <c r="W726" s="14" t="str">
        <f>IF(AND(טבלה20[[#This Row],[באיזה מחזור נעקר אחרי קביעה?]]&lt;&gt;"",טבלה20[[#This Row],[CycleNumber]]&gt;B727),טבלה20[[#This Row],[באיזה מחזור נעקר אחרי קביעה?]],"")</f>
        <v/>
      </c>
      <c r="X726" s="14" t="str">
        <f>IF(AND(טבלה20[[#This Row],[הפרש קבוע אחרון]]&lt;&gt;"",J725=""),טבלה20[[#This Row],[CycleNumber]],"")</f>
        <v/>
      </c>
      <c r="Y726" s="14" t="str">
        <f>IF(OR(טבלה20[[#This Row],[CycleNumber]]&gt;B727,B727=""),טבלה20[[#This Row],[CycleNumber]],"")</f>
        <v/>
      </c>
      <c r="Z7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6" t="s">
        <v>10</v>
      </c>
      <c r="AS726">
        <v>10</v>
      </c>
      <c r="AT726">
        <v>25</v>
      </c>
      <c r="AU726">
        <f t="shared" si="25"/>
        <v>0</v>
      </c>
      <c r="AV726" t="str">
        <f t="shared" si="26"/>
        <v/>
      </c>
    </row>
    <row r="727" spans="1:48" x14ac:dyDescent="0.25">
      <c r="A727" t="s">
        <v>72</v>
      </c>
      <c r="B727">
        <v>2</v>
      </c>
      <c r="C727">
        <v>0</v>
      </c>
      <c r="D727">
        <v>0</v>
      </c>
      <c r="E727">
        <v>0</v>
      </c>
      <c r="F727">
        <v>41</v>
      </c>
      <c r="G727">
        <f>טבלה20[[#This Row],[LengthofCycle]]+1</f>
        <v>42</v>
      </c>
      <c r="H727" t="str">
        <f>IF(טבלה20[[#This Row],[CycleNumber]]&gt;2,IF(AND(טבלה20[[#This Row],[LengthofCycle]]-F726=F726-F725,טבלה20[[#This Row],[LengthofCycle]]-F726&lt;&gt;0),1,""),"")</f>
        <v/>
      </c>
      <c r="I727" t="str">
        <f>IF(טבלה20[[#This Row],[דילוג]]=1,SUM(H727:H728),"")</f>
        <v/>
      </c>
      <c r="J727" t="str">
        <f>IF(AND(טבלה20[[#This Row],[CycleNumber]]&gt;B726,טבלה20[[#This Row],[CycleNumber]]&gt;2),IF(טבלה20[[#This Row],[דילוג]]=1,טבלה20[[#This Row],[LengthofCycle]]-F726,J726),"")</f>
        <v/>
      </c>
      <c r="K727" t="str">
        <f>IF(AND(טבלה20[[#This Row],[CycleNumber]]&gt;B726,טבלה20[[#This Row],[CycleNumber]]&gt;2),IF(טבלה20[[#This Row],[דילוג]]=1,1,IF(MAX(K725:K726)=1,1,IF(טבלה20[[#This Row],[LengthofCycle]]-F726&lt;&gt;טבלה20[[#This Row],[הפרש קבוע אחרון]],0,""))),"")</f>
        <v/>
      </c>
      <c r="L727" t="str">
        <f>IF(טבלה20[[#This Row],[CycleNumber]]&lt;3,"",IF(טבלה20[[#This Row],[דילוג]]=1,1,IF(L726="","",IF(טבלה20[[#This Row],[LengthofCycle]]-F726=טבלה20[[#This Row],[הפרש קבוע אחרון]],1,IF(L726+1&gt;3,"",L726+1)))))</f>
        <v/>
      </c>
      <c r="M727" t="str">
        <f>IF(AND(טבלה20[[#This Row],[פעילות]]=1,L728=2,L729=1,B729&gt;טבלה20[[#This Row],[CycleNumber]]),1,"")</f>
        <v/>
      </c>
      <c r="N727" t="str">
        <f>IF(AND(טבלה20[[#This Row],[האם יש לאישה וסת דילוג?]]=1,טבלה20[[#This Row],[CycleNumber]]&gt;5),IF(AND(טבלה20[[#This Row],[LengthofCycle]]=F724,F726=F723,F725=F722),1,""),"")</f>
        <v/>
      </c>
      <c r="O727" t="str">
        <f>IF(OR(טבלה20[[#This Row],[פעילות]]="",L726=""),"",IF(טבלה20[[#This Row],[פעילות]]=1,1,0))</f>
        <v/>
      </c>
      <c r="P727" t="str">
        <f>IF(AND(טבלה20[[#This Row],[הפרש קבוע אחרון]]&lt;&gt;"",טבלה20[[#This Row],[CycleNumber]]&lt;B728,B728&lt;&gt;"",טבלה20[[#This Row],[פעילות]]&lt;4),IF(F728-טבלה20[[#This Row],[LengthofCycle]]=טבלה20[[#This Row],[הפרש קבוע אחרון]],1,0),"")</f>
        <v/>
      </c>
      <c r="Q727" s="14" t="str">
        <f>IF(טבלה20[[#This Row],[פעילות]]="","",IF(OR(Q726="",AND(טבלה20[[#This Row],[דילוג]]=1,L726=3)),1,Q726+1))</f>
        <v/>
      </c>
      <c r="R727" s="14" t="str">
        <f>IF(AND(טבלה20[[#This Row],[מחזורי פעילות]]=3,H728=1,טבלה20[[#This Row],[הפרש קבוע אחרון]]&lt;&gt;J728),1,"")</f>
        <v/>
      </c>
      <c r="S727" s="14" t="str">
        <f>IF(AND(טבלה20[[#This Row],[מחזורי פעילות]]=3,H728=1,טבלה20[[#This Row],[הפרש קבוע אחרון]]=J728),1,"")</f>
        <v/>
      </c>
      <c r="T727" s="14" t="str">
        <f>IF(AND(טבלה20[[#This Row],[דילוג]]=1,טבלה20[[#This Row],[הפרש קבוע אחרון]]=J726,טבלה20[[#This Row],[מחזורי פעילות]]&gt;1),1,"")</f>
        <v/>
      </c>
      <c r="U727" s="14" t="str">
        <f>IF(OR(AND(טבלה20[[#This Row],[מחזורי פעילות]]&lt;&gt;"",Q728=""),AND(טבלה20[[#This Row],[פעילות]]=3,Q728=1)),טבלה20[[#This Row],[מחזורי פעילות]],"")</f>
        <v/>
      </c>
      <c r="V727" s="14" t="str">
        <f>IF(טבלה20[[#This Row],[באיזה מחזור נעקר אחרי קביעה?]]&lt;&gt;"",1,"")</f>
        <v/>
      </c>
      <c r="W727" s="14" t="str">
        <f>IF(AND(טבלה20[[#This Row],[באיזה מחזור נעקר אחרי קביעה?]]&lt;&gt;"",טבלה20[[#This Row],[CycleNumber]]&gt;B728),טבלה20[[#This Row],[באיזה מחזור נעקר אחרי קביעה?]],"")</f>
        <v/>
      </c>
      <c r="X727" s="14" t="str">
        <f>IF(AND(טבלה20[[#This Row],[הפרש קבוע אחרון]]&lt;&gt;"",J726=""),טבלה20[[#This Row],[CycleNumber]],"")</f>
        <v/>
      </c>
      <c r="Y727" s="14" t="str">
        <f>IF(OR(טבלה20[[#This Row],[CycleNumber]]&gt;B728,B728=""),טבלה20[[#This Row],[CycleNumber]],"")</f>
        <v/>
      </c>
      <c r="Z7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7" t="s">
        <v>72</v>
      </c>
      <c r="AS727">
        <v>1</v>
      </c>
      <c r="AT727">
        <v>42</v>
      </c>
      <c r="AU727" t="str">
        <f t="shared" si="25"/>
        <v/>
      </c>
      <c r="AV727" t="str">
        <f t="shared" si="26"/>
        <v/>
      </c>
    </row>
    <row r="728" spans="1:48" x14ac:dyDescent="0.25">
      <c r="A728" t="s">
        <v>72</v>
      </c>
      <c r="B728">
        <v>3</v>
      </c>
      <c r="C728">
        <v>0</v>
      </c>
      <c r="D728">
        <v>0</v>
      </c>
      <c r="E728">
        <v>0</v>
      </c>
      <c r="F728">
        <v>33</v>
      </c>
      <c r="G728">
        <f>טבלה20[[#This Row],[LengthofCycle]]+1</f>
        <v>34</v>
      </c>
      <c r="H728" t="str">
        <f>IF(טבלה20[[#This Row],[CycleNumber]]&gt;2,IF(AND(טבלה20[[#This Row],[LengthofCycle]]-F727=F727-F726,טבלה20[[#This Row],[LengthofCycle]]-F727&lt;&gt;0),1,""),"")</f>
        <v/>
      </c>
      <c r="I728" t="str">
        <f>IF(טבלה20[[#This Row],[דילוג]]=1,SUM(H728:H729),"")</f>
        <v/>
      </c>
      <c r="J728" t="str">
        <f>IF(AND(טבלה20[[#This Row],[CycleNumber]]&gt;B727,טבלה20[[#This Row],[CycleNumber]]&gt;2),IF(טבלה20[[#This Row],[דילוג]]=1,טבלה20[[#This Row],[LengthofCycle]]-F727,J727),"")</f>
        <v/>
      </c>
      <c r="K728">
        <f>IF(AND(טבלה20[[#This Row],[CycleNumber]]&gt;B727,טבלה20[[#This Row],[CycleNumber]]&gt;2),IF(טבלה20[[#This Row],[דילוג]]=1,1,IF(MAX(K726:K727)=1,1,IF(טבלה20[[#This Row],[LengthofCycle]]-F727&lt;&gt;טבלה20[[#This Row],[הפרש קבוע אחרון]],0,""))),"")</f>
        <v>0</v>
      </c>
      <c r="L728" t="str">
        <f>IF(טבלה20[[#This Row],[CycleNumber]]&lt;3,"",IF(טבלה20[[#This Row],[דילוג]]=1,1,IF(L727="","",IF(טבלה20[[#This Row],[LengthofCycle]]-F727=טבלה20[[#This Row],[הפרש קבוע אחרון]],1,IF(L727+1&gt;3,"",L727+1)))))</f>
        <v/>
      </c>
      <c r="M728" t="str">
        <f>IF(AND(טבלה20[[#This Row],[פעילות]]=1,L729=2,L730=1,B730&gt;טבלה20[[#This Row],[CycleNumber]]),1,"")</f>
        <v/>
      </c>
      <c r="N728" t="str">
        <f>IF(AND(טבלה20[[#This Row],[האם יש לאישה וסת דילוג?]]=1,טבלה20[[#This Row],[CycleNumber]]&gt;5),IF(AND(טבלה20[[#This Row],[LengthofCycle]]=F725,F727=F724,F726=F723),1,""),"")</f>
        <v/>
      </c>
      <c r="O728" t="str">
        <f>IF(OR(טבלה20[[#This Row],[פעילות]]="",L727=""),"",IF(טבלה20[[#This Row],[פעילות]]=1,1,0))</f>
        <v/>
      </c>
      <c r="P728" t="str">
        <f>IF(AND(טבלה20[[#This Row],[הפרש קבוע אחרון]]&lt;&gt;"",טבלה20[[#This Row],[CycleNumber]]&lt;B729,B729&lt;&gt;"",טבלה20[[#This Row],[פעילות]]&lt;4),IF(F729-טבלה20[[#This Row],[LengthofCycle]]=טבלה20[[#This Row],[הפרש קבוע אחרון]],1,0),"")</f>
        <v/>
      </c>
      <c r="Q728" s="14" t="str">
        <f>IF(טבלה20[[#This Row],[פעילות]]="","",IF(OR(Q727="",AND(טבלה20[[#This Row],[דילוג]]=1,L727=3)),1,Q727+1))</f>
        <v/>
      </c>
      <c r="R728" s="14" t="str">
        <f>IF(AND(טבלה20[[#This Row],[מחזורי פעילות]]=3,H729=1,טבלה20[[#This Row],[הפרש קבוע אחרון]]&lt;&gt;J729),1,"")</f>
        <v/>
      </c>
      <c r="S728" s="14" t="str">
        <f>IF(AND(טבלה20[[#This Row],[מחזורי פעילות]]=3,H729=1,טבלה20[[#This Row],[הפרש קבוע אחרון]]=J729),1,"")</f>
        <v/>
      </c>
      <c r="T728" s="14" t="str">
        <f>IF(AND(טבלה20[[#This Row],[דילוג]]=1,טבלה20[[#This Row],[הפרש קבוע אחרון]]=J727,טבלה20[[#This Row],[מחזורי פעילות]]&gt;1),1,"")</f>
        <v/>
      </c>
      <c r="U728" s="14" t="str">
        <f>IF(OR(AND(טבלה20[[#This Row],[מחזורי פעילות]]&lt;&gt;"",Q729=""),AND(טבלה20[[#This Row],[פעילות]]=3,Q729=1)),טבלה20[[#This Row],[מחזורי פעילות]],"")</f>
        <v/>
      </c>
      <c r="V728" s="14" t="str">
        <f>IF(טבלה20[[#This Row],[באיזה מחזור נעקר אחרי קביעה?]]&lt;&gt;"",1,"")</f>
        <v/>
      </c>
      <c r="W728" s="14" t="str">
        <f>IF(AND(טבלה20[[#This Row],[באיזה מחזור נעקר אחרי קביעה?]]&lt;&gt;"",טבלה20[[#This Row],[CycleNumber]]&gt;B729),טבלה20[[#This Row],[באיזה מחזור נעקר אחרי קביעה?]],"")</f>
        <v/>
      </c>
      <c r="X728" s="14" t="str">
        <f>IF(AND(טבלה20[[#This Row],[הפרש קבוע אחרון]]&lt;&gt;"",J727=""),טבלה20[[#This Row],[CycleNumber]],"")</f>
        <v/>
      </c>
      <c r="Y728" s="14" t="str">
        <f>IF(OR(טבלה20[[#This Row],[CycleNumber]]&gt;B729,B729=""),טבלה20[[#This Row],[CycleNumber]],"")</f>
        <v/>
      </c>
      <c r="Z7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8" t="s">
        <v>72</v>
      </c>
      <c r="AS728">
        <v>2</v>
      </c>
      <c r="AT728">
        <v>41</v>
      </c>
      <c r="AU728" t="str">
        <f t="shared" si="25"/>
        <v/>
      </c>
      <c r="AV728" t="str">
        <f t="shared" si="26"/>
        <v/>
      </c>
    </row>
    <row r="729" spans="1:48" x14ac:dyDescent="0.25">
      <c r="A729" t="s">
        <v>72</v>
      </c>
      <c r="B729">
        <v>4</v>
      </c>
      <c r="C729">
        <v>0</v>
      </c>
      <c r="D729">
        <v>1</v>
      </c>
      <c r="E729">
        <v>0</v>
      </c>
      <c r="F729">
        <v>24</v>
      </c>
      <c r="G729">
        <f>טבלה20[[#This Row],[LengthofCycle]]+1</f>
        <v>25</v>
      </c>
      <c r="H729" t="str">
        <f>IF(טבלה20[[#This Row],[CycleNumber]]&gt;2,IF(AND(טבלה20[[#This Row],[LengthofCycle]]-F728=F728-F727,טבלה20[[#This Row],[LengthofCycle]]-F728&lt;&gt;0),1,""),"")</f>
        <v/>
      </c>
      <c r="I729" t="str">
        <f>IF(טבלה20[[#This Row],[דילוג]]=1,SUM(H729:H730),"")</f>
        <v/>
      </c>
      <c r="J729" t="str">
        <f>IF(AND(טבלה20[[#This Row],[CycleNumber]]&gt;B728,טבלה20[[#This Row],[CycleNumber]]&gt;2),IF(טבלה20[[#This Row],[דילוג]]=1,טבלה20[[#This Row],[LengthofCycle]]-F728,J728),"")</f>
        <v/>
      </c>
      <c r="K729">
        <f>IF(AND(טבלה20[[#This Row],[CycleNumber]]&gt;B728,טבלה20[[#This Row],[CycleNumber]]&gt;2),IF(טבלה20[[#This Row],[דילוג]]=1,1,IF(MAX(K727:K728)=1,1,IF(טבלה20[[#This Row],[LengthofCycle]]-F728&lt;&gt;טבלה20[[#This Row],[הפרש קבוע אחרון]],0,""))),"")</f>
        <v>0</v>
      </c>
      <c r="L729" t="str">
        <f>IF(טבלה20[[#This Row],[CycleNumber]]&lt;3,"",IF(טבלה20[[#This Row],[דילוג]]=1,1,IF(L728="","",IF(טבלה20[[#This Row],[LengthofCycle]]-F728=טבלה20[[#This Row],[הפרש קבוע אחרון]],1,IF(L728+1&gt;3,"",L728+1)))))</f>
        <v/>
      </c>
      <c r="M729" t="str">
        <f>IF(AND(טבלה20[[#This Row],[פעילות]]=1,L730=2,L731=1,B731&gt;טבלה20[[#This Row],[CycleNumber]]),1,"")</f>
        <v/>
      </c>
      <c r="N729" t="str">
        <f>IF(AND(טבלה20[[#This Row],[האם יש לאישה וסת דילוג?]]=1,טבלה20[[#This Row],[CycleNumber]]&gt;5),IF(AND(טבלה20[[#This Row],[LengthofCycle]]=F726,F728=F725,F727=F724),1,""),"")</f>
        <v/>
      </c>
      <c r="O729" t="str">
        <f>IF(OR(טבלה20[[#This Row],[פעילות]]="",L728=""),"",IF(טבלה20[[#This Row],[פעילות]]=1,1,0))</f>
        <v/>
      </c>
      <c r="P729" t="str">
        <f>IF(AND(טבלה20[[#This Row],[הפרש קבוע אחרון]]&lt;&gt;"",טבלה20[[#This Row],[CycleNumber]]&lt;B730,B730&lt;&gt;"",טבלה20[[#This Row],[פעילות]]&lt;4),IF(F730-טבלה20[[#This Row],[LengthofCycle]]=טבלה20[[#This Row],[הפרש קבוע אחרון]],1,0),"")</f>
        <v/>
      </c>
      <c r="Q729" s="14" t="str">
        <f>IF(טבלה20[[#This Row],[פעילות]]="","",IF(OR(Q728="",AND(טבלה20[[#This Row],[דילוג]]=1,L728=3)),1,Q728+1))</f>
        <v/>
      </c>
      <c r="R729" s="14" t="str">
        <f>IF(AND(טבלה20[[#This Row],[מחזורי פעילות]]=3,H730=1,טבלה20[[#This Row],[הפרש קבוע אחרון]]&lt;&gt;J730),1,"")</f>
        <v/>
      </c>
      <c r="S729" s="14" t="str">
        <f>IF(AND(טבלה20[[#This Row],[מחזורי פעילות]]=3,H730=1,טבלה20[[#This Row],[הפרש קבוע אחרון]]=J730),1,"")</f>
        <v/>
      </c>
      <c r="T729" s="14" t="str">
        <f>IF(AND(טבלה20[[#This Row],[דילוג]]=1,טבלה20[[#This Row],[הפרש קבוע אחרון]]=J728,טבלה20[[#This Row],[מחזורי פעילות]]&gt;1),1,"")</f>
        <v/>
      </c>
      <c r="U729" s="14" t="str">
        <f>IF(OR(AND(טבלה20[[#This Row],[מחזורי פעילות]]&lt;&gt;"",Q730=""),AND(טבלה20[[#This Row],[פעילות]]=3,Q730=1)),טבלה20[[#This Row],[מחזורי פעילות]],"")</f>
        <v/>
      </c>
      <c r="V729" s="14" t="str">
        <f>IF(טבלה20[[#This Row],[באיזה מחזור נעקר אחרי קביעה?]]&lt;&gt;"",1,"")</f>
        <v/>
      </c>
      <c r="W729" s="14" t="str">
        <f>IF(AND(טבלה20[[#This Row],[באיזה מחזור נעקר אחרי קביעה?]]&lt;&gt;"",טבלה20[[#This Row],[CycleNumber]]&gt;B730),טבלה20[[#This Row],[באיזה מחזור נעקר אחרי קביעה?]],"")</f>
        <v/>
      </c>
      <c r="X729" s="14" t="str">
        <f>IF(AND(טבלה20[[#This Row],[הפרש קבוע אחרון]]&lt;&gt;"",J728=""),טבלה20[[#This Row],[CycleNumber]],"")</f>
        <v/>
      </c>
      <c r="Y729" s="14" t="str">
        <f>IF(OR(טבלה20[[#This Row],[CycleNumber]]&gt;B730,B730=""),טבלה20[[#This Row],[CycleNumber]],"")</f>
        <v/>
      </c>
      <c r="Z7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29" t="s">
        <v>72</v>
      </c>
      <c r="AS729">
        <v>3</v>
      </c>
      <c r="AT729">
        <v>33</v>
      </c>
      <c r="AU729">
        <f t="shared" si="25"/>
        <v>0</v>
      </c>
      <c r="AV729" t="str">
        <f t="shared" si="26"/>
        <v/>
      </c>
    </row>
    <row r="730" spans="1:48" x14ac:dyDescent="0.25">
      <c r="A730" t="s">
        <v>72</v>
      </c>
      <c r="B730">
        <v>5</v>
      </c>
      <c r="C730">
        <v>0</v>
      </c>
      <c r="D730">
        <v>1</v>
      </c>
      <c r="E730">
        <v>0</v>
      </c>
      <c r="F730">
        <v>37</v>
      </c>
      <c r="G730">
        <f>טבלה20[[#This Row],[LengthofCycle]]+1</f>
        <v>38</v>
      </c>
      <c r="H730" t="str">
        <f>IF(טבלה20[[#This Row],[CycleNumber]]&gt;2,IF(AND(טבלה20[[#This Row],[LengthofCycle]]-F729=F729-F728,טבלה20[[#This Row],[LengthofCycle]]-F729&lt;&gt;0),1,""),"")</f>
        <v/>
      </c>
      <c r="I730" t="str">
        <f>IF(טבלה20[[#This Row],[דילוג]]=1,SUM(H730:H731),"")</f>
        <v/>
      </c>
      <c r="J730" t="str">
        <f>IF(AND(טבלה20[[#This Row],[CycleNumber]]&gt;B729,טבלה20[[#This Row],[CycleNumber]]&gt;2),IF(טבלה20[[#This Row],[דילוג]]=1,טבלה20[[#This Row],[LengthofCycle]]-F729,J729),"")</f>
        <v/>
      </c>
      <c r="K730">
        <f>IF(AND(טבלה20[[#This Row],[CycleNumber]]&gt;B729,טבלה20[[#This Row],[CycleNumber]]&gt;2),IF(טבלה20[[#This Row],[דילוג]]=1,1,IF(MAX(K728:K729)=1,1,IF(טבלה20[[#This Row],[LengthofCycle]]-F729&lt;&gt;טבלה20[[#This Row],[הפרש קבוע אחרון]],0,""))),"")</f>
        <v>0</v>
      </c>
      <c r="L730" t="str">
        <f>IF(טבלה20[[#This Row],[CycleNumber]]&lt;3,"",IF(טבלה20[[#This Row],[דילוג]]=1,1,IF(L729="","",IF(טבלה20[[#This Row],[LengthofCycle]]-F729=טבלה20[[#This Row],[הפרש קבוע אחרון]],1,IF(L729+1&gt;3,"",L729+1)))))</f>
        <v/>
      </c>
      <c r="M730" t="str">
        <f>IF(AND(טבלה20[[#This Row],[פעילות]]=1,L731=2,L732=1,B732&gt;טבלה20[[#This Row],[CycleNumber]]),1,"")</f>
        <v/>
      </c>
      <c r="N730" t="str">
        <f>IF(AND(טבלה20[[#This Row],[האם יש לאישה וסת דילוג?]]=1,טבלה20[[#This Row],[CycleNumber]]&gt;5),IF(AND(טבלה20[[#This Row],[LengthofCycle]]=F727,F729=F726,F728=F725),1,""),"")</f>
        <v/>
      </c>
      <c r="O730" t="str">
        <f>IF(OR(טבלה20[[#This Row],[פעילות]]="",L729=""),"",IF(טבלה20[[#This Row],[פעילות]]=1,1,0))</f>
        <v/>
      </c>
      <c r="P730" t="str">
        <f>IF(AND(טבלה20[[#This Row],[הפרש קבוע אחרון]]&lt;&gt;"",טבלה20[[#This Row],[CycleNumber]]&lt;B731,B731&lt;&gt;"",טבלה20[[#This Row],[פעילות]]&lt;4),IF(F731-טבלה20[[#This Row],[LengthofCycle]]=טבלה20[[#This Row],[הפרש קבוע אחרון]],1,0),"")</f>
        <v/>
      </c>
      <c r="Q730" s="14" t="str">
        <f>IF(טבלה20[[#This Row],[פעילות]]="","",IF(OR(Q729="",AND(טבלה20[[#This Row],[דילוג]]=1,L729=3)),1,Q729+1))</f>
        <v/>
      </c>
      <c r="R730" s="14" t="str">
        <f>IF(AND(טבלה20[[#This Row],[מחזורי פעילות]]=3,H731=1,טבלה20[[#This Row],[הפרש קבוע אחרון]]&lt;&gt;J731),1,"")</f>
        <v/>
      </c>
      <c r="S730" s="14" t="str">
        <f>IF(AND(טבלה20[[#This Row],[מחזורי פעילות]]=3,H731=1,טבלה20[[#This Row],[הפרש קבוע אחרון]]=J731),1,"")</f>
        <v/>
      </c>
      <c r="T730" s="14" t="str">
        <f>IF(AND(טבלה20[[#This Row],[דילוג]]=1,טבלה20[[#This Row],[הפרש קבוע אחרון]]=J729,טבלה20[[#This Row],[מחזורי פעילות]]&gt;1),1,"")</f>
        <v/>
      </c>
      <c r="U730" s="14" t="str">
        <f>IF(OR(AND(טבלה20[[#This Row],[מחזורי פעילות]]&lt;&gt;"",Q731=""),AND(טבלה20[[#This Row],[פעילות]]=3,Q731=1)),טבלה20[[#This Row],[מחזורי פעילות]],"")</f>
        <v/>
      </c>
      <c r="V730" s="14" t="str">
        <f>IF(טבלה20[[#This Row],[באיזה מחזור נעקר אחרי קביעה?]]&lt;&gt;"",1,"")</f>
        <v/>
      </c>
      <c r="W730" s="14" t="str">
        <f>IF(AND(טבלה20[[#This Row],[באיזה מחזור נעקר אחרי קביעה?]]&lt;&gt;"",טבלה20[[#This Row],[CycleNumber]]&gt;B731),טבלה20[[#This Row],[באיזה מחזור נעקר אחרי קביעה?]],"")</f>
        <v/>
      </c>
      <c r="X730" s="14" t="str">
        <f>IF(AND(טבלה20[[#This Row],[הפרש קבוע אחרון]]&lt;&gt;"",J729=""),טבלה20[[#This Row],[CycleNumber]],"")</f>
        <v/>
      </c>
      <c r="Y730" s="14" t="str">
        <f>IF(OR(טבלה20[[#This Row],[CycleNumber]]&gt;B731,B731=""),טבלה20[[#This Row],[CycleNumber]],"")</f>
        <v/>
      </c>
      <c r="Z7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0" t="s">
        <v>72</v>
      </c>
      <c r="AS730">
        <v>4</v>
      </c>
      <c r="AT730">
        <v>24</v>
      </c>
      <c r="AU730">
        <f t="shared" si="25"/>
        <v>0</v>
      </c>
      <c r="AV730" t="str">
        <f t="shared" si="26"/>
        <v/>
      </c>
    </row>
    <row r="731" spans="1:48" x14ac:dyDescent="0.25">
      <c r="A731" t="s">
        <v>72</v>
      </c>
      <c r="B731">
        <v>6</v>
      </c>
      <c r="C731">
        <v>0</v>
      </c>
      <c r="D731">
        <v>1</v>
      </c>
      <c r="E731">
        <v>0</v>
      </c>
      <c r="F731">
        <v>40</v>
      </c>
      <c r="G731">
        <f>טבלה20[[#This Row],[LengthofCycle]]+1</f>
        <v>41</v>
      </c>
      <c r="H731" t="str">
        <f>IF(טבלה20[[#This Row],[CycleNumber]]&gt;2,IF(AND(טבלה20[[#This Row],[LengthofCycle]]-F730=F730-F729,טבלה20[[#This Row],[LengthofCycle]]-F730&lt;&gt;0),1,""),"")</f>
        <v/>
      </c>
      <c r="I731" t="str">
        <f>IF(טבלה20[[#This Row],[דילוג]]=1,SUM(H731:H732),"")</f>
        <v/>
      </c>
      <c r="J731" t="str">
        <f>IF(AND(טבלה20[[#This Row],[CycleNumber]]&gt;B730,טבלה20[[#This Row],[CycleNumber]]&gt;2),IF(טבלה20[[#This Row],[דילוג]]=1,טבלה20[[#This Row],[LengthofCycle]]-F730,J730),"")</f>
        <v/>
      </c>
      <c r="K731">
        <f>IF(AND(טבלה20[[#This Row],[CycleNumber]]&gt;B730,טבלה20[[#This Row],[CycleNumber]]&gt;2),IF(טבלה20[[#This Row],[דילוג]]=1,1,IF(MAX(K729:K730)=1,1,IF(טבלה20[[#This Row],[LengthofCycle]]-F730&lt;&gt;טבלה20[[#This Row],[הפרש קבוע אחרון]],0,""))),"")</f>
        <v>0</v>
      </c>
      <c r="L731" t="str">
        <f>IF(טבלה20[[#This Row],[CycleNumber]]&lt;3,"",IF(טבלה20[[#This Row],[דילוג]]=1,1,IF(L730="","",IF(טבלה20[[#This Row],[LengthofCycle]]-F730=טבלה20[[#This Row],[הפרש קבוע אחרון]],1,IF(L730+1&gt;3,"",L730+1)))))</f>
        <v/>
      </c>
      <c r="M731" t="str">
        <f>IF(AND(טבלה20[[#This Row],[פעילות]]=1,L732=2,L733=1,B733&gt;טבלה20[[#This Row],[CycleNumber]]),1,"")</f>
        <v/>
      </c>
      <c r="N731" t="str">
        <f>IF(AND(טבלה20[[#This Row],[האם יש לאישה וסת דילוג?]]=1,טבלה20[[#This Row],[CycleNumber]]&gt;5),IF(AND(טבלה20[[#This Row],[LengthofCycle]]=F728,F730=F727,F729=F726),1,""),"")</f>
        <v/>
      </c>
      <c r="O731" t="str">
        <f>IF(OR(טבלה20[[#This Row],[פעילות]]="",L730=""),"",IF(טבלה20[[#This Row],[פעילות]]=1,1,0))</f>
        <v/>
      </c>
      <c r="P731" t="str">
        <f>IF(AND(טבלה20[[#This Row],[הפרש קבוע אחרון]]&lt;&gt;"",טבלה20[[#This Row],[CycleNumber]]&lt;B732,B732&lt;&gt;"",טבלה20[[#This Row],[פעילות]]&lt;4),IF(F732-טבלה20[[#This Row],[LengthofCycle]]=טבלה20[[#This Row],[הפרש קבוע אחרון]],1,0),"")</f>
        <v/>
      </c>
      <c r="Q731" s="14" t="str">
        <f>IF(טבלה20[[#This Row],[פעילות]]="","",IF(OR(Q730="",AND(טבלה20[[#This Row],[דילוג]]=1,L730=3)),1,Q730+1))</f>
        <v/>
      </c>
      <c r="R731" s="14" t="str">
        <f>IF(AND(טבלה20[[#This Row],[מחזורי פעילות]]=3,H732=1,טבלה20[[#This Row],[הפרש קבוע אחרון]]&lt;&gt;J732),1,"")</f>
        <v/>
      </c>
      <c r="S731" s="14" t="str">
        <f>IF(AND(טבלה20[[#This Row],[מחזורי פעילות]]=3,H732=1,טבלה20[[#This Row],[הפרש קבוע אחרון]]=J732),1,"")</f>
        <v/>
      </c>
      <c r="T731" s="14" t="str">
        <f>IF(AND(טבלה20[[#This Row],[דילוג]]=1,טבלה20[[#This Row],[הפרש קבוע אחרון]]=J730,טבלה20[[#This Row],[מחזורי פעילות]]&gt;1),1,"")</f>
        <v/>
      </c>
      <c r="U731" s="14" t="str">
        <f>IF(OR(AND(טבלה20[[#This Row],[מחזורי פעילות]]&lt;&gt;"",Q732=""),AND(טבלה20[[#This Row],[פעילות]]=3,Q732=1)),טבלה20[[#This Row],[מחזורי פעילות]],"")</f>
        <v/>
      </c>
      <c r="V731" s="14" t="str">
        <f>IF(טבלה20[[#This Row],[באיזה מחזור נעקר אחרי קביעה?]]&lt;&gt;"",1,"")</f>
        <v/>
      </c>
      <c r="W731" s="14" t="str">
        <f>IF(AND(טבלה20[[#This Row],[באיזה מחזור נעקר אחרי קביעה?]]&lt;&gt;"",טבלה20[[#This Row],[CycleNumber]]&gt;B732),טבלה20[[#This Row],[באיזה מחזור נעקר אחרי קביעה?]],"")</f>
        <v/>
      </c>
      <c r="X731" s="14" t="str">
        <f>IF(AND(טבלה20[[#This Row],[הפרש קבוע אחרון]]&lt;&gt;"",J730=""),טבלה20[[#This Row],[CycleNumber]],"")</f>
        <v/>
      </c>
      <c r="Y731" s="14" t="str">
        <f>IF(OR(טבלה20[[#This Row],[CycleNumber]]&gt;B732,B732=""),טבלה20[[#This Row],[CycleNumber]],"")</f>
        <v/>
      </c>
      <c r="Z7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1" t="s">
        <v>72</v>
      </c>
      <c r="AS731">
        <v>5</v>
      </c>
      <c r="AT731">
        <v>37</v>
      </c>
      <c r="AU731">
        <f t="shared" si="25"/>
        <v>0</v>
      </c>
      <c r="AV731" t="str">
        <f t="shared" si="26"/>
        <v/>
      </c>
    </row>
    <row r="732" spans="1:48" x14ac:dyDescent="0.25">
      <c r="A732" t="s">
        <v>72</v>
      </c>
      <c r="B732">
        <v>7</v>
      </c>
      <c r="C732">
        <v>0</v>
      </c>
      <c r="D732">
        <v>1</v>
      </c>
      <c r="E732">
        <v>0</v>
      </c>
      <c r="F732">
        <v>34</v>
      </c>
      <c r="G732">
        <f>טבלה20[[#This Row],[LengthofCycle]]+1</f>
        <v>35</v>
      </c>
      <c r="H732" t="str">
        <f>IF(טבלה20[[#This Row],[CycleNumber]]&gt;2,IF(AND(טבלה20[[#This Row],[LengthofCycle]]-F731=F731-F730,טבלה20[[#This Row],[LengthofCycle]]-F731&lt;&gt;0),1,""),"")</f>
        <v/>
      </c>
      <c r="I732" t="str">
        <f>IF(טבלה20[[#This Row],[דילוג]]=1,SUM(H732:H733),"")</f>
        <v/>
      </c>
      <c r="J732" t="str">
        <f>IF(AND(טבלה20[[#This Row],[CycleNumber]]&gt;B731,טבלה20[[#This Row],[CycleNumber]]&gt;2),IF(טבלה20[[#This Row],[דילוג]]=1,טבלה20[[#This Row],[LengthofCycle]]-F731,J731),"")</f>
        <v/>
      </c>
      <c r="K732">
        <f>IF(AND(טבלה20[[#This Row],[CycleNumber]]&gt;B731,טבלה20[[#This Row],[CycleNumber]]&gt;2),IF(טבלה20[[#This Row],[דילוג]]=1,1,IF(MAX(K730:K731)=1,1,IF(טבלה20[[#This Row],[LengthofCycle]]-F731&lt;&gt;טבלה20[[#This Row],[הפרש קבוע אחרון]],0,""))),"")</f>
        <v>0</v>
      </c>
      <c r="L732" t="str">
        <f>IF(טבלה20[[#This Row],[CycleNumber]]&lt;3,"",IF(טבלה20[[#This Row],[דילוג]]=1,1,IF(L731="","",IF(טבלה20[[#This Row],[LengthofCycle]]-F731=טבלה20[[#This Row],[הפרש קבוע אחרון]],1,IF(L731+1&gt;3,"",L731+1)))))</f>
        <v/>
      </c>
      <c r="M732" t="str">
        <f>IF(AND(טבלה20[[#This Row],[פעילות]]=1,L733=2,L734=1,B734&gt;טבלה20[[#This Row],[CycleNumber]]),1,"")</f>
        <v/>
      </c>
      <c r="N732" t="str">
        <f>IF(AND(טבלה20[[#This Row],[האם יש לאישה וסת דילוג?]]=1,טבלה20[[#This Row],[CycleNumber]]&gt;5),IF(AND(טבלה20[[#This Row],[LengthofCycle]]=F729,F731=F728,F730=F727),1,""),"")</f>
        <v/>
      </c>
      <c r="O732" t="str">
        <f>IF(OR(טבלה20[[#This Row],[פעילות]]="",L731=""),"",IF(טבלה20[[#This Row],[פעילות]]=1,1,0))</f>
        <v/>
      </c>
      <c r="P732" t="str">
        <f>IF(AND(טבלה20[[#This Row],[הפרש קבוע אחרון]]&lt;&gt;"",טבלה20[[#This Row],[CycleNumber]]&lt;B733,B733&lt;&gt;"",טבלה20[[#This Row],[פעילות]]&lt;4),IF(F733-טבלה20[[#This Row],[LengthofCycle]]=טבלה20[[#This Row],[הפרש קבוע אחרון]],1,0),"")</f>
        <v/>
      </c>
      <c r="Q732" s="14" t="str">
        <f>IF(טבלה20[[#This Row],[פעילות]]="","",IF(OR(Q731="",AND(טבלה20[[#This Row],[דילוג]]=1,L731=3)),1,Q731+1))</f>
        <v/>
      </c>
      <c r="R732" s="14" t="str">
        <f>IF(AND(טבלה20[[#This Row],[מחזורי פעילות]]=3,H733=1,טבלה20[[#This Row],[הפרש קבוע אחרון]]&lt;&gt;J733),1,"")</f>
        <v/>
      </c>
      <c r="S732" s="14" t="str">
        <f>IF(AND(טבלה20[[#This Row],[מחזורי פעילות]]=3,H733=1,טבלה20[[#This Row],[הפרש קבוע אחרון]]=J733),1,"")</f>
        <v/>
      </c>
      <c r="T732" s="14" t="str">
        <f>IF(AND(טבלה20[[#This Row],[דילוג]]=1,טבלה20[[#This Row],[הפרש קבוע אחרון]]=J731,טבלה20[[#This Row],[מחזורי פעילות]]&gt;1),1,"")</f>
        <v/>
      </c>
      <c r="U732" s="14" t="str">
        <f>IF(OR(AND(טבלה20[[#This Row],[מחזורי פעילות]]&lt;&gt;"",Q733=""),AND(טבלה20[[#This Row],[פעילות]]=3,Q733=1)),טבלה20[[#This Row],[מחזורי פעילות]],"")</f>
        <v/>
      </c>
      <c r="V732" s="14" t="str">
        <f>IF(טבלה20[[#This Row],[באיזה מחזור נעקר אחרי קביעה?]]&lt;&gt;"",1,"")</f>
        <v/>
      </c>
      <c r="W732" s="14" t="str">
        <f>IF(AND(טבלה20[[#This Row],[באיזה מחזור נעקר אחרי קביעה?]]&lt;&gt;"",טבלה20[[#This Row],[CycleNumber]]&gt;B733),טבלה20[[#This Row],[באיזה מחזור נעקר אחרי קביעה?]],"")</f>
        <v/>
      </c>
      <c r="X732" s="14" t="str">
        <f>IF(AND(טבלה20[[#This Row],[הפרש קבוע אחרון]]&lt;&gt;"",J731=""),טבלה20[[#This Row],[CycleNumber]],"")</f>
        <v/>
      </c>
      <c r="Y732" s="14" t="str">
        <f>IF(OR(טבלה20[[#This Row],[CycleNumber]]&gt;B733,B733=""),טבלה20[[#This Row],[CycleNumber]],"")</f>
        <v/>
      </c>
      <c r="Z7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2" t="s">
        <v>72</v>
      </c>
      <c r="AS732">
        <v>6</v>
      </c>
      <c r="AT732">
        <v>40</v>
      </c>
      <c r="AU732">
        <f t="shared" si="25"/>
        <v>0</v>
      </c>
      <c r="AV732" t="str">
        <f t="shared" si="26"/>
        <v/>
      </c>
    </row>
    <row r="733" spans="1:48" x14ac:dyDescent="0.25">
      <c r="A733" t="s">
        <v>72</v>
      </c>
      <c r="B733">
        <v>8</v>
      </c>
      <c r="C733">
        <v>0</v>
      </c>
      <c r="D733">
        <v>0</v>
      </c>
      <c r="E733">
        <v>0</v>
      </c>
      <c r="F733">
        <v>33</v>
      </c>
      <c r="G733">
        <f>טבלה20[[#This Row],[LengthofCycle]]+1</f>
        <v>34</v>
      </c>
      <c r="H733" t="str">
        <f>IF(טבלה20[[#This Row],[CycleNumber]]&gt;2,IF(AND(טבלה20[[#This Row],[LengthofCycle]]-F732=F732-F731,טבלה20[[#This Row],[LengthofCycle]]-F732&lt;&gt;0),1,""),"")</f>
        <v/>
      </c>
      <c r="I733" t="str">
        <f>IF(טבלה20[[#This Row],[דילוג]]=1,SUM(H733:H734),"")</f>
        <v/>
      </c>
      <c r="J733" t="str">
        <f>IF(AND(טבלה20[[#This Row],[CycleNumber]]&gt;B732,טבלה20[[#This Row],[CycleNumber]]&gt;2),IF(טבלה20[[#This Row],[דילוג]]=1,טבלה20[[#This Row],[LengthofCycle]]-F732,J732),"")</f>
        <v/>
      </c>
      <c r="K733">
        <f>IF(AND(טבלה20[[#This Row],[CycleNumber]]&gt;B732,טבלה20[[#This Row],[CycleNumber]]&gt;2),IF(טבלה20[[#This Row],[דילוג]]=1,1,IF(MAX(K731:K732)=1,1,IF(טבלה20[[#This Row],[LengthofCycle]]-F732&lt;&gt;טבלה20[[#This Row],[הפרש קבוע אחרון]],0,""))),"")</f>
        <v>0</v>
      </c>
      <c r="L733" t="str">
        <f>IF(טבלה20[[#This Row],[CycleNumber]]&lt;3,"",IF(טבלה20[[#This Row],[דילוג]]=1,1,IF(L732="","",IF(טבלה20[[#This Row],[LengthofCycle]]-F732=טבלה20[[#This Row],[הפרש קבוע אחרון]],1,IF(L732+1&gt;3,"",L732+1)))))</f>
        <v/>
      </c>
      <c r="M733" t="str">
        <f>IF(AND(טבלה20[[#This Row],[פעילות]]=1,L734=2,L735=1,B735&gt;טבלה20[[#This Row],[CycleNumber]]),1,"")</f>
        <v/>
      </c>
      <c r="N733" t="str">
        <f>IF(AND(טבלה20[[#This Row],[האם יש לאישה וסת דילוג?]]=1,טבלה20[[#This Row],[CycleNumber]]&gt;5),IF(AND(טבלה20[[#This Row],[LengthofCycle]]=F730,F732=F729,F731=F728),1,""),"")</f>
        <v/>
      </c>
      <c r="O733" t="str">
        <f>IF(OR(טבלה20[[#This Row],[פעילות]]="",L732=""),"",IF(טבלה20[[#This Row],[פעילות]]=1,1,0))</f>
        <v/>
      </c>
      <c r="P733" t="str">
        <f>IF(AND(טבלה20[[#This Row],[הפרש קבוע אחרון]]&lt;&gt;"",טבלה20[[#This Row],[CycleNumber]]&lt;B734,B734&lt;&gt;"",טבלה20[[#This Row],[פעילות]]&lt;4),IF(F734-טבלה20[[#This Row],[LengthofCycle]]=טבלה20[[#This Row],[הפרש קבוע אחרון]],1,0),"")</f>
        <v/>
      </c>
      <c r="Q733" s="14" t="str">
        <f>IF(טבלה20[[#This Row],[פעילות]]="","",IF(OR(Q732="",AND(טבלה20[[#This Row],[דילוג]]=1,L732=3)),1,Q732+1))</f>
        <v/>
      </c>
      <c r="R733" s="14" t="str">
        <f>IF(AND(טבלה20[[#This Row],[מחזורי פעילות]]=3,H734=1,טבלה20[[#This Row],[הפרש קבוע אחרון]]&lt;&gt;J734),1,"")</f>
        <v/>
      </c>
      <c r="S733" s="14" t="str">
        <f>IF(AND(טבלה20[[#This Row],[מחזורי פעילות]]=3,H734=1,טבלה20[[#This Row],[הפרש קבוע אחרון]]=J734),1,"")</f>
        <v/>
      </c>
      <c r="T733" s="14" t="str">
        <f>IF(AND(טבלה20[[#This Row],[דילוג]]=1,טבלה20[[#This Row],[הפרש קבוע אחרון]]=J732,טבלה20[[#This Row],[מחזורי פעילות]]&gt;1),1,"")</f>
        <v/>
      </c>
      <c r="U733" s="14" t="str">
        <f>IF(OR(AND(טבלה20[[#This Row],[מחזורי פעילות]]&lt;&gt;"",Q734=""),AND(טבלה20[[#This Row],[פעילות]]=3,Q734=1)),טבלה20[[#This Row],[מחזורי פעילות]],"")</f>
        <v/>
      </c>
      <c r="V733" s="14" t="str">
        <f>IF(טבלה20[[#This Row],[באיזה מחזור נעקר אחרי קביעה?]]&lt;&gt;"",1,"")</f>
        <v/>
      </c>
      <c r="W733" s="14" t="str">
        <f>IF(AND(טבלה20[[#This Row],[באיזה מחזור נעקר אחרי קביעה?]]&lt;&gt;"",טבלה20[[#This Row],[CycleNumber]]&gt;B734),טבלה20[[#This Row],[באיזה מחזור נעקר אחרי קביעה?]],"")</f>
        <v/>
      </c>
      <c r="X733" s="14" t="str">
        <f>IF(AND(טבלה20[[#This Row],[הפרש קבוע אחרון]]&lt;&gt;"",J732=""),טבלה20[[#This Row],[CycleNumber]],"")</f>
        <v/>
      </c>
      <c r="Y733" s="14" t="str">
        <f>IF(OR(טבלה20[[#This Row],[CycleNumber]]&gt;B734,B734=""),טבלה20[[#This Row],[CycleNumber]],"")</f>
        <v/>
      </c>
      <c r="Z7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3" t="s">
        <v>72</v>
      </c>
      <c r="AS733">
        <v>7</v>
      </c>
      <c r="AT733">
        <v>34</v>
      </c>
      <c r="AU733">
        <f t="shared" si="25"/>
        <v>0</v>
      </c>
      <c r="AV733" t="str">
        <f t="shared" si="26"/>
        <v/>
      </c>
    </row>
    <row r="734" spans="1:48" x14ac:dyDescent="0.25">
      <c r="A734" t="s">
        <v>72</v>
      </c>
      <c r="B734">
        <v>9</v>
      </c>
      <c r="C734">
        <v>0</v>
      </c>
      <c r="D734">
        <v>0</v>
      </c>
      <c r="E734">
        <v>0</v>
      </c>
      <c r="F734">
        <v>31</v>
      </c>
      <c r="G734">
        <f>טבלה20[[#This Row],[LengthofCycle]]+1</f>
        <v>32</v>
      </c>
      <c r="H734" t="str">
        <f>IF(טבלה20[[#This Row],[CycleNumber]]&gt;2,IF(AND(טבלה20[[#This Row],[LengthofCycle]]-F733=F733-F732,טבלה20[[#This Row],[LengthofCycle]]-F733&lt;&gt;0),1,""),"")</f>
        <v/>
      </c>
      <c r="I734" t="str">
        <f>IF(טבלה20[[#This Row],[דילוג]]=1,SUM(H734:H735),"")</f>
        <v/>
      </c>
      <c r="J734" t="str">
        <f>IF(AND(טבלה20[[#This Row],[CycleNumber]]&gt;B733,טבלה20[[#This Row],[CycleNumber]]&gt;2),IF(טבלה20[[#This Row],[דילוג]]=1,טבלה20[[#This Row],[LengthofCycle]]-F733,J733),"")</f>
        <v/>
      </c>
      <c r="K734">
        <f>IF(AND(טבלה20[[#This Row],[CycleNumber]]&gt;B733,טבלה20[[#This Row],[CycleNumber]]&gt;2),IF(טבלה20[[#This Row],[דילוג]]=1,1,IF(MAX(K732:K733)=1,1,IF(טבלה20[[#This Row],[LengthofCycle]]-F733&lt;&gt;טבלה20[[#This Row],[הפרש קבוע אחרון]],0,""))),"")</f>
        <v>0</v>
      </c>
      <c r="L734" t="str">
        <f>IF(טבלה20[[#This Row],[CycleNumber]]&lt;3,"",IF(טבלה20[[#This Row],[דילוג]]=1,1,IF(L733="","",IF(טבלה20[[#This Row],[LengthofCycle]]-F733=טבלה20[[#This Row],[הפרש קבוע אחרון]],1,IF(L733+1&gt;3,"",L733+1)))))</f>
        <v/>
      </c>
      <c r="M734" t="str">
        <f>IF(AND(טבלה20[[#This Row],[פעילות]]=1,L735=2,L736=1,B736&gt;טבלה20[[#This Row],[CycleNumber]]),1,"")</f>
        <v/>
      </c>
      <c r="N734" t="str">
        <f>IF(AND(טבלה20[[#This Row],[האם יש לאישה וסת דילוג?]]=1,טבלה20[[#This Row],[CycleNumber]]&gt;5),IF(AND(טבלה20[[#This Row],[LengthofCycle]]=F731,F733=F730,F732=F729),1,""),"")</f>
        <v/>
      </c>
      <c r="O734" t="str">
        <f>IF(OR(טבלה20[[#This Row],[פעילות]]="",L733=""),"",IF(טבלה20[[#This Row],[פעילות]]=1,1,0))</f>
        <v/>
      </c>
      <c r="P734" t="str">
        <f>IF(AND(טבלה20[[#This Row],[הפרש קבוע אחרון]]&lt;&gt;"",טבלה20[[#This Row],[CycleNumber]]&lt;B735,B735&lt;&gt;"",טבלה20[[#This Row],[פעילות]]&lt;4),IF(F735-טבלה20[[#This Row],[LengthofCycle]]=טבלה20[[#This Row],[הפרש קבוע אחרון]],1,0),"")</f>
        <v/>
      </c>
      <c r="Q734" s="14" t="str">
        <f>IF(טבלה20[[#This Row],[פעילות]]="","",IF(OR(Q733="",AND(טבלה20[[#This Row],[דילוג]]=1,L733=3)),1,Q733+1))</f>
        <v/>
      </c>
      <c r="R734" s="14" t="str">
        <f>IF(AND(טבלה20[[#This Row],[מחזורי פעילות]]=3,H735=1,טבלה20[[#This Row],[הפרש קבוע אחרון]]&lt;&gt;J735),1,"")</f>
        <v/>
      </c>
      <c r="S734" s="14" t="str">
        <f>IF(AND(טבלה20[[#This Row],[מחזורי פעילות]]=3,H735=1,טבלה20[[#This Row],[הפרש קבוע אחרון]]=J735),1,"")</f>
        <v/>
      </c>
      <c r="T734" s="14" t="str">
        <f>IF(AND(טבלה20[[#This Row],[דילוג]]=1,טבלה20[[#This Row],[הפרש קבוע אחרון]]=J733,טבלה20[[#This Row],[מחזורי פעילות]]&gt;1),1,"")</f>
        <v/>
      </c>
      <c r="U734" s="14" t="str">
        <f>IF(OR(AND(טבלה20[[#This Row],[מחזורי פעילות]]&lt;&gt;"",Q735=""),AND(טבלה20[[#This Row],[פעילות]]=3,Q735=1)),טבלה20[[#This Row],[מחזורי פעילות]],"")</f>
        <v/>
      </c>
      <c r="V734" s="14" t="str">
        <f>IF(טבלה20[[#This Row],[באיזה מחזור נעקר אחרי קביעה?]]&lt;&gt;"",1,"")</f>
        <v/>
      </c>
      <c r="W734" s="14" t="str">
        <f>IF(AND(טבלה20[[#This Row],[באיזה מחזור נעקר אחרי קביעה?]]&lt;&gt;"",טבלה20[[#This Row],[CycleNumber]]&gt;B735),טבלה20[[#This Row],[באיזה מחזור נעקר אחרי קביעה?]],"")</f>
        <v/>
      </c>
      <c r="X734" s="14" t="str">
        <f>IF(AND(טבלה20[[#This Row],[הפרש קבוע אחרון]]&lt;&gt;"",J733=""),טבלה20[[#This Row],[CycleNumber]],"")</f>
        <v/>
      </c>
      <c r="Y734" s="14" t="str">
        <f>IF(OR(טבלה20[[#This Row],[CycleNumber]]&gt;B735,B735=""),טבלה20[[#This Row],[CycleNumber]],"")</f>
        <v/>
      </c>
      <c r="Z7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4" t="s">
        <v>72</v>
      </c>
      <c r="AS734">
        <v>8</v>
      </c>
      <c r="AT734">
        <v>33</v>
      </c>
      <c r="AU734">
        <f t="shared" si="25"/>
        <v>0</v>
      </c>
      <c r="AV734" t="str">
        <f t="shared" si="26"/>
        <v/>
      </c>
    </row>
    <row r="735" spans="1:48" x14ac:dyDescent="0.25">
      <c r="A735" t="s">
        <v>72</v>
      </c>
      <c r="B735">
        <v>10</v>
      </c>
      <c r="C735">
        <v>0</v>
      </c>
      <c r="D735">
        <v>1</v>
      </c>
      <c r="E735">
        <v>0</v>
      </c>
      <c r="F735">
        <v>33</v>
      </c>
      <c r="G735">
        <f>טבלה20[[#This Row],[LengthofCycle]]+1</f>
        <v>34</v>
      </c>
      <c r="H735" t="str">
        <f>IF(טבלה20[[#This Row],[CycleNumber]]&gt;2,IF(AND(טבלה20[[#This Row],[LengthofCycle]]-F734=F734-F733,טבלה20[[#This Row],[LengthofCycle]]-F734&lt;&gt;0),1,""),"")</f>
        <v/>
      </c>
      <c r="I735" t="str">
        <f>IF(טבלה20[[#This Row],[דילוג]]=1,SUM(H735:H736),"")</f>
        <v/>
      </c>
      <c r="J735" t="str">
        <f>IF(AND(טבלה20[[#This Row],[CycleNumber]]&gt;B734,טבלה20[[#This Row],[CycleNumber]]&gt;2),IF(טבלה20[[#This Row],[דילוג]]=1,טבלה20[[#This Row],[LengthofCycle]]-F734,J734),"")</f>
        <v/>
      </c>
      <c r="K735">
        <f>IF(AND(טבלה20[[#This Row],[CycleNumber]]&gt;B734,טבלה20[[#This Row],[CycleNumber]]&gt;2),IF(טבלה20[[#This Row],[דילוג]]=1,1,IF(MAX(K733:K734)=1,1,IF(טבלה20[[#This Row],[LengthofCycle]]-F734&lt;&gt;טבלה20[[#This Row],[הפרש קבוע אחרון]],0,""))),"")</f>
        <v>0</v>
      </c>
      <c r="L735" t="str">
        <f>IF(טבלה20[[#This Row],[CycleNumber]]&lt;3,"",IF(טבלה20[[#This Row],[דילוג]]=1,1,IF(L734="","",IF(טבלה20[[#This Row],[LengthofCycle]]-F734=טבלה20[[#This Row],[הפרש קבוע אחרון]],1,IF(L734+1&gt;3,"",L734+1)))))</f>
        <v/>
      </c>
      <c r="M735" t="str">
        <f>IF(AND(טבלה20[[#This Row],[פעילות]]=1,L736=2,L737=1,B737&gt;טבלה20[[#This Row],[CycleNumber]]),1,"")</f>
        <v/>
      </c>
      <c r="N735" t="str">
        <f>IF(AND(טבלה20[[#This Row],[האם יש לאישה וסת דילוג?]]=1,טבלה20[[#This Row],[CycleNumber]]&gt;5),IF(AND(טבלה20[[#This Row],[LengthofCycle]]=F732,F734=F731,F733=F730),1,""),"")</f>
        <v/>
      </c>
      <c r="O735" t="str">
        <f>IF(OR(טבלה20[[#This Row],[פעילות]]="",L734=""),"",IF(טבלה20[[#This Row],[פעילות]]=1,1,0))</f>
        <v/>
      </c>
      <c r="P735" t="str">
        <f>IF(AND(טבלה20[[#This Row],[הפרש קבוע אחרון]]&lt;&gt;"",טבלה20[[#This Row],[CycleNumber]]&lt;B736,B736&lt;&gt;"",טבלה20[[#This Row],[פעילות]]&lt;4),IF(F736-טבלה20[[#This Row],[LengthofCycle]]=טבלה20[[#This Row],[הפרש קבוע אחרון]],1,0),"")</f>
        <v/>
      </c>
      <c r="Q735" s="14" t="str">
        <f>IF(טבלה20[[#This Row],[פעילות]]="","",IF(OR(Q734="",AND(טבלה20[[#This Row],[דילוג]]=1,L734=3)),1,Q734+1))</f>
        <v/>
      </c>
      <c r="R735" s="14" t="str">
        <f>IF(AND(טבלה20[[#This Row],[מחזורי פעילות]]=3,H736=1,טבלה20[[#This Row],[הפרש קבוע אחרון]]&lt;&gt;J736),1,"")</f>
        <v/>
      </c>
      <c r="S735" s="14" t="str">
        <f>IF(AND(טבלה20[[#This Row],[מחזורי פעילות]]=3,H736=1,טבלה20[[#This Row],[הפרש קבוע אחרון]]=J736),1,"")</f>
        <v/>
      </c>
      <c r="T735" s="14" t="str">
        <f>IF(AND(טבלה20[[#This Row],[דילוג]]=1,טבלה20[[#This Row],[הפרש קבוע אחרון]]=J734,טבלה20[[#This Row],[מחזורי פעילות]]&gt;1),1,"")</f>
        <v/>
      </c>
      <c r="U735" s="14" t="str">
        <f>IF(OR(AND(טבלה20[[#This Row],[מחזורי פעילות]]&lt;&gt;"",Q736=""),AND(טבלה20[[#This Row],[פעילות]]=3,Q736=1)),טבלה20[[#This Row],[מחזורי פעילות]],"")</f>
        <v/>
      </c>
      <c r="V735" s="14" t="str">
        <f>IF(טבלה20[[#This Row],[באיזה מחזור נעקר אחרי קביעה?]]&lt;&gt;"",1,"")</f>
        <v/>
      </c>
      <c r="W735" s="14" t="str">
        <f>IF(AND(טבלה20[[#This Row],[באיזה מחזור נעקר אחרי קביעה?]]&lt;&gt;"",טבלה20[[#This Row],[CycleNumber]]&gt;B736),טבלה20[[#This Row],[באיזה מחזור נעקר אחרי קביעה?]],"")</f>
        <v/>
      </c>
      <c r="X735" s="14" t="str">
        <f>IF(AND(טבלה20[[#This Row],[הפרש קבוע אחרון]]&lt;&gt;"",J734=""),טבלה20[[#This Row],[CycleNumber]],"")</f>
        <v/>
      </c>
      <c r="Y735" s="14" t="str">
        <f>IF(OR(טבלה20[[#This Row],[CycleNumber]]&gt;B736,B736=""),טבלה20[[#This Row],[CycleNumber]],"")</f>
        <v/>
      </c>
      <c r="Z7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5" t="s">
        <v>72</v>
      </c>
      <c r="AS735">
        <v>9</v>
      </c>
      <c r="AT735">
        <v>31</v>
      </c>
      <c r="AU735">
        <f t="shared" si="25"/>
        <v>0</v>
      </c>
      <c r="AV735" t="str">
        <f t="shared" si="26"/>
        <v/>
      </c>
    </row>
    <row r="736" spans="1:48" x14ac:dyDescent="0.25">
      <c r="A736" t="s">
        <v>72</v>
      </c>
      <c r="B736">
        <v>11</v>
      </c>
      <c r="C736">
        <v>0</v>
      </c>
      <c r="D736">
        <v>1</v>
      </c>
      <c r="E736">
        <v>0</v>
      </c>
      <c r="F736">
        <v>34</v>
      </c>
      <c r="G736">
        <f>טבלה20[[#This Row],[LengthofCycle]]+1</f>
        <v>35</v>
      </c>
      <c r="H736" t="str">
        <f>IF(טבלה20[[#This Row],[CycleNumber]]&gt;2,IF(AND(טבלה20[[#This Row],[LengthofCycle]]-F735=F735-F734,טבלה20[[#This Row],[LengthofCycle]]-F735&lt;&gt;0),1,""),"")</f>
        <v/>
      </c>
      <c r="I736" t="str">
        <f>IF(טבלה20[[#This Row],[דילוג]]=1,SUM(H736:H737),"")</f>
        <v/>
      </c>
      <c r="J736" t="str">
        <f>IF(AND(טבלה20[[#This Row],[CycleNumber]]&gt;B735,טבלה20[[#This Row],[CycleNumber]]&gt;2),IF(טבלה20[[#This Row],[דילוג]]=1,טבלה20[[#This Row],[LengthofCycle]]-F735,J735),"")</f>
        <v/>
      </c>
      <c r="K736">
        <f>IF(AND(טבלה20[[#This Row],[CycleNumber]]&gt;B735,טבלה20[[#This Row],[CycleNumber]]&gt;2),IF(טבלה20[[#This Row],[דילוג]]=1,1,IF(MAX(K734:K735)=1,1,IF(טבלה20[[#This Row],[LengthofCycle]]-F735&lt;&gt;טבלה20[[#This Row],[הפרש קבוע אחרון]],0,""))),"")</f>
        <v>0</v>
      </c>
      <c r="L736" t="str">
        <f>IF(טבלה20[[#This Row],[CycleNumber]]&lt;3,"",IF(טבלה20[[#This Row],[דילוג]]=1,1,IF(L735="","",IF(טבלה20[[#This Row],[LengthofCycle]]-F735=טבלה20[[#This Row],[הפרש קבוע אחרון]],1,IF(L735+1&gt;3,"",L735+1)))))</f>
        <v/>
      </c>
      <c r="M736" t="str">
        <f>IF(AND(טבלה20[[#This Row],[פעילות]]=1,L737=2,L738=1,B738&gt;טבלה20[[#This Row],[CycleNumber]]),1,"")</f>
        <v/>
      </c>
      <c r="N736" t="str">
        <f>IF(AND(טבלה20[[#This Row],[האם יש לאישה וסת דילוג?]]=1,טבלה20[[#This Row],[CycleNumber]]&gt;5),IF(AND(טבלה20[[#This Row],[LengthofCycle]]=F733,F735=F732,F734=F731),1,""),"")</f>
        <v/>
      </c>
      <c r="O736" t="str">
        <f>IF(OR(טבלה20[[#This Row],[פעילות]]="",L735=""),"",IF(טבלה20[[#This Row],[פעילות]]=1,1,0))</f>
        <v/>
      </c>
      <c r="P736" t="str">
        <f>IF(AND(טבלה20[[#This Row],[הפרש קבוע אחרון]]&lt;&gt;"",טבלה20[[#This Row],[CycleNumber]]&lt;B737,B737&lt;&gt;"",טבלה20[[#This Row],[פעילות]]&lt;4),IF(F737-טבלה20[[#This Row],[LengthofCycle]]=טבלה20[[#This Row],[הפרש קבוע אחרון]],1,0),"")</f>
        <v/>
      </c>
      <c r="Q736" s="14" t="str">
        <f>IF(טבלה20[[#This Row],[פעילות]]="","",IF(OR(Q735="",AND(טבלה20[[#This Row],[דילוג]]=1,L735=3)),1,Q735+1))</f>
        <v/>
      </c>
      <c r="R736" s="14" t="str">
        <f>IF(AND(טבלה20[[#This Row],[מחזורי פעילות]]=3,H737=1,טבלה20[[#This Row],[הפרש קבוע אחרון]]&lt;&gt;J737),1,"")</f>
        <v/>
      </c>
      <c r="S736" s="14" t="str">
        <f>IF(AND(טבלה20[[#This Row],[מחזורי פעילות]]=3,H737=1,טבלה20[[#This Row],[הפרש קבוע אחרון]]=J737),1,"")</f>
        <v/>
      </c>
      <c r="T736" s="14" t="str">
        <f>IF(AND(טבלה20[[#This Row],[דילוג]]=1,טבלה20[[#This Row],[הפרש קבוע אחרון]]=J735,טבלה20[[#This Row],[מחזורי פעילות]]&gt;1),1,"")</f>
        <v/>
      </c>
      <c r="U736" s="14" t="str">
        <f>IF(OR(AND(טבלה20[[#This Row],[מחזורי פעילות]]&lt;&gt;"",Q737=""),AND(טבלה20[[#This Row],[פעילות]]=3,Q737=1)),טבלה20[[#This Row],[מחזורי פעילות]],"")</f>
        <v/>
      </c>
      <c r="V736" s="14" t="str">
        <f>IF(טבלה20[[#This Row],[באיזה מחזור נעקר אחרי קביעה?]]&lt;&gt;"",1,"")</f>
        <v/>
      </c>
      <c r="W736" s="14" t="str">
        <f>IF(AND(טבלה20[[#This Row],[באיזה מחזור נעקר אחרי קביעה?]]&lt;&gt;"",טבלה20[[#This Row],[CycleNumber]]&gt;B737),טבלה20[[#This Row],[באיזה מחזור נעקר אחרי קביעה?]],"")</f>
        <v/>
      </c>
      <c r="X736" s="14" t="str">
        <f>IF(AND(טבלה20[[#This Row],[הפרש קבוע אחרון]]&lt;&gt;"",J735=""),טבלה20[[#This Row],[CycleNumber]],"")</f>
        <v/>
      </c>
      <c r="Y736" s="14" t="str">
        <f>IF(OR(טבלה20[[#This Row],[CycleNumber]]&gt;B737,B737=""),טבלה20[[#This Row],[CycleNumber]],"")</f>
        <v/>
      </c>
      <c r="Z7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6" t="s">
        <v>72</v>
      </c>
      <c r="AS736">
        <v>10</v>
      </c>
      <c r="AT736">
        <v>33</v>
      </c>
      <c r="AU736">
        <f t="shared" si="25"/>
        <v>0</v>
      </c>
      <c r="AV736" t="str">
        <f t="shared" si="26"/>
        <v/>
      </c>
    </row>
    <row r="737" spans="1:48" x14ac:dyDescent="0.25">
      <c r="A737" t="s">
        <v>72</v>
      </c>
      <c r="B737">
        <v>12</v>
      </c>
      <c r="C737">
        <v>0</v>
      </c>
      <c r="D737">
        <v>1</v>
      </c>
      <c r="E737">
        <v>0</v>
      </c>
      <c r="F737">
        <v>38</v>
      </c>
      <c r="G737">
        <f>טבלה20[[#This Row],[LengthofCycle]]+1</f>
        <v>39</v>
      </c>
      <c r="H737" t="str">
        <f>IF(טבלה20[[#This Row],[CycleNumber]]&gt;2,IF(AND(טבלה20[[#This Row],[LengthofCycle]]-F736=F736-F735,טבלה20[[#This Row],[LengthofCycle]]-F736&lt;&gt;0),1,""),"")</f>
        <v/>
      </c>
      <c r="I737" t="str">
        <f>IF(טבלה20[[#This Row],[דילוג]]=1,SUM(H737:H738),"")</f>
        <v/>
      </c>
      <c r="J737" t="str">
        <f>IF(AND(טבלה20[[#This Row],[CycleNumber]]&gt;B736,טבלה20[[#This Row],[CycleNumber]]&gt;2),IF(טבלה20[[#This Row],[דילוג]]=1,טבלה20[[#This Row],[LengthofCycle]]-F736,J736),"")</f>
        <v/>
      </c>
      <c r="K737">
        <f>IF(AND(טבלה20[[#This Row],[CycleNumber]]&gt;B736,טבלה20[[#This Row],[CycleNumber]]&gt;2),IF(טבלה20[[#This Row],[דילוג]]=1,1,IF(MAX(K735:K736)=1,1,IF(טבלה20[[#This Row],[LengthofCycle]]-F736&lt;&gt;טבלה20[[#This Row],[הפרש קבוע אחרון]],0,""))),"")</f>
        <v>0</v>
      </c>
      <c r="L737" t="str">
        <f>IF(טבלה20[[#This Row],[CycleNumber]]&lt;3,"",IF(טבלה20[[#This Row],[דילוג]]=1,1,IF(L736="","",IF(טבלה20[[#This Row],[LengthofCycle]]-F736=טבלה20[[#This Row],[הפרש קבוע אחרון]],1,IF(L736+1&gt;3,"",L736+1)))))</f>
        <v/>
      </c>
      <c r="M737" t="str">
        <f>IF(AND(טבלה20[[#This Row],[פעילות]]=1,L738=2,L739=1,B739&gt;טבלה20[[#This Row],[CycleNumber]]),1,"")</f>
        <v/>
      </c>
      <c r="N737" t="str">
        <f>IF(AND(טבלה20[[#This Row],[האם יש לאישה וסת דילוג?]]=1,טבלה20[[#This Row],[CycleNumber]]&gt;5),IF(AND(טבלה20[[#This Row],[LengthofCycle]]=F734,F736=F733,F735=F732),1,""),"")</f>
        <v/>
      </c>
      <c r="O737" t="str">
        <f>IF(OR(טבלה20[[#This Row],[פעילות]]="",L736=""),"",IF(טבלה20[[#This Row],[פעילות]]=1,1,0))</f>
        <v/>
      </c>
      <c r="P737" t="str">
        <f>IF(AND(טבלה20[[#This Row],[הפרש קבוע אחרון]]&lt;&gt;"",טבלה20[[#This Row],[CycleNumber]]&lt;B738,B738&lt;&gt;"",טבלה20[[#This Row],[פעילות]]&lt;4),IF(F738-טבלה20[[#This Row],[LengthofCycle]]=טבלה20[[#This Row],[הפרש קבוע אחרון]],1,0),"")</f>
        <v/>
      </c>
      <c r="Q737" s="14" t="str">
        <f>IF(טבלה20[[#This Row],[פעילות]]="","",IF(OR(Q736="",AND(טבלה20[[#This Row],[דילוג]]=1,L736=3)),1,Q736+1))</f>
        <v/>
      </c>
      <c r="R737" s="14" t="str">
        <f>IF(AND(טבלה20[[#This Row],[מחזורי פעילות]]=3,H738=1,טבלה20[[#This Row],[הפרש קבוע אחרון]]&lt;&gt;J738),1,"")</f>
        <v/>
      </c>
      <c r="S737" s="14" t="str">
        <f>IF(AND(טבלה20[[#This Row],[מחזורי פעילות]]=3,H738=1,טבלה20[[#This Row],[הפרש קבוע אחרון]]=J738),1,"")</f>
        <v/>
      </c>
      <c r="T737" s="14" t="str">
        <f>IF(AND(טבלה20[[#This Row],[דילוג]]=1,טבלה20[[#This Row],[הפרש קבוע אחרון]]=J736,טבלה20[[#This Row],[מחזורי פעילות]]&gt;1),1,"")</f>
        <v/>
      </c>
      <c r="U737" s="14" t="str">
        <f>IF(OR(AND(טבלה20[[#This Row],[מחזורי פעילות]]&lt;&gt;"",Q738=""),AND(טבלה20[[#This Row],[פעילות]]=3,Q738=1)),טבלה20[[#This Row],[מחזורי פעילות]],"")</f>
        <v/>
      </c>
      <c r="V737" s="14" t="str">
        <f>IF(טבלה20[[#This Row],[באיזה מחזור נעקר אחרי קביעה?]]&lt;&gt;"",1,"")</f>
        <v/>
      </c>
      <c r="W737" s="14" t="str">
        <f>IF(AND(טבלה20[[#This Row],[באיזה מחזור נעקר אחרי קביעה?]]&lt;&gt;"",טבלה20[[#This Row],[CycleNumber]]&gt;B738),טבלה20[[#This Row],[באיזה מחזור נעקר אחרי קביעה?]],"")</f>
        <v/>
      </c>
      <c r="X737" s="14" t="str">
        <f>IF(AND(טבלה20[[#This Row],[הפרש קבוע אחרון]]&lt;&gt;"",J736=""),טבלה20[[#This Row],[CycleNumber]],"")</f>
        <v/>
      </c>
      <c r="Y737" s="14" t="str">
        <f>IF(OR(טבלה20[[#This Row],[CycleNumber]]&gt;B738,B738=""),טבלה20[[#This Row],[CycleNumber]],"")</f>
        <v/>
      </c>
      <c r="Z7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7" t="s">
        <v>72</v>
      </c>
      <c r="AS737">
        <v>11</v>
      </c>
      <c r="AT737">
        <v>34</v>
      </c>
      <c r="AU737">
        <f t="shared" si="25"/>
        <v>0</v>
      </c>
      <c r="AV737" t="str">
        <f t="shared" si="26"/>
        <v/>
      </c>
    </row>
    <row r="738" spans="1:48" x14ac:dyDescent="0.25">
      <c r="A738" t="s">
        <v>72</v>
      </c>
      <c r="B738">
        <v>13</v>
      </c>
      <c r="C738">
        <v>0</v>
      </c>
      <c r="D738">
        <v>1</v>
      </c>
      <c r="E738">
        <v>0</v>
      </c>
      <c r="F738">
        <v>38</v>
      </c>
      <c r="G738">
        <f>טבלה20[[#This Row],[LengthofCycle]]+1</f>
        <v>39</v>
      </c>
      <c r="H738" t="str">
        <f>IF(טבלה20[[#This Row],[CycleNumber]]&gt;2,IF(AND(טבלה20[[#This Row],[LengthofCycle]]-F737=F737-F736,טבלה20[[#This Row],[LengthofCycle]]-F737&lt;&gt;0),1,""),"")</f>
        <v/>
      </c>
      <c r="I738" t="str">
        <f>IF(טבלה20[[#This Row],[דילוג]]=1,SUM(H738:H739),"")</f>
        <v/>
      </c>
      <c r="J738" t="str">
        <f>IF(AND(טבלה20[[#This Row],[CycleNumber]]&gt;B737,טבלה20[[#This Row],[CycleNumber]]&gt;2),IF(טבלה20[[#This Row],[דילוג]]=1,טבלה20[[#This Row],[LengthofCycle]]-F737,J737),"")</f>
        <v/>
      </c>
      <c r="K738">
        <f>IF(AND(טבלה20[[#This Row],[CycleNumber]]&gt;B737,טבלה20[[#This Row],[CycleNumber]]&gt;2),IF(טבלה20[[#This Row],[דילוג]]=1,1,IF(MAX(K736:K737)=1,1,IF(טבלה20[[#This Row],[LengthofCycle]]-F737&lt;&gt;טבלה20[[#This Row],[הפרש קבוע אחרון]],0,""))),"")</f>
        <v>0</v>
      </c>
      <c r="L738" t="str">
        <f>IF(טבלה20[[#This Row],[CycleNumber]]&lt;3,"",IF(טבלה20[[#This Row],[דילוג]]=1,1,IF(L737="","",IF(טבלה20[[#This Row],[LengthofCycle]]-F737=טבלה20[[#This Row],[הפרש קבוע אחרון]],1,IF(L737+1&gt;3,"",L737+1)))))</f>
        <v/>
      </c>
      <c r="M738" t="str">
        <f>IF(AND(טבלה20[[#This Row],[פעילות]]=1,L739=2,L740=1,B740&gt;טבלה20[[#This Row],[CycleNumber]]),1,"")</f>
        <v/>
      </c>
      <c r="N738" t="str">
        <f>IF(AND(טבלה20[[#This Row],[האם יש לאישה וסת דילוג?]]=1,טבלה20[[#This Row],[CycleNumber]]&gt;5),IF(AND(טבלה20[[#This Row],[LengthofCycle]]=F735,F737=F734,F736=F733),1,""),"")</f>
        <v/>
      </c>
      <c r="O738" t="str">
        <f>IF(OR(טבלה20[[#This Row],[פעילות]]="",L737=""),"",IF(טבלה20[[#This Row],[פעילות]]=1,1,0))</f>
        <v/>
      </c>
      <c r="P738" t="str">
        <f>IF(AND(טבלה20[[#This Row],[הפרש קבוע אחרון]]&lt;&gt;"",טבלה20[[#This Row],[CycleNumber]]&lt;B739,B739&lt;&gt;"",טבלה20[[#This Row],[פעילות]]&lt;4),IF(F739-טבלה20[[#This Row],[LengthofCycle]]=טבלה20[[#This Row],[הפרש קבוע אחרון]],1,0),"")</f>
        <v/>
      </c>
      <c r="Q738" s="14" t="str">
        <f>IF(טבלה20[[#This Row],[פעילות]]="","",IF(OR(Q737="",AND(טבלה20[[#This Row],[דילוג]]=1,L737=3)),1,Q737+1))</f>
        <v/>
      </c>
      <c r="R738" s="14" t="str">
        <f>IF(AND(טבלה20[[#This Row],[מחזורי פעילות]]=3,H739=1,טבלה20[[#This Row],[הפרש קבוע אחרון]]&lt;&gt;J739),1,"")</f>
        <v/>
      </c>
      <c r="S738" s="14" t="str">
        <f>IF(AND(טבלה20[[#This Row],[מחזורי פעילות]]=3,H739=1,טבלה20[[#This Row],[הפרש קבוע אחרון]]=J739),1,"")</f>
        <v/>
      </c>
      <c r="T738" s="14" t="str">
        <f>IF(AND(טבלה20[[#This Row],[דילוג]]=1,טבלה20[[#This Row],[הפרש קבוע אחרון]]=J737,טבלה20[[#This Row],[מחזורי פעילות]]&gt;1),1,"")</f>
        <v/>
      </c>
      <c r="U738" s="14" t="str">
        <f>IF(OR(AND(טבלה20[[#This Row],[מחזורי פעילות]]&lt;&gt;"",Q739=""),AND(טבלה20[[#This Row],[פעילות]]=3,Q739=1)),טבלה20[[#This Row],[מחזורי פעילות]],"")</f>
        <v/>
      </c>
      <c r="V738" s="14" t="str">
        <f>IF(טבלה20[[#This Row],[באיזה מחזור נעקר אחרי קביעה?]]&lt;&gt;"",1,"")</f>
        <v/>
      </c>
      <c r="W738" s="14" t="str">
        <f>IF(AND(טבלה20[[#This Row],[באיזה מחזור נעקר אחרי קביעה?]]&lt;&gt;"",טבלה20[[#This Row],[CycleNumber]]&gt;B739),טבלה20[[#This Row],[באיזה מחזור נעקר אחרי קביעה?]],"")</f>
        <v/>
      </c>
      <c r="X738" s="14" t="str">
        <f>IF(AND(טבלה20[[#This Row],[הפרש קבוע אחרון]]&lt;&gt;"",J737=""),טבלה20[[#This Row],[CycleNumber]],"")</f>
        <v/>
      </c>
      <c r="Y738" s="14" t="str">
        <f>IF(OR(טבלה20[[#This Row],[CycleNumber]]&gt;B739,B739=""),טבלה20[[#This Row],[CycleNumber]],"")</f>
        <v/>
      </c>
      <c r="Z7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8" t="s">
        <v>72</v>
      </c>
      <c r="AS738">
        <v>12</v>
      </c>
      <c r="AT738">
        <v>38</v>
      </c>
      <c r="AU738">
        <f t="shared" si="25"/>
        <v>0</v>
      </c>
      <c r="AV738" t="str">
        <f t="shared" si="26"/>
        <v/>
      </c>
    </row>
    <row r="739" spans="1:48" x14ac:dyDescent="0.25">
      <c r="A739" t="s">
        <v>72</v>
      </c>
      <c r="B739">
        <v>14</v>
      </c>
      <c r="C739">
        <v>0</v>
      </c>
      <c r="D739">
        <v>1</v>
      </c>
      <c r="E739">
        <v>0</v>
      </c>
      <c r="F739">
        <v>42</v>
      </c>
      <c r="G739">
        <f>טבלה20[[#This Row],[LengthofCycle]]+1</f>
        <v>43</v>
      </c>
      <c r="H739" t="str">
        <f>IF(טבלה20[[#This Row],[CycleNumber]]&gt;2,IF(AND(טבלה20[[#This Row],[LengthofCycle]]-F738=F738-F737,טבלה20[[#This Row],[LengthofCycle]]-F738&lt;&gt;0),1,""),"")</f>
        <v/>
      </c>
      <c r="I739" t="str">
        <f>IF(טבלה20[[#This Row],[דילוג]]=1,SUM(H739:H740),"")</f>
        <v/>
      </c>
      <c r="J739" t="str">
        <f>IF(AND(טבלה20[[#This Row],[CycleNumber]]&gt;B738,טבלה20[[#This Row],[CycleNumber]]&gt;2),IF(טבלה20[[#This Row],[דילוג]]=1,טבלה20[[#This Row],[LengthofCycle]]-F738,J738),"")</f>
        <v/>
      </c>
      <c r="K739">
        <f>IF(AND(טבלה20[[#This Row],[CycleNumber]]&gt;B738,טבלה20[[#This Row],[CycleNumber]]&gt;2),IF(טבלה20[[#This Row],[דילוג]]=1,1,IF(MAX(K737:K738)=1,1,IF(טבלה20[[#This Row],[LengthofCycle]]-F738&lt;&gt;טבלה20[[#This Row],[הפרש קבוע אחרון]],0,""))),"")</f>
        <v>0</v>
      </c>
      <c r="L739" t="str">
        <f>IF(טבלה20[[#This Row],[CycleNumber]]&lt;3,"",IF(טבלה20[[#This Row],[דילוג]]=1,1,IF(L738="","",IF(טבלה20[[#This Row],[LengthofCycle]]-F738=טבלה20[[#This Row],[הפרש קבוע אחרון]],1,IF(L738+1&gt;3,"",L738+1)))))</f>
        <v/>
      </c>
      <c r="M739" t="str">
        <f>IF(AND(טבלה20[[#This Row],[פעילות]]=1,L740=2,L741=1,B741&gt;טבלה20[[#This Row],[CycleNumber]]),1,"")</f>
        <v/>
      </c>
      <c r="N739" t="str">
        <f>IF(AND(טבלה20[[#This Row],[האם יש לאישה וסת דילוג?]]=1,טבלה20[[#This Row],[CycleNumber]]&gt;5),IF(AND(טבלה20[[#This Row],[LengthofCycle]]=F736,F738=F735,F737=F734),1,""),"")</f>
        <v/>
      </c>
      <c r="O739" t="str">
        <f>IF(OR(טבלה20[[#This Row],[פעילות]]="",L738=""),"",IF(טבלה20[[#This Row],[פעילות]]=1,1,0))</f>
        <v/>
      </c>
      <c r="P739" t="str">
        <f>IF(AND(טבלה20[[#This Row],[הפרש קבוע אחרון]]&lt;&gt;"",טבלה20[[#This Row],[CycleNumber]]&lt;B740,B740&lt;&gt;"",טבלה20[[#This Row],[פעילות]]&lt;4),IF(F740-טבלה20[[#This Row],[LengthofCycle]]=טבלה20[[#This Row],[הפרש קבוע אחרון]],1,0),"")</f>
        <v/>
      </c>
      <c r="Q739" s="14" t="str">
        <f>IF(טבלה20[[#This Row],[פעילות]]="","",IF(OR(Q738="",AND(טבלה20[[#This Row],[דילוג]]=1,L738=3)),1,Q738+1))</f>
        <v/>
      </c>
      <c r="R739" s="14" t="str">
        <f>IF(AND(טבלה20[[#This Row],[מחזורי פעילות]]=3,H740=1,טבלה20[[#This Row],[הפרש קבוע אחרון]]&lt;&gt;J740),1,"")</f>
        <v/>
      </c>
      <c r="S739" s="14" t="str">
        <f>IF(AND(טבלה20[[#This Row],[מחזורי פעילות]]=3,H740=1,טבלה20[[#This Row],[הפרש קבוע אחרון]]=J740),1,"")</f>
        <v/>
      </c>
      <c r="T739" s="14" t="str">
        <f>IF(AND(טבלה20[[#This Row],[דילוג]]=1,טבלה20[[#This Row],[הפרש קבוע אחרון]]=J738,טבלה20[[#This Row],[מחזורי פעילות]]&gt;1),1,"")</f>
        <v/>
      </c>
      <c r="U739" s="14" t="str">
        <f>IF(OR(AND(טבלה20[[#This Row],[מחזורי פעילות]]&lt;&gt;"",Q740=""),AND(טבלה20[[#This Row],[פעילות]]=3,Q740=1)),טבלה20[[#This Row],[מחזורי פעילות]],"")</f>
        <v/>
      </c>
      <c r="V739" s="14" t="str">
        <f>IF(טבלה20[[#This Row],[באיזה מחזור נעקר אחרי קביעה?]]&lt;&gt;"",1,"")</f>
        <v/>
      </c>
      <c r="W739" s="14" t="str">
        <f>IF(AND(טבלה20[[#This Row],[באיזה מחזור נעקר אחרי קביעה?]]&lt;&gt;"",טבלה20[[#This Row],[CycleNumber]]&gt;B740),טבלה20[[#This Row],[באיזה מחזור נעקר אחרי קביעה?]],"")</f>
        <v/>
      </c>
      <c r="X739" s="14" t="str">
        <f>IF(AND(טבלה20[[#This Row],[הפרש קבוע אחרון]]&lt;&gt;"",J738=""),טבלה20[[#This Row],[CycleNumber]],"")</f>
        <v/>
      </c>
      <c r="Y739" s="14" t="str">
        <f>IF(OR(טבלה20[[#This Row],[CycleNumber]]&gt;B740,B740=""),טבלה20[[#This Row],[CycleNumber]],"")</f>
        <v/>
      </c>
      <c r="Z7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39" t="s">
        <v>72</v>
      </c>
      <c r="AS739">
        <v>13</v>
      </c>
      <c r="AT739">
        <v>38</v>
      </c>
      <c r="AU739">
        <f t="shared" si="25"/>
        <v>0</v>
      </c>
      <c r="AV739" t="str">
        <f t="shared" si="26"/>
        <v/>
      </c>
    </row>
    <row r="740" spans="1:48" x14ac:dyDescent="0.25">
      <c r="A740" t="s">
        <v>72</v>
      </c>
      <c r="B740">
        <v>15</v>
      </c>
      <c r="C740">
        <v>0</v>
      </c>
      <c r="D740">
        <v>1</v>
      </c>
      <c r="E740">
        <v>0</v>
      </c>
      <c r="F740">
        <v>43</v>
      </c>
      <c r="G740">
        <f>טבלה20[[#This Row],[LengthofCycle]]+1</f>
        <v>44</v>
      </c>
      <c r="H740" t="str">
        <f>IF(טבלה20[[#This Row],[CycleNumber]]&gt;2,IF(AND(טבלה20[[#This Row],[LengthofCycle]]-F739=F739-F738,טבלה20[[#This Row],[LengthofCycle]]-F739&lt;&gt;0),1,""),"")</f>
        <v/>
      </c>
      <c r="I740" t="str">
        <f>IF(טבלה20[[#This Row],[דילוג]]=1,SUM(H740:H741),"")</f>
        <v/>
      </c>
      <c r="J740" t="str">
        <f>IF(AND(טבלה20[[#This Row],[CycleNumber]]&gt;B739,טבלה20[[#This Row],[CycleNumber]]&gt;2),IF(טבלה20[[#This Row],[דילוג]]=1,טבלה20[[#This Row],[LengthofCycle]]-F739,J739),"")</f>
        <v/>
      </c>
      <c r="K740">
        <f>IF(AND(טבלה20[[#This Row],[CycleNumber]]&gt;B739,טבלה20[[#This Row],[CycleNumber]]&gt;2),IF(טבלה20[[#This Row],[דילוג]]=1,1,IF(MAX(K738:K739)=1,1,IF(טבלה20[[#This Row],[LengthofCycle]]-F739&lt;&gt;טבלה20[[#This Row],[הפרש קבוע אחרון]],0,""))),"")</f>
        <v>0</v>
      </c>
      <c r="L740" t="str">
        <f>IF(טבלה20[[#This Row],[CycleNumber]]&lt;3,"",IF(טבלה20[[#This Row],[דילוג]]=1,1,IF(L739="","",IF(טבלה20[[#This Row],[LengthofCycle]]-F739=טבלה20[[#This Row],[הפרש קבוע אחרון]],1,IF(L739+1&gt;3,"",L739+1)))))</f>
        <v/>
      </c>
      <c r="M740" t="str">
        <f>IF(AND(טבלה20[[#This Row],[פעילות]]=1,L741=2,L742=1,B742&gt;טבלה20[[#This Row],[CycleNumber]]),1,"")</f>
        <v/>
      </c>
      <c r="N740" t="str">
        <f>IF(AND(טבלה20[[#This Row],[האם יש לאישה וסת דילוג?]]=1,טבלה20[[#This Row],[CycleNumber]]&gt;5),IF(AND(טבלה20[[#This Row],[LengthofCycle]]=F737,F739=F736,F738=F735),1,""),"")</f>
        <v/>
      </c>
      <c r="O740" t="str">
        <f>IF(OR(טבלה20[[#This Row],[פעילות]]="",L739=""),"",IF(טבלה20[[#This Row],[פעילות]]=1,1,0))</f>
        <v/>
      </c>
      <c r="P740" t="str">
        <f>IF(AND(טבלה20[[#This Row],[הפרש קבוע אחרון]]&lt;&gt;"",טבלה20[[#This Row],[CycleNumber]]&lt;B741,B741&lt;&gt;"",טבלה20[[#This Row],[פעילות]]&lt;4),IF(F741-טבלה20[[#This Row],[LengthofCycle]]=טבלה20[[#This Row],[הפרש קבוע אחרון]],1,0),"")</f>
        <v/>
      </c>
      <c r="Q740" s="14" t="str">
        <f>IF(טבלה20[[#This Row],[פעילות]]="","",IF(OR(Q739="",AND(טבלה20[[#This Row],[דילוג]]=1,L739=3)),1,Q739+1))</f>
        <v/>
      </c>
      <c r="R740" s="14" t="str">
        <f>IF(AND(טבלה20[[#This Row],[מחזורי פעילות]]=3,H741=1,טבלה20[[#This Row],[הפרש קבוע אחרון]]&lt;&gt;J741),1,"")</f>
        <v/>
      </c>
      <c r="S740" s="14" t="str">
        <f>IF(AND(טבלה20[[#This Row],[מחזורי פעילות]]=3,H741=1,טבלה20[[#This Row],[הפרש קבוע אחרון]]=J741),1,"")</f>
        <v/>
      </c>
      <c r="T740" s="14" t="str">
        <f>IF(AND(טבלה20[[#This Row],[דילוג]]=1,טבלה20[[#This Row],[הפרש קבוע אחרון]]=J739,טבלה20[[#This Row],[מחזורי פעילות]]&gt;1),1,"")</f>
        <v/>
      </c>
      <c r="U740" s="14" t="str">
        <f>IF(OR(AND(טבלה20[[#This Row],[מחזורי פעילות]]&lt;&gt;"",Q741=""),AND(טבלה20[[#This Row],[פעילות]]=3,Q741=1)),טבלה20[[#This Row],[מחזורי פעילות]],"")</f>
        <v/>
      </c>
      <c r="V740" s="14" t="str">
        <f>IF(טבלה20[[#This Row],[באיזה מחזור נעקר אחרי קביעה?]]&lt;&gt;"",1,"")</f>
        <v/>
      </c>
      <c r="W740" s="14" t="str">
        <f>IF(AND(טבלה20[[#This Row],[באיזה מחזור נעקר אחרי קביעה?]]&lt;&gt;"",טבלה20[[#This Row],[CycleNumber]]&gt;B741),טבלה20[[#This Row],[באיזה מחזור נעקר אחרי קביעה?]],"")</f>
        <v/>
      </c>
      <c r="X740" s="14" t="str">
        <f>IF(AND(טבלה20[[#This Row],[הפרש קבוע אחרון]]&lt;&gt;"",J739=""),טבלה20[[#This Row],[CycleNumber]],"")</f>
        <v/>
      </c>
      <c r="Y740" s="14" t="str">
        <f>IF(OR(טבלה20[[#This Row],[CycleNumber]]&gt;B741,B741=""),טבלה20[[#This Row],[CycleNumber]],"")</f>
        <v/>
      </c>
      <c r="Z7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0" t="s">
        <v>72</v>
      </c>
      <c r="AS740">
        <v>14</v>
      </c>
      <c r="AT740">
        <v>42</v>
      </c>
      <c r="AU740">
        <f t="shared" si="25"/>
        <v>0</v>
      </c>
      <c r="AV740" t="str">
        <f t="shared" si="26"/>
        <v/>
      </c>
    </row>
    <row r="741" spans="1:48" x14ac:dyDescent="0.25">
      <c r="A741" t="s">
        <v>72</v>
      </c>
      <c r="B741">
        <v>16</v>
      </c>
      <c r="C741">
        <v>0</v>
      </c>
      <c r="D741">
        <v>1</v>
      </c>
      <c r="E741">
        <v>0</v>
      </c>
      <c r="F741">
        <v>31</v>
      </c>
      <c r="G741">
        <f>טבלה20[[#This Row],[LengthofCycle]]+1</f>
        <v>32</v>
      </c>
      <c r="H741" t="str">
        <f>IF(טבלה20[[#This Row],[CycleNumber]]&gt;2,IF(AND(טבלה20[[#This Row],[LengthofCycle]]-F740=F740-F739,טבלה20[[#This Row],[LengthofCycle]]-F740&lt;&gt;0),1,""),"")</f>
        <v/>
      </c>
      <c r="I741" t="str">
        <f>IF(טבלה20[[#This Row],[דילוג]]=1,SUM(H741:H742),"")</f>
        <v/>
      </c>
      <c r="J741" t="str">
        <f>IF(AND(טבלה20[[#This Row],[CycleNumber]]&gt;B740,טבלה20[[#This Row],[CycleNumber]]&gt;2),IF(טבלה20[[#This Row],[דילוג]]=1,טבלה20[[#This Row],[LengthofCycle]]-F740,J740),"")</f>
        <v/>
      </c>
      <c r="K741">
        <f>IF(AND(טבלה20[[#This Row],[CycleNumber]]&gt;B740,טבלה20[[#This Row],[CycleNumber]]&gt;2),IF(טבלה20[[#This Row],[דילוג]]=1,1,IF(MAX(K739:K740)=1,1,IF(טבלה20[[#This Row],[LengthofCycle]]-F740&lt;&gt;טבלה20[[#This Row],[הפרש קבוע אחרון]],0,""))),"")</f>
        <v>0</v>
      </c>
      <c r="L741" t="str">
        <f>IF(טבלה20[[#This Row],[CycleNumber]]&lt;3,"",IF(טבלה20[[#This Row],[דילוג]]=1,1,IF(L740="","",IF(טבלה20[[#This Row],[LengthofCycle]]-F740=טבלה20[[#This Row],[הפרש קבוע אחרון]],1,IF(L740+1&gt;3,"",L740+1)))))</f>
        <v/>
      </c>
      <c r="M741" t="str">
        <f>IF(AND(טבלה20[[#This Row],[פעילות]]=1,L742=2,L743=1,B743&gt;טבלה20[[#This Row],[CycleNumber]]),1,"")</f>
        <v/>
      </c>
      <c r="N741" t="str">
        <f>IF(AND(טבלה20[[#This Row],[האם יש לאישה וסת דילוג?]]=1,טבלה20[[#This Row],[CycleNumber]]&gt;5),IF(AND(טבלה20[[#This Row],[LengthofCycle]]=F738,F740=F737,F739=F736),1,""),"")</f>
        <v/>
      </c>
      <c r="O741" t="str">
        <f>IF(OR(טבלה20[[#This Row],[פעילות]]="",L740=""),"",IF(טבלה20[[#This Row],[פעילות]]=1,1,0))</f>
        <v/>
      </c>
      <c r="P741" t="str">
        <f>IF(AND(טבלה20[[#This Row],[הפרש קבוע אחרון]]&lt;&gt;"",טבלה20[[#This Row],[CycleNumber]]&lt;B742,B742&lt;&gt;"",טבלה20[[#This Row],[פעילות]]&lt;4),IF(F742-טבלה20[[#This Row],[LengthofCycle]]=טבלה20[[#This Row],[הפרש קבוע אחרון]],1,0),"")</f>
        <v/>
      </c>
      <c r="Q741" s="14" t="str">
        <f>IF(טבלה20[[#This Row],[פעילות]]="","",IF(OR(Q740="",AND(טבלה20[[#This Row],[דילוג]]=1,L740=3)),1,Q740+1))</f>
        <v/>
      </c>
      <c r="R741" s="14" t="str">
        <f>IF(AND(טבלה20[[#This Row],[מחזורי פעילות]]=3,H742=1,טבלה20[[#This Row],[הפרש קבוע אחרון]]&lt;&gt;J742),1,"")</f>
        <v/>
      </c>
      <c r="S741" s="14" t="str">
        <f>IF(AND(טבלה20[[#This Row],[מחזורי פעילות]]=3,H742=1,טבלה20[[#This Row],[הפרש קבוע אחרון]]=J742),1,"")</f>
        <v/>
      </c>
      <c r="T741" s="14" t="str">
        <f>IF(AND(טבלה20[[#This Row],[דילוג]]=1,טבלה20[[#This Row],[הפרש קבוע אחרון]]=J740,טבלה20[[#This Row],[מחזורי פעילות]]&gt;1),1,"")</f>
        <v/>
      </c>
      <c r="U741" s="14" t="str">
        <f>IF(OR(AND(טבלה20[[#This Row],[מחזורי פעילות]]&lt;&gt;"",Q742=""),AND(טבלה20[[#This Row],[פעילות]]=3,Q742=1)),טבלה20[[#This Row],[מחזורי פעילות]],"")</f>
        <v/>
      </c>
      <c r="V741" s="14" t="str">
        <f>IF(טבלה20[[#This Row],[באיזה מחזור נעקר אחרי קביעה?]]&lt;&gt;"",1,"")</f>
        <v/>
      </c>
      <c r="W741" s="14" t="str">
        <f>IF(AND(טבלה20[[#This Row],[באיזה מחזור נעקר אחרי קביעה?]]&lt;&gt;"",טבלה20[[#This Row],[CycleNumber]]&gt;B742),טבלה20[[#This Row],[באיזה מחזור נעקר אחרי קביעה?]],"")</f>
        <v/>
      </c>
      <c r="X741" s="14" t="str">
        <f>IF(AND(טבלה20[[#This Row],[הפרש קבוע אחרון]]&lt;&gt;"",J740=""),טבלה20[[#This Row],[CycleNumber]],"")</f>
        <v/>
      </c>
      <c r="Y741" s="14" t="str">
        <f>IF(OR(טבלה20[[#This Row],[CycleNumber]]&gt;B742,B742=""),טבלה20[[#This Row],[CycleNumber]],"")</f>
        <v/>
      </c>
      <c r="Z7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1" t="s">
        <v>72</v>
      </c>
      <c r="AS741">
        <v>15</v>
      </c>
      <c r="AT741">
        <v>43</v>
      </c>
      <c r="AU741">
        <f t="shared" si="25"/>
        <v>0</v>
      </c>
      <c r="AV741" t="str">
        <f t="shared" si="26"/>
        <v/>
      </c>
    </row>
    <row r="742" spans="1:48" x14ac:dyDescent="0.25">
      <c r="A742" t="s">
        <v>72</v>
      </c>
      <c r="B742">
        <v>17</v>
      </c>
      <c r="C742">
        <v>0</v>
      </c>
      <c r="D742">
        <v>0</v>
      </c>
      <c r="E742">
        <v>0</v>
      </c>
      <c r="F742">
        <v>33</v>
      </c>
      <c r="G742">
        <f>טבלה20[[#This Row],[LengthofCycle]]+1</f>
        <v>34</v>
      </c>
      <c r="H742" t="str">
        <f>IF(טבלה20[[#This Row],[CycleNumber]]&gt;2,IF(AND(טבלה20[[#This Row],[LengthofCycle]]-F741=F741-F740,טבלה20[[#This Row],[LengthofCycle]]-F741&lt;&gt;0),1,""),"")</f>
        <v/>
      </c>
      <c r="I742" t="str">
        <f>IF(טבלה20[[#This Row],[דילוג]]=1,SUM(H742:H743),"")</f>
        <v/>
      </c>
      <c r="J742" t="str">
        <f>IF(AND(טבלה20[[#This Row],[CycleNumber]]&gt;B741,טבלה20[[#This Row],[CycleNumber]]&gt;2),IF(טבלה20[[#This Row],[דילוג]]=1,טבלה20[[#This Row],[LengthofCycle]]-F741,J741),"")</f>
        <v/>
      </c>
      <c r="K742">
        <f>IF(AND(טבלה20[[#This Row],[CycleNumber]]&gt;B741,טבלה20[[#This Row],[CycleNumber]]&gt;2),IF(טבלה20[[#This Row],[דילוג]]=1,1,IF(MAX(K740:K741)=1,1,IF(טבלה20[[#This Row],[LengthofCycle]]-F741&lt;&gt;טבלה20[[#This Row],[הפרש קבוע אחרון]],0,""))),"")</f>
        <v>0</v>
      </c>
      <c r="L742" t="str">
        <f>IF(טבלה20[[#This Row],[CycleNumber]]&lt;3,"",IF(טבלה20[[#This Row],[דילוג]]=1,1,IF(L741="","",IF(טבלה20[[#This Row],[LengthofCycle]]-F741=טבלה20[[#This Row],[הפרש קבוע אחרון]],1,IF(L741+1&gt;3,"",L741+1)))))</f>
        <v/>
      </c>
      <c r="M742" t="str">
        <f>IF(AND(טבלה20[[#This Row],[פעילות]]=1,L743=2,L744=1,B744&gt;טבלה20[[#This Row],[CycleNumber]]),1,"")</f>
        <v/>
      </c>
      <c r="N742" t="str">
        <f>IF(AND(טבלה20[[#This Row],[האם יש לאישה וסת דילוג?]]=1,טבלה20[[#This Row],[CycleNumber]]&gt;5),IF(AND(טבלה20[[#This Row],[LengthofCycle]]=F739,F741=F738,F740=F737),1,""),"")</f>
        <v/>
      </c>
      <c r="O742" t="str">
        <f>IF(OR(טבלה20[[#This Row],[פעילות]]="",L741=""),"",IF(טבלה20[[#This Row],[פעילות]]=1,1,0))</f>
        <v/>
      </c>
      <c r="P742" t="str">
        <f>IF(AND(טבלה20[[#This Row],[הפרש קבוע אחרון]]&lt;&gt;"",טבלה20[[#This Row],[CycleNumber]]&lt;B743,B743&lt;&gt;"",טבלה20[[#This Row],[פעילות]]&lt;4),IF(F743-טבלה20[[#This Row],[LengthofCycle]]=טבלה20[[#This Row],[הפרש קבוע אחרון]],1,0),"")</f>
        <v/>
      </c>
      <c r="Q742" s="14" t="str">
        <f>IF(טבלה20[[#This Row],[פעילות]]="","",IF(OR(Q741="",AND(טבלה20[[#This Row],[דילוג]]=1,L741=3)),1,Q741+1))</f>
        <v/>
      </c>
      <c r="R742" s="14" t="str">
        <f>IF(AND(טבלה20[[#This Row],[מחזורי פעילות]]=3,H743=1,טבלה20[[#This Row],[הפרש קבוע אחרון]]&lt;&gt;J743),1,"")</f>
        <v/>
      </c>
      <c r="S742" s="14" t="str">
        <f>IF(AND(טבלה20[[#This Row],[מחזורי פעילות]]=3,H743=1,טבלה20[[#This Row],[הפרש קבוע אחרון]]=J743),1,"")</f>
        <v/>
      </c>
      <c r="T742" s="14" t="str">
        <f>IF(AND(טבלה20[[#This Row],[דילוג]]=1,טבלה20[[#This Row],[הפרש קבוע אחרון]]=J741,טבלה20[[#This Row],[מחזורי פעילות]]&gt;1),1,"")</f>
        <v/>
      </c>
      <c r="U742" s="14" t="str">
        <f>IF(OR(AND(טבלה20[[#This Row],[מחזורי פעילות]]&lt;&gt;"",Q743=""),AND(טבלה20[[#This Row],[פעילות]]=3,Q743=1)),טבלה20[[#This Row],[מחזורי פעילות]],"")</f>
        <v/>
      </c>
      <c r="V742" s="14" t="str">
        <f>IF(טבלה20[[#This Row],[באיזה מחזור נעקר אחרי קביעה?]]&lt;&gt;"",1,"")</f>
        <v/>
      </c>
      <c r="W742" s="14" t="str">
        <f>IF(AND(טבלה20[[#This Row],[באיזה מחזור נעקר אחרי קביעה?]]&lt;&gt;"",טבלה20[[#This Row],[CycleNumber]]&gt;B743),טבלה20[[#This Row],[באיזה מחזור נעקר אחרי קביעה?]],"")</f>
        <v/>
      </c>
      <c r="X742" s="14" t="str">
        <f>IF(AND(טבלה20[[#This Row],[הפרש קבוע אחרון]]&lt;&gt;"",J741=""),טבלה20[[#This Row],[CycleNumber]],"")</f>
        <v/>
      </c>
      <c r="Y742" s="14" t="str">
        <f>IF(OR(טבלה20[[#This Row],[CycleNumber]]&gt;B743,B743=""),טבלה20[[#This Row],[CycleNumber]],"")</f>
        <v/>
      </c>
      <c r="Z7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2" t="s">
        <v>72</v>
      </c>
      <c r="AS742">
        <v>16</v>
      </c>
      <c r="AT742">
        <v>31</v>
      </c>
      <c r="AU742">
        <f t="shared" si="25"/>
        <v>0</v>
      </c>
      <c r="AV742" t="str">
        <f t="shared" si="26"/>
        <v/>
      </c>
    </row>
    <row r="743" spans="1:48" x14ac:dyDescent="0.25">
      <c r="A743" t="s">
        <v>72</v>
      </c>
      <c r="B743">
        <v>18</v>
      </c>
      <c r="C743">
        <v>0</v>
      </c>
      <c r="D743">
        <v>0</v>
      </c>
      <c r="E743">
        <v>0</v>
      </c>
      <c r="F743">
        <v>40</v>
      </c>
      <c r="G743">
        <f>טבלה20[[#This Row],[LengthofCycle]]+1</f>
        <v>41</v>
      </c>
      <c r="H743" t="str">
        <f>IF(טבלה20[[#This Row],[CycleNumber]]&gt;2,IF(AND(טבלה20[[#This Row],[LengthofCycle]]-F742=F742-F741,טבלה20[[#This Row],[LengthofCycle]]-F742&lt;&gt;0),1,""),"")</f>
        <v/>
      </c>
      <c r="I743" t="str">
        <f>IF(טבלה20[[#This Row],[דילוג]]=1,SUM(H743:H744),"")</f>
        <v/>
      </c>
      <c r="J743" t="str">
        <f>IF(AND(טבלה20[[#This Row],[CycleNumber]]&gt;B742,טבלה20[[#This Row],[CycleNumber]]&gt;2),IF(טבלה20[[#This Row],[דילוג]]=1,טבלה20[[#This Row],[LengthofCycle]]-F742,J742),"")</f>
        <v/>
      </c>
      <c r="K743">
        <f>IF(AND(טבלה20[[#This Row],[CycleNumber]]&gt;B742,טבלה20[[#This Row],[CycleNumber]]&gt;2),IF(טבלה20[[#This Row],[דילוג]]=1,1,IF(MAX(K741:K742)=1,1,IF(טבלה20[[#This Row],[LengthofCycle]]-F742&lt;&gt;טבלה20[[#This Row],[הפרש קבוע אחרון]],0,""))),"")</f>
        <v>0</v>
      </c>
      <c r="L743" t="str">
        <f>IF(טבלה20[[#This Row],[CycleNumber]]&lt;3,"",IF(טבלה20[[#This Row],[דילוג]]=1,1,IF(L742="","",IF(טבלה20[[#This Row],[LengthofCycle]]-F742=טבלה20[[#This Row],[הפרש קבוע אחרון]],1,IF(L742+1&gt;3,"",L742+1)))))</f>
        <v/>
      </c>
      <c r="M743" t="str">
        <f>IF(AND(טבלה20[[#This Row],[פעילות]]=1,L744=2,L745=1,B745&gt;טבלה20[[#This Row],[CycleNumber]]),1,"")</f>
        <v/>
      </c>
      <c r="N743" t="str">
        <f>IF(AND(טבלה20[[#This Row],[האם יש לאישה וסת דילוג?]]=1,טבלה20[[#This Row],[CycleNumber]]&gt;5),IF(AND(טבלה20[[#This Row],[LengthofCycle]]=F740,F742=F739,F741=F738),1,""),"")</f>
        <v/>
      </c>
      <c r="O743" t="str">
        <f>IF(OR(טבלה20[[#This Row],[פעילות]]="",L742=""),"",IF(טבלה20[[#This Row],[פעילות]]=1,1,0))</f>
        <v/>
      </c>
      <c r="P743" t="str">
        <f>IF(AND(טבלה20[[#This Row],[הפרש קבוע אחרון]]&lt;&gt;"",טבלה20[[#This Row],[CycleNumber]]&lt;B744,B744&lt;&gt;"",טבלה20[[#This Row],[פעילות]]&lt;4),IF(F744-טבלה20[[#This Row],[LengthofCycle]]=טבלה20[[#This Row],[הפרש קבוע אחרון]],1,0),"")</f>
        <v/>
      </c>
      <c r="Q743" s="14" t="str">
        <f>IF(טבלה20[[#This Row],[פעילות]]="","",IF(OR(Q742="",AND(טבלה20[[#This Row],[דילוג]]=1,L742=3)),1,Q742+1))</f>
        <v/>
      </c>
      <c r="R743" s="14" t="str">
        <f>IF(AND(טבלה20[[#This Row],[מחזורי פעילות]]=3,H744=1,טבלה20[[#This Row],[הפרש קבוע אחרון]]&lt;&gt;J744),1,"")</f>
        <v/>
      </c>
      <c r="S743" s="14" t="str">
        <f>IF(AND(טבלה20[[#This Row],[מחזורי פעילות]]=3,H744=1,טבלה20[[#This Row],[הפרש קבוע אחרון]]=J744),1,"")</f>
        <v/>
      </c>
      <c r="T743" s="14" t="str">
        <f>IF(AND(טבלה20[[#This Row],[דילוג]]=1,טבלה20[[#This Row],[הפרש קבוע אחרון]]=J742,טבלה20[[#This Row],[מחזורי פעילות]]&gt;1),1,"")</f>
        <v/>
      </c>
      <c r="U743" s="14" t="str">
        <f>IF(OR(AND(טבלה20[[#This Row],[מחזורי פעילות]]&lt;&gt;"",Q744=""),AND(טבלה20[[#This Row],[פעילות]]=3,Q744=1)),טבלה20[[#This Row],[מחזורי פעילות]],"")</f>
        <v/>
      </c>
      <c r="V743" s="14" t="str">
        <f>IF(טבלה20[[#This Row],[באיזה מחזור נעקר אחרי קביעה?]]&lt;&gt;"",1,"")</f>
        <v/>
      </c>
      <c r="W743" s="14" t="str">
        <f>IF(AND(טבלה20[[#This Row],[באיזה מחזור נעקר אחרי קביעה?]]&lt;&gt;"",טבלה20[[#This Row],[CycleNumber]]&gt;B744),טבלה20[[#This Row],[באיזה מחזור נעקר אחרי קביעה?]],"")</f>
        <v/>
      </c>
      <c r="X743" s="14" t="str">
        <f>IF(AND(טבלה20[[#This Row],[הפרש קבוע אחרון]]&lt;&gt;"",J742=""),טבלה20[[#This Row],[CycleNumber]],"")</f>
        <v/>
      </c>
      <c r="Y743" s="14" t="str">
        <f>IF(OR(טבלה20[[#This Row],[CycleNumber]]&gt;B744,B744=""),טבלה20[[#This Row],[CycleNumber]],"")</f>
        <v/>
      </c>
      <c r="Z7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3" t="s">
        <v>72</v>
      </c>
      <c r="AS743">
        <v>17</v>
      </c>
      <c r="AT743">
        <v>33</v>
      </c>
      <c r="AU743">
        <f t="shared" si="25"/>
        <v>0</v>
      </c>
      <c r="AV743" t="str">
        <f t="shared" si="26"/>
        <v/>
      </c>
    </row>
    <row r="744" spans="1:48" x14ac:dyDescent="0.25">
      <c r="A744" t="s">
        <v>72</v>
      </c>
      <c r="B744">
        <v>19</v>
      </c>
      <c r="C744">
        <v>0</v>
      </c>
      <c r="D744">
        <v>1</v>
      </c>
      <c r="E744">
        <v>0</v>
      </c>
      <c r="F744">
        <v>32</v>
      </c>
      <c r="G744">
        <f>טבלה20[[#This Row],[LengthofCycle]]+1</f>
        <v>33</v>
      </c>
      <c r="H744" t="str">
        <f>IF(טבלה20[[#This Row],[CycleNumber]]&gt;2,IF(AND(טבלה20[[#This Row],[LengthofCycle]]-F743=F743-F742,טבלה20[[#This Row],[LengthofCycle]]-F743&lt;&gt;0),1,""),"")</f>
        <v/>
      </c>
      <c r="I744" t="str">
        <f>IF(טבלה20[[#This Row],[דילוג]]=1,SUM(H744:H745),"")</f>
        <v/>
      </c>
      <c r="J744" t="str">
        <f>IF(AND(טבלה20[[#This Row],[CycleNumber]]&gt;B743,טבלה20[[#This Row],[CycleNumber]]&gt;2),IF(טבלה20[[#This Row],[דילוג]]=1,טבלה20[[#This Row],[LengthofCycle]]-F743,J743),"")</f>
        <v/>
      </c>
      <c r="K744">
        <f>IF(AND(טבלה20[[#This Row],[CycleNumber]]&gt;B743,טבלה20[[#This Row],[CycleNumber]]&gt;2),IF(טבלה20[[#This Row],[דילוג]]=1,1,IF(MAX(K742:K743)=1,1,IF(טבלה20[[#This Row],[LengthofCycle]]-F743&lt;&gt;טבלה20[[#This Row],[הפרש קבוע אחרון]],0,""))),"")</f>
        <v>0</v>
      </c>
      <c r="L744" t="str">
        <f>IF(טבלה20[[#This Row],[CycleNumber]]&lt;3,"",IF(טבלה20[[#This Row],[דילוג]]=1,1,IF(L743="","",IF(טבלה20[[#This Row],[LengthofCycle]]-F743=טבלה20[[#This Row],[הפרש קבוע אחרון]],1,IF(L743+1&gt;3,"",L743+1)))))</f>
        <v/>
      </c>
      <c r="M744" t="str">
        <f>IF(AND(טבלה20[[#This Row],[פעילות]]=1,L745=2,L746=1,B746&gt;טבלה20[[#This Row],[CycleNumber]]),1,"")</f>
        <v/>
      </c>
      <c r="N744" t="str">
        <f>IF(AND(טבלה20[[#This Row],[האם יש לאישה וסת דילוג?]]=1,טבלה20[[#This Row],[CycleNumber]]&gt;5),IF(AND(טבלה20[[#This Row],[LengthofCycle]]=F741,F743=F740,F742=F739),1,""),"")</f>
        <v/>
      </c>
      <c r="O744" t="str">
        <f>IF(OR(טבלה20[[#This Row],[פעילות]]="",L743=""),"",IF(טבלה20[[#This Row],[פעילות]]=1,1,0))</f>
        <v/>
      </c>
      <c r="P744" t="str">
        <f>IF(AND(טבלה20[[#This Row],[הפרש קבוע אחרון]]&lt;&gt;"",טבלה20[[#This Row],[CycleNumber]]&lt;B745,B745&lt;&gt;"",טבלה20[[#This Row],[פעילות]]&lt;4),IF(F745-טבלה20[[#This Row],[LengthofCycle]]=טבלה20[[#This Row],[הפרש קבוע אחרון]],1,0),"")</f>
        <v/>
      </c>
      <c r="Q744" s="14" t="str">
        <f>IF(טבלה20[[#This Row],[פעילות]]="","",IF(OR(Q743="",AND(טבלה20[[#This Row],[דילוג]]=1,L743=3)),1,Q743+1))</f>
        <v/>
      </c>
      <c r="R744" s="14" t="str">
        <f>IF(AND(טבלה20[[#This Row],[מחזורי פעילות]]=3,H745=1,טבלה20[[#This Row],[הפרש קבוע אחרון]]&lt;&gt;J745),1,"")</f>
        <v/>
      </c>
      <c r="S744" s="14" t="str">
        <f>IF(AND(טבלה20[[#This Row],[מחזורי פעילות]]=3,H745=1,טבלה20[[#This Row],[הפרש קבוע אחרון]]=J745),1,"")</f>
        <v/>
      </c>
      <c r="T744" s="14" t="str">
        <f>IF(AND(טבלה20[[#This Row],[דילוג]]=1,טבלה20[[#This Row],[הפרש קבוע אחרון]]=J743,טבלה20[[#This Row],[מחזורי פעילות]]&gt;1),1,"")</f>
        <v/>
      </c>
      <c r="U744" s="14" t="str">
        <f>IF(OR(AND(טבלה20[[#This Row],[מחזורי פעילות]]&lt;&gt;"",Q745=""),AND(טבלה20[[#This Row],[פעילות]]=3,Q745=1)),טבלה20[[#This Row],[מחזורי פעילות]],"")</f>
        <v/>
      </c>
      <c r="V744" s="14" t="str">
        <f>IF(טבלה20[[#This Row],[באיזה מחזור נעקר אחרי קביעה?]]&lt;&gt;"",1,"")</f>
        <v/>
      </c>
      <c r="W744" s="14" t="str">
        <f>IF(AND(טבלה20[[#This Row],[באיזה מחזור נעקר אחרי קביעה?]]&lt;&gt;"",טבלה20[[#This Row],[CycleNumber]]&gt;B745),טבלה20[[#This Row],[באיזה מחזור נעקר אחרי קביעה?]],"")</f>
        <v/>
      </c>
      <c r="X744" s="14" t="str">
        <f>IF(AND(טבלה20[[#This Row],[הפרש קבוע אחרון]]&lt;&gt;"",J743=""),טבלה20[[#This Row],[CycleNumber]],"")</f>
        <v/>
      </c>
      <c r="Y744" s="14" t="str">
        <f>IF(OR(טבלה20[[#This Row],[CycleNumber]]&gt;B745,B745=""),טבלה20[[#This Row],[CycleNumber]],"")</f>
        <v/>
      </c>
      <c r="Z7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4" t="s">
        <v>72</v>
      </c>
      <c r="AS744">
        <v>18</v>
      </c>
      <c r="AT744">
        <v>40</v>
      </c>
      <c r="AU744">
        <f t="shared" si="25"/>
        <v>0</v>
      </c>
      <c r="AV744" t="str">
        <f t="shared" si="26"/>
        <v/>
      </c>
    </row>
    <row r="745" spans="1:48" x14ac:dyDescent="0.25">
      <c r="A745" t="s">
        <v>72</v>
      </c>
      <c r="B745">
        <v>20</v>
      </c>
      <c r="C745">
        <v>0</v>
      </c>
      <c r="D745">
        <v>1</v>
      </c>
      <c r="E745">
        <v>0</v>
      </c>
      <c r="F745">
        <v>40</v>
      </c>
      <c r="G745">
        <f>טבלה20[[#This Row],[LengthofCycle]]+1</f>
        <v>41</v>
      </c>
      <c r="H745" t="str">
        <f>IF(טבלה20[[#This Row],[CycleNumber]]&gt;2,IF(AND(טבלה20[[#This Row],[LengthofCycle]]-F744=F744-F743,טבלה20[[#This Row],[LengthofCycle]]-F744&lt;&gt;0),1,""),"")</f>
        <v/>
      </c>
      <c r="I745" t="str">
        <f>IF(טבלה20[[#This Row],[דילוג]]=1,SUM(H745:H746),"")</f>
        <v/>
      </c>
      <c r="J745" t="str">
        <f>IF(AND(טבלה20[[#This Row],[CycleNumber]]&gt;B744,טבלה20[[#This Row],[CycleNumber]]&gt;2),IF(טבלה20[[#This Row],[דילוג]]=1,טבלה20[[#This Row],[LengthofCycle]]-F744,J744),"")</f>
        <v/>
      </c>
      <c r="K745">
        <f>IF(AND(טבלה20[[#This Row],[CycleNumber]]&gt;B744,טבלה20[[#This Row],[CycleNumber]]&gt;2),IF(טבלה20[[#This Row],[דילוג]]=1,1,IF(MAX(K743:K744)=1,1,IF(טבלה20[[#This Row],[LengthofCycle]]-F744&lt;&gt;טבלה20[[#This Row],[הפרש קבוע אחרון]],0,""))),"")</f>
        <v>0</v>
      </c>
      <c r="L745" t="str">
        <f>IF(טבלה20[[#This Row],[CycleNumber]]&lt;3,"",IF(טבלה20[[#This Row],[דילוג]]=1,1,IF(L744="","",IF(טבלה20[[#This Row],[LengthofCycle]]-F744=טבלה20[[#This Row],[הפרש קבוע אחרון]],1,IF(L744+1&gt;3,"",L744+1)))))</f>
        <v/>
      </c>
      <c r="M745" t="str">
        <f>IF(AND(טבלה20[[#This Row],[פעילות]]=1,L746=2,L747=1,B747&gt;טבלה20[[#This Row],[CycleNumber]]),1,"")</f>
        <v/>
      </c>
      <c r="N745" t="str">
        <f>IF(AND(טבלה20[[#This Row],[האם יש לאישה וסת דילוג?]]=1,טבלה20[[#This Row],[CycleNumber]]&gt;5),IF(AND(טבלה20[[#This Row],[LengthofCycle]]=F742,F744=F741,F743=F740),1,""),"")</f>
        <v/>
      </c>
      <c r="O745" t="str">
        <f>IF(OR(טבלה20[[#This Row],[פעילות]]="",L744=""),"",IF(טבלה20[[#This Row],[פעילות]]=1,1,0))</f>
        <v/>
      </c>
      <c r="P745" t="str">
        <f>IF(AND(טבלה20[[#This Row],[הפרש קבוע אחרון]]&lt;&gt;"",טבלה20[[#This Row],[CycleNumber]]&lt;B746,B746&lt;&gt;"",טבלה20[[#This Row],[פעילות]]&lt;4),IF(F746-טבלה20[[#This Row],[LengthofCycle]]=טבלה20[[#This Row],[הפרש קבוע אחרון]],1,0),"")</f>
        <v/>
      </c>
      <c r="Q745" s="14" t="str">
        <f>IF(טבלה20[[#This Row],[פעילות]]="","",IF(OR(Q744="",AND(טבלה20[[#This Row],[דילוג]]=1,L744=3)),1,Q744+1))</f>
        <v/>
      </c>
      <c r="R745" s="14" t="str">
        <f>IF(AND(טבלה20[[#This Row],[מחזורי פעילות]]=3,H746=1,טבלה20[[#This Row],[הפרש קבוע אחרון]]&lt;&gt;J746),1,"")</f>
        <v/>
      </c>
      <c r="S745" s="14" t="str">
        <f>IF(AND(טבלה20[[#This Row],[מחזורי פעילות]]=3,H746=1,טבלה20[[#This Row],[הפרש קבוע אחרון]]=J746),1,"")</f>
        <v/>
      </c>
      <c r="T745" s="14" t="str">
        <f>IF(AND(טבלה20[[#This Row],[דילוג]]=1,טבלה20[[#This Row],[הפרש קבוע אחרון]]=J744,טבלה20[[#This Row],[מחזורי פעילות]]&gt;1),1,"")</f>
        <v/>
      </c>
      <c r="U745" s="14" t="str">
        <f>IF(OR(AND(טבלה20[[#This Row],[מחזורי פעילות]]&lt;&gt;"",Q746=""),AND(טבלה20[[#This Row],[פעילות]]=3,Q746=1)),טבלה20[[#This Row],[מחזורי פעילות]],"")</f>
        <v/>
      </c>
      <c r="V745" s="14" t="str">
        <f>IF(טבלה20[[#This Row],[באיזה מחזור נעקר אחרי קביעה?]]&lt;&gt;"",1,"")</f>
        <v/>
      </c>
      <c r="W745" s="14" t="str">
        <f>IF(AND(טבלה20[[#This Row],[באיזה מחזור נעקר אחרי קביעה?]]&lt;&gt;"",טבלה20[[#This Row],[CycleNumber]]&gt;B746),טבלה20[[#This Row],[באיזה מחזור נעקר אחרי קביעה?]],"")</f>
        <v/>
      </c>
      <c r="X745" s="14" t="str">
        <f>IF(AND(טבלה20[[#This Row],[הפרש קבוע אחרון]]&lt;&gt;"",J744=""),טבלה20[[#This Row],[CycleNumber]],"")</f>
        <v/>
      </c>
      <c r="Y745" s="14">
        <f>IF(OR(טבלה20[[#This Row],[CycleNumber]]&gt;B746,B746=""),טבלה20[[#This Row],[CycleNumber]],"")</f>
        <v>20</v>
      </c>
      <c r="Z7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5" t="s">
        <v>72</v>
      </c>
      <c r="AS745">
        <v>19</v>
      </c>
      <c r="AT745">
        <v>32</v>
      </c>
      <c r="AU745">
        <f t="shared" si="25"/>
        <v>0</v>
      </c>
      <c r="AV745" t="str">
        <f t="shared" si="26"/>
        <v/>
      </c>
    </row>
    <row r="746" spans="1:48" x14ac:dyDescent="0.25">
      <c r="A746" t="s">
        <v>11</v>
      </c>
      <c r="B746">
        <v>1</v>
      </c>
      <c r="C746">
        <v>0</v>
      </c>
      <c r="D746">
        <v>1</v>
      </c>
      <c r="E746">
        <v>0</v>
      </c>
      <c r="F746">
        <v>35</v>
      </c>
      <c r="G746">
        <f>טבלה20[[#This Row],[LengthofCycle]]+1</f>
        <v>36</v>
      </c>
      <c r="H746" t="str">
        <f>IF(טבלה20[[#This Row],[CycleNumber]]&gt;2,IF(AND(טבלה20[[#This Row],[LengthofCycle]]-F745=F745-F744,טבלה20[[#This Row],[LengthofCycle]]-F745&lt;&gt;0),1,""),"")</f>
        <v/>
      </c>
      <c r="I746" t="str">
        <f>IF(טבלה20[[#This Row],[דילוג]]=1,SUM(H746:H747),"")</f>
        <v/>
      </c>
      <c r="J746" t="str">
        <f>IF(AND(טבלה20[[#This Row],[CycleNumber]]&gt;B745,טבלה20[[#This Row],[CycleNumber]]&gt;2),IF(טבלה20[[#This Row],[דילוג]]=1,טבלה20[[#This Row],[LengthofCycle]]-F745,J745),"")</f>
        <v/>
      </c>
      <c r="K746" t="str">
        <f>IF(AND(טבלה20[[#This Row],[CycleNumber]]&gt;B745,טבלה20[[#This Row],[CycleNumber]]&gt;2),IF(טבלה20[[#This Row],[דילוג]]=1,1,IF(MAX(K744:K745)=1,1,IF(טבלה20[[#This Row],[LengthofCycle]]-F745&lt;&gt;טבלה20[[#This Row],[הפרש קבוע אחרון]],0,""))),"")</f>
        <v/>
      </c>
      <c r="L746" t="str">
        <f>IF(טבלה20[[#This Row],[CycleNumber]]&lt;3,"",IF(טבלה20[[#This Row],[דילוג]]=1,1,IF(L745="","",IF(טבלה20[[#This Row],[LengthofCycle]]-F745=טבלה20[[#This Row],[הפרש קבוע אחרון]],1,IF(L745+1&gt;3,"",L745+1)))))</f>
        <v/>
      </c>
      <c r="M746" t="str">
        <f>IF(AND(טבלה20[[#This Row],[פעילות]]=1,L747=2,L748=1,B748&gt;טבלה20[[#This Row],[CycleNumber]]),1,"")</f>
        <v/>
      </c>
      <c r="N746" t="str">
        <f>IF(AND(טבלה20[[#This Row],[האם יש לאישה וסת דילוג?]]=1,טבלה20[[#This Row],[CycleNumber]]&gt;5),IF(AND(טבלה20[[#This Row],[LengthofCycle]]=F743,F745=F742,F744=F741),1,""),"")</f>
        <v/>
      </c>
      <c r="O746" t="str">
        <f>IF(OR(טבלה20[[#This Row],[פעילות]]="",L745=""),"",IF(טבלה20[[#This Row],[פעילות]]=1,1,0))</f>
        <v/>
      </c>
      <c r="P746" t="str">
        <f>IF(AND(טבלה20[[#This Row],[הפרש קבוע אחרון]]&lt;&gt;"",טבלה20[[#This Row],[CycleNumber]]&lt;B747,B747&lt;&gt;"",טבלה20[[#This Row],[פעילות]]&lt;4),IF(F747-טבלה20[[#This Row],[LengthofCycle]]=טבלה20[[#This Row],[הפרש קבוע אחרון]],1,0),"")</f>
        <v/>
      </c>
      <c r="Q746" s="14" t="str">
        <f>IF(טבלה20[[#This Row],[פעילות]]="","",IF(OR(Q745="",AND(טבלה20[[#This Row],[דילוג]]=1,L745=3)),1,Q745+1))</f>
        <v/>
      </c>
      <c r="R746" s="14" t="str">
        <f>IF(AND(טבלה20[[#This Row],[מחזורי פעילות]]=3,H747=1,טבלה20[[#This Row],[הפרש קבוע אחרון]]&lt;&gt;J747),1,"")</f>
        <v/>
      </c>
      <c r="S746" s="14" t="str">
        <f>IF(AND(טבלה20[[#This Row],[מחזורי פעילות]]=3,H747=1,טבלה20[[#This Row],[הפרש קבוע אחרון]]=J747),1,"")</f>
        <v/>
      </c>
      <c r="T746" s="14" t="str">
        <f>IF(AND(טבלה20[[#This Row],[דילוג]]=1,טבלה20[[#This Row],[הפרש קבוע אחרון]]=J745,טבלה20[[#This Row],[מחזורי פעילות]]&gt;1),1,"")</f>
        <v/>
      </c>
      <c r="U746" s="14" t="str">
        <f>IF(OR(AND(טבלה20[[#This Row],[מחזורי פעילות]]&lt;&gt;"",Q747=""),AND(טבלה20[[#This Row],[פעילות]]=3,Q747=1)),טבלה20[[#This Row],[מחזורי פעילות]],"")</f>
        <v/>
      </c>
      <c r="V746" s="14" t="str">
        <f>IF(טבלה20[[#This Row],[באיזה מחזור נעקר אחרי קביעה?]]&lt;&gt;"",1,"")</f>
        <v/>
      </c>
      <c r="W746" s="14" t="str">
        <f>IF(AND(טבלה20[[#This Row],[באיזה מחזור נעקר אחרי קביעה?]]&lt;&gt;"",טבלה20[[#This Row],[CycleNumber]]&gt;B747),טבלה20[[#This Row],[באיזה מחזור נעקר אחרי קביעה?]],"")</f>
        <v/>
      </c>
      <c r="X746" s="14" t="str">
        <f>IF(AND(טבלה20[[#This Row],[הפרש קבוע אחרון]]&lt;&gt;"",J745=""),טבלה20[[#This Row],[CycleNumber]],"")</f>
        <v/>
      </c>
      <c r="Y746" s="14" t="str">
        <f>IF(OR(טבלה20[[#This Row],[CycleNumber]]&gt;B747,B747=""),טבלה20[[#This Row],[CycleNumber]],"")</f>
        <v/>
      </c>
      <c r="Z7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6" t="s">
        <v>72</v>
      </c>
      <c r="AS746">
        <v>20</v>
      </c>
      <c r="AT746">
        <v>40</v>
      </c>
      <c r="AU746">
        <f t="shared" si="25"/>
        <v>0</v>
      </c>
      <c r="AV746" t="str">
        <f t="shared" si="26"/>
        <v/>
      </c>
    </row>
    <row r="747" spans="1:48" x14ac:dyDescent="0.25">
      <c r="A747" t="s">
        <v>11</v>
      </c>
      <c r="B747">
        <v>2</v>
      </c>
      <c r="C747">
        <v>0</v>
      </c>
      <c r="D747">
        <v>1</v>
      </c>
      <c r="E747">
        <v>0</v>
      </c>
      <c r="F747">
        <v>29</v>
      </c>
      <c r="G747">
        <f>טבלה20[[#This Row],[LengthofCycle]]+1</f>
        <v>30</v>
      </c>
      <c r="H747" t="str">
        <f>IF(טבלה20[[#This Row],[CycleNumber]]&gt;2,IF(AND(טבלה20[[#This Row],[LengthofCycle]]-F746=F746-F745,טבלה20[[#This Row],[LengthofCycle]]-F746&lt;&gt;0),1,""),"")</f>
        <v/>
      </c>
      <c r="I747" t="str">
        <f>IF(טבלה20[[#This Row],[דילוג]]=1,SUM(H747:H748),"")</f>
        <v/>
      </c>
      <c r="J747" t="str">
        <f>IF(AND(טבלה20[[#This Row],[CycleNumber]]&gt;B746,טבלה20[[#This Row],[CycleNumber]]&gt;2),IF(טבלה20[[#This Row],[דילוג]]=1,טבלה20[[#This Row],[LengthofCycle]]-F746,J746),"")</f>
        <v/>
      </c>
      <c r="K747" t="str">
        <f>IF(AND(טבלה20[[#This Row],[CycleNumber]]&gt;B746,טבלה20[[#This Row],[CycleNumber]]&gt;2),IF(טבלה20[[#This Row],[דילוג]]=1,1,IF(MAX(K745:K746)=1,1,IF(טבלה20[[#This Row],[LengthofCycle]]-F746&lt;&gt;טבלה20[[#This Row],[הפרש קבוע אחרון]],0,""))),"")</f>
        <v/>
      </c>
      <c r="L747" t="str">
        <f>IF(טבלה20[[#This Row],[CycleNumber]]&lt;3,"",IF(טבלה20[[#This Row],[דילוג]]=1,1,IF(L746="","",IF(טבלה20[[#This Row],[LengthofCycle]]-F746=טבלה20[[#This Row],[הפרש קבוע אחרון]],1,IF(L746+1&gt;3,"",L746+1)))))</f>
        <v/>
      </c>
      <c r="M747" t="str">
        <f>IF(AND(טבלה20[[#This Row],[פעילות]]=1,L748=2,L749=1,B749&gt;טבלה20[[#This Row],[CycleNumber]]),1,"")</f>
        <v/>
      </c>
      <c r="N747" t="str">
        <f>IF(AND(טבלה20[[#This Row],[האם יש לאישה וסת דילוג?]]=1,טבלה20[[#This Row],[CycleNumber]]&gt;5),IF(AND(טבלה20[[#This Row],[LengthofCycle]]=F744,F746=F743,F745=F742),1,""),"")</f>
        <v/>
      </c>
      <c r="O747" t="str">
        <f>IF(OR(טבלה20[[#This Row],[פעילות]]="",L746=""),"",IF(טבלה20[[#This Row],[פעילות]]=1,1,0))</f>
        <v/>
      </c>
      <c r="P747" t="str">
        <f>IF(AND(טבלה20[[#This Row],[הפרש קבוע אחרון]]&lt;&gt;"",טבלה20[[#This Row],[CycleNumber]]&lt;B748,B748&lt;&gt;"",טבלה20[[#This Row],[פעילות]]&lt;4),IF(F748-טבלה20[[#This Row],[LengthofCycle]]=טבלה20[[#This Row],[הפרש קבוע אחרון]],1,0),"")</f>
        <v/>
      </c>
      <c r="Q747" s="14" t="str">
        <f>IF(טבלה20[[#This Row],[פעילות]]="","",IF(OR(Q746="",AND(טבלה20[[#This Row],[דילוג]]=1,L746=3)),1,Q746+1))</f>
        <v/>
      </c>
      <c r="R747" s="14" t="str">
        <f>IF(AND(טבלה20[[#This Row],[מחזורי פעילות]]=3,H748=1,טבלה20[[#This Row],[הפרש קבוע אחרון]]&lt;&gt;J748),1,"")</f>
        <v/>
      </c>
      <c r="S747" s="14" t="str">
        <f>IF(AND(טבלה20[[#This Row],[מחזורי פעילות]]=3,H748=1,טבלה20[[#This Row],[הפרש קבוע אחרון]]=J748),1,"")</f>
        <v/>
      </c>
      <c r="T747" s="14" t="str">
        <f>IF(AND(טבלה20[[#This Row],[דילוג]]=1,טבלה20[[#This Row],[הפרש קבוע אחרון]]=J746,טבלה20[[#This Row],[מחזורי פעילות]]&gt;1),1,"")</f>
        <v/>
      </c>
      <c r="U747" s="14" t="str">
        <f>IF(OR(AND(טבלה20[[#This Row],[מחזורי פעילות]]&lt;&gt;"",Q748=""),AND(טבלה20[[#This Row],[פעילות]]=3,Q748=1)),טבלה20[[#This Row],[מחזורי פעילות]],"")</f>
        <v/>
      </c>
      <c r="V747" s="14" t="str">
        <f>IF(טבלה20[[#This Row],[באיזה מחזור נעקר אחרי קביעה?]]&lt;&gt;"",1,"")</f>
        <v/>
      </c>
      <c r="W747" s="14" t="str">
        <f>IF(AND(טבלה20[[#This Row],[באיזה מחזור נעקר אחרי קביעה?]]&lt;&gt;"",טבלה20[[#This Row],[CycleNumber]]&gt;B748),טבלה20[[#This Row],[באיזה מחזור נעקר אחרי קביעה?]],"")</f>
        <v/>
      </c>
      <c r="X747" s="14" t="str">
        <f>IF(AND(טבלה20[[#This Row],[הפרש קבוע אחרון]]&lt;&gt;"",J746=""),טבלה20[[#This Row],[CycleNumber]],"")</f>
        <v/>
      </c>
      <c r="Y747" s="14" t="str">
        <f>IF(OR(טבלה20[[#This Row],[CycleNumber]]&gt;B748,B748=""),טבלה20[[#This Row],[CycleNumber]],"")</f>
        <v/>
      </c>
      <c r="Z7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7" t="s">
        <v>11</v>
      </c>
      <c r="AS747">
        <v>1</v>
      </c>
      <c r="AT747">
        <v>35</v>
      </c>
      <c r="AU747" t="str">
        <f t="shared" si="25"/>
        <v/>
      </c>
      <c r="AV747" t="str">
        <f t="shared" si="26"/>
        <v/>
      </c>
    </row>
    <row r="748" spans="1:48" x14ac:dyDescent="0.25">
      <c r="A748" t="s">
        <v>11</v>
      </c>
      <c r="B748">
        <v>3</v>
      </c>
      <c r="C748">
        <v>0</v>
      </c>
      <c r="D748">
        <v>1</v>
      </c>
      <c r="E748">
        <v>0</v>
      </c>
      <c r="F748">
        <v>32</v>
      </c>
      <c r="G748">
        <f>טבלה20[[#This Row],[LengthofCycle]]+1</f>
        <v>33</v>
      </c>
      <c r="H748" t="str">
        <f>IF(טבלה20[[#This Row],[CycleNumber]]&gt;2,IF(AND(טבלה20[[#This Row],[LengthofCycle]]-F747=F747-F746,טבלה20[[#This Row],[LengthofCycle]]-F747&lt;&gt;0),1,""),"")</f>
        <v/>
      </c>
      <c r="I748" t="str">
        <f>IF(טבלה20[[#This Row],[דילוג]]=1,SUM(H748:H749),"")</f>
        <v/>
      </c>
      <c r="J748" t="str">
        <f>IF(AND(טבלה20[[#This Row],[CycleNumber]]&gt;B747,טבלה20[[#This Row],[CycleNumber]]&gt;2),IF(טבלה20[[#This Row],[דילוג]]=1,טבלה20[[#This Row],[LengthofCycle]]-F747,J747),"")</f>
        <v/>
      </c>
      <c r="K748">
        <f>IF(AND(טבלה20[[#This Row],[CycleNumber]]&gt;B747,טבלה20[[#This Row],[CycleNumber]]&gt;2),IF(טבלה20[[#This Row],[דילוג]]=1,1,IF(MAX(K746:K747)=1,1,IF(טבלה20[[#This Row],[LengthofCycle]]-F747&lt;&gt;טבלה20[[#This Row],[הפרש קבוע אחרון]],0,""))),"")</f>
        <v>0</v>
      </c>
      <c r="L748" t="str">
        <f>IF(טבלה20[[#This Row],[CycleNumber]]&lt;3,"",IF(טבלה20[[#This Row],[דילוג]]=1,1,IF(L747="","",IF(טבלה20[[#This Row],[LengthofCycle]]-F747=טבלה20[[#This Row],[הפרש קבוע אחרון]],1,IF(L747+1&gt;3,"",L747+1)))))</f>
        <v/>
      </c>
      <c r="M748" t="str">
        <f>IF(AND(טבלה20[[#This Row],[פעילות]]=1,L749=2,L750=1,B750&gt;טבלה20[[#This Row],[CycleNumber]]),1,"")</f>
        <v/>
      </c>
      <c r="N748" t="str">
        <f>IF(AND(טבלה20[[#This Row],[האם יש לאישה וסת דילוג?]]=1,טבלה20[[#This Row],[CycleNumber]]&gt;5),IF(AND(טבלה20[[#This Row],[LengthofCycle]]=F745,F747=F744,F746=F743),1,""),"")</f>
        <v/>
      </c>
      <c r="O748" t="str">
        <f>IF(OR(טבלה20[[#This Row],[פעילות]]="",L747=""),"",IF(טבלה20[[#This Row],[פעילות]]=1,1,0))</f>
        <v/>
      </c>
      <c r="P748" t="str">
        <f>IF(AND(טבלה20[[#This Row],[הפרש קבוע אחרון]]&lt;&gt;"",טבלה20[[#This Row],[CycleNumber]]&lt;B749,B749&lt;&gt;"",טבלה20[[#This Row],[פעילות]]&lt;4),IF(F749-טבלה20[[#This Row],[LengthofCycle]]=טבלה20[[#This Row],[הפרש קבוע אחרון]],1,0),"")</f>
        <v/>
      </c>
      <c r="Q748" s="14" t="str">
        <f>IF(טבלה20[[#This Row],[פעילות]]="","",IF(OR(Q747="",AND(טבלה20[[#This Row],[דילוג]]=1,L747=3)),1,Q747+1))</f>
        <v/>
      </c>
      <c r="R748" s="14" t="str">
        <f>IF(AND(טבלה20[[#This Row],[מחזורי פעילות]]=3,H749=1,טבלה20[[#This Row],[הפרש קבוע אחרון]]&lt;&gt;J749),1,"")</f>
        <v/>
      </c>
      <c r="S748" s="14" t="str">
        <f>IF(AND(טבלה20[[#This Row],[מחזורי פעילות]]=3,H749=1,טבלה20[[#This Row],[הפרש קבוע אחרון]]=J749),1,"")</f>
        <v/>
      </c>
      <c r="T748" s="14" t="str">
        <f>IF(AND(טבלה20[[#This Row],[דילוג]]=1,טבלה20[[#This Row],[הפרש קבוע אחרון]]=J747,טבלה20[[#This Row],[מחזורי פעילות]]&gt;1),1,"")</f>
        <v/>
      </c>
      <c r="U748" s="14" t="str">
        <f>IF(OR(AND(טבלה20[[#This Row],[מחזורי פעילות]]&lt;&gt;"",Q749=""),AND(טבלה20[[#This Row],[פעילות]]=3,Q749=1)),טבלה20[[#This Row],[מחזורי פעילות]],"")</f>
        <v/>
      </c>
      <c r="V748" s="14" t="str">
        <f>IF(טבלה20[[#This Row],[באיזה מחזור נעקר אחרי קביעה?]]&lt;&gt;"",1,"")</f>
        <v/>
      </c>
      <c r="W748" s="14" t="str">
        <f>IF(AND(טבלה20[[#This Row],[באיזה מחזור נעקר אחרי קביעה?]]&lt;&gt;"",טבלה20[[#This Row],[CycleNumber]]&gt;B749),טבלה20[[#This Row],[באיזה מחזור נעקר אחרי קביעה?]],"")</f>
        <v/>
      </c>
      <c r="X748" s="14" t="str">
        <f>IF(AND(טבלה20[[#This Row],[הפרש קבוע אחרון]]&lt;&gt;"",J747=""),טבלה20[[#This Row],[CycleNumber]],"")</f>
        <v/>
      </c>
      <c r="Y748" s="14" t="str">
        <f>IF(OR(טבלה20[[#This Row],[CycleNumber]]&gt;B749,B749=""),טבלה20[[#This Row],[CycleNumber]],"")</f>
        <v/>
      </c>
      <c r="Z7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8" t="s">
        <v>11</v>
      </c>
      <c r="AS748">
        <v>2</v>
      </c>
      <c r="AT748">
        <v>29</v>
      </c>
      <c r="AU748" t="str">
        <f t="shared" si="25"/>
        <v/>
      </c>
      <c r="AV748" t="str">
        <f t="shared" si="26"/>
        <v/>
      </c>
    </row>
    <row r="749" spans="1:48" x14ac:dyDescent="0.25">
      <c r="A749" t="s">
        <v>11</v>
      </c>
      <c r="B749">
        <v>4</v>
      </c>
      <c r="C749">
        <v>0</v>
      </c>
      <c r="D749">
        <v>1</v>
      </c>
      <c r="E749">
        <v>0</v>
      </c>
      <c r="F749">
        <v>30</v>
      </c>
      <c r="G749">
        <f>טבלה20[[#This Row],[LengthofCycle]]+1</f>
        <v>31</v>
      </c>
      <c r="H749" t="str">
        <f>IF(טבלה20[[#This Row],[CycleNumber]]&gt;2,IF(AND(טבלה20[[#This Row],[LengthofCycle]]-F748=F748-F747,טבלה20[[#This Row],[LengthofCycle]]-F748&lt;&gt;0),1,""),"")</f>
        <v/>
      </c>
      <c r="I749" t="str">
        <f>IF(טבלה20[[#This Row],[דילוג]]=1,SUM(H749:H750),"")</f>
        <v/>
      </c>
      <c r="J749" t="str">
        <f>IF(AND(טבלה20[[#This Row],[CycleNumber]]&gt;B748,טבלה20[[#This Row],[CycleNumber]]&gt;2),IF(טבלה20[[#This Row],[דילוג]]=1,טבלה20[[#This Row],[LengthofCycle]]-F748,J748),"")</f>
        <v/>
      </c>
      <c r="K749">
        <f>IF(AND(טבלה20[[#This Row],[CycleNumber]]&gt;B748,טבלה20[[#This Row],[CycleNumber]]&gt;2),IF(טבלה20[[#This Row],[דילוג]]=1,1,IF(MAX(K747:K748)=1,1,IF(טבלה20[[#This Row],[LengthofCycle]]-F748&lt;&gt;טבלה20[[#This Row],[הפרש קבוע אחרון]],0,""))),"")</f>
        <v>0</v>
      </c>
      <c r="L749" t="str">
        <f>IF(טבלה20[[#This Row],[CycleNumber]]&lt;3,"",IF(טבלה20[[#This Row],[דילוג]]=1,1,IF(L748="","",IF(טבלה20[[#This Row],[LengthofCycle]]-F748=טבלה20[[#This Row],[הפרש קבוע אחרון]],1,IF(L748+1&gt;3,"",L748+1)))))</f>
        <v/>
      </c>
      <c r="M749" t="str">
        <f>IF(AND(טבלה20[[#This Row],[פעילות]]=1,L750=2,L751=1,B751&gt;טבלה20[[#This Row],[CycleNumber]]),1,"")</f>
        <v/>
      </c>
      <c r="N749" t="str">
        <f>IF(AND(טבלה20[[#This Row],[האם יש לאישה וסת דילוג?]]=1,טבלה20[[#This Row],[CycleNumber]]&gt;5),IF(AND(טבלה20[[#This Row],[LengthofCycle]]=F746,F748=F745,F747=F744),1,""),"")</f>
        <v/>
      </c>
      <c r="O749" t="str">
        <f>IF(OR(טבלה20[[#This Row],[פעילות]]="",L748=""),"",IF(טבלה20[[#This Row],[פעילות]]=1,1,0))</f>
        <v/>
      </c>
      <c r="P749" t="str">
        <f>IF(AND(טבלה20[[#This Row],[הפרש קבוע אחרון]]&lt;&gt;"",טבלה20[[#This Row],[CycleNumber]]&lt;B750,B750&lt;&gt;"",טבלה20[[#This Row],[פעילות]]&lt;4),IF(F750-טבלה20[[#This Row],[LengthofCycle]]=טבלה20[[#This Row],[הפרש קבוע אחרון]],1,0),"")</f>
        <v/>
      </c>
      <c r="Q749" s="14" t="str">
        <f>IF(טבלה20[[#This Row],[פעילות]]="","",IF(OR(Q748="",AND(טבלה20[[#This Row],[דילוג]]=1,L748=3)),1,Q748+1))</f>
        <v/>
      </c>
      <c r="R749" s="14" t="str">
        <f>IF(AND(טבלה20[[#This Row],[מחזורי פעילות]]=3,H750=1,טבלה20[[#This Row],[הפרש קבוע אחרון]]&lt;&gt;J750),1,"")</f>
        <v/>
      </c>
      <c r="S749" s="14" t="str">
        <f>IF(AND(טבלה20[[#This Row],[מחזורי פעילות]]=3,H750=1,טבלה20[[#This Row],[הפרש קבוע אחרון]]=J750),1,"")</f>
        <v/>
      </c>
      <c r="T749" s="14" t="str">
        <f>IF(AND(טבלה20[[#This Row],[דילוג]]=1,טבלה20[[#This Row],[הפרש קבוע אחרון]]=J748,טבלה20[[#This Row],[מחזורי פעילות]]&gt;1),1,"")</f>
        <v/>
      </c>
      <c r="U749" s="14" t="str">
        <f>IF(OR(AND(טבלה20[[#This Row],[מחזורי פעילות]]&lt;&gt;"",Q750=""),AND(טבלה20[[#This Row],[פעילות]]=3,Q750=1)),טבלה20[[#This Row],[מחזורי פעילות]],"")</f>
        <v/>
      </c>
      <c r="V749" s="14" t="str">
        <f>IF(טבלה20[[#This Row],[באיזה מחזור נעקר אחרי קביעה?]]&lt;&gt;"",1,"")</f>
        <v/>
      </c>
      <c r="W749" s="14" t="str">
        <f>IF(AND(טבלה20[[#This Row],[באיזה מחזור נעקר אחרי קביעה?]]&lt;&gt;"",טבלה20[[#This Row],[CycleNumber]]&gt;B750),טבלה20[[#This Row],[באיזה מחזור נעקר אחרי קביעה?]],"")</f>
        <v/>
      </c>
      <c r="X749" s="14" t="str">
        <f>IF(AND(טבלה20[[#This Row],[הפרש קבוע אחרון]]&lt;&gt;"",J748=""),טבלה20[[#This Row],[CycleNumber]],"")</f>
        <v/>
      </c>
      <c r="Y749" s="14" t="str">
        <f>IF(OR(טבלה20[[#This Row],[CycleNumber]]&gt;B750,B750=""),טבלה20[[#This Row],[CycleNumber]],"")</f>
        <v/>
      </c>
      <c r="Z7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49" t="s">
        <v>11</v>
      </c>
      <c r="AS749">
        <v>3</v>
      </c>
      <c r="AT749">
        <v>32</v>
      </c>
      <c r="AU749">
        <f t="shared" si="25"/>
        <v>0</v>
      </c>
      <c r="AV749" t="str">
        <f t="shared" si="26"/>
        <v/>
      </c>
    </row>
    <row r="750" spans="1:48" x14ac:dyDescent="0.25">
      <c r="A750" t="s">
        <v>11</v>
      </c>
      <c r="B750">
        <v>5</v>
      </c>
      <c r="C750">
        <v>0</v>
      </c>
      <c r="D750">
        <v>1</v>
      </c>
      <c r="E750">
        <v>0</v>
      </c>
      <c r="F750">
        <v>32</v>
      </c>
      <c r="G750">
        <f>טבלה20[[#This Row],[LengthofCycle]]+1</f>
        <v>33</v>
      </c>
      <c r="H750" t="str">
        <f>IF(טבלה20[[#This Row],[CycleNumber]]&gt;2,IF(AND(טבלה20[[#This Row],[LengthofCycle]]-F749=F749-F748,טבלה20[[#This Row],[LengthofCycle]]-F749&lt;&gt;0),1,""),"")</f>
        <v/>
      </c>
      <c r="I750" t="str">
        <f>IF(טבלה20[[#This Row],[דילוג]]=1,SUM(H750:H751),"")</f>
        <v/>
      </c>
      <c r="J750" t="str">
        <f>IF(AND(טבלה20[[#This Row],[CycleNumber]]&gt;B749,טבלה20[[#This Row],[CycleNumber]]&gt;2),IF(טבלה20[[#This Row],[דילוג]]=1,טבלה20[[#This Row],[LengthofCycle]]-F749,J749),"")</f>
        <v/>
      </c>
      <c r="K750">
        <f>IF(AND(טבלה20[[#This Row],[CycleNumber]]&gt;B749,טבלה20[[#This Row],[CycleNumber]]&gt;2),IF(טבלה20[[#This Row],[דילוג]]=1,1,IF(MAX(K748:K749)=1,1,IF(טבלה20[[#This Row],[LengthofCycle]]-F749&lt;&gt;טבלה20[[#This Row],[הפרש קבוע אחרון]],0,""))),"")</f>
        <v>0</v>
      </c>
      <c r="L750" t="str">
        <f>IF(טבלה20[[#This Row],[CycleNumber]]&lt;3,"",IF(טבלה20[[#This Row],[דילוג]]=1,1,IF(L749="","",IF(טבלה20[[#This Row],[LengthofCycle]]-F749=טבלה20[[#This Row],[הפרש קבוע אחרון]],1,IF(L749+1&gt;3,"",L749+1)))))</f>
        <v/>
      </c>
      <c r="M750" t="str">
        <f>IF(AND(טבלה20[[#This Row],[פעילות]]=1,L751=2,L752=1,B752&gt;טבלה20[[#This Row],[CycleNumber]]),1,"")</f>
        <v/>
      </c>
      <c r="N750" t="str">
        <f>IF(AND(טבלה20[[#This Row],[האם יש לאישה וסת דילוג?]]=1,טבלה20[[#This Row],[CycleNumber]]&gt;5),IF(AND(טבלה20[[#This Row],[LengthofCycle]]=F747,F749=F746,F748=F745),1,""),"")</f>
        <v/>
      </c>
      <c r="O750" t="str">
        <f>IF(OR(טבלה20[[#This Row],[פעילות]]="",L749=""),"",IF(טבלה20[[#This Row],[פעילות]]=1,1,0))</f>
        <v/>
      </c>
      <c r="P750" t="str">
        <f>IF(AND(טבלה20[[#This Row],[הפרש קבוע אחרון]]&lt;&gt;"",טבלה20[[#This Row],[CycleNumber]]&lt;B751,B751&lt;&gt;"",טבלה20[[#This Row],[פעילות]]&lt;4),IF(F751-טבלה20[[#This Row],[LengthofCycle]]=טבלה20[[#This Row],[הפרש קבוע אחרון]],1,0),"")</f>
        <v/>
      </c>
      <c r="Q750" s="14" t="str">
        <f>IF(טבלה20[[#This Row],[פעילות]]="","",IF(OR(Q749="",AND(טבלה20[[#This Row],[דילוג]]=1,L749=3)),1,Q749+1))</f>
        <v/>
      </c>
      <c r="R750" s="14" t="str">
        <f>IF(AND(טבלה20[[#This Row],[מחזורי פעילות]]=3,H751=1,טבלה20[[#This Row],[הפרש קבוע אחרון]]&lt;&gt;J751),1,"")</f>
        <v/>
      </c>
      <c r="S750" s="14" t="str">
        <f>IF(AND(טבלה20[[#This Row],[מחזורי פעילות]]=3,H751=1,טבלה20[[#This Row],[הפרש קבוע אחרון]]=J751),1,"")</f>
        <v/>
      </c>
      <c r="T750" s="14" t="str">
        <f>IF(AND(טבלה20[[#This Row],[דילוג]]=1,טבלה20[[#This Row],[הפרש קבוע אחרון]]=J749,טבלה20[[#This Row],[מחזורי פעילות]]&gt;1),1,"")</f>
        <v/>
      </c>
      <c r="U750" s="14" t="str">
        <f>IF(OR(AND(טבלה20[[#This Row],[מחזורי פעילות]]&lt;&gt;"",Q751=""),AND(טבלה20[[#This Row],[פעילות]]=3,Q751=1)),טבלה20[[#This Row],[מחזורי פעילות]],"")</f>
        <v/>
      </c>
      <c r="V750" s="14" t="str">
        <f>IF(טבלה20[[#This Row],[באיזה מחזור נעקר אחרי קביעה?]]&lt;&gt;"",1,"")</f>
        <v/>
      </c>
      <c r="W750" s="14" t="str">
        <f>IF(AND(טבלה20[[#This Row],[באיזה מחזור נעקר אחרי קביעה?]]&lt;&gt;"",טבלה20[[#This Row],[CycleNumber]]&gt;B751),טבלה20[[#This Row],[באיזה מחזור נעקר אחרי קביעה?]],"")</f>
        <v/>
      </c>
      <c r="X750" s="14" t="str">
        <f>IF(AND(טבלה20[[#This Row],[הפרש קבוע אחרון]]&lt;&gt;"",J749=""),טבלה20[[#This Row],[CycleNumber]],"")</f>
        <v/>
      </c>
      <c r="Y750" s="14" t="str">
        <f>IF(OR(טבלה20[[#This Row],[CycleNumber]]&gt;B751,B751=""),טבלה20[[#This Row],[CycleNumber]],"")</f>
        <v/>
      </c>
      <c r="Z7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0" t="s">
        <v>11</v>
      </c>
      <c r="AS750">
        <v>4</v>
      </c>
      <c r="AT750">
        <v>30</v>
      </c>
      <c r="AU750">
        <f t="shared" si="25"/>
        <v>0</v>
      </c>
      <c r="AV750" t="str">
        <f t="shared" si="26"/>
        <v/>
      </c>
    </row>
    <row r="751" spans="1:48" x14ac:dyDescent="0.25">
      <c r="A751" t="s">
        <v>11</v>
      </c>
      <c r="B751">
        <v>6</v>
      </c>
      <c r="C751">
        <v>0</v>
      </c>
      <c r="D751">
        <v>1</v>
      </c>
      <c r="E751">
        <v>0</v>
      </c>
      <c r="F751">
        <v>31</v>
      </c>
      <c r="G751">
        <f>טבלה20[[#This Row],[LengthofCycle]]+1</f>
        <v>32</v>
      </c>
      <c r="H751" t="str">
        <f>IF(טבלה20[[#This Row],[CycleNumber]]&gt;2,IF(AND(טבלה20[[#This Row],[LengthofCycle]]-F750=F750-F749,טבלה20[[#This Row],[LengthofCycle]]-F750&lt;&gt;0),1,""),"")</f>
        <v/>
      </c>
      <c r="I751" t="str">
        <f>IF(טבלה20[[#This Row],[דילוג]]=1,SUM(H751:H752),"")</f>
        <v/>
      </c>
      <c r="J751" t="str">
        <f>IF(AND(טבלה20[[#This Row],[CycleNumber]]&gt;B750,טבלה20[[#This Row],[CycleNumber]]&gt;2),IF(טבלה20[[#This Row],[דילוג]]=1,טבלה20[[#This Row],[LengthofCycle]]-F750,J750),"")</f>
        <v/>
      </c>
      <c r="K751">
        <f>IF(AND(טבלה20[[#This Row],[CycleNumber]]&gt;B750,טבלה20[[#This Row],[CycleNumber]]&gt;2),IF(טבלה20[[#This Row],[דילוג]]=1,1,IF(MAX(K749:K750)=1,1,IF(טבלה20[[#This Row],[LengthofCycle]]-F750&lt;&gt;טבלה20[[#This Row],[הפרש קבוע אחרון]],0,""))),"")</f>
        <v>0</v>
      </c>
      <c r="L751" t="str">
        <f>IF(טבלה20[[#This Row],[CycleNumber]]&lt;3,"",IF(טבלה20[[#This Row],[דילוג]]=1,1,IF(L750="","",IF(טבלה20[[#This Row],[LengthofCycle]]-F750=טבלה20[[#This Row],[הפרש קבוע אחרון]],1,IF(L750+1&gt;3,"",L750+1)))))</f>
        <v/>
      </c>
      <c r="M751" t="str">
        <f>IF(AND(טבלה20[[#This Row],[פעילות]]=1,L752=2,L753=1,B753&gt;טבלה20[[#This Row],[CycleNumber]]),1,"")</f>
        <v/>
      </c>
      <c r="N751" t="str">
        <f>IF(AND(טבלה20[[#This Row],[האם יש לאישה וסת דילוג?]]=1,טבלה20[[#This Row],[CycleNumber]]&gt;5),IF(AND(טבלה20[[#This Row],[LengthofCycle]]=F748,F750=F747,F749=F746),1,""),"")</f>
        <v/>
      </c>
      <c r="O751" t="str">
        <f>IF(OR(טבלה20[[#This Row],[פעילות]]="",L750=""),"",IF(טבלה20[[#This Row],[פעילות]]=1,1,0))</f>
        <v/>
      </c>
      <c r="P751" t="str">
        <f>IF(AND(טבלה20[[#This Row],[הפרש קבוע אחרון]]&lt;&gt;"",טבלה20[[#This Row],[CycleNumber]]&lt;B752,B752&lt;&gt;"",טבלה20[[#This Row],[פעילות]]&lt;4),IF(F752-טבלה20[[#This Row],[LengthofCycle]]=טבלה20[[#This Row],[הפרש קבוע אחרון]],1,0),"")</f>
        <v/>
      </c>
      <c r="Q751" s="14" t="str">
        <f>IF(טבלה20[[#This Row],[פעילות]]="","",IF(OR(Q750="",AND(טבלה20[[#This Row],[דילוג]]=1,L750=3)),1,Q750+1))</f>
        <v/>
      </c>
      <c r="R751" s="14" t="str">
        <f>IF(AND(טבלה20[[#This Row],[מחזורי פעילות]]=3,H752=1,טבלה20[[#This Row],[הפרש קבוע אחרון]]&lt;&gt;J752),1,"")</f>
        <v/>
      </c>
      <c r="S751" s="14" t="str">
        <f>IF(AND(טבלה20[[#This Row],[מחזורי פעילות]]=3,H752=1,טבלה20[[#This Row],[הפרש קבוע אחרון]]=J752),1,"")</f>
        <v/>
      </c>
      <c r="T751" s="14" t="str">
        <f>IF(AND(טבלה20[[#This Row],[דילוג]]=1,טבלה20[[#This Row],[הפרש קבוע אחרון]]=J750,טבלה20[[#This Row],[מחזורי פעילות]]&gt;1),1,"")</f>
        <v/>
      </c>
      <c r="U751" s="14" t="str">
        <f>IF(OR(AND(טבלה20[[#This Row],[מחזורי פעילות]]&lt;&gt;"",Q752=""),AND(טבלה20[[#This Row],[פעילות]]=3,Q752=1)),טבלה20[[#This Row],[מחזורי פעילות]],"")</f>
        <v/>
      </c>
      <c r="V751" s="14" t="str">
        <f>IF(טבלה20[[#This Row],[באיזה מחזור נעקר אחרי קביעה?]]&lt;&gt;"",1,"")</f>
        <v/>
      </c>
      <c r="W751" s="14" t="str">
        <f>IF(AND(טבלה20[[#This Row],[באיזה מחזור נעקר אחרי קביעה?]]&lt;&gt;"",טבלה20[[#This Row],[CycleNumber]]&gt;B752),טבלה20[[#This Row],[באיזה מחזור נעקר אחרי קביעה?]],"")</f>
        <v/>
      </c>
      <c r="X751" s="14" t="str">
        <f>IF(AND(טבלה20[[#This Row],[הפרש קבוע אחרון]]&lt;&gt;"",J750=""),טבלה20[[#This Row],[CycleNumber]],"")</f>
        <v/>
      </c>
      <c r="Y751" s="14" t="str">
        <f>IF(OR(טבלה20[[#This Row],[CycleNumber]]&gt;B752,B752=""),טבלה20[[#This Row],[CycleNumber]],"")</f>
        <v/>
      </c>
      <c r="Z7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1" t="s">
        <v>11</v>
      </c>
      <c r="AS751">
        <v>5</v>
      </c>
      <c r="AT751">
        <v>32</v>
      </c>
      <c r="AU751">
        <f t="shared" si="25"/>
        <v>0</v>
      </c>
      <c r="AV751" t="str">
        <f t="shared" si="26"/>
        <v/>
      </c>
    </row>
    <row r="752" spans="1:48" x14ac:dyDescent="0.25">
      <c r="A752" t="s">
        <v>11</v>
      </c>
      <c r="B752">
        <v>7</v>
      </c>
      <c r="C752">
        <v>0</v>
      </c>
      <c r="D752">
        <v>1</v>
      </c>
      <c r="E752">
        <v>0</v>
      </c>
      <c r="F752">
        <v>31</v>
      </c>
      <c r="G752">
        <f>טבלה20[[#This Row],[LengthofCycle]]+1</f>
        <v>32</v>
      </c>
      <c r="H752" t="str">
        <f>IF(טבלה20[[#This Row],[CycleNumber]]&gt;2,IF(AND(טבלה20[[#This Row],[LengthofCycle]]-F751=F751-F750,טבלה20[[#This Row],[LengthofCycle]]-F751&lt;&gt;0),1,""),"")</f>
        <v/>
      </c>
      <c r="I752" t="str">
        <f>IF(טבלה20[[#This Row],[דילוג]]=1,SUM(H752:H753),"")</f>
        <v/>
      </c>
      <c r="J752" t="str">
        <f>IF(AND(טבלה20[[#This Row],[CycleNumber]]&gt;B751,טבלה20[[#This Row],[CycleNumber]]&gt;2),IF(טבלה20[[#This Row],[דילוג]]=1,טבלה20[[#This Row],[LengthofCycle]]-F751,J751),"")</f>
        <v/>
      </c>
      <c r="K752">
        <f>IF(AND(טבלה20[[#This Row],[CycleNumber]]&gt;B751,טבלה20[[#This Row],[CycleNumber]]&gt;2),IF(טבלה20[[#This Row],[דילוג]]=1,1,IF(MAX(K750:K751)=1,1,IF(טבלה20[[#This Row],[LengthofCycle]]-F751&lt;&gt;טבלה20[[#This Row],[הפרש קבוע אחרון]],0,""))),"")</f>
        <v>0</v>
      </c>
      <c r="L752" t="str">
        <f>IF(טבלה20[[#This Row],[CycleNumber]]&lt;3,"",IF(טבלה20[[#This Row],[דילוג]]=1,1,IF(L751="","",IF(טבלה20[[#This Row],[LengthofCycle]]-F751=טבלה20[[#This Row],[הפרש קבוע אחרון]],1,IF(L751+1&gt;3,"",L751+1)))))</f>
        <v/>
      </c>
      <c r="M752" t="str">
        <f>IF(AND(טבלה20[[#This Row],[פעילות]]=1,L753=2,L754=1,B754&gt;טבלה20[[#This Row],[CycleNumber]]),1,"")</f>
        <v/>
      </c>
      <c r="N752" t="str">
        <f>IF(AND(טבלה20[[#This Row],[האם יש לאישה וסת דילוג?]]=1,טבלה20[[#This Row],[CycleNumber]]&gt;5),IF(AND(טבלה20[[#This Row],[LengthofCycle]]=F749,F751=F748,F750=F747),1,""),"")</f>
        <v/>
      </c>
      <c r="O752" t="str">
        <f>IF(OR(טבלה20[[#This Row],[פעילות]]="",L751=""),"",IF(טבלה20[[#This Row],[פעילות]]=1,1,0))</f>
        <v/>
      </c>
      <c r="P752" t="str">
        <f>IF(AND(טבלה20[[#This Row],[הפרש קבוע אחרון]]&lt;&gt;"",טבלה20[[#This Row],[CycleNumber]]&lt;B753,B753&lt;&gt;"",טבלה20[[#This Row],[פעילות]]&lt;4),IF(F753-טבלה20[[#This Row],[LengthofCycle]]=טבלה20[[#This Row],[הפרש קבוע אחרון]],1,0),"")</f>
        <v/>
      </c>
      <c r="Q752" s="14" t="str">
        <f>IF(טבלה20[[#This Row],[פעילות]]="","",IF(OR(Q751="",AND(טבלה20[[#This Row],[דילוג]]=1,L751=3)),1,Q751+1))</f>
        <v/>
      </c>
      <c r="R752" s="14" t="str">
        <f>IF(AND(טבלה20[[#This Row],[מחזורי פעילות]]=3,H753=1,טבלה20[[#This Row],[הפרש קבוע אחרון]]&lt;&gt;J753),1,"")</f>
        <v/>
      </c>
      <c r="S752" s="14" t="str">
        <f>IF(AND(טבלה20[[#This Row],[מחזורי פעילות]]=3,H753=1,טבלה20[[#This Row],[הפרש קבוע אחרון]]=J753),1,"")</f>
        <v/>
      </c>
      <c r="T752" s="14" t="str">
        <f>IF(AND(טבלה20[[#This Row],[דילוג]]=1,טבלה20[[#This Row],[הפרש קבוע אחרון]]=J751,טבלה20[[#This Row],[מחזורי פעילות]]&gt;1),1,"")</f>
        <v/>
      </c>
      <c r="U752" s="14" t="str">
        <f>IF(OR(AND(טבלה20[[#This Row],[מחזורי פעילות]]&lt;&gt;"",Q753=""),AND(טבלה20[[#This Row],[פעילות]]=3,Q753=1)),טבלה20[[#This Row],[מחזורי פעילות]],"")</f>
        <v/>
      </c>
      <c r="V752" s="14" t="str">
        <f>IF(טבלה20[[#This Row],[באיזה מחזור נעקר אחרי קביעה?]]&lt;&gt;"",1,"")</f>
        <v/>
      </c>
      <c r="W752" s="14" t="str">
        <f>IF(AND(טבלה20[[#This Row],[באיזה מחזור נעקר אחרי קביעה?]]&lt;&gt;"",טבלה20[[#This Row],[CycleNumber]]&gt;B753),טבלה20[[#This Row],[באיזה מחזור נעקר אחרי קביעה?]],"")</f>
        <v/>
      </c>
      <c r="X752" s="14" t="str">
        <f>IF(AND(טבלה20[[#This Row],[הפרש קבוע אחרון]]&lt;&gt;"",J751=""),טבלה20[[#This Row],[CycleNumber]],"")</f>
        <v/>
      </c>
      <c r="Y752" s="14" t="str">
        <f>IF(OR(טבלה20[[#This Row],[CycleNumber]]&gt;B753,B753=""),טבלה20[[#This Row],[CycleNumber]],"")</f>
        <v/>
      </c>
      <c r="Z7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2" t="s">
        <v>11</v>
      </c>
      <c r="AS752">
        <v>6</v>
      </c>
      <c r="AT752">
        <v>31</v>
      </c>
      <c r="AU752">
        <f t="shared" si="25"/>
        <v>0</v>
      </c>
      <c r="AV752" t="str">
        <f t="shared" si="26"/>
        <v/>
      </c>
    </row>
    <row r="753" spans="1:48" x14ac:dyDescent="0.25">
      <c r="A753" t="s">
        <v>11</v>
      </c>
      <c r="B753">
        <v>8</v>
      </c>
      <c r="C753">
        <v>0</v>
      </c>
      <c r="D753">
        <v>1</v>
      </c>
      <c r="E753">
        <v>0</v>
      </c>
      <c r="F753">
        <v>30</v>
      </c>
      <c r="G753">
        <f>טבלה20[[#This Row],[LengthofCycle]]+1</f>
        <v>31</v>
      </c>
      <c r="H753" t="str">
        <f>IF(טבלה20[[#This Row],[CycleNumber]]&gt;2,IF(AND(טבלה20[[#This Row],[LengthofCycle]]-F752=F752-F751,טבלה20[[#This Row],[LengthofCycle]]-F752&lt;&gt;0),1,""),"")</f>
        <v/>
      </c>
      <c r="I753" t="str">
        <f>IF(טבלה20[[#This Row],[דילוג]]=1,SUM(H753:H754),"")</f>
        <v/>
      </c>
      <c r="J753" t="str">
        <f>IF(AND(טבלה20[[#This Row],[CycleNumber]]&gt;B752,טבלה20[[#This Row],[CycleNumber]]&gt;2),IF(טבלה20[[#This Row],[דילוג]]=1,טבלה20[[#This Row],[LengthofCycle]]-F752,J752),"")</f>
        <v/>
      </c>
      <c r="K753">
        <f>IF(AND(טבלה20[[#This Row],[CycleNumber]]&gt;B752,טבלה20[[#This Row],[CycleNumber]]&gt;2),IF(טבלה20[[#This Row],[דילוג]]=1,1,IF(MAX(K751:K752)=1,1,IF(טבלה20[[#This Row],[LengthofCycle]]-F752&lt;&gt;טבלה20[[#This Row],[הפרש קבוע אחרון]],0,""))),"")</f>
        <v>0</v>
      </c>
      <c r="L753" t="str">
        <f>IF(טבלה20[[#This Row],[CycleNumber]]&lt;3,"",IF(טבלה20[[#This Row],[דילוג]]=1,1,IF(L752="","",IF(טבלה20[[#This Row],[LengthofCycle]]-F752=טבלה20[[#This Row],[הפרש קבוע אחרון]],1,IF(L752+1&gt;3,"",L752+1)))))</f>
        <v/>
      </c>
      <c r="M753" t="str">
        <f>IF(AND(טבלה20[[#This Row],[פעילות]]=1,L754=2,L755=1,B755&gt;טבלה20[[#This Row],[CycleNumber]]),1,"")</f>
        <v/>
      </c>
      <c r="N753" t="str">
        <f>IF(AND(טבלה20[[#This Row],[האם יש לאישה וסת דילוג?]]=1,טבלה20[[#This Row],[CycleNumber]]&gt;5),IF(AND(טבלה20[[#This Row],[LengthofCycle]]=F750,F752=F749,F751=F748),1,""),"")</f>
        <v/>
      </c>
      <c r="O753" t="str">
        <f>IF(OR(טבלה20[[#This Row],[פעילות]]="",L752=""),"",IF(טבלה20[[#This Row],[פעילות]]=1,1,0))</f>
        <v/>
      </c>
      <c r="P753" t="str">
        <f>IF(AND(טבלה20[[#This Row],[הפרש קבוע אחרון]]&lt;&gt;"",טבלה20[[#This Row],[CycleNumber]]&lt;B754,B754&lt;&gt;"",טבלה20[[#This Row],[פעילות]]&lt;4),IF(F754-טבלה20[[#This Row],[LengthofCycle]]=טבלה20[[#This Row],[הפרש קבוע אחרון]],1,0),"")</f>
        <v/>
      </c>
      <c r="Q753" s="14" t="str">
        <f>IF(טבלה20[[#This Row],[פעילות]]="","",IF(OR(Q752="",AND(טבלה20[[#This Row],[דילוג]]=1,L752=3)),1,Q752+1))</f>
        <v/>
      </c>
      <c r="R753" s="14" t="str">
        <f>IF(AND(טבלה20[[#This Row],[מחזורי פעילות]]=3,H754=1,טבלה20[[#This Row],[הפרש קבוע אחרון]]&lt;&gt;J754),1,"")</f>
        <v/>
      </c>
      <c r="S753" s="14" t="str">
        <f>IF(AND(טבלה20[[#This Row],[מחזורי פעילות]]=3,H754=1,טבלה20[[#This Row],[הפרש קבוע אחרון]]=J754),1,"")</f>
        <v/>
      </c>
      <c r="T753" s="14" t="str">
        <f>IF(AND(טבלה20[[#This Row],[דילוג]]=1,טבלה20[[#This Row],[הפרש קבוע אחרון]]=J752,טבלה20[[#This Row],[מחזורי פעילות]]&gt;1),1,"")</f>
        <v/>
      </c>
      <c r="U753" s="14" t="str">
        <f>IF(OR(AND(טבלה20[[#This Row],[מחזורי פעילות]]&lt;&gt;"",Q754=""),AND(טבלה20[[#This Row],[פעילות]]=3,Q754=1)),טבלה20[[#This Row],[מחזורי פעילות]],"")</f>
        <v/>
      </c>
      <c r="V753" s="14" t="str">
        <f>IF(טבלה20[[#This Row],[באיזה מחזור נעקר אחרי קביעה?]]&lt;&gt;"",1,"")</f>
        <v/>
      </c>
      <c r="W753" s="14" t="str">
        <f>IF(AND(טבלה20[[#This Row],[באיזה מחזור נעקר אחרי קביעה?]]&lt;&gt;"",טבלה20[[#This Row],[CycleNumber]]&gt;B754),טבלה20[[#This Row],[באיזה מחזור נעקר אחרי קביעה?]],"")</f>
        <v/>
      </c>
      <c r="X753" s="14" t="str">
        <f>IF(AND(טבלה20[[#This Row],[הפרש קבוע אחרון]]&lt;&gt;"",J752=""),טבלה20[[#This Row],[CycleNumber]],"")</f>
        <v/>
      </c>
      <c r="Y753" s="14" t="str">
        <f>IF(OR(טבלה20[[#This Row],[CycleNumber]]&gt;B754,B754=""),טבלה20[[#This Row],[CycleNumber]],"")</f>
        <v/>
      </c>
      <c r="Z7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3" t="s">
        <v>11</v>
      </c>
      <c r="AS753">
        <v>7</v>
      </c>
      <c r="AT753">
        <v>31</v>
      </c>
      <c r="AU753">
        <f t="shared" si="25"/>
        <v>0</v>
      </c>
      <c r="AV753" t="str">
        <f t="shared" si="26"/>
        <v/>
      </c>
    </row>
    <row r="754" spans="1:48" x14ac:dyDescent="0.25">
      <c r="A754" t="s">
        <v>11</v>
      </c>
      <c r="B754">
        <v>9</v>
      </c>
      <c r="C754">
        <v>0</v>
      </c>
      <c r="D754">
        <v>1</v>
      </c>
      <c r="E754">
        <v>0</v>
      </c>
      <c r="F754">
        <v>30</v>
      </c>
      <c r="G754">
        <f>טבלה20[[#This Row],[LengthofCycle]]+1</f>
        <v>31</v>
      </c>
      <c r="H754" t="str">
        <f>IF(טבלה20[[#This Row],[CycleNumber]]&gt;2,IF(AND(טבלה20[[#This Row],[LengthofCycle]]-F753=F753-F752,טבלה20[[#This Row],[LengthofCycle]]-F753&lt;&gt;0),1,""),"")</f>
        <v/>
      </c>
      <c r="I754" t="str">
        <f>IF(טבלה20[[#This Row],[דילוג]]=1,SUM(H754:H755),"")</f>
        <v/>
      </c>
      <c r="J754" t="str">
        <f>IF(AND(טבלה20[[#This Row],[CycleNumber]]&gt;B753,טבלה20[[#This Row],[CycleNumber]]&gt;2),IF(טבלה20[[#This Row],[דילוג]]=1,טבלה20[[#This Row],[LengthofCycle]]-F753,J753),"")</f>
        <v/>
      </c>
      <c r="K754">
        <f>IF(AND(טבלה20[[#This Row],[CycleNumber]]&gt;B753,טבלה20[[#This Row],[CycleNumber]]&gt;2),IF(טבלה20[[#This Row],[דילוג]]=1,1,IF(MAX(K752:K753)=1,1,IF(טבלה20[[#This Row],[LengthofCycle]]-F753&lt;&gt;טבלה20[[#This Row],[הפרש קבוע אחרון]],0,""))),"")</f>
        <v>0</v>
      </c>
      <c r="L754" t="str">
        <f>IF(טבלה20[[#This Row],[CycleNumber]]&lt;3,"",IF(טבלה20[[#This Row],[דילוג]]=1,1,IF(L753="","",IF(טבלה20[[#This Row],[LengthofCycle]]-F753=טבלה20[[#This Row],[הפרש קבוע אחרון]],1,IF(L753+1&gt;3,"",L753+1)))))</f>
        <v/>
      </c>
      <c r="M754" t="str">
        <f>IF(AND(טבלה20[[#This Row],[פעילות]]=1,L755=2,L756=1,B756&gt;טבלה20[[#This Row],[CycleNumber]]),1,"")</f>
        <v/>
      </c>
      <c r="N754" t="str">
        <f>IF(AND(טבלה20[[#This Row],[האם יש לאישה וסת דילוג?]]=1,טבלה20[[#This Row],[CycleNumber]]&gt;5),IF(AND(טבלה20[[#This Row],[LengthofCycle]]=F751,F753=F750,F752=F749),1,""),"")</f>
        <v/>
      </c>
      <c r="O754" t="str">
        <f>IF(OR(טבלה20[[#This Row],[פעילות]]="",L753=""),"",IF(טבלה20[[#This Row],[פעילות]]=1,1,0))</f>
        <v/>
      </c>
      <c r="P754" t="str">
        <f>IF(AND(טבלה20[[#This Row],[הפרש קבוע אחרון]]&lt;&gt;"",טבלה20[[#This Row],[CycleNumber]]&lt;B755,B755&lt;&gt;"",טבלה20[[#This Row],[פעילות]]&lt;4),IF(F755-טבלה20[[#This Row],[LengthofCycle]]=טבלה20[[#This Row],[הפרש קבוע אחרון]],1,0),"")</f>
        <v/>
      </c>
      <c r="Q754" s="14" t="str">
        <f>IF(טבלה20[[#This Row],[פעילות]]="","",IF(OR(Q753="",AND(טבלה20[[#This Row],[דילוג]]=1,L753=3)),1,Q753+1))</f>
        <v/>
      </c>
      <c r="R754" s="14" t="str">
        <f>IF(AND(טבלה20[[#This Row],[מחזורי פעילות]]=3,H755=1,טבלה20[[#This Row],[הפרש קבוע אחרון]]&lt;&gt;J755),1,"")</f>
        <v/>
      </c>
      <c r="S754" s="14" t="str">
        <f>IF(AND(טבלה20[[#This Row],[מחזורי פעילות]]=3,H755=1,טבלה20[[#This Row],[הפרש קבוע אחרון]]=J755),1,"")</f>
        <v/>
      </c>
      <c r="T754" s="14" t="str">
        <f>IF(AND(טבלה20[[#This Row],[דילוג]]=1,טבלה20[[#This Row],[הפרש קבוע אחרון]]=J753,טבלה20[[#This Row],[מחזורי פעילות]]&gt;1),1,"")</f>
        <v/>
      </c>
      <c r="U754" s="14" t="str">
        <f>IF(OR(AND(טבלה20[[#This Row],[מחזורי פעילות]]&lt;&gt;"",Q755=""),AND(טבלה20[[#This Row],[פעילות]]=3,Q755=1)),טבלה20[[#This Row],[מחזורי פעילות]],"")</f>
        <v/>
      </c>
      <c r="V754" s="14" t="str">
        <f>IF(טבלה20[[#This Row],[באיזה מחזור נעקר אחרי קביעה?]]&lt;&gt;"",1,"")</f>
        <v/>
      </c>
      <c r="W754" s="14" t="str">
        <f>IF(AND(טבלה20[[#This Row],[באיזה מחזור נעקר אחרי קביעה?]]&lt;&gt;"",טבלה20[[#This Row],[CycleNumber]]&gt;B755),טבלה20[[#This Row],[באיזה מחזור נעקר אחרי קביעה?]],"")</f>
        <v/>
      </c>
      <c r="X754" s="14" t="str">
        <f>IF(AND(טבלה20[[#This Row],[הפרש קבוע אחרון]]&lt;&gt;"",J753=""),טבלה20[[#This Row],[CycleNumber]],"")</f>
        <v/>
      </c>
      <c r="Y754" s="14" t="str">
        <f>IF(OR(טבלה20[[#This Row],[CycleNumber]]&gt;B755,B755=""),טבלה20[[#This Row],[CycleNumber]],"")</f>
        <v/>
      </c>
      <c r="Z7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4" t="s">
        <v>11</v>
      </c>
      <c r="AS754">
        <v>8</v>
      </c>
      <c r="AT754">
        <v>30</v>
      </c>
      <c r="AU754">
        <f t="shared" si="25"/>
        <v>0</v>
      </c>
      <c r="AV754" t="str">
        <f t="shared" si="26"/>
        <v/>
      </c>
    </row>
    <row r="755" spans="1:48" x14ac:dyDescent="0.25">
      <c r="A755" t="s">
        <v>11</v>
      </c>
      <c r="B755">
        <v>10</v>
      </c>
      <c r="C755">
        <v>0</v>
      </c>
      <c r="D755">
        <v>1</v>
      </c>
      <c r="E755">
        <v>0</v>
      </c>
      <c r="F755">
        <v>31</v>
      </c>
      <c r="G755">
        <f>טבלה20[[#This Row],[LengthofCycle]]+1</f>
        <v>32</v>
      </c>
      <c r="H755" t="str">
        <f>IF(טבלה20[[#This Row],[CycleNumber]]&gt;2,IF(AND(טבלה20[[#This Row],[LengthofCycle]]-F754=F754-F753,טבלה20[[#This Row],[LengthofCycle]]-F754&lt;&gt;0),1,""),"")</f>
        <v/>
      </c>
      <c r="I755" t="str">
        <f>IF(טבלה20[[#This Row],[דילוג]]=1,SUM(H755:H756),"")</f>
        <v/>
      </c>
      <c r="J755" t="str">
        <f>IF(AND(טבלה20[[#This Row],[CycleNumber]]&gt;B754,טבלה20[[#This Row],[CycleNumber]]&gt;2),IF(טבלה20[[#This Row],[דילוג]]=1,טבלה20[[#This Row],[LengthofCycle]]-F754,J754),"")</f>
        <v/>
      </c>
      <c r="K755">
        <f>IF(AND(טבלה20[[#This Row],[CycleNumber]]&gt;B754,טבלה20[[#This Row],[CycleNumber]]&gt;2),IF(טבלה20[[#This Row],[דילוג]]=1,1,IF(MAX(K753:K754)=1,1,IF(טבלה20[[#This Row],[LengthofCycle]]-F754&lt;&gt;טבלה20[[#This Row],[הפרש קבוע אחרון]],0,""))),"")</f>
        <v>0</v>
      </c>
      <c r="L755" t="str">
        <f>IF(טבלה20[[#This Row],[CycleNumber]]&lt;3,"",IF(טבלה20[[#This Row],[דילוג]]=1,1,IF(L754="","",IF(טבלה20[[#This Row],[LengthofCycle]]-F754=טבלה20[[#This Row],[הפרש קבוע אחרון]],1,IF(L754+1&gt;3,"",L754+1)))))</f>
        <v/>
      </c>
      <c r="M755" t="str">
        <f>IF(AND(טבלה20[[#This Row],[פעילות]]=1,L756=2,L757=1,B757&gt;טבלה20[[#This Row],[CycleNumber]]),1,"")</f>
        <v/>
      </c>
      <c r="N755" t="str">
        <f>IF(AND(טבלה20[[#This Row],[האם יש לאישה וסת דילוג?]]=1,טבלה20[[#This Row],[CycleNumber]]&gt;5),IF(AND(טבלה20[[#This Row],[LengthofCycle]]=F752,F754=F751,F753=F750),1,""),"")</f>
        <v/>
      </c>
      <c r="O755" t="str">
        <f>IF(OR(טבלה20[[#This Row],[פעילות]]="",L754=""),"",IF(טבלה20[[#This Row],[פעילות]]=1,1,0))</f>
        <v/>
      </c>
      <c r="P755" t="str">
        <f>IF(AND(טבלה20[[#This Row],[הפרש קבוע אחרון]]&lt;&gt;"",טבלה20[[#This Row],[CycleNumber]]&lt;B756,B756&lt;&gt;"",טבלה20[[#This Row],[פעילות]]&lt;4),IF(F756-טבלה20[[#This Row],[LengthofCycle]]=טבלה20[[#This Row],[הפרש קבוע אחרון]],1,0),"")</f>
        <v/>
      </c>
      <c r="Q755" s="14" t="str">
        <f>IF(טבלה20[[#This Row],[פעילות]]="","",IF(OR(Q754="",AND(טבלה20[[#This Row],[דילוג]]=1,L754=3)),1,Q754+1))</f>
        <v/>
      </c>
      <c r="R755" s="14" t="str">
        <f>IF(AND(טבלה20[[#This Row],[מחזורי פעילות]]=3,H756=1,טבלה20[[#This Row],[הפרש קבוע אחרון]]&lt;&gt;J756),1,"")</f>
        <v/>
      </c>
      <c r="S755" s="14" t="str">
        <f>IF(AND(טבלה20[[#This Row],[מחזורי פעילות]]=3,H756=1,טבלה20[[#This Row],[הפרש קבוע אחרון]]=J756),1,"")</f>
        <v/>
      </c>
      <c r="T755" s="14" t="str">
        <f>IF(AND(טבלה20[[#This Row],[דילוג]]=1,טבלה20[[#This Row],[הפרש קבוע אחרון]]=J754,טבלה20[[#This Row],[מחזורי פעילות]]&gt;1),1,"")</f>
        <v/>
      </c>
      <c r="U755" s="14" t="str">
        <f>IF(OR(AND(טבלה20[[#This Row],[מחזורי פעילות]]&lt;&gt;"",Q756=""),AND(טבלה20[[#This Row],[פעילות]]=3,Q756=1)),טבלה20[[#This Row],[מחזורי פעילות]],"")</f>
        <v/>
      </c>
      <c r="V755" s="14" t="str">
        <f>IF(טבלה20[[#This Row],[באיזה מחזור נעקר אחרי קביעה?]]&lt;&gt;"",1,"")</f>
        <v/>
      </c>
      <c r="W755" s="14" t="str">
        <f>IF(AND(טבלה20[[#This Row],[באיזה מחזור נעקר אחרי קביעה?]]&lt;&gt;"",טבלה20[[#This Row],[CycleNumber]]&gt;B756),טבלה20[[#This Row],[באיזה מחזור נעקר אחרי קביעה?]],"")</f>
        <v/>
      </c>
      <c r="X755" s="14" t="str">
        <f>IF(AND(טבלה20[[#This Row],[הפרש קבוע אחרון]]&lt;&gt;"",J754=""),טבלה20[[#This Row],[CycleNumber]],"")</f>
        <v/>
      </c>
      <c r="Y755" s="14" t="str">
        <f>IF(OR(טבלה20[[#This Row],[CycleNumber]]&gt;B756,B756=""),טבלה20[[#This Row],[CycleNumber]],"")</f>
        <v/>
      </c>
      <c r="Z7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5" t="s">
        <v>11</v>
      </c>
      <c r="AS755">
        <v>9</v>
      </c>
      <c r="AT755">
        <v>30</v>
      </c>
      <c r="AU755">
        <f t="shared" si="25"/>
        <v>0</v>
      </c>
      <c r="AV755" t="str">
        <f t="shared" si="26"/>
        <v/>
      </c>
    </row>
    <row r="756" spans="1:48" x14ac:dyDescent="0.25">
      <c r="A756" t="s">
        <v>11</v>
      </c>
      <c r="B756">
        <v>11</v>
      </c>
      <c r="C756">
        <v>0</v>
      </c>
      <c r="D756">
        <v>1</v>
      </c>
      <c r="E756">
        <v>0</v>
      </c>
      <c r="F756">
        <v>35</v>
      </c>
      <c r="G756">
        <f>טבלה20[[#This Row],[LengthofCycle]]+1</f>
        <v>36</v>
      </c>
      <c r="H756" t="str">
        <f>IF(טבלה20[[#This Row],[CycleNumber]]&gt;2,IF(AND(טבלה20[[#This Row],[LengthofCycle]]-F755=F755-F754,טבלה20[[#This Row],[LengthofCycle]]-F755&lt;&gt;0),1,""),"")</f>
        <v/>
      </c>
      <c r="I756" t="str">
        <f>IF(טבלה20[[#This Row],[דילוג]]=1,SUM(H756:H757),"")</f>
        <v/>
      </c>
      <c r="J756" t="str">
        <f>IF(AND(טבלה20[[#This Row],[CycleNumber]]&gt;B755,טבלה20[[#This Row],[CycleNumber]]&gt;2),IF(טבלה20[[#This Row],[דילוג]]=1,טבלה20[[#This Row],[LengthofCycle]]-F755,J755),"")</f>
        <v/>
      </c>
      <c r="K756">
        <f>IF(AND(טבלה20[[#This Row],[CycleNumber]]&gt;B755,טבלה20[[#This Row],[CycleNumber]]&gt;2),IF(טבלה20[[#This Row],[דילוג]]=1,1,IF(MAX(K754:K755)=1,1,IF(טבלה20[[#This Row],[LengthofCycle]]-F755&lt;&gt;טבלה20[[#This Row],[הפרש קבוע אחרון]],0,""))),"")</f>
        <v>0</v>
      </c>
      <c r="L756" t="str">
        <f>IF(טבלה20[[#This Row],[CycleNumber]]&lt;3,"",IF(טבלה20[[#This Row],[דילוג]]=1,1,IF(L755="","",IF(טבלה20[[#This Row],[LengthofCycle]]-F755=טבלה20[[#This Row],[הפרש קבוע אחרון]],1,IF(L755+1&gt;3,"",L755+1)))))</f>
        <v/>
      </c>
      <c r="M756" t="str">
        <f>IF(AND(טבלה20[[#This Row],[פעילות]]=1,L757=2,L758=1,B758&gt;טבלה20[[#This Row],[CycleNumber]]),1,"")</f>
        <v/>
      </c>
      <c r="N756" t="str">
        <f>IF(AND(טבלה20[[#This Row],[האם יש לאישה וסת דילוג?]]=1,טבלה20[[#This Row],[CycleNumber]]&gt;5),IF(AND(טבלה20[[#This Row],[LengthofCycle]]=F753,F755=F752,F754=F751),1,""),"")</f>
        <v/>
      </c>
      <c r="O756" t="str">
        <f>IF(OR(טבלה20[[#This Row],[פעילות]]="",L755=""),"",IF(טבלה20[[#This Row],[פעילות]]=1,1,0))</f>
        <v/>
      </c>
      <c r="P756" t="str">
        <f>IF(AND(טבלה20[[#This Row],[הפרש קבוע אחרון]]&lt;&gt;"",טבלה20[[#This Row],[CycleNumber]]&lt;B757,B757&lt;&gt;"",טבלה20[[#This Row],[פעילות]]&lt;4),IF(F757-טבלה20[[#This Row],[LengthofCycle]]=טבלה20[[#This Row],[הפרש קבוע אחרון]],1,0),"")</f>
        <v/>
      </c>
      <c r="Q756" s="14" t="str">
        <f>IF(טבלה20[[#This Row],[פעילות]]="","",IF(OR(Q755="",AND(טבלה20[[#This Row],[דילוג]]=1,L755=3)),1,Q755+1))</f>
        <v/>
      </c>
      <c r="R756" s="14" t="str">
        <f>IF(AND(טבלה20[[#This Row],[מחזורי פעילות]]=3,H757=1,טבלה20[[#This Row],[הפרש קבוע אחרון]]&lt;&gt;J757),1,"")</f>
        <v/>
      </c>
      <c r="S756" s="14" t="str">
        <f>IF(AND(טבלה20[[#This Row],[מחזורי פעילות]]=3,H757=1,טבלה20[[#This Row],[הפרש קבוע אחרון]]=J757),1,"")</f>
        <v/>
      </c>
      <c r="T756" s="14" t="str">
        <f>IF(AND(טבלה20[[#This Row],[דילוג]]=1,טבלה20[[#This Row],[הפרש קבוע אחרון]]=J755,טבלה20[[#This Row],[מחזורי פעילות]]&gt;1),1,"")</f>
        <v/>
      </c>
      <c r="U756" s="14" t="str">
        <f>IF(OR(AND(טבלה20[[#This Row],[מחזורי פעילות]]&lt;&gt;"",Q757=""),AND(טבלה20[[#This Row],[פעילות]]=3,Q757=1)),טבלה20[[#This Row],[מחזורי פעילות]],"")</f>
        <v/>
      </c>
      <c r="V756" s="14" t="str">
        <f>IF(טבלה20[[#This Row],[באיזה מחזור נעקר אחרי קביעה?]]&lt;&gt;"",1,"")</f>
        <v/>
      </c>
      <c r="W756" s="14" t="str">
        <f>IF(AND(טבלה20[[#This Row],[באיזה מחזור נעקר אחרי קביעה?]]&lt;&gt;"",טבלה20[[#This Row],[CycleNumber]]&gt;B757),טבלה20[[#This Row],[באיזה מחזור נעקר אחרי קביעה?]],"")</f>
        <v/>
      </c>
      <c r="X756" s="14" t="str">
        <f>IF(AND(טבלה20[[#This Row],[הפרש קבוע אחרון]]&lt;&gt;"",J755=""),טבלה20[[#This Row],[CycleNumber]],"")</f>
        <v/>
      </c>
      <c r="Y756" s="14" t="str">
        <f>IF(OR(טבלה20[[#This Row],[CycleNumber]]&gt;B757,B757=""),טבלה20[[#This Row],[CycleNumber]],"")</f>
        <v/>
      </c>
      <c r="Z7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6" t="s">
        <v>11</v>
      </c>
      <c r="AS756">
        <v>10</v>
      </c>
      <c r="AT756">
        <v>31</v>
      </c>
      <c r="AU756">
        <f t="shared" si="25"/>
        <v>0</v>
      </c>
      <c r="AV756" t="str">
        <f t="shared" si="26"/>
        <v/>
      </c>
    </row>
    <row r="757" spans="1:48" x14ac:dyDescent="0.25">
      <c r="A757" t="s">
        <v>11</v>
      </c>
      <c r="B757">
        <v>12</v>
      </c>
      <c r="C757">
        <v>0</v>
      </c>
      <c r="D757">
        <v>1</v>
      </c>
      <c r="E757">
        <v>0</v>
      </c>
      <c r="F757">
        <v>30</v>
      </c>
      <c r="G757">
        <f>טבלה20[[#This Row],[LengthofCycle]]+1</f>
        <v>31</v>
      </c>
      <c r="H757" t="str">
        <f>IF(טבלה20[[#This Row],[CycleNumber]]&gt;2,IF(AND(טבלה20[[#This Row],[LengthofCycle]]-F756=F756-F755,טבלה20[[#This Row],[LengthofCycle]]-F756&lt;&gt;0),1,""),"")</f>
        <v/>
      </c>
      <c r="I757" t="str">
        <f>IF(טבלה20[[#This Row],[דילוג]]=1,SUM(H757:H758),"")</f>
        <v/>
      </c>
      <c r="J757" t="str">
        <f>IF(AND(טבלה20[[#This Row],[CycleNumber]]&gt;B756,טבלה20[[#This Row],[CycleNumber]]&gt;2),IF(טבלה20[[#This Row],[דילוג]]=1,טבלה20[[#This Row],[LengthofCycle]]-F756,J756),"")</f>
        <v/>
      </c>
      <c r="K757">
        <f>IF(AND(טבלה20[[#This Row],[CycleNumber]]&gt;B756,טבלה20[[#This Row],[CycleNumber]]&gt;2),IF(טבלה20[[#This Row],[דילוג]]=1,1,IF(MAX(K755:K756)=1,1,IF(טבלה20[[#This Row],[LengthofCycle]]-F756&lt;&gt;טבלה20[[#This Row],[הפרש קבוע אחרון]],0,""))),"")</f>
        <v>0</v>
      </c>
      <c r="L757" t="str">
        <f>IF(טבלה20[[#This Row],[CycleNumber]]&lt;3,"",IF(טבלה20[[#This Row],[דילוג]]=1,1,IF(L756="","",IF(טבלה20[[#This Row],[LengthofCycle]]-F756=טבלה20[[#This Row],[הפרש קבוע אחרון]],1,IF(L756+1&gt;3,"",L756+1)))))</f>
        <v/>
      </c>
      <c r="M757" t="str">
        <f>IF(AND(טבלה20[[#This Row],[פעילות]]=1,L758=2,L759=1,B759&gt;טבלה20[[#This Row],[CycleNumber]]),1,"")</f>
        <v/>
      </c>
      <c r="N757" t="str">
        <f>IF(AND(טבלה20[[#This Row],[האם יש לאישה וסת דילוג?]]=1,טבלה20[[#This Row],[CycleNumber]]&gt;5),IF(AND(טבלה20[[#This Row],[LengthofCycle]]=F754,F756=F753,F755=F752),1,""),"")</f>
        <v/>
      </c>
      <c r="O757" t="str">
        <f>IF(OR(טבלה20[[#This Row],[פעילות]]="",L756=""),"",IF(טבלה20[[#This Row],[פעילות]]=1,1,0))</f>
        <v/>
      </c>
      <c r="P757" t="str">
        <f>IF(AND(טבלה20[[#This Row],[הפרש קבוע אחרון]]&lt;&gt;"",טבלה20[[#This Row],[CycleNumber]]&lt;B758,B758&lt;&gt;"",טבלה20[[#This Row],[פעילות]]&lt;4),IF(F758-טבלה20[[#This Row],[LengthofCycle]]=טבלה20[[#This Row],[הפרש קבוע אחרון]],1,0),"")</f>
        <v/>
      </c>
      <c r="Q757" s="14" t="str">
        <f>IF(טבלה20[[#This Row],[פעילות]]="","",IF(OR(Q756="",AND(טבלה20[[#This Row],[דילוג]]=1,L756=3)),1,Q756+1))</f>
        <v/>
      </c>
      <c r="R757" s="14" t="str">
        <f>IF(AND(טבלה20[[#This Row],[מחזורי פעילות]]=3,H758=1,טבלה20[[#This Row],[הפרש קבוע אחרון]]&lt;&gt;J758),1,"")</f>
        <v/>
      </c>
      <c r="S757" s="14" t="str">
        <f>IF(AND(טבלה20[[#This Row],[מחזורי פעילות]]=3,H758=1,טבלה20[[#This Row],[הפרש קבוע אחרון]]=J758),1,"")</f>
        <v/>
      </c>
      <c r="T757" s="14" t="str">
        <f>IF(AND(טבלה20[[#This Row],[דילוג]]=1,טבלה20[[#This Row],[הפרש קבוע אחרון]]=J756,טבלה20[[#This Row],[מחזורי פעילות]]&gt;1),1,"")</f>
        <v/>
      </c>
      <c r="U757" s="14" t="str">
        <f>IF(OR(AND(טבלה20[[#This Row],[מחזורי פעילות]]&lt;&gt;"",Q758=""),AND(טבלה20[[#This Row],[פעילות]]=3,Q758=1)),טבלה20[[#This Row],[מחזורי פעילות]],"")</f>
        <v/>
      </c>
      <c r="V757" s="14" t="str">
        <f>IF(טבלה20[[#This Row],[באיזה מחזור נעקר אחרי קביעה?]]&lt;&gt;"",1,"")</f>
        <v/>
      </c>
      <c r="W757" s="14" t="str">
        <f>IF(AND(טבלה20[[#This Row],[באיזה מחזור נעקר אחרי קביעה?]]&lt;&gt;"",טבלה20[[#This Row],[CycleNumber]]&gt;B758),טבלה20[[#This Row],[באיזה מחזור נעקר אחרי קביעה?]],"")</f>
        <v/>
      </c>
      <c r="X757" s="14" t="str">
        <f>IF(AND(טבלה20[[#This Row],[הפרש קבוע אחרון]]&lt;&gt;"",J756=""),טבלה20[[#This Row],[CycleNumber]],"")</f>
        <v/>
      </c>
      <c r="Y757" s="14" t="str">
        <f>IF(OR(טבלה20[[#This Row],[CycleNumber]]&gt;B758,B758=""),טבלה20[[#This Row],[CycleNumber]],"")</f>
        <v/>
      </c>
      <c r="Z7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7" t="s">
        <v>11</v>
      </c>
      <c r="AS757">
        <v>11</v>
      </c>
      <c r="AT757">
        <v>35</v>
      </c>
      <c r="AU757">
        <f t="shared" si="25"/>
        <v>0</v>
      </c>
      <c r="AV757" t="str">
        <f t="shared" si="26"/>
        <v/>
      </c>
    </row>
    <row r="758" spans="1:48" x14ac:dyDescent="0.25">
      <c r="A758" t="s">
        <v>11</v>
      </c>
      <c r="B758">
        <v>13</v>
      </c>
      <c r="C758">
        <v>0</v>
      </c>
      <c r="D758">
        <v>1</v>
      </c>
      <c r="E758">
        <v>0</v>
      </c>
      <c r="F758">
        <v>38</v>
      </c>
      <c r="G758">
        <f>טבלה20[[#This Row],[LengthofCycle]]+1</f>
        <v>39</v>
      </c>
      <c r="H758" t="str">
        <f>IF(טבלה20[[#This Row],[CycleNumber]]&gt;2,IF(AND(טבלה20[[#This Row],[LengthofCycle]]-F757=F757-F756,טבלה20[[#This Row],[LengthofCycle]]-F757&lt;&gt;0),1,""),"")</f>
        <v/>
      </c>
      <c r="I758" t="str">
        <f>IF(טבלה20[[#This Row],[דילוג]]=1,SUM(H758:H759),"")</f>
        <v/>
      </c>
      <c r="J758" t="str">
        <f>IF(AND(טבלה20[[#This Row],[CycleNumber]]&gt;B757,טבלה20[[#This Row],[CycleNumber]]&gt;2),IF(טבלה20[[#This Row],[דילוג]]=1,טבלה20[[#This Row],[LengthofCycle]]-F757,J757),"")</f>
        <v/>
      </c>
      <c r="K758">
        <f>IF(AND(טבלה20[[#This Row],[CycleNumber]]&gt;B757,טבלה20[[#This Row],[CycleNumber]]&gt;2),IF(טבלה20[[#This Row],[דילוג]]=1,1,IF(MAX(K756:K757)=1,1,IF(טבלה20[[#This Row],[LengthofCycle]]-F757&lt;&gt;טבלה20[[#This Row],[הפרש קבוע אחרון]],0,""))),"")</f>
        <v>0</v>
      </c>
      <c r="L758" t="str">
        <f>IF(טבלה20[[#This Row],[CycleNumber]]&lt;3,"",IF(טבלה20[[#This Row],[דילוג]]=1,1,IF(L757="","",IF(טבלה20[[#This Row],[LengthofCycle]]-F757=טבלה20[[#This Row],[הפרש קבוע אחרון]],1,IF(L757+1&gt;3,"",L757+1)))))</f>
        <v/>
      </c>
      <c r="M758" t="str">
        <f>IF(AND(טבלה20[[#This Row],[פעילות]]=1,L759=2,L760=1,B760&gt;טבלה20[[#This Row],[CycleNumber]]),1,"")</f>
        <v/>
      </c>
      <c r="N758" t="str">
        <f>IF(AND(טבלה20[[#This Row],[האם יש לאישה וסת דילוג?]]=1,טבלה20[[#This Row],[CycleNumber]]&gt;5),IF(AND(טבלה20[[#This Row],[LengthofCycle]]=F755,F757=F754,F756=F753),1,""),"")</f>
        <v/>
      </c>
      <c r="O758" t="str">
        <f>IF(OR(טבלה20[[#This Row],[פעילות]]="",L757=""),"",IF(טבלה20[[#This Row],[פעילות]]=1,1,0))</f>
        <v/>
      </c>
      <c r="P758" t="str">
        <f>IF(AND(טבלה20[[#This Row],[הפרש קבוע אחרון]]&lt;&gt;"",טבלה20[[#This Row],[CycleNumber]]&lt;B759,B759&lt;&gt;"",טבלה20[[#This Row],[פעילות]]&lt;4),IF(F759-טבלה20[[#This Row],[LengthofCycle]]=טבלה20[[#This Row],[הפרש קבוע אחרון]],1,0),"")</f>
        <v/>
      </c>
      <c r="Q758" s="14" t="str">
        <f>IF(טבלה20[[#This Row],[פעילות]]="","",IF(OR(Q757="",AND(טבלה20[[#This Row],[דילוג]]=1,L757=3)),1,Q757+1))</f>
        <v/>
      </c>
      <c r="R758" s="14" t="str">
        <f>IF(AND(טבלה20[[#This Row],[מחזורי פעילות]]=3,H759=1,טבלה20[[#This Row],[הפרש קבוע אחרון]]&lt;&gt;J759),1,"")</f>
        <v/>
      </c>
      <c r="S758" s="14" t="str">
        <f>IF(AND(טבלה20[[#This Row],[מחזורי פעילות]]=3,H759=1,טבלה20[[#This Row],[הפרש קבוע אחרון]]=J759),1,"")</f>
        <v/>
      </c>
      <c r="T758" s="14" t="str">
        <f>IF(AND(טבלה20[[#This Row],[דילוג]]=1,טבלה20[[#This Row],[הפרש קבוע אחרון]]=J757,טבלה20[[#This Row],[מחזורי פעילות]]&gt;1),1,"")</f>
        <v/>
      </c>
      <c r="U758" s="14" t="str">
        <f>IF(OR(AND(טבלה20[[#This Row],[מחזורי פעילות]]&lt;&gt;"",Q759=""),AND(טבלה20[[#This Row],[פעילות]]=3,Q759=1)),טבלה20[[#This Row],[מחזורי פעילות]],"")</f>
        <v/>
      </c>
      <c r="V758" s="14" t="str">
        <f>IF(טבלה20[[#This Row],[באיזה מחזור נעקר אחרי קביעה?]]&lt;&gt;"",1,"")</f>
        <v/>
      </c>
      <c r="W758" s="14" t="str">
        <f>IF(AND(טבלה20[[#This Row],[באיזה מחזור נעקר אחרי קביעה?]]&lt;&gt;"",טבלה20[[#This Row],[CycleNumber]]&gt;B759),טבלה20[[#This Row],[באיזה מחזור נעקר אחרי קביעה?]],"")</f>
        <v/>
      </c>
      <c r="X758" s="14" t="str">
        <f>IF(AND(טבלה20[[#This Row],[הפרש קבוע אחרון]]&lt;&gt;"",J757=""),טבלה20[[#This Row],[CycleNumber]],"")</f>
        <v/>
      </c>
      <c r="Y758" s="14" t="str">
        <f>IF(OR(טבלה20[[#This Row],[CycleNumber]]&gt;B759,B759=""),טבלה20[[#This Row],[CycleNumber]],"")</f>
        <v/>
      </c>
      <c r="Z7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8" t="s">
        <v>11</v>
      </c>
      <c r="AS758">
        <v>12</v>
      </c>
      <c r="AT758">
        <v>30</v>
      </c>
      <c r="AU758">
        <f t="shared" si="25"/>
        <v>0</v>
      </c>
      <c r="AV758" t="str">
        <f t="shared" si="26"/>
        <v/>
      </c>
    </row>
    <row r="759" spans="1:48" x14ac:dyDescent="0.25">
      <c r="A759" t="s">
        <v>11</v>
      </c>
      <c r="B759">
        <v>14</v>
      </c>
      <c r="C759">
        <v>0</v>
      </c>
      <c r="D759">
        <v>1</v>
      </c>
      <c r="E759">
        <v>0</v>
      </c>
      <c r="F759">
        <v>30</v>
      </c>
      <c r="G759">
        <f>טבלה20[[#This Row],[LengthofCycle]]+1</f>
        <v>31</v>
      </c>
      <c r="H759" t="str">
        <f>IF(טבלה20[[#This Row],[CycleNumber]]&gt;2,IF(AND(טבלה20[[#This Row],[LengthofCycle]]-F758=F758-F757,טבלה20[[#This Row],[LengthofCycle]]-F758&lt;&gt;0),1,""),"")</f>
        <v/>
      </c>
      <c r="I759" t="str">
        <f>IF(טבלה20[[#This Row],[דילוג]]=1,SUM(H759:H760),"")</f>
        <v/>
      </c>
      <c r="J759" t="str">
        <f>IF(AND(טבלה20[[#This Row],[CycleNumber]]&gt;B758,טבלה20[[#This Row],[CycleNumber]]&gt;2),IF(טבלה20[[#This Row],[דילוג]]=1,טבלה20[[#This Row],[LengthofCycle]]-F758,J758),"")</f>
        <v/>
      </c>
      <c r="K759">
        <f>IF(AND(טבלה20[[#This Row],[CycleNumber]]&gt;B758,טבלה20[[#This Row],[CycleNumber]]&gt;2),IF(טבלה20[[#This Row],[דילוג]]=1,1,IF(MAX(K757:K758)=1,1,IF(טבלה20[[#This Row],[LengthofCycle]]-F758&lt;&gt;טבלה20[[#This Row],[הפרש קבוע אחרון]],0,""))),"")</f>
        <v>0</v>
      </c>
      <c r="L759" t="str">
        <f>IF(טבלה20[[#This Row],[CycleNumber]]&lt;3,"",IF(טבלה20[[#This Row],[דילוג]]=1,1,IF(L758="","",IF(טבלה20[[#This Row],[LengthofCycle]]-F758=טבלה20[[#This Row],[הפרש קבוע אחרון]],1,IF(L758+1&gt;3,"",L758+1)))))</f>
        <v/>
      </c>
      <c r="M759" t="str">
        <f>IF(AND(טבלה20[[#This Row],[פעילות]]=1,L760=2,L761=1,B761&gt;טבלה20[[#This Row],[CycleNumber]]),1,"")</f>
        <v/>
      </c>
      <c r="N759" t="str">
        <f>IF(AND(טבלה20[[#This Row],[האם יש לאישה וסת דילוג?]]=1,טבלה20[[#This Row],[CycleNumber]]&gt;5),IF(AND(טבלה20[[#This Row],[LengthofCycle]]=F756,F758=F755,F757=F754),1,""),"")</f>
        <v/>
      </c>
      <c r="O759" t="str">
        <f>IF(OR(טבלה20[[#This Row],[פעילות]]="",L758=""),"",IF(טבלה20[[#This Row],[פעילות]]=1,1,0))</f>
        <v/>
      </c>
      <c r="P759" t="str">
        <f>IF(AND(טבלה20[[#This Row],[הפרש קבוע אחרון]]&lt;&gt;"",טבלה20[[#This Row],[CycleNumber]]&lt;B760,B760&lt;&gt;"",טבלה20[[#This Row],[פעילות]]&lt;4),IF(F760-טבלה20[[#This Row],[LengthofCycle]]=טבלה20[[#This Row],[הפרש קבוע אחרון]],1,0),"")</f>
        <v/>
      </c>
      <c r="Q759" s="14" t="str">
        <f>IF(טבלה20[[#This Row],[פעילות]]="","",IF(OR(Q758="",AND(טבלה20[[#This Row],[דילוג]]=1,L758=3)),1,Q758+1))</f>
        <v/>
      </c>
      <c r="R759" s="14" t="str">
        <f>IF(AND(טבלה20[[#This Row],[מחזורי פעילות]]=3,H760=1,טבלה20[[#This Row],[הפרש קבוע אחרון]]&lt;&gt;J760),1,"")</f>
        <v/>
      </c>
      <c r="S759" s="14" t="str">
        <f>IF(AND(טבלה20[[#This Row],[מחזורי פעילות]]=3,H760=1,טבלה20[[#This Row],[הפרש קבוע אחרון]]=J760),1,"")</f>
        <v/>
      </c>
      <c r="T759" s="14" t="str">
        <f>IF(AND(טבלה20[[#This Row],[דילוג]]=1,טבלה20[[#This Row],[הפרש קבוע אחרון]]=J758,טבלה20[[#This Row],[מחזורי פעילות]]&gt;1),1,"")</f>
        <v/>
      </c>
      <c r="U759" s="14" t="str">
        <f>IF(OR(AND(טבלה20[[#This Row],[מחזורי פעילות]]&lt;&gt;"",Q760=""),AND(טבלה20[[#This Row],[פעילות]]=3,Q760=1)),טבלה20[[#This Row],[מחזורי פעילות]],"")</f>
        <v/>
      </c>
      <c r="V759" s="14" t="str">
        <f>IF(טבלה20[[#This Row],[באיזה מחזור נעקר אחרי קביעה?]]&lt;&gt;"",1,"")</f>
        <v/>
      </c>
      <c r="W759" s="14" t="str">
        <f>IF(AND(טבלה20[[#This Row],[באיזה מחזור נעקר אחרי קביעה?]]&lt;&gt;"",טבלה20[[#This Row],[CycleNumber]]&gt;B760),טבלה20[[#This Row],[באיזה מחזור נעקר אחרי קביעה?]],"")</f>
        <v/>
      </c>
      <c r="X759" s="14" t="str">
        <f>IF(AND(טבלה20[[#This Row],[הפרש קבוע אחרון]]&lt;&gt;"",J758=""),טבלה20[[#This Row],[CycleNumber]],"")</f>
        <v/>
      </c>
      <c r="Y759" s="14" t="str">
        <f>IF(OR(טבלה20[[#This Row],[CycleNumber]]&gt;B760,B760=""),טבלה20[[#This Row],[CycleNumber]],"")</f>
        <v/>
      </c>
      <c r="Z7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59" t="s">
        <v>11</v>
      </c>
      <c r="AS759">
        <v>13</v>
      </c>
      <c r="AT759">
        <v>38</v>
      </c>
      <c r="AU759">
        <f t="shared" si="25"/>
        <v>0</v>
      </c>
      <c r="AV759" t="str">
        <f t="shared" si="26"/>
        <v/>
      </c>
    </row>
    <row r="760" spans="1:48" x14ac:dyDescent="0.25">
      <c r="A760" t="s">
        <v>11</v>
      </c>
      <c r="B760">
        <v>15</v>
      </c>
      <c r="C760">
        <v>0</v>
      </c>
      <c r="D760">
        <v>1</v>
      </c>
      <c r="E760">
        <v>0</v>
      </c>
      <c r="F760">
        <v>29</v>
      </c>
      <c r="G760">
        <f>טבלה20[[#This Row],[LengthofCycle]]+1</f>
        <v>30</v>
      </c>
      <c r="H760" t="str">
        <f>IF(טבלה20[[#This Row],[CycleNumber]]&gt;2,IF(AND(טבלה20[[#This Row],[LengthofCycle]]-F759=F759-F758,טבלה20[[#This Row],[LengthofCycle]]-F759&lt;&gt;0),1,""),"")</f>
        <v/>
      </c>
      <c r="I760" t="str">
        <f>IF(טבלה20[[#This Row],[דילוג]]=1,SUM(H760:H761),"")</f>
        <v/>
      </c>
      <c r="J760" t="str">
        <f>IF(AND(טבלה20[[#This Row],[CycleNumber]]&gt;B759,טבלה20[[#This Row],[CycleNumber]]&gt;2),IF(טבלה20[[#This Row],[דילוג]]=1,טבלה20[[#This Row],[LengthofCycle]]-F759,J759),"")</f>
        <v/>
      </c>
      <c r="K760">
        <f>IF(AND(טבלה20[[#This Row],[CycleNumber]]&gt;B759,טבלה20[[#This Row],[CycleNumber]]&gt;2),IF(טבלה20[[#This Row],[דילוג]]=1,1,IF(MAX(K758:K759)=1,1,IF(טבלה20[[#This Row],[LengthofCycle]]-F759&lt;&gt;טבלה20[[#This Row],[הפרש קבוע אחרון]],0,""))),"")</f>
        <v>0</v>
      </c>
      <c r="L760" t="str">
        <f>IF(טבלה20[[#This Row],[CycleNumber]]&lt;3,"",IF(טבלה20[[#This Row],[דילוג]]=1,1,IF(L759="","",IF(טבלה20[[#This Row],[LengthofCycle]]-F759=טבלה20[[#This Row],[הפרש קבוע אחרון]],1,IF(L759+1&gt;3,"",L759+1)))))</f>
        <v/>
      </c>
      <c r="M760" t="str">
        <f>IF(AND(טבלה20[[#This Row],[פעילות]]=1,L761=2,L762=1,B762&gt;טבלה20[[#This Row],[CycleNumber]]),1,"")</f>
        <v/>
      </c>
      <c r="N760" t="str">
        <f>IF(AND(טבלה20[[#This Row],[האם יש לאישה וסת דילוג?]]=1,טבלה20[[#This Row],[CycleNumber]]&gt;5),IF(AND(טבלה20[[#This Row],[LengthofCycle]]=F757,F759=F756,F758=F755),1,""),"")</f>
        <v/>
      </c>
      <c r="O760" t="str">
        <f>IF(OR(טבלה20[[#This Row],[פעילות]]="",L759=""),"",IF(טבלה20[[#This Row],[פעילות]]=1,1,0))</f>
        <v/>
      </c>
      <c r="P760" t="str">
        <f>IF(AND(טבלה20[[#This Row],[הפרש קבוע אחרון]]&lt;&gt;"",טבלה20[[#This Row],[CycleNumber]]&lt;B761,B761&lt;&gt;"",טבלה20[[#This Row],[פעילות]]&lt;4),IF(F761-טבלה20[[#This Row],[LengthofCycle]]=טבלה20[[#This Row],[הפרש קבוע אחרון]],1,0),"")</f>
        <v/>
      </c>
      <c r="Q760" s="14" t="str">
        <f>IF(טבלה20[[#This Row],[פעילות]]="","",IF(OR(Q759="",AND(טבלה20[[#This Row],[דילוג]]=1,L759=3)),1,Q759+1))</f>
        <v/>
      </c>
      <c r="R760" s="14" t="str">
        <f>IF(AND(טבלה20[[#This Row],[מחזורי פעילות]]=3,H761=1,טבלה20[[#This Row],[הפרש קבוע אחרון]]&lt;&gt;J761),1,"")</f>
        <v/>
      </c>
      <c r="S760" s="14" t="str">
        <f>IF(AND(טבלה20[[#This Row],[מחזורי פעילות]]=3,H761=1,טבלה20[[#This Row],[הפרש קבוע אחרון]]=J761),1,"")</f>
        <v/>
      </c>
      <c r="T760" s="14" t="str">
        <f>IF(AND(טבלה20[[#This Row],[דילוג]]=1,טבלה20[[#This Row],[הפרש קבוע אחרון]]=J759,טבלה20[[#This Row],[מחזורי פעילות]]&gt;1),1,"")</f>
        <v/>
      </c>
      <c r="U760" s="14" t="str">
        <f>IF(OR(AND(טבלה20[[#This Row],[מחזורי פעילות]]&lt;&gt;"",Q761=""),AND(טבלה20[[#This Row],[פעילות]]=3,Q761=1)),טבלה20[[#This Row],[מחזורי פעילות]],"")</f>
        <v/>
      </c>
      <c r="V760" s="14" t="str">
        <f>IF(טבלה20[[#This Row],[באיזה מחזור נעקר אחרי קביעה?]]&lt;&gt;"",1,"")</f>
        <v/>
      </c>
      <c r="W760" s="14" t="str">
        <f>IF(AND(טבלה20[[#This Row],[באיזה מחזור נעקר אחרי קביעה?]]&lt;&gt;"",טבלה20[[#This Row],[CycleNumber]]&gt;B761),טבלה20[[#This Row],[באיזה מחזור נעקר אחרי קביעה?]],"")</f>
        <v/>
      </c>
      <c r="X760" s="14" t="str">
        <f>IF(AND(טבלה20[[#This Row],[הפרש קבוע אחרון]]&lt;&gt;"",J759=""),טבלה20[[#This Row],[CycleNumber]],"")</f>
        <v/>
      </c>
      <c r="Y760" s="14" t="str">
        <f>IF(OR(טבלה20[[#This Row],[CycleNumber]]&gt;B761,B761=""),טבלה20[[#This Row],[CycleNumber]],"")</f>
        <v/>
      </c>
      <c r="Z7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0" t="s">
        <v>11</v>
      </c>
      <c r="AS760">
        <v>14</v>
      </c>
      <c r="AT760">
        <v>30</v>
      </c>
      <c r="AU760">
        <f t="shared" si="25"/>
        <v>0</v>
      </c>
      <c r="AV760" t="str">
        <f t="shared" si="26"/>
        <v/>
      </c>
    </row>
    <row r="761" spans="1:48" x14ac:dyDescent="0.25">
      <c r="A761" t="s">
        <v>11</v>
      </c>
      <c r="B761">
        <v>16</v>
      </c>
      <c r="C761">
        <v>0</v>
      </c>
      <c r="D761">
        <v>1</v>
      </c>
      <c r="E761">
        <v>0</v>
      </c>
      <c r="F761">
        <v>31</v>
      </c>
      <c r="G761">
        <f>טבלה20[[#This Row],[LengthofCycle]]+1</f>
        <v>32</v>
      </c>
      <c r="H761" t="str">
        <f>IF(טבלה20[[#This Row],[CycleNumber]]&gt;2,IF(AND(טבלה20[[#This Row],[LengthofCycle]]-F760=F760-F759,טבלה20[[#This Row],[LengthofCycle]]-F760&lt;&gt;0),1,""),"")</f>
        <v/>
      </c>
      <c r="I761" t="str">
        <f>IF(טבלה20[[#This Row],[דילוג]]=1,SUM(H761:H762),"")</f>
        <v/>
      </c>
      <c r="J761" t="str">
        <f>IF(AND(טבלה20[[#This Row],[CycleNumber]]&gt;B760,טבלה20[[#This Row],[CycleNumber]]&gt;2),IF(טבלה20[[#This Row],[דילוג]]=1,טבלה20[[#This Row],[LengthofCycle]]-F760,J760),"")</f>
        <v/>
      </c>
      <c r="K761">
        <f>IF(AND(טבלה20[[#This Row],[CycleNumber]]&gt;B760,טבלה20[[#This Row],[CycleNumber]]&gt;2),IF(טבלה20[[#This Row],[דילוג]]=1,1,IF(MAX(K759:K760)=1,1,IF(טבלה20[[#This Row],[LengthofCycle]]-F760&lt;&gt;טבלה20[[#This Row],[הפרש קבוע אחרון]],0,""))),"")</f>
        <v>0</v>
      </c>
      <c r="L761" t="str">
        <f>IF(טבלה20[[#This Row],[CycleNumber]]&lt;3,"",IF(טבלה20[[#This Row],[דילוג]]=1,1,IF(L760="","",IF(טבלה20[[#This Row],[LengthofCycle]]-F760=טבלה20[[#This Row],[הפרש קבוע אחרון]],1,IF(L760+1&gt;3,"",L760+1)))))</f>
        <v/>
      </c>
      <c r="M761" t="str">
        <f>IF(AND(טבלה20[[#This Row],[פעילות]]=1,L762=2,L763=1,B763&gt;טבלה20[[#This Row],[CycleNumber]]),1,"")</f>
        <v/>
      </c>
      <c r="N761" t="str">
        <f>IF(AND(טבלה20[[#This Row],[האם יש לאישה וסת דילוג?]]=1,טבלה20[[#This Row],[CycleNumber]]&gt;5),IF(AND(טבלה20[[#This Row],[LengthofCycle]]=F758,F760=F757,F759=F756),1,""),"")</f>
        <v/>
      </c>
      <c r="O761" t="str">
        <f>IF(OR(טבלה20[[#This Row],[פעילות]]="",L760=""),"",IF(טבלה20[[#This Row],[פעילות]]=1,1,0))</f>
        <v/>
      </c>
      <c r="P761" t="str">
        <f>IF(AND(טבלה20[[#This Row],[הפרש קבוע אחרון]]&lt;&gt;"",טבלה20[[#This Row],[CycleNumber]]&lt;B762,B762&lt;&gt;"",טבלה20[[#This Row],[פעילות]]&lt;4),IF(F762-טבלה20[[#This Row],[LengthofCycle]]=טבלה20[[#This Row],[הפרש קבוע אחרון]],1,0),"")</f>
        <v/>
      </c>
      <c r="Q761" s="14" t="str">
        <f>IF(טבלה20[[#This Row],[פעילות]]="","",IF(OR(Q760="",AND(טבלה20[[#This Row],[דילוג]]=1,L760=3)),1,Q760+1))</f>
        <v/>
      </c>
      <c r="R761" s="14" t="str">
        <f>IF(AND(טבלה20[[#This Row],[מחזורי פעילות]]=3,H762=1,טבלה20[[#This Row],[הפרש קבוע אחרון]]&lt;&gt;J762),1,"")</f>
        <v/>
      </c>
      <c r="S761" s="14" t="str">
        <f>IF(AND(טבלה20[[#This Row],[מחזורי פעילות]]=3,H762=1,טבלה20[[#This Row],[הפרש קבוע אחרון]]=J762),1,"")</f>
        <v/>
      </c>
      <c r="T761" s="14" t="str">
        <f>IF(AND(טבלה20[[#This Row],[דילוג]]=1,טבלה20[[#This Row],[הפרש קבוע אחרון]]=J760,טבלה20[[#This Row],[מחזורי פעילות]]&gt;1),1,"")</f>
        <v/>
      </c>
      <c r="U761" s="14" t="str">
        <f>IF(OR(AND(טבלה20[[#This Row],[מחזורי פעילות]]&lt;&gt;"",Q762=""),AND(טבלה20[[#This Row],[פעילות]]=3,Q762=1)),טבלה20[[#This Row],[מחזורי פעילות]],"")</f>
        <v/>
      </c>
      <c r="V761" s="14" t="str">
        <f>IF(טבלה20[[#This Row],[באיזה מחזור נעקר אחרי קביעה?]]&lt;&gt;"",1,"")</f>
        <v/>
      </c>
      <c r="W761" s="14" t="str">
        <f>IF(AND(טבלה20[[#This Row],[באיזה מחזור נעקר אחרי קביעה?]]&lt;&gt;"",טבלה20[[#This Row],[CycleNumber]]&gt;B762),טבלה20[[#This Row],[באיזה מחזור נעקר אחרי קביעה?]],"")</f>
        <v/>
      </c>
      <c r="X761" s="14" t="str">
        <f>IF(AND(טבלה20[[#This Row],[הפרש קבוע אחרון]]&lt;&gt;"",J760=""),טבלה20[[#This Row],[CycleNumber]],"")</f>
        <v/>
      </c>
      <c r="Y761" s="14" t="str">
        <f>IF(OR(טבלה20[[#This Row],[CycleNumber]]&gt;B762,B762=""),טבלה20[[#This Row],[CycleNumber]],"")</f>
        <v/>
      </c>
      <c r="Z7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1" t="s">
        <v>11</v>
      </c>
      <c r="AS761">
        <v>15</v>
      </c>
      <c r="AT761">
        <v>29</v>
      </c>
      <c r="AU761">
        <f t="shared" si="25"/>
        <v>0</v>
      </c>
      <c r="AV761" t="str">
        <f t="shared" si="26"/>
        <v/>
      </c>
    </row>
    <row r="762" spans="1:48" x14ac:dyDescent="0.25">
      <c r="A762" t="s">
        <v>11</v>
      </c>
      <c r="B762">
        <v>17</v>
      </c>
      <c r="C762">
        <v>0</v>
      </c>
      <c r="D762">
        <v>1</v>
      </c>
      <c r="E762">
        <v>0</v>
      </c>
      <c r="F762">
        <v>31</v>
      </c>
      <c r="G762">
        <f>טבלה20[[#This Row],[LengthofCycle]]+1</f>
        <v>32</v>
      </c>
      <c r="H762" t="str">
        <f>IF(טבלה20[[#This Row],[CycleNumber]]&gt;2,IF(AND(טבלה20[[#This Row],[LengthofCycle]]-F761=F761-F760,טבלה20[[#This Row],[LengthofCycle]]-F761&lt;&gt;0),1,""),"")</f>
        <v/>
      </c>
      <c r="I762" t="str">
        <f>IF(טבלה20[[#This Row],[דילוג]]=1,SUM(H762:H763),"")</f>
        <v/>
      </c>
      <c r="J762" t="str">
        <f>IF(AND(טבלה20[[#This Row],[CycleNumber]]&gt;B761,טבלה20[[#This Row],[CycleNumber]]&gt;2),IF(טבלה20[[#This Row],[דילוג]]=1,טבלה20[[#This Row],[LengthofCycle]]-F761,J761),"")</f>
        <v/>
      </c>
      <c r="K762">
        <f>IF(AND(טבלה20[[#This Row],[CycleNumber]]&gt;B761,טבלה20[[#This Row],[CycleNumber]]&gt;2),IF(טבלה20[[#This Row],[דילוג]]=1,1,IF(MAX(K760:K761)=1,1,IF(טבלה20[[#This Row],[LengthofCycle]]-F761&lt;&gt;טבלה20[[#This Row],[הפרש קבוע אחרון]],0,""))),"")</f>
        <v>0</v>
      </c>
      <c r="L762" t="str">
        <f>IF(טבלה20[[#This Row],[CycleNumber]]&lt;3,"",IF(טבלה20[[#This Row],[דילוג]]=1,1,IF(L761="","",IF(טבלה20[[#This Row],[LengthofCycle]]-F761=טבלה20[[#This Row],[הפרש קבוע אחרון]],1,IF(L761+1&gt;3,"",L761+1)))))</f>
        <v/>
      </c>
      <c r="M762" t="str">
        <f>IF(AND(טבלה20[[#This Row],[פעילות]]=1,L763=2,L764=1,B764&gt;טבלה20[[#This Row],[CycleNumber]]),1,"")</f>
        <v/>
      </c>
      <c r="N762" t="str">
        <f>IF(AND(טבלה20[[#This Row],[האם יש לאישה וסת דילוג?]]=1,טבלה20[[#This Row],[CycleNumber]]&gt;5),IF(AND(טבלה20[[#This Row],[LengthofCycle]]=F759,F761=F758,F760=F757),1,""),"")</f>
        <v/>
      </c>
      <c r="O762" t="str">
        <f>IF(OR(טבלה20[[#This Row],[פעילות]]="",L761=""),"",IF(טבלה20[[#This Row],[פעילות]]=1,1,0))</f>
        <v/>
      </c>
      <c r="P762" t="str">
        <f>IF(AND(טבלה20[[#This Row],[הפרש קבוע אחרון]]&lt;&gt;"",טבלה20[[#This Row],[CycleNumber]]&lt;B763,B763&lt;&gt;"",טבלה20[[#This Row],[פעילות]]&lt;4),IF(F763-טבלה20[[#This Row],[LengthofCycle]]=טבלה20[[#This Row],[הפרש קבוע אחרון]],1,0),"")</f>
        <v/>
      </c>
      <c r="Q762" s="14" t="str">
        <f>IF(טבלה20[[#This Row],[פעילות]]="","",IF(OR(Q761="",AND(טבלה20[[#This Row],[דילוג]]=1,L761=3)),1,Q761+1))</f>
        <v/>
      </c>
      <c r="R762" s="14" t="str">
        <f>IF(AND(טבלה20[[#This Row],[מחזורי פעילות]]=3,H763=1,טבלה20[[#This Row],[הפרש קבוע אחרון]]&lt;&gt;J763),1,"")</f>
        <v/>
      </c>
      <c r="S762" s="14" t="str">
        <f>IF(AND(טבלה20[[#This Row],[מחזורי פעילות]]=3,H763=1,טבלה20[[#This Row],[הפרש קבוע אחרון]]=J763),1,"")</f>
        <v/>
      </c>
      <c r="T762" s="14" t="str">
        <f>IF(AND(טבלה20[[#This Row],[דילוג]]=1,טבלה20[[#This Row],[הפרש קבוע אחרון]]=J761,טבלה20[[#This Row],[מחזורי פעילות]]&gt;1),1,"")</f>
        <v/>
      </c>
      <c r="U762" s="14" t="str">
        <f>IF(OR(AND(טבלה20[[#This Row],[מחזורי פעילות]]&lt;&gt;"",Q763=""),AND(טבלה20[[#This Row],[פעילות]]=3,Q763=1)),טבלה20[[#This Row],[מחזורי פעילות]],"")</f>
        <v/>
      </c>
      <c r="V762" s="14" t="str">
        <f>IF(טבלה20[[#This Row],[באיזה מחזור נעקר אחרי קביעה?]]&lt;&gt;"",1,"")</f>
        <v/>
      </c>
      <c r="W762" s="14" t="str">
        <f>IF(AND(טבלה20[[#This Row],[באיזה מחזור נעקר אחרי קביעה?]]&lt;&gt;"",טבלה20[[#This Row],[CycleNumber]]&gt;B763),טבלה20[[#This Row],[באיזה מחזור נעקר אחרי קביעה?]],"")</f>
        <v/>
      </c>
      <c r="X762" s="14" t="str">
        <f>IF(AND(טבלה20[[#This Row],[הפרש קבוע אחרון]]&lt;&gt;"",J761=""),טבלה20[[#This Row],[CycleNumber]],"")</f>
        <v/>
      </c>
      <c r="Y762" s="14" t="str">
        <f>IF(OR(טבלה20[[#This Row],[CycleNumber]]&gt;B763,B763=""),טבלה20[[#This Row],[CycleNumber]],"")</f>
        <v/>
      </c>
      <c r="Z7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2" t="s">
        <v>11</v>
      </c>
      <c r="AS762">
        <v>16</v>
      </c>
      <c r="AT762">
        <v>31</v>
      </c>
      <c r="AU762">
        <f t="shared" si="25"/>
        <v>0</v>
      </c>
      <c r="AV762" t="str">
        <f t="shared" si="26"/>
        <v/>
      </c>
    </row>
    <row r="763" spans="1:48" x14ac:dyDescent="0.25">
      <c r="A763" t="s">
        <v>11</v>
      </c>
      <c r="B763">
        <v>18</v>
      </c>
      <c r="C763">
        <v>0</v>
      </c>
      <c r="D763">
        <v>1</v>
      </c>
      <c r="E763">
        <v>0</v>
      </c>
      <c r="F763">
        <v>32</v>
      </c>
      <c r="G763">
        <f>טבלה20[[#This Row],[LengthofCycle]]+1</f>
        <v>33</v>
      </c>
      <c r="H763" t="str">
        <f>IF(טבלה20[[#This Row],[CycleNumber]]&gt;2,IF(AND(טבלה20[[#This Row],[LengthofCycle]]-F762=F762-F761,טבלה20[[#This Row],[LengthofCycle]]-F762&lt;&gt;0),1,""),"")</f>
        <v/>
      </c>
      <c r="I763" t="str">
        <f>IF(טבלה20[[#This Row],[דילוג]]=1,SUM(H763:H764),"")</f>
        <v/>
      </c>
      <c r="J763" t="str">
        <f>IF(AND(טבלה20[[#This Row],[CycleNumber]]&gt;B762,טבלה20[[#This Row],[CycleNumber]]&gt;2),IF(טבלה20[[#This Row],[דילוג]]=1,טבלה20[[#This Row],[LengthofCycle]]-F762,J762),"")</f>
        <v/>
      </c>
      <c r="K763">
        <f>IF(AND(טבלה20[[#This Row],[CycleNumber]]&gt;B762,טבלה20[[#This Row],[CycleNumber]]&gt;2),IF(טבלה20[[#This Row],[דילוג]]=1,1,IF(MAX(K761:K762)=1,1,IF(טבלה20[[#This Row],[LengthofCycle]]-F762&lt;&gt;טבלה20[[#This Row],[הפרש קבוע אחרון]],0,""))),"")</f>
        <v>0</v>
      </c>
      <c r="L763" t="str">
        <f>IF(טבלה20[[#This Row],[CycleNumber]]&lt;3,"",IF(טבלה20[[#This Row],[דילוג]]=1,1,IF(L762="","",IF(טבלה20[[#This Row],[LengthofCycle]]-F762=טבלה20[[#This Row],[הפרש קבוע אחרון]],1,IF(L762+1&gt;3,"",L762+1)))))</f>
        <v/>
      </c>
      <c r="M763" t="str">
        <f>IF(AND(טבלה20[[#This Row],[פעילות]]=1,L764=2,L765=1,B765&gt;טבלה20[[#This Row],[CycleNumber]]),1,"")</f>
        <v/>
      </c>
      <c r="N763" t="str">
        <f>IF(AND(טבלה20[[#This Row],[האם יש לאישה וסת דילוג?]]=1,טבלה20[[#This Row],[CycleNumber]]&gt;5),IF(AND(טבלה20[[#This Row],[LengthofCycle]]=F760,F762=F759,F761=F758),1,""),"")</f>
        <v/>
      </c>
      <c r="O763" t="str">
        <f>IF(OR(טבלה20[[#This Row],[פעילות]]="",L762=""),"",IF(טבלה20[[#This Row],[פעילות]]=1,1,0))</f>
        <v/>
      </c>
      <c r="P763" t="str">
        <f>IF(AND(טבלה20[[#This Row],[הפרש קבוע אחרון]]&lt;&gt;"",טבלה20[[#This Row],[CycleNumber]]&lt;B764,B764&lt;&gt;"",טבלה20[[#This Row],[פעילות]]&lt;4),IF(F764-טבלה20[[#This Row],[LengthofCycle]]=טבלה20[[#This Row],[הפרש קבוע אחרון]],1,0),"")</f>
        <v/>
      </c>
      <c r="Q763" s="14" t="str">
        <f>IF(טבלה20[[#This Row],[פעילות]]="","",IF(OR(Q762="",AND(טבלה20[[#This Row],[דילוג]]=1,L762=3)),1,Q762+1))</f>
        <v/>
      </c>
      <c r="R763" s="14" t="str">
        <f>IF(AND(טבלה20[[#This Row],[מחזורי פעילות]]=3,H764=1,טבלה20[[#This Row],[הפרש קבוע אחרון]]&lt;&gt;J764),1,"")</f>
        <v/>
      </c>
      <c r="S763" s="14" t="str">
        <f>IF(AND(טבלה20[[#This Row],[מחזורי פעילות]]=3,H764=1,טבלה20[[#This Row],[הפרש קבוע אחרון]]=J764),1,"")</f>
        <v/>
      </c>
      <c r="T763" s="14" t="str">
        <f>IF(AND(טבלה20[[#This Row],[דילוג]]=1,טבלה20[[#This Row],[הפרש קבוע אחרון]]=J762,טבלה20[[#This Row],[מחזורי פעילות]]&gt;1),1,"")</f>
        <v/>
      </c>
      <c r="U763" s="14" t="str">
        <f>IF(OR(AND(טבלה20[[#This Row],[מחזורי פעילות]]&lt;&gt;"",Q764=""),AND(טבלה20[[#This Row],[פעילות]]=3,Q764=1)),טבלה20[[#This Row],[מחזורי פעילות]],"")</f>
        <v/>
      </c>
      <c r="V763" s="14" t="str">
        <f>IF(טבלה20[[#This Row],[באיזה מחזור נעקר אחרי קביעה?]]&lt;&gt;"",1,"")</f>
        <v/>
      </c>
      <c r="W763" s="14" t="str">
        <f>IF(AND(טבלה20[[#This Row],[באיזה מחזור נעקר אחרי קביעה?]]&lt;&gt;"",טבלה20[[#This Row],[CycleNumber]]&gt;B764),טבלה20[[#This Row],[באיזה מחזור נעקר אחרי קביעה?]],"")</f>
        <v/>
      </c>
      <c r="X763" s="14" t="str">
        <f>IF(AND(טבלה20[[#This Row],[הפרש קבוע אחרון]]&lt;&gt;"",J762=""),טבלה20[[#This Row],[CycleNumber]],"")</f>
        <v/>
      </c>
      <c r="Y763" s="14" t="str">
        <f>IF(OR(טבלה20[[#This Row],[CycleNumber]]&gt;B764,B764=""),טבלה20[[#This Row],[CycleNumber]],"")</f>
        <v/>
      </c>
      <c r="Z7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3" t="s">
        <v>11</v>
      </c>
      <c r="AS763">
        <v>17</v>
      </c>
      <c r="AT763">
        <v>31</v>
      </c>
      <c r="AU763">
        <f t="shared" si="25"/>
        <v>0</v>
      </c>
      <c r="AV763" t="str">
        <f t="shared" si="26"/>
        <v/>
      </c>
    </row>
    <row r="764" spans="1:48" x14ac:dyDescent="0.25">
      <c r="A764" t="s">
        <v>11</v>
      </c>
      <c r="B764">
        <v>19</v>
      </c>
      <c r="C764">
        <v>0</v>
      </c>
      <c r="D764">
        <v>1</v>
      </c>
      <c r="E764">
        <v>0</v>
      </c>
      <c r="F764">
        <v>27</v>
      </c>
      <c r="G764">
        <f>טבלה20[[#This Row],[LengthofCycle]]+1</f>
        <v>28</v>
      </c>
      <c r="H764" t="str">
        <f>IF(טבלה20[[#This Row],[CycleNumber]]&gt;2,IF(AND(טבלה20[[#This Row],[LengthofCycle]]-F763=F763-F762,טבלה20[[#This Row],[LengthofCycle]]-F763&lt;&gt;0),1,""),"")</f>
        <v/>
      </c>
      <c r="I764" t="str">
        <f>IF(טבלה20[[#This Row],[דילוג]]=1,SUM(H764:H765),"")</f>
        <v/>
      </c>
      <c r="J764" t="str">
        <f>IF(AND(טבלה20[[#This Row],[CycleNumber]]&gt;B763,טבלה20[[#This Row],[CycleNumber]]&gt;2),IF(טבלה20[[#This Row],[דילוג]]=1,טבלה20[[#This Row],[LengthofCycle]]-F763,J763),"")</f>
        <v/>
      </c>
      <c r="K764">
        <f>IF(AND(טבלה20[[#This Row],[CycleNumber]]&gt;B763,טבלה20[[#This Row],[CycleNumber]]&gt;2),IF(טבלה20[[#This Row],[דילוג]]=1,1,IF(MAX(K762:K763)=1,1,IF(טבלה20[[#This Row],[LengthofCycle]]-F763&lt;&gt;טבלה20[[#This Row],[הפרש קבוע אחרון]],0,""))),"")</f>
        <v>0</v>
      </c>
      <c r="L764" t="str">
        <f>IF(טבלה20[[#This Row],[CycleNumber]]&lt;3,"",IF(טבלה20[[#This Row],[דילוג]]=1,1,IF(L763="","",IF(טבלה20[[#This Row],[LengthofCycle]]-F763=טבלה20[[#This Row],[הפרש קבוע אחרון]],1,IF(L763+1&gt;3,"",L763+1)))))</f>
        <v/>
      </c>
      <c r="M764" t="str">
        <f>IF(AND(טבלה20[[#This Row],[פעילות]]=1,L765=2,L766=1,B766&gt;טבלה20[[#This Row],[CycleNumber]]),1,"")</f>
        <v/>
      </c>
      <c r="N764" t="str">
        <f>IF(AND(טבלה20[[#This Row],[האם יש לאישה וסת דילוג?]]=1,טבלה20[[#This Row],[CycleNumber]]&gt;5),IF(AND(טבלה20[[#This Row],[LengthofCycle]]=F761,F763=F760,F762=F759),1,""),"")</f>
        <v/>
      </c>
      <c r="O764" t="str">
        <f>IF(OR(טבלה20[[#This Row],[פעילות]]="",L763=""),"",IF(טבלה20[[#This Row],[פעילות]]=1,1,0))</f>
        <v/>
      </c>
      <c r="P764" t="str">
        <f>IF(AND(טבלה20[[#This Row],[הפרש קבוע אחרון]]&lt;&gt;"",טבלה20[[#This Row],[CycleNumber]]&lt;B765,B765&lt;&gt;"",טבלה20[[#This Row],[פעילות]]&lt;4),IF(F765-טבלה20[[#This Row],[LengthofCycle]]=טבלה20[[#This Row],[הפרש קבוע אחרון]],1,0),"")</f>
        <v/>
      </c>
      <c r="Q764" s="14" t="str">
        <f>IF(טבלה20[[#This Row],[פעילות]]="","",IF(OR(Q763="",AND(טבלה20[[#This Row],[דילוג]]=1,L763=3)),1,Q763+1))</f>
        <v/>
      </c>
      <c r="R764" s="14" t="str">
        <f>IF(AND(טבלה20[[#This Row],[מחזורי פעילות]]=3,H765=1,טבלה20[[#This Row],[הפרש קבוע אחרון]]&lt;&gt;J765),1,"")</f>
        <v/>
      </c>
      <c r="S764" s="14" t="str">
        <f>IF(AND(טבלה20[[#This Row],[מחזורי פעילות]]=3,H765=1,טבלה20[[#This Row],[הפרש קבוע אחרון]]=J765),1,"")</f>
        <v/>
      </c>
      <c r="T764" s="14" t="str">
        <f>IF(AND(טבלה20[[#This Row],[דילוג]]=1,טבלה20[[#This Row],[הפרש קבוע אחרון]]=J763,טבלה20[[#This Row],[מחזורי פעילות]]&gt;1),1,"")</f>
        <v/>
      </c>
      <c r="U764" s="14" t="str">
        <f>IF(OR(AND(טבלה20[[#This Row],[מחזורי פעילות]]&lt;&gt;"",Q765=""),AND(טבלה20[[#This Row],[פעילות]]=3,Q765=1)),טבלה20[[#This Row],[מחזורי פעילות]],"")</f>
        <v/>
      </c>
      <c r="V764" s="14" t="str">
        <f>IF(טבלה20[[#This Row],[באיזה מחזור נעקר אחרי קביעה?]]&lt;&gt;"",1,"")</f>
        <v/>
      </c>
      <c r="W764" s="14" t="str">
        <f>IF(AND(טבלה20[[#This Row],[באיזה מחזור נעקר אחרי קביעה?]]&lt;&gt;"",טבלה20[[#This Row],[CycleNumber]]&gt;B765),טבלה20[[#This Row],[באיזה מחזור נעקר אחרי קביעה?]],"")</f>
        <v/>
      </c>
      <c r="X764" s="14" t="str">
        <f>IF(AND(טבלה20[[#This Row],[הפרש קבוע אחרון]]&lt;&gt;"",J763=""),טבלה20[[#This Row],[CycleNumber]],"")</f>
        <v/>
      </c>
      <c r="Y764" s="14" t="str">
        <f>IF(OR(טבלה20[[#This Row],[CycleNumber]]&gt;B765,B765=""),טבלה20[[#This Row],[CycleNumber]],"")</f>
        <v/>
      </c>
      <c r="Z7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4" t="s">
        <v>11</v>
      </c>
      <c r="AS764">
        <v>18</v>
      </c>
      <c r="AT764">
        <v>32</v>
      </c>
      <c r="AU764">
        <f t="shared" si="25"/>
        <v>0</v>
      </c>
      <c r="AV764" t="str">
        <f t="shared" si="26"/>
        <v/>
      </c>
    </row>
    <row r="765" spans="1:48" x14ac:dyDescent="0.25">
      <c r="A765" t="s">
        <v>11</v>
      </c>
      <c r="B765">
        <v>20</v>
      </c>
      <c r="C765">
        <v>0</v>
      </c>
      <c r="D765">
        <v>1</v>
      </c>
      <c r="E765">
        <v>0</v>
      </c>
      <c r="F765">
        <v>37</v>
      </c>
      <c r="G765">
        <f>טבלה20[[#This Row],[LengthofCycle]]+1</f>
        <v>38</v>
      </c>
      <c r="H765" t="str">
        <f>IF(טבלה20[[#This Row],[CycleNumber]]&gt;2,IF(AND(טבלה20[[#This Row],[LengthofCycle]]-F764=F764-F763,טבלה20[[#This Row],[LengthofCycle]]-F764&lt;&gt;0),1,""),"")</f>
        <v/>
      </c>
      <c r="I765" t="str">
        <f>IF(טבלה20[[#This Row],[דילוג]]=1,SUM(H765:H766),"")</f>
        <v/>
      </c>
      <c r="J765" t="str">
        <f>IF(AND(טבלה20[[#This Row],[CycleNumber]]&gt;B764,טבלה20[[#This Row],[CycleNumber]]&gt;2),IF(טבלה20[[#This Row],[דילוג]]=1,טבלה20[[#This Row],[LengthofCycle]]-F764,J764),"")</f>
        <v/>
      </c>
      <c r="K765">
        <f>IF(AND(טבלה20[[#This Row],[CycleNumber]]&gt;B764,טבלה20[[#This Row],[CycleNumber]]&gt;2),IF(טבלה20[[#This Row],[דילוג]]=1,1,IF(MAX(K763:K764)=1,1,IF(טבלה20[[#This Row],[LengthofCycle]]-F764&lt;&gt;טבלה20[[#This Row],[הפרש קבוע אחרון]],0,""))),"")</f>
        <v>0</v>
      </c>
      <c r="L765" t="str">
        <f>IF(טבלה20[[#This Row],[CycleNumber]]&lt;3,"",IF(טבלה20[[#This Row],[דילוג]]=1,1,IF(L764="","",IF(טבלה20[[#This Row],[LengthofCycle]]-F764=טבלה20[[#This Row],[הפרש קבוע אחרון]],1,IF(L764+1&gt;3,"",L764+1)))))</f>
        <v/>
      </c>
      <c r="M765" t="str">
        <f>IF(AND(טבלה20[[#This Row],[פעילות]]=1,L766=2,L767=1,B767&gt;טבלה20[[#This Row],[CycleNumber]]),1,"")</f>
        <v/>
      </c>
      <c r="N765" t="str">
        <f>IF(AND(טבלה20[[#This Row],[האם יש לאישה וסת דילוג?]]=1,טבלה20[[#This Row],[CycleNumber]]&gt;5),IF(AND(טבלה20[[#This Row],[LengthofCycle]]=F762,F764=F761,F763=F760),1,""),"")</f>
        <v/>
      </c>
      <c r="O765" t="str">
        <f>IF(OR(טבלה20[[#This Row],[פעילות]]="",L764=""),"",IF(טבלה20[[#This Row],[פעילות]]=1,1,0))</f>
        <v/>
      </c>
      <c r="P765" t="str">
        <f>IF(AND(טבלה20[[#This Row],[הפרש קבוע אחרון]]&lt;&gt;"",טבלה20[[#This Row],[CycleNumber]]&lt;B766,B766&lt;&gt;"",טבלה20[[#This Row],[פעילות]]&lt;4),IF(F766-טבלה20[[#This Row],[LengthofCycle]]=טבלה20[[#This Row],[הפרש קבוע אחרון]],1,0),"")</f>
        <v/>
      </c>
      <c r="Q765" s="14" t="str">
        <f>IF(טבלה20[[#This Row],[פעילות]]="","",IF(OR(Q764="",AND(טבלה20[[#This Row],[דילוג]]=1,L764=3)),1,Q764+1))</f>
        <v/>
      </c>
      <c r="R765" s="14" t="str">
        <f>IF(AND(טבלה20[[#This Row],[מחזורי פעילות]]=3,H766=1,טבלה20[[#This Row],[הפרש קבוע אחרון]]&lt;&gt;J766),1,"")</f>
        <v/>
      </c>
      <c r="S765" s="14" t="str">
        <f>IF(AND(טבלה20[[#This Row],[מחזורי פעילות]]=3,H766=1,טבלה20[[#This Row],[הפרש קבוע אחרון]]=J766),1,"")</f>
        <v/>
      </c>
      <c r="T765" s="14" t="str">
        <f>IF(AND(טבלה20[[#This Row],[דילוג]]=1,טבלה20[[#This Row],[הפרש קבוע אחרון]]=J764,טבלה20[[#This Row],[מחזורי פעילות]]&gt;1),1,"")</f>
        <v/>
      </c>
      <c r="U765" s="14" t="str">
        <f>IF(OR(AND(טבלה20[[#This Row],[מחזורי פעילות]]&lt;&gt;"",Q766=""),AND(טבלה20[[#This Row],[פעילות]]=3,Q766=1)),טבלה20[[#This Row],[מחזורי פעילות]],"")</f>
        <v/>
      </c>
      <c r="V765" s="14" t="str">
        <f>IF(טבלה20[[#This Row],[באיזה מחזור נעקר אחרי קביעה?]]&lt;&gt;"",1,"")</f>
        <v/>
      </c>
      <c r="W765" s="14" t="str">
        <f>IF(AND(טבלה20[[#This Row],[באיזה מחזור נעקר אחרי קביעה?]]&lt;&gt;"",טבלה20[[#This Row],[CycleNumber]]&gt;B766),טבלה20[[#This Row],[באיזה מחזור נעקר אחרי קביעה?]],"")</f>
        <v/>
      </c>
      <c r="X765" s="14" t="str">
        <f>IF(AND(טבלה20[[#This Row],[הפרש קבוע אחרון]]&lt;&gt;"",J764=""),טבלה20[[#This Row],[CycleNumber]],"")</f>
        <v/>
      </c>
      <c r="Y765" s="14" t="str">
        <f>IF(OR(טבלה20[[#This Row],[CycleNumber]]&gt;B766,B766=""),טבלה20[[#This Row],[CycleNumber]],"")</f>
        <v/>
      </c>
      <c r="Z7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5" t="s">
        <v>11</v>
      </c>
      <c r="AS765">
        <v>19</v>
      </c>
      <c r="AT765">
        <v>27</v>
      </c>
      <c r="AU765">
        <f t="shared" si="25"/>
        <v>0</v>
      </c>
      <c r="AV765" t="str">
        <f t="shared" si="26"/>
        <v/>
      </c>
    </row>
    <row r="766" spans="1:48" x14ac:dyDescent="0.25">
      <c r="A766" t="s">
        <v>11</v>
      </c>
      <c r="B766">
        <v>21</v>
      </c>
      <c r="C766">
        <v>0</v>
      </c>
      <c r="D766">
        <v>1</v>
      </c>
      <c r="E766">
        <v>0</v>
      </c>
      <c r="F766">
        <v>30</v>
      </c>
      <c r="G766">
        <f>טבלה20[[#This Row],[LengthofCycle]]+1</f>
        <v>31</v>
      </c>
      <c r="H766" t="str">
        <f>IF(טבלה20[[#This Row],[CycleNumber]]&gt;2,IF(AND(טבלה20[[#This Row],[LengthofCycle]]-F765=F765-F764,טבלה20[[#This Row],[LengthofCycle]]-F765&lt;&gt;0),1,""),"")</f>
        <v/>
      </c>
      <c r="I766" t="str">
        <f>IF(טבלה20[[#This Row],[דילוג]]=1,SUM(H766:H767),"")</f>
        <v/>
      </c>
      <c r="J766" t="str">
        <f>IF(AND(טבלה20[[#This Row],[CycleNumber]]&gt;B765,טבלה20[[#This Row],[CycleNumber]]&gt;2),IF(טבלה20[[#This Row],[דילוג]]=1,טבלה20[[#This Row],[LengthofCycle]]-F765,J765),"")</f>
        <v/>
      </c>
      <c r="K766">
        <f>IF(AND(טבלה20[[#This Row],[CycleNumber]]&gt;B765,טבלה20[[#This Row],[CycleNumber]]&gt;2),IF(טבלה20[[#This Row],[דילוג]]=1,1,IF(MAX(K764:K765)=1,1,IF(טבלה20[[#This Row],[LengthofCycle]]-F765&lt;&gt;טבלה20[[#This Row],[הפרש קבוע אחרון]],0,""))),"")</f>
        <v>0</v>
      </c>
      <c r="L766" t="str">
        <f>IF(טבלה20[[#This Row],[CycleNumber]]&lt;3,"",IF(טבלה20[[#This Row],[דילוג]]=1,1,IF(L765="","",IF(טבלה20[[#This Row],[LengthofCycle]]-F765=טבלה20[[#This Row],[הפרש קבוע אחרון]],1,IF(L765+1&gt;3,"",L765+1)))))</f>
        <v/>
      </c>
      <c r="M766" t="str">
        <f>IF(AND(טבלה20[[#This Row],[פעילות]]=1,L767=2,L768=1,B768&gt;טבלה20[[#This Row],[CycleNumber]]),1,"")</f>
        <v/>
      </c>
      <c r="N766" t="str">
        <f>IF(AND(טבלה20[[#This Row],[האם יש לאישה וסת דילוג?]]=1,טבלה20[[#This Row],[CycleNumber]]&gt;5),IF(AND(טבלה20[[#This Row],[LengthofCycle]]=F763,F765=F762,F764=F761),1,""),"")</f>
        <v/>
      </c>
      <c r="O766" t="str">
        <f>IF(OR(טבלה20[[#This Row],[פעילות]]="",L765=""),"",IF(טבלה20[[#This Row],[פעילות]]=1,1,0))</f>
        <v/>
      </c>
      <c r="P766" t="str">
        <f>IF(AND(טבלה20[[#This Row],[הפרש קבוע אחרון]]&lt;&gt;"",טבלה20[[#This Row],[CycleNumber]]&lt;B767,B767&lt;&gt;"",טבלה20[[#This Row],[פעילות]]&lt;4),IF(F767-טבלה20[[#This Row],[LengthofCycle]]=טבלה20[[#This Row],[הפרש קבוע אחרון]],1,0),"")</f>
        <v/>
      </c>
      <c r="Q766" s="14" t="str">
        <f>IF(טבלה20[[#This Row],[פעילות]]="","",IF(OR(Q765="",AND(טבלה20[[#This Row],[דילוג]]=1,L765=3)),1,Q765+1))</f>
        <v/>
      </c>
      <c r="R766" s="14" t="str">
        <f>IF(AND(טבלה20[[#This Row],[מחזורי פעילות]]=3,H767=1,טבלה20[[#This Row],[הפרש קבוע אחרון]]&lt;&gt;J767),1,"")</f>
        <v/>
      </c>
      <c r="S766" s="14" t="str">
        <f>IF(AND(טבלה20[[#This Row],[מחזורי פעילות]]=3,H767=1,טבלה20[[#This Row],[הפרש קבוע אחרון]]=J767),1,"")</f>
        <v/>
      </c>
      <c r="T766" s="14" t="str">
        <f>IF(AND(טבלה20[[#This Row],[דילוג]]=1,טבלה20[[#This Row],[הפרש קבוע אחרון]]=J765,טבלה20[[#This Row],[מחזורי פעילות]]&gt;1),1,"")</f>
        <v/>
      </c>
      <c r="U766" s="14" t="str">
        <f>IF(OR(AND(טבלה20[[#This Row],[מחזורי פעילות]]&lt;&gt;"",Q767=""),AND(טבלה20[[#This Row],[פעילות]]=3,Q767=1)),טבלה20[[#This Row],[מחזורי פעילות]],"")</f>
        <v/>
      </c>
      <c r="V766" s="14" t="str">
        <f>IF(טבלה20[[#This Row],[באיזה מחזור נעקר אחרי קביעה?]]&lt;&gt;"",1,"")</f>
        <v/>
      </c>
      <c r="W766" s="14" t="str">
        <f>IF(AND(טבלה20[[#This Row],[באיזה מחזור נעקר אחרי קביעה?]]&lt;&gt;"",טבלה20[[#This Row],[CycleNumber]]&gt;B767),טבלה20[[#This Row],[באיזה מחזור נעקר אחרי קביעה?]],"")</f>
        <v/>
      </c>
      <c r="X766" s="14" t="str">
        <f>IF(AND(טבלה20[[#This Row],[הפרש קבוע אחרון]]&lt;&gt;"",J765=""),טבלה20[[#This Row],[CycleNumber]],"")</f>
        <v/>
      </c>
      <c r="Y766" s="14" t="str">
        <f>IF(OR(טבלה20[[#This Row],[CycleNumber]]&gt;B767,B767=""),טבלה20[[#This Row],[CycleNumber]],"")</f>
        <v/>
      </c>
      <c r="Z7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6" t="s">
        <v>11</v>
      </c>
      <c r="AS766">
        <v>20</v>
      </c>
      <c r="AT766">
        <v>37</v>
      </c>
      <c r="AU766">
        <f t="shared" si="25"/>
        <v>0</v>
      </c>
      <c r="AV766" t="str">
        <f t="shared" si="26"/>
        <v/>
      </c>
    </row>
    <row r="767" spans="1:48" x14ac:dyDescent="0.25">
      <c r="A767" t="s">
        <v>11</v>
      </c>
      <c r="B767">
        <v>22</v>
      </c>
      <c r="C767">
        <v>0</v>
      </c>
      <c r="D767">
        <v>1</v>
      </c>
      <c r="E767">
        <v>0</v>
      </c>
      <c r="F767">
        <v>28</v>
      </c>
      <c r="G767">
        <f>טבלה20[[#This Row],[LengthofCycle]]+1</f>
        <v>29</v>
      </c>
      <c r="H767" t="str">
        <f>IF(טבלה20[[#This Row],[CycleNumber]]&gt;2,IF(AND(טבלה20[[#This Row],[LengthofCycle]]-F766=F766-F765,טבלה20[[#This Row],[LengthofCycle]]-F766&lt;&gt;0),1,""),"")</f>
        <v/>
      </c>
      <c r="I767" t="str">
        <f>IF(טבלה20[[#This Row],[דילוג]]=1,SUM(H767:H768),"")</f>
        <v/>
      </c>
      <c r="J767" t="str">
        <f>IF(AND(טבלה20[[#This Row],[CycleNumber]]&gt;B766,טבלה20[[#This Row],[CycleNumber]]&gt;2),IF(טבלה20[[#This Row],[דילוג]]=1,טבלה20[[#This Row],[LengthofCycle]]-F766,J766),"")</f>
        <v/>
      </c>
      <c r="K767">
        <f>IF(AND(טבלה20[[#This Row],[CycleNumber]]&gt;B766,טבלה20[[#This Row],[CycleNumber]]&gt;2),IF(טבלה20[[#This Row],[דילוג]]=1,1,IF(MAX(K765:K766)=1,1,IF(טבלה20[[#This Row],[LengthofCycle]]-F766&lt;&gt;טבלה20[[#This Row],[הפרש קבוע אחרון]],0,""))),"")</f>
        <v>0</v>
      </c>
      <c r="L767" t="str">
        <f>IF(טבלה20[[#This Row],[CycleNumber]]&lt;3,"",IF(טבלה20[[#This Row],[דילוג]]=1,1,IF(L766="","",IF(טבלה20[[#This Row],[LengthofCycle]]-F766=טבלה20[[#This Row],[הפרש קבוע אחרון]],1,IF(L766+1&gt;3,"",L766+1)))))</f>
        <v/>
      </c>
      <c r="M767" t="str">
        <f>IF(AND(טבלה20[[#This Row],[פעילות]]=1,L768=2,L769=1,B769&gt;טבלה20[[#This Row],[CycleNumber]]),1,"")</f>
        <v/>
      </c>
      <c r="N767" t="str">
        <f>IF(AND(טבלה20[[#This Row],[האם יש לאישה וסת דילוג?]]=1,טבלה20[[#This Row],[CycleNumber]]&gt;5),IF(AND(טבלה20[[#This Row],[LengthofCycle]]=F764,F766=F763,F765=F762),1,""),"")</f>
        <v/>
      </c>
      <c r="O767" t="str">
        <f>IF(OR(טבלה20[[#This Row],[פעילות]]="",L766=""),"",IF(טבלה20[[#This Row],[פעילות]]=1,1,0))</f>
        <v/>
      </c>
      <c r="P767" t="str">
        <f>IF(AND(טבלה20[[#This Row],[הפרש קבוע אחרון]]&lt;&gt;"",טבלה20[[#This Row],[CycleNumber]]&lt;B768,B768&lt;&gt;"",טבלה20[[#This Row],[פעילות]]&lt;4),IF(F768-טבלה20[[#This Row],[LengthofCycle]]=טבלה20[[#This Row],[הפרש קבוע אחרון]],1,0),"")</f>
        <v/>
      </c>
      <c r="Q767" s="14" t="str">
        <f>IF(טבלה20[[#This Row],[פעילות]]="","",IF(OR(Q766="",AND(טבלה20[[#This Row],[דילוג]]=1,L766=3)),1,Q766+1))</f>
        <v/>
      </c>
      <c r="R767" s="14" t="str">
        <f>IF(AND(טבלה20[[#This Row],[מחזורי פעילות]]=3,H768=1,טבלה20[[#This Row],[הפרש קבוע אחרון]]&lt;&gt;J768),1,"")</f>
        <v/>
      </c>
      <c r="S767" s="14" t="str">
        <f>IF(AND(טבלה20[[#This Row],[מחזורי פעילות]]=3,H768=1,טבלה20[[#This Row],[הפרש קבוע אחרון]]=J768),1,"")</f>
        <v/>
      </c>
      <c r="T767" s="14" t="str">
        <f>IF(AND(טבלה20[[#This Row],[דילוג]]=1,טבלה20[[#This Row],[הפרש קבוע אחרון]]=J766,טבלה20[[#This Row],[מחזורי פעילות]]&gt;1),1,"")</f>
        <v/>
      </c>
      <c r="U767" s="14" t="str">
        <f>IF(OR(AND(טבלה20[[#This Row],[מחזורי פעילות]]&lt;&gt;"",Q768=""),AND(טבלה20[[#This Row],[פעילות]]=3,Q768=1)),טבלה20[[#This Row],[מחזורי פעילות]],"")</f>
        <v/>
      </c>
      <c r="V767" s="14" t="str">
        <f>IF(טבלה20[[#This Row],[באיזה מחזור נעקר אחרי קביעה?]]&lt;&gt;"",1,"")</f>
        <v/>
      </c>
      <c r="W767" s="14" t="str">
        <f>IF(AND(טבלה20[[#This Row],[באיזה מחזור נעקר אחרי קביעה?]]&lt;&gt;"",טבלה20[[#This Row],[CycleNumber]]&gt;B768),טבלה20[[#This Row],[באיזה מחזור נעקר אחרי קביעה?]],"")</f>
        <v/>
      </c>
      <c r="X767" s="14" t="str">
        <f>IF(AND(טבלה20[[#This Row],[הפרש קבוע אחרון]]&lt;&gt;"",J766=""),טבלה20[[#This Row],[CycleNumber]],"")</f>
        <v/>
      </c>
      <c r="Y767" s="14" t="str">
        <f>IF(OR(טבלה20[[#This Row],[CycleNumber]]&gt;B768,B768=""),טבלה20[[#This Row],[CycleNumber]],"")</f>
        <v/>
      </c>
      <c r="Z7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7" t="s">
        <v>11</v>
      </c>
      <c r="AS767">
        <v>21</v>
      </c>
      <c r="AT767">
        <v>30</v>
      </c>
      <c r="AU767">
        <f t="shared" si="25"/>
        <v>0</v>
      </c>
      <c r="AV767" t="str">
        <f t="shared" si="26"/>
        <v/>
      </c>
    </row>
    <row r="768" spans="1:48" x14ac:dyDescent="0.25">
      <c r="A768" t="s">
        <v>11</v>
      </c>
      <c r="B768">
        <v>23</v>
      </c>
      <c r="C768">
        <v>0</v>
      </c>
      <c r="D768">
        <v>1</v>
      </c>
      <c r="E768">
        <v>0</v>
      </c>
      <c r="F768">
        <v>30</v>
      </c>
      <c r="G768">
        <f>טבלה20[[#This Row],[LengthofCycle]]+1</f>
        <v>31</v>
      </c>
      <c r="H768" t="str">
        <f>IF(טבלה20[[#This Row],[CycleNumber]]&gt;2,IF(AND(טבלה20[[#This Row],[LengthofCycle]]-F767=F767-F766,טבלה20[[#This Row],[LengthofCycle]]-F767&lt;&gt;0),1,""),"")</f>
        <v/>
      </c>
      <c r="I768" t="str">
        <f>IF(טבלה20[[#This Row],[דילוג]]=1,SUM(H768:H769),"")</f>
        <v/>
      </c>
      <c r="J768" t="str">
        <f>IF(AND(טבלה20[[#This Row],[CycleNumber]]&gt;B767,טבלה20[[#This Row],[CycleNumber]]&gt;2),IF(טבלה20[[#This Row],[דילוג]]=1,טבלה20[[#This Row],[LengthofCycle]]-F767,J767),"")</f>
        <v/>
      </c>
      <c r="K768">
        <f>IF(AND(טבלה20[[#This Row],[CycleNumber]]&gt;B767,טבלה20[[#This Row],[CycleNumber]]&gt;2),IF(טבלה20[[#This Row],[דילוג]]=1,1,IF(MAX(K766:K767)=1,1,IF(טבלה20[[#This Row],[LengthofCycle]]-F767&lt;&gt;טבלה20[[#This Row],[הפרש קבוע אחרון]],0,""))),"")</f>
        <v>0</v>
      </c>
      <c r="L768" t="str">
        <f>IF(טבלה20[[#This Row],[CycleNumber]]&lt;3,"",IF(טבלה20[[#This Row],[דילוג]]=1,1,IF(L767="","",IF(טבלה20[[#This Row],[LengthofCycle]]-F767=טבלה20[[#This Row],[הפרש קבוע אחרון]],1,IF(L767+1&gt;3,"",L767+1)))))</f>
        <v/>
      </c>
      <c r="M768" t="str">
        <f>IF(AND(טבלה20[[#This Row],[פעילות]]=1,L769=2,L770=1,B770&gt;טבלה20[[#This Row],[CycleNumber]]),1,"")</f>
        <v/>
      </c>
      <c r="N768" t="str">
        <f>IF(AND(טבלה20[[#This Row],[האם יש לאישה וסת דילוג?]]=1,טבלה20[[#This Row],[CycleNumber]]&gt;5),IF(AND(טבלה20[[#This Row],[LengthofCycle]]=F765,F767=F764,F766=F763),1,""),"")</f>
        <v/>
      </c>
      <c r="O768" t="str">
        <f>IF(OR(טבלה20[[#This Row],[פעילות]]="",L767=""),"",IF(טבלה20[[#This Row],[פעילות]]=1,1,0))</f>
        <v/>
      </c>
      <c r="P768" t="str">
        <f>IF(AND(טבלה20[[#This Row],[הפרש קבוע אחרון]]&lt;&gt;"",טבלה20[[#This Row],[CycleNumber]]&lt;B769,B769&lt;&gt;"",טבלה20[[#This Row],[פעילות]]&lt;4),IF(F769-טבלה20[[#This Row],[LengthofCycle]]=טבלה20[[#This Row],[הפרש קבוע אחרון]],1,0),"")</f>
        <v/>
      </c>
      <c r="Q768" s="14" t="str">
        <f>IF(טבלה20[[#This Row],[פעילות]]="","",IF(OR(Q767="",AND(טבלה20[[#This Row],[דילוג]]=1,L767=3)),1,Q767+1))</f>
        <v/>
      </c>
      <c r="R768" s="14" t="str">
        <f>IF(AND(טבלה20[[#This Row],[מחזורי פעילות]]=3,H769=1,טבלה20[[#This Row],[הפרש קבוע אחרון]]&lt;&gt;J769),1,"")</f>
        <v/>
      </c>
      <c r="S768" s="14" t="str">
        <f>IF(AND(טבלה20[[#This Row],[מחזורי פעילות]]=3,H769=1,טבלה20[[#This Row],[הפרש קבוע אחרון]]=J769),1,"")</f>
        <v/>
      </c>
      <c r="T768" s="14" t="str">
        <f>IF(AND(טבלה20[[#This Row],[דילוג]]=1,טבלה20[[#This Row],[הפרש קבוע אחרון]]=J767,טבלה20[[#This Row],[מחזורי פעילות]]&gt;1),1,"")</f>
        <v/>
      </c>
      <c r="U768" s="14" t="str">
        <f>IF(OR(AND(טבלה20[[#This Row],[מחזורי פעילות]]&lt;&gt;"",Q769=""),AND(טבלה20[[#This Row],[פעילות]]=3,Q769=1)),טבלה20[[#This Row],[מחזורי פעילות]],"")</f>
        <v/>
      </c>
      <c r="V768" s="14" t="str">
        <f>IF(טבלה20[[#This Row],[באיזה מחזור נעקר אחרי קביעה?]]&lt;&gt;"",1,"")</f>
        <v/>
      </c>
      <c r="W768" s="14" t="str">
        <f>IF(AND(טבלה20[[#This Row],[באיזה מחזור נעקר אחרי קביעה?]]&lt;&gt;"",טבלה20[[#This Row],[CycleNumber]]&gt;B769),טבלה20[[#This Row],[באיזה מחזור נעקר אחרי קביעה?]],"")</f>
        <v/>
      </c>
      <c r="X768" s="14" t="str">
        <f>IF(AND(טבלה20[[#This Row],[הפרש קבוע אחרון]]&lt;&gt;"",J767=""),טבלה20[[#This Row],[CycleNumber]],"")</f>
        <v/>
      </c>
      <c r="Y768" s="14" t="str">
        <f>IF(OR(טבלה20[[#This Row],[CycleNumber]]&gt;B769,B769=""),טבלה20[[#This Row],[CycleNumber]],"")</f>
        <v/>
      </c>
      <c r="Z7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8" t="s">
        <v>11</v>
      </c>
      <c r="AS768">
        <v>22</v>
      </c>
      <c r="AT768">
        <v>28</v>
      </c>
      <c r="AU768">
        <f t="shared" si="25"/>
        <v>0</v>
      </c>
      <c r="AV768" t="str">
        <f t="shared" si="26"/>
        <v/>
      </c>
    </row>
    <row r="769" spans="1:48" x14ac:dyDescent="0.25">
      <c r="A769" t="s">
        <v>11</v>
      </c>
      <c r="B769">
        <v>24</v>
      </c>
      <c r="C769">
        <v>0</v>
      </c>
      <c r="D769">
        <v>1</v>
      </c>
      <c r="E769">
        <v>0</v>
      </c>
      <c r="F769">
        <v>30</v>
      </c>
      <c r="G769">
        <f>טבלה20[[#This Row],[LengthofCycle]]+1</f>
        <v>31</v>
      </c>
      <c r="H769" t="str">
        <f>IF(טבלה20[[#This Row],[CycleNumber]]&gt;2,IF(AND(טבלה20[[#This Row],[LengthofCycle]]-F768=F768-F767,טבלה20[[#This Row],[LengthofCycle]]-F768&lt;&gt;0),1,""),"")</f>
        <v/>
      </c>
      <c r="I769" t="str">
        <f>IF(טבלה20[[#This Row],[דילוג]]=1,SUM(H769:H770),"")</f>
        <v/>
      </c>
      <c r="J769" t="str">
        <f>IF(AND(טבלה20[[#This Row],[CycleNumber]]&gt;B768,טבלה20[[#This Row],[CycleNumber]]&gt;2),IF(טבלה20[[#This Row],[דילוג]]=1,טבלה20[[#This Row],[LengthofCycle]]-F768,J768),"")</f>
        <v/>
      </c>
      <c r="K769">
        <f>IF(AND(טבלה20[[#This Row],[CycleNumber]]&gt;B768,טבלה20[[#This Row],[CycleNumber]]&gt;2),IF(טבלה20[[#This Row],[דילוג]]=1,1,IF(MAX(K767:K768)=1,1,IF(טבלה20[[#This Row],[LengthofCycle]]-F768&lt;&gt;טבלה20[[#This Row],[הפרש קבוע אחרון]],0,""))),"")</f>
        <v>0</v>
      </c>
      <c r="L769" t="str">
        <f>IF(טבלה20[[#This Row],[CycleNumber]]&lt;3,"",IF(טבלה20[[#This Row],[דילוג]]=1,1,IF(L768="","",IF(טבלה20[[#This Row],[LengthofCycle]]-F768=טבלה20[[#This Row],[הפרש קבוע אחרון]],1,IF(L768+1&gt;3,"",L768+1)))))</f>
        <v/>
      </c>
      <c r="M769" t="str">
        <f>IF(AND(טבלה20[[#This Row],[פעילות]]=1,L770=2,L771=1,B771&gt;טבלה20[[#This Row],[CycleNumber]]),1,"")</f>
        <v/>
      </c>
      <c r="N769" t="str">
        <f>IF(AND(טבלה20[[#This Row],[האם יש לאישה וסת דילוג?]]=1,טבלה20[[#This Row],[CycleNumber]]&gt;5),IF(AND(טבלה20[[#This Row],[LengthofCycle]]=F766,F768=F765,F767=F764),1,""),"")</f>
        <v/>
      </c>
      <c r="O769" t="str">
        <f>IF(OR(טבלה20[[#This Row],[פעילות]]="",L768=""),"",IF(טבלה20[[#This Row],[פעילות]]=1,1,0))</f>
        <v/>
      </c>
      <c r="P769" t="str">
        <f>IF(AND(טבלה20[[#This Row],[הפרש קבוע אחרון]]&lt;&gt;"",טבלה20[[#This Row],[CycleNumber]]&lt;B770,B770&lt;&gt;"",טבלה20[[#This Row],[פעילות]]&lt;4),IF(F770-טבלה20[[#This Row],[LengthofCycle]]=טבלה20[[#This Row],[הפרש קבוע אחרון]],1,0),"")</f>
        <v/>
      </c>
      <c r="Q769" s="14" t="str">
        <f>IF(טבלה20[[#This Row],[פעילות]]="","",IF(OR(Q768="",AND(טבלה20[[#This Row],[דילוג]]=1,L768=3)),1,Q768+1))</f>
        <v/>
      </c>
      <c r="R769" s="14" t="str">
        <f>IF(AND(טבלה20[[#This Row],[מחזורי פעילות]]=3,H770=1,טבלה20[[#This Row],[הפרש קבוע אחרון]]&lt;&gt;J770),1,"")</f>
        <v/>
      </c>
      <c r="S769" s="14" t="str">
        <f>IF(AND(טבלה20[[#This Row],[מחזורי פעילות]]=3,H770=1,טבלה20[[#This Row],[הפרש קבוע אחרון]]=J770),1,"")</f>
        <v/>
      </c>
      <c r="T769" s="14" t="str">
        <f>IF(AND(טבלה20[[#This Row],[דילוג]]=1,טבלה20[[#This Row],[הפרש קבוע אחרון]]=J768,טבלה20[[#This Row],[מחזורי פעילות]]&gt;1),1,"")</f>
        <v/>
      </c>
      <c r="U769" s="14" t="str">
        <f>IF(OR(AND(טבלה20[[#This Row],[מחזורי פעילות]]&lt;&gt;"",Q770=""),AND(טבלה20[[#This Row],[פעילות]]=3,Q770=1)),טבלה20[[#This Row],[מחזורי פעילות]],"")</f>
        <v/>
      </c>
      <c r="V769" s="14" t="str">
        <f>IF(טבלה20[[#This Row],[באיזה מחזור נעקר אחרי קביעה?]]&lt;&gt;"",1,"")</f>
        <v/>
      </c>
      <c r="W769" s="14" t="str">
        <f>IF(AND(טבלה20[[#This Row],[באיזה מחזור נעקר אחרי קביעה?]]&lt;&gt;"",טבלה20[[#This Row],[CycleNumber]]&gt;B770),טבלה20[[#This Row],[באיזה מחזור נעקר אחרי קביעה?]],"")</f>
        <v/>
      </c>
      <c r="X769" s="14" t="str">
        <f>IF(AND(טבלה20[[#This Row],[הפרש קבוע אחרון]]&lt;&gt;"",J768=""),טבלה20[[#This Row],[CycleNumber]],"")</f>
        <v/>
      </c>
      <c r="Y769" s="14" t="str">
        <f>IF(OR(טבלה20[[#This Row],[CycleNumber]]&gt;B770,B770=""),טבלה20[[#This Row],[CycleNumber]],"")</f>
        <v/>
      </c>
      <c r="Z7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69" t="s">
        <v>11</v>
      </c>
      <c r="AS769">
        <v>23</v>
      </c>
      <c r="AT769">
        <v>30</v>
      </c>
      <c r="AU769">
        <f t="shared" si="25"/>
        <v>0</v>
      </c>
      <c r="AV769" t="str">
        <f t="shared" si="26"/>
        <v/>
      </c>
    </row>
    <row r="770" spans="1:48" x14ac:dyDescent="0.25">
      <c r="A770" t="s">
        <v>11</v>
      </c>
      <c r="B770">
        <v>25</v>
      </c>
      <c r="C770">
        <v>0</v>
      </c>
      <c r="D770">
        <v>1</v>
      </c>
      <c r="E770">
        <v>0</v>
      </c>
      <c r="F770">
        <v>31</v>
      </c>
      <c r="G770">
        <f>טבלה20[[#This Row],[LengthofCycle]]+1</f>
        <v>32</v>
      </c>
      <c r="H770" t="str">
        <f>IF(טבלה20[[#This Row],[CycleNumber]]&gt;2,IF(AND(טבלה20[[#This Row],[LengthofCycle]]-F769=F769-F768,טבלה20[[#This Row],[LengthofCycle]]-F769&lt;&gt;0),1,""),"")</f>
        <v/>
      </c>
      <c r="I770" t="str">
        <f>IF(טבלה20[[#This Row],[דילוג]]=1,SUM(H770:H771),"")</f>
        <v/>
      </c>
      <c r="J770" t="str">
        <f>IF(AND(טבלה20[[#This Row],[CycleNumber]]&gt;B769,טבלה20[[#This Row],[CycleNumber]]&gt;2),IF(טבלה20[[#This Row],[דילוג]]=1,טבלה20[[#This Row],[LengthofCycle]]-F769,J769),"")</f>
        <v/>
      </c>
      <c r="K770">
        <f>IF(AND(טבלה20[[#This Row],[CycleNumber]]&gt;B769,טבלה20[[#This Row],[CycleNumber]]&gt;2),IF(טבלה20[[#This Row],[דילוג]]=1,1,IF(MAX(K768:K769)=1,1,IF(טבלה20[[#This Row],[LengthofCycle]]-F769&lt;&gt;טבלה20[[#This Row],[הפרש קבוע אחרון]],0,""))),"")</f>
        <v>0</v>
      </c>
      <c r="L770" t="str">
        <f>IF(טבלה20[[#This Row],[CycleNumber]]&lt;3,"",IF(טבלה20[[#This Row],[דילוג]]=1,1,IF(L769="","",IF(טבלה20[[#This Row],[LengthofCycle]]-F769=טבלה20[[#This Row],[הפרש קבוע אחרון]],1,IF(L769+1&gt;3,"",L769+1)))))</f>
        <v/>
      </c>
      <c r="M770" t="str">
        <f>IF(AND(טבלה20[[#This Row],[פעילות]]=1,L771=2,L772=1,B772&gt;טבלה20[[#This Row],[CycleNumber]]),1,"")</f>
        <v/>
      </c>
      <c r="N770" t="str">
        <f>IF(AND(טבלה20[[#This Row],[האם יש לאישה וסת דילוג?]]=1,טבלה20[[#This Row],[CycleNumber]]&gt;5),IF(AND(טבלה20[[#This Row],[LengthofCycle]]=F767,F769=F766,F768=F765),1,""),"")</f>
        <v/>
      </c>
      <c r="O770" t="str">
        <f>IF(OR(טבלה20[[#This Row],[פעילות]]="",L769=""),"",IF(טבלה20[[#This Row],[פעילות]]=1,1,0))</f>
        <v/>
      </c>
      <c r="P770" t="str">
        <f>IF(AND(טבלה20[[#This Row],[הפרש קבוע אחרון]]&lt;&gt;"",טבלה20[[#This Row],[CycleNumber]]&lt;B771,B771&lt;&gt;"",טבלה20[[#This Row],[פעילות]]&lt;4),IF(F771-טבלה20[[#This Row],[LengthofCycle]]=טבלה20[[#This Row],[הפרש קבוע אחרון]],1,0),"")</f>
        <v/>
      </c>
      <c r="Q770" s="14" t="str">
        <f>IF(טבלה20[[#This Row],[פעילות]]="","",IF(OR(Q769="",AND(טבלה20[[#This Row],[דילוג]]=1,L769=3)),1,Q769+1))</f>
        <v/>
      </c>
      <c r="R770" s="14" t="str">
        <f>IF(AND(טבלה20[[#This Row],[מחזורי פעילות]]=3,H771=1,טבלה20[[#This Row],[הפרש קבוע אחרון]]&lt;&gt;J771),1,"")</f>
        <v/>
      </c>
      <c r="S770" s="14" t="str">
        <f>IF(AND(טבלה20[[#This Row],[מחזורי פעילות]]=3,H771=1,טבלה20[[#This Row],[הפרש קבוע אחרון]]=J771),1,"")</f>
        <v/>
      </c>
      <c r="T770" s="14" t="str">
        <f>IF(AND(טבלה20[[#This Row],[דילוג]]=1,טבלה20[[#This Row],[הפרש קבוע אחרון]]=J769,טבלה20[[#This Row],[מחזורי פעילות]]&gt;1),1,"")</f>
        <v/>
      </c>
      <c r="U770" s="14" t="str">
        <f>IF(OR(AND(טבלה20[[#This Row],[מחזורי פעילות]]&lt;&gt;"",Q771=""),AND(טבלה20[[#This Row],[פעילות]]=3,Q771=1)),טבלה20[[#This Row],[מחזורי פעילות]],"")</f>
        <v/>
      </c>
      <c r="V770" s="14" t="str">
        <f>IF(טבלה20[[#This Row],[באיזה מחזור נעקר אחרי קביעה?]]&lt;&gt;"",1,"")</f>
        <v/>
      </c>
      <c r="W770" s="14" t="str">
        <f>IF(AND(טבלה20[[#This Row],[באיזה מחזור נעקר אחרי קביעה?]]&lt;&gt;"",טבלה20[[#This Row],[CycleNumber]]&gt;B771),טבלה20[[#This Row],[באיזה מחזור נעקר אחרי קביעה?]],"")</f>
        <v/>
      </c>
      <c r="X770" s="14" t="str">
        <f>IF(AND(טבלה20[[#This Row],[הפרש קבוע אחרון]]&lt;&gt;"",J769=""),טבלה20[[#This Row],[CycleNumber]],"")</f>
        <v/>
      </c>
      <c r="Y770" s="14" t="str">
        <f>IF(OR(טבלה20[[#This Row],[CycleNumber]]&gt;B771,B771=""),טבלה20[[#This Row],[CycleNumber]],"")</f>
        <v/>
      </c>
      <c r="Z7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0" t="s">
        <v>11</v>
      </c>
      <c r="AS770">
        <v>24</v>
      </c>
      <c r="AT770">
        <v>30</v>
      </c>
      <c r="AU770">
        <f t="shared" si="25"/>
        <v>0</v>
      </c>
      <c r="AV770" t="str">
        <f t="shared" si="26"/>
        <v/>
      </c>
    </row>
    <row r="771" spans="1:48" x14ac:dyDescent="0.25">
      <c r="A771" t="s">
        <v>11</v>
      </c>
      <c r="B771">
        <v>26</v>
      </c>
      <c r="C771">
        <v>0</v>
      </c>
      <c r="D771">
        <v>1</v>
      </c>
      <c r="E771">
        <v>0</v>
      </c>
      <c r="F771">
        <v>33</v>
      </c>
      <c r="G771">
        <f>טבלה20[[#This Row],[LengthofCycle]]+1</f>
        <v>34</v>
      </c>
      <c r="H771" t="str">
        <f>IF(טבלה20[[#This Row],[CycleNumber]]&gt;2,IF(AND(טבלה20[[#This Row],[LengthofCycle]]-F770=F770-F769,טבלה20[[#This Row],[LengthofCycle]]-F770&lt;&gt;0),1,""),"")</f>
        <v/>
      </c>
      <c r="I771" t="str">
        <f>IF(טבלה20[[#This Row],[דילוג]]=1,SUM(H771:H772),"")</f>
        <v/>
      </c>
      <c r="J771" t="str">
        <f>IF(AND(טבלה20[[#This Row],[CycleNumber]]&gt;B770,טבלה20[[#This Row],[CycleNumber]]&gt;2),IF(טבלה20[[#This Row],[דילוג]]=1,טבלה20[[#This Row],[LengthofCycle]]-F770,J770),"")</f>
        <v/>
      </c>
      <c r="K771">
        <f>IF(AND(טבלה20[[#This Row],[CycleNumber]]&gt;B770,טבלה20[[#This Row],[CycleNumber]]&gt;2),IF(טבלה20[[#This Row],[דילוג]]=1,1,IF(MAX(K769:K770)=1,1,IF(טבלה20[[#This Row],[LengthofCycle]]-F770&lt;&gt;טבלה20[[#This Row],[הפרש קבוע אחרון]],0,""))),"")</f>
        <v>0</v>
      </c>
      <c r="L771" t="str">
        <f>IF(טבלה20[[#This Row],[CycleNumber]]&lt;3,"",IF(טבלה20[[#This Row],[דילוג]]=1,1,IF(L770="","",IF(טבלה20[[#This Row],[LengthofCycle]]-F770=טבלה20[[#This Row],[הפרש קבוע אחרון]],1,IF(L770+1&gt;3,"",L770+1)))))</f>
        <v/>
      </c>
      <c r="M771" t="str">
        <f>IF(AND(טבלה20[[#This Row],[פעילות]]=1,L772=2,L773=1,B773&gt;טבלה20[[#This Row],[CycleNumber]]),1,"")</f>
        <v/>
      </c>
      <c r="N771" t="str">
        <f>IF(AND(טבלה20[[#This Row],[האם יש לאישה וסת דילוג?]]=1,טבלה20[[#This Row],[CycleNumber]]&gt;5),IF(AND(טבלה20[[#This Row],[LengthofCycle]]=F768,F770=F767,F769=F766),1,""),"")</f>
        <v/>
      </c>
      <c r="O771" t="str">
        <f>IF(OR(טבלה20[[#This Row],[פעילות]]="",L770=""),"",IF(טבלה20[[#This Row],[פעילות]]=1,1,0))</f>
        <v/>
      </c>
      <c r="P771" t="str">
        <f>IF(AND(טבלה20[[#This Row],[הפרש קבוע אחרון]]&lt;&gt;"",טבלה20[[#This Row],[CycleNumber]]&lt;B772,B772&lt;&gt;"",טבלה20[[#This Row],[פעילות]]&lt;4),IF(F772-טבלה20[[#This Row],[LengthofCycle]]=טבלה20[[#This Row],[הפרש קבוע אחרון]],1,0),"")</f>
        <v/>
      </c>
      <c r="Q771" s="14" t="str">
        <f>IF(טבלה20[[#This Row],[פעילות]]="","",IF(OR(Q770="",AND(טבלה20[[#This Row],[דילוג]]=1,L770=3)),1,Q770+1))</f>
        <v/>
      </c>
      <c r="R771" s="14" t="str">
        <f>IF(AND(טבלה20[[#This Row],[מחזורי פעילות]]=3,H772=1,טבלה20[[#This Row],[הפרש קבוע אחרון]]&lt;&gt;J772),1,"")</f>
        <v/>
      </c>
      <c r="S771" s="14" t="str">
        <f>IF(AND(טבלה20[[#This Row],[מחזורי פעילות]]=3,H772=1,טבלה20[[#This Row],[הפרש קבוע אחרון]]=J772),1,"")</f>
        <v/>
      </c>
      <c r="T771" s="14" t="str">
        <f>IF(AND(טבלה20[[#This Row],[דילוג]]=1,טבלה20[[#This Row],[הפרש קבוע אחרון]]=J770,טבלה20[[#This Row],[מחזורי פעילות]]&gt;1),1,"")</f>
        <v/>
      </c>
      <c r="U771" s="14" t="str">
        <f>IF(OR(AND(טבלה20[[#This Row],[מחזורי פעילות]]&lt;&gt;"",Q772=""),AND(טבלה20[[#This Row],[פעילות]]=3,Q772=1)),טבלה20[[#This Row],[מחזורי פעילות]],"")</f>
        <v/>
      </c>
      <c r="V771" s="14" t="str">
        <f>IF(טבלה20[[#This Row],[באיזה מחזור נעקר אחרי קביעה?]]&lt;&gt;"",1,"")</f>
        <v/>
      </c>
      <c r="W771" s="14" t="str">
        <f>IF(AND(טבלה20[[#This Row],[באיזה מחזור נעקר אחרי קביעה?]]&lt;&gt;"",טבלה20[[#This Row],[CycleNumber]]&gt;B772),טבלה20[[#This Row],[באיזה מחזור נעקר אחרי קביעה?]],"")</f>
        <v/>
      </c>
      <c r="X771" s="14" t="str">
        <f>IF(AND(טבלה20[[#This Row],[הפרש קבוע אחרון]]&lt;&gt;"",J770=""),טבלה20[[#This Row],[CycleNumber]],"")</f>
        <v/>
      </c>
      <c r="Y771" s="14" t="str">
        <f>IF(OR(טבלה20[[#This Row],[CycleNumber]]&gt;B772,B772=""),טבלה20[[#This Row],[CycleNumber]],"")</f>
        <v/>
      </c>
      <c r="Z7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1" t="s">
        <v>11</v>
      </c>
      <c r="AS771">
        <v>25</v>
      </c>
      <c r="AT771">
        <v>31</v>
      </c>
      <c r="AU771">
        <f t="shared" si="25"/>
        <v>0</v>
      </c>
      <c r="AV771" t="str">
        <f t="shared" si="26"/>
        <v/>
      </c>
    </row>
    <row r="772" spans="1:48" x14ac:dyDescent="0.25">
      <c r="A772" t="s">
        <v>11</v>
      </c>
      <c r="B772">
        <v>27</v>
      </c>
      <c r="C772">
        <v>0</v>
      </c>
      <c r="D772">
        <v>1</v>
      </c>
      <c r="E772">
        <v>0</v>
      </c>
      <c r="F772">
        <v>31</v>
      </c>
      <c r="G772">
        <f>טבלה20[[#This Row],[LengthofCycle]]+1</f>
        <v>32</v>
      </c>
      <c r="H772" t="str">
        <f>IF(טבלה20[[#This Row],[CycleNumber]]&gt;2,IF(AND(טבלה20[[#This Row],[LengthofCycle]]-F771=F771-F770,טבלה20[[#This Row],[LengthofCycle]]-F771&lt;&gt;0),1,""),"")</f>
        <v/>
      </c>
      <c r="I772" t="str">
        <f>IF(טבלה20[[#This Row],[דילוג]]=1,SUM(H772:H773),"")</f>
        <v/>
      </c>
      <c r="J772" t="str">
        <f>IF(AND(טבלה20[[#This Row],[CycleNumber]]&gt;B771,טבלה20[[#This Row],[CycleNumber]]&gt;2),IF(טבלה20[[#This Row],[דילוג]]=1,טבלה20[[#This Row],[LengthofCycle]]-F771,J771),"")</f>
        <v/>
      </c>
      <c r="K772">
        <f>IF(AND(טבלה20[[#This Row],[CycleNumber]]&gt;B771,טבלה20[[#This Row],[CycleNumber]]&gt;2),IF(טבלה20[[#This Row],[דילוג]]=1,1,IF(MAX(K770:K771)=1,1,IF(טבלה20[[#This Row],[LengthofCycle]]-F771&lt;&gt;טבלה20[[#This Row],[הפרש קבוע אחרון]],0,""))),"")</f>
        <v>0</v>
      </c>
      <c r="L772" t="str">
        <f>IF(טבלה20[[#This Row],[CycleNumber]]&lt;3,"",IF(טבלה20[[#This Row],[דילוג]]=1,1,IF(L771="","",IF(טבלה20[[#This Row],[LengthofCycle]]-F771=טבלה20[[#This Row],[הפרש קבוע אחרון]],1,IF(L771+1&gt;3,"",L771+1)))))</f>
        <v/>
      </c>
      <c r="M772" t="str">
        <f>IF(AND(טבלה20[[#This Row],[פעילות]]=1,L773=2,L774=1,B774&gt;טבלה20[[#This Row],[CycleNumber]]),1,"")</f>
        <v/>
      </c>
      <c r="N772" t="str">
        <f>IF(AND(טבלה20[[#This Row],[האם יש לאישה וסת דילוג?]]=1,טבלה20[[#This Row],[CycleNumber]]&gt;5),IF(AND(טבלה20[[#This Row],[LengthofCycle]]=F769,F771=F768,F770=F767),1,""),"")</f>
        <v/>
      </c>
      <c r="O772" t="str">
        <f>IF(OR(טבלה20[[#This Row],[פעילות]]="",L771=""),"",IF(טבלה20[[#This Row],[פעילות]]=1,1,0))</f>
        <v/>
      </c>
      <c r="P772" t="str">
        <f>IF(AND(טבלה20[[#This Row],[הפרש קבוע אחרון]]&lt;&gt;"",טבלה20[[#This Row],[CycleNumber]]&lt;B773,B773&lt;&gt;"",טבלה20[[#This Row],[פעילות]]&lt;4),IF(F773-טבלה20[[#This Row],[LengthofCycle]]=טבלה20[[#This Row],[הפרש קבוע אחרון]],1,0),"")</f>
        <v/>
      </c>
      <c r="Q772" s="14" t="str">
        <f>IF(טבלה20[[#This Row],[פעילות]]="","",IF(OR(Q771="",AND(טבלה20[[#This Row],[דילוג]]=1,L771=3)),1,Q771+1))</f>
        <v/>
      </c>
      <c r="R772" s="14" t="str">
        <f>IF(AND(טבלה20[[#This Row],[מחזורי פעילות]]=3,H773=1,טבלה20[[#This Row],[הפרש קבוע אחרון]]&lt;&gt;J773),1,"")</f>
        <v/>
      </c>
      <c r="S772" s="14" t="str">
        <f>IF(AND(טבלה20[[#This Row],[מחזורי פעילות]]=3,H773=1,טבלה20[[#This Row],[הפרש קבוע אחרון]]=J773),1,"")</f>
        <v/>
      </c>
      <c r="T772" s="14" t="str">
        <f>IF(AND(טבלה20[[#This Row],[דילוג]]=1,טבלה20[[#This Row],[הפרש קבוע אחרון]]=J771,טבלה20[[#This Row],[מחזורי פעילות]]&gt;1),1,"")</f>
        <v/>
      </c>
      <c r="U772" s="14" t="str">
        <f>IF(OR(AND(טבלה20[[#This Row],[מחזורי פעילות]]&lt;&gt;"",Q773=""),AND(טבלה20[[#This Row],[פעילות]]=3,Q773=1)),טבלה20[[#This Row],[מחזורי פעילות]],"")</f>
        <v/>
      </c>
      <c r="V772" s="14" t="str">
        <f>IF(טבלה20[[#This Row],[באיזה מחזור נעקר אחרי קביעה?]]&lt;&gt;"",1,"")</f>
        <v/>
      </c>
      <c r="W772" s="14" t="str">
        <f>IF(AND(טבלה20[[#This Row],[באיזה מחזור נעקר אחרי קביעה?]]&lt;&gt;"",טבלה20[[#This Row],[CycleNumber]]&gt;B773),טבלה20[[#This Row],[באיזה מחזור נעקר אחרי קביעה?]],"")</f>
        <v/>
      </c>
      <c r="X772" s="14" t="str">
        <f>IF(AND(טבלה20[[#This Row],[הפרש קבוע אחרון]]&lt;&gt;"",J771=""),טבלה20[[#This Row],[CycleNumber]],"")</f>
        <v/>
      </c>
      <c r="Y772" s="14">
        <f>IF(OR(טבלה20[[#This Row],[CycleNumber]]&gt;B773,B773=""),טבלה20[[#This Row],[CycleNumber]],"")</f>
        <v>27</v>
      </c>
      <c r="Z7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2" t="s">
        <v>11</v>
      </c>
      <c r="AS772">
        <v>26</v>
      </c>
      <c r="AT772">
        <v>33</v>
      </c>
      <c r="AU772">
        <f t="shared" si="25"/>
        <v>0</v>
      </c>
      <c r="AV772" t="str">
        <f t="shared" si="26"/>
        <v/>
      </c>
    </row>
    <row r="773" spans="1:48" x14ac:dyDescent="0.25">
      <c r="A773" t="s">
        <v>12</v>
      </c>
      <c r="B773">
        <v>1</v>
      </c>
      <c r="C773">
        <v>0</v>
      </c>
      <c r="D773">
        <v>1</v>
      </c>
      <c r="E773">
        <v>0</v>
      </c>
      <c r="F773">
        <v>26</v>
      </c>
      <c r="G773">
        <f>טבלה20[[#This Row],[LengthofCycle]]+1</f>
        <v>27</v>
      </c>
      <c r="H773" t="str">
        <f>IF(טבלה20[[#This Row],[CycleNumber]]&gt;2,IF(AND(טבלה20[[#This Row],[LengthofCycle]]-F772=F772-F771,טבלה20[[#This Row],[LengthofCycle]]-F772&lt;&gt;0),1,""),"")</f>
        <v/>
      </c>
      <c r="I773" t="str">
        <f>IF(טבלה20[[#This Row],[דילוג]]=1,SUM(H773:H774),"")</f>
        <v/>
      </c>
      <c r="J773" t="str">
        <f>IF(AND(טבלה20[[#This Row],[CycleNumber]]&gt;B772,טבלה20[[#This Row],[CycleNumber]]&gt;2),IF(טבלה20[[#This Row],[דילוג]]=1,טבלה20[[#This Row],[LengthofCycle]]-F772,J772),"")</f>
        <v/>
      </c>
      <c r="K773" t="str">
        <f>IF(AND(טבלה20[[#This Row],[CycleNumber]]&gt;B772,טבלה20[[#This Row],[CycleNumber]]&gt;2),IF(טבלה20[[#This Row],[דילוג]]=1,1,IF(MAX(K771:K772)=1,1,IF(טבלה20[[#This Row],[LengthofCycle]]-F772&lt;&gt;טבלה20[[#This Row],[הפרש קבוע אחרון]],0,""))),"")</f>
        <v/>
      </c>
      <c r="L773" t="str">
        <f>IF(טבלה20[[#This Row],[CycleNumber]]&lt;3,"",IF(טבלה20[[#This Row],[דילוג]]=1,1,IF(L772="","",IF(טבלה20[[#This Row],[LengthofCycle]]-F772=טבלה20[[#This Row],[הפרש קבוע אחרון]],1,IF(L772+1&gt;3,"",L772+1)))))</f>
        <v/>
      </c>
      <c r="M773" t="str">
        <f>IF(AND(טבלה20[[#This Row],[פעילות]]=1,L774=2,L775=1,B775&gt;טבלה20[[#This Row],[CycleNumber]]),1,"")</f>
        <v/>
      </c>
      <c r="N773" t="str">
        <f>IF(AND(טבלה20[[#This Row],[האם יש לאישה וסת דילוג?]]=1,טבלה20[[#This Row],[CycleNumber]]&gt;5),IF(AND(טבלה20[[#This Row],[LengthofCycle]]=F770,F772=F769,F771=F768),1,""),"")</f>
        <v/>
      </c>
      <c r="O773" t="str">
        <f>IF(OR(טבלה20[[#This Row],[פעילות]]="",L772=""),"",IF(טבלה20[[#This Row],[פעילות]]=1,1,0))</f>
        <v/>
      </c>
      <c r="P773" t="str">
        <f>IF(AND(טבלה20[[#This Row],[הפרש קבוע אחרון]]&lt;&gt;"",טבלה20[[#This Row],[CycleNumber]]&lt;B774,B774&lt;&gt;"",טבלה20[[#This Row],[פעילות]]&lt;4),IF(F774-טבלה20[[#This Row],[LengthofCycle]]=טבלה20[[#This Row],[הפרש קבוע אחרון]],1,0),"")</f>
        <v/>
      </c>
      <c r="Q773" s="14" t="str">
        <f>IF(טבלה20[[#This Row],[פעילות]]="","",IF(OR(Q772="",AND(טבלה20[[#This Row],[דילוג]]=1,L772=3)),1,Q772+1))</f>
        <v/>
      </c>
      <c r="R773" s="14" t="str">
        <f>IF(AND(טבלה20[[#This Row],[מחזורי פעילות]]=3,H774=1,טבלה20[[#This Row],[הפרש קבוע אחרון]]&lt;&gt;J774),1,"")</f>
        <v/>
      </c>
      <c r="S773" s="14" t="str">
        <f>IF(AND(טבלה20[[#This Row],[מחזורי פעילות]]=3,H774=1,טבלה20[[#This Row],[הפרש קבוע אחרון]]=J774),1,"")</f>
        <v/>
      </c>
      <c r="T773" s="14" t="str">
        <f>IF(AND(טבלה20[[#This Row],[דילוג]]=1,טבלה20[[#This Row],[הפרש קבוע אחרון]]=J772,טבלה20[[#This Row],[מחזורי פעילות]]&gt;1),1,"")</f>
        <v/>
      </c>
      <c r="U773" s="14" t="str">
        <f>IF(OR(AND(טבלה20[[#This Row],[מחזורי פעילות]]&lt;&gt;"",Q774=""),AND(טבלה20[[#This Row],[פעילות]]=3,Q774=1)),טבלה20[[#This Row],[מחזורי פעילות]],"")</f>
        <v/>
      </c>
      <c r="V773" s="14" t="str">
        <f>IF(טבלה20[[#This Row],[באיזה מחזור נעקר אחרי קביעה?]]&lt;&gt;"",1,"")</f>
        <v/>
      </c>
      <c r="W773" s="14" t="str">
        <f>IF(AND(טבלה20[[#This Row],[באיזה מחזור נעקר אחרי קביעה?]]&lt;&gt;"",טבלה20[[#This Row],[CycleNumber]]&gt;B774),טבלה20[[#This Row],[באיזה מחזור נעקר אחרי קביעה?]],"")</f>
        <v/>
      </c>
      <c r="X773" s="14" t="str">
        <f>IF(AND(טבלה20[[#This Row],[הפרש קבוע אחרון]]&lt;&gt;"",J772=""),טבלה20[[#This Row],[CycleNumber]],"")</f>
        <v/>
      </c>
      <c r="Y773" s="14" t="str">
        <f>IF(OR(טבלה20[[#This Row],[CycleNumber]]&gt;B774,B774=""),טבלה20[[#This Row],[CycleNumber]],"")</f>
        <v/>
      </c>
      <c r="Z7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3" t="s">
        <v>11</v>
      </c>
      <c r="AS773">
        <v>27</v>
      </c>
      <c r="AT773">
        <v>31</v>
      </c>
      <c r="AU773">
        <f t="shared" ref="AU773:AU836" si="27">IF(AS773=AS771+2,IF(AND(AT771-AT772=AT772-AT773,AT771-AT772&lt;&gt;0),1,0),"")</f>
        <v>0</v>
      </c>
      <c r="AV773" t="str">
        <f t="shared" si="26"/>
        <v/>
      </c>
    </row>
    <row r="774" spans="1:48" x14ac:dyDescent="0.25">
      <c r="A774" t="s">
        <v>12</v>
      </c>
      <c r="B774">
        <v>2</v>
      </c>
      <c r="C774">
        <v>0</v>
      </c>
      <c r="D774">
        <v>1</v>
      </c>
      <c r="E774">
        <v>0</v>
      </c>
      <c r="F774">
        <v>28</v>
      </c>
      <c r="G774">
        <f>טבלה20[[#This Row],[LengthofCycle]]+1</f>
        <v>29</v>
      </c>
      <c r="H774" t="str">
        <f>IF(טבלה20[[#This Row],[CycleNumber]]&gt;2,IF(AND(טבלה20[[#This Row],[LengthofCycle]]-F773=F773-F772,טבלה20[[#This Row],[LengthofCycle]]-F773&lt;&gt;0),1,""),"")</f>
        <v/>
      </c>
      <c r="I774" t="str">
        <f>IF(טבלה20[[#This Row],[דילוג]]=1,SUM(H774:H775),"")</f>
        <v/>
      </c>
      <c r="J774" t="str">
        <f>IF(AND(טבלה20[[#This Row],[CycleNumber]]&gt;B773,טבלה20[[#This Row],[CycleNumber]]&gt;2),IF(טבלה20[[#This Row],[דילוג]]=1,טבלה20[[#This Row],[LengthofCycle]]-F773,J773),"")</f>
        <v/>
      </c>
      <c r="K774" t="str">
        <f>IF(AND(טבלה20[[#This Row],[CycleNumber]]&gt;B773,טבלה20[[#This Row],[CycleNumber]]&gt;2),IF(טבלה20[[#This Row],[דילוג]]=1,1,IF(MAX(K772:K773)=1,1,IF(טבלה20[[#This Row],[LengthofCycle]]-F773&lt;&gt;טבלה20[[#This Row],[הפרש קבוע אחרון]],0,""))),"")</f>
        <v/>
      </c>
      <c r="L774" t="str">
        <f>IF(טבלה20[[#This Row],[CycleNumber]]&lt;3,"",IF(טבלה20[[#This Row],[דילוג]]=1,1,IF(L773="","",IF(טבלה20[[#This Row],[LengthofCycle]]-F773=טבלה20[[#This Row],[הפרש קבוע אחרון]],1,IF(L773+1&gt;3,"",L773+1)))))</f>
        <v/>
      </c>
      <c r="M774" t="str">
        <f>IF(AND(טבלה20[[#This Row],[פעילות]]=1,L775=2,L776=1,B776&gt;טבלה20[[#This Row],[CycleNumber]]),1,"")</f>
        <v/>
      </c>
      <c r="N774" t="str">
        <f>IF(AND(טבלה20[[#This Row],[האם יש לאישה וסת דילוג?]]=1,טבלה20[[#This Row],[CycleNumber]]&gt;5),IF(AND(טבלה20[[#This Row],[LengthofCycle]]=F771,F773=F770,F772=F769),1,""),"")</f>
        <v/>
      </c>
      <c r="O774" t="str">
        <f>IF(OR(טבלה20[[#This Row],[פעילות]]="",L773=""),"",IF(טבלה20[[#This Row],[פעילות]]=1,1,0))</f>
        <v/>
      </c>
      <c r="P774" t="str">
        <f>IF(AND(טבלה20[[#This Row],[הפרש קבוע אחרון]]&lt;&gt;"",טבלה20[[#This Row],[CycleNumber]]&lt;B775,B775&lt;&gt;"",טבלה20[[#This Row],[פעילות]]&lt;4),IF(F775-טבלה20[[#This Row],[LengthofCycle]]=טבלה20[[#This Row],[הפרש קבוע אחרון]],1,0),"")</f>
        <v/>
      </c>
      <c r="Q774" s="14" t="str">
        <f>IF(טבלה20[[#This Row],[פעילות]]="","",IF(OR(Q773="",AND(טבלה20[[#This Row],[דילוג]]=1,L773=3)),1,Q773+1))</f>
        <v/>
      </c>
      <c r="R774" s="14" t="str">
        <f>IF(AND(טבלה20[[#This Row],[מחזורי פעילות]]=3,H775=1,טבלה20[[#This Row],[הפרש קבוע אחרון]]&lt;&gt;J775),1,"")</f>
        <v/>
      </c>
      <c r="S774" s="14" t="str">
        <f>IF(AND(טבלה20[[#This Row],[מחזורי פעילות]]=3,H775=1,טבלה20[[#This Row],[הפרש קבוע אחרון]]=J775),1,"")</f>
        <v/>
      </c>
      <c r="T774" s="14" t="str">
        <f>IF(AND(טבלה20[[#This Row],[דילוג]]=1,טבלה20[[#This Row],[הפרש קבוע אחרון]]=J773,טבלה20[[#This Row],[מחזורי פעילות]]&gt;1),1,"")</f>
        <v/>
      </c>
      <c r="U774" s="14" t="str">
        <f>IF(OR(AND(טבלה20[[#This Row],[מחזורי פעילות]]&lt;&gt;"",Q775=""),AND(טבלה20[[#This Row],[פעילות]]=3,Q775=1)),טבלה20[[#This Row],[מחזורי פעילות]],"")</f>
        <v/>
      </c>
      <c r="V774" s="14" t="str">
        <f>IF(טבלה20[[#This Row],[באיזה מחזור נעקר אחרי קביעה?]]&lt;&gt;"",1,"")</f>
        <v/>
      </c>
      <c r="W774" s="14" t="str">
        <f>IF(AND(טבלה20[[#This Row],[באיזה מחזור נעקר אחרי קביעה?]]&lt;&gt;"",טבלה20[[#This Row],[CycleNumber]]&gt;B775),טבלה20[[#This Row],[באיזה מחזור נעקר אחרי קביעה?]],"")</f>
        <v/>
      </c>
      <c r="X774" s="14" t="str">
        <f>IF(AND(טבלה20[[#This Row],[הפרש קבוע אחרון]]&lt;&gt;"",J773=""),טבלה20[[#This Row],[CycleNumber]],"")</f>
        <v/>
      </c>
      <c r="Y774" s="14" t="str">
        <f>IF(OR(טבלה20[[#This Row],[CycleNumber]]&gt;B775,B775=""),טבלה20[[#This Row],[CycleNumber]],"")</f>
        <v/>
      </c>
      <c r="Z7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4" t="s">
        <v>12</v>
      </c>
      <c r="AS774">
        <v>1</v>
      </c>
      <c r="AT774">
        <v>26</v>
      </c>
      <c r="AU774" t="str">
        <f t="shared" si="27"/>
        <v/>
      </c>
      <c r="AV774" t="str">
        <f t="shared" ref="AV774:AV837" si="28">IF(AND(AU774=1,AU773=1),1,"")</f>
        <v/>
      </c>
    </row>
    <row r="775" spans="1:48" x14ac:dyDescent="0.25">
      <c r="A775" t="s">
        <v>12</v>
      </c>
      <c r="B775">
        <v>3</v>
      </c>
      <c r="C775">
        <v>0</v>
      </c>
      <c r="D775">
        <v>1</v>
      </c>
      <c r="E775">
        <v>0</v>
      </c>
      <c r="F775">
        <v>26</v>
      </c>
      <c r="G775">
        <f>טבלה20[[#This Row],[LengthofCycle]]+1</f>
        <v>27</v>
      </c>
      <c r="H775" t="str">
        <f>IF(טבלה20[[#This Row],[CycleNumber]]&gt;2,IF(AND(טבלה20[[#This Row],[LengthofCycle]]-F774=F774-F773,טבלה20[[#This Row],[LengthofCycle]]-F774&lt;&gt;0),1,""),"")</f>
        <v/>
      </c>
      <c r="I775" t="str">
        <f>IF(טבלה20[[#This Row],[דילוג]]=1,SUM(H775:H776),"")</f>
        <v/>
      </c>
      <c r="J775" t="str">
        <f>IF(AND(טבלה20[[#This Row],[CycleNumber]]&gt;B774,טבלה20[[#This Row],[CycleNumber]]&gt;2),IF(טבלה20[[#This Row],[דילוג]]=1,טבלה20[[#This Row],[LengthofCycle]]-F774,J774),"")</f>
        <v/>
      </c>
      <c r="K775">
        <f>IF(AND(טבלה20[[#This Row],[CycleNumber]]&gt;B774,טבלה20[[#This Row],[CycleNumber]]&gt;2),IF(טבלה20[[#This Row],[דילוג]]=1,1,IF(MAX(K773:K774)=1,1,IF(טבלה20[[#This Row],[LengthofCycle]]-F774&lt;&gt;טבלה20[[#This Row],[הפרש קבוע אחרון]],0,""))),"")</f>
        <v>0</v>
      </c>
      <c r="L775" t="str">
        <f>IF(טבלה20[[#This Row],[CycleNumber]]&lt;3,"",IF(טבלה20[[#This Row],[דילוג]]=1,1,IF(L774="","",IF(טבלה20[[#This Row],[LengthofCycle]]-F774=טבלה20[[#This Row],[הפרש קבוע אחרון]],1,IF(L774+1&gt;3,"",L774+1)))))</f>
        <v/>
      </c>
      <c r="M775" t="str">
        <f>IF(AND(טבלה20[[#This Row],[פעילות]]=1,L776=2,L777=1,B777&gt;טבלה20[[#This Row],[CycleNumber]]),1,"")</f>
        <v/>
      </c>
      <c r="N775" t="str">
        <f>IF(AND(טבלה20[[#This Row],[האם יש לאישה וסת דילוג?]]=1,טבלה20[[#This Row],[CycleNumber]]&gt;5),IF(AND(טבלה20[[#This Row],[LengthofCycle]]=F772,F774=F771,F773=F770),1,""),"")</f>
        <v/>
      </c>
      <c r="O775" t="str">
        <f>IF(OR(טבלה20[[#This Row],[פעילות]]="",L774=""),"",IF(טבלה20[[#This Row],[פעילות]]=1,1,0))</f>
        <v/>
      </c>
      <c r="P775" t="str">
        <f>IF(AND(טבלה20[[#This Row],[הפרש קבוע אחרון]]&lt;&gt;"",טבלה20[[#This Row],[CycleNumber]]&lt;B776,B776&lt;&gt;"",טבלה20[[#This Row],[פעילות]]&lt;4),IF(F776-טבלה20[[#This Row],[LengthofCycle]]=טבלה20[[#This Row],[הפרש קבוע אחרון]],1,0),"")</f>
        <v/>
      </c>
      <c r="Q775" s="14" t="str">
        <f>IF(טבלה20[[#This Row],[פעילות]]="","",IF(OR(Q774="",AND(טבלה20[[#This Row],[דילוג]]=1,L774=3)),1,Q774+1))</f>
        <v/>
      </c>
      <c r="R775" s="14" t="str">
        <f>IF(AND(טבלה20[[#This Row],[מחזורי פעילות]]=3,H776=1,טבלה20[[#This Row],[הפרש קבוע אחרון]]&lt;&gt;J776),1,"")</f>
        <v/>
      </c>
      <c r="S775" s="14" t="str">
        <f>IF(AND(טבלה20[[#This Row],[מחזורי פעילות]]=3,H776=1,טבלה20[[#This Row],[הפרש קבוע אחרון]]=J776),1,"")</f>
        <v/>
      </c>
      <c r="T775" s="14" t="str">
        <f>IF(AND(טבלה20[[#This Row],[דילוג]]=1,טבלה20[[#This Row],[הפרש קבוע אחרון]]=J774,טבלה20[[#This Row],[מחזורי פעילות]]&gt;1),1,"")</f>
        <v/>
      </c>
      <c r="U775" s="14" t="str">
        <f>IF(OR(AND(טבלה20[[#This Row],[מחזורי פעילות]]&lt;&gt;"",Q776=""),AND(טבלה20[[#This Row],[פעילות]]=3,Q776=1)),טבלה20[[#This Row],[מחזורי פעילות]],"")</f>
        <v/>
      </c>
      <c r="V775" s="14" t="str">
        <f>IF(טבלה20[[#This Row],[באיזה מחזור נעקר אחרי קביעה?]]&lt;&gt;"",1,"")</f>
        <v/>
      </c>
      <c r="W775" s="14" t="str">
        <f>IF(AND(טבלה20[[#This Row],[באיזה מחזור נעקר אחרי קביעה?]]&lt;&gt;"",טבלה20[[#This Row],[CycleNumber]]&gt;B776),טבלה20[[#This Row],[באיזה מחזור נעקר אחרי קביעה?]],"")</f>
        <v/>
      </c>
      <c r="X775" s="14" t="str">
        <f>IF(AND(טבלה20[[#This Row],[הפרש קבוע אחרון]]&lt;&gt;"",J774=""),טבלה20[[#This Row],[CycleNumber]],"")</f>
        <v/>
      </c>
      <c r="Y775" s="14" t="str">
        <f>IF(OR(טבלה20[[#This Row],[CycleNumber]]&gt;B776,B776=""),טבלה20[[#This Row],[CycleNumber]],"")</f>
        <v/>
      </c>
      <c r="Z7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5" t="s">
        <v>12</v>
      </c>
      <c r="AS775">
        <v>2</v>
      </c>
      <c r="AT775">
        <v>28</v>
      </c>
      <c r="AU775" t="str">
        <f t="shared" si="27"/>
        <v/>
      </c>
      <c r="AV775" t="str">
        <f t="shared" si="28"/>
        <v/>
      </c>
    </row>
    <row r="776" spans="1:48" x14ac:dyDescent="0.25">
      <c r="A776" t="s">
        <v>12</v>
      </c>
      <c r="B776">
        <v>4</v>
      </c>
      <c r="C776">
        <v>0</v>
      </c>
      <c r="D776">
        <v>0</v>
      </c>
      <c r="E776">
        <v>0</v>
      </c>
      <c r="F776">
        <v>28</v>
      </c>
      <c r="G776">
        <f>טבלה20[[#This Row],[LengthofCycle]]+1</f>
        <v>29</v>
      </c>
      <c r="H776" t="str">
        <f>IF(טבלה20[[#This Row],[CycleNumber]]&gt;2,IF(AND(טבלה20[[#This Row],[LengthofCycle]]-F775=F775-F774,טבלה20[[#This Row],[LengthofCycle]]-F775&lt;&gt;0),1,""),"")</f>
        <v/>
      </c>
      <c r="I776" t="str">
        <f>IF(טבלה20[[#This Row],[דילוג]]=1,SUM(H776:H777),"")</f>
        <v/>
      </c>
      <c r="J776" t="str">
        <f>IF(AND(טבלה20[[#This Row],[CycleNumber]]&gt;B775,טבלה20[[#This Row],[CycleNumber]]&gt;2),IF(טבלה20[[#This Row],[דילוג]]=1,טבלה20[[#This Row],[LengthofCycle]]-F775,J775),"")</f>
        <v/>
      </c>
      <c r="K776">
        <f>IF(AND(טבלה20[[#This Row],[CycleNumber]]&gt;B775,טבלה20[[#This Row],[CycleNumber]]&gt;2),IF(טבלה20[[#This Row],[דילוג]]=1,1,IF(MAX(K774:K775)=1,1,IF(טבלה20[[#This Row],[LengthofCycle]]-F775&lt;&gt;טבלה20[[#This Row],[הפרש קבוע אחרון]],0,""))),"")</f>
        <v>0</v>
      </c>
      <c r="L776" t="str">
        <f>IF(טבלה20[[#This Row],[CycleNumber]]&lt;3,"",IF(טבלה20[[#This Row],[דילוג]]=1,1,IF(L775="","",IF(טבלה20[[#This Row],[LengthofCycle]]-F775=טבלה20[[#This Row],[הפרש קבוע אחרון]],1,IF(L775+1&gt;3,"",L775+1)))))</f>
        <v/>
      </c>
      <c r="M776" t="str">
        <f>IF(AND(טבלה20[[#This Row],[פעילות]]=1,L777=2,L778=1,B778&gt;טבלה20[[#This Row],[CycleNumber]]),1,"")</f>
        <v/>
      </c>
      <c r="N776" t="str">
        <f>IF(AND(טבלה20[[#This Row],[האם יש לאישה וסת דילוג?]]=1,טבלה20[[#This Row],[CycleNumber]]&gt;5),IF(AND(טבלה20[[#This Row],[LengthofCycle]]=F773,F775=F772,F774=F771),1,""),"")</f>
        <v/>
      </c>
      <c r="O776" t="str">
        <f>IF(OR(טבלה20[[#This Row],[פעילות]]="",L775=""),"",IF(טבלה20[[#This Row],[פעילות]]=1,1,0))</f>
        <v/>
      </c>
      <c r="P776" t="str">
        <f>IF(AND(טבלה20[[#This Row],[הפרש קבוע אחרון]]&lt;&gt;"",טבלה20[[#This Row],[CycleNumber]]&lt;B777,B777&lt;&gt;"",טבלה20[[#This Row],[פעילות]]&lt;4),IF(F777-טבלה20[[#This Row],[LengthofCycle]]=טבלה20[[#This Row],[הפרש קבוע אחרון]],1,0),"")</f>
        <v/>
      </c>
      <c r="Q776" s="14" t="str">
        <f>IF(טבלה20[[#This Row],[פעילות]]="","",IF(OR(Q775="",AND(טבלה20[[#This Row],[דילוג]]=1,L775=3)),1,Q775+1))</f>
        <v/>
      </c>
      <c r="R776" s="14" t="str">
        <f>IF(AND(טבלה20[[#This Row],[מחזורי פעילות]]=3,H777=1,טבלה20[[#This Row],[הפרש קבוע אחרון]]&lt;&gt;J777),1,"")</f>
        <v/>
      </c>
      <c r="S776" s="14" t="str">
        <f>IF(AND(טבלה20[[#This Row],[מחזורי פעילות]]=3,H777=1,טבלה20[[#This Row],[הפרש קבוע אחרון]]=J777),1,"")</f>
        <v/>
      </c>
      <c r="T776" s="14" t="str">
        <f>IF(AND(טבלה20[[#This Row],[דילוג]]=1,טבלה20[[#This Row],[הפרש קבוע אחרון]]=J775,טבלה20[[#This Row],[מחזורי פעילות]]&gt;1),1,"")</f>
        <v/>
      </c>
      <c r="U776" s="14" t="str">
        <f>IF(OR(AND(טבלה20[[#This Row],[מחזורי פעילות]]&lt;&gt;"",Q777=""),AND(טבלה20[[#This Row],[פעילות]]=3,Q777=1)),טבלה20[[#This Row],[מחזורי פעילות]],"")</f>
        <v/>
      </c>
      <c r="V776" s="14" t="str">
        <f>IF(טבלה20[[#This Row],[באיזה מחזור נעקר אחרי קביעה?]]&lt;&gt;"",1,"")</f>
        <v/>
      </c>
      <c r="W776" s="14" t="str">
        <f>IF(AND(טבלה20[[#This Row],[באיזה מחזור נעקר אחרי קביעה?]]&lt;&gt;"",טבלה20[[#This Row],[CycleNumber]]&gt;B777),טבלה20[[#This Row],[באיזה מחזור נעקר אחרי קביעה?]],"")</f>
        <v/>
      </c>
      <c r="X776" s="14" t="str">
        <f>IF(AND(טבלה20[[#This Row],[הפרש קבוע אחרון]]&lt;&gt;"",J775=""),טבלה20[[#This Row],[CycleNumber]],"")</f>
        <v/>
      </c>
      <c r="Y776" s="14" t="str">
        <f>IF(OR(טבלה20[[#This Row],[CycleNumber]]&gt;B777,B777=""),טבלה20[[#This Row],[CycleNumber]],"")</f>
        <v/>
      </c>
      <c r="Z7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6" t="s">
        <v>12</v>
      </c>
      <c r="AS776">
        <v>3</v>
      </c>
      <c r="AT776">
        <v>26</v>
      </c>
      <c r="AU776">
        <f t="shared" si="27"/>
        <v>0</v>
      </c>
      <c r="AV776" t="str">
        <f t="shared" si="28"/>
        <v/>
      </c>
    </row>
    <row r="777" spans="1:48" x14ac:dyDescent="0.25">
      <c r="A777" t="s">
        <v>12</v>
      </c>
      <c r="B777">
        <v>5</v>
      </c>
      <c r="C777">
        <v>0</v>
      </c>
      <c r="D777">
        <v>1</v>
      </c>
      <c r="E777">
        <v>0</v>
      </c>
      <c r="F777">
        <v>29</v>
      </c>
      <c r="G777">
        <f>טבלה20[[#This Row],[LengthofCycle]]+1</f>
        <v>30</v>
      </c>
      <c r="H777" t="str">
        <f>IF(טבלה20[[#This Row],[CycleNumber]]&gt;2,IF(AND(טבלה20[[#This Row],[LengthofCycle]]-F776=F776-F775,טבלה20[[#This Row],[LengthofCycle]]-F776&lt;&gt;0),1,""),"")</f>
        <v/>
      </c>
      <c r="I777" t="str">
        <f>IF(טבלה20[[#This Row],[דילוג]]=1,SUM(H777:H778),"")</f>
        <v/>
      </c>
      <c r="J777" t="str">
        <f>IF(AND(טבלה20[[#This Row],[CycleNumber]]&gt;B776,טבלה20[[#This Row],[CycleNumber]]&gt;2),IF(טבלה20[[#This Row],[דילוג]]=1,טבלה20[[#This Row],[LengthofCycle]]-F776,J776),"")</f>
        <v/>
      </c>
      <c r="K777">
        <f>IF(AND(טבלה20[[#This Row],[CycleNumber]]&gt;B776,טבלה20[[#This Row],[CycleNumber]]&gt;2),IF(טבלה20[[#This Row],[דילוג]]=1,1,IF(MAX(K775:K776)=1,1,IF(טבלה20[[#This Row],[LengthofCycle]]-F776&lt;&gt;טבלה20[[#This Row],[הפרש קבוע אחרון]],0,""))),"")</f>
        <v>0</v>
      </c>
      <c r="L777" t="str">
        <f>IF(טבלה20[[#This Row],[CycleNumber]]&lt;3,"",IF(טבלה20[[#This Row],[דילוג]]=1,1,IF(L776="","",IF(טבלה20[[#This Row],[LengthofCycle]]-F776=טבלה20[[#This Row],[הפרש קבוע אחרון]],1,IF(L776+1&gt;3,"",L776+1)))))</f>
        <v/>
      </c>
      <c r="M777" t="str">
        <f>IF(AND(טבלה20[[#This Row],[פעילות]]=1,L778=2,L779=1,B779&gt;טבלה20[[#This Row],[CycleNumber]]),1,"")</f>
        <v/>
      </c>
      <c r="N777" t="str">
        <f>IF(AND(טבלה20[[#This Row],[האם יש לאישה וסת דילוג?]]=1,טבלה20[[#This Row],[CycleNumber]]&gt;5),IF(AND(טבלה20[[#This Row],[LengthofCycle]]=F774,F776=F773,F775=F772),1,""),"")</f>
        <v/>
      </c>
      <c r="O777" t="str">
        <f>IF(OR(טבלה20[[#This Row],[פעילות]]="",L776=""),"",IF(טבלה20[[#This Row],[פעילות]]=1,1,0))</f>
        <v/>
      </c>
      <c r="P777" t="str">
        <f>IF(AND(טבלה20[[#This Row],[הפרש קבוע אחרון]]&lt;&gt;"",טבלה20[[#This Row],[CycleNumber]]&lt;B778,B778&lt;&gt;"",טבלה20[[#This Row],[פעילות]]&lt;4),IF(F778-טבלה20[[#This Row],[LengthofCycle]]=טבלה20[[#This Row],[הפרש קבוע אחרון]],1,0),"")</f>
        <v/>
      </c>
      <c r="Q777" s="14" t="str">
        <f>IF(טבלה20[[#This Row],[פעילות]]="","",IF(OR(Q776="",AND(טבלה20[[#This Row],[דילוג]]=1,L776=3)),1,Q776+1))</f>
        <v/>
      </c>
      <c r="R777" s="14" t="str">
        <f>IF(AND(טבלה20[[#This Row],[מחזורי פעילות]]=3,H778=1,טבלה20[[#This Row],[הפרש קבוע אחרון]]&lt;&gt;J778),1,"")</f>
        <v/>
      </c>
      <c r="S777" s="14" t="str">
        <f>IF(AND(טבלה20[[#This Row],[מחזורי פעילות]]=3,H778=1,טבלה20[[#This Row],[הפרש קבוע אחרון]]=J778),1,"")</f>
        <v/>
      </c>
      <c r="T777" s="14" t="str">
        <f>IF(AND(טבלה20[[#This Row],[דילוג]]=1,טבלה20[[#This Row],[הפרש קבוע אחרון]]=J776,טבלה20[[#This Row],[מחזורי פעילות]]&gt;1),1,"")</f>
        <v/>
      </c>
      <c r="U777" s="14" t="str">
        <f>IF(OR(AND(טבלה20[[#This Row],[מחזורי פעילות]]&lt;&gt;"",Q778=""),AND(טבלה20[[#This Row],[פעילות]]=3,Q778=1)),טבלה20[[#This Row],[מחזורי פעילות]],"")</f>
        <v/>
      </c>
      <c r="V777" s="14" t="str">
        <f>IF(טבלה20[[#This Row],[באיזה מחזור נעקר אחרי קביעה?]]&lt;&gt;"",1,"")</f>
        <v/>
      </c>
      <c r="W777" s="14" t="str">
        <f>IF(AND(טבלה20[[#This Row],[באיזה מחזור נעקר אחרי קביעה?]]&lt;&gt;"",טבלה20[[#This Row],[CycleNumber]]&gt;B778),טבלה20[[#This Row],[באיזה מחזור נעקר אחרי קביעה?]],"")</f>
        <v/>
      </c>
      <c r="X777" s="14" t="str">
        <f>IF(AND(טבלה20[[#This Row],[הפרש קבוע אחרון]]&lt;&gt;"",J776=""),טבלה20[[#This Row],[CycleNumber]],"")</f>
        <v/>
      </c>
      <c r="Y777" s="14" t="str">
        <f>IF(OR(טבלה20[[#This Row],[CycleNumber]]&gt;B778,B778=""),טבלה20[[#This Row],[CycleNumber]],"")</f>
        <v/>
      </c>
      <c r="Z7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7" t="s">
        <v>12</v>
      </c>
      <c r="AS777">
        <v>4</v>
      </c>
      <c r="AT777">
        <v>28</v>
      </c>
      <c r="AU777">
        <f t="shared" si="27"/>
        <v>0</v>
      </c>
      <c r="AV777" t="str">
        <f t="shared" si="28"/>
        <v/>
      </c>
    </row>
    <row r="778" spans="1:48" x14ac:dyDescent="0.25">
      <c r="A778" t="s">
        <v>12</v>
      </c>
      <c r="B778">
        <v>6</v>
      </c>
      <c r="C778">
        <v>0</v>
      </c>
      <c r="D778">
        <v>1</v>
      </c>
      <c r="E778">
        <v>0</v>
      </c>
      <c r="F778">
        <v>29</v>
      </c>
      <c r="G778">
        <f>טבלה20[[#This Row],[LengthofCycle]]+1</f>
        <v>30</v>
      </c>
      <c r="H778" t="str">
        <f>IF(טבלה20[[#This Row],[CycleNumber]]&gt;2,IF(AND(טבלה20[[#This Row],[LengthofCycle]]-F777=F777-F776,טבלה20[[#This Row],[LengthofCycle]]-F777&lt;&gt;0),1,""),"")</f>
        <v/>
      </c>
      <c r="I778" t="str">
        <f>IF(טבלה20[[#This Row],[דילוג]]=1,SUM(H778:H779),"")</f>
        <v/>
      </c>
      <c r="J778" t="str">
        <f>IF(AND(טבלה20[[#This Row],[CycleNumber]]&gt;B777,טבלה20[[#This Row],[CycleNumber]]&gt;2),IF(טבלה20[[#This Row],[דילוג]]=1,טבלה20[[#This Row],[LengthofCycle]]-F777,J777),"")</f>
        <v/>
      </c>
      <c r="K778">
        <f>IF(AND(טבלה20[[#This Row],[CycleNumber]]&gt;B777,טבלה20[[#This Row],[CycleNumber]]&gt;2),IF(טבלה20[[#This Row],[דילוג]]=1,1,IF(MAX(K776:K777)=1,1,IF(טבלה20[[#This Row],[LengthofCycle]]-F777&lt;&gt;טבלה20[[#This Row],[הפרש קבוע אחרון]],0,""))),"")</f>
        <v>0</v>
      </c>
      <c r="L778" t="str">
        <f>IF(טבלה20[[#This Row],[CycleNumber]]&lt;3,"",IF(טבלה20[[#This Row],[דילוג]]=1,1,IF(L777="","",IF(טבלה20[[#This Row],[LengthofCycle]]-F777=טבלה20[[#This Row],[הפרש קבוע אחרון]],1,IF(L777+1&gt;3,"",L777+1)))))</f>
        <v/>
      </c>
      <c r="M778" t="str">
        <f>IF(AND(טבלה20[[#This Row],[פעילות]]=1,L779=2,L780=1,B780&gt;טבלה20[[#This Row],[CycleNumber]]),1,"")</f>
        <v/>
      </c>
      <c r="N778" t="str">
        <f>IF(AND(טבלה20[[#This Row],[האם יש לאישה וסת דילוג?]]=1,טבלה20[[#This Row],[CycleNumber]]&gt;5),IF(AND(טבלה20[[#This Row],[LengthofCycle]]=F775,F777=F774,F776=F773),1,""),"")</f>
        <v/>
      </c>
      <c r="O778" t="str">
        <f>IF(OR(טבלה20[[#This Row],[פעילות]]="",L777=""),"",IF(טבלה20[[#This Row],[פעילות]]=1,1,0))</f>
        <v/>
      </c>
      <c r="P778" t="str">
        <f>IF(AND(טבלה20[[#This Row],[הפרש קבוע אחרון]]&lt;&gt;"",טבלה20[[#This Row],[CycleNumber]]&lt;B779,B779&lt;&gt;"",טבלה20[[#This Row],[פעילות]]&lt;4),IF(F779-טבלה20[[#This Row],[LengthofCycle]]=טבלה20[[#This Row],[הפרש קבוע אחרון]],1,0),"")</f>
        <v/>
      </c>
      <c r="Q778" s="14" t="str">
        <f>IF(טבלה20[[#This Row],[פעילות]]="","",IF(OR(Q777="",AND(טבלה20[[#This Row],[דילוג]]=1,L777=3)),1,Q777+1))</f>
        <v/>
      </c>
      <c r="R778" s="14" t="str">
        <f>IF(AND(טבלה20[[#This Row],[מחזורי פעילות]]=3,H779=1,טבלה20[[#This Row],[הפרש קבוע אחרון]]&lt;&gt;J779),1,"")</f>
        <v/>
      </c>
      <c r="S778" s="14" t="str">
        <f>IF(AND(טבלה20[[#This Row],[מחזורי פעילות]]=3,H779=1,טבלה20[[#This Row],[הפרש קבוע אחרון]]=J779),1,"")</f>
        <v/>
      </c>
      <c r="T778" s="14" t="str">
        <f>IF(AND(טבלה20[[#This Row],[דילוג]]=1,טבלה20[[#This Row],[הפרש קבוע אחרון]]=J777,טבלה20[[#This Row],[מחזורי פעילות]]&gt;1),1,"")</f>
        <v/>
      </c>
      <c r="U778" s="14" t="str">
        <f>IF(OR(AND(טבלה20[[#This Row],[מחזורי פעילות]]&lt;&gt;"",Q779=""),AND(טבלה20[[#This Row],[פעילות]]=3,Q779=1)),טבלה20[[#This Row],[מחזורי פעילות]],"")</f>
        <v/>
      </c>
      <c r="V778" s="14" t="str">
        <f>IF(טבלה20[[#This Row],[באיזה מחזור נעקר אחרי קביעה?]]&lt;&gt;"",1,"")</f>
        <v/>
      </c>
      <c r="W778" s="14" t="str">
        <f>IF(AND(טבלה20[[#This Row],[באיזה מחזור נעקר אחרי קביעה?]]&lt;&gt;"",טבלה20[[#This Row],[CycleNumber]]&gt;B779),טבלה20[[#This Row],[באיזה מחזור נעקר אחרי קביעה?]],"")</f>
        <v/>
      </c>
      <c r="X778" s="14" t="str">
        <f>IF(AND(טבלה20[[#This Row],[הפרש קבוע אחרון]]&lt;&gt;"",J777=""),טבלה20[[#This Row],[CycleNumber]],"")</f>
        <v/>
      </c>
      <c r="Y778" s="14" t="str">
        <f>IF(OR(טבלה20[[#This Row],[CycleNumber]]&gt;B779,B779=""),טבלה20[[#This Row],[CycleNumber]],"")</f>
        <v/>
      </c>
      <c r="Z7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8" t="s">
        <v>12</v>
      </c>
      <c r="AS778">
        <v>5</v>
      </c>
      <c r="AT778">
        <v>29</v>
      </c>
      <c r="AU778">
        <f t="shared" si="27"/>
        <v>0</v>
      </c>
      <c r="AV778" t="str">
        <f t="shared" si="28"/>
        <v/>
      </c>
    </row>
    <row r="779" spans="1:48" x14ac:dyDescent="0.25">
      <c r="A779" t="s">
        <v>12</v>
      </c>
      <c r="B779">
        <v>7</v>
      </c>
      <c r="C779">
        <v>0</v>
      </c>
      <c r="D779">
        <v>1</v>
      </c>
      <c r="E779">
        <v>0</v>
      </c>
      <c r="F779">
        <v>27</v>
      </c>
      <c r="G779">
        <f>טבלה20[[#This Row],[LengthofCycle]]+1</f>
        <v>28</v>
      </c>
      <c r="H779" t="str">
        <f>IF(טבלה20[[#This Row],[CycleNumber]]&gt;2,IF(AND(טבלה20[[#This Row],[LengthofCycle]]-F778=F778-F777,טבלה20[[#This Row],[LengthofCycle]]-F778&lt;&gt;0),1,""),"")</f>
        <v/>
      </c>
      <c r="I779" t="str">
        <f>IF(טבלה20[[#This Row],[דילוג]]=1,SUM(H779:H780),"")</f>
        <v/>
      </c>
      <c r="J779" t="str">
        <f>IF(AND(טבלה20[[#This Row],[CycleNumber]]&gt;B778,טבלה20[[#This Row],[CycleNumber]]&gt;2),IF(טבלה20[[#This Row],[דילוג]]=1,טבלה20[[#This Row],[LengthofCycle]]-F778,J778),"")</f>
        <v/>
      </c>
      <c r="K779">
        <f>IF(AND(טבלה20[[#This Row],[CycleNumber]]&gt;B778,טבלה20[[#This Row],[CycleNumber]]&gt;2),IF(טבלה20[[#This Row],[דילוג]]=1,1,IF(MAX(K777:K778)=1,1,IF(טבלה20[[#This Row],[LengthofCycle]]-F778&lt;&gt;טבלה20[[#This Row],[הפרש קבוע אחרון]],0,""))),"")</f>
        <v>0</v>
      </c>
      <c r="L779" t="str">
        <f>IF(טבלה20[[#This Row],[CycleNumber]]&lt;3,"",IF(טבלה20[[#This Row],[דילוג]]=1,1,IF(L778="","",IF(טבלה20[[#This Row],[LengthofCycle]]-F778=טבלה20[[#This Row],[הפרש קבוע אחרון]],1,IF(L778+1&gt;3,"",L778+1)))))</f>
        <v/>
      </c>
      <c r="M779" t="str">
        <f>IF(AND(טבלה20[[#This Row],[פעילות]]=1,L780=2,L781=1,B781&gt;טבלה20[[#This Row],[CycleNumber]]),1,"")</f>
        <v/>
      </c>
      <c r="N779" t="str">
        <f>IF(AND(טבלה20[[#This Row],[האם יש לאישה וסת דילוג?]]=1,טבלה20[[#This Row],[CycleNumber]]&gt;5),IF(AND(טבלה20[[#This Row],[LengthofCycle]]=F776,F778=F775,F777=F774),1,""),"")</f>
        <v/>
      </c>
      <c r="O779" t="str">
        <f>IF(OR(טבלה20[[#This Row],[פעילות]]="",L778=""),"",IF(טבלה20[[#This Row],[פעילות]]=1,1,0))</f>
        <v/>
      </c>
      <c r="P779" t="str">
        <f>IF(AND(טבלה20[[#This Row],[הפרש קבוע אחרון]]&lt;&gt;"",טבלה20[[#This Row],[CycleNumber]]&lt;B780,B780&lt;&gt;"",טבלה20[[#This Row],[פעילות]]&lt;4),IF(F780-טבלה20[[#This Row],[LengthofCycle]]=טבלה20[[#This Row],[הפרש קבוע אחרון]],1,0),"")</f>
        <v/>
      </c>
      <c r="Q779" s="14" t="str">
        <f>IF(טבלה20[[#This Row],[פעילות]]="","",IF(OR(Q778="",AND(טבלה20[[#This Row],[דילוג]]=1,L778=3)),1,Q778+1))</f>
        <v/>
      </c>
      <c r="R779" s="14" t="str">
        <f>IF(AND(טבלה20[[#This Row],[מחזורי פעילות]]=3,H780=1,טבלה20[[#This Row],[הפרש קבוע אחרון]]&lt;&gt;J780),1,"")</f>
        <v/>
      </c>
      <c r="S779" s="14" t="str">
        <f>IF(AND(טבלה20[[#This Row],[מחזורי פעילות]]=3,H780=1,טבלה20[[#This Row],[הפרש קבוע אחרון]]=J780),1,"")</f>
        <v/>
      </c>
      <c r="T779" s="14" t="str">
        <f>IF(AND(טבלה20[[#This Row],[דילוג]]=1,טבלה20[[#This Row],[הפרש קבוע אחרון]]=J778,טבלה20[[#This Row],[מחזורי פעילות]]&gt;1),1,"")</f>
        <v/>
      </c>
      <c r="U779" s="14" t="str">
        <f>IF(OR(AND(טבלה20[[#This Row],[מחזורי פעילות]]&lt;&gt;"",Q780=""),AND(טבלה20[[#This Row],[פעילות]]=3,Q780=1)),טבלה20[[#This Row],[מחזורי פעילות]],"")</f>
        <v/>
      </c>
      <c r="V779" s="14" t="str">
        <f>IF(טבלה20[[#This Row],[באיזה מחזור נעקר אחרי קביעה?]]&lt;&gt;"",1,"")</f>
        <v/>
      </c>
      <c r="W779" s="14" t="str">
        <f>IF(AND(טבלה20[[#This Row],[באיזה מחזור נעקר אחרי קביעה?]]&lt;&gt;"",טבלה20[[#This Row],[CycleNumber]]&gt;B780),טבלה20[[#This Row],[באיזה מחזור נעקר אחרי קביעה?]],"")</f>
        <v/>
      </c>
      <c r="X779" s="14" t="str">
        <f>IF(AND(טבלה20[[#This Row],[הפרש קבוע אחרון]]&lt;&gt;"",J778=""),טבלה20[[#This Row],[CycleNumber]],"")</f>
        <v/>
      </c>
      <c r="Y779" s="14" t="str">
        <f>IF(OR(טבלה20[[#This Row],[CycleNumber]]&gt;B780,B780=""),טבלה20[[#This Row],[CycleNumber]],"")</f>
        <v/>
      </c>
      <c r="Z7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79" t="s">
        <v>12</v>
      </c>
      <c r="AS779">
        <v>6</v>
      </c>
      <c r="AT779">
        <v>29</v>
      </c>
      <c r="AU779">
        <f t="shared" si="27"/>
        <v>0</v>
      </c>
      <c r="AV779" t="str">
        <f t="shared" si="28"/>
        <v/>
      </c>
    </row>
    <row r="780" spans="1:48" x14ac:dyDescent="0.25">
      <c r="A780" t="s">
        <v>12</v>
      </c>
      <c r="B780">
        <v>8</v>
      </c>
      <c r="C780">
        <v>0</v>
      </c>
      <c r="D780">
        <v>1</v>
      </c>
      <c r="E780">
        <v>0</v>
      </c>
      <c r="F780">
        <v>28</v>
      </c>
      <c r="G780">
        <f>טבלה20[[#This Row],[LengthofCycle]]+1</f>
        <v>29</v>
      </c>
      <c r="H780" t="str">
        <f>IF(טבלה20[[#This Row],[CycleNumber]]&gt;2,IF(AND(טבלה20[[#This Row],[LengthofCycle]]-F779=F779-F778,טבלה20[[#This Row],[LengthofCycle]]-F779&lt;&gt;0),1,""),"")</f>
        <v/>
      </c>
      <c r="I780" t="str">
        <f>IF(טבלה20[[#This Row],[דילוג]]=1,SUM(H780:H781),"")</f>
        <v/>
      </c>
      <c r="J780" t="str">
        <f>IF(AND(טבלה20[[#This Row],[CycleNumber]]&gt;B779,טבלה20[[#This Row],[CycleNumber]]&gt;2),IF(טבלה20[[#This Row],[דילוג]]=1,טבלה20[[#This Row],[LengthofCycle]]-F779,J779),"")</f>
        <v/>
      </c>
      <c r="K780">
        <f>IF(AND(טבלה20[[#This Row],[CycleNumber]]&gt;B779,טבלה20[[#This Row],[CycleNumber]]&gt;2),IF(טבלה20[[#This Row],[דילוג]]=1,1,IF(MAX(K778:K779)=1,1,IF(טבלה20[[#This Row],[LengthofCycle]]-F779&lt;&gt;טבלה20[[#This Row],[הפרש קבוע אחרון]],0,""))),"")</f>
        <v>0</v>
      </c>
      <c r="L780" t="str">
        <f>IF(טבלה20[[#This Row],[CycleNumber]]&lt;3,"",IF(טבלה20[[#This Row],[דילוג]]=1,1,IF(L779="","",IF(טבלה20[[#This Row],[LengthofCycle]]-F779=טבלה20[[#This Row],[הפרש קבוע אחרון]],1,IF(L779+1&gt;3,"",L779+1)))))</f>
        <v/>
      </c>
      <c r="M780" t="str">
        <f>IF(AND(טבלה20[[#This Row],[פעילות]]=1,L781=2,L782=1,B782&gt;טבלה20[[#This Row],[CycleNumber]]),1,"")</f>
        <v/>
      </c>
      <c r="N780" t="str">
        <f>IF(AND(טבלה20[[#This Row],[האם יש לאישה וסת דילוג?]]=1,טבלה20[[#This Row],[CycleNumber]]&gt;5),IF(AND(טבלה20[[#This Row],[LengthofCycle]]=F777,F779=F776,F778=F775),1,""),"")</f>
        <v/>
      </c>
      <c r="O780" t="str">
        <f>IF(OR(טבלה20[[#This Row],[פעילות]]="",L779=""),"",IF(טבלה20[[#This Row],[פעילות]]=1,1,0))</f>
        <v/>
      </c>
      <c r="P780" t="str">
        <f>IF(AND(טבלה20[[#This Row],[הפרש קבוע אחרון]]&lt;&gt;"",טבלה20[[#This Row],[CycleNumber]]&lt;B781,B781&lt;&gt;"",טבלה20[[#This Row],[פעילות]]&lt;4),IF(F781-טבלה20[[#This Row],[LengthofCycle]]=טבלה20[[#This Row],[הפרש קבוע אחרון]],1,0),"")</f>
        <v/>
      </c>
      <c r="Q780" s="14" t="str">
        <f>IF(טבלה20[[#This Row],[פעילות]]="","",IF(OR(Q779="",AND(טבלה20[[#This Row],[דילוג]]=1,L779=3)),1,Q779+1))</f>
        <v/>
      </c>
      <c r="R780" s="14" t="str">
        <f>IF(AND(טבלה20[[#This Row],[מחזורי פעילות]]=3,H781=1,טבלה20[[#This Row],[הפרש קבוע אחרון]]&lt;&gt;J781),1,"")</f>
        <v/>
      </c>
      <c r="S780" s="14" t="str">
        <f>IF(AND(טבלה20[[#This Row],[מחזורי פעילות]]=3,H781=1,טבלה20[[#This Row],[הפרש קבוע אחרון]]=J781),1,"")</f>
        <v/>
      </c>
      <c r="T780" s="14" t="str">
        <f>IF(AND(טבלה20[[#This Row],[דילוג]]=1,טבלה20[[#This Row],[הפרש קבוע אחרון]]=J779,טבלה20[[#This Row],[מחזורי פעילות]]&gt;1),1,"")</f>
        <v/>
      </c>
      <c r="U780" s="14" t="str">
        <f>IF(OR(AND(טבלה20[[#This Row],[מחזורי פעילות]]&lt;&gt;"",Q781=""),AND(טבלה20[[#This Row],[פעילות]]=3,Q781=1)),טבלה20[[#This Row],[מחזורי פעילות]],"")</f>
        <v/>
      </c>
      <c r="V780" s="14" t="str">
        <f>IF(טבלה20[[#This Row],[באיזה מחזור נעקר אחרי קביעה?]]&lt;&gt;"",1,"")</f>
        <v/>
      </c>
      <c r="W780" s="14" t="str">
        <f>IF(AND(טבלה20[[#This Row],[באיזה מחזור נעקר אחרי קביעה?]]&lt;&gt;"",טבלה20[[#This Row],[CycleNumber]]&gt;B781),טבלה20[[#This Row],[באיזה מחזור נעקר אחרי קביעה?]],"")</f>
        <v/>
      </c>
      <c r="X780" s="14" t="str">
        <f>IF(AND(טבלה20[[#This Row],[הפרש קבוע אחרון]]&lt;&gt;"",J779=""),טבלה20[[#This Row],[CycleNumber]],"")</f>
        <v/>
      </c>
      <c r="Y780" s="14" t="str">
        <f>IF(OR(טבלה20[[#This Row],[CycleNumber]]&gt;B781,B781=""),טבלה20[[#This Row],[CycleNumber]],"")</f>
        <v/>
      </c>
      <c r="Z7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0" t="s">
        <v>12</v>
      </c>
      <c r="AS780">
        <v>7</v>
      </c>
      <c r="AT780">
        <v>27</v>
      </c>
      <c r="AU780">
        <f t="shared" si="27"/>
        <v>0</v>
      </c>
      <c r="AV780" t="str">
        <f t="shared" si="28"/>
        <v/>
      </c>
    </row>
    <row r="781" spans="1:48" x14ac:dyDescent="0.25">
      <c r="A781" t="s">
        <v>12</v>
      </c>
      <c r="B781">
        <v>9</v>
      </c>
      <c r="C781">
        <v>0</v>
      </c>
      <c r="D781">
        <v>1</v>
      </c>
      <c r="E781">
        <v>0</v>
      </c>
      <c r="F781">
        <v>26</v>
      </c>
      <c r="G781">
        <f>טבלה20[[#This Row],[LengthofCycle]]+1</f>
        <v>27</v>
      </c>
      <c r="H781" t="str">
        <f>IF(טבלה20[[#This Row],[CycleNumber]]&gt;2,IF(AND(טבלה20[[#This Row],[LengthofCycle]]-F780=F780-F779,טבלה20[[#This Row],[LengthofCycle]]-F780&lt;&gt;0),1,""),"")</f>
        <v/>
      </c>
      <c r="I781" t="str">
        <f>IF(טבלה20[[#This Row],[דילוג]]=1,SUM(H781:H782),"")</f>
        <v/>
      </c>
      <c r="J781" t="str">
        <f>IF(AND(טבלה20[[#This Row],[CycleNumber]]&gt;B780,טבלה20[[#This Row],[CycleNumber]]&gt;2),IF(טבלה20[[#This Row],[דילוג]]=1,טבלה20[[#This Row],[LengthofCycle]]-F780,J780),"")</f>
        <v/>
      </c>
      <c r="K781">
        <f>IF(AND(טבלה20[[#This Row],[CycleNumber]]&gt;B780,טבלה20[[#This Row],[CycleNumber]]&gt;2),IF(טבלה20[[#This Row],[דילוג]]=1,1,IF(MAX(K779:K780)=1,1,IF(טבלה20[[#This Row],[LengthofCycle]]-F780&lt;&gt;טבלה20[[#This Row],[הפרש קבוע אחרון]],0,""))),"")</f>
        <v>0</v>
      </c>
      <c r="L781" t="str">
        <f>IF(טבלה20[[#This Row],[CycleNumber]]&lt;3,"",IF(טבלה20[[#This Row],[דילוג]]=1,1,IF(L780="","",IF(טבלה20[[#This Row],[LengthofCycle]]-F780=טבלה20[[#This Row],[הפרש קבוע אחרון]],1,IF(L780+1&gt;3,"",L780+1)))))</f>
        <v/>
      </c>
      <c r="M781" t="str">
        <f>IF(AND(טבלה20[[#This Row],[פעילות]]=1,L782=2,L783=1,B783&gt;טבלה20[[#This Row],[CycleNumber]]),1,"")</f>
        <v/>
      </c>
      <c r="N781" t="str">
        <f>IF(AND(טבלה20[[#This Row],[האם יש לאישה וסת דילוג?]]=1,טבלה20[[#This Row],[CycleNumber]]&gt;5),IF(AND(טבלה20[[#This Row],[LengthofCycle]]=F778,F780=F777,F779=F776),1,""),"")</f>
        <v/>
      </c>
      <c r="O781" t="str">
        <f>IF(OR(טבלה20[[#This Row],[פעילות]]="",L780=""),"",IF(טבלה20[[#This Row],[פעילות]]=1,1,0))</f>
        <v/>
      </c>
      <c r="P781" t="str">
        <f>IF(AND(טבלה20[[#This Row],[הפרש קבוע אחרון]]&lt;&gt;"",טבלה20[[#This Row],[CycleNumber]]&lt;B782,B782&lt;&gt;"",טבלה20[[#This Row],[פעילות]]&lt;4),IF(F782-טבלה20[[#This Row],[LengthofCycle]]=טבלה20[[#This Row],[הפרש קבוע אחרון]],1,0),"")</f>
        <v/>
      </c>
      <c r="Q781" s="14" t="str">
        <f>IF(טבלה20[[#This Row],[פעילות]]="","",IF(OR(Q780="",AND(טבלה20[[#This Row],[דילוג]]=1,L780=3)),1,Q780+1))</f>
        <v/>
      </c>
      <c r="R781" s="14" t="str">
        <f>IF(AND(טבלה20[[#This Row],[מחזורי פעילות]]=3,H782=1,טבלה20[[#This Row],[הפרש קבוע אחרון]]&lt;&gt;J782),1,"")</f>
        <v/>
      </c>
      <c r="S781" s="14" t="str">
        <f>IF(AND(טבלה20[[#This Row],[מחזורי פעילות]]=3,H782=1,טבלה20[[#This Row],[הפרש קבוע אחרון]]=J782),1,"")</f>
        <v/>
      </c>
      <c r="T781" s="14" t="str">
        <f>IF(AND(טבלה20[[#This Row],[דילוג]]=1,טבלה20[[#This Row],[הפרש קבוע אחרון]]=J780,טבלה20[[#This Row],[מחזורי פעילות]]&gt;1),1,"")</f>
        <v/>
      </c>
      <c r="U781" s="14" t="str">
        <f>IF(OR(AND(טבלה20[[#This Row],[מחזורי פעילות]]&lt;&gt;"",Q782=""),AND(טבלה20[[#This Row],[פעילות]]=3,Q782=1)),טבלה20[[#This Row],[מחזורי פעילות]],"")</f>
        <v/>
      </c>
      <c r="V781" s="14" t="str">
        <f>IF(טבלה20[[#This Row],[באיזה מחזור נעקר אחרי קביעה?]]&lt;&gt;"",1,"")</f>
        <v/>
      </c>
      <c r="W781" s="14" t="str">
        <f>IF(AND(טבלה20[[#This Row],[באיזה מחזור נעקר אחרי קביעה?]]&lt;&gt;"",טבלה20[[#This Row],[CycleNumber]]&gt;B782),טבלה20[[#This Row],[באיזה מחזור נעקר אחרי קביעה?]],"")</f>
        <v/>
      </c>
      <c r="X781" s="14" t="str">
        <f>IF(AND(טבלה20[[#This Row],[הפרש קבוע אחרון]]&lt;&gt;"",J780=""),טבלה20[[#This Row],[CycleNumber]],"")</f>
        <v/>
      </c>
      <c r="Y781" s="14" t="str">
        <f>IF(OR(טבלה20[[#This Row],[CycleNumber]]&gt;B782,B782=""),טבלה20[[#This Row],[CycleNumber]],"")</f>
        <v/>
      </c>
      <c r="Z7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1" t="s">
        <v>12</v>
      </c>
      <c r="AS781">
        <v>8</v>
      </c>
      <c r="AT781">
        <v>28</v>
      </c>
      <c r="AU781">
        <f t="shared" si="27"/>
        <v>0</v>
      </c>
      <c r="AV781" t="str">
        <f t="shared" si="28"/>
        <v/>
      </c>
    </row>
    <row r="782" spans="1:48" x14ac:dyDescent="0.25">
      <c r="A782" t="s">
        <v>12</v>
      </c>
      <c r="B782">
        <v>10</v>
      </c>
      <c r="C782">
        <v>0</v>
      </c>
      <c r="D782">
        <v>1</v>
      </c>
      <c r="E782">
        <v>0</v>
      </c>
      <c r="F782">
        <v>29</v>
      </c>
      <c r="G782">
        <f>טבלה20[[#This Row],[LengthofCycle]]+1</f>
        <v>30</v>
      </c>
      <c r="H782" t="str">
        <f>IF(טבלה20[[#This Row],[CycleNumber]]&gt;2,IF(AND(טבלה20[[#This Row],[LengthofCycle]]-F781=F781-F780,טבלה20[[#This Row],[LengthofCycle]]-F781&lt;&gt;0),1,""),"")</f>
        <v/>
      </c>
      <c r="I782" t="str">
        <f>IF(טבלה20[[#This Row],[דילוג]]=1,SUM(H782:H783),"")</f>
        <v/>
      </c>
      <c r="J782" t="str">
        <f>IF(AND(טבלה20[[#This Row],[CycleNumber]]&gt;B781,טבלה20[[#This Row],[CycleNumber]]&gt;2),IF(טבלה20[[#This Row],[דילוג]]=1,טבלה20[[#This Row],[LengthofCycle]]-F781,J781),"")</f>
        <v/>
      </c>
      <c r="K782">
        <f>IF(AND(טבלה20[[#This Row],[CycleNumber]]&gt;B781,טבלה20[[#This Row],[CycleNumber]]&gt;2),IF(טבלה20[[#This Row],[דילוג]]=1,1,IF(MAX(K780:K781)=1,1,IF(טבלה20[[#This Row],[LengthofCycle]]-F781&lt;&gt;טבלה20[[#This Row],[הפרש קבוע אחרון]],0,""))),"")</f>
        <v>0</v>
      </c>
      <c r="L782" t="str">
        <f>IF(טבלה20[[#This Row],[CycleNumber]]&lt;3,"",IF(טבלה20[[#This Row],[דילוג]]=1,1,IF(L781="","",IF(טבלה20[[#This Row],[LengthofCycle]]-F781=טבלה20[[#This Row],[הפרש קבוע אחרון]],1,IF(L781+1&gt;3,"",L781+1)))))</f>
        <v/>
      </c>
      <c r="M782" t="str">
        <f>IF(AND(טבלה20[[#This Row],[פעילות]]=1,L783=2,L784=1,B784&gt;טבלה20[[#This Row],[CycleNumber]]),1,"")</f>
        <v/>
      </c>
      <c r="N782" t="str">
        <f>IF(AND(טבלה20[[#This Row],[האם יש לאישה וסת דילוג?]]=1,טבלה20[[#This Row],[CycleNumber]]&gt;5),IF(AND(טבלה20[[#This Row],[LengthofCycle]]=F779,F781=F778,F780=F777),1,""),"")</f>
        <v/>
      </c>
      <c r="O782" t="str">
        <f>IF(OR(טבלה20[[#This Row],[פעילות]]="",L781=""),"",IF(טבלה20[[#This Row],[פעילות]]=1,1,0))</f>
        <v/>
      </c>
      <c r="P782" t="str">
        <f>IF(AND(טבלה20[[#This Row],[הפרש קבוע אחרון]]&lt;&gt;"",טבלה20[[#This Row],[CycleNumber]]&lt;B783,B783&lt;&gt;"",טבלה20[[#This Row],[פעילות]]&lt;4),IF(F783-טבלה20[[#This Row],[LengthofCycle]]=טבלה20[[#This Row],[הפרש קבוע אחרון]],1,0),"")</f>
        <v/>
      </c>
      <c r="Q782" s="14" t="str">
        <f>IF(טבלה20[[#This Row],[פעילות]]="","",IF(OR(Q781="",AND(טבלה20[[#This Row],[דילוג]]=1,L781=3)),1,Q781+1))</f>
        <v/>
      </c>
      <c r="R782" s="14" t="str">
        <f>IF(AND(טבלה20[[#This Row],[מחזורי פעילות]]=3,H783=1,טבלה20[[#This Row],[הפרש קבוע אחרון]]&lt;&gt;J783),1,"")</f>
        <v/>
      </c>
      <c r="S782" s="14" t="str">
        <f>IF(AND(טבלה20[[#This Row],[מחזורי פעילות]]=3,H783=1,טבלה20[[#This Row],[הפרש קבוע אחרון]]=J783),1,"")</f>
        <v/>
      </c>
      <c r="T782" s="14" t="str">
        <f>IF(AND(טבלה20[[#This Row],[דילוג]]=1,טבלה20[[#This Row],[הפרש קבוע אחרון]]=J781,טבלה20[[#This Row],[מחזורי פעילות]]&gt;1),1,"")</f>
        <v/>
      </c>
      <c r="U782" s="14" t="str">
        <f>IF(OR(AND(טבלה20[[#This Row],[מחזורי פעילות]]&lt;&gt;"",Q783=""),AND(טבלה20[[#This Row],[פעילות]]=3,Q783=1)),טבלה20[[#This Row],[מחזורי פעילות]],"")</f>
        <v/>
      </c>
      <c r="V782" s="14" t="str">
        <f>IF(טבלה20[[#This Row],[באיזה מחזור נעקר אחרי קביעה?]]&lt;&gt;"",1,"")</f>
        <v/>
      </c>
      <c r="W782" s="14" t="str">
        <f>IF(AND(טבלה20[[#This Row],[באיזה מחזור נעקר אחרי קביעה?]]&lt;&gt;"",טבלה20[[#This Row],[CycleNumber]]&gt;B783),טבלה20[[#This Row],[באיזה מחזור נעקר אחרי קביעה?]],"")</f>
        <v/>
      </c>
      <c r="X782" s="14" t="str">
        <f>IF(AND(טבלה20[[#This Row],[הפרש קבוע אחרון]]&lt;&gt;"",J781=""),טבלה20[[#This Row],[CycleNumber]],"")</f>
        <v/>
      </c>
      <c r="Y782" s="14" t="str">
        <f>IF(OR(טבלה20[[#This Row],[CycleNumber]]&gt;B783,B783=""),טבלה20[[#This Row],[CycleNumber]],"")</f>
        <v/>
      </c>
      <c r="Z7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2" t="s">
        <v>12</v>
      </c>
      <c r="AS782">
        <v>9</v>
      </c>
      <c r="AT782">
        <v>26</v>
      </c>
      <c r="AU782">
        <f t="shared" si="27"/>
        <v>0</v>
      </c>
      <c r="AV782" t="str">
        <f t="shared" si="28"/>
        <v/>
      </c>
    </row>
    <row r="783" spans="1:48" x14ac:dyDescent="0.25">
      <c r="A783" t="s">
        <v>12</v>
      </c>
      <c r="B783">
        <v>11</v>
      </c>
      <c r="C783">
        <v>0</v>
      </c>
      <c r="D783">
        <v>1</v>
      </c>
      <c r="E783">
        <v>0</v>
      </c>
      <c r="F783">
        <v>28</v>
      </c>
      <c r="G783">
        <f>טבלה20[[#This Row],[LengthofCycle]]+1</f>
        <v>29</v>
      </c>
      <c r="H783" t="str">
        <f>IF(טבלה20[[#This Row],[CycleNumber]]&gt;2,IF(AND(טבלה20[[#This Row],[LengthofCycle]]-F782=F782-F781,טבלה20[[#This Row],[LengthofCycle]]-F782&lt;&gt;0),1,""),"")</f>
        <v/>
      </c>
      <c r="I783" t="str">
        <f>IF(טבלה20[[#This Row],[דילוג]]=1,SUM(H783:H784),"")</f>
        <v/>
      </c>
      <c r="J783" t="str">
        <f>IF(AND(טבלה20[[#This Row],[CycleNumber]]&gt;B782,טבלה20[[#This Row],[CycleNumber]]&gt;2),IF(טבלה20[[#This Row],[דילוג]]=1,טבלה20[[#This Row],[LengthofCycle]]-F782,J782),"")</f>
        <v/>
      </c>
      <c r="K783">
        <f>IF(AND(טבלה20[[#This Row],[CycleNumber]]&gt;B782,טבלה20[[#This Row],[CycleNumber]]&gt;2),IF(טבלה20[[#This Row],[דילוג]]=1,1,IF(MAX(K781:K782)=1,1,IF(טבלה20[[#This Row],[LengthofCycle]]-F782&lt;&gt;טבלה20[[#This Row],[הפרש קבוע אחרון]],0,""))),"")</f>
        <v>0</v>
      </c>
      <c r="L783" t="str">
        <f>IF(טבלה20[[#This Row],[CycleNumber]]&lt;3,"",IF(טבלה20[[#This Row],[דילוג]]=1,1,IF(L782="","",IF(טבלה20[[#This Row],[LengthofCycle]]-F782=טבלה20[[#This Row],[הפרש קבוע אחרון]],1,IF(L782+1&gt;3,"",L782+1)))))</f>
        <v/>
      </c>
      <c r="M783" t="str">
        <f>IF(AND(טבלה20[[#This Row],[פעילות]]=1,L784=2,L785=1,B785&gt;טבלה20[[#This Row],[CycleNumber]]),1,"")</f>
        <v/>
      </c>
      <c r="N783" t="str">
        <f>IF(AND(טבלה20[[#This Row],[האם יש לאישה וסת דילוג?]]=1,טבלה20[[#This Row],[CycleNumber]]&gt;5),IF(AND(טבלה20[[#This Row],[LengthofCycle]]=F780,F782=F779,F781=F778),1,""),"")</f>
        <v/>
      </c>
      <c r="O783" t="str">
        <f>IF(OR(טבלה20[[#This Row],[פעילות]]="",L782=""),"",IF(טבלה20[[#This Row],[פעילות]]=1,1,0))</f>
        <v/>
      </c>
      <c r="P783" t="str">
        <f>IF(AND(טבלה20[[#This Row],[הפרש קבוע אחרון]]&lt;&gt;"",טבלה20[[#This Row],[CycleNumber]]&lt;B784,B784&lt;&gt;"",טבלה20[[#This Row],[פעילות]]&lt;4),IF(F784-טבלה20[[#This Row],[LengthofCycle]]=טבלה20[[#This Row],[הפרש קבוע אחרון]],1,0),"")</f>
        <v/>
      </c>
      <c r="Q783" s="14" t="str">
        <f>IF(טבלה20[[#This Row],[פעילות]]="","",IF(OR(Q782="",AND(טבלה20[[#This Row],[דילוג]]=1,L782=3)),1,Q782+1))</f>
        <v/>
      </c>
      <c r="R783" s="14" t="str">
        <f>IF(AND(טבלה20[[#This Row],[מחזורי פעילות]]=3,H784=1,טבלה20[[#This Row],[הפרש קבוע אחרון]]&lt;&gt;J784),1,"")</f>
        <v/>
      </c>
      <c r="S783" s="14" t="str">
        <f>IF(AND(טבלה20[[#This Row],[מחזורי פעילות]]=3,H784=1,טבלה20[[#This Row],[הפרש קבוע אחרון]]=J784),1,"")</f>
        <v/>
      </c>
      <c r="T783" s="14" t="str">
        <f>IF(AND(טבלה20[[#This Row],[דילוג]]=1,טבלה20[[#This Row],[הפרש קבוע אחרון]]=J782,טבלה20[[#This Row],[מחזורי פעילות]]&gt;1),1,"")</f>
        <v/>
      </c>
      <c r="U783" s="14" t="str">
        <f>IF(OR(AND(טבלה20[[#This Row],[מחזורי פעילות]]&lt;&gt;"",Q784=""),AND(טבלה20[[#This Row],[פעילות]]=3,Q784=1)),טבלה20[[#This Row],[מחזורי פעילות]],"")</f>
        <v/>
      </c>
      <c r="V783" s="14" t="str">
        <f>IF(טבלה20[[#This Row],[באיזה מחזור נעקר אחרי קביעה?]]&lt;&gt;"",1,"")</f>
        <v/>
      </c>
      <c r="W783" s="14" t="str">
        <f>IF(AND(טבלה20[[#This Row],[באיזה מחזור נעקר אחרי קביעה?]]&lt;&gt;"",טבלה20[[#This Row],[CycleNumber]]&gt;B784),טבלה20[[#This Row],[באיזה מחזור נעקר אחרי קביעה?]],"")</f>
        <v/>
      </c>
      <c r="X783" s="14" t="str">
        <f>IF(AND(טבלה20[[#This Row],[הפרש קבוע אחרון]]&lt;&gt;"",J782=""),טבלה20[[#This Row],[CycleNumber]],"")</f>
        <v/>
      </c>
      <c r="Y783" s="14" t="str">
        <f>IF(OR(טבלה20[[#This Row],[CycleNumber]]&gt;B784,B784=""),טבלה20[[#This Row],[CycleNumber]],"")</f>
        <v/>
      </c>
      <c r="Z7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3" t="s">
        <v>12</v>
      </c>
      <c r="AS783">
        <v>10</v>
      </c>
      <c r="AT783">
        <v>29</v>
      </c>
      <c r="AU783">
        <f t="shared" si="27"/>
        <v>0</v>
      </c>
      <c r="AV783" t="str">
        <f t="shared" si="28"/>
        <v/>
      </c>
    </row>
    <row r="784" spans="1:48" x14ac:dyDescent="0.25">
      <c r="A784" t="s">
        <v>12</v>
      </c>
      <c r="B784">
        <v>12</v>
      </c>
      <c r="C784">
        <v>0</v>
      </c>
      <c r="D784">
        <v>1</v>
      </c>
      <c r="E784">
        <v>0</v>
      </c>
      <c r="F784">
        <v>27</v>
      </c>
      <c r="G784">
        <f>טבלה20[[#This Row],[LengthofCycle]]+1</f>
        <v>28</v>
      </c>
      <c r="H784">
        <f>IF(טבלה20[[#This Row],[CycleNumber]]&gt;2,IF(AND(טבלה20[[#This Row],[LengthofCycle]]-F783=F783-F782,טבלה20[[#This Row],[LengthofCycle]]-F783&lt;&gt;0),1,""),"")</f>
        <v>1</v>
      </c>
      <c r="I784">
        <f>IF(טבלה20[[#This Row],[דילוג]]=1,SUM(H784:H785),"")</f>
        <v>1</v>
      </c>
      <c r="J784">
        <f>IF(AND(טבלה20[[#This Row],[CycleNumber]]&gt;B783,טבלה20[[#This Row],[CycleNumber]]&gt;2),IF(טבלה20[[#This Row],[דילוג]]=1,טבלה20[[#This Row],[LengthofCycle]]-F783,J783),"")</f>
        <v>-1</v>
      </c>
      <c r="K784">
        <f>IF(AND(טבלה20[[#This Row],[CycleNumber]]&gt;B783,טבלה20[[#This Row],[CycleNumber]]&gt;2),IF(טבלה20[[#This Row],[דילוג]]=1,1,IF(MAX(K782:K783)=1,1,IF(טבלה20[[#This Row],[LengthofCycle]]-F783&lt;&gt;טבלה20[[#This Row],[הפרש קבוע אחרון]],0,""))),"")</f>
        <v>1</v>
      </c>
      <c r="L784">
        <f>IF(טבלה20[[#This Row],[CycleNumber]]&lt;3,"",IF(טבלה20[[#This Row],[דילוג]]=1,1,IF(L783="","",IF(טבלה20[[#This Row],[LengthofCycle]]-F783=טבלה20[[#This Row],[הפרש קבוע אחרון]],1,IF(L783+1&gt;3,"",L783+1)))))</f>
        <v>1</v>
      </c>
      <c r="M784">
        <f>IF(AND(טבלה20[[#This Row],[פעילות]]=1,L785=2,L786=1,B786&gt;טבלה20[[#This Row],[CycleNumber]]),1,"")</f>
        <v>1</v>
      </c>
      <c r="N784" t="str">
        <f>IF(AND(טבלה20[[#This Row],[האם יש לאישה וסת דילוג?]]=1,טבלה20[[#This Row],[CycleNumber]]&gt;5),IF(AND(טבלה20[[#This Row],[LengthofCycle]]=F781,F783=F780,F782=F779),1,""),"")</f>
        <v/>
      </c>
      <c r="O784" t="str">
        <f>IF(OR(טבלה20[[#This Row],[פעילות]]="",L783=""),"",IF(טבלה20[[#This Row],[פעילות]]=1,1,0))</f>
        <v/>
      </c>
      <c r="P784">
        <f>IF(AND(טבלה20[[#This Row],[הפרש קבוע אחרון]]&lt;&gt;"",טבלה20[[#This Row],[CycleNumber]]&lt;B785,B785&lt;&gt;"",טבלה20[[#This Row],[פעילות]]&lt;4),IF(F785-טבלה20[[#This Row],[LengthofCycle]]=טבלה20[[#This Row],[הפרש קבוע אחרון]],1,0),"")</f>
        <v>0</v>
      </c>
      <c r="Q784" s="14">
        <f>IF(טבלה20[[#This Row],[פעילות]]="","",IF(OR(Q783="",AND(טבלה20[[#This Row],[דילוג]]=1,L783=3)),1,Q783+1))</f>
        <v>1</v>
      </c>
      <c r="R784" s="14" t="str">
        <f>IF(AND(טבלה20[[#This Row],[מחזורי פעילות]]=3,H785=1,טבלה20[[#This Row],[הפרש קבוע אחרון]]&lt;&gt;J785),1,"")</f>
        <v/>
      </c>
      <c r="S784" s="14" t="str">
        <f>IF(AND(טבלה20[[#This Row],[מחזורי פעילות]]=3,H785=1,טבלה20[[#This Row],[הפרש קבוע אחרון]]=J785),1,"")</f>
        <v/>
      </c>
      <c r="T784" s="14" t="str">
        <f>IF(AND(טבלה20[[#This Row],[דילוג]]=1,טבלה20[[#This Row],[הפרש קבוע אחרון]]=J783,טבלה20[[#This Row],[מחזורי פעילות]]&gt;1),1,"")</f>
        <v/>
      </c>
      <c r="U784" s="14" t="str">
        <f>IF(OR(AND(טבלה20[[#This Row],[מחזורי פעילות]]&lt;&gt;"",Q785=""),AND(טבלה20[[#This Row],[פעילות]]=3,Q785=1)),טבלה20[[#This Row],[מחזורי פעילות]],"")</f>
        <v/>
      </c>
      <c r="V784" s="14" t="str">
        <f>IF(טבלה20[[#This Row],[באיזה מחזור נעקר אחרי קביעה?]]&lt;&gt;"",1,"")</f>
        <v/>
      </c>
      <c r="W784" s="14" t="str">
        <f>IF(AND(טבלה20[[#This Row],[באיזה מחזור נעקר אחרי קביעה?]]&lt;&gt;"",טבלה20[[#This Row],[CycleNumber]]&gt;B785),טבלה20[[#This Row],[באיזה מחזור נעקר אחרי קביעה?]],"")</f>
        <v/>
      </c>
      <c r="X784" s="14">
        <f>IF(AND(טבלה20[[#This Row],[הפרש קבוע אחרון]]&lt;&gt;"",J783=""),טבלה20[[#This Row],[CycleNumber]],"")</f>
        <v>12</v>
      </c>
      <c r="Y784" s="14" t="str">
        <f>IF(OR(טבלה20[[#This Row],[CycleNumber]]&gt;B785,B785=""),טבלה20[[#This Row],[CycleNumber]],"")</f>
        <v/>
      </c>
      <c r="Z7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4" t="s">
        <v>12</v>
      </c>
      <c r="AS784">
        <v>11</v>
      </c>
      <c r="AT784">
        <v>28</v>
      </c>
      <c r="AU784">
        <f t="shared" si="27"/>
        <v>0</v>
      </c>
      <c r="AV784" t="str">
        <f t="shared" si="28"/>
        <v/>
      </c>
    </row>
    <row r="785" spans="1:48" x14ac:dyDescent="0.25">
      <c r="A785" t="s">
        <v>12</v>
      </c>
      <c r="B785">
        <v>13</v>
      </c>
      <c r="C785">
        <v>0</v>
      </c>
      <c r="D785">
        <v>1</v>
      </c>
      <c r="E785">
        <v>0</v>
      </c>
      <c r="F785">
        <v>30</v>
      </c>
      <c r="G785">
        <f>טבלה20[[#This Row],[LengthofCycle]]+1</f>
        <v>31</v>
      </c>
      <c r="H785" t="str">
        <f>IF(טבלה20[[#This Row],[CycleNumber]]&gt;2,IF(AND(טבלה20[[#This Row],[LengthofCycle]]-F784=F784-F783,טבלה20[[#This Row],[LengthofCycle]]-F784&lt;&gt;0),1,""),"")</f>
        <v/>
      </c>
      <c r="I785" t="str">
        <f>IF(טבלה20[[#This Row],[דילוג]]=1,SUM(H785:H786),"")</f>
        <v/>
      </c>
      <c r="J785">
        <f>IF(AND(טבלה20[[#This Row],[CycleNumber]]&gt;B784,טבלה20[[#This Row],[CycleNumber]]&gt;2),IF(טבלה20[[#This Row],[דילוג]]=1,טבלה20[[#This Row],[LengthofCycle]]-F784,J784),"")</f>
        <v>-1</v>
      </c>
      <c r="K785">
        <f>IF(AND(טבלה20[[#This Row],[CycleNumber]]&gt;B784,טבלה20[[#This Row],[CycleNumber]]&gt;2),IF(טבלה20[[#This Row],[דילוג]]=1,1,IF(MAX(K783:K784)=1,1,IF(טבלה20[[#This Row],[LengthofCycle]]-F784&lt;&gt;טבלה20[[#This Row],[הפרש קבוע אחרון]],0,""))),"")</f>
        <v>1</v>
      </c>
      <c r="L785">
        <f>IF(טבלה20[[#This Row],[CycleNumber]]&lt;3,"",IF(טבלה20[[#This Row],[דילוג]]=1,1,IF(L784="","",IF(טבלה20[[#This Row],[LengthofCycle]]-F784=טבלה20[[#This Row],[הפרש קבוע אחרון]],1,IF(L784+1&gt;3,"",L784+1)))))</f>
        <v>2</v>
      </c>
      <c r="M785" t="str">
        <f>IF(AND(טבלה20[[#This Row],[פעילות]]=1,L786=2,L787=1,B787&gt;טבלה20[[#This Row],[CycleNumber]]),1,"")</f>
        <v/>
      </c>
      <c r="N785" t="str">
        <f>IF(AND(טבלה20[[#This Row],[האם יש לאישה וסת דילוג?]]=1,טבלה20[[#This Row],[CycleNumber]]&gt;5),IF(AND(טבלה20[[#This Row],[LengthofCycle]]=F782,F784=F781,F783=F780),1,""),"")</f>
        <v/>
      </c>
      <c r="O785">
        <f>IF(OR(טבלה20[[#This Row],[פעילות]]="",L784=""),"",IF(טבלה20[[#This Row],[פעילות]]=1,1,0))</f>
        <v>0</v>
      </c>
      <c r="P785">
        <f>IF(AND(טבלה20[[#This Row],[הפרש קבוע אחרון]]&lt;&gt;"",טבלה20[[#This Row],[CycleNumber]]&lt;B786,B786&lt;&gt;"",טבלה20[[#This Row],[פעילות]]&lt;4),IF(F786-טבלה20[[#This Row],[LengthofCycle]]=טבלה20[[#This Row],[הפרש קבוע אחרון]],1,0),"")</f>
        <v>1</v>
      </c>
      <c r="Q785" s="14">
        <f>IF(טבלה20[[#This Row],[פעילות]]="","",IF(OR(Q784="",AND(טבלה20[[#This Row],[דילוג]]=1,L784=3)),1,Q784+1))</f>
        <v>2</v>
      </c>
      <c r="R785" s="14" t="str">
        <f>IF(AND(טבלה20[[#This Row],[מחזורי פעילות]]=3,H786=1,טבלה20[[#This Row],[הפרש קבוע אחרון]]&lt;&gt;J786),1,"")</f>
        <v/>
      </c>
      <c r="S785" s="14" t="str">
        <f>IF(AND(טבלה20[[#This Row],[מחזורי פעילות]]=3,H786=1,טבלה20[[#This Row],[הפרש קבוע אחרון]]=J786),1,"")</f>
        <v/>
      </c>
      <c r="T785" s="14" t="str">
        <f>IF(AND(טבלה20[[#This Row],[דילוג]]=1,טבלה20[[#This Row],[הפרש קבוע אחרון]]=J784,טבלה20[[#This Row],[מחזורי פעילות]]&gt;1),1,"")</f>
        <v/>
      </c>
      <c r="U785" s="14" t="str">
        <f>IF(OR(AND(טבלה20[[#This Row],[מחזורי פעילות]]&lt;&gt;"",Q786=""),AND(טבלה20[[#This Row],[פעילות]]=3,Q786=1)),טבלה20[[#This Row],[מחזורי פעילות]],"")</f>
        <v/>
      </c>
      <c r="V785" s="14" t="str">
        <f>IF(טבלה20[[#This Row],[באיזה מחזור נעקר אחרי קביעה?]]&lt;&gt;"",1,"")</f>
        <v/>
      </c>
      <c r="W785" s="14" t="str">
        <f>IF(AND(טבלה20[[#This Row],[באיזה מחזור נעקר אחרי קביעה?]]&lt;&gt;"",טבלה20[[#This Row],[CycleNumber]]&gt;B786),טבלה20[[#This Row],[באיזה מחזור נעקר אחרי קביעה?]],"")</f>
        <v/>
      </c>
      <c r="X785" s="14" t="str">
        <f>IF(AND(טבלה20[[#This Row],[הפרש קבוע אחרון]]&lt;&gt;"",J784=""),טבלה20[[#This Row],[CycleNumber]],"")</f>
        <v/>
      </c>
      <c r="Y785" s="14" t="str">
        <f>IF(OR(טבלה20[[#This Row],[CycleNumber]]&gt;B786,B786=""),טבלה20[[#This Row],[CycleNumber]],"")</f>
        <v/>
      </c>
      <c r="Z7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5" t="s">
        <v>12</v>
      </c>
      <c r="AS785">
        <v>12</v>
      </c>
      <c r="AT785">
        <v>27</v>
      </c>
      <c r="AU785">
        <f t="shared" si="27"/>
        <v>1</v>
      </c>
      <c r="AV785" t="str">
        <f t="shared" si="28"/>
        <v/>
      </c>
    </row>
    <row r="786" spans="1:48" x14ac:dyDescent="0.25">
      <c r="A786" t="s">
        <v>12</v>
      </c>
      <c r="B786">
        <v>14</v>
      </c>
      <c r="C786">
        <v>0</v>
      </c>
      <c r="D786">
        <v>1</v>
      </c>
      <c r="E786">
        <v>0</v>
      </c>
      <c r="F786">
        <v>29</v>
      </c>
      <c r="G786">
        <f>טבלה20[[#This Row],[LengthofCycle]]+1</f>
        <v>30</v>
      </c>
      <c r="H786" t="str">
        <f>IF(טבלה20[[#This Row],[CycleNumber]]&gt;2,IF(AND(טבלה20[[#This Row],[LengthofCycle]]-F785=F785-F784,טבלה20[[#This Row],[LengthofCycle]]-F785&lt;&gt;0),1,""),"")</f>
        <v/>
      </c>
      <c r="I786" t="str">
        <f>IF(טבלה20[[#This Row],[דילוג]]=1,SUM(H786:H787),"")</f>
        <v/>
      </c>
      <c r="J786">
        <f>IF(AND(טבלה20[[#This Row],[CycleNumber]]&gt;B785,טבלה20[[#This Row],[CycleNumber]]&gt;2),IF(טבלה20[[#This Row],[דילוג]]=1,טבלה20[[#This Row],[LengthofCycle]]-F785,J785),"")</f>
        <v>-1</v>
      </c>
      <c r="K786">
        <f>IF(AND(טבלה20[[#This Row],[CycleNumber]]&gt;B785,טבלה20[[#This Row],[CycleNumber]]&gt;2),IF(טבלה20[[#This Row],[דילוג]]=1,1,IF(MAX(K784:K785)=1,1,IF(טבלה20[[#This Row],[LengthofCycle]]-F785&lt;&gt;טבלה20[[#This Row],[הפרש קבוע אחרון]],0,""))),"")</f>
        <v>1</v>
      </c>
      <c r="L786">
        <f>IF(טבלה20[[#This Row],[CycleNumber]]&lt;3,"",IF(טבלה20[[#This Row],[דילוג]]=1,1,IF(L785="","",IF(טבלה20[[#This Row],[LengthofCycle]]-F785=טבלה20[[#This Row],[הפרש קבוע אחרון]],1,IF(L785+1&gt;3,"",L785+1)))))</f>
        <v>1</v>
      </c>
      <c r="M786" t="str">
        <f>IF(AND(טבלה20[[#This Row],[פעילות]]=1,L787=2,L788=1,B788&gt;טבלה20[[#This Row],[CycleNumber]]),1,"")</f>
        <v/>
      </c>
      <c r="N786" t="str">
        <f>IF(AND(טבלה20[[#This Row],[האם יש לאישה וסת דילוג?]]=1,טבלה20[[#This Row],[CycleNumber]]&gt;5),IF(AND(טבלה20[[#This Row],[LengthofCycle]]=F783,F785=F782,F784=F781),1,""),"")</f>
        <v/>
      </c>
      <c r="O786">
        <f>IF(OR(טבלה20[[#This Row],[פעילות]]="",L785=""),"",IF(טבלה20[[#This Row],[פעילות]]=1,1,0))</f>
        <v>1</v>
      </c>
      <c r="P786">
        <f>IF(AND(טבלה20[[#This Row],[הפרש קבוע אחרון]]&lt;&gt;"",טבלה20[[#This Row],[CycleNumber]]&lt;B787,B787&lt;&gt;"",טבלה20[[#This Row],[פעילות]]&lt;4),IF(F787-טבלה20[[#This Row],[LengthofCycle]]=טבלה20[[#This Row],[הפרש קבוע אחרון]],1,0),"")</f>
        <v>0</v>
      </c>
      <c r="Q786" s="14">
        <f>IF(טבלה20[[#This Row],[פעילות]]="","",IF(OR(Q785="",AND(טבלה20[[#This Row],[דילוג]]=1,L785=3)),1,Q785+1))</f>
        <v>3</v>
      </c>
      <c r="R786" s="14" t="str">
        <f>IF(AND(טבלה20[[#This Row],[מחזורי פעילות]]=3,H787=1,טבלה20[[#This Row],[הפרש קבוע אחרון]]&lt;&gt;J787),1,"")</f>
        <v/>
      </c>
      <c r="S786" s="14" t="str">
        <f>IF(AND(טבלה20[[#This Row],[מחזורי פעילות]]=3,H787=1,טבלה20[[#This Row],[הפרש קבוע אחרון]]=J787),1,"")</f>
        <v/>
      </c>
      <c r="T786" s="14" t="str">
        <f>IF(AND(טבלה20[[#This Row],[דילוג]]=1,טבלה20[[#This Row],[הפרש קבוע אחרון]]=J785,טבלה20[[#This Row],[מחזורי פעילות]]&gt;1),1,"")</f>
        <v/>
      </c>
      <c r="U786" s="14" t="str">
        <f>IF(OR(AND(טבלה20[[#This Row],[מחזורי פעילות]]&lt;&gt;"",Q787=""),AND(טבלה20[[#This Row],[פעילות]]=3,Q787=1)),טבלה20[[#This Row],[מחזורי פעילות]],"")</f>
        <v/>
      </c>
      <c r="V786" s="14" t="str">
        <f>IF(טבלה20[[#This Row],[באיזה מחזור נעקר אחרי קביעה?]]&lt;&gt;"",1,"")</f>
        <v/>
      </c>
      <c r="W786" s="14" t="str">
        <f>IF(AND(טבלה20[[#This Row],[באיזה מחזור נעקר אחרי קביעה?]]&lt;&gt;"",טבלה20[[#This Row],[CycleNumber]]&gt;B787),טבלה20[[#This Row],[באיזה מחזור נעקר אחרי קביעה?]],"")</f>
        <v/>
      </c>
      <c r="X786" s="14" t="str">
        <f>IF(AND(טבלה20[[#This Row],[הפרש קבוע אחרון]]&lt;&gt;"",J785=""),טבלה20[[#This Row],[CycleNumber]],"")</f>
        <v/>
      </c>
      <c r="Y786" s="14" t="str">
        <f>IF(OR(טבלה20[[#This Row],[CycleNumber]]&gt;B787,B787=""),טבלה20[[#This Row],[CycleNumber]],"")</f>
        <v/>
      </c>
      <c r="Z7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6" t="s">
        <v>12</v>
      </c>
      <c r="AS786">
        <v>13</v>
      </c>
      <c r="AT786">
        <v>30</v>
      </c>
      <c r="AU786">
        <f t="shared" si="27"/>
        <v>0</v>
      </c>
      <c r="AV786" t="str">
        <f t="shared" si="28"/>
        <v/>
      </c>
    </row>
    <row r="787" spans="1:48" x14ac:dyDescent="0.25">
      <c r="A787" t="s">
        <v>12</v>
      </c>
      <c r="B787">
        <v>15</v>
      </c>
      <c r="C787">
        <v>0</v>
      </c>
      <c r="D787">
        <v>1</v>
      </c>
      <c r="E787">
        <v>0</v>
      </c>
      <c r="F787">
        <v>27</v>
      </c>
      <c r="G787">
        <f>טבלה20[[#This Row],[LengthofCycle]]+1</f>
        <v>28</v>
      </c>
      <c r="H787" t="str">
        <f>IF(טבלה20[[#This Row],[CycleNumber]]&gt;2,IF(AND(טבלה20[[#This Row],[LengthofCycle]]-F786=F786-F785,טבלה20[[#This Row],[LengthofCycle]]-F786&lt;&gt;0),1,""),"")</f>
        <v/>
      </c>
      <c r="I787" t="str">
        <f>IF(טבלה20[[#This Row],[דילוג]]=1,SUM(H787:H788),"")</f>
        <v/>
      </c>
      <c r="J787">
        <f>IF(AND(טבלה20[[#This Row],[CycleNumber]]&gt;B786,טבלה20[[#This Row],[CycleNumber]]&gt;2),IF(טבלה20[[#This Row],[דילוג]]=1,טבלה20[[#This Row],[LengthofCycle]]-F786,J786),"")</f>
        <v>-1</v>
      </c>
      <c r="K787">
        <f>IF(AND(טבלה20[[#This Row],[CycleNumber]]&gt;B786,טבלה20[[#This Row],[CycleNumber]]&gt;2),IF(טבלה20[[#This Row],[דילוג]]=1,1,IF(MAX(K785:K786)=1,1,IF(טבלה20[[#This Row],[LengthofCycle]]-F786&lt;&gt;טבלה20[[#This Row],[הפרש קבוע אחרון]],0,""))),"")</f>
        <v>1</v>
      </c>
      <c r="L787">
        <f>IF(טבלה20[[#This Row],[CycleNumber]]&lt;3,"",IF(טבלה20[[#This Row],[דילוג]]=1,1,IF(L786="","",IF(טבלה20[[#This Row],[LengthofCycle]]-F786=טבלה20[[#This Row],[הפרש קבוע אחרון]],1,IF(L786+1&gt;3,"",L786+1)))))</f>
        <v>2</v>
      </c>
      <c r="M787" t="str">
        <f>IF(AND(טבלה20[[#This Row],[פעילות]]=1,L788=2,L789=1,B789&gt;טבלה20[[#This Row],[CycleNumber]]),1,"")</f>
        <v/>
      </c>
      <c r="N787" t="str">
        <f>IF(AND(טבלה20[[#This Row],[האם יש לאישה וסת דילוג?]]=1,טבלה20[[#This Row],[CycleNumber]]&gt;5),IF(AND(טבלה20[[#This Row],[LengthofCycle]]=F784,F786=F783,F785=F782),1,""),"")</f>
        <v/>
      </c>
      <c r="O787">
        <f>IF(OR(טבלה20[[#This Row],[פעילות]]="",L786=""),"",IF(טבלה20[[#This Row],[פעילות]]=1,1,0))</f>
        <v>0</v>
      </c>
      <c r="P787">
        <f>IF(AND(טבלה20[[#This Row],[הפרש קבוע אחרון]]&lt;&gt;"",טבלה20[[#This Row],[CycleNumber]]&lt;B788,B788&lt;&gt;"",טבלה20[[#This Row],[פעילות]]&lt;4),IF(F788-טבלה20[[#This Row],[LengthofCycle]]=טבלה20[[#This Row],[הפרש קבוע אחרון]],1,0),"")</f>
        <v>0</v>
      </c>
      <c r="Q787" s="14">
        <f>IF(טבלה20[[#This Row],[פעילות]]="","",IF(OR(Q786="",AND(טבלה20[[#This Row],[דילוג]]=1,L786=3)),1,Q786+1))</f>
        <v>4</v>
      </c>
      <c r="R787" s="14" t="str">
        <f>IF(AND(טבלה20[[#This Row],[מחזורי פעילות]]=3,H788=1,טבלה20[[#This Row],[הפרש קבוע אחרון]]&lt;&gt;J788),1,"")</f>
        <v/>
      </c>
      <c r="S787" s="14" t="str">
        <f>IF(AND(טבלה20[[#This Row],[מחזורי פעילות]]=3,H788=1,טבלה20[[#This Row],[הפרש קבוע אחרון]]=J788),1,"")</f>
        <v/>
      </c>
      <c r="T787" s="14" t="str">
        <f>IF(AND(טבלה20[[#This Row],[דילוג]]=1,טבלה20[[#This Row],[הפרש קבוע אחרון]]=J786,טבלה20[[#This Row],[מחזורי פעילות]]&gt;1),1,"")</f>
        <v/>
      </c>
      <c r="U787" s="14" t="str">
        <f>IF(OR(AND(טבלה20[[#This Row],[מחזורי פעילות]]&lt;&gt;"",Q788=""),AND(טבלה20[[#This Row],[פעילות]]=3,Q788=1)),טבלה20[[#This Row],[מחזורי פעילות]],"")</f>
        <v/>
      </c>
      <c r="V787" s="14" t="str">
        <f>IF(טבלה20[[#This Row],[באיזה מחזור נעקר אחרי קביעה?]]&lt;&gt;"",1,"")</f>
        <v/>
      </c>
      <c r="W787" s="14" t="str">
        <f>IF(AND(טבלה20[[#This Row],[באיזה מחזור נעקר אחרי קביעה?]]&lt;&gt;"",טבלה20[[#This Row],[CycleNumber]]&gt;B788),טבלה20[[#This Row],[באיזה מחזור נעקר אחרי קביעה?]],"")</f>
        <v/>
      </c>
      <c r="X787" s="14" t="str">
        <f>IF(AND(טבלה20[[#This Row],[הפרש קבוע אחרון]]&lt;&gt;"",J786=""),טבלה20[[#This Row],[CycleNumber]],"")</f>
        <v/>
      </c>
      <c r="Y787" s="14" t="str">
        <f>IF(OR(טבלה20[[#This Row],[CycleNumber]]&gt;B788,B788=""),טבלה20[[#This Row],[CycleNumber]],"")</f>
        <v/>
      </c>
      <c r="Z7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7" t="s">
        <v>12</v>
      </c>
      <c r="AS787">
        <v>14</v>
      </c>
      <c r="AT787">
        <v>29</v>
      </c>
      <c r="AU787">
        <f t="shared" si="27"/>
        <v>0</v>
      </c>
      <c r="AV787" t="str">
        <f t="shared" si="28"/>
        <v/>
      </c>
    </row>
    <row r="788" spans="1:48" x14ac:dyDescent="0.25">
      <c r="A788" t="s">
        <v>12</v>
      </c>
      <c r="B788">
        <v>16</v>
      </c>
      <c r="C788">
        <v>0</v>
      </c>
      <c r="D788">
        <v>1</v>
      </c>
      <c r="E788">
        <v>0</v>
      </c>
      <c r="F788">
        <v>27</v>
      </c>
      <c r="G788">
        <f>טבלה20[[#This Row],[LengthofCycle]]+1</f>
        <v>28</v>
      </c>
      <c r="H788" t="str">
        <f>IF(טבלה20[[#This Row],[CycleNumber]]&gt;2,IF(AND(טבלה20[[#This Row],[LengthofCycle]]-F787=F787-F786,טבלה20[[#This Row],[LengthofCycle]]-F787&lt;&gt;0),1,""),"")</f>
        <v/>
      </c>
      <c r="I788" t="str">
        <f>IF(טבלה20[[#This Row],[דילוג]]=1,SUM(H788:H789),"")</f>
        <v/>
      </c>
      <c r="J788">
        <f>IF(AND(טבלה20[[#This Row],[CycleNumber]]&gt;B787,טבלה20[[#This Row],[CycleNumber]]&gt;2),IF(טבלה20[[#This Row],[דילוג]]=1,טבלה20[[#This Row],[LengthofCycle]]-F787,J787),"")</f>
        <v>-1</v>
      </c>
      <c r="K788">
        <f>IF(AND(טבלה20[[#This Row],[CycleNumber]]&gt;B787,טבלה20[[#This Row],[CycleNumber]]&gt;2),IF(טבלה20[[#This Row],[דילוג]]=1,1,IF(MAX(K786:K787)=1,1,IF(טבלה20[[#This Row],[LengthofCycle]]-F787&lt;&gt;טבלה20[[#This Row],[הפרש קבוע אחרון]],0,""))),"")</f>
        <v>1</v>
      </c>
      <c r="L788">
        <f>IF(טבלה20[[#This Row],[CycleNumber]]&lt;3,"",IF(טבלה20[[#This Row],[דילוג]]=1,1,IF(L787="","",IF(טבלה20[[#This Row],[LengthofCycle]]-F787=טבלה20[[#This Row],[הפרש קבוע אחרון]],1,IF(L787+1&gt;3,"",L787+1)))))</f>
        <v>3</v>
      </c>
      <c r="M788" t="str">
        <f>IF(AND(טבלה20[[#This Row],[פעילות]]=1,L789=2,L790=1,B790&gt;טבלה20[[#This Row],[CycleNumber]]),1,"")</f>
        <v/>
      </c>
      <c r="N788" t="str">
        <f>IF(AND(טבלה20[[#This Row],[האם יש לאישה וסת דילוג?]]=1,טבלה20[[#This Row],[CycleNumber]]&gt;5),IF(AND(טבלה20[[#This Row],[LengthofCycle]]=F785,F787=F784,F786=F783),1,""),"")</f>
        <v/>
      </c>
      <c r="O788">
        <f>IF(OR(טבלה20[[#This Row],[פעילות]]="",L787=""),"",IF(טבלה20[[#This Row],[פעילות]]=1,1,0))</f>
        <v>0</v>
      </c>
      <c r="P788">
        <f>IF(AND(טבלה20[[#This Row],[הפרש קבוע אחרון]]&lt;&gt;"",טבלה20[[#This Row],[CycleNumber]]&lt;B789,B789&lt;&gt;"",טבלה20[[#This Row],[פעילות]]&lt;4),IF(F789-טבלה20[[#This Row],[LengthofCycle]]=טבלה20[[#This Row],[הפרש קבוע אחרון]],1,0),"")</f>
        <v>0</v>
      </c>
      <c r="Q788" s="14">
        <f>IF(טבלה20[[#This Row],[פעילות]]="","",IF(OR(Q787="",AND(טבלה20[[#This Row],[דילוג]]=1,L787=3)),1,Q787+1))</f>
        <v>5</v>
      </c>
      <c r="R788" s="14" t="str">
        <f>IF(AND(טבלה20[[#This Row],[מחזורי פעילות]]=3,H789=1,טבלה20[[#This Row],[הפרש קבוע אחרון]]&lt;&gt;J789),1,"")</f>
        <v/>
      </c>
      <c r="S788" s="14" t="str">
        <f>IF(AND(טבלה20[[#This Row],[מחזורי פעילות]]=3,H789=1,טבלה20[[#This Row],[הפרש קבוע אחרון]]=J789),1,"")</f>
        <v/>
      </c>
      <c r="T788" s="14" t="str">
        <f>IF(AND(טבלה20[[#This Row],[דילוג]]=1,טבלה20[[#This Row],[הפרש קבוע אחרון]]=J787,טבלה20[[#This Row],[מחזורי פעילות]]&gt;1),1,"")</f>
        <v/>
      </c>
      <c r="U788" s="14">
        <f>IF(OR(AND(טבלה20[[#This Row],[מחזורי פעילות]]&lt;&gt;"",Q789=""),AND(טבלה20[[#This Row],[פעילות]]=3,Q789=1)),טבלה20[[#This Row],[מחזורי פעילות]],"")</f>
        <v>5</v>
      </c>
      <c r="V788" s="14">
        <f>IF(טבלה20[[#This Row],[באיזה מחזור נעקר אחרי קביעה?]]&lt;&gt;"",1,"")</f>
        <v>1</v>
      </c>
      <c r="W788" s="14" t="str">
        <f>IF(AND(טבלה20[[#This Row],[באיזה מחזור נעקר אחרי קביעה?]]&lt;&gt;"",טבלה20[[#This Row],[CycleNumber]]&gt;B789),טבלה20[[#This Row],[באיזה מחזור נעקר אחרי קביעה?]],"")</f>
        <v/>
      </c>
      <c r="X788" s="14" t="str">
        <f>IF(AND(טבלה20[[#This Row],[הפרש קבוע אחרון]]&lt;&gt;"",J787=""),טבלה20[[#This Row],[CycleNumber]],"")</f>
        <v/>
      </c>
      <c r="Y788" s="14" t="str">
        <f>IF(OR(טבלה20[[#This Row],[CycleNumber]]&gt;B789,B789=""),טבלה20[[#This Row],[CycleNumber]],"")</f>
        <v/>
      </c>
      <c r="Z7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8" t="s">
        <v>12</v>
      </c>
      <c r="AS788">
        <v>15</v>
      </c>
      <c r="AT788">
        <v>27</v>
      </c>
      <c r="AU788">
        <f t="shared" si="27"/>
        <v>0</v>
      </c>
      <c r="AV788" t="str">
        <f t="shared" si="28"/>
        <v/>
      </c>
    </row>
    <row r="789" spans="1:48" x14ac:dyDescent="0.25">
      <c r="A789" t="s">
        <v>12</v>
      </c>
      <c r="B789">
        <v>17</v>
      </c>
      <c r="C789">
        <v>0</v>
      </c>
      <c r="D789">
        <v>1</v>
      </c>
      <c r="E789">
        <v>0</v>
      </c>
      <c r="F789">
        <v>28</v>
      </c>
      <c r="G789">
        <f>טבלה20[[#This Row],[LengthofCycle]]+1</f>
        <v>29</v>
      </c>
      <c r="H789" t="str">
        <f>IF(טבלה20[[#This Row],[CycleNumber]]&gt;2,IF(AND(טבלה20[[#This Row],[LengthofCycle]]-F788=F788-F787,טבלה20[[#This Row],[LengthofCycle]]-F788&lt;&gt;0),1,""),"")</f>
        <v/>
      </c>
      <c r="I789" t="str">
        <f>IF(טבלה20[[#This Row],[דילוג]]=1,SUM(H789:H790),"")</f>
        <v/>
      </c>
      <c r="J789">
        <f>IF(AND(טבלה20[[#This Row],[CycleNumber]]&gt;B788,טבלה20[[#This Row],[CycleNumber]]&gt;2),IF(טבלה20[[#This Row],[דילוג]]=1,טבלה20[[#This Row],[LengthofCycle]]-F788,J788),"")</f>
        <v>-1</v>
      </c>
      <c r="K789">
        <f>IF(AND(טבלה20[[#This Row],[CycleNumber]]&gt;B788,טבלה20[[#This Row],[CycleNumber]]&gt;2),IF(טבלה20[[#This Row],[דילוג]]=1,1,IF(MAX(K787:K788)=1,1,IF(טבלה20[[#This Row],[LengthofCycle]]-F788&lt;&gt;טבלה20[[#This Row],[הפרש קבוע אחרון]],0,""))),"")</f>
        <v>1</v>
      </c>
      <c r="L789" t="str">
        <f>IF(טבלה20[[#This Row],[CycleNumber]]&lt;3,"",IF(טבלה20[[#This Row],[דילוג]]=1,1,IF(L788="","",IF(טבלה20[[#This Row],[LengthofCycle]]-F788=טבלה20[[#This Row],[הפרש קבוע אחרון]],1,IF(L788+1&gt;3,"",L788+1)))))</f>
        <v/>
      </c>
      <c r="M789" t="str">
        <f>IF(AND(טבלה20[[#This Row],[פעילות]]=1,L790=2,L791=1,B791&gt;טבלה20[[#This Row],[CycleNumber]]),1,"")</f>
        <v/>
      </c>
      <c r="N789" t="str">
        <f>IF(AND(טבלה20[[#This Row],[האם יש לאישה וסת דילוג?]]=1,טבלה20[[#This Row],[CycleNumber]]&gt;5),IF(AND(טבלה20[[#This Row],[LengthofCycle]]=F786,F788=F785,F787=F784),1,""),"")</f>
        <v/>
      </c>
      <c r="O789" t="str">
        <f>IF(OR(טבלה20[[#This Row],[פעילות]]="",L788=""),"",IF(טבלה20[[#This Row],[פעילות]]=1,1,0))</f>
        <v/>
      </c>
      <c r="P789" t="str">
        <f>IF(AND(טבלה20[[#This Row],[הפרש קבוע אחרון]]&lt;&gt;"",טבלה20[[#This Row],[CycleNumber]]&lt;B790,B790&lt;&gt;"",טבלה20[[#This Row],[פעילות]]&lt;4),IF(F790-טבלה20[[#This Row],[LengthofCycle]]=טבלה20[[#This Row],[הפרש קבוע אחרון]],1,0),"")</f>
        <v/>
      </c>
      <c r="Q789" s="14" t="str">
        <f>IF(טבלה20[[#This Row],[פעילות]]="","",IF(OR(Q788="",AND(טבלה20[[#This Row],[דילוג]]=1,L788=3)),1,Q788+1))</f>
        <v/>
      </c>
      <c r="R789" s="14" t="str">
        <f>IF(AND(טבלה20[[#This Row],[מחזורי פעילות]]=3,H790=1,טבלה20[[#This Row],[הפרש קבוע אחרון]]&lt;&gt;J790),1,"")</f>
        <v/>
      </c>
      <c r="S789" s="14" t="str">
        <f>IF(AND(טבלה20[[#This Row],[מחזורי פעילות]]=3,H790=1,טבלה20[[#This Row],[הפרש קבוע אחרון]]=J790),1,"")</f>
        <v/>
      </c>
      <c r="T789" s="14" t="str">
        <f>IF(AND(טבלה20[[#This Row],[דילוג]]=1,טבלה20[[#This Row],[הפרש קבוע אחרון]]=J788,טבלה20[[#This Row],[מחזורי פעילות]]&gt;1),1,"")</f>
        <v/>
      </c>
      <c r="U789" s="14" t="str">
        <f>IF(OR(AND(טבלה20[[#This Row],[מחזורי פעילות]]&lt;&gt;"",Q790=""),AND(טבלה20[[#This Row],[פעילות]]=3,Q790=1)),טבלה20[[#This Row],[מחזורי פעילות]],"")</f>
        <v/>
      </c>
      <c r="V789" s="14" t="str">
        <f>IF(טבלה20[[#This Row],[באיזה מחזור נעקר אחרי קביעה?]]&lt;&gt;"",1,"")</f>
        <v/>
      </c>
      <c r="W789" s="14" t="str">
        <f>IF(AND(טבלה20[[#This Row],[באיזה מחזור נעקר אחרי קביעה?]]&lt;&gt;"",טבלה20[[#This Row],[CycleNumber]]&gt;B790),טבלה20[[#This Row],[באיזה מחזור נעקר אחרי קביעה?]],"")</f>
        <v/>
      </c>
      <c r="X789" s="14" t="str">
        <f>IF(AND(טבלה20[[#This Row],[הפרש קבוע אחרון]]&lt;&gt;"",J788=""),טבלה20[[#This Row],[CycleNumber]],"")</f>
        <v/>
      </c>
      <c r="Y789" s="14" t="str">
        <f>IF(OR(טבלה20[[#This Row],[CycleNumber]]&gt;B790,B790=""),טבלה20[[#This Row],[CycleNumber]],"")</f>
        <v/>
      </c>
      <c r="Z7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89" t="s">
        <v>12</v>
      </c>
      <c r="AS789">
        <v>16</v>
      </c>
      <c r="AT789">
        <v>27</v>
      </c>
      <c r="AU789">
        <f t="shared" si="27"/>
        <v>0</v>
      </c>
      <c r="AV789" t="str">
        <f t="shared" si="28"/>
        <v/>
      </c>
    </row>
    <row r="790" spans="1:48" x14ac:dyDescent="0.25">
      <c r="A790" t="s">
        <v>12</v>
      </c>
      <c r="B790">
        <v>18</v>
      </c>
      <c r="C790">
        <v>0</v>
      </c>
      <c r="D790">
        <v>1</v>
      </c>
      <c r="E790">
        <v>0</v>
      </c>
      <c r="F790">
        <v>28</v>
      </c>
      <c r="G790">
        <f>טבלה20[[#This Row],[LengthofCycle]]+1</f>
        <v>29</v>
      </c>
      <c r="H790" t="str">
        <f>IF(טבלה20[[#This Row],[CycleNumber]]&gt;2,IF(AND(טבלה20[[#This Row],[LengthofCycle]]-F789=F789-F788,טבלה20[[#This Row],[LengthofCycle]]-F789&lt;&gt;0),1,""),"")</f>
        <v/>
      </c>
      <c r="I790" t="str">
        <f>IF(טבלה20[[#This Row],[דילוג]]=1,SUM(H790:H791),"")</f>
        <v/>
      </c>
      <c r="J790">
        <f>IF(AND(טבלה20[[#This Row],[CycleNumber]]&gt;B789,טבלה20[[#This Row],[CycleNumber]]&gt;2),IF(טבלה20[[#This Row],[דילוג]]=1,טבלה20[[#This Row],[LengthofCycle]]-F789,J789),"")</f>
        <v>-1</v>
      </c>
      <c r="K790">
        <f>IF(AND(טבלה20[[#This Row],[CycleNumber]]&gt;B789,טבלה20[[#This Row],[CycleNumber]]&gt;2),IF(טבלה20[[#This Row],[דילוג]]=1,1,IF(MAX(K788:K789)=1,1,IF(טבלה20[[#This Row],[LengthofCycle]]-F789&lt;&gt;טבלה20[[#This Row],[הפרש קבוע אחרון]],0,""))),"")</f>
        <v>1</v>
      </c>
      <c r="L790" t="str">
        <f>IF(טבלה20[[#This Row],[CycleNumber]]&lt;3,"",IF(טבלה20[[#This Row],[דילוג]]=1,1,IF(L789="","",IF(טבלה20[[#This Row],[LengthofCycle]]-F789=טבלה20[[#This Row],[הפרש קבוע אחרון]],1,IF(L789+1&gt;3,"",L789+1)))))</f>
        <v/>
      </c>
      <c r="M790" t="str">
        <f>IF(AND(טבלה20[[#This Row],[פעילות]]=1,L791=2,L792=1,B792&gt;טבלה20[[#This Row],[CycleNumber]]),1,"")</f>
        <v/>
      </c>
      <c r="N790" t="str">
        <f>IF(AND(טבלה20[[#This Row],[האם יש לאישה וסת דילוג?]]=1,טבלה20[[#This Row],[CycleNumber]]&gt;5),IF(AND(טבלה20[[#This Row],[LengthofCycle]]=F787,F789=F786,F788=F785),1,""),"")</f>
        <v/>
      </c>
      <c r="O790" t="str">
        <f>IF(OR(טבלה20[[#This Row],[פעילות]]="",L789=""),"",IF(טבלה20[[#This Row],[פעילות]]=1,1,0))</f>
        <v/>
      </c>
      <c r="P790" t="str">
        <f>IF(AND(טבלה20[[#This Row],[הפרש קבוע אחרון]]&lt;&gt;"",טבלה20[[#This Row],[CycleNumber]]&lt;B791,B791&lt;&gt;"",טבלה20[[#This Row],[פעילות]]&lt;4),IF(F791-טבלה20[[#This Row],[LengthofCycle]]=טבלה20[[#This Row],[הפרש קבוע אחרון]],1,0),"")</f>
        <v/>
      </c>
      <c r="Q790" s="14" t="str">
        <f>IF(טבלה20[[#This Row],[פעילות]]="","",IF(OR(Q789="",AND(טבלה20[[#This Row],[דילוג]]=1,L789=3)),1,Q789+1))</f>
        <v/>
      </c>
      <c r="R790" s="14" t="str">
        <f>IF(AND(טבלה20[[#This Row],[מחזורי פעילות]]=3,H791=1,טבלה20[[#This Row],[הפרש קבוע אחרון]]&lt;&gt;J791),1,"")</f>
        <v/>
      </c>
      <c r="S790" s="14" t="str">
        <f>IF(AND(טבלה20[[#This Row],[מחזורי פעילות]]=3,H791=1,טבלה20[[#This Row],[הפרש קבוע אחרון]]=J791),1,"")</f>
        <v/>
      </c>
      <c r="T790" s="14" t="str">
        <f>IF(AND(טבלה20[[#This Row],[דילוג]]=1,טבלה20[[#This Row],[הפרש קבוע אחרון]]=J789,טבלה20[[#This Row],[מחזורי פעילות]]&gt;1),1,"")</f>
        <v/>
      </c>
      <c r="U790" s="14" t="str">
        <f>IF(OR(AND(טבלה20[[#This Row],[מחזורי פעילות]]&lt;&gt;"",Q791=""),AND(טבלה20[[#This Row],[פעילות]]=3,Q791=1)),טבלה20[[#This Row],[מחזורי פעילות]],"")</f>
        <v/>
      </c>
      <c r="V790" s="14" t="str">
        <f>IF(טבלה20[[#This Row],[באיזה מחזור נעקר אחרי קביעה?]]&lt;&gt;"",1,"")</f>
        <v/>
      </c>
      <c r="W790" s="14" t="str">
        <f>IF(AND(טבלה20[[#This Row],[באיזה מחזור נעקר אחרי קביעה?]]&lt;&gt;"",טבלה20[[#This Row],[CycleNumber]]&gt;B791),טבלה20[[#This Row],[באיזה מחזור נעקר אחרי קביעה?]],"")</f>
        <v/>
      </c>
      <c r="X790" s="14" t="str">
        <f>IF(AND(טבלה20[[#This Row],[הפרש קבוע אחרון]]&lt;&gt;"",J789=""),טבלה20[[#This Row],[CycleNumber]],"")</f>
        <v/>
      </c>
      <c r="Y790" s="14" t="str">
        <f>IF(OR(טבלה20[[#This Row],[CycleNumber]]&gt;B791,B791=""),טבלה20[[#This Row],[CycleNumber]],"")</f>
        <v/>
      </c>
      <c r="Z7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0" t="s">
        <v>12</v>
      </c>
      <c r="AS790">
        <v>17</v>
      </c>
      <c r="AT790">
        <v>28</v>
      </c>
      <c r="AU790">
        <f t="shared" si="27"/>
        <v>0</v>
      </c>
      <c r="AV790" t="str">
        <f t="shared" si="28"/>
        <v/>
      </c>
    </row>
    <row r="791" spans="1:48" x14ac:dyDescent="0.25">
      <c r="A791" t="s">
        <v>12</v>
      </c>
      <c r="B791">
        <v>19</v>
      </c>
      <c r="C791">
        <v>0</v>
      </c>
      <c r="D791">
        <v>1</v>
      </c>
      <c r="E791">
        <v>0</v>
      </c>
      <c r="F791">
        <v>28</v>
      </c>
      <c r="G791">
        <f>טבלה20[[#This Row],[LengthofCycle]]+1</f>
        <v>29</v>
      </c>
      <c r="H791" t="str">
        <f>IF(טבלה20[[#This Row],[CycleNumber]]&gt;2,IF(AND(טבלה20[[#This Row],[LengthofCycle]]-F790=F790-F789,טבלה20[[#This Row],[LengthofCycle]]-F790&lt;&gt;0),1,""),"")</f>
        <v/>
      </c>
      <c r="I791" t="str">
        <f>IF(טבלה20[[#This Row],[דילוג]]=1,SUM(H791:H792),"")</f>
        <v/>
      </c>
      <c r="J791">
        <f>IF(AND(טבלה20[[#This Row],[CycleNumber]]&gt;B790,טבלה20[[#This Row],[CycleNumber]]&gt;2),IF(טבלה20[[#This Row],[דילוג]]=1,טבלה20[[#This Row],[LengthofCycle]]-F790,J790),"")</f>
        <v>-1</v>
      </c>
      <c r="K791">
        <f>IF(AND(טבלה20[[#This Row],[CycleNumber]]&gt;B790,טבלה20[[#This Row],[CycleNumber]]&gt;2),IF(טבלה20[[#This Row],[דילוג]]=1,1,IF(MAX(K789:K790)=1,1,IF(טבלה20[[#This Row],[LengthofCycle]]-F790&lt;&gt;טבלה20[[#This Row],[הפרש קבוע אחרון]],0,""))),"")</f>
        <v>1</v>
      </c>
      <c r="L791" t="str">
        <f>IF(טבלה20[[#This Row],[CycleNumber]]&lt;3,"",IF(טבלה20[[#This Row],[דילוג]]=1,1,IF(L790="","",IF(טבלה20[[#This Row],[LengthofCycle]]-F790=טבלה20[[#This Row],[הפרש קבוע אחרון]],1,IF(L790+1&gt;3,"",L790+1)))))</f>
        <v/>
      </c>
      <c r="M791" t="str">
        <f>IF(AND(טבלה20[[#This Row],[פעילות]]=1,L792=2,L793=1,B793&gt;טבלה20[[#This Row],[CycleNumber]]),1,"")</f>
        <v/>
      </c>
      <c r="N791" t="str">
        <f>IF(AND(טבלה20[[#This Row],[האם יש לאישה וסת דילוג?]]=1,טבלה20[[#This Row],[CycleNumber]]&gt;5),IF(AND(טבלה20[[#This Row],[LengthofCycle]]=F788,F790=F787,F789=F786),1,""),"")</f>
        <v/>
      </c>
      <c r="O791" t="str">
        <f>IF(OR(טבלה20[[#This Row],[פעילות]]="",L790=""),"",IF(טבלה20[[#This Row],[פעילות]]=1,1,0))</f>
        <v/>
      </c>
      <c r="P791" t="str">
        <f>IF(AND(טבלה20[[#This Row],[הפרש קבוע אחרון]]&lt;&gt;"",טבלה20[[#This Row],[CycleNumber]]&lt;B792,B792&lt;&gt;"",טבלה20[[#This Row],[פעילות]]&lt;4),IF(F792-טבלה20[[#This Row],[LengthofCycle]]=טבלה20[[#This Row],[הפרש קבוע אחרון]],1,0),"")</f>
        <v/>
      </c>
      <c r="Q791" s="14" t="str">
        <f>IF(טבלה20[[#This Row],[פעילות]]="","",IF(OR(Q790="",AND(טבלה20[[#This Row],[דילוג]]=1,L790=3)),1,Q790+1))</f>
        <v/>
      </c>
      <c r="R791" s="14" t="str">
        <f>IF(AND(טבלה20[[#This Row],[מחזורי פעילות]]=3,H792=1,טבלה20[[#This Row],[הפרש קבוע אחרון]]&lt;&gt;J792),1,"")</f>
        <v/>
      </c>
      <c r="S791" s="14" t="str">
        <f>IF(AND(טבלה20[[#This Row],[מחזורי פעילות]]=3,H792=1,טבלה20[[#This Row],[הפרש קבוע אחרון]]=J792),1,"")</f>
        <v/>
      </c>
      <c r="T791" s="14" t="str">
        <f>IF(AND(טבלה20[[#This Row],[דילוג]]=1,טבלה20[[#This Row],[הפרש קבוע אחרון]]=J790,טבלה20[[#This Row],[מחזורי פעילות]]&gt;1),1,"")</f>
        <v/>
      </c>
      <c r="U791" s="14" t="str">
        <f>IF(OR(AND(טבלה20[[#This Row],[מחזורי פעילות]]&lt;&gt;"",Q792=""),AND(טבלה20[[#This Row],[פעילות]]=3,Q792=1)),טבלה20[[#This Row],[מחזורי פעילות]],"")</f>
        <v/>
      </c>
      <c r="V791" s="14" t="str">
        <f>IF(טבלה20[[#This Row],[באיזה מחזור נעקר אחרי קביעה?]]&lt;&gt;"",1,"")</f>
        <v/>
      </c>
      <c r="W791" s="14" t="str">
        <f>IF(AND(טבלה20[[#This Row],[באיזה מחזור נעקר אחרי קביעה?]]&lt;&gt;"",טבלה20[[#This Row],[CycleNumber]]&gt;B792),טבלה20[[#This Row],[באיזה מחזור נעקר אחרי קביעה?]],"")</f>
        <v/>
      </c>
      <c r="X791" s="14" t="str">
        <f>IF(AND(טבלה20[[#This Row],[הפרש קבוע אחרון]]&lt;&gt;"",J790=""),טבלה20[[#This Row],[CycleNumber]],"")</f>
        <v/>
      </c>
      <c r="Y791" s="14" t="str">
        <f>IF(OR(טבלה20[[#This Row],[CycleNumber]]&gt;B792,B792=""),טבלה20[[#This Row],[CycleNumber]],"")</f>
        <v/>
      </c>
      <c r="Z7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1" t="s">
        <v>12</v>
      </c>
      <c r="AS791">
        <v>18</v>
      </c>
      <c r="AT791">
        <v>28</v>
      </c>
      <c r="AU791">
        <f t="shared" si="27"/>
        <v>0</v>
      </c>
      <c r="AV791" t="str">
        <f t="shared" si="28"/>
        <v/>
      </c>
    </row>
    <row r="792" spans="1:48" x14ac:dyDescent="0.25">
      <c r="A792" t="s">
        <v>12</v>
      </c>
      <c r="B792">
        <v>20</v>
      </c>
      <c r="C792">
        <v>0</v>
      </c>
      <c r="D792">
        <v>1</v>
      </c>
      <c r="E792">
        <v>0</v>
      </c>
      <c r="F792">
        <v>27</v>
      </c>
      <c r="G792">
        <f>טבלה20[[#This Row],[LengthofCycle]]+1</f>
        <v>28</v>
      </c>
      <c r="H792" t="str">
        <f>IF(טבלה20[[#This Row],[CycleNumber]]&gt;2,IF(AND(טבלה20[[#This Row],[LengthofCycle]]-F791=F791-F790,טבלה20[[#This Row],[LengthofCycle]]-F791&lt;&gt;0),1,""),"")</f>
        <v/>
      </c>
      <c r="I792" t="str">
        <f>IF(טבלה20[[#This Row],[דילוג]]=1,SUM(H792:H793),"")</f>
        <v/>
      </c>
      <c r="J792">
        <f>IF(AND(טבלה20[[#This Row],[CycleNumber]]&gt;B791,טבלה20[[#This Row],[CycleNumber]]&gt;2),IF(טבלה20[[#This Row],[דילוג]]=1,טבלה20[[#This Row],[LengthofCycle]]-F791,J791),"")</f>
        <v>-1</v>
      </c>
      <c r="K792">
        <f>IF(AND(טבלה20[[#This Row],[CycleNumber]]&gt;B791,טבלה20[[#This Row],[CycleNumber]]&gt;2),IF(טבלה20[[#This Row],[דילוג]]=1,1,IF(MAX(K790:K791)=1,1,IF(טבלה20[[#This Row],[LengthofCycle]]-F791&lt;&gt;טבלה20[[#This Row],[הפרש קבוע אחרון]],0,""))),"")</f>
        <v>1</v>
      </c>
      <c r="L792" t="str">
        <f>IF(טבלה20[[#This Row],[CycleNumber]]&lt;3,"",IF(טבלה20[[#This Row],[דילוג]]=1,1,IF(L791="","",IF(טבלה20[[#This Row],[LengthofCycle]]-F791=טבלה20[[#This Row],[הפרש קבוע אחרון]],1,IF(L791+1&gt;3,"",L791+1)))))</f>
        <v/>
      </c>
      <c r="M792" t="str">
        <f>IF(AND(טבלה20[[#This Row],[פעילות]]=1,L793=2,L794=1,B794&gt;טבלה20[[#This Row],[CycleNumber]]),1,"")</f>
        <v/>
      </c>
      <c r="N792" t="str">
        <f>IF(AND(טבלה20[[#This Row],[האם יש לאישה וסת דילוג?]]=1,טבלה20[[#This Row],[CycleNumber]]&gt;5),IF(AND(טבלה20[[#This Row],[LengthofCycle]]=F789,F791=F788,F790=F787),1,""),"")</f>
        <v/>
      </c>
      <c r="O792" t="str">
        <f>IF(OR(טבלה20[[#This Row],[פעילות]]="",L791=""),"",IF(טבלה20[[#This Row],[פעילות]]=1,1,0))</f>
        <v/>
      </c>
      <c r="P792" t="str">
        <f>IF(AND(טבלה20[[#This Row],[הפרש קבוע אחרון]]&lt;&gt;"",טבלה20[[#This Row],[CycleNumber]]&lt;B793,B793&lt;&gt;"",טבלה20[[#This Row],[פעילות]]&lt;4),IF(F793-טבלה20[[#This Row],[LengthofCycle]]=טבלה20[[#This Row],[הפרש קבוע אחרון]],1,0),"")</f>
        <v/>
      </c>
      <c r="Q792" s="14" t="str">
        <f>IF(טבלה20[[#This Row],[פעילות]]="","",IF(OR(Q791="",AND(טבלה20[[#This Row],[דילוג]]=1,L791=3)),1,Q791+1))</f>
        <v/>
      </c>
      <c r="R792" s="14" t="str">
        <f>IF(AND(טבלה20[[#This Row],[מחזורי פעילות]]=3,H793=1,טבלה20[[#This Row],[הפרש קבוע אחרון]]&lt;&gt;J793),1,"")</f>
        <v/>
      </c>
      <c r="S792" s="14" t="str">
        <f>IF(AND(טבלה20[[#This Row],[מחזורי פעילות]]=3,H793=1,טבלה20[[#This Row],[הפרש קבוע אחרון]]=J793),1,"")</f>
        <v/>
      </c>
      <c r="T792" s="14" t="str">
        <f>IF(AND(טבלה20[[#This Row],[דילוג]]=1,טבלה20[[#This Row],[הפרש קבוע אחרון]]=J791,טבלה20[[#This Row],[מחזורי פעילות]]&gt;1),1,"")</f>
        <v/>
      </c>
      <c r="U792" s="14" t="str">
        <f>IF(OR(AND(טבלה20[[#This Row],[מחזורי פעילות]]&lt;&gt;"",Q793=""),AND(טבלה20[[#This Row],[פעילות]]=3,Q793=1)),טבלה20[[#This Row],[מחזורי פעילות]],"")</f>
        <v/>
      </c>
      <c r="V792" s="14" t="str">
        <f>IF(טבלה20[[#This Row],[באיזה מחזור נעקר אחרי קביעה?]]&lt;&gt;"",1,"")</f>
        <v/>
      </c>
      <c r="W792" s="14" t="str">
        <f>IF(AND(טבלה20[[#This Row],[באיזה מחזור נעקר אחרי קביעה?]]&lt;&gt;"",טבלה20[[#This Row],[CycleNumber]]&gt;B793),טבלה20[[#This Row],[באיזה מחזור נעקר אחרי קביעה?]],"")</f>
        <v/>
      </c>
      <c r="X792" s="14" t="str">
        <f>IF(AND(טבלה20[[#This Row],[הפרש קבוע אחרון]]&lt;&gt;"",J791=""),טבלה20[[#This Row],[CycleNumber]],"")</f>
        <v/>
      </c>
      <c r="Y792" s="14" t="str">
        <f>IF(OR(טבלה20[[#This Row],[CycleNumber]]&gt;B793,B793=""),טבלה20[[#This Row],[CycleNumber]],"")</f>
        <v/>
      </c>
      <c r="Z7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2" t="s">
        <v>12</v>
      </c>
      <c r="AS792">
        <v>19</v>
      </c>
      <c r="AT792">
        <v>28</v>
      </c>
      <c r="AU792">
        <f t="shared" si="27"/>
        <v>0</v>
      </c>
      <c r="AV792" t="str">
        <f t="shared" si="28"/>
        <v/>
      </c>
    </row>
    <row r="793" spans="1:48" x14ac:dyDescent="0.25">
      <c r="A793" t="s">
        <v>12</v>
      </c>
      <c r="B793">
        <v>21</v>
      </c>
      <c r="C793">
        <v>0</v>
      </c>
      <c r="D793">
        <v>0</v>
      </c>
      <c r="E793">
        <v>0</v>
      </c>
      <c r="F793">
        <v>28</v>
      </c>
      <c r="G793">
        <f>טבלה20[[#This Row],[LengthofCycle]]+1</f>
        <v>29</v>
      </c>
      <c r="H793" t="str">
        <f>IF(טבלה20[[#This Row],[CycleNumber]]&gt;2,IF(AND(טבלה20[[#This Row],[LengthofCycle]]-F792=F792-F791,טבלה20[[#This Row],[LengthofCycle]]-F792&lt;&gt;0),1,""),"")</f>
        <v/>
      </c>
      <c r="I793" t="str">
        <f>IF(טבלה20[[#This Row],[דילוג]]=1,SUM(H793:H794),"")</f>
        <v/>
      </c>
      <c r="J793">
        <f>IF(AND(טבלה20[[#This Row],[CycleNumber]]&gt;B792,טבלה20[[#This Row],[CycleNumber]]&gt;2),IF(טבלה20[[#This Row],[דילוג]]=1,טבלה20[[#This Row],[LengthofCycle]]-F792,J792),"")</f>
        <v>-1</v>
      </c>
      <c r="K793">
        <f>IF(AND(טבלה20[[#This Row],[CycleNumber]]&gt;B792,טבלה20[[#This Row],[CycleNumber]]&gt;2),IF(טבלה20[[#This Row],[דילוג]]=1,1,IF(MAX(K791:K792)=1,1,IF(טבלה20[[#This Row],[LengthofCycle]]-F792&lt;&gt;טבלה20[[#This Row],[הפרש קבוע אחרון]],0,""))),"")</f>
        <v>1</v>
      </c>
      <c r="L793" t="str">
        <f>IF(טבלה20[[#This Row],[CycleNumber]]&lt;3,"",IF(טבלה20[[#This Row],[דילוג]]=1,1,IF(L792="","",IF(טבלה20[[#This Row],[LengthofCycle]]-F792=טבלה20[[#This Row],[הפרש קבוע אחרון]],1,IF(L792+1&gt;3,"",L792+1)))))</f>
        <v/>
      </c>
      <c r="M793" t="str">
        <f>IF(AND(טבלה20[[#This Row],[פעילות]]=1,L794=2,L795=1,B795&gt;טבלה20[[#This Row],[CycleNumber]]),1,"")</f>
        <v/>
      </c>
      <c r="N793" t="str">
        <f>IF(AND(טבלה20[[#This Row],[האם יש לאישה וסת דילוג?]]=1,טבלה20[[#This Row],[CycleNumber]]&gt;5),IF(AND(טבלה20[[#This Row],[LengthofCycle]]=F790,F792=F789,F791=F788),1,""),"")</f>
        <v/>
      </c>
      <c r="O793" t="str">
        <f>IF(OR(טבלה20[[#This Row],[פעילות]]="",L792=""),"",IF(טבלה20[[#This Row],[פעילות]]=1,1,0))</f>
        <v/>
      </c>
      <c r="P793" t="str">
        <f>IF(AND(טבלה20[[#This Row],[הפרש קבוע אחרון]]&lt;&gt;"",טבלה20[[#This Row],[CycleNumber]]&lt;B794,B794&lt;&gt;"",טבלה20[[#This Row],[פעילות]]&lt;4),IF(F794-טבלה20[[#This Row],[LengthofCycle]]=טבלה20[[#This Row],[הפרש קבוע אחרון]],1,0),"")</f>
        <v/>
      </c>
      <c r="Q793" s="14" t="str">
        <f>IF(טבלה20[[#This Row],[פעילות]]="","",IF(OR(Q792="",AND(טבלה20[[#This Row],[דילוג]]=1,L792=3)),1,Q792+1))</f>
        <v/>
      </c>
      <c r="R793" s="14" t="str">
        <f>IF(AND(טבלה20[[#This Row],[מחזורי פעילות]]=3,H794=1,טבלה20[[#This Row],[הפרש קבוע אחרון]]&lt;&gt;J794),1,"")</f>
        <v/>
      </c>
      <c r="S793" s="14" t="str">
        <f>IF(AND(טבלה20[[#This Row],[מחזורי פעילות]]=3,H794=1,טבלה20[[#This Row],[הפרש קבוע אחרון]]=J794),1,"")</f>
        <v/>
      </c>
      <c r="T793" s="14" t="str">
        <f>IF(AND(טבלה20[[#This Row],[דילוג]]=1,טבלה20[[#This Row],[הפרש קבוע אחרון]]=J792,טבלה20[[#This Row],[מחזורי פעילות]]&gt;1),1,"")</f>
        <v/>
      </c>
      <c r="U793" s="14" t="str">
        <f>IF(OR(AND(טבלה20[[#This Row],[מחזורי פעילות]]&lt;&gt;"",Q794=""),AND(טבלה20[[#This Row],[פעילות]]=3,Q794=1)),טבלה20[[#This Row],[מחזורי פעילות]],"")</f>
        <v/>
      </c>
      <c r="V793" s="14" t="str">
        <f>IF(טבלה20[[#This Row],[באיזה מחזור נעקר אחרי קביעה?]]&lt;&gt;"",1,"")</f>
        <v/>
      </c>
      <c r="W793" s="14" t="str">
        <f>IF(AND(טבלה20[[#This Row],[באיזה מחזור נעקר אחרי קביעה?]]&lt;&gt;"",טבלה20[[#This Row],[CycleNumber]]&gt;B794),טבלה20[[#This Row],[באיזה מחזור נעקר אחרי קביעה?]],"")</f>
        <v/>
      </c>
      <c r="X793" s="14" t="str">
        <f>IF(AND(טבלה20[[#This Row],[הפרש קבוע אחרון]]&lt;&gt;"",J792=""),טבלה20[[#This Row],[CycleNumber]],"")</f>
        <v/>
      </c>
      <c r="Y793" s="14" t="str">
        <f>IF(OR(טבלה20[[#This Row],[CycleNumber]]&gt;B794,B794=""),טבלה20[[#This Row],[CycleNumber]],"")</f>
        <v/>
      </c>
      <c r="Z7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3" t="s">
        <v>12</v>
      </c>
      <c r="AS793">
        <v>20</v>
      </c>
      <c r="AT793">
        <v>27</v>
      </c>
      <c r="AU793">
        <f t="shared" si="27"/>
        <v>0</v>
      </c>
      <c r="AV793" t="str">
        <f t="shared" si="28"/>
        <v/>
      </c>
    </row>
    <row r="794" spans="1:48" x14ac:dyDescent="0.25">
      <c r="A794" t="s">
        <v>12</v>
      </c>
      <c r="B794">
        <v>22</v>
      </c>
      <c r="C794">
        <v>0</v>
      </c>
      <c r="D794">
        <v>1</v>
      </c>
      <c r="E794">
        <v>0</v>
      </c>
      <c r="F794">
        <v>28</v>
      </c>
      <c r="G794">
        <f>טבלה20[[#This Row],[LengthofCycle]]+1</f>
        <v>29</v>
      </c>
      <c r="H794" t="str">
        <f>IF(טבלה20[[#This Row],[CycleNumber]]&gt;2,IF(AND(טבלה20[[#This Row],[LengthofCycle]]-F793=F793-F792,טבלה20[[#This Row],[LengthofCycle]]-F793&lt;&gt;0),1,""),"")</f>
        <v/>
      </c>
      <c r="I794" t="str">
        <f>IF(טבלה20[[#This Row],[דילוג]]=1,SUM(H794:H795),"")</f>
        <v/>
      </c>
      <c r="J794">
        <f>IF(AND(טבלה20[[#This Row],[CycleNumber]]&gt;B793,טבלה20[[#This Row],[CycleNumber]]&gt;2),IF(טבלה20[[#This Row],[דילוג]]=1,טבלה20[[#This Row],[LengthofCycle]]-F793,J793),"")</f>
        <v>-1</v>
      </c>
      <c r="K794">
        <f>IF(AND(טבלה20[[#This Row],[CycleNumber]]&gt;B793,טבלה20[[#This Row],[CycleNumber]]&gt;2),IF(טבלה20[[#This Row],[דילוג]]=1,1,IF(MAX(K792:K793)=1,1,IF(טבלה20[[#This Row],[LengthofCycle]]-F793&lt;&gt;טבלה20[[#This Row],[הפרש קבוע אחרון]],0,""))),"")</f>
        <v>1</v>
      </c>
      <c r="L794" t="str">
        <f>IF(טבלה20[[#This Row],[CycleNumber]]&lt;3,"",IF(טבלה20[[#This Row],[דילוג]]=1,1,IF(L793="","",IF(טבלה20[[#This Row],[LengthofCycle]]-F793=טבלה20[[#This Row],[הפרש קבוע אחרון]],1,IF(L793+1&gt;3,"",L793+1)))))</f>
        <v/>
      </c>
      <c r="M794" t="str">
        <f>IF(AND(טבלה20[[#This Row],[פעילות]]=1,L795=2,L796=1,B796&gt;טבלה20[[#This Row],[CycleNumber]]),1,"")</f>
        <v/>
      </c>
      <c r="N794" t="str">
        <f>IF(AND(טבלה20[[#This Row],[האם יש לאישה וסת דילוג?]]=1,טבלה20[[#This Row],[CycleNumber]]&gt;5),IF(AND(טבלה20[[#This Row],[LengthofCycle]]=F791,F793=F790,F792=F789),1,""),"")</f>
        <v/>
      </c>
      <c r="O794" t="str">
        <f>IF(OR(טבלה20[[#This Row],[פעילות]]="",L793=""),"",IF(טבלה20[[#This Row],[פעילות]]=1,1,0))</f>
        <v/>
      </c>
      <c r="P794" t="str">
        <f>IF(AND(טבלה20[[#This Row],[הפרש קבוע אחרון]]&lt;&gt;"",טבלה20[[#This Row],[CycleNumber]]&lt;B795,B795&lt;&gt;"",טבלה20[[#This Row],[פעילות]]&lt;4),IF(F795-טבלה20[[#This Row],[LengthofCycle]]=טבלה20[[#This Row],[הפרש קבוע אחרון]],1,0),"")</f>
        <v/>
      </c>
      <c r="Q794" s="14" t="str">
        <f>IF(טבלה20[[#This Row],[פעילות]]="","",IF(OR(Q793="",AND(טבלה20[[#This Row],[דילוג]]=1,L793=3)),1,Q793+1))</f>
        <v/>
      </c>
      <c r="R794" s="14" t="str">
        <f>IF(AND(טבלה20[[#This Row],[מחזורי פעילות]]=3,H795=1,טבלה20[[#This Row],[הפרש קבוע אחרון]]&lt;&gt;J795),1,"")</f>
        <v/>
      </c>
      <c r="S794" s="14" t="str">
        <f>IF(AND(טבלה20[[#This Row],[מחזורי פעילות]]=3,H795=1,טבלה20[[#This Row],[הפרש קבוע אחרון]]=J795),1,"")</f>
        <v/>
      </c>
      <c r="T794" s="14" t="str">
        <f>IF(AND(טבלה20[[#This Row],[דילוג]]=1,טבלה20[[#This Row],[הפרש קבוע אחרון]]=J793,טבלה20[[#This Row],[מחזורי פעילות]]&gt;1),1,"")</f>
        <v/>
      </c>
      <c r="U794" s="14" t="str">
        <f>IF(OR(AND(טבלה20[[#This Row],[מחזורי פעילות]]&lt;&gt;"",Q795=""),AND(טבלה20[[#This Row],[פעילות]]=3,Q795=1)),טבלה20[[#This Row],[מחזורי פעילות]],"")</f>
        <v/>
      </c>
      <c r="V794" s="14" t="str">
        <f>IF(טבלה20[[#This Row],[באיזה מחזור נעקר אחרי קביעה?]]&lt;&gt;"",1,"")</f>
        <v/>
      </c>
      <c r="W794" s="14" t="str">
        <f>IF(AND(טבלה20[[#This Row],[באיזה מחזור נעקר אחרי קביעה?]]&lt;&gt;"",טבלה20[[#This Row],[CycleNumber]]&gt;B795),טבלה20[[#This Row],[באיזה מחזור נעקר אחרי קביעה?]],"")</f>
        <v/>
      </c>
      <c r="X794" s="14" t="str">
        <f>IF(AND(טבלה20[[#This Row],[הפרש קבוע אחרון]]&lt;&gt;"",J793=""),טבלה20[[#This Row],[CycleNumber]],"")</f>
        <v/>
      </c>
      <c r="Y794" s="14" t="str">
        <f>IF(OR(טבלה20[[#This Row],[CycleNumber]]&gt;B795,B795=""),טבלה20[[#This Row],[CycleNumber]],"")</f>
        <v/>
      </c>
      <c r="Z7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4" t="s">
        <v>12</v>
      </c>
      <c r="AS794">
        <v>21</v>
      </c>
      <c r="AT794">
        <v>28</v>
      </c>
      <c r="AU794">
        <f t="shared" si="27"/>
        <v>0</v>
      </c>
      <c r="AV794" t="str">
        <f t="shared" si="28"/>
        <v/>
      </c>
    </row>
    <row r="795" spans="1:48" x14ac:dyDescent="0.25">
      <c r="A795" t="s">
        <v>12</v>
      </c>
      <c r="B795">
        <v>23</v>
      </c>
      <c r="C795">
        <v>0</v>
      </c>
      <c r="D795">
        <v>1</v>
      </c>
      <c r="E795">
        <v>0</v>
      </c>
      <c r="F795">
        <v>28</v>
      </c>
      <c r="G795">
        <f>טבלה20[[#This Row],[LengthofCycle]]+1</f>
        <v>29</v>
      </c>
      <c r="H795" t="str">
        <f>IF(טבלה20[[#This Row],[CycleNumber]]&gt;2,IF(AND(טבלה20[[#This Row],[LengthofCycle]]-F794=F794-F793,טבלה20[[#This Row],[LengthofCycle]]-F794&lt;&gt;0),1,""),"")</f>
        <v/>
      </c>
      <c r="I795" t="str">
        <f>IF(טבלה20[[#This Row],[דילוג]]=1,SUM(H795:H796),"")</f>
        <v/>
      </c>
      <c r="J795">
        <f>IF(AND(טבלה20[[#This Row],[CycleNumber]]&gt;B794,טבלה20[[#This Row],[CycleNumber]]&gt;2),IF(טבלה20[[#This Row],[דילוג]]=1,טבלה20[[#This Row],[LengthofCycle]]-F794,J794),"")</f>
        <v>-1</v>
      </c>
      <c r="K795">
        <f>IF(AND(טבלה20[[#This Row],[CycleNumber]]&gt;B794,טבלה20[[#This Row],[CycleNumber]]&gt;2),IF(טבלה20[[#This Row],[דילוג]]=1,1,IF(MAX(K793:K794)=1,1,IF(טבלה20[[#This Row],[LengthofCycle]]-F794&lt;&gt;טבלה20[[#This Row],[הפרש קבוע אחרון]],0,""))),"")</f>
        <v>1</v>
      </c>
      <c r="L795" t="str">
        <f>IF(טבלה20[[#This Row],[CycleNumber]]&lt;3,"",IF(טבלה20[[#This Row],[דילוג]]=1,1,IF(L794="","",IF(טבלה20[[#This Row],[LengthofCycle]]-F794=טבלה20[[#This Row],[הפרש קבוע אחרון]],1,IF(L794+1&gt;3,"",L794+1)))))</f>
        <v/>
      </c>
      <c r="M795" t="str">
        <f>IF(AND(טבלה20[[#This Row],[פעילות]]=1,L796=2,L797=1,B797&gt;טבלה20[[#This Row],[CycleNumber]]),1,"")</f>
        <v/>
      </c>
      <c r="N795" t="str">
        <f>IF(AND(טבלה20[[#This Row],[האם יש לאישה וסת דילוג?]]=1,טבלה20[[#This Row],[CycleNumber]]&gt;5),IF(AND(טבלה20[[#This Row],[LengthofCycle]]=F792,F794=F791,F793=F790),1,""),"")</f>
        <v/>
      </c>
      <c r="O795" t="str">
        <f>IF(OR(טבלה20[[#This Row],[פעילות]]="",L794=""),"",IF(טבלה20[[#This Row],[פעילות]]=1,1,0))</f>
        <v/>
      </c>
      <c r="P795" t="str">
        <f>IF(AND(טבלה20[[#This Row],[הפרש קבוע אחרון]]&lt;&gt;"",טבלה20[[#This Row],[CycleNumber]]&lt;B796,B796&lt;&gt;"",טבלה20[[#This Row],[פעילות]]&lt;4),IF(F796-טבלה20[[#This Row],[LengthofCycle]]=טבלה20[[#This Row],[הפרש קבוע אחרון]],1,0),"")</f>
        <v/>
      </c>
      <c r="Q795" s="14" t="str">
        <f>IF(טבלה20[[#This Row],[פעילות]]="","",IF(OR(Q794="",AND(טבלה20[[#This Row],[דילוג]]=1,L794=3)),1,Q794+1))</f>
        <v/>
      </c>
      <c r="R795" s="14" t="str">
        <f>IF(AND(טבלה20[[#This Row],[מחזורי פעילות]]=3,H796=1,טבלה20[[#This Row],[הפרש קבוע אחרון]]&lt;&gt;J796),1,"")</f>
        <v/>
      </c>
      <c r="S795" s="14" t="str">
        <f>IF(AND(טבלה20[[#This Row],[מחזורי פעילות]]=3,H796=1,טבלה20[[#This Row],[הפרש קבוע אחרון]]=J796),1,"")</f>
        <v/>
      </c>
      <c r="T795" s="14" t="str">
        <f>IF(AND(טבלה20[[#This Row],[דילוג]]=1,טבלה20[[#This Row],[הפרש קבוע אחרון]]=J794,טבלה20[[#This Row],[מחזורי פעילות]]&gt;1),1,"")</f>
        <v/>
      </c>
      <c r="U795" s="14" t="str">
        <f>IF(OR(AND(טבלה20[[#This Row],[מחזורי פעילות]]&lt;&gt;"",Q796=""),AND(טבלה20[[#This Row],[פעילות]]=3,Q796=1)),טבלה20[[#This Row],[מחזורי פעילות]],"")</f>
        <v/>
      </c>
      <c r="V795" s="14" t="str">
        <f>IF(טבלה20[[#This Row],[באיזה מחזור נעקר אחרי קביעה?]]&lt;&gt;"",1,"")</f>
        <v/>
      </c>
      <c r="W795" s="14" t="str">
        <f>IF(AND(טבלה20[[#This Row],[באיזה מחזור נעקר אחרי קביעה?]]&lt;&gt;"",טבלה20[[#This Row],[CycleNumber]]&gt;B796),טבלה20[[#This Row],[באיזה מחזור נעקר אחרי קביעה?]],"")</f>
        <v/>
      </c>
      <c r="X795" s="14" t="str">
        <f>IF(AND(טבלה20[[#This Row],[הפרש קבוע אחרון]]&lt;&gt;"",J794=""),טבלה20[[#This Row],[CycleNumber]],"")</f>
        <v/>
      </c>
      <c r="Y795" s="14">
        <f>IF(OR(טבלה20[[#This Row],[CycleNumber]]&gt;B796,B796=""),טבלה20[[#This Row],[CycleNumber]],"")</f>
        <v>23</v>
      </c>
      <c r="Z7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5" t="s">
        <v>12</v>
      </c>
      <c r="AS795">
        <v>22</v>
      </c>
      <c r="AT795">
        <v>28</v>
      </c>
      <c r="AU795">
        <f t="shared" si="27"/>
        <v>0</v>
      </c>
      <c r="AV795" t="str">
        <f t="shared" si="28"/>
        <v/>
      </c>
    </row>
    <row r="796" spans="1:48" x14ac:dyDescent="0.25">
      <c r="A796" t="s">
        <v>73</v>
      </c>
      <c r="B796">
        <v>1</v>
      </c>
      <c r="C796">
        <v>1</v>
      </c>
      <c r="D796">
        <v>1</v>
      </c>
      <c r="E796">
        <v>0</v>
      </c>
      <c r="F796">
        <v>30</v>
      </c>
      <c r="G796">
        <f>טבלה20[[#This Row],[LengthofCycle]]+1</f>
        <v>31</v>
      </c>
      <c r="H796" t="str">
        <f>IF(טבלה20[[#This Row],[CycleNumber]]&gt;2,IF(AND(טבלה20[[#This Row],[LengthofCycle]]-F795=F795-F794,טבלה20[[#This Row],[LengthofCycle]]-F795&lt;&gt;0),1,""),"")</f>
        <v/>
      </c>
      <c r="I796" t="str">
        <f>IF(טבלה20[[#This Row],[דילוג]]=1,SUM(H796:H797),"")</f>
        <v/>
      </c>
      <c r="J796" t="str">
        <f>IF(AND(טבלה20[[#This Row],[CycleNumber]]&gt;B795,טבלה20[[#This Row],[CycleNumber]]&gt;2),IF(טבלה20[[#This Row],[דילוג]]=1,טבלה20[[#This Row],[LengthofCycle]]-F795,J795),"")</f>
        <v/>
      </c>
      <c r="K796" t="str">
        <f>IF(AND(טבלה20[[#This Row],[CycleNumber]]&gt;B795,טבלה20[[#This Row],[CycleNumber]]&gt;2),IF(טבלה20[[#This Row],[דילוג]]=1,1,IF(MAX(K794:K795)=1,1,IF(טבלה20[[#This Row],[LengthofCycle]]-F795&lt;&gt;טבלה20[[#This Row],[הפרש קבוע אחרון]],0,""))),"")</f>
        <v/>
      </c>
      <c r="L796" t="str">
        <f>IF(טבלה20[[#This Row],[CycleNumber]]&lt;3,"",IF(טבלה20[[#This Row],[דילוג]]=1,1,IF(L795="","",IF(טבלה20[[#This Row],[LengthofCycle]]-F795=טבלה20[[#This Row],[הפרש קבוע אחרון]],1,IF(L795+1&gt;3,"",L795+1)))))</f>
        <v/>
      </c>
      <c r="M796" t="str">
        <f>IF(AND(טבלה20[[#This Row],[פעילות]]=1,L797=2,L798=1,B798&gt;טבלה20[[#This Row],[CycleNumber]]),1,"")</f>
        <v/>
      </c>
      <c r="N796" t="str">
        <f>IF(AND(טבלה20[[#This Row],[האם יש לאישה וסת דילוג?]]=1,טבלה20[[#This Row],[CycleNumber]]&gt;5),IF(AND(טבלה20[[#This Row],[LengthofCycle]]=F793,F795=F792,F794=F791),1,""),"")</f>
        <v/>
      </c>
      <c r="O796" t="str">
        <f>IF(OR(טבלה20[[#This Row],[פעילות]]="",L795=""),"",IF(טבלה20[[#This Row],[פעילות]]=1,1,0))</f>
        <v/>
      </c>
      <c r="P796" t="str">
        <f>IF(AND(טבלה20[[#This Row],[הפרש קבוע אחרון]]&lt;&gt;"",טבלה20[[#This Row],[CycleNumber]]&lt;B797,B797&lt;&gt;"",טבלה20[[#This Row],[פעילות]]&lt;4),IF(F797-טבלה20[[#This Row],[LengthofCycle]]=טבלה20[[#This Row],[הפרש קבוע אחרון]],1,0),"")</f>
        <v/>
      </c>
      <c r="Q796" s="14" t="str">
        <f>IF(טבלה20[[#This Row],[פעילות]]="","",IF(OR(Q795="",AND(טבלה20[[#This Row],[דילוג]]=1,L795=3)),1,Q795+1))</f>
        <v/>
      </c>
      <c r="R796" s="14" t="str">
        <f>IF(AND(טבלה20[[#This Row],[מחזורי פעילות]]=3,H797=1,טבלה20[[#This Row],[הפרש קבוע אחרון]]&lt;&gt;J797),1,"")</f>
        <v/>
      </c>
      <c r="S796" s="14" t="str">
        <f>IF(AND(טבלה20[[#This Row],[מחזורי פעילות]]=3,H797=1,טבלה20[[#This Row],[הפרש קבוע אחרון]]=J797),1,"")</f>
        <v/>
      </c>
      <c r="T796" s="14" t="str">
        <f>IF(AND(טבלה20[[#This Row],[דילוג]]=1,טבלה20[[#This Row],[הפרש קבוע אחרון]]=J795,טבלה20[[#This Row],[מחזורי פעילות]]&gt;1),1,"")</f>
        <v/>
      </c>
      <c r="U796" s="14" t="str">
        <f>IF(OR(AND(טבלה20[[#This Row],[מחזורי פעילות]]&lt;&gt;"",Q797=""),AND(טבלה20[[#This Row],[פעילות]]=3,Q797=1)),טבלה20[[#This Row],[מחזורי פעילות]],"")</f>
        <v/>
      </c>
      <c r="V796" s="14" t="str">
        <f>IF(טבלה20[[#This Row],[באיזה מחזור נעקר אחרי קביעה?]]&lt;&gt;"",1,"")</f>
        <v/>
      </c>
      <c r="W796" s="14" t="str">
        <f>IF(AND(טבלה20[[#This Row],[באיזה מחזור נעקר אחרי קביעה?]]&lt;&gt;"",טבלה20[[#This Row],[CycleNumber]]&gt;B797),טבלה20[[#This Row],[באיזה מחזור נעקר אחרי קביעה?]],"")</f>
        <v/>
      </c>
      <c r="X796" s="14" t="str">
        <f>IF(AND(טבלה20[[#This Row],[הפרש קבוע אחרון]]&lt;&gt;"",J795=""),טבלה20[[#This Row],[CycleNumber]],"")</f>
        <v/>
      </c>
      <c r="Y796" s="14" t="str">
        <f>IF(OR(טבלה20[[#This Row],[CycleNumber]]&gt;B797,B797=""),טבלה20[[#This Row],[CycleNumber]],"")</f>
        <v/>
      </c>
      <c r="Z7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6" t="s">
        <v>12</v>
      </c>
      <c r="AS796">
        <v>23</v>
      </c>
      <c r="AT796">
        <v>28</v>
      </c>
      <c r="AU796">
        <f t="shared" si="27"/>
        <v>0</v>
      </c>
      <c r="AV796" t="str">
        <f t="shared" si="28"/>
        <v/>
      </c>
    </row>
    <row r="797" spans="1:48" x14ac:dyDescent="0.25">
      <c r="A797" t="s">
        <v>73</v>
      </c>
      <c r="B797">
        <v>2</v>
      </c>
      <c r="C797">
        <v>1</v>
      </c>
      <c r="D797">
        <v>1</v>
      </c>
      <c r="E797">
        <v>0</v>
      </c>
      <c r="F797">
        <v>30</v>
      </c>
      <c r="G797">
        <f>טבלה20[[#This Row],[LengthofCycle]]+1</f>
        <v>31</v>
      </c>
      <c r="H797" t="str">
        <f>IF(טבלה20[[#This Row],[CycleNumber]]&gt;2,IF(AND(טבלה20[[#This Row],[LengthofCycle]]-F796=F796-F795,טבלה20[[#This Row],[LengthofCycle]]-F796&lt;&gt;0),1,""),"")</f>
        <v/>
      </c>
      <c r="I797" t="str">
        <f>IF(טבלה20[[#This Row],[דילוג]]=1,SUM(H797:H798),"")</f>
        <v/>
      </c>
      <c r="J797" t="str">
        <f>IF(AND(טבלה20[[#This Row],[CycleNumber]]&gt;B796,טבלה20[[#This Row],[CycleNumber]]&gt;2),IF(טבלה20[[#This Row],[דילוג]]=1,טבלה20[[#This Row],[LengthofCycle]]-F796,J796),"")</f>
        <v/>
      </c>
      <c r="K797" t="str">
        <f>IF(AND(טבלה20[[#This Row],[CycleNumber]]&gt;B796,טבלה20[[#This Row],[CycleNumber]]&gt;2),IF(טבלה20[[#This Row],[דילוג]]=1,1,IF(MAX(K795:K796)=1,1,IF(טבלה20[[#This Row],[LengthofCycle]]-F796&lt;&gt;טבלה20[[#This Row],[הפרש קבוע אחרון]],0,""))),"")</f>
        <v/>
      </c>
      <c r="L797" t="str">
        <f>IF(טבלה20[[#This Row],[CycleNumber]]&lt;3,"",IF(טבלה20[[#This Row],[דילוג]]=1,1,IF(L796="","",IF(טבלה20[[#This Row],[LengthofCycle]]-F796=טבלה20[[#This Row],[הפרש קבוע אחרון]],1,IF(L796+1&gt;3,"",L796+1)))))</f>
        <v/>
      </c>
      <c r="M797" t="str">
        <f>IF(AND(טבלה20[[#This Row],[פעילות]]=1,L798=2,L799=1,B799&gt;טבלה20[[#This Row],[CycleNumber]]),1,"")</f>
        <v/>
      </c>
      <c r="N797" t="str">
        <f>IF(AND(טבלה20[[#This Row],[האם יש לאישה וסת דילוג?]]=1,טבלה20[[#This Row],[CycleNumber]]&gt;5),IF(AND(טבלה20[[#This Row],[LengthofCycle]]=F794,F796=F793,F795=F792),1,""),"")</f>
        <v/>
      </c>
      <c r="O797" t="str">
        <f>IF(OR(טבלה20[[#This Row],[פעילות]]="",L796=""),"",IF(טבלה20[[#This Row],[פעילות]]=1,1,0))</f>
        <v/>
      </c>
      <c r="P797" t="str">
        <f>IF(AND(טבלה20[[#This Row],[הפרש קבוע אחרון]]&lt;&gt;"",טבלה20[[#This Row],[CycleNumber]]&lt;B798,B798&lt;&gt;"",טבלה20[[#This Row],[פעילות]]&lt;4),IF(F798-טבלה20[[#This Row],[LengthofCycle]]=טבלה20[[#This Row],[הפרש קבוע אחרון]],1,0),"")</f>
        <v/>
      </c>
      <c r="Q797" s="14" t="str">
        <f>IF(טבלה20[[#This Row],[פעילות]]="","",IF(OR(Q796="",AND(טבלה20[[#This Row],[דילוג]]=1,L796=3)),1,Q796+1))</f>
        <v/>
      </c>
      <c r="R797" s="14" t="str">
        <f>IF(AND(טבלה20[[#This Row],[מחזורי פעילות]]=3,H798=1,טבלה20[[#This Row],[הפרש קבוע אחרון]]&lt;&gt;J798),1,"")</f>
        <v/>
      </c>
      <c r="S797" s="14" t="str">
        <f>IF(AND(טבלה20[[#This Row],[מחזורי פעילות]]=3,H798=1,טבלה20[[#This Row],[הפרש קבוע אחרון]]=J798),1,"")</f>
        <v/>
      </c>
      <c r="T797" s="14" t="str">
        <f>IF(AND(טבלה20[[#This Row],[דילוג]]=1,טבלה20[[#This Row],[הפרש קבוע אחרון]]=J796,טבלה20[[#This Row],[מחזורי פעילות]]&gt;1),1,"")</f>
        <v/>
      </c>
      <c r="U797" s="14" t="str">
        <f>IF(OR(AND(טבלה20[[#This Row],[מחזורי פעילות]]&lt;&gt;"",Q798=""),AND(טבלה20[[#This Row],[פעילות]]=3,Q798=1)),טבלה20[[#This Row],[מחזורי פעילות]],"")</f>
        <v/>
      </c>
      <c r="V797" s="14" t="str">
        <f>IF(טבלה20[[#This Row],[באיזה מחזור נעקר אחרי קביעה?]]&lt;&gt;"",1,"")</f>
        <v/>
      </c>
      <c r="W797" s="14" t="str">
        <f>IF(AND(טבלה20[[#This Row],[באיזה מחזור נעקר אחרי קביעה?]]&lt;&gt;"",טבלה20[[#This Row],[CycleNumber]]&gt;B798),טבלה20[[#This Row],[באיזה מחזור נעקר אחרי קביעה?]],"")</f>
        <v/>
      </c>
      <c r="X797" s="14" t="str">
        <f>IF(AND(טבלה20[[#This Row],[הפרש קבוע אחרון]]&lt;&gt;"",J796=""),טבלה20[[#This Row],[CycleNumber]],"")</f>
        <v/>
      </c>
      <c r="Y797" s="14" t="str">
        <f>IF(OR(טבלה20[[#This Row],[CycleNumber]]&gt;B798,B798=""),טבלה20[[#This Row],[CycleNumber]],"")</f>
        <v/>
      </c>
      <c r="Z7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7" t="s">
        <v>73</v>
      </c>
      <c r="AS797">
        <v>1</v>
      </c>
      <c r="AT797">
        <v>30</v>
      </c>
      <c r="AU797" t="str">
        <f t="shared" si="27"/>
        <v/>
      </c>
      <c r="AV797" t="str">
        <f t="shared" si="28"/>
        <v/>
      </c>
    </row>
    <row r="798" spans="1:48" x14ac:dyDescent="0.25">
      <c r="A798" t="s">
        <v>73</v>
      </c>
      <c r="B798">
        <v>3</v>
      </c>
      <c r="C798">
        <v>1</v>
      </c>
      <c r="D798">
        <v>1</v>
      </c>
      <c r="E798">
        <v>0</v>
      </c>
      <c r="F798">
        <v>41</v>
      </c>
      <c r="G798">
        <f>טבלה20[[#This Row],[LengthofCycle]]+1</f>
        <v>42</v>
      </c>
      <c r="H798" t="str">
        <f>IF(טבלה20[[#This Row],[CycleNumber]]&gt;2,IF(AND(טבלה20[[#This Row],[LengthofCycle]]-F797=F797-F796,טבלה20[[#This Row],[LengthofCycle]]-F797&lt;&gt;0),1,""),"")</f>
        <v/>
      </c>
      <c r="I798" t="str">
        <f>IF(טבלה20[[#This Row],[דילוג]]=1,SUM(H798:H799),"")</f>
        <v/>
      </c>
      <c r="J798" t="str">
        <f>IF(AND(טבלה20[[#This Row],[CycleNumber]]&gt;B797,טבלה20[[#This Row],[CycleNumber]]&gt;2),IF(טבלה20[[#This Row],[דילוג]]=1,טבלה20[[#This Row],[LengthofCycle]]-F797,J797),"")</f>
        <v/>
      </c>
      <c r="K798">
        <f>IF(AND(טבלה20[[#This Row],[CycleNumber]]&gt;B797,טבלה20[[#This Row],[CycleNumber]]&gt;2),IF(טבלה20[[#This Row],[דילוג]]=1,1,IF(MAX(K796:K797)=1,1,IF(טבלה20[[#This Row],[LengthofCycle]]-F797&lt;&gt;טבלה20[[#This Row],[הפרש קבוע אחרון]],0,""))),"")</f>
        <v>0</v>
      </c>
      <c r="L798" t="str">
        <f>IF(טבלה20[[#This Row],[CycleNumber]]&lt;3,"",IF(טבלה20[[#This Row],[דילוג]]=1,1,IF(L797="","",IF(טבלה20[[#This Row],[LengthofCycle]]-F797=טבלה20[[#This Row],[הפרש קבוע אחרון]],1,IF(L797+1&gt;3,"",L797+1)))))</f>
        <v/>
      </c>
      <c r="M798" t="str">
        <f>IF(AND(טבלה20[[#This Row],[פעילות]]=1,L799=2,L800=1,B800&gt;טבלה20[[#This Row],[CycleNumber]]),1,"")</f>
        <v/>
      </c>
      <c r="N798" t="str">
        <f>IF(AND(טבלה20[[#This Row],[האם יש לאישה וסת דילוג?]]=1,טבלה20[[#This Row],[CycleNumber]]&gt;5),IF(AND(טבלה20[[#This Row],[LengthofCycle]]=F795,F797=F794,F796=F793),1,""),"")</f>
        <v/>
      </c>
      <c r="O798" t="str">
        <f>IF(OR(טבלה20[[#This Row],[פעילות]]="",L797=""),"",IF(טבלה20[[#This Row],[פעילות]]=1,1,0))</f>
        <v/>
      </c>
      <c r="P798" t="str">
        <f>IF(AND(טבלה20[[#This Row],[הפרש קבוע אחרון]]&lt;&gt;"",טבלה20[[#This Row],[CycleNumber]]&lt;B799,B799&lt;&gt;"",טבלה20[[#This Row],[פעילות]]&lt;4),IF(F799-טבלה20[[#This Row],[LengthofCycle]]=טבלה20[[#This Row],[הפרש קבוע אחרון]],1,0),"")</f>
        <v/>
      </c>
      <c r="Q798" s="14" t="str">
        <f>IF(טבלה20[[#This Row],[פעילות]]="","",IF(OR(Q797="",AND(טבלה20[[#This Row],[דילוג]]=1,L797=3)),1,Q797+1))</f>
        <v/>
      </c>
      <c r="R798" s="14" t="str">
        <f>IF(AND(טבלה20[[#This Row],[מחזורי פעילות]]=3,H799=1,טבלה20[[#This Row],[הפרש קבוע אחרון]]&lt;&gt;J799),1,"")</f>
        <v/>
      </c>
      <c r="S798" s="14" t="str">
        <f>IF(AND(טבלה20[[#This Row],[מחזורי פעילות]]=3,H799=1,טבלה20[[#This Row],[הפרש קבוע אחרון]]=J799),1,"")</f>
        <v/>
      </c>
      <c r="T798" s="14" t="str">
        <f>IF(AND(טבלה20[[#This Row],[דילוג]]=1,טבלה20[[#This Row],[הפרש קבוע אחרון]]=J797,טבלה20[[#This Row],[מחזורי פעילות]]&gt;1),1,"")</f>
        <v/>
      </c>
      <c r="U798" s="14" t="str">
        <f>IF(OR(AND(טבלה20[[#This Row],[מחזורי פעילות]]&lt;&gt;"",Q799=""),AND(טבלה20[[#This Row],[פעילות]]=3,Q799=1)),טבלה20[[#This Row],[מחזורי פעילות]],"")</f>
        <v/>
      </c>
      <c r="V798" s="14" t="str">
        <f>IF(טבלה20[[#This Row],[באיזה מחזור נעקר אחרי קביעה?]]&lt;&gt;"",1,"")</f>
        <v/>
      </c>
      <c r="W798" s="14" t="str">
        <f>IF(AND(טבלה20[[#This Row],[באיזה מחזור נעקר אחרי קביעה?]]&lt;&gt;"",טבלה20[[#This Row],[CycleNumber]]&gt;B799),טבלה20[[#This Row],[באיזה מחזור נעקר אחרי קביעה?]],"")</f>
        <v/>
      </c>
      <c r="X798" s="14" t="str">
        <f>IF(AND(טבלה20[[#This Row],[הפרש קבוע אחרון]]&lt;&gt;"",J797=""),טבלה20[[#This Row],[CycleNumber]],"")</f>
        <v/>
      </c>
      <c r="Y798" s="14" t="str">
        <f>IF(OR(טבלה20[[#This Row],[CycleNumber]]&gt;B799,B799=""),טבלה20[[#This Row],[CycleNumber]],"")</f>
        <v/>
      </c>
      <c r="Z7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8" t="s">
        <v>73</v>
      </c>
      <c r="AS798">
        <v>2</v>
      </c>
      <c r="AT798">
        <v>30</v>
      </c>
      <c r="AU798" t="str">
        <f t="shared" si="27"/>
        <v/>
      </c>
      <c r="AV798" t="str">
        <f t="shared" si="28"/>
        <v/>
      </c>
    </row>
    <row r="799" spans="1:48" x14ac:dyDescent="0.25">
      <c r="A799" t="s">
        <v>73</v>
      </c>
      <c r="B799">
        <v>4</v>
      </c>
      <c r="C799">
        <v>1</v>
      </c>
      <c r="D799">
        <v>1</v>
      </c>
      <c r="E799">
        <v>0</v>
      </c>
      <c r="F799">
        <v>29</v>
      </c>
      <c r="G799">
        <f>טבלה20[[#This Row],[LengthofCycle]]+1</f>
        <v>30</v>
      </c>
      <c r="H799" t="str">
        <f>IF(טבלה20[[#This Row],[CycleNumber]]&gt;2,IF(AND(טבלה20[[#This Row],[LengthofCycle]]-F798=F798-F797,טבלה20[[#This Row],[LengthofCycle]]-F798&lt;&gt;0),1,""),"")</f>
        <v/>
      </c>
      <c r="I799" t="str">
        <f>IF(טבלה20[[#This Row],[דילוג]]=1,SUM(H799:H800),"")</f>
        <v/>
      </c>
      <c r="J799" t="str">
        <f>IF(AND(טבלה20[[#This Row],[CycleNumber]]&gt;B798,טבלה20[[#This Row],[CycleNumber]]&gt;2),IF(טבלה20[[#This Row],[דילוג]]=1,טבלה20[[#This Row],[LengthofCycle]]-F798,J798),"")</f>
        <v/>
      </c>
      <c r="K799">
        <f>IF(AND(טבלה20[[#This Row],[CycleNumber]]&gt;B798,טבלה20[[#This Row],[CycleNumber]]&gt;2),IF(טבלה20[[#This Row],[דילוג]]=1,1,IF(MAX(K797:K798)=1,1,IF(טבלה20[[#This Row],[LengthofCycle]]-F798&lt;&gt;טבלה20[[#This Row],[הפרש קבוע אחרון]],0,""))),"")</f>
        <v>0</v>
      </c>
      <c r="L799" t="str">
        <f>IF(טבלה20[[#This Row],[CycleNumber]]&lt;3,"",IF(טבלה20[[#This Row],[דילוג]]=1,1,IF(L798="","",IF(טבלה20[[#This Row],[LengthofCycle]]-F798=טבלה20[[#This Row],[הפרש קבוע אחרון]],1,IF(L798+1&gt;3,"",L798+1)))))</f>
        <v/>
      </c>
      <c r="M799" t="str">
        <f>IF(AND(טבלה20[[#This Row],[פעילות]]=1,L800=2,L801=1,B801&gt;טבלה20[[#This Row],[CycleNumber]]),1,"")</f>
        <v/>
      </c>
      <c r="N799" t="str">
        <f>IF(AND(טבלה20[[#This Row],[האם יש לאישה וסת דילוג?]]=1,טבלה20[[#This Row],[CycleNumber]]&gt;5),IF(AND(טבלה20[[#This Row],[LengthofCycle]]=F796,F798=F795,F797=F794),1,""),"")</f>
        <v/>
      </c>
      <c r="O799" t="str">
        <f>IF(OR(טבלה20[[#This Row],[פעילות]]="",L798=""),"",IF(טבלה20[[#This Row],[פעילות]]=1,1,0))</f>
        <v/>
      </c>
      <c r="P799" t="str">
        <f>IF(AND(טבלה20[[#This Row],[הפרש קבוע אחרון]]&lt;&gt;"",טבלה20[[#This Row],[CycleNumber]]&lt;B800,B800&lt;&gt;"",טבלה20[[#This Row],[פעילות]]&lt;4),IF(F800-טבלה20[[#This Row],[LengthofCycle]]=טבלה20[[#This Row],[הפרש קבוע אחרון]],1,0),"")</f>
        <v/>
      </c>
      <c r="Q799" s="14" t="str">
        <f>IF(טבלה20[[#This Row],[פעילות]]="","",IF(OR(Q798="",AND(טבלה20[[#This Row],[דילוג]]=1,L798=3)),1,Q798+1))</f>
        <v/>
      </c>
      <c r="R799" s="14" t="str">
        <f>IF(AND(טבלה20[[#This Row],[מחזורי פעילות]]=3,H800=1,טבלה20[[#This Row],[הפרש קבוע אחרון]]&lt;&gt;J800),1,"")</f>
        <v/>
      </c>
      <c r="S799" s="14" t="str">
        <f>IF(AND(טבלה20[[#This Row],[מחזורי פעילות]]=3,H800=1,טבלה20[[#This Row],[הפרש קבוע אחרון]]=J800),1,"")</f>
        <v/>
      </c>
      <c r="T799" s="14" t="str">
        <f>IF(AND(טבלה20[[#This Row],[דילוג]]=1,טבלה20[[#This Row],[הפרש קבוע אחרון]]=J798,טבלה20[[#This Row],[מחזורי פעילות]]&gt;1),1,"")</f>
        <v/>
      </c>
      <c r="U799" s="14" t="str">
        <f>IF(OR(AND(טבלה20[[#This Row],[מחזורי פעילות]]&lt;&gt;"",Q800=""),AND(טבלה20[[#This Row],[פעילות]]=3,Q800=1)),טבלה20[[#This Row],[מחזורי פעילות]],"")</f>
        <v/>
      </c>
      <c r="V799" s="14" t="str">
        <f>IF(טבלה20[[#This Row],[באיזה מחזור נעקר אחרי קביעה?]]&lt;&gt;"",1,"")</f>
        <v/>
      </c>
      <c r="W799" s="14" t="str">
        <f>IF(AND(טבלה20[[#This Row],[באיזה מחזור נעקר אחרי קביעה?]]&lt;&gt;"",טבלה20[[#This Row],[CycleNumber]]&gt;B800),טבלה20[[#This Row],[באיזה מחזור נעקר אחרי קביעה?]],"")</f>
        <v/>
      </c>
      <c r="X799" s="14" t="str">
        <f>IF(AND(טבלה20[[#This Row],[הפרש קבוע אחרון]]&lt;&gt;"",J798=""),טבלה20[[#This Row],[CycleNumber]],"")</f>
        <v/>
      </c>
      <c r="Y799" s="14" t="str">
        <f>IF(OR(טבלה20[[#This Row],[CycleNumber]]&gt;B800,B800=""),טבלה20[[#This Row],[CycleNumber]],"")</f>
        <v/>
      </c>
      <c r="Z7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799" t="s">
        <v>73</v>
      </c>
      <c r="AS799">
        <v>3</v>
      </c>
      <c r="AT799">
        <v>41</v>
      </c>
      <c r="AU799">
        <f t="shared" si="27"/>
        <v>0</v>
      </c>
      <c r="AV799" t="str">
        <f t="shared" si="28"/>
        <v/>
      </c>
    </row>
    <row r="800" spans="1:48" x14ac:dyDescent="0.25">
      <c r="A800" t="s">
        <v>73</v>
      </c>
      <c r="B800">
        <v>5</v>
      </c>
      <c r="C800">
        <v>1</v>
      </c>
      <c r="D800">
        <v>1</v>
      </c>
      <c r="E800">
        <v>0</v>
      </c>
      <c r="F800">
        <v>33</v>
      </c>
      <c r="G800">
        <f>טבלה20[[#This Row],[LengthofCycle]]+1</f>
        <v>34</v>
      </c>
      <c r="H800" t="str">
        <f>IF(טבלה20[[#This Row],[CycleNumber]]&gt;2,IF(AND(טבלה20[[#This Row],[LengthofCycle]]-F799=F799-F798,טבלה20[[#This Row],[LengthofCycle]]-F799&lt;&gt;0),1,""),"")</f>
        <v/>
      </c>
      <c r="I800" t="str">
        <f>IF(טבלה20[[#This Row],[דילוג]]=1,SUM(H800:H801),"")</f>
        <v/>
      </c>
      <c r="J800" t="str">
        <f>IF(AND(טבלה20[[#This Row],[CycleNumber]]&gt;B799,טבלה20[[#This Row],[CycleNumber]]&gt;2),IF(טבלה20[[#This Row],[דילוג]]=1,טבלה20[[#This Row],[LengthofCycle]]-F799,J799),"")</f>
        <v/>
      </c>
      <c r="K800">
        <f>IF(AND(טבלה20[[#This Row],[CycleNumber]]&gt;B799,טבלה20[[#This Row],[CycleNumber]]&gt;2),IF(טבלה20[[#This Row],[דילוג]]=1,1,IF(MAX(K798:K799)=1,1,IF(טבלה20[[#This Row],[LengthofCycle]]-F799&lt;&gt;טבלה20[[#This Row],[הפרש קבוע אחרון]],0,""))),"")</f>
        <v>0</v>
      </c>
      <c r="L800" t="str">
        <f>IF(טבלה20[[#This Row],[CycleNumber]]&lt;3,"",IF(טבלה20[[#This Row],[דילוג]]=1,1,IF(L799="","",IF(טבלה20[[#This Row],[LengthofCycle]]-F799=טבלה20[[#This Row],[הפרש קבוע אחרון]],1,IF(L799+1&gt;3,"",L799+1)))))</f>
        <v/>
      </c>
      <c r="M800" t="str">
        <f>IF(AND(טבלה20[[#This Row],[פעילות]]=1,L801=2,L802=1,B802&gt;טבלה20[[#This Row],[CycleNumber]]),1,"")</f>
        <v/>
      </c>
      <c r="N800" t="str">
        <f>IF(AND(טבלה20[[#This Row],[האם יש לאישה וסת דילוג?]]=1,טבלה20[[#This Row],[CycleNumber]]&gt;5),IF(AND(טבלה20[[#This Row],[LengthofCycle]]=F797,F799=F796,F798=F795),1,""),"")</f>
        <v/>
      </c>
      <c r="O800" t="str">
        <f>IF(OR(טבלה20[[#This Row],[פעילות]]="",L799=""),"",IF(טבלה20[[#This Row],[פעילות]]=1,1,0))</f>
        <v/>
      </c>
      <c r="P800" t="str">
        <f>IF(AND(טבלה20[[#This Row],[הפרש קבוע אחרון]]&lt;&gt;"",טבלה20[[#This Row],[CycleNumber]]&lt;B801,B801&lt;&gt;"",טבלה20[[#This Row],[פעילות]]&lt;4),IF(F801-טבלה20[[#This Row],[LengthofCycle]]=טבלה20[[#This Row],[הפרש קבוע אחרון]],1,0),"")</f>
        <v/>
      </c>
      <c r="Q800" s="14" t="str">
        <f>IF(טבלה20[[#This Row],[פעילות]]="","",IF(OR(Q799="",AND(טבלה20[[#This Row],[דילוג]]=1,L799=3)),1,Q799+1))</f>
        <v/>
      </c>
      <c r="R800" s="14" t="str">
        <f>IF(AND(טבלה20[[#This Row],[מחזורי פעילות]]=3,H801=1,טבלה20[[#This Row],[הפרש קבוע אחרון]]&lt;&gt;J801),1,"")</f>
        <v/>
      </c>
      <c r="S800" s="14" t="str">
        <f>IF(AND(טבלה20[[#This Row],[מחזורי פעילות]]=3,H801=1,טבלה20[[#This Row],[הפרש קבוע אחרון]]=J801),1,"")</f>
        <v/>
      </c>
      <c r="T800" s="14" t="str">
        <f>IF(AND(טבלה20[[#This Row],[דילוג]]=1,טבלה20[[#This Row],[הפרש קבוע אחרון]]=J799,טבלה20[[#This Row],[מחזורי פעילות]]&gt;1),1,"")</f>
        <v/>
      </c>
      <c r="U800" s="14" t="str">
        <f>IF(OR(AND(טבלה20[[#This Row],[מחזורי פעילות]]&lt;&gt;"",Q801=""),AND(טבלה20[[#This Row],[פעילות]]=3,Q801=1)),טבלה20[[#This Row],[מחזורי פעילות]],"")</f>
        <v/>
      </c>
      <c r="V800" s="14" t="str">
        <f>IF(טבלה20[[#This Row],[באיזה מחזור נעקר אחרי קביעה?]]&lt;&gt;"",1,"")</f>
        <v/>
      </c>
      <c r="W800" s="14" t="str">
        <f>IF(AND(טבלה20[[#This Row],[באיזה מחזור נעקר אחרי קביעה?]]&lt;&gt;"",טבלה20[[#This Row],[CycleNumber]]&gt;B801),טבלה20[[#This Row],[באיזה מחזור נעקר אחרי קביעה?]],"")</f>
        <v/>
      </c>
      <c r="X800" s="14" t="str">
        <f>IF(AND(טבלה20[[#This Row],[הפרש קבוע אחרון]]&lt;&gt;"",J799=""),טבלה20[[#This Row],[CycleNumber]],"")</f>
        <v/>
      </c>
      <c r="Y800" s="14" t="str">
        <f>IF(OR(טבלה20[[#This Row],[CycleNumber]]&gt;B801,B801=""),טבלה20[[#This Row],[CycleNumber]],"")</f>
        <v/>
      </c>
      <c r="Z8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0" t="s">
        <v>73</v>
      </c>
      <c r="AS800">
        <v>4</v>
      </c>
      <c r="AT800">
        <v>29</v>
      </c>
      <c r="AU800">
        <f t="shared" si="27"/>
        <v>0</v>
      </c>
      <c r="AV800" t="str">
        <f t="shared" si="28"/>
        <v/>
      </c>
    </row>
    <row r="801" spans="1:48" x14ac:dyDescent="0.25">
      <c r="A801" t="s">
        <v>73</v>
      </c>
      <c r="B801">
        <v>6</v>
      </c>
      <c r="C801">
        <v>1</v>
      </c>
      <c r="D801">
        <v>1</v>
      </c>
      <c r="E801">
        <v>0</v>
      </c>
      <c r="F801">
        <v>27</v>
      </c>
      <c r="G801">
        <f>טבלה20[[#This Row],[LengthofCycle]]+1</f>
        <v>28</v>
      </c>
      <c r="H801" t="str">
        <f>IF(טבלה20[[#This Row],[CycleNumber]]&gt;2,IF(AND(טבלה20[[#This Row],[LengthofCycle]]-F800=F800-F799,טבלה20[[#This Row],[LengthofCycle]]-F800&lt;&gt;0),1,""),"")</f>
        <v/>
      </c>
      <c r="I801" t="str">
        <f>IF(טבלה20[[#This Row],[דילוג]]=1,SUM(H801:H802),"")</f>
        <v/>
      </c>
      <c r="J801" t="str">
        <f>IF(AND(טבלה20[[#This Row],[CycleNumber]]&gt;B800,טבלה20[[#This Row],[CycleNumber]]&gt;2),IF(טבלה20[[#This Row],[דילוג]]=1,טבלה20[[#This Row],[LengthofCycle]]-F800,J800),"")</f>
        <v/>
      </c>
      <c r="K801">
        <f>IF(AND(טבלה20[[#This Row],[CycleNumber]]&gt;B800,טבלה20[[#This Row],[CycleNumber]]&gt;2),IF(טבלה20[[#This Row],[דילוג]]=1,1,IF(MAX(K799:K800)=1,1,IF(טבלה20[[#This Row],[LengthofCycle]]-F800&lt;&gt;טבלה20[[#This Row],[הפרש קבוע אחרון]],0,""))),"")</f>
        <v>0</v>
      </c>
      <c r="L801" t="str">
        <f>IF(טבלה20[[#This Row],[CycleNumber]]&lt;3,"",IF(טבלה20[[#This Row],[דילוג]]=1,1,IF(L800="","",IF(טבלה20[[#This Row],[LengthofCycle]]-F800=טבלה20[[#This Row],[הפרש קבוע אחרון]],1,IF(L800+1&gt;3,"",L800+1)))))</f>
        <v/>
      </c>
      <c r="M801" t="str">
        <f>IF(AND(טבלה20[[#This Row],[פעילות]]=1,L802=2,L803=1,B803&gt;טבלה20[[#This Row],[CycleNumber]]),1,"")</f>
        <v/>
      </c>
      <c r="N801" t="str">
        <f>IF(AND(טבלה20[[#This Row],[האם יש לאישה וסת דילוג?]]=1,טבלה20[[#This Row],[CycleNumber]]&gt;5),IF(AND(טבלה20[[#This Row],[LengthofCycle]]=F798,F800=F797,F799=F796),1,""),"")</f>
        <v/>
      </c>
      <c r="O801" t="str">
        <f>IF(OR(טבלה20[[#This Row],[פעילות]]="",L800=""),"",IF(טבלה20[[#This Row],[פעילות]]=1,1,0))</f>
        <v/>
      </c>
      <c r="P801" t="str">
        <f>IF(AND(טבלה20[[#This Row],[הפרש קבוע אחרון]]&lt;&gt;"",טבלה20[[#This Row],[CycleNumber]]&lt;B802,B802&lt;&gt;"",טבלה20[[#This Row],[פעילות]]&lt;4),IF(F802-טבלה20[[#This Row],[LengthofCycle]]=טבלה20[[#This Row],[הפרש קבוע אחרון]],1,0),"")</f>
        <v/>
      </c>
      <c r="Q801" s="14" t="str">
        <f>IF(טבלה20[[#This Row],[פעילות]]="","",IF(OR(Q800="",AND(טבלה20[[#This Row],[דילוג]]=1,L800=3)),1,Q800+1))</f>
        <v/>
      </c>
      <c r="R801" s="14" t="str">
        <f>IF(AND(טבלה20[[#This Row],[מחזורי פעילות]]=3,H802=1,טבלה20[[#This Row],[הפרש קבוע אחרון]]&lt;&gt;J802),1,"")</f>
        <v/>
      </c>
      <c r="S801" s="14" t="str">
        <f>IF(AND(טבלה20[[#This Row],[מחזורי פעילות]]=3,H802=1,טבלה20[[#This Row],[הפרש קבוע אחרון]]=J802),1,"")</f>
        <v/>
      </c>
      <c r="T801" s="14" t="str">
        <f>IF(AND(טבלה20[[#This Row],[דילוג]]=1,טבלה20[[#This Row],[הפרש קבוע אחרון]]=J800,טבלה20[[#This Row],[מחזורי פעילות]]&gt;1),1,"")</f>
        <v/>
      </c>
      <c r="U801" s="14" t="str">
        <f>IF(OR(AND(טבלה20[[#This Row],[מחזורי פעילות]]&lt;&gt;"",Q802=""),AND(טבלה20[[#This Row],[פעילות]]=3,Q802=1)),טבלה20[[#This Row],[מחזורי פעילות]],"")</f>
        <v/>
      </c>
      <c r="V801" s="14" t="str">
        <f>IF(טבלה20[[#This Row],[באיזה מחזור נעקר אחרי קביעה?]]&lt;&gt;"",1,"")</f>
        <v/>
      </c>
      <c r="W801" s="14" t="str">
        <f>IF(AND(טבלה20[[#This Row],[באיזה מחזור נעקר אחרי קביעה?]]&lt;&gt;"",טבלה20[[#This Row],[CycleNumber]]&gt;B802),טבלה20[[#This Row],[באיזה מחזור נעקר אחרי קביעה?]],"")</f>
        <v/>
      </c>
      <c r="X801" s="14" t="str">
        <f>IF(AND(טבלה20[[#This Row],[הפרש קבוע אחרון]]&lt;&gt;"",J800=""),טבלה20[[#This Row],[CycleNumber]],"")</f>
        <v/>
      </c>
      <c r="Y801" s="14" t="str">
        <f>IF(OR(טבלה20[[#This Row],[CycleNumber]]&gt;B802,B802=""),טבלה20[[#This Row],[CycleNumber]],"")</f>
        <v/>
      </c>
      <c r="Z8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1" t="s">
        <v>73</v>
      </c>
      <c r="AS801">
        <v>5</v>
      </c>
      <c r="AT801">
        <v>33</v>
      </c>
      <c r="AU801">
        <f t="shared" si="27"/>
        <v>0</v>
      </c>
      <c r="AV801" t="str">
        <f t="shared" si="28"/>
        <v/>
      </c>
    </row>
    <row r="802" spans="1:48" x14ac:dyDescent="0.25">
      <c r="A802" t="s">
        <v>73</v>
      </c>
      <c r="B802">
        <v>7</v>
      </c>
      <c r="C802">
        <v>1</v>
      </c>
      <c r="D802">
        <v>1</v>
      </c>
      <c r="E802">
        <v>0</v>
      </c>
      <c r="F802">
        <v>29</v>
      </c>
      <c r="G802">
        <f>טבלה20[[#This Row],[LengthofCycle]]+1</f>
        <v>30</v>
      </c>
      <c r="H802" t="str">
        <f>IF(טבלה20[[#This Row],[CycleNumber]]&gt;2,IF(AND(טבלה20[[#This Row],[LengthofCycle]]-F801=F801-F800,טבלה20[[#This Row],[LengthofCycle]]-F801&lt;&gt;0),1,""),"")</f>
        <v/>
      </c>
      <c r="I802" t="str">
        <f>IF(טבלה20[[#This Row],[דילוג]]=1,SUM(H802:H803),"")</f>
        <v/>
      </c>
      <c r="J802" t="str">
        <f>IF(AND(טבלה20[[#This Row],[CycleNumber]]&gt;B801,טבלה20[[#This Row],[CycleNumber]]&gt;2),IF(טבלה20[[#This Row],[דילוג]]=1,טבלה20[[#This Row],[LengthofCycle]]-F801,J801),"")</f>
        <v/>
      </c>
      <c r="K802">
        <f>IF(AND(טבלה20[[#This Row],[CycleNumber]]&gt;B801,טבלה20[[#This Row],[CycleNumber]]&gt;2),IF(טבלה20[[#This Row],[דילוג]]=1,1,IF(MAX(K800:K801)=1,1,IF(טבלה20[[#This Row],[LengthofCycle]]-F801&lt;&gt;טבלה20[[#This Row],[הפרש קבוע אחרון]],0,""))),"")</f>
        <v>0</v>
      </c>
      <c r="L802" t="str">
        <f>IF(טבלה20[[#This Row],[CycleNumber]]&lt;3,"",IF(טבלה20[[#This Row],[דילוג]]=1,1,IF(L801="","",IF(טבלה20[[#This Row],[LengthofCycle]]-F801=טבלה20[[#This Row],[הפרש קבוע אחרון]],1,IF(L801+1&gt;3,"",L801+1)))))</f>
        <v/>
      </c>
      <c r="M802" t="str">
        <f>IF(AND(טבלה20[[#This Row],[פעילות]]=1,L803=2,L804=1,B804&gt;טבלה20[[#This Row],[CycleNumber]]),1,"")</f>
        <v/>
      </c>
      <c r="N802" t="str">
        <f>IF(AND(טבלה20[[#This Row],[האם יש לאישה וסת דילוג?]]=1,טבלה20[[#This Row],[CycleNumber]]&gt;5),IF(AND(טבלה20[[#This Row],[LengthofCycle]]=F799,F801=F798,F800=F797),1,""),"")</f>
        <v/>
      </c>
      <c r="O802" t="str">
        <f>IF(OR(טבלה20[[#This Row],[פעילות]]="",L801=""),"",IF(טבלה20[[#This Row],[פעילות]]=1,1,0))</f>
        <v/>
      </c>
      <c r="P802" t="str">
        <f>IF(AND(טבלה20[[#This Row],[הפרש קבוע אחרון]]&lt;&gt;"",טבלה20[[#This Row],[CycleNumber]]&lt;B803,B803&lt;&gt;"",טבלה20[[#This Row],[פעילות]]&lt;4),IF(F803-טבלה20[[#This Row],[LengthofCycle]]=טבלה20[[#This Row],[הפרש קבוע אחרון]],1,0),"")</f>
        <v/>
      </c>
      <c r="Q802" s="14" t="str">
        <f>IF(טבלה20[[#This Row],[פעילות]]="","",IF(OR(Q801="",AND(טבלה20[[#This Row],[דילוג]]=1,L801=3)),1,Q801+1))</f>
        <v/>
      </c>
      <c r="R802" s="14" t="str">
        <f>IF(AND(טבלה20[[#This Row],[מחזורי פעילות]]=3,H803=1,טבלה20[[#This Row],[הפרש קבוע אחרון]]&lt;&gt;J803),1,"")</f>
        <v/>
      </c>
      <c r="S802" s="14" t="str">
        <f>IF(AND(טבלה20[[#This Row],[מחזורי פעילות]]=3,H803=1,טבלה20[[#This Row],[הפרש קבוע אחרון]]=J803),1,"")</f>
        <v/>
      </c>
      <c r="T802" s="14" t="str">
        <f>IF(AND(טבלה20[[#This Row],[דילוג]]=1,טבלה20[[#This Row],[הפרש קבוע אחרון]]=J801,טבלה20[[#This Row],[מחזורי פעילות]]&gt;1),1,"")</f>
        <v/>
      </c>
      <c r="U802" s="14" t="str">
        <f>IF(OR(AND(טבלה20[[#This Row],[מחזורי פעילות]]&lt;&gt;"",Q803=""),AND(טבלה20[[#This Row],[פעילות]]=3,Q803=1)),טבלה20[[#This Row],[מחזורי פעילות]],"")</f>
        <v/>
      </c>
      <c r="V802" s="14" t="str">
        <f>IF(טבלה20[[#This Row],[באיזה מחזור נעקר אחרי קביעה?]]&lt;&gt;"",1,"")</f>
        <v/>
      </c>
      <c r="W802" s="14" t="str">
        <f>IF(AND(טבלה20[[#This Row],[באיזה מחזור נעקר אחרי קביעה?]]&lt;&gt;"",טבלה20[[#This Row],[CycleNumber]]&gt;B803),טבלה20[[#This Row],[באיזה מחזור נעקר אחרי קביעה?]],"")</f>
        <v/>
      </c>
      <c r="X802" s="14" t="str">
        <f>IF(AND(טבלה20[[#This Row],[הפרש קבוע אחרון]]&lt;&gt;"",J801=""),טבלה20[[#This Row],[CycleNumber]],"")</f>
        <v/>
      </c>
      <c r="Y802" s="14" t="str">
        <f>IF(OR(טבלה20[[#This Row],[CycleNumber]]&gt;B803,B803=""),טבלה20[[#This Row],[CycleNumber]],"")</f>
        <v/>
      </c>
      <c r="Z8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2" t="s">
        <v>73</v>
      </c>
      <c r="AS802">
        <v>6</v>
      </c>
      <c r="AT802">
        <v>27</v>
      </c>
      <c r="AU802">
        <f t="shared" si="27"/>
        <v>0</v>
      </c>
      <c r="AV802" t="str">
        <f t="shared" si="28"/>
        <v/>
      </c>
    </row>
    <row r="803" spans="1:48" x14ac:dyDescent="0.25">
      <c r="A803" t="s">
        <v>73</v>
      </c>
      <c r="B803">
        <v>8</v>
      </c>
      <c r="C803">
        <v>1</v>
      </c>
      <c r="D803">
        <v>1</v>
      </c>
      <c r="E803">
        <v>0</v>
      </c>
      <c r="F803">
        <v>31</v>
      </c>
      <c r="G803">
        <f>טבלה20[[#This Row],[LengthofCycle]]+1</f>
        <v>32</v>
      </c>
      <c r="H803">
        <f>IF(טבלה20[[#This Row],[CycleNumber]]&gt;2,IF(AND(טבלה20[[#This Row],[LengthofCycle]]-F802=F802-F801,טבלה20[[#This Row],[LengthofCycle]]-F802&lt;&gt;0),1,""),"")</f>
        <v>1</v>
      </c>
      <c r="I803">
        <f>IF(טבלה20[[#This Row],[דילוג]]=1,SUM(H803:H804),"")</f>
        <v>1</v>
      </c>
      <c r="J803">
        <f>IF(AND(טבלה20[[#This Row],[CycleNumber]]&gt;B802,טבלה20[[#This Row],[CycleNumber]]&gt;2),IF(טבלה20[[#This Row],[דילוג]]=1,טבלה20[[#This Row],[LengthofCycle]]-F802,J802),"")</f>
        <v>2</v>
      </c>
      <c r="K803">
        <f>IF(AND(טבלה20[[#This Row],[CycleNumber]]&gt;B802,טבלה20[[#This Row],[CycleNumber]]&gt;2),IF(טבלה20[[#This Row],[דילוג]]=1,1,IF(MAX(K801:K802)=1,1,IF(טבלה20[[#This Row],[LengthofCycle]]-F802&lt;&gt;טבלה20[[#This Row],[הפרש קבוע אחרון]],0,""))),"")</f>
        <v>1</v>
      </c>
      <c r="L803">
        <f>IF(טבלה20[[#This Row],[CycleNumber]]&lt;3,"",IF(טבלה20[[#This Row],[דילוג]]=1,1,IF(L802="","",IF(טבלה20[[#This Row],[LengthofCycle]]-F802=טבלה20[[#This Row],[הפרש קבוע אחרון]],1,IF(L802+1&gt;3,"",L802+1)))))</f>
        <v>1</v>
      </c>
      <c r="M803">
        <f>IF(AND(טבלה20[[#This Row],[פעילות]]=1,L804=2,L805=1,B805&gt;טבלה20[[#This Row],[CycleNumber]]),1,"")</f>
        <v>1</v>
      </c>
      <c r="N803" t="str">
        <f>IF(AND(טבלה20[[#This Row],[האם יש לאישה וסת דילוג?]]=1,טבלה20[[#This Row],[CycleNumber]]&gt;5),IF(AND(טבלה20[[#This Row],[LengthofCycle]]=F800,F802=F799,F801=F798),1,""),"")</f>
        <v/>
      </c>
      <c r="O803" t="str">
        <f>IF(OR(טבלה20[[#This Row],[פעילות]]="",L802=""),"",IF(טבלה20[[#This Row],[פעילות]]=1,1,0))</f>
        <v/>
      </c>
      <c r="P803">
        <f>IF(AND(טבלה20[[#This Row],[הפרש קבוע אחרון]]&lt;&gt;"",טבלה20[[#This Row],[CycleNumber]]&lt;B804,B804&lt;&gt;"",טבלה20[[#This Row],[פעילות]]&lt;4),IF(F804-טבלה20[[#This Row],[LengthofCycle]]=טבלה20[[#This Row],[הפרש קבוע אחרון]],1,0),"")</f>
        <v>0</v>
      </c>
      <c r="Q803" s="14">
        <f>IF(טבלה20[[#This Row],[פעילות]]="","",IF(OR(Q802="",AND(טבלה20[[#This Row],[דילוג]]=1,L802=3)),1,Q802+1))</f>
        <v>1</v>
      </c>
      <c r="R803" s="14" t="str">
        <f>IF(AND(טבלה20[[#This Row],[מחזורי פעילות]]=3,H804=1,טבלה20[[#This Row],[הפרש קבוע אחרון]]&lt;&gt;J804),1,"")</f>
        <v/>
      </c>
      <c r="S803" s="14" t="str">
        <f>IF(AND(טבלה20[[#This Row],[מחזורי פעילות]]=3,H804=1,טבלה20[[#This Row],[הפרש קבוע אחרון]]=J804),1,"")</f>
        <v/>
      </c>
      <c r="T803" s="14" t="str">
        <f>IF(AND(טבלה20[[#This Row],[דילוג]]=1,טבלה20[[#This Row],[הפרש קבוע אחרון]]=J802,טבלה20[[#This Row],[מחזורי פעילות]]&gt;1),1,"")</f>
        <v/>
      </c>
      <c r="U803" s="14" t="str">
        <f>IF(OR(AND(טבלה20[[#This Row],[מחזורי פעילות]]&lt;&gt;"",Q804=""),AND(טבלה20[[#This Row],[פעילות]]=3,Q804=1)),טבלה20[[#This Row],[מחזורי פעילות]],"")</f>
        <v/>
      </c>
      <c r="V803" s="14" t="str">
        <f>IF(טבלה20[[#This Row],[באיזה מחזור נעקר אחרי קביעה?]]&lt;&gt;"",1,"")</f>
        <v/>
      </c>
      <c r="W803" s="14" t="str">
        <f>IF(AND(טבלה20[[#This Row],[באיזה מחזור נעקר אחרי קביעה?]]&lt;&gt;"",טבלה20[[#This Row],[CycleNumber]]&gt;B804),טבלה20[[#This Row],[באיזה מחזור נעקר אחרי קביעה?]],"")</f>
        <v/>
      </c>
      <c r="X803" s="14">
        <f>IF(AND(טבלה20[[#This Row],[הפרש קבוע אחרון]]&lt;&gt;"",J802=""),טבלה20[[#This Row],[CycleNumber]],"")</f>
        <v>8</v>
      </c>
      <c r="Y803" s="14" t="str">
        <f>IF(OR(טבלה20[[#This Row],[CycleNumber]]&gt;B804,B804=""),טבלה20[[#This Row],[CycleNumber]],"")</f>
        <v/>
      </c>
      <c r="Z8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3" t="s">
        <v>73</v>
      </c>
      <c r="AS803">
        <v>7</v>
      </c>
      <c r="AT803">
        <v>29</v>
      </c>
      <c r="AU803">
        <f t="shared" si="27"/>
        <v>0</v>
      </c>
      <c r="AV803" t="str">
        <f t="shared" si="28"/>
        <v/>
      </c>
    </row>
    <row r="804" spans="1:48" x14ac:dyDescent="0.25">
      <c r="A804" t="s">
        <v>73</v>
      </c>
      <c r="B804">
        <v>9</v>
      </c>
      <c r="C804">
        <v>1</v>
      </c>
      <c r="D804">
        <v>1</v>
      </c>
      <c r="E804">
        <v>0</v>
      </c>
      <c r="F804">
        <v>31</v>
      </c>
      <c r="G804">
        <f>טבלה20[[#This Row],[LengthofCycle]]+1</f>
        <v>32</v>
      </c>
      <c r="H804" t="str">
        <f>IF(טבלה20[[#This Row],[CycleNumber]]&gt;2,IF(AND(טבלה20[[#This Row],[LengthofCycle]]-F803=F803-F802,טבלה20[[#This Row],[LengthofCycle]]-F803&lt;&gt;0),1,""),"")</f>
        <v/>
      </c>
      <c r="I804" t="str">
        <f>IF(טבלה20[[#This Row],[דילוג]]=1,SUM(H804:H805),"")</f>
        <v/>
      </c>
      <c r="J804">
        <f>IF(AND(טבלה20[[#This Row],[CycleNumber]]&gt;B803,טבלה20[[#This Row],[CycleNumber]]&gt;2),IF(טבלה20[[#This Row],[דילוג]]=1,טבלה20[[#This Row],[LengthofCycle]]-F803,J803),"")</f>
        <v>2</v>
      </c>
      <c r="K804">
        <f>IF(AND(טבלה20[[#This Row],[CycleNumber]]&gt;B803,טבלה20[[#This Row],[CycleNumber]]&gt;2),IF(טבלה20[[#This Row],[דילוג]]=1,1,IF(MAX(K802:K803)=1,1,IF(טבלה20[[#This Row],[LengthofCycle]]-F803&lt;&gt;טבלה20[[#This Row],[הפרש קבוע אחרון]],0,""))),"")</f>
        <v>1</v>
      </c>
      <c r="L804">
        <f>IF(טבלה20[[#This Row],[CycleNumber]]&lt;3,"",IF(טבלה20[[#This Row],[דילוג]]=1,1,IF(L803="","",IF(טבלה20[[#This Row],[LengthofCycle]]-F803=טבלה20[[#This Row],[הפרש קבוע אחרון]],1,IF(L803+1&gt;3,"",L803+1)))))</f>
        <v>2</v>
      </c>
      <c r="M804" t="str">
        <f>IF(AND(טבלה20[[#This Row],[פעילות]]=1,L805=2,L806=1,B806&gt;טבלה20[[#This Row],[CycleNumber]]),1,"")</f>
        <v/>
      </c>
      <c r="N804" t="str">
        <f>IF(AND(טבלה20[[#This Row],[האם יש לאישה וסת דילוג?]]=1,טבלה20[[#This Row],[CycleNumber]]&gt;5),IF(AND(טבלה20[[#This Row],[LengthofCycle]]=F801,F803=F800,F802=F799),1,""),"")</f>
        <v/>
      </c>
      <c r="O804">
        <f>IF(OR(טבלה20[[#This Row],[פעילות]]="",L803=""),"",IF(טבלה20[[#This Row],[פעילות]]=1,1,0))</f>
        <v>0</v>
      </c>
      <c r="P804">
        <f>IF(AND(טבלה20[[#This Row],[הפרש קבוע אחרון]]&lt;&gt;"",טבלה20[[#This Row],[CycleNumber]]&lt;B805,B805&lt;&gt;"",טבלה20[[#This Row],[פעילות]]&lt;4),IF(F805-טבלה20[[#This Row],[LengthofCycle]]=טבלה20[[#This Row],[הפרש קבוע אחרון]],1,0),"")</f>
        <v>1</v>
      </c>
      <c r="Q804" s="14">
        <f>IF(טבלה20[[#This Row],[פעילות]]="","",IF(OR(Q803="",AND(טבלה20[[#This Row],[דילוג]]=1,L803=3)),1,Q803+1))</f>
        <v>2</v>
      </c>
      <c r="R804" s="14" t="str">
        <f>IF(AND(טבלה20[[#This Row],[מחזורי פעילות]]=3,H805=1,טבלה20[[#This Row],[הפרש קבוע אחרון]]&lt;&gt;J805),1,"")</f>
        <v/>
      </c>
      <c r="S804" s="14" t="str">
        <f>IF(AND(טבלה20[[#This Row],[מחזורי פעילות]]=3,H805=1,טבלה20[[#This Row],[הפרש קבוע אחרון]]=J805),1,"")</f>
        <v/>
      </c>
      <c r="T804" s="14" t="str">
        <f>IF(AND(טבלה20[[#This Row],[דילוג]]=1,טבלה20[[#This Row],[הפרש קבוע אחרון]]=J803,טבלה20[[#This Row],[מחזורי פעילות]]&gt;1),1,"")</f>
        <v/>
      </c>
      <c r="U804" s="14" t="str">
        <f>IF(OR(AND(טבלה20[[#This Row],[מחזורי פעילות]]&lt;&gt;"",Q805=""),AND(טבלה20[[#This Row],[פעילות]]=3,Q805=1)),טבלה20[[#This Row],[מחזורי פעילות]],"")</f>
        <v/>
      </c>
      <c r="V804" s="14" t="str">
        <f>IF(טבלה20[[#This Row],[באיזה מחזור נעקר אחרי קביעה?]]&lt;&gt;"",1,"")</f>
        <v/>
      </c>
      <c r="W804" s="14" t="str">
        <f>IF(AND(טבלה20[[#This Row],[באיזה מחזור נעקר אחרי קביעה?]]&lt;&gt;"",טבלה20[[#This Row],[CycleNumber]]&gt;B805),טבלה20[[#This Row],[באיזה מחזור נעקר אחרי קביעה?]],"")</f>
        <v/>
      </c>
      <c r="X804" s="14" t="str">
        <f>IF(AND(טבלה20[[#This Row],[הפרש קבוע אחרון]]&lt;&gt;"",J803=""),טבלה20[[#This Row],[CycleNumber]],"")</f>
        <v/>
      </c>
      <c r="Y804" s="14" t="str">
        <f>IF(OR(טבלה20[[#This Row],[CycleNumber]]&gt;B805,B805=""),טבלה20[[#This Row],[CycleNumber]],"")</f>
        <v/>
      </c>
      <c r="Z8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4" t="s">
        <v>73</v>
      </c>
      <c r="AS804">
        <v>8</v>
      </c>
      <c r="AT804">
        <v>31</v>
      </c>
      <c r="AU804">
        <f t="shared" si="27"/>
        <v>1</v>
      </c>
      <c r="AV804" t="str">
        <f t="shared" si="28"/>
        <v/>
      </c>
    </row>
    <row r="805" spans="1:48" x14ac:dyDescent="0.25">
      <c r="A805" t="s">
        <v>73</v>
      </c>
      <c r="B805">
        <v>10</v>
      </c>
      <c r="C805">
        <v>1</v>
      </c>
      <c r="D805">
        <v>1</v>
      </c>
      <c r="E805">
        <v>0</v>
      </c>
      <c r="F805">
        <v>33</v>
      </c>
      <c r="G805">
        <f>טבלה20[[#This Row],[LengthofCycle]]+1</f>
        <v>34</v>
      </c>
      <c r="H805" t="str">
        <f>IF(טבלה20[[#This Row],[CycleNumber]]&gt;2,IF(AND(טבלה20[[#This Row],[LengthofCycle]]-F804=F804-F803,טבלה20[[#This Row],[LengthofCycle]]-F804&lt;&gt;0),1,""),"")</f>
        <v/>
      </c>
      <c r="I805" t="str">
        <f>IF(טבלה20[[#This Row],[דילוג]]=1,SUM(H805:H806),"")</f>
        <v/>
      </c>
      <c r="J805">
        <f>IF(AND(טבלה20[[#This Row],[CycleNumber]]&gt;B804,טבלה20[[#This Row],[CycleNumber]]&gt;2),IF(טבלה20[[#This Row],[דילוג]]=1,טבלה20[[#This Row],[LengthofCycle]]-F804,J804),"")</f>
        <v>2</v>
      </c>
      <c r="K805">
        <f>IF(AND(טבלה20[[#This Row],[CycleNumber]]&gt;B804,טבלה20[[#This Row],[CycleNumber]]&gt;2),IF(טבלה20[[#This Row],[דילוג]]=1,1,IF(MAX(K803:K804)=1,1,IF(טבלה20[[#This Row],[LengthofCycle]]-F804&lt;&gt;טבלה20[[#This Row],[הפרש קבוע אחרון]],0,""))),"")</f>
        <v>1</v>
      </c>
      <c r="L805">
        <f>IF(טבלה20[[#This Row],[CycleNumber]]&lt;3,"",IF(טבלה20[[#This Row],[דילוג]]=1,1,IF(L804="","",IF(טבלה20[[#This Row],[LengthofCycle]]-F804=טבלה20[[#This Row],[הפרש קבוע אחרון]],1,IF(L804+1&gt;3,"",L804+1)))))</f>
        <v>1</v>
      </c>
      <c r="M805" t="str">
        <f>IF(AND(טבלה20[[#This Row],[פעילות]]=1,L806=2,L807=1,B807&gt;טבלה20[[#This Row],[CycleNumber]]),1,"")</f>
        <v/>
      </c>
      <c r="N805" t="str">
        <f>IF(AND(טבלה20[[#This Row],[האם יש לאישה וסת דילוג?]]=1,טבלה20[[#This Row],[CycleNumber]]&gt;5),IF(AND(טבלה20[[#This Row],[LengthofCycle]]=F802,F804=F801,F803=F800),1,""),"")</f>
        <v/>
      </c>
      <c r="O805">
        <f>IF(OR(טבלה20[[#This Row],[פעילות]]="",L804=""),"",IF(טבלה20[[#This Row],[פעילות]]=1,1,0))</f>
        <v>1</v>
      </c>
      <c r="P805">
        <f>IF(AND(טבלה20[[#This Row],[הפרש קבוע אחרון]]&lt;&gt;"",טבלה20[[#This Row],[CycleNumber]]&lt;B806,B806&lt;&gt;"",טבלה20[[#This Row],[פעילות]]&lt;4),IF(F806-טבלה20[[#This Row],[LengthofCycle]]=טבלה20[[#This Row],[הפרש קבוע אחרון]],1,0),"")</f>
        <v>0</v>
      </c>
      <c r="Q805" s="14">
        <f>IF(טבלה20[[#This Row],[פעילות]]="","",IF(OR(Q804="",AND(טבלה20[[#This Row],[דילוג]]=1,L804=3)),1,Q804+1))</f>
        <v>3</v>
      </c>
      <c r="R805" s="14" t="str">
        <f>IF(AND(טבלה20[[#This Row],[מחזורי פעילות]]=3,H806=1,טבלה20[[#This Row],[הפרש קבוע אחרון]]&lt;&gt;J806),1,"")</f>
        <v/>
      </c>
      <c r="S805" s="14" t="str">
        <f>IF(AND(טבלה20[[#This Row],[מחזורי פעילות]]=3,H806=1,טבלה20[[#This Row],[הפרש קבוע אחרון]]=J806),1,"")</f>
        <v/>
      </c>
      <c r="T805" s="14" t="str">
        <f>IF(AND(טבלה20[[#This Row],[דילוג]]=1,טבלה20[[#This Row],[הפרש קבוע אחרון]]=J804,טבלה20[[#This Row],[מחזורי פעילות]]&gt;1),1,"")</f>
        <v/>
      </c>
      <c r="U805" s="14" t="str">
        <f>IF(OR(AND(טבלה20[[#This Row],[מחזורי פעילות]]&lt;&gt;"",Q806=""),AND(טבלה20[[#This Row],[פעילות]]=3,Q806=1)),טבלה20[[#This Row],[מחזורי פעילות]],"")</f>
        <v/>
      </c>
      <c r="V805" s="14" t="str">
        <f>IF(טבלה20[[#This Row],[באיזה מחזור נעקר אחרי קביעה?]]&lt;&gt;"",1,"")</f>
        <v/>
      </c>
      <c r="W805" s="14" t="str">
        <f>IF(AND(טבלה20[[#This Row],[באיזה מחזור נעקר אחרי קביעה?]]&lt;&gt;"",טבלה20[[#This Row],[CycleNumber]]&gt;B806),טבלה20[[#This Row],[באיזה מחזור נעקר אחרי קביעה?]],"")</f>
        <v/>
      </c>
      <c r="X805" s="14" t="str">
        <f>IF(AND(טבלה20[[#This Row],[הפרש קבוע אחרון]]&lt;&gt;"",J804=""),טבלה20[[#This Row],[CycleNumber]],"")</f>
        <v/>
      </c>
      <c r="Y805" s="14" t="str">
        <f>IF(OR(טבלה20[[#This Row],[CycleNumber]]&gt;B806,B806=""),טבלה20[[#This Row],[CycleNumber]],"")</f>
        <v/>
      </c>
      <c r="Z8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5" t="s">
        <v>73</v>
      </c>
      <c r="AS805">
        <v>9</v>
      </c>
      <c r="AT805">
        <v>31</v>
      </c>
      <c r="AU805">
        <f t="shared" si="27"/>
        <v>0</v>
      </c>
      <c r="AV805" t="str">
        <f t="shared" si="28"/>
        <v/>
      </c>
    </row>
    <row r="806" spans="1:48" x14ac:dyDescent="0.25">
      <c r="A806" t="s">
        <v>73</v>
      </c>
      <c r="B806">
        <v>11</v>
      </c>
      <c r="C806">
        <v>1</v>
      </c>
      <c r="D806">
        <v>1</v>
      </c>
      <c r="E806">
        <v>0</v>
      </c>
      <c r="F806">
        <v>31</v>
      </c>
      <c r="G806">
        <f>טבלה20[[#This Row],[LengthofCycle]]+1</f>
        <v>32</v>
      </c>
      <c r="H806" t="str">
        <f>IF(טבלה20[[#This Row],[CycleNumber]]&gt;2,IF(AND(טבלה20[[#This Row],[LengthofCycle]]-F805=F805-F804,טבלה20[[#This Row],[LengthofCycle]]-F805&lt;&gt;0),1,""),"")</f>
        <v/>
      </c>
      <c r="I806" t="str">
        <f>IF(טבלה20[[#This Row],[דילוג]]=1,SUM(H806:H807),"")</f>
        <v/>
      </c>
      <c r="J806">
        <f>IF(AND(טבלה20[[#This Row],[CycleNumber]]&gt;B805,טבלה20[[#This Row],[CycleNumber]]&gt;2),IF(טבלה20[[#This Row],[דילוג]]=1,טבלה20[[#This Row],[LengthofCycle]]-F805,J805),"")</f>
        <v>2</v>
      </c>
      <c r="K806">
        <f>IF(AND(טבלה20[[#This Row],[CycleNumber]]&gt;B805,טבלה20[[#This Row],[CycleNumber]]&gt;2),IF(טבלה20[[#This Row],[דילוג]]=1,1,IF(MAX(K804:K805)=1,1,IF(טבלה20[[#This Row],[LengthofCycle]]-F805&lt;&gt;טבלה20[[#This Row],[הפרש קבוע אחרון]],0,""))),"")</f>
        <v>1</v>
      </c>
      <c r="L806">
        <f>IF(טבלה20[[#This Row],[CycleNumber]]&lt;3,"",IF(טבלה20[[#This Row],[דילוג]]=1,1,IF(L805="","",IF(טבלה20[[#This Row],[LengthofCycle]]-F805=טבלה20[[#This Row],[הפרש קבוע אחרון]],1,IF(L805+1&gt;3,"",L805+1)))))</f>
        <v>2</v>
      </c>
      <c r="M806" t="str">
        <f>IF(AND(טבלה20[[#This Row],[פעילות]]=1,L807=2,L808=1,B808&gt;טבלה20[[#This Row],[CycleNumber]]),1,"")</f>
        <v/>
      </c>
      <c r="N806" t="str">
        <f>IF(AND(טבלה20[[#This Row],[האם יש לאישה וסת דילוג?]]=1,טבלה20[[#This Row],[CycleNumber]]&gt;5),IF(AND(טבלה20[[#This Row],[LengthofCycle]]=F803,F805=F802,F804=F801),1,""),"")</f>
        <v/>
      </c>
      <c r="O806">
        <f>IF(OR(טבלה20[[#This Row],[פעילות]]="",L805=""),"",IF(טבלה20[[#This Row],[פעילות]]=1,1,0))</f>
        <v>0</v>
      </c>
      <c r="P806">
        <f>IF(AND(טבלה20[[#This Row],[הפרש קבוע אחרון]]&lt;&gt;"",טבלה20[[#This Row],[CycleNumber]]&lt;B807,B807&lt;&gt;"",טבלה20[[#This Row],[פעילות]]&lt;4),IF(F807-טבלה20[[#This Row],[LengthofCycle]]=טבלה20[[#This Row],[הפרש קבוע אחרון]],1,0),"")</f>
        <v>0</v>
      </c>
      <c r="Q806" s="14">
        <f>IF(טבלה20[[#This Row],[פעילות]]="","",IF(OR(Q805="",AND(טבלה20[[#This Row],[דילוג]]=1,L805=3)),1,Q805+1))</f>
        <v>4</v>
      </c>
      <c r="R806" s="14" t="str">
        <f>IF(AND(טבלה20[[#This Row],[מחזורי פעילות]]=3,H807=1,טבלה20[[#This Row],[הפרש קבוע אחרון]]&lt;&gt;J807),1,"")</f>
        <v/>
      </c>
      <c r="S806" s="14" t="str">
        <f>IF(AND(טבלה20[[#This Row],[מחזורי פעילות]]=3,H807=1,טבלה20[[#This Row],[הפרש קבוע אחרון]]=J807),1,"")</f>
        <v/>
      </c>
      <c r="T806" s="14" t="str">
        <f>IF(AND(טבלה20[[#This Row],[דילוג]]=1,טבלה20[[#This Row],[הפרש קבוע אחרון]]=J805,טבלה20[[#This Row],[מחזורי פעילות]]&gt;1),1,"")</f>
        <v/>
      </c>
      <c r="U806" s="14" t="str">
        <f>IF(OR(AND(טבלה20[[#This Row],[מחזורי פעילות]]&lt;&gt;"",Q807=""),AND(טבלה20[[#This Row],[פעילות]]=3,Q807=1)),טבלה20[[#This Row],[מחזורי פעילות]],"")</f>
        <v/>
      </c>
      <c r="V806" s="14" t="str">
        <f>IF(טבלה20[[#This Row],[באיזה מחזור נעקר אחרי קביעה?]]&lt;&gt;"",1,"")</f>
        <v/>
      </c>
      <c r="W806" s="14" t="str">
        <f>IF(AND(טבלה20[[#This Row],[באיזה מחזור נעקר אחרי קביעה?]]&lt;&gt;"",טבלה20[[#This Row],[CycleNumber]]&gt;B807),טבלה20[[#This Row],[באיזה מחזור נעקר אחרי קביעה?]],"")</f>
        <v/>
      </c>
      <c r="X806" s="14" t="str">
        <f>IF(AND(טבלה20[[#This Row],[הפרש קבוע אחרון]]&lt;&gt;"",J805=""),טבלה20[[#This Row],[CycleNumber]],"")</f>
        <v/>
      </c>
      <c r="Y806" s="14" t="str">
        <f>IF(OR(טבלה20[[#This Row],[CycleNumber]]&gt;B807,B807=""),טבלה20[[#This Row],[CycleNumber]],"")</f>
        <v/>
      </c>
      <c r="Z8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6" t="s">
        <v>73</v>
      </c>
      <c r="AS806">
        <v>10</v>
      </c>
      <c r="AT806">
        <v>33</v>
      </c>
      <c r="AU806">
        <f t="shared" si="27"/>
        <v>0</v>
      </c>
      <c r="AV806" t="str">
        <f t="shared" si="28"/>
        <v/>
      </c>
    </row>
    <row r="807" spans="1:48" x14ac:dyDescent="0.25">
      <c r="A807" t="s">
        <v>73</v>
      </c>
      <c r="B807">
        <v>12</v>
      </c>
      <c r="C807">
        <v>1</v>
      </c>
      <c r="D807">
        <v>1</v>
      </c>
      <c r="E807">
        <v>0</v>
      </c>
      <c r="F807">
        <v>32</v>
      </c>
      <c r="G807">
        <f>טבלה20[[#This Row],[LengthofCycle]]+1</f>
        <v>33</v>
      </c>
      <c r="H807" t="str">
        <f>IF(טבלה20[[#This Row],[CycleNumber]]&gt;2,IF(AND(טבלה20[[#This Row],[LengthofCycle]]-F806=F806-F805,טבלה20[[#This Row],[LengthofCycle]]-F806&lt;&gt;0),1,""),"")</f>
        <v/>
      </c>
      <c r="I807" t="str">
        <f>IF(טבלה20[[#This Row],[דילוג]]=1,SUM(H807:H808),"")</f>
        <v/>
      </c>
      <c r="J807">
        <f>IF(AND(טבלה20[[#This Row],[CycleNumber]]&gt;B806,טבלה20[[#This Row],[CycleNumber]]&gt;2),IF(טבלה20[[#This Row],[דילוג]]=1,טבלה20[[#This Row],[LengthofCycle]]-F806,J806),"")</f>
        <v>2</v>
      </c>
      <c r="K807">
        <f>IF(AND(טבלה20[[#This Row],[CycleNumber]]&gt;B806,טבלה20[[#This Row],[CycleNumber]]&gt;2),IF(טבלה20[[#This Row],[דילוג]]=1,1,IF(MAX(K805:K806)=1,1,IF(טבלה20[[#This Row],[LengthofCycle]]-F806&lt;&gt;טבלה20[[#This Row],[הפרש קבוע אחרון]],0,""))),"")</f>
        <v>1</v>
      </c>
      <c r="L807">
        <f>IF(טבלה20[[#This Row],[CycleNumber]]&lt;3,"",IF(טבלה20[[#This Row],[דילוג]]=1,1,IF(L806="","",IF(טבלה20[[#This Row],[LengthofCycle]]-F806=טבלה20[[#This Row],[הפרש קבוע אחרון]],1,IF(L806+1&gt;3,"",L806+1)))))</f>
        <v>3</v>
      </c>
      <c r="M807" t="str">
        <f>IF(AND(טבלה20[[#This Row],[פעילות]]=1,L808=2,L809=1,B809&gt;טבלה20[[#This Row],[CycleNumber]]),1,"")</f>
        <v/>
      </c>
      <c r="N807" t="str">
        <f>IF(AND(טבלה20[[#This Row],[האם יש לאישה וסת דילוג?]]=1,טבלה20[[#This Row],[CycleNumber]]&gt;5),IF(AND(טבלה20[[#This Row],[LengthofCycle]]=F804,F806=F803,F805=F802),1,""),"")</f>
        <v/>
      </c>
      <c r="O807">
        <f>IF(OR(טבלה20[[#This Row],[פעילות]]="",L806=""),"",IF(טבלה20[[#This Row],[פעילות]]=1,1,0))</f>
        <v>0</v>
      </c>
      <c r="P807">
        <f>IF(AND(טבלה20[[#This Row],[הפרש קבוע אחרון]]&lt;&gt;"",טבלה20[[#This Row],[CycleNumber]]&lt;B808,B808&lt;&gt;"",טבלה20[[#This Row],[פעילות]]&lt;4),IF(F808-טבלה20[[#This Row],[LengthofCycle]]=טבלה20[[#This Row],[הפרש קבוע אחרון]],1,0),"")</f>
        <v>0</v>
      </c>
      <c r="Q807" s="14">
        <f>IF(טבלה20[[#This Row],[פעילות]]="","",IF(OR(Q806="",AND(טבלה20[[#This Row],[דילוג]]=1,L806=3)),1,Q806+1))</f>
        <v>5</v>
      </c>
      <c r="R807" s="14" t="str">
        <f>IF(AND(טבלה20[[#This Row],[מחזורי פעילות]]=3,H808=1,טבלה20[[#This Row],[הפרש קבוע אחרון]]&lt;&gt;J808),1,"")</f>
        <v/>
      </c>
      <c r="S807" s="14" t="str">
        <f>IF(AND(טבלה20[[#This Row],[מחזורי פעילות]]=3,H808=1,טבלה20[[#This Row],[הפרש קבוע אחרון]]=J808),1,"")</f>
        <v/>
      </c>
      <c r="T807" s="14" t="str">
        <f>IF(AND(טבלה20[[#This Row],[דילוג]]=1,טבלה20[[#This Row],[הפרש קבוע אחרון]]=J806,טבלה20[[#This Row],[מחזורי פעילות]]&gt;1),1,"")</f>
        <v/>
      </c>
      <c r="U807" s="14">
        <f>IF(OR(AND(טבלה20[[#This Row],[מחזורי פעילות]]&lt;&gt;"",Q808=""),AND(טבלה20[[#This Row],[פעילות]]=3,Q808=1)),טבלה20[[#This Row],[מחזורי פעילות]],"")</f>
        <v>5</v>
      </c>
      <c r="V807" s="14">
        <f>IF(טבלה20[[#This Row],[באיזה מחזור נעקר אחרי קביעה?]]&lt;&gt;"",1,"")</f>
        <v>1</v>
      </c>
      <c r="W807" s="14" t="str">
        <f>IF(AND(טבלה20[[#This Row],[באיזה מחזור נעקר אחרי קביעה?]]&lt;&gt;"",טבלה20[[#This Row],[CycleNumber]]&gt;B808),טבלה20[[#This Row],[באיזה מחזור נעקר אחרי קביעה?]],"")</f>
        <v/>
      </c>
      <c r="X807" s="14" t="str">
        <f>IF(AND(טבלה20[[#This Row],[הפרש קבוע אחרון]]&lt;&gt;"",J806=""),טבלה20[[#This Row],[CycleNumber]],"")</f>
        <v/>
      </c>
      <c r="Y807" s="14" t="str">
        <f>IF(OR(טבלה20[[#This Row],[CycleNumber]]&gt;B808,B808=""),טבלה20[[#This Row],[CycleNumber]],"")</f>
        <v/>
      </c>
      <c r="Z8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7" t="s">
        <v>73</v>
      </c>
      <c r="AS807">
        <v>11</v>
      </c>
      <c r="AT807">
        <v>31</v>
      </c>
      <c r="AU807">
        <f t="shared" si="27"/>
        <v>0</v>
      </c>
      <c r="AV807" t="str">
        <f t="shared" si="28"/>
        <v/>
      </c>
    </row>
    <row r="808" spans="1:48" x14ac:dyDescent="0.25">
      <c r="A808" t="s">
        <v>73</v>
      </c>
      <c r="B808">
        <v>13</v>
      </c>
      <c r="C808">
        <v>1</v>
      </c>
      <c r="D808">
        <v>1</v>
      </c>
      <c r="E808">
        <v>0</v>
      </c>
      <c r="F808">
        <v>30</v>
      </c>
      <c r="G808">
        <f>טבלה20[[#This Row],[LengthofCycle]]+1</f>
        <v>31</v>
      </c>
      <c r="H808" t="str">
        <f>IF(טבלה20[[#This Row],[CycleNumber]]&gt;2,IF(AND(טבלה20[[#This Row],[LengthofCycle]]-F807=F807-F806,טבלה20[[#This Row],[LengthofCycle]]-F807&lt;&gt;0),1,""),"")</f>
        <v/>
      </c>
      <c r="I808" t="str">
        <f>IF(טבלה20[[#This Row],[דילוג]]=1,SUM(H808:H809),"")</f>
        <v/>
      </c>
      <c r="J808">
        <f>IF(AND(טבלה20[[#This Row],[CycleNumber]]&gt;B807,טבלה20[[#This Row],[CycleNumber]]&gt;2),IF(טבלה20[[#This Row],[דילוג]]=1,טבלה20[[#This Row],[LengthofCycle]]-F807,J807),"")</f>
        <v>2</v>
      </c>
      <c r="K808">
        <f>IF(AND(טבלה20[[#This Row],[CycleNumber]]&gt;B807,טבלה20[[#This Row],[CycleNumber]]&gt;2),IF(טבלה20[[#This Row],[דילוג]]=1,1,IF(MAX(K806:K807)=1,1,IF(טבלה20[[#This Row],[LengthofCycle]]-F807&lt;&gt;טבלה20[[#This Row],[הפרש קבוע אחרון]],0,""))),"")</f>
        <v>1</v>
      </c>
      <c r="L808" t="str">
        <f>IF(טבלה20[[#This Row],[CycleNumber]]&lt;3,"",IF(טבלה20[[#This Row],[דילוג]]=1,1,IF(L807="","",IF(טבלה20[[#This Row],[LengthofCycle]]-F807=טבלה20[[#This Row],[הפרש קבוע אחרון]],1,IF(L807+1&gt;3,"",L807+1)))))</f>
        <v/>
      </c>
      <c r="M808" t="str">
        <f>IF(AND(טבלה20[[#This Row],[פעילות]]=1,L809=2,L810=1,B810&gt;טבלה20[[#This Row],[CycleNumber]]),1,"")</f>
        <v/>
      </c>
      <c r="N808" t="str">
        <f>IF(AND(טבלה20[[#This Row],[האם יש לאישה וסת דילוג?]]=1,טבלה20[[#This Row],[CycleNumber]]&gt;5),IF(AND(טבלה20[[#This Row],[LengthofCycle]]=F805,F807=F804,F806=F803),1,""),"")</f>
        <v/>
      </c>
      <c r="O808" t="str">
        <f>IF(OR(טבלה20[[#This Row],[פעילות]]="",L807=""),"",IF(טבלה20[[#This Row],[פעילות]]=1,1,0))</f>
        <v/>
      </c>
      <c r="P808" t="str">
        <f>IF(AND(טבלה20[[#This Row],[הפרש קבוע אחרון]]&lt;&gt;"",טבלה20[[#This Row],[CycleNumber]]&lt;B809,B809&lt;&gt;"",טבלה20[[#This Row],[פעילות]]&lt;4),IF(F809-טבלה20[[#This Row],[LengthofCycle]]=טבלה20[[#This Row],[הפרש קבוע אחרון]],1,0),"")</f>
        <v/>
      </c>
      <c r="Q808" s="14" t="str">
        <f>IF(טבלה20[[#This Row],[פעילות]]="","",IF(OR(Q807="",AND(טבלה20[[#This Row],[דילוג]]=1,L807=3)),1,Q807+1))</f>
        <v/>
      </c>
      <c r="R808" s="14" t="str">
        <f>IF(AND(טבלה20[[#This Row],[מחזורי פעילות]]=3,H809=1,טבלה20[[#This Row],[הפרש קבוע אחרון]]&lt;&gt;J809),1,"")</f>
        <v/>
      </c>
      <c r="S808" s="14" t="str">
        <f>IF(AND(טבלה20[[#This Row],[מחזורי פעילות]]=3,H809=1,טבלה20[[#This Row],[הפרש קבוע אחרון]]=J809),1,"")</f>
        <v/>
      </c>
      <c r="T808" s="14" t="str">
        <f>IF(AND(טבלה20[[#This Row],[דילוג]]=1,טבלה20[[#This Row],[הפרש קבוע אחרון]]=J807,טבלה20[[#This Row],[מחזורי פעילות]]&gt;1),1,"")</f>
        <v/>
      </c>
      <c r="U808" s="14" t="str">
        <f>IF(OR(AND(טבלה20[[#This Row],[מחזורי פעילות]]&lt;&gt;"",Q809=""),AND(טבלה20[[#This Row],[פעילות]]=3,Q809=1)),טבלה20[[#This Row],[מחזורי פעילות]],"")</f>
        <v/>
      </c>
      <c r="V808" s="14" t="str">
        <f>IF(טבלה20[[#This Row],[באיזה מחזור נעקר אחרי קביעה?]]&lt;&gt;"",1,"")</f>
        <v/>
      </c>
      <c r="W808" s="14" t="str">
        <f>IF(AND(טבלה20[[#This Row],[באיזה מחזור נעקר אחרי קביעה?]]&lt;&gt;"",טבלה20[[#This Row],[CycleNumber]]&gt;B809),טבלה20[[#This Row],[באיזה מחזור נעקר אחרי קביעה?]],"")</f>
        <v/>
      </c>
      <c r="X808" s="14" t="str">
        <f>IF(AND(טבלה20[[#This Row],[הפרש קבוע אחרון]]&lt;&gt;"",J807=""),טבלה20[[#This Row],[CycleNumber]],"")</f>
        <v/>
      </c>
      <c r="Y808" s="14" t="str">
        <f>IF(OR(טבלה20[[#This Row],[CycleNumber]]&gt;B809,B809=""),טבלה20[[#This Row],[CycleNumber]],"")</f>
        <v/>
      </c>
      <c r="Z8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8" t="s">
        <v>73</v>
      </c>
      <c r="AS808">
        <v>12</v>
      </c>
      <c r="AT808">
        <v>32</v>
      </c>
      <c r="AU808">
        <f t="shared" si="27"/>
        <v>0</v>
      </c>
      <c r="AV808" t="str">
        <f t="shared" si="28"/>
        <v/>
      </c>
    </row>
    <row r="809" spans="1:48" x14ac:dyDescent="0.25">
      <c r="A809" t="s">
        <v>73</v>
      </c>
      <c r="B809">
        <v>14</v>
      </c>
      <c r="C809">
        <v>1</v>
      </c>
      <c r="D809">
        <v>1</v>
      </c>
      <c r="E809">
        <v>0</v>
      </c>
      <c r="F809">
        <v>26</v>
      </c>
      <c r="G809">
        <f>טבלה20[[#This Row],[LengthofCycle]]+1</f>
        <v>27</v>
      </c>
      <c r="H809" t="str">
        <f>IF(טבלה20[[#This Row],[CycleNumber]]&gt;2,IF(AND(טבלה20[[#This Row],[LengthofCycle]]-F808=F808-F807,טבלה20[[#This Row],[LengthofCycle]]-F808&lt;&gt;0),1,""),"")</f>
        <v/>
      </c>
      <c r="I809" t="str">
        <f>IF(טבלה20[[#This Row],[דילוג]]=1,SUM(H809:H810),"")</f>
        <v/>
      </c>
      <c r="J809">
        <f>IF(AND(טבלה20[[#This Row],[CycleNumber]]&gt;B808,טבלה20[[#This Row],[CycleNumber]]&gt;2),IF(טבלה20[[#This Row],[דילוג]]=1,טבלה20[[#This Row],[LengthofCycle]]-F808,J808),"")</f>
        <v>2</v>
      </c>
      <c r="K809">
        <f>IF(AND(טבלה20[[#This Row],[CycleNumber]]&gt;B808,טבלה20[[#This Row],[CycleNumber]]&gt;2),IF(טבלה20[[#This Row],[דילוג]]=1,1,IF(MAX(K807:K808)=1,1,IF(טבלה20[[#This Row],[LengthofCycle]]-F808&lt;&gt;טבלה20[[#This Row],[הפרש קבוע אחרון]],0,""))),"")</f>
        <v>1</v>
      </c>
      <c r="L809" t="str">
        <f>IF(טבלה20[[#This Row],[CycleNumber]]&lt;3,"",IF(טבלה20[[#This Row],[דילוג]]=1,1,IF(L808="","",IF(טבלה20[[#This Row],[LengthofCycle]]-F808=טבלה20[[#This Row],[הפרש קבוע אחרון]],1,IF(L808+1&gt;3,"",L808+1)))))</f>
        <v/>
      </c>
      <c r="M809" t="str">
        <f>IF(AND(טבלה20[[#This Row],[פעילות]]=1,L810=2,L811=1,B811&gt;טבלה20[[#This Row],[CycleNumber]]),1,"")</f>
        <v/>
      </c>
      <c r="N809" t="str">
        <f>IF(AND(טבלה20[[#This Row],[האם יש לאישה וסת דילוג?]]=1,טבלה20[[#This Row],[CycleNumber]]&gt;5),IF(AND(טבלה20[[#This Row],[LengthofCycle]]=F806,F808=F805,F807=F804),1,""),"")</f>
        <v/>
      </c>
      <c r="O809" t="str">
        <f>IF(OR(טבלה20[[#This Row],[פעילות]]="",L808=""),"",IF(טבלה20[[#This Row],[פעילות]]=1,1,0))</f>
        <v/>
      </c>
      <c r="P809" t="str">
        <f>IF(AND(טבלה20[[#This Row],[הפרש קבוע אחרון]]&lt;&gt;"",טבלה20[[#This Row],[CycleNumber]]&lt;B810,B810&lt;&gt;"",טבלה20[[#This Row],[פעילות]]&lt;4),IF(F810-טבלה20[[#This Row],[LengthofCycle]]=טבלה20[[#This Row],[הפרש קבוע אחרון]],1,0),"")</f>
        <v/>
      </c>
      <c r="Q809" s="14" t="str">
        <f>IF(טבלה20[[#This Row],[פעילות]]="","",IF(OR(Q808="",AND(טבלה20[[#This Row],[דילוג]]=1,L808=3)),1,Q808+1))</f>
        <v/>
      </c>
      <c r="R809" s="14" t="str">
        <f>IF(AND(טבלה20[[#This Row],[מחזורי פעילות]]=3,H810=1,טבלה20[[#This Row],[הפרש קבוע אחרון]]&lt;&gt;J810),1,"")</f>
        <v/>
      </c>
      <c r="S809" s="14" t="str">
        <f>IF(AND(טבלה20[[#This Row],[מחזורי פעילות]]=3,H810=1,טבלה20[[#This Row],[הפרש קבוע אחרון]]=J810),1,"")</f>
        <v/>
      </c>
      <c r="T809" s="14" t="str">
        <f>IF(AND(טבלה20[[#This Row],[דילוג]]=1,טבלה20[[#This Row],[הפרש קבוע אחרון]]=J808,טבלה20[[#This Row],[מחזורי פעילות]]&gt;1),1,"")</f>
        <v/>
      </c>
      <c r="U809" s="14" t="str">
        <f>IF(OR(AND(טבלה20[[#This Row],[מחזורי פעילות]]&lt;&gt;"",Q810=""),AND(טבלה20[[#This Row],[פעילות]]=3,Q810=1)),טבלה20[[#This Row],[מחזורי פעילות]],"")</f>
        <v/>
      </c>
      <c r="V809" s="14" t="str">
        <f>IF(טבלה20[[#This Row],[באיזה מחזור נעקר אחרי קביעה?]]&lt;&gt;"",1,"")</f>
        <v/>
      </c>
      <c r="W809" s="14" t="str">
        <f>IF(AND(טבלה20[[#This Row],[באיזה מחזור נעקר אחרי קביעה?]]&lt;&gt;"",טבלה20[[#This Row],[CycleNumber]]&gt;B810),טבלה20[[#This Row],[באיזה מחזור נעקר אחרי קביעה?]],"")</f>
        <v/>
      </c>
      <c r="X809" s="14" t="str">
        <f>IF(AND(טבלה20[[#This Row],[הפרש קבוע אחרון]]&lt;&gt;"",J808=""),טבלה20[[#This Row],[CycleNumber]],"")</f>
        <v/>
      </c>
      <c r="Y809" s="14">
        <f>IF(OR(טבלה20[[#This Row],[CycleNumber]]&gt;B810,B810=""),טבלה20[[#This Row],[CycleNumber]],"")</f>
        <v>14</v>
      </c>
      <c r="Z8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09" t="s">
        <v>73</v>
      </c>
      <c r="AS809">
        <v>13</v>
      </c>
      <c r="AT809">
        <v>30</v>
      </c>
      <c r="AU809">
        <f t="shared" si="27"/>
        <v>0</v>
      </c>
      <c r="AV809" t="str">
        <f t="shared" si="28"/>
        <v/>
      </c>
    </row>
    <row r="810" spans="1:48" x14ac:dyDescent="0.25">
      <c r="A810" t="s">
        <v>74</v>
      </c>
      <c r="B810">
        <v>1</v>
      </c>
      <c r="C810">
        <v>0</v>
      </c>
      <c r="D810">
        <v>1</v>
      </c>
      <c r="E810">
        <v>0</v>
      </c>
      <c r="F810">
        <v>26</v>
      </c>
      <c r="G810">
        <f>טבלה20[[#This Row],[LengthofCycle]]+1</f>
        <v>27</v>
      </c>
      <c r="H810" t="str">
        <f>IF(טבלה20[[#This Row],[CycleNumber]]&gt;2,IF(AND(טבלה20[[#This Row],[LengthofCycle]]-F809=F809-F808,טבלה20[[#This Row],[LengthofCycle]]-F809&lt;&gt;0),1,""),"")</f>
        <v/>
      </c>
      <c r="I810" t="str">
        <f>IF(טבלה20[[#This Row],[דילוג]]=1,SUM(H810:H811),"")</f>
        <v/>
      </c>
      <c r="J810" t="str">
        <f>IF(AND(טבלה20[[#This Row],[CycleNumber]]&gt;B809,טבלה20[[#This Row],[CycleNumber]]&gt;2),IF(טבלה20[[#This Row],[דילוג]]=1,טבלה20[[#This Row],[LengthofCycle]]-F809,J809),"")</f>
        <v/>
      </c>
      <c r="K810" t="str">
        <f>IF(AND(טבלה20[[#This Row],[CycleNumber]]&gt;B809,טבלה20[[#This Row],[CycleNumber]]&gt;2),IF(טבלה20[[#This Row],[דילוג]]=1,1,IF(MAX(K808:K809)=1,1,IF(טבלה20[[#This Row],[LengthofCycle]]-F809&lt;&gt;טבלה20[[#This Row],[הפרש קבוע אחרון]],0,""))),"")</f>
        <v/>
      </c>
      <c r="L810" t="str">
        <f>IF(טבלה20[[#This Row],[CycleNumber]]&lt;3,"",IF(טבלה20[[#This Row],[דילוג]]=1,1,IF(L809="","",IF(טבלה20[[#This Row],[LengthofCycle]]-F809=טבלה20[[#This Row],[הפרש קבוע אחרון]],1,IF(L809+1&gt;3,"",L809+1)))))</f>
        <v/>
      </c>
      <c r="M810" t="str">
        <f>IF(AND(טבלה20[[#This Row],[פעילות]]=1,L811=2,L812=1,B812&gt;טבלה20[[#This Row],[CycleNumber]]),1,"")</f>
        <v/>
      </c>
      <c r="N810" t="str">
        <f>IF(AND(טבלה20[[#This Row],[האם יש לאישה וסת דילוג?]]=1,טבלה20[[#This Row],[CycleNumber]]&gt;5),IF(AND(טבלה20[[#This Row],[LengthofCycle]]=F807,F809=F806,F808=F805),1,""),"")</f>
        <v/>
      </c>
      <c r="O810" t="str">
        <f>IF(OR(טבלה20[[#This Row],[פעילות]]="",L809=""),"",IF(טבלה20[[#This Row],[פעילות]]=1,1,0))</f>
        <v/>
      </c>
      <c r="P810" t="str">
        <f>IF(AND(טבלה20[[#This Row],[הפרש קבוע אחרון]]&lt;&gt;"",טבלה20[[#This Row],[CycleNumber]]&lt;B811,B811&lt;&gt;"",טבלה20[[#This Row],[פעילות]]&lt;4),IF(F811-טבלה20[[#This Row],[LengthofCycle]]=טבלה20[[#This Row],[הפרש קבוע אחרון]],1,0),"")</f>
        <v/>
      </c>
      <c r="Q810" s="14" t="str">
        <f>IF(טבלה20[[#This Row],[פעילות]]="","",IF(OR(Q809="",AND(טבלה20[[#This Row],[דילוג]]=1,L809=3)),1,Q809+1))</f>
        <v/>
      </c>
      <c r="R810" s="14" t="str">
        <f>IF(AND(טבלה20[[#This Row],[מחזורי פעילות]]=3,H811=1,טבלה20[[#This Row],[הפרש קבוע אחרון]]&lt;&gt;J811),1,"")</f>
        <v/>
      </c>
      <c r="S810" s="14" t="str">
        <f>IF(AND(טבלה20[[#This Row],[מחזורי פעילות]]=3,H811=1,טבלה20[[#This Row],[הפרש קבוע אחרון]]=J811),1,"")</f>
        <v/>
      </c>
      <c r="T810" s="14" t="str">
        <f>IF(AND(טבלה20[[#This Row],[דילוג]]=1,טבלה20[[#This Row],[הפרש קבוע אחרון]]=J809,טבלה20[[#This Row],[מחזורי פעילות]]&gt;1),1,"")</f>
        <v/>
      </c>
      <c r="U810" s="14" t="str">
        <f>IF(OR(AND(טבלה20[[#This Row],[מחזורי פעילות]]&lt;&gt;"",Q811=""),AND(טבלה20[[#This Row],[פעילות]]=3,Q811=1)),טבלה20[[#This Row],[מחזורי פעילות]],"")</f>
        <v/>
      </c>
      <c r="V810" s="14" t="str">
        <f>IF(טבלה20[[#This Row],[באיזה מחזור נעקר אחרי קביעה?]]&lt;&gt;"",1,"")</f>
        <v/>
      </c>
      <c r="W810" s="14" t="str">
        <f>IF(AND(טבלה20[[#This Row],[באיזה מחזור נעקר אחרי קביעה?]]&lt;&gt;"",טבלה20[[#This Row],[CycleNumber]]&gt;B811),טבלה20[[#This Row],[באיזה מחזור נעקר אחרי קביעה?]],"")</f>
        <v/>
      </c>
      <c r="X810" s="14" t="str">
        <f>IF(AND(טבלה20[[#This Row],[הפרש קבוע אחרון]]&lt;&gt;"",J809=""),טבלה20[[#This Row],[CycleNumber]],"")</f>
        <v/>
      </c>
      <c r="Y810" s="14" t="str">
        <f>IF(OR(טבלה20[[#This Row],[CycleNumber]]&gt;B811,B811=""),טבלה20[[#This Row],[CycleNumber]],"")</f>
        <v/>
      </c>
      <c r="Z8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0" t="s">
        <v>73</v>
      </c>
      <c r="AS810">
        <v>14</v>
      </c>
      <c r="AT810">
        <v>26</v>
      </c>
      <c r="AU810">
        <f t="shared" si="27"/>
        <v>0</v>
      </c>
      <c r="AV810" t="str">
        <f t="shared" si="28"/>
        <v/>
      </c>
    </row>
    <row r="811" spans="1:48" x14ac:dyDescent="0.25">
      <c r="A811" t="s">
        <v>74</v>
      </c>
      <c r="B811">
        <v>2</v>
      </c>
      <c r="C811">
        <v>0</v>
      </c>
      <c r="D811">
        <v>1</v>
      </c>
      <c r="E811">
        <v>0</v>
      </c>
      <c r="F811">
        <v>25</v>
      </c>
      <c r="G811">
        <f>טבלה20[[#This Row],[LengthofCycle]]+1</f>
        <v>26</v>
      </c>
      <c r="H811" t="str">
        <f>IF(טבלה20[[#This Row],[CycleNumber]]&gt;2,IF(AND(טבלה20[[#This Row],[LengthofCycle]]-F810=F810-F809,טבלה20[[#This Row],[LengthofCycle]]-F810&lt;&gt;0),1,""),"")</f>
        <v/>
      </c>
      <c r="I811" t="str">
        <f>IF(טבלה20[[#This Row],[דילוג]]=1,SUM(H811:H812),"")</f>
        <v/>
      </c>
      <c r="J811" t="str">
        <f>IF(AND(טבלה20[[#This Row],[CycleNumber]]&gt;B810,טבלה20[[#This Row],[CycleNumber]]&gt;2),IF(טבלה20[[#This Row],[דילוג]]=1,טבלה20[[#This Row],[LengthofCycle]]-F810,J810),"")</f>
        <v/>
      </c>
      <c r="K811" t="str">
        <f>IF(AND(טבלה20[[#This Row],[CycleNumber]]&gt;B810,טבלה20[[#This Row],[CycleNumber]]&gt;2),IF(טבלה20[[#This Row],[דילוג]]=1,1,IF(MAX(K809:K810)=1,1,IF(טבלה20[[#This Row],[LengthofCycle]]-F810&lt;&gt;טבלה20[[#This Row],[הפרש קבוע אחרון]],0,""))),"")</f>
        <v/>
      </c>
      <c r="L811" t="str">
        <f>IF(טבלה20[[#This Row],[CycleNumber]]&lt;3,"",IF(טבלה20[[#This Row],[דילוג]]=1,1,IF(L810="","",IF(טבלה20[[#This Row],[LengthofCycle]]-F810=טבלה20[[#This Row],[הפרש קבוע אחרון]],1,IF(L810+1&gt;3,"",L810+1)))))</f>
        <v/>
      </c>
      <c r="M811" t="str">
        <f>IF(AND(טבלה20[[#This Row],[פעילות]]=1,L812=2,L813=1,B813&gt;טבלה20[[#This Row],[CycleNumber]]),1,"")</f>
        <v/>
      </c>
      <c r="N811" t="str">
        <f>IF(AND(טבלה20[[#This Row],[האם יש לאישה וסת דילוג?]]=1,טבלה20[[#This Row],[CycleNumber]]&gt;5),IF(AND(טבלה20[[#This Row],[LengthofCycle]]=F808,F810=F807,F809=F806),1,""),"")</f>
        <v/>
      </c>
      <c r="O811" t="str">
        <f>IF(OR(טבלה20[[#This Row],[פעילות]]="",L810=""),"",IF(טבלה20[[#This Row],[פעילות]]=1,1,0))</f>
        <v/>
      </c>
      <c r="P811" t="str">
        <f>IF(AND(טבלה20[[#This Row],[הפרש קבוע אחרון]]&lt;&gt;"",טבלה20[[#This Row],[CycleNumber]]&lt;B812,B812&lt;&gt;"",טבלה20[[#This Row],[פעילות]]&lt;4),IF(F812-טבלה20[[#This Row],[LengthofCycle]]=טבלה20[[#This Row],[הפרש קבוע אחרון]],1,0),"")</f>
        <v/>
      </c>
      <c r="Q811" s="14" t="str">
        <f>IF(טבלה20[[#This Row],[פעילות]]="","",IF(OR(Q810="",AND(טבלה20[[#This Row],[דילוג]]=1,L810=3)),1,Q810+1))</f>
        <v/>
      </c>
      <c r="R811" s="14" t="str">
        <f>IF(AND(טבלה20[[#This Row],[מחזורי פעילות]]=3,H812=1,טבלה20[[#This Row],[הפרש קבוע אחרון]]&lt;&gt;J812),1,"")</f>
        <v/>
      </c>
      <c r="S811" s="14" t="str">
        <f>IF(AND(טבלה20[[#This Row],[מחזורי פעילות]]=3,H812=1,טבלה20[[#This Row],[הפרש קבוע אחרון]]=J812),1,"")</f>
        <v/>
      </c>
      <c r="T811" s="14" t="str">
        <f>IF(AND(טבלה20[[#This Row],[דילוג]]=1,טבלה20[[#This Row],[הפרש קבוע אחרון]]=J810,טבלה20[[#This Row],[מחזורי פעילות]]&gt;1),1,"")</f>
        <v/>
      </c>
      <c r="U811" s="14" t="str">
        <f>IF(OR(AND(טבלה20[[#This Row],[מחזורי פעילות]]&lt;&gt;"",Q812=""),AND(טבלה20[[#This Row],[פעילות]]=3,Q812=1)),טבלה20[[#This Row],[מחזורי פעילות]],"")</f>
        <v/>
      </c>
      <c r="V811" s="14" t="str">
        <f>IF(טבלה20[[#This Row],[באיזה מחזור נעקר אחרי קביעה?]]&lt;&gt;"",1,"")</f>
        <v/>
      </c>
      <c r="W811" s="14" t="str">
        <f>IF(AND(טבלה20[[#This Row],[באיזה מחזור נעקר אחרי קביעה?]]&lt;&gt;"",טבלה20[[#This Row],[CycleNumber]]&gt;B812),טבלה20[[#This Row],[באיזה מחזור נעקר אחרי קביעה?]],"")</f>
        <v/>
      </c>
      <c r="X811" s="14" t="str">
        <f>IF(AND(טבלה20[[#This Row],[הפרש קבוע אחרון]]&lt;&gt;"",J810=""),טבלה20[[#This Row],[CycleNumber]],"")</f>
        <v/>
      </c>
      <c r="Y811" s="14" t="str">
        <f>IF(OR(טבלה20[[#This Row],[CycleNumber]]&gt;B812,B812=""),טבלה20[[#This Row],[CycleNumber]],"")</f>
        <v/>
      </c>
      <c r="Z8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1" t="s">
        <v>74</v>
      </c>
      <c r="AS811">
        <v>1</v>
      </c>
      <c r="AT811">
        <v>26</v>
      </c>
      <c r="AU811" t="str">
        <f t="shared" si="27"/>
        <v/>
      </c>
      <c r="AV811" t="str">
        <f t="shared" si="28"/>
        <v/>
      </c>
    </row>
    <row r="812" spans="1:48" x14ac:dyDescent="0.25">
      <c r="A812" t="s">
        <v>74</v>
      </c>
      <c r="B812">
        <v>3</v>
      </c>
      <c r="C812">
        <v>0</v>
      </c>
      <c r="D812">
        <v>1</v>
      </c>
      <c r="E812">
        <v>0</v>
      </c>
      <c r="F812">
        <v>26</v>
      </c>
      <c r="G812">
        <f>טבלה20[[#This Row],[LengthofCycle]]+1</f>
        <v>27</v>
      </c>
      <c r="H812" t="str">
        <f>IF(טבלה20[[#This Row],[CycleNumber]]&gt;2,IF(AND(טבלה20[[#This Row],[LengthofCycle]]-F811=F811-F810,טבלה20[[#This Row],[LengthofCycle]]-F811&lt;&gt;0),1,""),"")</f>
        <v/>
      </c>
      <c r="I812" t="str">
        <f>IF(טבלה20[[#This Row],[דילוג]]=1,SUM(H812:H813),"")</f>
        <v/>
      </c>
      <c r="J812" t="str">
        <f>IF(AND(טבלה20[[#This Row],[CycleNumber]]&gt;B811,טבלה20[[#This Row],[CycleNumber]]&gt;2),IF(טבלה20[[#This Row],[דילוג]]=1,טבלה20[[#This Row],[LengthofCycle]]-F811,J811),"")</f>
        <v/>
      </c>
      <c r="K812">
        <f>IF(AND(טבלה20[[#This Row],[CycleNumber]]&gt;B811,טבלה20[[#This Row],[CycleNumber]]&gt;2),IF(טבלה20[[#This Row],[דילוג]]=1,1,IF(MAX(K810:K811)=1,1,IF(טבלה20[[#This Row],[LengthofCycle]]-F811&lt;&gt;טבלה20[[#This Row],[הפרש קבוע אחרון]],0,""))),"")</f>
        <v>0</v>
      </c>
      <c r="L812" t="str">
        <f>IF(טבלה20[[#This Row],[CycleNumber]]&lt;3,"",IF(טבלה20[[#This Row],[דילוג]]=1,1,IF(L811="","",IF(טבלה20[[#This Row],[LengthofCycle]]-F811=טבלה20[[#This Row],[הפרש קבוע אחרון]],1,IF(L811+1&gt;3,"",L811+1)))))</f>
        <v/>
      </c>
      <c r="M812" t="str">
        <f>IF(AND(טבלה20[[#This Row],[פעילות]]=1,L813=2,L814=1,B814&gt;טבלה20[[#This Row],[CycleNumber]]),1,"")</f>
        <v/>
      </c>
      <c r="N812" t="str">
        <f>IF(AND(טבלה20[[#This Row],[האם יש לאישה וסת דילוג?]]=1,טבלה20[[#This Row],[CycleNumber]]&gt;5),IF(AND(טבלה20[[#This Row],[LengthofCycle]]=F809,F811=F808,F810=F807),1,""),"")</f>
        <v/>
      </c>
      <c r="O812" t="str">
        <f>IF(OR(טבלה20[[#This Row],[פעילות]]="",L811=""),"",IF(טבלה20[[#This Row],[פעילות]]=1,1,0))</f>
        <v/>
      </c>
      <c r="P812" t="str">
        <f>IF(AND(טבלה20[[#This Row],[הפרש קבוע אחרון]]&lt;&gt;"",טבלה20[[#This Row],[CycleNumber]]&lt;B813,B813&lt;&gt;"",טבלה20[[#This Row],[פעילות]]&lt;4),IF(F813-טבלה20[[#This Row],[LengthofCycle]]=טבלה20[[#This Row],[הפרש קבוע אחרון]],1,0),"")</f>
        <v/>
      </c>
      <c r="Q812" s="14" t="str">
        <f>IF(טבלה20[[#This Row],[פעילות]]="","",IF(OR(Q811="",AND(טבלה20[[#This Row],[דילוג]]=1,L811=3)),1,Q811+1))</f>
        <v/>
      </c>
      <c r="R812" s="14" t="str">
        <f>IF(AND(טבלה20[[#This Row],[מחזורי פעילות]]=3,H813=1,טבלה20[[#This Row],[הפרש קבוע אחרון]]&lt;&gt;J813),1,"")</f>
        <v/>
      </c>
      <c r="S812" s="14" t="str">
        <f>IF(AND(טבלה20[[#This Row],[מחזורי פעילות]]=3,H813=1,טבלה20[[#This Row],[הפרש קבוע אחרון]]=J813),1,"")</f>
        <v/>
      </c>
      <c r="T812" s="14" t="str">
        <f>IF(AND(טבלה20[[#This Row],[דילוג]]=1,טבלה20[[#This Row],[הפרש קבוע אחרון]]=J811,טבלה20[[#This Row],[מחזורי פעילות]]&gt;1),1,"")</f>
        <v/>
      </c>
      <c r="U812" s="14" t="str">
        <f>IF(OR(AND(טבלה20[[#This Row],[מחזורי פעילות]]&lt;&gt;"",Q813=""),AND(טבלה20[[#This Row],[פעילות]]=3,Q813=1)),טבלה20[[#This Row],[מחזורי פעילות]],"")</f>
        <v/>
      </c>
      <c r="V812" s="14" t="str">
        <f>IF(טבלה20[[#This Row],[באיזה מחזור נעקר אחרי קביעה?]]&lt;&gt;"",1,"")</f>
        <v/>
      </c>
      <c r="W812" s="14" t="str">
        <f>IF(AND(טבלה20[[#This Row],[באיזה מחזור נעקר אחרי קביעה?]]&lt;&gt;"",טבלה20[[#This Row],[CycleNumber]]&gt;B813),טבלה20[[#This Row],[באיזה מחזור נעקר אחרי קביעה?]],"")</f>
        <v/>
      </c>
      <c r="X812" s="14" t="str">
        <f>IF(AND(טבלה20[[#This Row],[הפרש קבוע אחרון]]&lt;&gt;"",J811=""),טבלה20[[#This Row],[CycleNumber]],"")</f>
        <v/>
      </c>
      <c r="Y812" s="14" t="str">
        <f>IF(OR(טבלה20[[#This Row],[CycleNumber]]&gt;B813,B813=""),טבלה20[[#This Row],[CycleNumber]],"")</f>
        <v/>
      </c>
      <c r="Z8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2" t="s">
        <v>74</v>
      </c>
      <c r="AS812">
        <v>2</v>
      </c>
      <c r="AT812">
        <v>25</v>
      </c>
      <c r="AU812" t="str">
        <f t="shared" si="27"/>
        <v/>
      </c>
      <c r="AV812" t="str">
        <f t="shared" si="28"/>
        <v/>
      </c>
    </row>
    <row r="813" spans="1:48" x14ac:dyDescent="0.25">
      <c r="A813" t="s">
        <v>74</v>
      </c>
      <c r="B813">
        <v>4</v>
      </c>
      <c r="C813">
        <v>0</v>
      </c>
      <c r="D813">
        <v>1</v>
      </c>
      <c r="E813">
        <v>0</v>
      </c>
      <c r="F813">
        <v>25</v>
      </c>
      <c r="G813">
        <f>טבלה20[[#This Row],[LengthofCycle]]+1</f>
        <v>26</v>
      </c>
      <c r="H813" t="str">
        <f>IF(טבלה20[[#This Row],[CycleNumber]]&gt;2,IF(AND(טבלה20[[#This Row],[LengthofCycle]]-F812=F812-F811,טבלה20[[#This Row],[LengthofCycle]]-F812&lt;&gt;0),1,""),"")</f>
        <v/>
      </c>
      <c r="I813" t="str">
        <f>IF(טבלה20[[#This Row],[דילוג]]=1,SUM(H813:H814),"")</f>
        <v/>
      </c>
      <c r="J813" t="str">
        <f>IF(AND(טבלה20[[#This Row],[CycleNumber]]&gt;B812,טבלה20[[#This Row],[CycleNumber]]&gt;2),IF(טבלה20[[#This Row],[דילוג]]=1,טבלה20[[#This Row],[LengthofCycle]]-F812,J812),"")</f>
        <v/>
      </c>
      <c r="K813">
        <f>IF(AND(טבלה20[[#This Row],[CycleNumber]]&gt;B812,טבלה20[[#This Row],[CycleNumber]]&gt;2),IF(טבלה20[[#This Row],[דילוג]]=1,1,IF(MAX(K811:K812)=1,1,IF(טבלה20[[#This Row],[LengthofCycle]]-F812&lt;&gt;טבלה20[[#This Row],[הפרש קבוע אחרון]],0,""))),"")</f>
        <v>0</v>
      </c>
      <c r="L813" t="str">
        <f>IF(טבלה20[[#This Row],[CycleNumber]]&lt;3,"",IF(טבלה20[[#This Row],[דילוג]]=1,1,IF(L812="","",IF(טבלה20[[#This Row],[LengthofCycle]]-F812=טבלה20[[#This Row],[הפרש קבוע אחרון]],1,IF(L812+1&gt;3,"",L812+1)))))</f>
        <v/>
      </c>
      <c r="M813" t="str">
        <f>IF(AND(טבלה20[[#This Row],[פעילות]]=1,L814=2,L815=1,B815&gt;טבלה20[[#This Row],[CycleNumber]]),1,"")</f>
        <v/>
      </c>
      <c r="N813" t="str">
        <f>IF(AND(טבלה20[[#This Row],[האם יש לאישה וסת דילוג?]]=1,טבלה20[[#This Row],[CycleNumber]]&gt;5),IF(AND(טבלה20[[#This Row],[LengthofCycle]]=F810,F812=F809,F811=F808),1,""),"")</f>
        <v/>
      </c>
      <c r="O813" t="str">
        <f>IF(OR(טבלה20[[#This Row],[פעילות]]="",L812=""),"",IF(טבלה20[[#This Row],[פעילות]]=1,1,0))</f>
        <v/>
      </c>
      <c r="P813" t="str">
        <f>IF(AND(טבלה20[[#This Row],[הפרש קבוע אחרון]]&lt;&gt;"",טבלה20[[#This Row],[CycleNumber]]&lt;B814,B814&lt;&gt;"",טבלה20[[#This Row],[פעילות]]&lt;4),IF(F814-טבלה20[[#This Row],[LengthofCycle]]=טבלה20[[#This Row],[הפרש קבוע אחרון]],1,0),"")</f>
        <v/>
      </c>
      <c r="Q813" s="14" t="str">
        <f>IF(טבלה20[[#This Row],[פעילות]]="","",IF(OR(Q812="",AND(טבלה20[[#This Row],[דילוג]]=1,L812=3)),1,Q812+1))</f>
        <v/>
      </c>
      <c r="R813" s="14" t="str">
        <f>IF(AND(טבלה20[[#This Row],[מחזורי פעילות]]=3,H814=1,טבלה20[[#This Row],[הפרש קבוע אחרון]]&lt;&gt;J814),1,"")</f>
        <v/>
      </c>
      <c r="S813" s="14" t="str">
        <f>IF(AND(טבלה20[[#This Row],[מחזורי פעילות]]=3,H814=1,טבלה20[[#This Row],[הפרש קבוע אחרון]]=J814),1,"")</f>
        <v/>
      </c>
      <c r="T813" s="14" t="str">
        <f>IF(AND(טבלה20[[#This Row],[דילוג]]=1,טבלה20[[#This Row],[הפרש קבוע אחרון]]=J812,טבלה20[[#This Row],[מחזורי פעילות]]&gt;1),1,"")</f>
        <v/>
      </c>
      <c r="U813" s="14" t="str">
        <f>IF(OR(AND(טבלה20[[#This Row],[מחזורי פעילות]]&lt;&gt;"",Q814=""),AND(טבלה20[[#This Row],[פעילות]]=3,Q814=1)),טבלה20[[#This Row],[מחזורי פעילות]],"")</f>
        <v/>
      </c>
      <c r="V813" s="14" t="str">
        <f>IF(טבלה20[[#This Row],[באיזה מחזור נעקר אחרי קביעה?]]&lt;&gt;"",1,"")</f>
        <v/>
      </c>
      <c r="W813" s="14" t="str">
        <f>IF(AND(טבלה20[[#This Row],[באיזה מחזור נעקר אחרי קביעה?]]&lt;&gt;"",טבלה20[[#This Row],[CycleNumber]]&gt;B814),טבלה20[[#This Row],[באיזה מחזור נעקר אחרי קביעה?]],"")</f>
        <v/>
      </c>
      <c r="X813" s="14" t="str">
        <f>IF(AND(טבלה20[[#This Row],[הפרש קבוע אחרון]]&lt;&gt;"",J812=""),טבלה20[[#This Row],[CycleNumber]],"")</f>
        <v/>
      </c>
      <c r="Y813" s="14" t="str">
        <f>IF(OR(טבלה20[[#This Row],[CycleNumber]]&gt;B814,B814=""),טבלה20[[#This Row],[CycleNumber]],"")</f>
        <v/>
      </c>
      <c r="Z8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3" t="s">
        <v>74</v>
      </c>
      <c r="AS813">
        <v>3</v>
      </c>
      <c r="AT813">
        <v>26</v>
      </c>
      <c r="AU813">
        <f t="shared" si="27"/>
        <v>0</v>
      </c>
      <c r="AV813" t="str">
        <f t="shared" si="28"/>
        <v/>
      </c>
    </row>
    <row r="814" spans="1:48" x14ac:dyDescent="0.25">
      <c r="A814" t="s">
        <v>74</v>
      </c>
      <c r="B814">
        <v>5</v>
      </c>
      <c r="C814">
        <v>0</v>
      </c>
      <c r="D814">
        <v>1</v>
      </c>
      <c r="E814">
        <v>0</v>
      </c>
      <c r="F814">
        <v>25</v>
      </c>
      <c r="G814">
        <f>טבלה20[[#This Row],[LengthofCycle]]+1</f>
        <v>26</v>
      </c>
      <c r="H814" t="str">
        <f>IF(טבלה20[[#This Row],[CycleNumber]]&gt;2,IF(AND(טבלה20[[#This Row],[LengthofCycle]]-F813=F813-F812,טבלה20[[#This Row],[LengthofCycle]]-F813&lt;&gt;0),1,""),"")</f>
        <v/>
      </c>
      <c r="I814" t="str">
        <f>IF(טבלה20[[#This Row],[דילוג]]=1,SUM(H814:H815),"")</f>
        <v/>
      </c>
      <c r="J814" t="str">
        <f>IF(AND(טבלה20[[#This Row],[CycleNumber]]&gt;B813,טבלה20[[#This Row],[CycleNumber]]&gt;2),IF(טבלה20[[#This Row],[דילוג]]=1,טבלה20[[#This Row],[LengthofCycle]]-F813,J813),"")</f>
        <v/>
      </c>
      <c r="K814">
        <f>IF(AND(טבלה20[[#This Row],[CycleNumber]]&gt;B813,טבלה20[[#This Row],[CycleNumber]]&gt;2),IF(טבלה20[[#This Row],[דילוג]]=1,1,IF(MAX(K812:K813)=1,1,IF(טבלה20[[#This Row],[LengthofCycle]]-F813&lt;&gt;טבלה20[[#This Row],[הפרש קבוע אחרון]],0,""))),"")</f>
        <v>0</v>
      </c>
      <c r="L814" t="str">
        <f>IF(טבלה20[[#This Row],[CycleNumber]]&lt;3,"",IF(טבלה20[[#This Row],[דילוג]]=1,1,IF(L813="","",IF(טבלה20[[#This Row],[LengthofCycle]]-F813=טבלה20[[#This Row],[הפרש קבוע אחרון]],1,IF(L813+1&gt;3,"",L813+1)))))</f>
        <v/>
      </c>
      <c r="M814" t="str">
        <f>IF(AND(טבלה20[[#This Row],[פעילות]]=1,L815=2,L816=1,B816&gt;טבלה20[[#This Row],[CycleNumber]]),1,"")</f>
        <v/>
      </c>
      <c r="N814" t="str">
        <f>IF(AND(טבלה20[[#This Row],[האם יש לאישה וסת דילוג?]]=1,טבלה20[[#This Row],[CycleNumber]]&gt;5),IF(AND(טבלה20[[#This Row],[LengthofCycle]]=F811,F813=F810,F812=F809),1,""),"")</f>
        <v/>
      </c>
      <c r="O814" t="str">
        <f>IF(OR(טבלה20[[#This Row],[פעילות]]="",L813=""),"",IF(טבלה20[[#This Row],[פעילות]]=1,1,0))</f>
        <v/>
      </c>
      <c r="P814" t="str">
        <f>IF(AND(טבלה20[[#This Row],[הפרש קבוע אחרון]]&lt;&gt;"",טבלה20[[#This Row],[CycleNumber]]&lt;B815,B815&lt;&gt;"",טבלה20[[#This Row],[פעילות]]&lt;4),IF(F815-טבלה20[[#This Row],[LengthofCycle]]=טבלה20[[#This Row],[הפרש קבוע אחרון]],1,0),"")</f>
        <v/>
      </c>
      <c r="Q814" s="14" t="str">
        <f>IF(טבלה20[[#This Row],[פעילות]]="","",IF(OR(Q813="",AND(טבלה20[[#This Row],[דילוג]]=1,L813=3)),1,Q813+1))</f>
        <v/>
      </c>
      <c r="R814" s="14" t="str">
        <f>IF(AND(טבלה20[[#This Row],[מחזורי פעילות]]=3,H815=1,טבלה20[[#This Row],[הפרש קבוע אחרון]]&lt;&gt;J815),1,"")</f>
        <v/>
      </c>
      <c r="S814" s="14" t="str">
        <f>IF(AND(טבלה20[[#This Row],[מחזורי פעילות]]=3,H815=1,טבלה20[[#This Row],[הפרש קבוע אחרון]]=J815),1,"")</f>
        <v/>
      </c>
      <c r="T814" s="14" t="str">
        <f>IF(AND(טבלה20[[#This Row],[דילוג]]=1,טבלה20[[#This Row],[הפרש קבוע אחרון]]=J813,טבלה20[[#This Row],[מחזורי פעילות]]&gt;1),1,"")</f>
        <v/>
      </c>
      <c r="U814" s="14" t="str">
        <f>IF(OR(AND(טבלה20[[#This Row],[מחזורי פעילות]]&lt;&gt;"",Q815=""),AND(טבלה20[[#This Row],[פעילות]]=3,Q815=1)),טבלה20[[#This Row],[מחזורי פעילות]],"")</f>
        <v/>
      </c>
      <c r="V814" s="14" t="str">
        <f>IF(טבלה20[[#This Row],[באיזה מחזור נעקר אחרי קביעה?]]&lt;&gt;"",1,"")</f>
        <v/>
      </c>
      <c r="W814" s="14" t="str">
        <f>IF(AND(טבלה20[[#This Row],[באיזה מחזור נעקר אחרי קביעה?]]&lt;&gt;"",טבלה20[[#This Row],[CycleNumber]]&gt;B815),טבלה20[[#This Row],[באיזה מחזור נעקר אחרי קביעה?]],"")</f>
        <v/>
      </c>
      <c r="X814" s="14" t="str">
        <f>IF(AND(טבלה20[[#This Row],[הפרש קבוע אחרון]]&lt;&gt;"",J813=""),טבלה20[[#This Row],[CycleNumber]],"")</f>
        <v/>
      </c>
      <c r="Y814" s="14" t="str">
        <f>IF(OR(טבלה20[[#This Row],[CycleNumber]]&gt;B815,B815=""),טבלה20[[#This Row],[CycleNumber]],"")</f>
        <v/>
      </c>
      <c r="Z8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4" t="s">
        <v>74</v>
      </c>
      <c r="AS814">
        <v>4</v>
      </c>
      <c r="AT814">
        <v>25</v>
      </c>
      <c r="AU814">
        <f t="shared" si="27"/>
        <v>0</v>
      </c>
      <c r="AV814" t="str">
        <f t="shared" si="28"/>
        <v/>
      </c>
    </row>
    <row r="815" spans="1:48" x14ac:dyDescent="0.25">
      <c r="A815" t="s">
        <v>74</v>
      </c>
      <c r="B815">
        <v>6</v>
      </c>
      <c r="C815">
        <v>0</v>
      </c>
      <c r="D815">
        <v>1</v>
      </c>
      <c r="E815">
        <v>0</v>
      </c>
      <c r="F815">
        <v>24</v>
      </c>
      <c r="G815">
        <f>טבלה20[[#This Row],[LengthofCycle]]+1</f>
        <v>25</v>
      </c>
      <c r="H815" t="str">
        <f>IF(טבלה20[[#This Row],[CycleNumber]]&gt;2,IF(AND(טבלה20[[#This Row],[LengthofCycle]]-F814=F814-F813,טבלה20[[#This Row],[LengthofCycle]]-F814&lt;&gt;0),1,""),"")</f>
        <v/>
      </c>
      <c r="I815" t="str">
        <f>IF(טבלה20[[#This Row],[דילוג]]=1,SUM(H815:H816),"")</f>
        <v/>
      </c>
      <c r="J815" t="str">
        <f>IF(AND(טבלה20[[#This Row],[CycleNumber]]&gt;B814,טבלה20[[#This Row],[CycleNumber]]&gt;2),IF(טבלה20[[#This Row],[דילוג]]=1,טבלה20[[#This Row],[LengthofCycle]]-F814,J814),"")</f>
        <v/>
      </c>
      <c r="K815">
        <f>IF(AND(טבלה20[[#This Row],[CycleNumber]]&gt;B814,טבלה20[[#This Row],[CycleNumber]]&gt;2),IF(טבלה20[[#This Row],[דילוג]]=1,1,IF(MAX(K813:K814)=1,1,IF(טבלה20[[#This Row],[LengthofCycle]]-F814&lt;&gt;טבלה20[[#This Row],[הפרש קבוע אחרון]],0,""))),"")</f>
        <v>0</v>
      </c>
      <c r="L815" t="str">
        <f>IF(טבלה20[[#This Row],[CycleNumber]]&lt;3,"",IF(טבלה20[[#This Row],[דילוג]]=1,1,IF(L814="","",IF(טבלה20[[#This Row],[LengthofCycle]]-F814=טבלה20[[#This Row],[הפרש קבוע אחרון]],1,IF(L814+1&gt;3,"",L814+1)))))</f>
        <v/>
      </c>
      <c r="M815" t="str">
        <f>IF(AND(טבלה20[[#This Row],[פעילות]]=1,L816=2,L817=1,B817&gt;טבלה20[[#This Row],[CycleNumber]]),1,"")</f>
        <v/>
      </c>
      <c r="N815" t="str">
        <f>IF(AND(טבלה20[[#This Row],[האם יש לאישה וסת דילוג?]]=1,טבלה20[[#This Row],[CycleNumber]]&gt;5),IF(AND(טבלה20[[#This Row],[LengthofCycle]]=F812,F814=F811,F813=F810),1,""),"")</f>
        <v/>
      </c>
      <c r="O815" t="str">
        <f>IF(OR(טבלה20[[#This Row],[פעילות]]="",L814=""),"",IF(טבלה20[[#This Row],[פעילות]]=1,1,0))</f>
        <v/>
      </c>
      <c r="P815" t="str">
        <f>IF(AND(טבלה20[[#This Row],[הפרש קבוע אחרון]]&lt;&gt;"",טבלה20[[#This Row],[CycleNumber]]&lt;B816,B816&lt;&gt;"",טבלה20[[#This Row],[פעילות]]&lt;4),IF(F816-טבלה20[[#This Row],[LengthofCycle]]=טבלה20[[#This Row],[הפרש קבוע אחרון]],1,0),"")</f>
        <v/>
      </c>
      <c r="Q815" s="14" t="str">
        <f>IF(טבלה20[[#This Row],[פעילות]]="","",IF(OR(Q814="",AND(טבלה20[[#This Row],[דילוג]]=1,L814=3)),1,Q814+1))</f>
        <v/>
      </c>
      <c r="R815" s="14" t="str">
        <f>IF(AND(טבלה20[[#This Row],[מחזורי פעילות]]=3,H816=1,טבלה20[[#This Row],[הפרש קבוע אחרון]]&lt;&gt;J816),1,"")</f>
        <v/>
      </c>
      <c r="S815" s="14" t="str">
        <f>IF(AND(טבלה20[[#This Row],[מחזורי פעילות]]=3,H816=1,טבלה20[[#This Row],[הפרש קבוע אחרון]]=J816),1,"")</f>
        <v/>
      </c>
      <c r="T815" s="14" t="str">
        <f>IF(AND(טבלה20[[#This Row],[דילוג]]=1,טבלה20[[#This Row],[הפרש קבוע אחרון]]=J814,טבלה20[[#This Row],[מחזורי פעילות]]&gt;1),1,"")</f>
        <v/>
      </c>
      <c r="U815" s="14" t="str">
        <f>IF(OR(AND(טבלה20[[#This Row],[מחזורי פעילות]]&lt;&gt;"",Q816=""),AND(טבלה20[[#This Row],[פעילות]]=3,Q816=1)),טבלה20[[#This Row],[מחזורי פעילות]],"")</f>
        <v/>
      </c>
      <c r="V815" s="14" t="str">
        <f>IF(טבלה20[[#This Row],[באיזה מחזור נעקר אחרי קביעה?]]&lt;&gt;"",1,"")</f>
        <v/>
      </c>
      <c r="W815" s="14" t="str">
        <f>IF(AND(טבלה20[[#This Row],[באיזה מחזור נעקר אחרי קביעה?]]&lt;&gt;"",טבלה20[[#This Row],[CycleNumber]]&gt;B816),טבלה20[[#This Row],[באיזה מחזור נעקר אחרי קביעה?]],"")</f>
        <v/>
      </c>
      <c r="X815" s="14" t="str">
        <f>IF(AND(טבלה20[[#This Row],[הפרש קבוע אחרון]]&lt;&gt;"",J814=""),טבלה20[[#This Row],[CycleNumber]],"")</f>
        <v/>
      </c>
      <c r="Y815" s="14" t="str">
        <f>IF(OR(טבלה20[[#This Row],[CycleNumber]]&gt;B816,B816=""),טבלה20[[#This Row],[CycleNumber]],"")</f>
        <v/>
      </c>
      <c r="Z8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5" t="s">
        <v>74</v>
      </c>
      <c r="AS815">
        <v>5</v>
      </c>
      <c r="AT815">
        <v>25</v>
      </c>
      <c r="AU815">
        <f t="shared" si="27"/>
        <v>0</v>
      </c>
      <c r="AV815" t="str">
        <f t="shared" si="28"/>
        <v/>
      </c>
    </row>
    <row r="816" spans="1:48" x14ac:dyDescent="0.25">
      <c r="A816" t="s">
        <v>74</v>
      </c>
      <c r="B816">
        <v>7</v>
      </c>
      <c r="C816">
        <v>0</v>
      </c>
      <c r="D816">
        <v>1</v>
      </c>
      <c r="E816">
        <v>0</v>
      </c>
      <c r="F816">
        <v>24</v>
      </c>
      <c r="G816">
        <f>טבלה20[[#This Row],[LengthofCycle]]+1</f>
        <v>25</v>
      </c>
      <c r="H816" t="str">
        <f>IF(טבלה20[[#This Row],[CycleNumber]]&gt;2,IF(AND(טבלה20[[#This Row],[LengthofCycle]]-F815=F815-F814,טבלה20[[#This Row],[LengthofCycle]]-F815&lt;&gt;0),1,""),"")</f>
        <v/>
      </c>
      <c r="I816" t="str">
        <f>IF(טבלה20[[#This Row],[דילוג]]=1,SUM(H816:H817),"")</f>
        <v/>
      </c>
      <c r="J816" t="str">
        <f>IF(AND(טבלה20[[#This Row],[CycleNumber]]&gt;B815,טבלה20[[#This Row],[CycleNumber]]&gt;2),IF(טבלה20[[#This Row],[דילוג]]=1,טבלה20[[#This Row],[LengthofCycle]]-F815,J815),"")</f>
        <v/>
      </c>
      <c r="K816">
        <f>IF(AND(טבלה20[[#This Row],[CycleNumber]]&gt;B815,טבלה20[[#This Row],[CycleNumber]]&gt;2),IF(טבלה20[[#This Row],[דילוג]]=1,1,IF(MAX(K814:K815)=1,1,IF(טבלה20[[#This Row],[LengthofCycle]]-F815&lt;&gt;טבלה20[[#This Row],[הפרש קבוע אחרון]],0,""))),"")</f>
        <v>0</v>
      </c>
      <c r="L816" t="str">
        <f>IF(טבלה20[[#This Row],[CycleNumber]]&lt;3,"",IF(טבלה20[[#This Row],[דילוג]]=1,1,IF(L815="","",IF(טבלה20[[#This Row],[LengthofCycle]]-F815=טבלה20[[#This Row],[הפרש קבוע אחרון]],1,IF(L815+1&gt;3,"",L815+1)))))</f>
        <v/>
      </c>
      <c r="M816" t="str">
        <f>IF(AND(טבלה20[[#This Row],[פעילות]]=1,L817=2,L818=1,B818&gt;טבלה20[[#This Row],[CycleNumber]]),1,"")</f>
        <v/>
      </c>
      <c r="N816" t="str">
        <f>IF(AND(טבלה20[[#This Row],[האם יש לאישה וסת דילוג?]]=1,טבלה20[[#This Row],[CycleNumber]]&gt;5),IF(AND(טבלה20[[#This Row],[LengthofCycle]]=F813,F815=F812,F814=F811),1,""),"")</f>
        <v/>
      </c>
      <c r="O816" t="str">
        <f>IF(OR(טבלה20[[#This Row],[פעילות]]="",L815=""),"",IF(טבלה20[[#This Row],[פעילות]]=1,1,0))</f>
        <v/>
      </c>
      <c r="P816" t="str">
        <f>IF(AND(טבלה20[[#This Row],[הפרש קבוע אחרון]]&lt;&gt;"",טבלה20[[#This Row],[CycleNumber]]&lt;B817,B817&lt;&gt;"",טבלה20[[#This Row],[פעילות]]&lt;4),IF(F817-טבלה20[[#This Row],[LengthofCycle]]=טבלה20[[#This Row],[הפרש קבוע אחרון]],1,0),"")</f>
        <v/>
      </c>
      <c r="Q816" s="14" t="str">
        <f>IF(טבלה20[[#This Row],[פעילות]]="","",IF(OR(Q815="",AND(טבלה20[[#This Row],[דילוג]]=1,L815=3)),1,Q815+1))</f>
        <v/>
      </c>
      <c r="R816" s="14" t="str">
        <f>IF(AND(טבלה20[[#This Row],[מחזורי פעילות]]=3,H817=1,טבלה20[[#This Row],[הפרש קבוע אחרון]]&lt;&gt;J817),1,"")</f>
        <v/>
      </c>
      <c r="S816" s="14" t="str">
        <f>IF(AND(טבלה20[[#This Row],[מחזורי פעילות]]=3,H817=1,טבלה20[[#This Row],[הפרש קבוע אחרון]]=J817),1,"")</f>
        <v/>
      </c>
      <c r="T816" s="14" t="str">
        <f>IF(AND(טבלה20[[#This Row],[דילוג]]=1,טבלה20[[#This Row],[הפרש קבוע אחרון]]=J815,טבלה20[[#This Row],[מחזורי פעילות]]&gt;1),1,"")</f>
        <v/>
      </c>
      <c r="U816" s="14" t="str">
        <f>IF(OR(AND(טבלה20[[#This Row],[מחזורי פעילות]]&lt;&gt;"",Q817=""),AND(טבלה20[[#This Row],[פעילות]]=3,Q817=1)),טבלה20[[#This Row],[מחזורי פעילות]],"")</f>
        <v/>
      </c>
      <c r="V816" s="14" t="str">
        <f>IF(טבלה20[[#This Row],[באיזה מחזור נעקר אחרי קביעה?]]&lt;&gt;"",1,"")</f>
        <v/>
      </c>
      <c r="W816" s="14" t="str">
        <f>IF(AND(טבלה20[[#This Row],[באיזה מחזור נעקר אחרי קביעה?]]&lt;&gt;"",טבלה20[[#This Row],[CycleNumber]]&gt;B817),טבלה20[[#This Row],[באיזה מחזור נעקר אחרי קביעה?]],"")</f>
        <v/>
      </c>
      <c r="X816" s="14" t="str">
        <f>IF(AND(טבלה20[[#This Row],[הפרש קבוע אחרון]]&lt;&gt;"",J815=""),טבלה20[[#This Row],[CycleNumber]],"")</f>
        <v/>
      </c>
      <c r="Y816" s="14" t="str">
        <f>IF(OR(טבלה20[[#This Row],[CycleNumber]]&gt;B817,B817=""),טבלה20[[#This Row],[CycleNumber]],"")</f>
        <v/>
      </c>
      <c r="Z8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6" t="s">
        <v>74</v>
      </c>
      <c r="AS816">
        <v>6</v>
      </c>
      <c r="AT816">
        <v>24</v>
      </c>
      <c r="AU816">
        <f t="shared" si="27"/>
        <v>0</v>
      </c>
      <c r="AV816" t="str">
        <f t="shared" si="28"/>
        <v/>
      </c>
    </row>
    <row r="817" spans="1:48" x14ac:dyDescent="0.25">
      <c r="A817" t="s">
        <v>74</v>
      </c>
      <c r="B817">
        <v>8</v>
      </c>
      <c r="C817">
        <v>0</v>
      </c>
      <c r="D817">
        <v>1</v>
      </c>
      <c r="E817">
        <v>0</v>
      </c>
      <c r="F817">
        <v>23</v>
      </c>
      <c r="G817">
        <f>טבלה20[[#This Row],[LengthofCycle]]+1</f>
        <v>24</v>
      </c>
      <c r="H817" t="str">
        <f>IF(טבלה20[[#This Row],[CycleNumber]]&gt;2,IF(AND(טבלה20[[#This Row],[LengthofCycle]]-F816=F816-F815,טבלה20[[#This Row],[LengthofCycle]]-F816&lt;&gt;0),1,""),"")</f>
        <v/>
      </c>
      <c r="I817" t="str">
        <f>IF(טבלה20[[#This Row],[דילוג]]=1,SUM(H817:H818),"")</f>
        <v/>
      </c>
      <c r="J817" t="str">
        <f>IF(AND(טבלה20[[#This Row],[CycleNumber]]&gt;B816,טבלה20[[#This Row],[CycleNumber]]&gt;2),IF(טבלה20[[#This Row],[דילוג]]=1,טבלה20[[#This Row],[LengthofCycle]]-F816,J816),"")</f>
        <v/>
      </c>
      <c r="K817">
        <f>IF(AND(טבלה20[[#This Row],[CycleNumber]]&gt;B816,טבלה20[[#This Row],[CycleNumber]]&gt;2),IF(טבלה20[[#This Row],[דילוג]]=1,1,IF(MAX(K815:K816)=1,1,IF(טבלה20[[#This Row],[LengthofCycle]]-F816&lt;&gt;טבלה20[[#This Row],[הפרש קבוע אחרון]],0,""))),"")</f>
        <v>0</v>
      </c>
      <c r="L817" t="str">
        <f>IF(טבלה20[[#This Row],[CycleNumber]]&lt;3,"",IF(טבלה20[[#This Row],[דילוג]]=1,1,IF(L816="","",IF(טבלה20[[#This Row],[LengthofCycle]]-F816=טבלה20[[#This Row],[הפרש קבוע אחרון]],1,IF(L816+1&gt;3,"",L816+1)))))</f>
        <v/>
      </c>
      <c r="M817" t="str">
        <f>IF(AND(טבלה20[[#This Row],[פעילות]]=1,L818=2,L819=1,B819&gt;טבלה20[[#This Row],[CycleNumber]]),1,"")</f>
        <v/>
      </c>
      <c r="N817" t="str">
        <f>IF(AND(טבלה20[[#This Row],[האם יש לאישה וסת דילוג?]]=1,טבלה20[[#This Row],[CycleNumber]]&gt;5),IF(AND(טבלה20[[#This Row],[LengthofCycle]]=F814,F816=F813,F815=F812),1,""),"")</f>
        <v/>
      </c>
      <c r="O817" t="str">
        <f>IF(OR(טבלה20[[#This Row],[פעילות]]="",L816=""),"",IF(טבלה20[[#This Row],[פעילות]]=1,1,0))</f>
        <v/>
      </c>
      <c r="P817" t="str">
        <f>IF(AND(טבלה20[[#This Row],[הפרש קבוע אחרון]]&lt;&gt;"",טבלה20[[#This Row],[CycleNumber]]&lt;B818,B818&lt;&gt;"",טבלה20[[#This Row],[פעילות]]&lt;4),IF(F818-טבלה20[[#This Row],[LengthofCycle]]=טבלה20[[#This Row],[הפרש קבוע אחרון]],1,0),"")</f>
        <v/>
      </c>
      <c r="Q817" s="14" t="str">
        <f>IF(טבלה20[[#This Row],[פעילות]]="","",IF(OR(Q816="",AND(טבלה20[[#This Row],[דילוג]]=1,L816=3)),1,Q816+1))</f>
        <v/>
      </c>
      <c r="R817" s="14" t="str">
        <f>IF(AND(טבלה20[[#This Row],[מחזורי פעילות]]=3,H818=1,טבלה20[[#This Row],[הפרש קבוע אחרון]]&lt;&gt;J818),1,"")</f>
        <v/>
      </c>
      <c r="S817" s="14" t="str">
        <f>IF(AND(טבלה20[[#This Row],[מחזורי פעילות]]=3,H818=1,טבלה20[[#This Row],[הפרש קבוע אחרון]]=J818),1,"")</f>
        <v/>
      </c>
      <c r="T817" s="14" t="str">
        <f>IF(AND(טבלה20[[#This Row],[דילוג]]=1,טבלה20[[#This Row],[הפרש קבוע אחרון]]=J816,טבלה20[[#This Row],[מחזורי פעילות]]&gt;1),1,"")</f>
        <v/>
      </c>
      <c r="U817" s="14" t="str">
        <f>IF(OR(AND(טבלה20[[#This Row],[מחזורי פעילות]]&lt;&gt;"",Q818=""),AND(טבלה20[[#This Row],[פעילות]]=3,Q818=1)),טבלה20[[#This Row],[מחזורי פעילות]],"")</f>
        <v/>
      </c>
      <c r="V817" s="14" t="str">
        <f>IF(טבלה20[[#This Row],[באיזה מחזור נעקר אחרי קביעה?]]&lt;&gt;"",1,"")</f>
        <v/>
      </c>
      <c r="W817" s="14" t="str">
        <f>IF(AND(טבלה20[[#This Row],[באיזה מחזור נעקר אחרי קביעה?]]&lt;&gt;"",טבלה20[[#This Row],[CycleNumber]]&gt;B818),טבלה20[[#This Row],[באיזה מחזור נעקר אחרי קביעה?]],"")</f>
        <v/>
      </c>
      <c r="X817" s="14" t="str">
        <f>IF(AND(טבלה20[[#This Row],[הפרש קבוע אחרון]]&lt;&gt;"",J816=""),טבלה20[[#This Row],[CycleNumber]],"")</f>
        <v/>
      </c>
      <c r="Y817" s="14" t="str">
        <f>IF(OR(טבלה20[[#This Row],[CycleNumber]]&gt;B818,B818=""),טבלה20[[#This Row],[CycleNumber]],"")</f>
        <v/>
      </c>
      <c r="Z8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7" t="s">
        <v>74</v>
      </c>
      <c r="AS817">
        <v>7</v>
      </c>
      <c r="AT817">
        <v>24</v>
      </c>
      <c r="AU817">
        <f t="shared" si="27"/>
        <v>0</v>
      </c>
      <c r="AV817" t="str">
        <f t="shared" si="28"/>
        <v/>
      </c>
    </row>
    <row r="818" spans="1:48" x14ac:dyDescent="0.25">
      <c r="A818" t="s">
        <v>74</v>
      </c>
      <c r="B818">
        <v>9</v>
      </c>
      <c r="C818">
        <v>0</v>
      </c>
      <c r="D818">
        <v>1</v>
      </c>
      <c r="E818">
        <v>0</v>
      </c>
      <c r="F818">
        <v>28</v>
      </c>
      <c r="G818">
        <f>טבלה20[[#This Row],[LengthofCycle]]+1</f>
        <v>29</v>
      </c>
      <c r="H818" t="str">
        <f>IF(טבלה20[[#This Row],[CycleNumber]]&gt;2,IF(AND(טבלה20[[#This Row],[LengthofCycle]]-F817=F817-F816,טבלה20[[#This Row],[LengthofCycle]]-F817&lt;&gt;0),1,""),"")</f>
        <v/>
      </c>
      <c r="I818" t="str">
        <f>IF(טבלה20[[#This Row],[דילוג]]=1,SUM(H818:H819),"")</f>
        <v/>
      </c>
      <c r="J818" t="str">
        <f>IF(AND(טבלה20[[#This Row],[CycleNumber]]&gt;B817,טבלה20[[#This Row],[CycleNumber]]&gt;2),IF(טבלה20[[#This Row],[דילוג]]=1,טבלה20[[#This Row],[LengthofCycle]]-F817,J817),"")</f>
        <v/>
      </c>
      <c r="K818">
        <f>IF(AND(טבלה20[[#This Row],[CycleNumber]]&gt;B817,טבלה20[[#This Row],[CycleNumber]]&gt;2),IF(טבלה20[[#This Row],[דילוג]]=1,1,IF(MAX(K816:K817)=1,1,IF(טבלה20[[#This Row],[LengthofCycle]]-F817&lt;&gt;טבלה20[[#This Row],[הפרש קבוע אחרון]],0,""))),"")</f>
        <v>0</v>
      </c>
      <c r="L818" t="str">
        <f>IF(טבלה20[[#This Row],[CycleNumber]]&lt;3,"",IF(טבלה20[[#This Row],[דילוג]]=1,1,IF(L817="","",IF(טבלה20[[#This Row],[LengthofCycle]]-F817=טבלה20[[#This Row],[הפרש קבוע אחרון]],1,IF(L817+1&gt;3,"",L817+1)))))</f>
        <v/>
      </c>
      <c r="M818" t="str">
        <f>IF(AND(טבלה20[[#This Row],[פעילות]]=1,L819=2,L820=1,B820&gt;טבלה20[[#This Row],[CycleNumber]]),1,"")</f>
        <v/>
      </c>
      <c r="N818" t="str">
        <f>IF(AND(טבלה20[[#This Row],[האם יש לאישה וסת דילוג?]]=1,טבלה20[[#This Row],[CycleNumber]]&gt;5),IF(AND(טבלה20[[#This Row],[LengthofCycle]]=F815,F817=F814,F816=F813),1,""),"")</f>
        <v/>
      </c>
      <c r="O818" t="str">
        <f>IF(OR(טבלה20[[#This Row],[פעילות]]="",L817=""),"",IF(טבלה20[[#This Row],[פעילות]]=1,1,0))</f>
        <v/>
      </c>
      <c r="P818" t="str">
        <f>IF(AND(טבלה20[[#This Row],[הפרש קבוע אחרון]]&lt;&gt;"",טבלה20[[#This Row],[CycleNumber]]&lt;B819,B819&lt;&gt;"",טבלה20[[#This Row],[פעילות]]&lt;4),IF(F819-טבלה20[[#This Row],[LengthofCycle]]=טבלה20[[#This Row],[הפרש קבוע אחרון]],1,0),"")</f>
        <v/>
      </c>
      <c r="Q818" s="14" t="str">
        <f>IF(טבלה20[[#This Row],[פעילות]]="","",IF(OR(Q817="",AND(טבלה20[[#This Row],[דילוג]]=1,L817=3)),1,Q817+1))</f>
        <v/>
      </c>
      <c r="R818" s="14" t="str">
        <f>IF(AND(טבלה20[[#This Row],[מחזורי פעילות]]=3,H819=1,טבלה20[[#This Row],[הפרש קבוע אחרון]]&lt;&gt;J819),1,"")</f>
        <v/>
      </c>
      <c r="S818" s="14" t="str">
        <f>IF(AND(טבלה20[[#This Row],[מחזורי פעילות]]=3,H819=1,טבלה20[[#This Row],[הפרש קבוע אחרון]]=J819),1,"")</f>
        <v/>
      </c>
      <c r="T818" s="14" t="str">
        <f>IF(AND(טבלה20[[#This Row],[דילוג]]=1,טבלה20[[#This Row],[הפרש קבוע אחרון]]=J817,טבלה20[[#This Row],[מחזורי פעילות]]&gt;1),1,"")</f>
        <v/>
      </c>
      <c r="U818" s="14" t="str">
        <f>IF(OR(AND(טבלה20[[#This Row],[מחזורי פעילות]]&lt;&gt;"",Q819=""),AND(טבלה20[[#This Row],[פעילות]]=3,Q819=1)),טבלה20[[#This Row],[מחזורי פעילות]],"")</f>
        <v/>
      </c>
      <c r="V818" s="14" t="str">
        <f>IF(טבלה20[[#This Row],[באיזה מחזור נעקר אחרי קביעה?]]&lt;&gt;"",1,"")</f>
        <v/>
      </c>
      <c r="W818" s="14" t="str">
        <f>IF(AND(טבלה20[[#This Row],[באיזה מחזור נעקר אחרי קביעה?]]&lt;&gt;"",טבלה20[[#This Row],[CycleNumber]]&gt;B819),טבלה20[[#This Row],[באיזה מחזור נעקר אחרי קביעה?]],"")</f>
        <v/>
      </c>
      <c r="X818" s="14" t="str">
        <f>IF(AND(טבלה20[[#This Row],[הפרש קבוע אחרון]]&lt;&gt;"",J817=""),טבלה20[[#This Row],[CycleNumber]],"")</f>
        <v/>
      </c>
      <c r="Y818" s="14" t="str">
        <f>IF(OR(טבלה20[[#This Row],[CycleNumber]]&gt;B819,B819=""),טבלה20[[#This Row],[CycleNumber]],"")</f>
        <v/>
      </c>
      <c r="Z8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8" t="s">
        <v>74</v>
      </c>
      <c r="AS818">
        <v>8</v>
      </c>
      <c r="AT818">
        <v>23</v>
      </c>
      <c r="AU818">
        <f t="shared" si="27"/>
        <v>0</v>
      </c>
      <c r="AV818" t="str">
        <f t="shared" si="28"/>
        <v/>
      </c>
    </row>
    <row r="819" spans="1:48" x14ac:dyDescent="0.25">
      <c r="A819" t="s">
        <v>74</v>
      </c>
      <c r="B819">
        <v>10</v>
      </c>
      <c r="C819">
        <v>0</v>
      </c>
      <c r="D819">
        <v>1</v>
      </c>
      <c r="E819">
        <v>0</v>
      </c>
      <c r="F819">
        <v>27</v>
      </c>
      <c r="G819">
        <f>טבלה20[[#This Row],[LengthofCycle]]+1</f>
        <v>28</v>
      </c>
      <c r="H819" t="str">
        <f>IF(טבלה20[[#This Row],[CycleNumber]]&gt;2,IF(AND(טבלה20[[#This Row],[LengthofCycle]]-F818=F818-F817,טבלה20[[#This Row],[LengthofCycle]]-F818&lt;&gt;0),1,""),"")</f>
        <v/>
      </c>
      <c r="I819" t="str">
        <f>IF(טבלה20[[#This Row],[דילוג]]=1,SUM(H819:H820),"")</f>
        <v/>
      </c>
      <c r="J819" t="str">
        <f>IF(AND(טבלה20[[#This Row],[CycleNumber]]&gt;B818,טבלה20[[#This Row],[CycleNumber]]&gt;2),IF(טבלה20[[#This Row],[דילוג]]=1,טבלה20[[#This Row],[LengthofCycle]]-F818,J818),"")</f>
        <v/>
      </c>
      <c r="K819">
        <f>IF(AND(טבלה20[[#This Row],[CycleNumber]]&gt;B818,טבלה20[[#This Row],[CycleNumber]]&gt;2),IF(טבלה20[[#This Row],[דילוג]]=1,1,IF(MAX(K817:K818)=1,1,IF(טבלה20[[#This Row],[LengthofCycle]]-F818&lt;&gt;טבלה20[[#This Row],[הפרש קבוע אחרון]],0,""))),"")</f>
        <v>0</v>
      </c>
      <c r="L819" t="str">
        <f>IF(טבלה20[[#This Row],[CycleNumber]]&lt;3,"",IF(טבלה20[[#This Row],[דילוג]]=1,1,IF(L818="","",IF(טבלה20[[#This Row],[LengthofCycle]]-F818=טבלה20[[#This Row],[הפרש קבוע אחרון]],1,IF(L818+1&gt;3,"",L818+1)))))</f>
        <v/>
      </c>
      <c r="M819" t="str">
        <f>IF(AND(טבלה20[[#This Row],[פעילות]]=1,L820=2,L821=1,B821&gt;טבלה20[[#This Row],[CycleNumber]]),1,"")</f>
        <v/>
      </c>
      <c r="N819" t="str">
        <f>IF(AND(טבלה20[[#This Row],[האם יש לאישה וסת דילוג?]]=1,טבלה20[[#This Row],[CycleNumber]]&gt;5),IF(AND(טבלה20[[#This Row],[LengthofCycle]]=F816,F818=F815,F817=F814),1,""),"")</f>
        <v/>
      </c>
      <c r="O819" t="str">
        <f>IF(OR(טבלה20[[#This Row],[פעילות]]="",L818=""),"",IF(טבלה20[[#This Row],[פעילות]]=1,1,0))</f>
        <v/>
      </c>
      <c r="P819" t="str">
        <f>IF(AND(טבלה20[[#This Row],[הפרש קבוע אחרון]]&lt;&gt;"",טבלה20[[#This Row],[CycleNumber]]&lt;B820,B820&lt;&gt;"",טבלה20[[#This Row],[פעילות]]&lt;4),IF(F820-טבלה20[[#This Row],[LengthofCycle]]=טבלה20[[#This Row],[הפרש קבוע אחרון]],1,0),"")</f>
        <v/>
      </c>
      <c r="Q819" s="14" t="str">
        <f>IF(טבלה20[[#This Row],[פעילות]]="","",IF(OR(Q818="",AND(טבלה20[[#This Row],[דילוג]]=1,L818=3)),1,Q818+1))</f>
        <v/>
      </c>
      <c r="R819" s="14" t="str">
        <f>IF(AND(טבלה20[[#This Row],[מחזורי פעילות]]=3,H820=1,טבלה20[[#This Row],[הפרש קבוע אחרון]]&lt;&gt;J820),1,"")</f>
        <v/>
      </c>
      <c r="S819" s="14" t="str">
        <f>IF(AND(טבלה20[[#This Row],[מחזורי פעילות]]=3,H820=1,טבלה20[[#This Row],[הפרש קבוע אחרון]]=J820),1,"")</f>
        <v/>
      </c>
      <c r="T819" s="14" t="str">
        <f>IF(AND(טבלה20[[#This Row],[דילוג]]=1,טבלה20[[#This Row],[הפרש קבוע אחרון]]=J818,טבלה20[[#This Row],[מחזורי פעילות]]&gt;1),1,"")</f>
        <v/>
      </c>
      <c r="U819" s="14" t="str">
        <f>IF(OR(AND(טבלה20[[#This Row],[מחזורי פעילות]]&lt;&gt;"",Q820=""),AND(טבלה20[[#This Row],[פעילות]]=3,Q820=1)),טבלה20[[#This Row],[מחזורי פעילות]],"")</f>
        <v/>
      </c>
      <c r="V819" s="14" t="str">
        <f>IF(טבלה20[[#This Row],[באיזה מחזור נעקר אחרי קביעה?]]&lt;&gt;"",1,"")</f>
        <v/>
      </c>
      <c r="W819" s="14" t="str">
        <f>IF(AND(טבלה20[[#This Row],[באיזה מחזור נעקר אחרי קביעה?]]&lt;&gt;"",טבלה20[[#This Row],[CycleNumber]]&gt;B820),טבלה20[[#This Row],[באיזה מחזור נעקר אחרי קביעה?]],"")</f>
        <v/>
      </c>
      <c r="X819" s="14" t="str">
        <f>IF(AND(טבלה20[[#This Row],[הפרש קבוע אחרון]]&lt;&gt;"",J818=""),טבלה20[[#This Row],[CycleNumber]],"")</f>
        <v/>
      </c>
      <c r="Y819" s="14" t="str">
        <f>IF(OR(טבלה20[[#This Row],[CycleNumber]]&gt;B820,B820=""),טבלה20[[#This Row],[CycleNumber]],"")</f>
        <v/>
      </c>
      <c r="Z8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19" t="s">
        <v>74</v>
      </c>
      <c r="AS819">
        <v>9</v>
      </c>
      <c r="AT819">
        <v>28</v>
      </c>
      <c r="AU819">
        <f t="shared" si="27"/>
        <v>0</v>
      </c>
      <c r="AV819" t="str">
        <f t="shared" si="28"/>
        <v/>
      </c>
    </row>
    <row r="820" spans="1:48" x14ac:dyDescent="0.25">
      <c r="A820" t="s">
        <v>74</v>
      </c>
      <c r="B820">
        <v>11</v>
      </c>
      <c r="C820">
        <v>0</v>
      </c>
      <c r="D820">
        <v>1</v>
      </c>
      <c r="E820">
        <v>0</v>
      </c>
      <c r="F820">
        <v>25</v>
      </c>
      <c r="G820">
        <f>טבלה20[[#This Row],[LengthofCycle]]+1</f>
        <v>26</v>
      </c>
      <c r="H820" t="str">
        <f>IF(טבלה20[[#This Row],[CycleNumber]]&gt;2,IF(AND(טבלה20[[#This Row],[LengthofCycle]]-F819=F819-F818,טבלה20[[#This Row],[LengthofCycle]]-F819&lt;&gt;0),1,""),"")</f>
        <v/>
      </c>
      <c r="I820" t="str">
        <f>IF(טבלה20[[#This Row],[דילוג]]=1,SUM(H820:H821),"")</f>
        <v/>
      </c>
      <c r="J820" t="str">
        <f>IF(AND(טבלה20[[#This Row],[CycleNumber]]&gt;B819,טבלה20[[#This Row],[CycleNumber]]&gt;2),IF(טבלה20[[#This Row],[דילוג]]=1,טבלה20[[#This Row],[LengthofCycle]]-F819,J819),"")</f>
        <v/>
      </c>
      <c r="K820">
        <f>IF(AND(טבלה20[[#This Row],[CycleNumber]]&gt;B819,טבלה20[[#This Row],[CycleNumber]]&gt;2),IF(טבלה20[[#This Row],[דילוג]]=1,1,IF(MAX(K818:K819)=1,1,IF(טבלה20[[#This Row],[LengthofCycle]]-F819&lt;&gt;טבלה20[[#This Row],[הפרש קבוע אחרון]],0,""))),"")</f>
        <v>0</v>
      </c>
      <c r="L820" t="str">
        <f>IF(טבלה20[[#This Row],[CycleNumber]]&lt;3,"",IF(טבלה20[[#This Row],[דילוג]]=1,1,IF(L819="","",IF(טבלה20[[#This Row],[LengthofCycle]]-F819=טבלה20[[#This Row],[הפרש קבוע אחרון]],1,IF(L819+1&gt;3,"",L819+1)))))</f>
        <v/>
      </c>
      <c r="M820" t="str">
        <f>IF(AND(טבלה20[[#This Row],[פעילות]]=1,L821=2,L822=1,B822&gt;טבלה20[[#This Row],[CycleNumber]]),1,"")</f>
        <v/>
      </c>
      <c r="N820" t="str">
        <f>IF(AND(טבלה20[[#This Row],[האם יש לאישה וסת דילוג?]]=1,טבלה20[[#This Row],[CycleNumber]]&gt;5),IF(AND(טבלה20[[#This Row],[LengthofCycle]]=F817,F819=F816,F818=F815),1,""),"")</f>
        <v/>
      </c>
      <c r="O820" t="str">
        <f>IF(OR(טבלה20[[#This Row],[פעילות]]="",L819=""),"",IF(טבלה20[[#This Row],[פעילות]]=1,1,0))</f>
        <v/>
      </c>
      <c r="P820" t="str">
        <f>IF(AND(טבלה20[[#This Row],[הפרש קבוע אחרון]]&lt;&gt;"",טבלה20[[#This Row],[CycleNumber]]&lt;B821,B821&lt;&gt;"",טבלה20[[#This Row],[פעילות]]&lt;4),IF(F821-טבלה20[[#This Row],[LengthofCycle]]=טבלה20[[#This Row],[הפרש קבוע אחרון]],1,0),"")</f>
        <v/>
      </c>
      <c r="Q820" s="14" t="str">
        <f>IF(טבלה20[[#This Row],[פעילות]]="","",IF(OR(Q819="",AND(טבלה20[[#This Row],[דילוג]]=1,L819=3)),1,Q819+1))</f>
        <v/>
      </c>
      <c r="R820" s="14" t="str">
        <f>IF(AND(טבלה20[[#This Row],[מחזורי פעילות]]=3,H821=1,טבלה20[[#This Row],[הפרש קבוע אחרון]]&lt;&gt;J821),1,"")</f>
        <v/>
      </c>
      <c r="S820" s="14" t="str">
        <f>IF(AND(טבלה20[[#This Row],[מחזורי פעילות]]=3,H821=1,טבלה20[[#This Row],[הפרש קבוע אחרון]]=J821),1,"")</f>
        <v/>
      </c>
      <c r="T820" s="14" t="str">
        <f>IF(AND(טבלה20[[#This Row],[דילוג]]=1,טבלה20[[#This Row],[הפרש קבוע אחרון]]=J819,טבלה20[[#This Row],[מחזורי פעילות]]&gt;1),1,"")</f>
        <v/>
      </c>
      <c r="U820" s="14" t="str">
        <f>IF(OR(AND(טבלה20[[#This Row],[מחזורי פעילות]]&lt;&gt;"",Q821=""),AND(טבלה20[[#This Row],[פעילות]]=3,Q821=1)),טבלה20[[#This Row],[מחזורי פעילות]],"")</f>
        <v/>
      </c>
      <c r="V820" s="14" t="str">
        <f>IF(טבלה20[[#This Row],[באיזה מחזור נעקר אחרי קביעה?]]&lt;&gt;"",1,"")</f>
        <v/>
      </c>
      <c r="W820" s="14" t="str">
        <f>IF(AND(טבלה20[[#This Row],[באיזה מחזור נעקר אחרי קביעה?]]&lt;&gt;"",טבלה20[[#This Row],[CycleNumber]]&gt;B821),טבלה20[[#This Row],[באיזה מחזור נעקר אחרי קביעה?]],"")</f>
        <v/>
      </c>
      <c r="X820" s="14" t="str">
        <f>IF(AND(טבלה20[[#This Row],[הפרש קבוע אחרון]]&lt;&gt;"",J819=""),טבלה20[[#This Row],[CycleNumber]],"")</f>
        <v/>
      </c>
      <c r="Y820" s="14" t="str">
        <f>IF(OR(טבלה20[[#This Row],[CycleNumber]]&gt;B821,B821=""),טבלה20[[#This Row],[CycleNumber]],"")</f>
        <v/>
      </c>
      <c r="Z8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0" t="s">
        <v>74</v>
      </c>
      <c r="AS820">
        <v>10</v>
      </c>
      <c r="AT820">
        <v>27</v>
      </c>
      <c r="AU820">
        <f t="shared" si="27"/>
        <v>0</v>
      </c>
      <c r="AV820" t="str">
        <f t="shared" si="28"/>
        <v/>
      </c>
    </row>
    <row r="821" spans="1:48" x14ac:dyDescent="0.25">
      <c r="A821" t="s">
        <v>74</v>
      </c>
      <c r="B821">
        <v>12</v>
      </c>
      <c r="C821">
        <v>0</v>
      </c>
      <c r="D821">
        <v>1</v>
      </c>
      <c r="E821">
        <v>0</v>
      </c>
      <c r="F821">
        <v>24</v>
      </c>
      <c r="G821">
        <f>טבלה20[[#This Row],[LengthofCycle]]+1</f>
        <v>25</v>
      </c>
      <c r="H821" t="str">
        <f>IF(טבלה20[[#This Row],[CycleNumber]]&gt;2,IF(AND(טבלה20[[#This Row],[LengthofCycle]]-F820=F820-F819,טבלה20[[#This Row],[LengthofCycle]]-F820&lt;&gt;0),1,""),"")</f>
        <v/>
      </c>
      <c r="I821" t="str">
        <f>IF(טבלה20[[#This Row],[דילוג]]=1,SUM(H821:H822),"")</f>
        <v/>
      </c>
      <c r="J821" t="str">
        <f>IF(AND(טבלה20[[#This Row],[CycleNumber]]&gt;B820,טבלה20[[#This Row],[CycleNumber]]&gt;2),IF(טבלה20[[#This Row],[דילוג]]=1,טבלה20[[#This Row],[LengthofCycle]]-F820,J820),"")</f>
        <v/>
      </c>
      <c r="K821">
        <f>IF(AND(טבלה20[[#This Row],[CycleNumber]]&gt;B820,טבלה20[[#This Row],[CycleNumber]]&gt;2),IF(טבלה20[[#This Row],[דילוג]]=1,1,IF(MAX(K819:K820)=1,1,IF(טבלה20[[#This Row],[LengthofCycle]]-F820&lt;&gt;טבלה20[[#This Row],[הפרש קבוע אחרון]],0,""))),"")</f>
        <v>0</v>
      </c>
      <c r="L821" t="str">
        <f>IF(טבלה20[[#This Row],[CycleNumber]]&lt;3,"",IF(טבלה20[[#This Row],[דילוג]]=1,1,IF(L820="","",IF(טבלה20[[#This Row],[LengthofCycle]]-F820=טבלה20[[#This Row],[הפרש קבוע אחרון]],1,IF(L820+1&gt;3,"",L820+1)))))</f>
        <v/>
      </c>
      <c r="M821" t="str">
        <f>IF(AND(טבלה20[[#This Row],[פעילות]]=1,L822=2,L823=1,B823&gt;טבלה20[[#This Row],[CycleNumber]]),1,"")</f>
        <v/>
      </c>
      <c r="N821" t="str">
        <f>IF(AND(טבלה20[[#This Row],[האם יש לאישה וסת דילוג?]]=1,טבלה20[[#This Row],[CycleNumber]]&gt;5),IF(AND(טבלה20[[#This Row],[LengthofCycle]]=F818,F820=F817,F819=F816),1,""),"")</f>
        <v/>
      </c>
      <c r="O821" t="str">
        <f>IF(OR(טבלה20[[#This Row],[פעילות]]="",L820=""),"",IF(טבלה20[[#This Row],[פעילות]]=1,1,0))</f>
        <v/>
      </c>
      <c r="P821" t="str">
        <f>IF(AND(טבלה20[[#This Row],[הפרש קבוע אחרון]]&lt;&gt;"",טבלה20[[#This Row],[CycleNumber]]&lt;B822,B822&lt;&gt;"",טבלה20[[#This Row],[פעילות]]&lt;4),IF(F822-טבלה20[[#This Row],[LengthofCycle]]=טבלה20[[#This Row],[הפרש קבוע אחרון]],1,0),"")</f>
        <v/>
      </c>
      <c r="Q821" s="14" t="str">
        <f>IF(טבלה20[[#This Row],[פעילות]]="","",IF(OR(Q820="",AND(טבלה20[[#This Row],[דילוג]]=1,L820=3)),1,Q820+1))</f>
        <v/>
      </c>
      <c r="R821" s="14" t="str">
        <f>IF(AND(טבלה20[[#This Row],[מחזורי פעילות]]=3,H822=1,טבלה20[[#This Row],[הפרש קבוע אחרון]]&lt;&gt;J822),1,"")</f>
        <v/>
      </c>
      <c r="S821" s="14" t="str">
        <f>IF(AND(טבלה20[[#This Row],[מחזורי פעילות]]=3,H822=1,טבלה20[[#This Row],[הפרש קבוע אחרון]]=J822),1,"")</f>
        <v/>
      </c>
      <c r="T821" s="14" t="str">
        <f>IF(AND(טבלה20[[#This Row],[דילוג]]=1,טבלה20[[#This Row],[הפרש קבוע אחרון]]=J820,טבלה20[[#This Row],[מחזורי פעילות]]&gt;1),1,"")</f>
        <v/>
      </c>
      <c r="U821" s="14" t="str">
        <f>IF(OR(AND(טבלה20[[#This Row],[מחזורי פעילות]]&lt;&gt;"",Q822=""),AND(טבלה20[[#This Row],[פעילות]]=3,Q822=1)),טבלה20[[#This Row],[מחזורי פעילות]],"")</f>
        <v/>
      </c>
      <c r="V821" s="14" t="str">
        <f>IF(טבלה20[[#This Row],[באיזה מחזור נעקר אחרי קביעה?]]&lt;&gt;"",1,"")</f>
        <v/>
      </c>
      <c r="W821" s="14" t="str">
        <f>IF(AND(טבלה20[[#This Row],[באיזה מחזור נעקר אחרי קביעה?]]&lt;&gt;"",טבלה20[[#This Row],[CycleNumber]]&gt;B822),טבלה20[[#This Row],[באיזה מחזור נעקר אחרי קביעה?]],"")</f>
        <v/>
      </c>
      <c r="X821" s="14" t="str">
        <f>IF(AND(טבלה20[[#This Row],[הפרש קבוע אחרון]]&lt;&gt;"",J820=""),טבלה20[[#This Row],[CycleNumber]],"")</f>
        <v/>
      </c>
      <c r="Y821" s="14" t="str">
        <f>IF(OR(טבלה20[[#This Row],[CycleNumber]]&gt;B822,B822=""),טבלה20[[#This Row],[CycleNumber]],"")</f>
        <v/>
      </c>
      <c r="Z8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1" t="s">
        <v>74</v>
      </c>
      <c r="AS821">
        <v>11</v>
      </c>
      <c r="AT821">
        <v>25</v>
      </c>
      <c r="AU821">
        <f t="shared" si="27"/>
        <v>0</v>
      </c>
      <c r="AV821" t="str">
        <f t="shared" si="28"/>
        <v/>
      </c>
    </row>
    <row r="822" spans="1:48" x14ac:dyDescent="0.25">
      <c r="A822" t="s">
        <v>74</v>
      </c>
      <c r="B822">
        <v>13</v>
      </c>
      <c r="C822">
        <v>0</v>
      </c>
      <c r="D822">
        <v>1</v>
      </c>
      <c r="E822">
        <v>0</v>
      </c>
      <c r="F822">
        <v>26</v>
      </c>
      <c r="G822">
        <f>טבלה20[[#This Row],[LengthofCycle]]+1</f>
        <v>27</v>
      </c>
      <c r="H822" t="str">
        <f>IF(טבלה20[[#This Row],[CycleNumber]]&gt;2,IF(AND(טבלה20[[#This Row],[LengthofCycle]]-F821=F821-F820,טבלה20[[#This Row],[LengthofCycle]]-F821&lt;&gt;0),1,""),"")</f>
        <v/>
      </c>
      <c r="I822" t="str">
        <f>IF(טבלה20[[#This Row],[דילוג]]=1,SUM(H822:H823),"")</f>
        <v/>
      </c>
      <c r="J822" t="str">
        <f>IF(AND(טבלה20[[#This Row],[CycleNumber]]&gt;B821,טבלה20[[#This Row],[CycleNumber]]&gt;2),IF(טבלה20[[#This Row],[דילוג]]=1,טבלה20[[#This Row],[LengthofCycle]]-F821,J821),"")</f>
        <v/>
      </c>
      <c r="K822">
        <f>IF(AND(טבלה20[[#This Row],[CycleNumber]]&gt;B821,טבלה20[[#This Row],[CycleNumber]]&gt;2),IF(טבלה20[[#This Row],[דילוג]]=1,1,IF(MAX(K820:K821)=1,1,IF(טבלה20[[#This Row],[LengthofCycle]]-F821&lt;&gt;טבלה20[[#This Row],[הפרש קבוע אחרון]],0,""))),"")</f>
        <v>0</v>
      </c>
      <c r="L822" t="str">
        <f>IF(טבלה20[[#This Row],[CycleNumber]]&lt;3,"",IF(טבלה20[[#This Row],[דילוג]]=1,1,IF(L821="","",IF(טבלה20[[#This Row],[LengthofCycle]]-F821=טבלה20[[#This Row],[הפרש קבוע אחרון]],1,IF(L821+1&gt;3,"",L821+1)))))</f>
        <v/>
      </c>
      <c r="M822" t="str">
        <f>IF(AND(טבלה20[[#This Row],[פעילות]]=1,L823=2,L824=1,B824&gt;טבלה20[[#This Row],[CycleNumber]]),1,"")</f>
        <v/>
      </c>
      <c r="N822" t="str">
        <f>IF(AND(טבלה20[[#This Row],[האם יש לאישה וסת דילוג?]]=1,טבלה20[[#This Row],[CycleNumber]]&gt;5),IF(AND(טבלה20[[#This Row],[LengthofCycle]]=F819,F821=F818,F820=F817),1,""),"")</f>
        <v/>
      </c>
      <c r="O822" t="str">
        <f>IF(OR(טבלה20[[#This Row],[פעילות]]="",L821=""),"",IF(טבלה20[[#This Row],[פעילות]]=1,1,0))</f>
        <v/>
      </c>
      <c r="P822" t="str">
        <f>IF(AND(טבלה20[[#This Row],[הפרש קבוע אחרון]]&lt;&gt;"",טבלה20[[#This Row],[CycleNumber]]&lt;B823,B823&lt;&gt;"",טבלה20[[#This Row],[פעילות]]&lt;4),IF(F823-טבלה20[[#This Row],[LengthofCycle]]=טבלה20[[#This Row],[הפרש קבוע אחרון]],1,0),"")</f>
        <v/>
      </c>
      <c r="Q822" s="14" t="str">
        <f>IF(טבלה20[[#This Row],[פעילות]]="","",IF(OR(Q821="",AND(טבלה20[[#This Row],[דילוג]]=1,L821=3)),1,Q821+1))</f>
        <v/>
      </c>
      <c r="R822" s="14" t="str">
        <f>IF(AND(טבלה20[[#This Row],[מחזורי פעילות]]=3,H823=1,טבלה20[[#This Row],[הפרש קבוע אחרון]]&lt;&gt;J823),1,"")</f>
        <v/>
      </c>
      <c r="S822" s="14" t="str">
        <f>IF(AND(טבלה20[[#This Row],[מחזורי פעילות]]=3,H823=1,טבלה20[[#This Row],[הפרש קבוע אחרון]]=J823),1,"")</f>
        <v/>
      </c>
      <c r="T822" s="14" t="str">
        <f>IF(AND(טבלה20[[#This Row],[דילוג]]=1,טבלה20[[#This Row],[הפרש קבוע אחרון]]=J821,טבלה20[[#This Row],[מחזורי פעילות]]&gt;1),1,"")</f>
        <v/>
      </c>
      <c r="U822" s="14" t="str">
        <f>IF(OR(AND(טבלה20[[#This Row],[מחזורי פעילות]]&lt;&gt;"",Q823=""),AND(טבלה20[[#This Row],[פעילות]]=3,Q823=1)),טבלה20[[#This Row],[מחזורי פעילות]],"")</f>
        <v/>
      </c>
      <c r="V822" s="14" t="str">
        <f>IF(טבלה20[[#This Row],[באיזה מחזור נעקר אחרי קביעה?]]&lt;&gt;"",1,"")</f>
        <v/>
      </c>
      <c r="W822" s="14" t="str">
        <f>IF(AND(טבלה20[[#This Row],[באיזה מחזור נעקר אחרי קביעה?]]&lt;&gt;"",טבלה20[[#This Row],[CycleNumber]]&gt;B823),טבלה20[[#This Row],[באיזה מחזור נעקר אחרי קביעה?]],"")</f>
        <v/>
      </c>
      <c r="X822" s="14" t="str">
        <f>IF(AND(טבלה20[[#This Row],[הפרש קבוע אחרון]]&lt;&gt;"",J821=""),טבלה20[[#This Row],[CycleNumber]],"")</f>
        <v/>
      </c>
      <c r="Y822" s="14" t="str">
        <f>IF(OR(טבלה20[[#This Row],[CycleNumber]]&gt;B823,B823=""),טבלה20[[#This Row],[CycleNumber]],"")</f>
        <v/>
      </c>
      <c r="Z8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2" t="s">
        <v>74</v>
      </c>
      <c r="AS822">
        <v>12</v>
      </c>
      <c r="AT822">
        <v>24</v>
      </c>
      <c r="AU822">
        <f t="shared" si="27"/>
        <v>0</v>
      </c>
      <c r="AV822" t="str">
        <f t="shared" si="28"/>
        <v/>
      </c>
    </row>
    <row r="823" spans="1:48" x14ac:dyDescent="0.25">
      <c r="A823" t="s">
        <v>74</v>
      </c>
      <c r="B823">
        <v>14</v>
      </c>
      <c r="C823">
        <v>0</v>
      </c>
      <c r="D823">
        <v>1</v>
      </c>
      <c r="E823">
        <v>0</v>
      </c>
      <c r="F823">
        <v>26</v>
      </c>
      <c r="G823">
        <f>טבלה20[[#This Row],[LengthofCycle]]+1</f>
        <v>27</v>
      </c>
      <c r="H823" t="str">
        <f>IF(טבלה20[[#This Row],[CycleNumber]]&gt;2,IF(AND(טבלה20[[#This Row],[LengthofCycle]]-F822=F822-F821,טבלה20[[#This Row],[LengthofCycle]]-F822&lt;&gt;0),1,""),"")</f>
        <v/>
      </c>
      <c r="I823" t="str">
        <f>IF(טבלה20[[#This Row],[דילוג]]=1,SUM(H823:H824),"")</f>
        <v/>
      </c>
      <c r="J823" t="str">
        <f>IF(AND(טבלה20[[#This Row],[CycleNumber]]&gt;B822,טבלה20[[#This Row],[CycleNumber]]&gt;2),IF(טבלה20[[#This Row],[דילוג]]=1,טבלה20[[#This Row],[LengthofCycle]]-F822,J822),"")</f>
        <v/>
      </c>
      <c r="K823">
        <f>IF(AND(טבלה20[[#This Row],[CycleNumber]]&gt;B822,טבלה20[[#This Row],[CycleNumber]]&gt;2),IF(טבלה20[[#This Row],[דילוג]]=1,1,IF(MAX(K821:K822)=1,1,IF(טבלה20[[#This Row],[LengthofCycle]]-F822&lt;&gt;טבלה20[[#This Row],[הפרש קבוע אחרון]],0,""))),"")</f>
        <v>0</v>
      </c>
      <c r="L823" t="str">
        <f>IF(טבלה20[[#This Row],[CycleNumber]]&lt;3,"",IF(טבלה20[[#This Row],[דילוג]]=1,1,IF(L822="","",IF(טבלה20[[#This Row],[LengthofCycle]]-F822=טבלה20[[#This Row],[הפרש קבוע אחרון]],1,IF(L822+1&gt;3,"",L822+1)))))</f>
        <v/>
      </c>
      <c r="M823" t="str">
        <f>IF(AND(טבלה20[[#This Row],[פעילות]]=1,L824=2,L825=1,B825&gt;טבלה20[[#This Row],[CycleNumber]]),1,"")</f>
        <v/>
      </c>
      <c r="N823" t="str">
        <f>IF(AND(טבלה20[[#This Row],[האם יש לאישה וסת דילוג?]]=1,טבלה20[[#This Row],[CycleNumber]]&gt;5),IF(AND(טבלה20[[#This Row],[LengthofCycle]]=F820,F822=F819,F821=F818),1,""),"")</f>
        <v/>
      </c>
      <c r="O823" t="str">
        <f>IF(OR(טבלה20[[#This Row],[פעילות]]="",L822=""),"",IF(טבלה20[[#This Row],[פעילות]]=1,1,0))</f>
        <v/>
      </c>
      <c r="P823" t="str">
        <f>IF(AND(טבלה20[[#This Row],[הפרש קבוע אחרון]]&lt;&gt;"",טבלה20[[#This Row],[CycleNumber]]&lt;B824,B824&lt;&gt;"",טבלה20[[#This Row],[פעילות]]&lt;4),IF(F824-טבלה20[[#This Row],[LengthofCycle]]=טבלה20[[#This Row],[הפרש קבוע אחרון]],1,0),"")</f>
        <v/>
      </c>
      <c r="Q823" s="14" t="str">
        <f>IF(טבלה20[[#This Row],[פעילות]]="","",IF(OR(Q822="",AND(טבלה20[[#This Row],[דילוג]]=1,L822=3)),1,Q822+1))</f>
        <v/>
      </c>
      <c r="R823" s="14" t="str">
        <f>IF(AND(טבלה20[[#This Row],[מחזורי פעילות]]=3,H824=1,טבלה20[[#This Row],[הפרש קבוע אחרון]]&lt;&gt;J824),1,"")</f>
        <v/>
      </c>
      <c r="S823" s="14" t="str">
        <f>IF(AND(טבלה20[[#This Row],[מחזורי פעילות]]=3,H824=1,טבלה20[[#This Row],[הפרש קבוע אחרון]]=J824),1,"")</f>
        <v/>
      </c>
      <c r="T823" s="14" t="str">
        <f>IF(AND(טבלה20[[#This Row],[דילוג]]=1,טבלה20[[#This Row],[הפרש קבוע אחרון]]=J822,טבלה20[[#This Row],[מחזורי פעילות]]&gt;1),1,"")</f>
        <v/>
      </c>
      <c r="U823" s="14" t="str">
        <f>IF(OR(AND(טבלה20[[#This Row],[מחזורי פעילות]]&lt;&gt;"",Q824=""),AND(טבלה20[[#This Row],[פעילות]]=3,Q824=1)),טבלה20[[#This Row],[מחזורי פעילות]],"")</f>
        <v/>
      </c>
      <c r="V823" s="14" t="str">
        <f>IF(טבלה20[[#This Row],[באיזה מחזור נעקר אחרי קביעה?]]&lt;&gt;"",1,"")</f>
        <v/>
      </c>
      <c r="W823" s="14" t="str">
        <f>IF(AND(טבלה20[[#This Row],[באיזה מחזור נעקר אחרי קביעה?]]&lt;&gt;"",טבלה20[[#This Row],[CycleNumber]]&gt;B824),טבלה20[[#This Row],[באיזה מחזור נעקר אחרי קביעה?]],"")</f>
        <v/>
      </c>
      <c r="X823" s="14" t="str">
        <f>IF(AND(טבלה20[[#This Row],[הפרש קבוע אחרון]]&lt;&gt;"",J822=""),טבלה20[[#This Row],[CycleNumber]],"")</f>
        <v/>
      </c>
      <c r="Y823" s="14" t="str">
        <f>IF(OR(טבלה20[[#This Row],[CycleNumber]]&gt;B824,B824=""),טבלה20[[#This Row],[CycleNumber]],"")</f>
        <v/>
      </c>
      <c r="Z8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3" t="s">
        <v>74</v>
      </c>
      <c r="AS823">
        <v>13</v>
      </c>
      <c r="AT823">
        <v>26</v>
      </c>
      <c r="AU823">
        <f t="shared" si="27"/>
        <v>0</v>
      </c>
      <c r="AV823" t="str">
        <f t="shared" si="28"/>
        <v/>
      </c>
    </row>
    <row r="824" spans="1:48" x14ac:dyDescent="0.25">
      <c r="A824" t="s">
        <v>74</v>
      </c>
      <c r="B824">
        <v>15</v>
      </c>
      <c r="C824">
        <v>0</v>
      </c>
      <c r="D824">
        <v>1</v>
      </c>
      <c r="E824">
        <v>0</v>
      </c>
      <c r="F824">
        <v>27</v>
      </c>
      <c r="G824">
        <f>טבלה20[[#This Row],[LengthofCycle]]+1</f>
        <v>28</v>
      </c>
      <c r="H824" t="str">
        <f>IF(טבלה20[[#This Row],[CycleNumber]]&gt;2,IF(AND(טבלה20[[#This Row],[LengthofCycle]]-F823=F823-F822,טבלה20[[#This Row],[LengthofCycle]]-F823&lt;&gt;0),1,""),"")</f>
        <v/>
      </c>
      <c r="I824" t="str">
        <f>IF(טבלה20[[#This Row],[דילוג]]=1,SUM(H824:H825),"")</f>
        <v/>
      </c>
      <c r="J824" t="str">
        <f>IF(AND(טבלה20[[#This Row],[CycleNumber]]&gt;B823,טבלה20[[#This Row],[CycleNumber]]&gt;2),IF(טבלה20[[#This Row],[דילוג]]=1,טבלה20[[#This Row],[LengthofCycle]]-F823,J823),"")</f>
        <v/>
      </c>
      <c r="K824">
        <f>IF(AND(טבלה20[[#This Row],[CycleNumber]]&gt;B823,טבלה20[[#This Row],[CycleNumber]]&gt;2),IF(טבלה20[[#This Row],[דילוג]]=1,1,IF(MAX(K822:K823)=1,1,IF(טבלה20[[#This Row],[LengthofCycle]]-F823&lt;&gt;טבלה20[[#This Row],[הפרש קבוע אחרון]],0,""))),"")</f>
        <v>0</v>
      </c>
      <c r="L824" t="str">
        <f>IF(טבלה20[[#This Row],[CycleNumber]]&lt;3,"",IF(טבלה20[[#This Row],[דילוג]]=1,1,IF(L823="","",IF(טבלה20[[#This Row],[LengthofCycle]]-F823=טבלה20[[#This Row],[הפרש קבוע אחרון]],1,IF(L823+1&gt;3,"",L823+1)))))</f>
        <v/>
      </c>
      <c r="M824" t="str">
        <f>IF(AND(טבלה20[[#This Row],[פעילות]]=1,L825=2,L826=1,B826&gt;טבלה20[[#This Row],[CycleNumber]]),1,"")</f>
        <v/>
      </c>
      <c r="N824" t="str">
        <f>IF(AND(טבלה20[[#This Row],[האם יש לאישה וסת דילוג?]]=1,טבלה20[[#This Row],[CycleNumber]]&gt;5),IF(AND(טבלה20[[#This Row],[LengthofCycle]]=F821,F823=F820,F822=F819),1,""),"")</f>
        <v/>
      </c>
      <c r="O824" t="str">
        <f>IF(OR(טבלה20[[#This Row],[פעילות]]="",L823=""),"",IF(טבלה20[[#This Row],[פעילות]]=1,1,0))</f>
        <v/>
      </c>
      <c r="P824" t="str">
        <f>IF(AND(טבלה20[[#This Row],[הפרש קבוע אחרון]]&lt;&gt;"",טבלה20[[#This Row],[CycleNumber]]&lt;B825,B825&lt;&gt;"",טבלה20[[#This Row],[פעילות]]&lt;4),IF(F825-טבלה20[[#This Row],[LengthofCycle]]=טבלה20[[#This Row],[הפרש קבוע אחרון]],1,0),"")</f>
        <v/>
      </c>
      <c r="Q824" s="14" t="str">
        <f>IF(טבלה20[[#This Row],[פעילות]]="","",IF(OR(Q823="",AND(טבלה20[[#This Row],[דילוג]]=1,L823=3)),1,Q823+1))</f>
        <v/>
      </c>
      <c r="R824" s="14" t="str">
        <f>IF(AND(טבלה20[[#This Row],[מחזורי פעילות]]=3,H825=1,טבלה20[[#This Row],[הפרש קבוע אחרון]]&lt;&gt;J825),1,"")</f>
        <v/>
      </c>
      <c r="S824" s="14" t="str">
        <f>IF(AND(טבלה20[[#This Row],[מחזורי פעילות]]=3,H825=1,טבלה20[[#This Row],[הפרש קבוע אחרון]]=J825),1,"")</f>
        <v/>
      </c>
      <c r="T824" s="14" t="str">
        <f>IF(AND(טבלה20[[#This Row],[דילוג]]=1,טבלה20[[#This Row],[הפרש קבוע אחרון]]=J823,טבלה20[[#This Row],[מחזורי פעילות]]&gt;1),1,"")</f>
        <v/>
      </c>
      <c r="U824" s="14" t="str">
        <f>IF(OR(AND(טבלה20[[#This Row],[מחזורי פעילות]]&lt;&gt;"",Q825=""),AND(טבלה20[[#This Row],[פעילות]]=3,Q825=1)),טבלה20[[#This Row],[מחזורי פעילות]],"")</f>
        <v/>
      </c>
      <c r="V824" s="14" t="str">
        <f>IF(טבלה20[[#This Row],[באיזה מחזור נעקר אחרי קביעה?]]&lt;&gt;"",1,"")</f>
        <v/>
      </c>
      <c r="W824" s="14" t="str">
        <f>IF(AND(טבלה20[[#This Row],[באיזה מחזור נעקר אחרי קביעה?]]&lt;&gt;"",טבלה20[[#This Row],[CycleNumber]]&gt;B825),טבלה20[[#This Row],[באיזה מחזור נעקר אחרי קביעה?]],"")</f>
        <v/>
      </c>
      <c r="X824" s="14" t="str">
        <f>IF(AND(טבלה20[[#This Row],[הפרש קבוע אחרון]]&lt;&gt;"",J823=""),טבלה20[[#This Row],[CycleNumber]],"")</f>
        <v/>
      </c>
      <c r="Y824" s="14">
        <f>IF(OR(טבלה20[[#This Row],[CycleNumber]]&gt;B825,B825=""),טבלה20[[#This Row],[CycleNumber]],"")</f>
        <v>15</v>
      </c>
      <c r="Z8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4" t="s">
        <v>74</v>
      </c>
      <c r="AS824">
        <v>14</v>
      </c>
      <c r="AT824">
        <v>26</v>
      </c>
      <c r="AU824">
        <f t="shared" si="27"/>
        <v>0</v>
      </c>
      <c r="AV824" t="str">
        <f t="shared" si="28"/>
        <v/>
      </c>
    </row>
    <row r="825" spans="1:48" x14ac:dyDescent="0.25">
      <c r="A825" t="s">
        <v>75</v>
      </c>
      <c r="B825">
        <v>1</v>
      </c>
      <c r="C825">
        <v>1</v>
      </c>
      <c r="D825">
        <v>1</v>
      </c>
      <c r="E825">
        <v>0</v>
      </c>
      <c r="F825">
        <v>28</v>
      </c>
      <c r="G825">
        <f>טבלה20[[#This Row],[LengthofCycle]]+1</f>
        <v>29</v>
      </c>
      <c r="H825" t="str">
        <f>IF(טבלה20[[#This Row],[CycleNumber]]&gt;2,IF(AND(טבלה20[[#This Row],[LengthofCycle]]-F824=F824-F823,טבלה20[[#This Row],[LengthofCycle]]-F824&lt;&gt;0),1,""),"")</f>
        <v/>
      </c>
      <c r="I825" t="str">
        <f>IF(טבלה20[[#This Row],[דילוג]]=1,SUM(H825:H826),"")</f>
        <v/>
      </c>
      <c r="J825" t="str">
        <f>IF(AND(טבלה20[[#This Row],[CycleNumber]]&gt;B824,טבלה20[[#This Row],[CycleNumber]]&gt;2),IF(טבלה20[[#This Row],[דילוג]]=1,טבלה20[[#This Row],[LengthofCycle]]-F824,J824),"")</f>
        <v/>
      </c>
      <c r="K825" t="str">
        <f>IF(AND(טבלה20[[#This Row],[CycleNumber]]&gt;B824,טבלה20[[#This Row],[CycleNumber]]&gt;2),IF(טבלה20[[#This Row],[דילוג]]=1,1,IF(MAX(K823:K824)=1,1,IF(טבלה20[[#This Row],[LengthofCycle]]-F824&lt;&gt;טבלה20[[#This Row],[הפרש קבוע אחרון]],0,""))),"")</f>
        <v/>
      </c>
      <c r="L825" t="str">
        <f>IF(טבלה20[[#This Row],[CycleNumber]]&lt;3,"",IF(טבלה20[[#This Row],[דילוג]]=1,1,IF(L824="","",IF(טבלה20[[#This Row],[LengthofCycle]]-F824=טבלה20[[#This Row],[הפרש קבוע אחרון]],1,IF(L824+1&gt;3,"",L824+1)))))</f>
        <v/>
      </c>
      <c r="M825" t="str">
        <f>IF(AND(טבלה20[[#This Row],[פעילות]]=1,L826=2,L827=1,B827&gt;טבלה20[[#This Row],[CycleNumber]]),1,"")</f>
        <v/>
      </c>
      <c r="N825" t="str">
        <f>IF(AND(טבלה20[[#This Row],[האם יש לאישה וסת דילוג?]]=1,טבלה20[[#This Row],[CycleNumber]]&gt;5),IF(AND(טבלה20[[#This Row],[LengthofCycle]]=F822,F824=F821,F823=F820),1,""),"")</f>
        <v/>
      </c>
      <c r="O825" t="str">
        <f>IF(OR(טבלה20[[#This Row],[פעילות]]="",L824=""),"",IF(טבלה20[[#This Row],[פעילות]]=1,1,0))</f>
        <v/>
      </c>
      <c r="P825" t="str">
        <f>IF(AND(טבלה20[[#This Row],[הפרש קבוע אחרון]]&lt;&gt;"",טבלה20[[#This Row],[CycleNumber]]&lt;B826,B826&lt;&gt;"",טבלה20[[#This Row],[פעילות]]&lt;4),IF(F826-טבלה20[[#This Row],[LengthofCycle]]=טבלה20[[#This Row],[הפרש קבוע אחרון]],1,0),"")</f>
        <v/>
      </c>
      <c r="Q825" s="14" t="str">
        <f>IF(טבלה20[[#This Row],[פעילות]]="","",IF(OR(Q824="",AND(טבלה20[[#This Row],[דילוג]]=1,L824=3)),1,Q824+1))</f>
        <v/>
      </c>
      <c r="R825" s="14" t="str">
        <f>IF(AND(טבלה20[[#This Row],[מחזורי פעילות]]=3,H826=1,טבלה20[[#This Row],[הפרש קבוע אחרון]]&lt;&gt;J826),1,"")</f>
        <v/>
      </c>
      <c r="S825" s="14" t="str">
        <f>IF(AND(טבלה20[[#This Row],[מחזורי פעילות]]=3,H826=1,טבלה20[[#This Row],[הפרש קבוע אחרון]]=J826),1,"")</f>
        <v/>
      </c>
      <c r="T825" s="14" t="str">
        <f>IF(AND(טבלה20[[#This Row],[דילוג]]=1,טבלה20[[#This Row],[הפרש קבוע אחרון]]=J824,טבלה20[[#This Row],[מחזורי פעילות]]&gt;1),1,"")</f>
        <v/>
      </c>
      <c r="U825" s="14" t="str">
        <f>IF(OR(AND(טבלה20[[#This Row],[מחזורי פעילות]]&lt;&gt;"",Q826=""),AND(טבלה20[[#This Row],[פעילות]]=3,Q826=1)),טבלה20[[#This Row],[מחזורי פעילות]],"")</f>
        <v/>
      </c>
      <c r="V825" s="14" t="str">
        <f>IF(טבלה20[[#This Row],[באיזה מחזור נעקר אחרי קביעה?]]&lt;&gt;"",1,"")</f>
        <v/>
      </c>
      <c r="W825" s="14" t="str">
        <f>IF(AND(טבלה20[[#This Row],[באיזה מחזור נעקר אחרי קביעה?]]&lt;&gt;"",טבלה20[[#This Row],[CycleNumber]]&gt;B826),טבלה20[[#This Row],[באיזה מחזור נעקר אחרי קביעה?]],"")</f>
        <v/>
      </c>
      <c r="X825" s="14" t="str">
        <f>IF(AND(טבלה20[[#This Row],[הפרש קבוע אחרון]]&lt;&gt;"",J824=""),טבלה20[[#This Row],[CycleNumber]],"")</f>
        <v/>
      </c>
      <c r="Y825" s="14" t="str">
        <f>IF(OR(טבלה20[[#This Row],[CycleNumber]]&gt;B826,B826=""),טבלה20[[#This Row],[CycleNumber]],"")</f>
        <v/>
      </c>
      <c r="Z8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5" t="s">
        <v>74</v>
      </c>
      <c r="AS825">
        <v>15</v>
      </c>
      <c r="AT825">
        <v>27</v>
      </c>
      <c r="AU825">
        <f t="shared" si="27"/>
        <v>0</v>
      </c>
      <c r="AV825" t="str">
        <f t="shared" si="28"/>
        <v/>
      </c>
    </row>
    <row r="826" spans="1:48" x14ac:dyDescent="0.25">
      <c r="A826" t="s">
        <v>75</v>
      </c>
      <c r="B826">
        <v>2</v>
      </c>
      <c r="C826">
        <v>1</v>
      </c>
      <c r="D826">
        <v>1</v>
      </c>
      <c r="E826">
        <v>0</v>
      </c>
      <c r="F826">
        <v>29</v>
      </c>
      <c r="G826">
        <f>טבלה20[[#This Row],[LengthofCycle]]+1</f>
        <v>30</v>
      </c>
      <c r="H826" t="str">
        <f>IF(טבלה20[[#This Row],[CycleNumber]]&gt;2,IF(AND(טבלה20[[#This Row],[LengthofCycle]]-F825=F825-F824,טבלה20[[#This Row],[LengthofCycle]]-F825&lt;&gt;0),1,""),"")</f>
        <v/>
      </c>
      <c r="I826" t="str">
        <f>IF(טבלה20[[#This Row],[דילוג]]=1,SUM(H826:H827),"")</f>
        <v/>
      </c>
      <c r="J826" t="str">
        <f>IF(AND(טבלה20[[#This Row],[CycleNumber]]&gt;B825,טבלה20[[#This Row],[CycleNumber]]&gt;2),IF(טבלה20[[#This Row],[דילוג]]=1,טבלה20[[#This Row],[LengthofCycle]]-F825,J825),"")</f>
        <v/>
      </c>
      <c r="K826" t="str">
        <f>IF(AND(טבלה20[[#This Row],[CycleNumber]]&gt;B825,טבלה20[[#This Row],[CycleNumber]]&gt;2),IF(טבלה20[[#This Row],[דילוג]]=1,1,IF(MAX(K824:K825)=1,1,IF(טבלה20[[#This Row],[LengthofCycle]]-F825&lt;&gt;טבלה20[[#This Row],[הפרש קבוע אחרון]],0,""))),"")</f>
        <v/>
      </c>
      <c r="L826" t="str">
        <f>IF(טבלה20[[#This Row],[CycleNumber]]&lt;3,"",IF(טבלה20[[#This Row],[דילוג]]=1,1,IF(L825="","",IF(טבלה20[[#This Row],[LengthofCycle]]-F825=טבלה20[[#This Row],[הפרש קבוע אחרון]],1,IF(L825+1&gt;3,"",L825+1)))))</f>
        <v/>
      </c>
      <c r="M826" t="str">
        <f>IF(AND(טבלה20[[#This Row],[פעילות]]=1,L827=2,L828=1,B828&gt;טבלה20[[#This Row],[CycleNumber]]),1,"")</f>
        <v/>
      </c>
      <c r="N826" t="str">
        <f>IF(AND(טבלה20[[#This Row],[האם יש לאישה וסת דילוג?]]=1,טבלה20[[#This Row],[CycleNumber]]&gt;5),IF(AND(טבלה20[[#This Row],[LengthofCycle]]=F823,F825=F822,F824=F821),1,""),"")</f>
        <v/>
      </c>
      <c r="O826" t="str">
        <f>IF(OR(טבלה20[[#This Row],[פעילות]]="",L825=""),"",IF(טבלה20[[#This Row],[פעילות]]=1,1,0))</f>
        <v/>
      </c>
      <c r="P826" t="str">
        <f>IF(AND(טבלה20[[#This Row],[הפרש קבוע אחרון]]&lt;&gt;"",טבלה20[[#This Row],[CycleNumber]]&lt;B827,B827&lt;&gt;"",טבלה20[[#This Row],[פעילות]]&lt;4),IF(F827-טבלה20[[#This Row],[LengthofCycle]]=טבלה20[[#This Row],[הפרש קבוע אחרון]],1,0),"")</f>
        <v/>
      </c>
      <c r="Q826" s="14" t="str">
        <f>IF(טבלה20[[#This Row],[פעילות]]="","",IF(OR(Q825="",AND(טבלה20[[#This Row],[דילוג]]=1,L825=3)),1,Q825+1))</f>
        <v/>
      </c>
      <c r="R826" s="14" t="str">
        <f>IF(AND(טבלה20[[#This Row],[מחזורי פעילות]]=3,H827=1,טבלה20[[#This Row],[הפרש קבוע אחרון]]&lt;&gt;J827),1,"")</f>
        <v/>
      </c>
      <c r="S826" s="14" t="str">
        <f>IF(AND(טבלה20[[#This Row],[מחזורי פעילות]]=3,H827=1,טבלה20[[#This Row],[הפרש קבוע אחרון]]=J827),1,"")</f>
        <v/>
      </c>
      <c r="T826" s="14" t="str">
        <f>IF(AND(טבלה20[[#This Row],[דילוג]]=1,טבלה20[[#This Row],[הפרש קבוע אחרון]]=J825,טבלה20[[#This Row],[מחזורי פעילות]]&gt;1),1,"")</f>
        <v/>
      </c>
      <c r="U826" s="14" t="str">
        <f>IF(OR(AND(טבלה20[[#This Row],[מחזורי פעילות]]&lt;&gt;"",Q827=""),AND(טבלה20[[#This Row],[פעילות]]=3,Q827=1)),טבלה20[[#This Row],[מחזורי פעילות]],"")</f>
        <v/>
      </c>
      <c r="V826" s="14" t="str">
        <f>IF(טבלה20[[#This Row],[באיזה מחזור נעקר אחרי קביעה?]]&lt;&gt;"",1,"")</f>
        <v/>
      </c>
      <c r="W826" s="14" t="str">
        <f>IF(AND(טבלה20[[#This Row],[באיזה מחזור נעקר אחרי קביעה?]]&lt;&gt;"",טבלה20[[#This Row],[CycleNumber]]&gt;B827),טבלה20[[#This Row],[באיזה מחזור נעקר אחרי קביעה?]],"")</f>
        <v/>
      </c>
      <c r="X826" s="14" t="str">
        <f>IF(AND(טבלה20[[#This Row],[הפרש קבוע אחרון]]&lt;&gt;"",J825=""),טבלה20[[#This Row],[CycleNumber]],"")</f>
        <v/>
      </c>
      <c r="Y826" s="14" t="str">
        <f>IF(OR(טבלה20[[#This Row],[CycleNumber]]&gt;B827,B827=""),טבלה20[[#This Row],[CycleNumber]],"")</f>
        <v/>
      </c>
      <c r="Z8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6" t="s">
        <v>75</v>
      </c>
      <c r="AS826">
        <v>1</v>
      </c>
      <c r="AT826">
        <v>28</v>
      </c>
      <c r="AU826" t="str">
        <f t="shared" si="27"/>
        <v/>
      </c>
      <c r="AV826" t="str">
        <f t="shared" si="28"/>
        <v/>
      </c>
    </row>
    <row r="827" spans="1:48" x14ac:dyDescent="0.25">
      <c r="A827" t="s">
        <v>75</v>
      </c>
      <c r="B827">
        <v>3</v>
      </c>
      <c r="C827">
        <v>1</v>
      </c>
      <c r="D827">
        <v>1</v>
      </c>
      <c r="E827">
        <v>0</v>
      </c>
      <c r="F827">
        <v>26</v>
      </c>
      <c r="G827">
        <f>טבלה20[[#This Row],[LengthofCycle]]+1</f>
        <v>27</v>
      </c>
      <c r="H827" t="str">
        <f>IF(טבלה20[[#This Row],[CycleNumber]]&gt;2,IF(AND(טבלה20[[#This Row],[LengthofCycle]]-F826=F826-F825,טבלה20[[#This Row],[LengthofCycle]]-F826&lt;&gt;0),1,""),"")</f>
        <v/>
      </c>
      <c r="I827" t="str">
        <f>IF(טבלה20[[#This Row],[דילוג]]=1,SUM(H827:H828),"")</f>
        <v/>
      </c>
      <c r="J827" t="str">
        <f>IF(AND(טבלה20[[#This Row],[CycleNumber]]&gt;B826,טבלה20[[#This Row],[CycleNumber]]&gt;2),IF(טבלה20[[#This Row],[דילוג]]=1,טבלה20[[#This Row],[LengthofCycle]]-F826,J826),"")</f>
        <v/>
      </c>
      <c r="K827">
        <f>IF(AND(טבלה20[[#This Row],[CycleNumber]]&gt;B826,טבלה20[[#This Row],[CycleNumber]]&gt;2),IF(טבלה20[[#This Row],[דילוג]]=1,1,IF(MAX(K825:K826)=1,1,IF(טבלה20[[#This Row],[LengthofCycle]]-F826&lt;&gt;טבלה20[[#This Row],[הפרש קבוע אחרון]],0,""))),"")</f>
        <v>0</v>
      </c>
      <c r="L827" t="str">
        <f>IF(טבלה20[[#This Row],[CycleNumber]]&lt;3,"",IF(טבלה20[[#This Row],[דילוג]]=1,1,IF(L826="","",IF(טבלה20[[#This Row],[LengthofCycle]]-F826=טבלה20[[#This Row],[הפרש קבוע אחרון]],1,IF(L826+1&gt;3,"",L826+1)))))</f>
        <v/>
      </c>
      <c r="M827" t="str">
        <f>IF(AND(טבלה20[[#This Row],[פעילות]]=1,L828=2,L829=1,B829&gt;טבלה20[[#This Row],[CycleNumber]]),1,"")</f>
        <v/>
      </c>
      <c r="N827" t="str">
        <f>IF(AND(טבלה20[[#This Row],[האם יש לאישה וסת דילוג?]]=1,טבלה20[[#This Row],[CycleNumber]]&gt;5),IF(AND(טבלה20[[#This Row],[LengthofCycle]]=F824,F826=F823,F825=F822),1,""),"")</f>
        <v/>
      </c>
      <c r="O827" t="str">
        <f>IF(OR(טבלה20[[#This Row],[פעילות]]="",L826=""),"",IF(טבלה20[[#This Row],[פעילות]]=1,1,0))</f>
        <v/>
      </c>
      <c r="P827" t="str">
        <f>IF(AND(טבלה20[[#This Row],[הפרש קבוע אחרון]]&lt;&gt;"",טבלה20[[#This Row],[CycleNumber]]&lt;B828,B828&lt;&gt;"",טבלה20[[#This Row],[פעילות]]&lt;4),IF(F828-טבלה20[[#This Row],[LengthofCycle]]=טבלה20[[#This Row],[הפרש קבוע אחרון]],1,0),"")</f>
        <v/>
      </c>
      <c r="Q827" s="14" t="str">
        <f>IF(טבלה20[[#This Row],[פעילות]]="","",IF(OR(Q826="",AND(טבלה20[[#This Row],[דילוג]]=1,L826=3)),1,Q826+1))</f>
        <v/>
      </c>
      <c r="R827" s="14" t="str">
        <f>IF(AND(טבלה20[[#This Row],[מחזורי פעילות]]=3,H828=1,טבלה20[[#This Row],[הפרש קבוע אחרון]]&lt;&gt;J828),1,"")</f>
        <v/>
      </c>
      <c r="S827" s="14" t="str">
        <f>IF(AND(טבלה20[[#This Row],[מחזורי פעילות]]=3,H828=1,טבלה20[[#This Row],[הפרש קבוע אחרון]]=J828),1,"")</f>
        <v/>
      </c>
      <c r="T827" s="14" t="str">
        <f>IF(AND(טבלה20[[#This Row],[דילוג]]=1,טבלה20[[#This Row],[הפרש קבוע אחרון]]=J826,טבלה20[[#This Row],[מחזורי פעילות]]&gt;1),1,"")</f>
        <v/>
      </c>
      <c r="U827" s="14" t="str">
        <f>IF(OR(AND(טבלה20[[#This Row],[מחזורי פעילות]]&lt;&gt;"",Q828=""),AND(טבלה20[[#This Row],[פעילות]]=3,Q828=1)),טבלה20[[#This Row],[מחזורי פעילות]],"")</f>
        <v/>
      </c>
      <c r="V827" s="14" t="str">
        <f>IF(טבלה20[[#This Row],[באיזה מחזור נעקר אחרי קביעה?]]&lt;&gt;"",1,"")</f>
        <v/>
      </c>
      <c r="W827" s="14" t="str">
        <f>IF(AND(טבלה20[[#This Row],[באיזה מחזור נעקר אחרי קביעה?]]&lt;&gt;"",טבלה20[[#This Row],[CycleNumber]]&gt;B828),טבלה20[[#This Row],[באיזה מחזור נעקר אחרי קביעה?]],"")</f>
        <v/>
      </c>
      <c r="X827" s="14" t="str">
        <f>IF(AND(טבלה20[[#This Row],[הפרש קבוע אחרון]]&lt;&gt;"",J826=""),טבלה20[[#This Row],[CycleNumber]],"")</f>
        <v/>
      </c>
      <c r="Y827" s="14" t="str">
        <f>IF(OR(טבלה20[[#This Row],[CycleNumber]]&gt;B828,B828=""),טבלה20[[#This Row],[CycleNumber]],"")</f>
        <v/>
      </c>
      <c r="Z8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7" t="s">
        <v>75</v>
      </c>
      <c r="AS827">
        <v>2</v>
      </c>
      <c r="AT827">
        <v>29</v>
      </c>
      <c r="AU827" t="str">
        <f t="shared" si="27"/>
        <v/>
      </c>
      <c r="AV827" t="str">
        <f t="shared" si="28"/>
        <v/>
      </c>
    </row>
    <row r="828" spans="1:48" x14ac:dyDescent="0.25">
      <c r="A828" t="s">
        <v>75</v>
      </c>
      <c r="B828">
        <v>4</v>
      </c>
      <c r="C828">
        <v>1</v>
      </c>
      <c r="D828">
        <v>1</v>
      </c>
      <c r="E828">
        <v>0</v>
      </c>
      <c r="F828">
        <v>26</v>
      </c>
      <c r="G828">
        <f>טבלה20[[#This Row],[LengthofCycle]]+1</f>
        <v>27</v>
      </c>
      <c r="H828" t="str">
        <f>IF(טבלה20[[#This Row],[CycleNumber]]&gt;2,IF(AND(טבלה20[[#This Row],[LengthofCycle]]-F827=F827-F826,טבלה20[[#This Row],[LengthofCycle]]-F827&lt;&gt;0),1,""),"")</f>
        <v/>
      </c>
      <c r="I828" t="str">
        <f>IF(טבלה20[[#This Row],[דילוג]]=1,SUM(H828:H829),"")</f>
        <v/>
      </c>
      <c r="J828" t="str">
        <f>IF(AND(טבלה20[[#This Row],[CycleNumber]]&gt;B827,טבלה20[[#This Row],[CycleNumber]]&gt;2),IF(טבלה20[[#This Row],[דילוג]]=1,טבלה20[[#This Row],[LengthofCycle]]-F827,J827),"")</f>
        <v/>
      </c>
      <c r="K828">
        <f>IF(AND(טבלה20[[#This Row],[CycleNumber]]&gt;B827,טבלה20[[#This Row],[CycleNumber]]&gt;2),IF(טבלה20[[#This Row],[דילוג]]=1,1,IF(MAX(K826:K827)=1,1,IF(טבלה20[[#This Row],[LengthofCycle]]-F827&lt;&gt;טבלה20[[#This Row],[הפרש קבוע אחרון]],0,""))),"")</f>
        <v>0</v>
      </c>
      <c r="L828" t="str">
        <f>IF(טבלה20[[#This Row],[CycleNumber]]&lt;3,"",IF(טבלה20[[#This Row],[דילוג]]=1,1,IF(L827="","",IF(טבלה20[[#This Row],[LengthofCycle]]-F827=טבלה20[[#This Row],[הפרש קבוע אחרון]],1,IF(L827+1&gt;3,"",L827+1)))))</f>
        <v/>
      </c>
      <c r="M828" t="str">
        <f>IF(AND(טבלה20[[#This Row],[פעילות]]=1,L829=2,L830=1,B830&gt;טבלה20[[#This Row],[CycleNumber]]),1,"")</f>
        <v/>
      </c>
      <c r="N828" t="str">
        <f>IF(AND(טבלה20[[#This Row],[האם יש לאישה וסת דילוג?]]=1,טבלה20[[#This Row],[CycleNumber]]&gt;5),IF(AND(טבלה20[[#This Row],[LengthofCycle]]=F825,F827=F824,F826=F823),1,""),"")</f>
        <v/>
      </c>
      <c r="O828" t="str">
        <f>IF(OR(טבלה20[[#This Row],[פעילות]]="",L827=""),"",IF(טבלה20[[#This Row],[פעילות]]=1,1,0))</f>
        <v/>
      </c>
      <c r="P828" t="str">
        <f>IF(AND(טבלה20[[#This Row],[הפרש קבוע אחרון]]&lt;&gt;"",טבלה20[[#This Row],[CycleNumber]]&lt;B829,B829&lt;&gt;"",טבלה20[[#This Row],[פעילות]]&lt;4),IF(F829-טבלה20[[#This Row],[LengthofCycle]]=טבלה20[[#This Row],[הפרש קבוע אחרון]],1,0),"")</f>
        <v/>
      </c>
      <c r="Q828" s="14" t="str">
        <f>IF(טבלה20[[#This Row],[פעילות]]="","",IF(OR(Q827="",AND(טבלה20[[#This Row],[דילוג]]=1,L827=3)),1,Q827+1))</f>
        <v/>
      </c>
      <c r="R828" s="14" t="str">
        <f>IF(AND(טבלה20[[#This Row],[מחזורי פעילות]]=3,H829=1,טבלה20[[#This Row],[הפרש קבוע אחרון]]&lt;&gt;J829),1,"")</f>
        <v/>
      </c>
      <c r="S828" s="14" t="str">
        <f>IF(AND(טבלה20[[#This Row],[מחזורי פעילות]]=3,H829=1,טבלה20[[#This Row],[הפרש קבוע אחרון]]=J829),1,"")</f>
        <v/>
      </c>
      <c r="T828" s="14" t="str">
        <f>IF(AND(טבלה20[[#This Row],[דילוג]]=1,טבלה20[[#This Row],[הפרש קבוע אחרון]]=J827,טבלה20[[#This Row],[מחזורי פעילות]]&gt;1),1,"")</f>
        <v/>
      </c>
      <c r="U828" s="14" t="str">
        <f>IF(OR(AND(טבלה20[[#This Row],[מחזורי פעילות]]&lt;&gt;"",Q829=""),AND(טבלה20[[#This Row],[פעילות]]=3,Q829=1)),טבלה20[[#This Row],[מחזורי פעילות]],"")</f>
        <v/>
      </c>
      <c r="V828" s="14" t="str">
        <f>IF(טבלה20[[#This Row],[באיזה מחזור נעקר אחרי קביעה?]]&lt;&gt;"",1,"")</f>
        <v/>
      </c>
      <c r="W828" s="14" t="str">
        <f>IF(AND(טבלה20[[#This Row],[באיזה מחזור נעקר אחרי קביעה?]]&lt;&gt;"",טבלה20[[#This Row],[CycleNumber]]&gt;B829),טבלה20[[#This Row],[באיזה מחזור נעקר אחרי קביעה?]],"")</f>
        <v/>
      </c>
      <c r="X828" s="14" t="str">
        <f>IF(AND(טבלה20[[#This Row],[הפרש קבוע אחרון]]&lt;&gt;"",J827=""),טבלה20[[#This Row],[CycleNumber]],"")</f>
        <v/>
      </c>
      <c r="Y828" s="14" t="str">
        <f>IF(OR(טבלה20[[#This Row],[CycleNumber]]&gt;B829,B829=""),טבלה20[[#This Row],[CycleNumber]],"")</f>
        <v/>
      </c>
      <c r="Z8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8" t="s">
        <v>75</v>
      </c>
      <c r="AS828">
        <v>3</v>
      </c>
      <c r="AT828">
        <v>26</v>
      </c>
      <c r="AU828">
        <f t="shared" si="27"/>
        <v>0</v>
      </c>
      <c r="AV828" t="str">
        <f t="shared" si="28"/>
        <v/>
      </c>
    </row>
    <row r="829" spans="1:48" x14ac:dyDescent="0.25">
      <c r="A829" t="s">
        <v>75</v>
      </c>
      <c r="B829">
        <v>5</v>
      </c>
      <c r="C829">
        <v>1</v>
      </c>
      <c r="D829">
        <v>1</v>
      </c>
      <c r="E829">
        <v>0</v>
      </c>
      <c r="F829">
        <v>26</v>
      </c>
      <c r="G829">
        <f>טבלה20[[#This Row],[LengthofCycle]]+1</f>
        <v>27</v>
      </c>
      <c r="H829" t="str">
        <f>IF(טבלה20[[#This Row],[CycleNumber]]&gt;2,IF(AND(טבלה20[[#This Row],[LengthofCycle]]-F828=F828-F827,טבלה20[[#This Row],[LengthofCycle]]-F828&lt;&gt;0),1,""),"")</f>
        <v/>
      </c>
      <c r="I829" t="str">
        <f>IF(טבלה20[[#This Row],[דילוג]]=1,SUM(H829:H830),"")</f>
        <v/>
      </c>
      <c r="J829" t="str">
        <f>IF(AND(טבלה20[[#This Row],[CycleNumber]]&gt;B828,טבלה20[[#This Row],[CycleNumber]]&gt;2),IF(טבלה20[[#This Row],[דילוג]]=1,טבלה20[[#This Row],[LengthofCycle]]-F828,J828),"")</f>
        <v/>
      </c>
      <c r="K829">
        <f>IF(AND(טבלה20[[#This Row],[CycleNumber]]&gt;B828,טבלה20[[#This Row],[CycleNumber]]&gt;2),IF(טבלה20[[#This Row],[דילוג]]=1,1,IF(MAX(K827:K828)=1,1,IF(טבלה20[[#This Row],[LengthofCycle]]-F828&lt;&gt;טבלה20[[#This Row],[הפרש קבוע אחרון]],0,""))),"")</f>
        <v>0</v>
      </c>
      <c r="L829" t="str">
        <f>IF(טבלה20[[#This Row],[CycleNumber]]&lt;3,"",IF(טבלה20[[#This Row],[דילוג]]=1,1,IF(L828="","",IF(טבלה20[[#This Row],[LengthofCycle]]-F828=טבלה20[[#This Row],[הפרש קבוע אחרון]],1,IF(L828+1&gt;3,"",L828+1)))))</f>
        <v/>
      </c>
      <c r="M829" t="str">
        <f>IF(AND(טבלה20[[#This Row],[פעילות]]=1,L830=2,L831=1,B831&gt;טבלה20[[#This Row],[CycleNumber]]),1,"")</f>
        <v/>
      </c>
      <c r="N829" t="str">
        <f>IF(AND(טבלה20[[#This Row],[האם יש לאישה וסת דילוג?]]=1,טבלה20[[#This Row],[CycleNumber]]&gt;5),IF(AND(טבלה20[[#This Row],[LengthofCycle]]=F826,F828=F825,F827=F824),1,""),"")</f>
        <v/>
      </c>
      <c r="O829" t="str">
        <f>IF(OR(טבלה20[[#This Row],[פעילות]]="",L828=""),"",IF(טבלה20[[#This Row],[פעילות]]=1,1,0))</f>
        <v/>
      </c>
      <c r="P829" t="str">
        <f>IF(AND(טבלה20[[#This Row],[הפרש קבוע אחרון]]&lt;&gt;"",טבלה20[[#This Row],[CycleNumber]]&lt;B830,B830&lt;&gt;"",טבלה20[[#This Row],[פעילות]]&lt;4),IF(F830-טבלה20[[#This Row],[LengthofCycle]]=טבלה20[[#This Row],[הפרש קבוע אחרון]],1,0),"")</f>
        <v/>
      </c>
      <c r="Q829" s="14" t="str">
        <f>IF(טבלה20[[#This Row],[פעילות]]="","",IF(OR(Q828="",AND(טבלה20[[#This Row],[דילוג]]=1,L828=3)),1,Q828+1))</f>
        <v/>
      </c>
      <c r="R829" s="14" t="str">
        <f>IF(AND(טבלה20[[#This Row],[מחזורי פעילות]]=3,H830=1,טבלה20[[#This Row],[הפרש קבוע אחרון]]&lt;&gt;J830),1,"")</f>
        <v/>
      </c>
      <c r="S829" s="14" t="str">
        <f>IF(AND(טבלה20[[#This Row],[מחזורי פעילות]]=3,H830=1,טבלה20[[#This Row],[הפרש קבוע אחרון]]=J830),1,"")</f>
        <v/>
      </c>
      <c r="T829" s="14" t="str">
        <f>IF(AND(טבלה20[[#This Row],[דילוג]]=1,טבלה20[[#This Row],[הפרש קבוע אחרון]]=J828,טבלה20[[#This Row],[מחזורי פעילות]]&gt;1),1,"")</f>
        <v/>
      </c>
      <c r="U829" s="14" t="str">
        <f>IF(OR(AND(טבלה20[[#This Row],[מחזורי פעילות]]&lt;&gt;"",Q830=""),AND(טבלה20[[#This Row],[פעילות]]=3,Q830=1)),טבלה20[[#This Row],[מחזורי פעילות]],"")</f>
        <v/>
      </c>
      <c r="V829" s="14" t="str">
        <f>IF(טבלה20[[#This Row],[באיזה מחזור נעקר אחרי קביעה?]]&lt;&gt;"",1,"")</f>
        <v/>
      </c>
      <c r="W829" s="14" t="str">
        <f>IF(AND(טבלה20[[#This Row],[באיזה מחזור נעקר אחרי קביעה?]]&lt;&gt;"",טבלה20[[#This Row],[CycleNumber]]&gt;B830),טבלה20[[#This Row],[באיזה מחזור נעקר אחרי קביעה?]],"")</f>
        <v/>
      </c>
      <c r="X829" s="14" t="str">
        <f>IF(AND(טבלה20[[#This Row],[הפרש קבוע אחרון]]&lt;&gt;"",J828=""),טבלה20[[#This Row],[CycleNumber]],"")</f>
        <v/>
      </c>
      <c r="Y829" s="14" t="str">
        <f>IF(OR(טבלה20[[#This Row],[CycleNumber]]&gt;B830,B830=""),טבלה20[[#This Row],[CycleNumber]],"")</f>
        <v/>
      </c>
      <c r="Z8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29" t="s">
        <v>75</v>
      </c>
      <c r="AS829">
        <v>4</v>
      </c>
      <c r="AT829">
        <v>26</v>
      </c>
      <c r="AU829">
        <f t="shared" si="27"/>
        <v>0</v>
      </c>
      <c r="AV829" t="str">
        <f t="shared" si="28"/>
        <v/>
      </c>
    </row>
    <row r="830" spans="1:48" x14ac:dyDescent="0.25">
      <c r="A830" t="s">
        <v>75</v>
      </c>
      <c r="B830">
        <v>6</v>
      </c>
      <c r="C830">
        <v>1</v>
      </c>
      <c r="D830">
        <v>1</v>
      </c>
      <c r="E830">
        <v>0</v>
      </c>
      <c r="F830">
        <v>25</v>
      </c>
      <c r="G830">
        <f>טבלה20[[#This Row],[LengthofCycle]]+1</f>
        <v>26</v>
      </c>
      <c r="H830" t="str">
        <f>IF(טבלה20[[#This Row],[CycleNumber]]&gt;2,IF(AND(טבלה20[[#This Row],[LengthofCycle]]-F829=F829-F828,טבלה20[[#This Row],[LengthofCycle]]-F829&lt;&gt;0),1,""),"")</f>
        <v/>
      </c>
      <c r="I830" t="str">
        <f>IF(טבלה20[[#This Row],[דילוג]]=1,SUM(H830:H831),"")</f>
        <v/>
      </c>
      <c r="J830" t="str">
        <f>IF(AND(טבלה20[[#This Row],[CycleNumber]]&gt;B829,טבלה20[[#This Row],[CycleNumber]]&gt;2),IF(טבלה20[[#This Row],[דילוג]]=1,טבלה20[[#This Row],[LengthofCycle]]-F829,J829),"")</f>
        <v/>
      </c>
      <c r="K830">
        <f>IF(AND(טבלה20[[#This Row],[CycleNumber]]&gt;B829,טבלה20[[#This Row],[CycleNumber]]&gt;2),IF(טבלה20[[#This Row],[דילוג]]=1,1,IF(MAX(K828:K829)=1,1,IF(טבלה20[[#This Row],[LengthofCycle]]-F829&lt;&gt;טבלה20[[#This Row],[הפרש קבוע אחרון]],0,""))),"")</f>
        <v>0</v>
      </c>
      <c r="L830" t="str">
        <f>IF(טבלה20[[#This Row],[CycleNumber]]&lt;3,"",IF(טבלה20[[#This Row],[דילוג]]=1,1,IF(L829="","",IF(טבלה20[[#This Row],[LengthofCycle]]-F829=טבלה20[[#This Row],[הפרש קבוע אחרון]],1,IF(L829+1&gt;3,"",L829+1)))))</f>
        <v/>
      </c>
      <c r="M830" t="str">
        <f>IF(AND(טבלה20[[#This Row],[פעילות]]=1,L831=2,L832=1,B832&gt;טבלה20[[#This Row],[CycleNumber]]),1,"")</f>
        <v/>
      </c>
      <c r="N830" t="str">
        <f>IF(AND(טבלה20[[#This Row],[האם יש לאישה וסת דילוג?]]=1,טבלה20[[#This Row],[CycleNumber]]&gt;5),IF(AND(טבלה20[[#This Row],[LengthofCycle]]=F827,F829=F826,F828=F825),1,""),"")</f>
        <v/>
      </c>
      <c r="O830" t="str">
        <f>IF(OR(טבלה20[[#This Row],[פעילות]]="",L829=""),"",IF(טבלה20[[#This Row],[פעילות]]=1,1,0))</f>
        <v/>
      </c>
      <c r="P830" t="str">
        <f>IF(AND(טבלה20[[#This Row],[הפרש קבוע אחרון]]&lt;&gt;"",טבלה20[[#This Row],[CycleNumber]]&lt;B831,B831&lt;&gt;"",טבלה20[[#This Row],[פעילות]]&lt;4),IF(F831-טבלה20[[#This Row],[LengthofCycle]]=טבלה20[[#This Row],[הפרש קבוע אחרון]],1,0),"")</f>
        <v/>
      </c>
      <c r="Q830" s="14" t="str">
        <f>IF(טבלה20[[#This Row],[פעילות]]="","",IF(OR(Q829="",AND(טבלה20[[#This Row],[דילוג]]=1,L829=3)),1,Q829+1))</f>
        <v/>
      </c>
      <c r="R830" s="14" t="str">
        <f>IF(AND(טבלה20[[#This Row],[מחזורי פעילות]]=3,H831=1,טבלה20[[#This Row],[הפרש קבוע אחרון]]&lt;&gt;J831),1,"")</f>
        <v/>
      </c>
      <c r="S830" s="14" t="str">
        <f>IF(AND(טבלה20[[#This Row],[מחזורי פעילות]]=3,H831=1,טבלה20[[#This Row],[הפרש קבוע אחרון]]=J831),1,"")</f>
        <v/>
      </c>
      <c r="T830" s="14" t="str">
        <f>IF(AND(טבלה20[[#This Row],[דילוג]]=1,טבלה20[[#This Row],[הפרש קבוע אחרון]]=J829,טבלה20[[#This Row],[מחזורי פעילות]]&gt;1),1,"")</f>
        <v/>
      </c>
      <c r="U830" s="14" t="str">
        <f>IF(OR(AND(טבלה20[[#This Row],[מחזורי פעילות]]&lt;&gt;"",Q831=""),AND(טבלה20[[#This Row],[פעילות]]=3,Q831=1)),טבלה20[[#This Row],[מחזורי פעילות]],"")</f>
        <v/>
      </c>
      <c r="V830" s="14" t="str">
        <f>IF(טבלה20[[#This Row],[באיזה מחזור נעקר אחרי קביעה?]]&lt;&gt;"",1,"")</f>
        <v/>
      </c>
      <c r="W830" s="14" t="str">
        <f>IF(AND(טבלה20[[#This Row],[באיזה מחזור נעקר אחרי קביעה?]]&lt;&gt;"",טבלה20[[#This Row],[CycleNumber]]&gt;B831),טבלה20[[#This Row],[באיזה מחזור נעקר אחרי קביעה?]],"")</f>
        <v/>
      </c>
      <c r="X830" s="14" t="str">
        <f>IF(AND(טבלה20[[#This Row],[הפרש קבוע אחרון]]&lt;&gt;"",J829=""),טבלה20[[#This Row],[CycleNumber]],"")</f>
        <v/>
      </c>
      <c r="Y830" s="14" t="str">
        <f>IF(OR(טבלה20[[#This Row],[CycleNumber]]&gt;B831,B831=""),טבלה20[[#This Row],[CycleNumber]],"")</f>
        <v/>
      </c>
      <c r="Z8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0" t="s">
        <v>75</v>
      </c>
      <c r="AS830">
        <v>5</v>
      </c>
      <c r="AT830">
        <v>26</v>
      </c>
      <c r="AU830">
        <f t="shared" si="27"/>
        <v>0</v>
      </c>
      <c r="AV830" t="str">
        <f t="shared" si="28"/>
        <v/>
      </c>
    </row>
    <row r="831" spans="1:48" x14ac:dyDescent="0.25">
      <c r="A831" t="s">
        <v>75</v>
      </c>
      <c r="B831">
        <v>7</v>
      </c>
      <c r="C831">
        <v>1</v>
      </c>
      <c r="D831">
        <v>1</v>
      </c>
      <c r="E831">
        <v>0</v>
      </c>
      <c r="F831">
        <v>26</v>
      </c>
      <c r="G831">
        <f>טבלה20[[#This Row],[LengthofCycle]]+1</f>
        <v>27</v>
      </c>
      <c r="H831" t="str">
        <f>IF(טבלה20[[#This Row],[CycleNumber]]&gt;2,IF(AND(טבלה20[[#This Row],[LengthofCycle]]-F830=F830-F829,טבלה20[[#This Row],[LengthofCycle]]-F830&lt;&gt;0),1,""),"")</f>
        <v/>
      </c>
      <c r="I831" t="str">
        <f>IF(טבלה20[[#This Row],[דילוג]]=1,SUM(H831:H832),"")</f>
        <v/>
      </c>
      <c r="J831" t="str">
        <f>IF(AND(טבלה20[[#This Row],[CycleNumber]]&gt;B830,טבלה20[[#This Row],[CycleNumber]]&gt;2),IF(טבלה20[[#This Row],[דילוג]]=1,טבלה20[[#This Row],[LengthofCycle]]-F830,J830),"")</f>
        <v/>
      </c>
      <c r="K831">
        <f>IF(AND(טבלה20[[#This Row],[CycleNumber]]&gt;B830,טבלה20[[#This Row],[CycleNumber]]&gt;2),IF(טבלה20[[#This Row],[דילוג]]=1,1,IF(MAX(K829:K830)=1,1,IF(טבלה20[[#This Row],[LengthofCycle]]-F830&lt;&gt;טבלה20[[#This Row],[הפרש קבוע אחרון]],0,""))),"")</f>
        <v>0</v>
      </c>
      <c r="L831" t="str">
        <f>IF(טבלה20[[#This Row],[CycleNumber]]&lt;3,"",IF(טבלה20[[#This Row],[דילוג]]=1,1,IF(L830="","",IF(טבלה20[[#This Row],[LengthofCycle]]-F830=טבלה20[[#This Row],[הפרש קבוע אחרון]],1,IF(L830+1&gt;3,"",L830+1)))))</f>
        <v/>
      </c>
      <c r="M831" t="str">
        <f>IF(AND(טבלה20[[#This Row],[פעילות]]=1,L832=2,L833=1,B833&gt;טבלה20[[#This Row],[CycleNumber]]),1,"")</f>
        <v/>
      </c>
      <c r="N831" t="str">
        <f>IF(AND(טבלה20[[#This Row],[האם יש לאישה וסת דילוג?]]=1,טבלה20[[#This Row],[CycleNumber]]&gt;5),IF(AND(טבלה20[[#This Row],[LengthofCycle]]=F828,F830=F827,F829=F826),1,""),"")</f>
        <v/>
      </c>
      <c r="O831" t="str">
        <f>IF(OR(טבלה20[[#This Row],[פעילות]]="",L830=""),"",IF(טבלה20[[#This Row],[פעילות]]=1,1,0))</f>
        <v/>
      </c>
      <c r="P831" t="str">
        <f>IF(AND(טבלה20[[#This Row],[הפרש קבוע אחרון]]&lt;&gt;"",טבלה20[[#This Row],[CycleNumber]]&lt;B832,B832&lt;&gt;"",טבלה20[[#This Row],[פעילות]]&lt;4),IF(F832-טבלה20[[#This Row],[LengthofCycle]]=טבלה20[[#This Row],[הפרש קבוע אחרון]],1,0),"")</f>
        <v/>
      </c>
      <c r="Q831" s="14" t="str">
        <f>IF(טבלה20[[#This Row],[פעילות]]="","",IF(OR(Q830="",AND(טבלה20[[#This Row],[דילוג]]=1,L830=3)),1,Q830+1))</f>
        <v/>
      </c>
      <c r="R831" s="14" t="str">
        <f>IF(AND(טבלה20[[#This Row],[מחזורי פעילות]]=3,H832=1,טבלה20[[#This Row],[הפרש קבוע אחרון]]&lt;&gt;J832),1,"")</f>
        <v/>
      </c>
      <c r="S831" s="14" t="str">
        <f>IF(AND(טבלה20[[#This Row],[מחזורי פעילות]]=3,H832=1,טבלה20[[#This Row],[הפרש קבוע אחרון]]=J832),1,"")</f>
        <v/>
      </c>
      <c r="T831" s="14" t="str">
        <f>IF(AND(טבלה20[[#This Row],[דילוג]]=1,טבלה20[[#This Row],[הפרש קבוע אחרון]]=J830,טבלה20[[#This Row],[מחזורי פעילות]]&gt;1),1,"")</f>
        <v/>
      </c>
      <c r="U831" s="14" t="str">
        <f>IF(OR(AND(טבלה20[[#This Row],[מחזורי פעילות]]&lt;&gt;"",Q832=""),AND(טבלה20[[#This Row],[פעילות]]=3,Q832=1)),טבלה20[[#This Row],[מחזורי פעילות]],"")</f>
        <v/>
      </c>
      <c r="V831" s="14" t="str">
        <f>IF(טבלה20[[#This Row],[באיזה מחזור נעקר אחרי קביעה?]]&lt;&gt;"",1,"")</f>
        <v/>
      </c>
      <c r="W831" s="14" t="str">
        <f>IF(AND(טבלה20[[#This Row],[באיזה מחזור נעקר אחרי קביעה?]]&lt;&gt;"",טבלה20[[#This Row],[CycleNumber]]&gt;B832),טבלה20[[#This Row],[באיזה מחזור נעקר אחרי קביעה?]],"")</f>
        <v/>
      </c>
      <c r="X831" s="14" t="str">
        <f>IF(AND(טבלה20[[#This Row],[הפרש קבוע אחרון]]&lt;&gt;"",J830=""),טבלה20[[#This Row],[CycleNumber]],"")</f>
        <v/>
      </c>
      <c r="Y831" s="14" t="str">
        <f>IF(OR(טבלה20[[#This Row],[CycleNumber]]&gt;B832,B832=""),טבלה20[[#This Row],[CycleNumber]],"")</f>
        <v/>
      </c>
      <c r="Z8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1" t="s">
        <v>75</v>
      </c>
      <c r="AS831">
        <v>6</v>
      </c>
      <c r="AT831">
        <v>25</v>
      </c>
      <c r="AU831">
        <f t="shared" si="27"/>
        <v>0</v>
      </c>
      <c r="AV831" t="str">
        <f t="shared" si="28"/>
        <v/>
      </c>
    </row>
    <row r="832" spans="1:48" x14ac:dyDescent="0.25">
      <c r="A832" t="s">
        <v>75</v>
      </c>
      <c r="B832">
        <v>8</v>
      </c>
      <c r="C832">
        <v>1</v>
      </c>
      <c r="D832">
        <v>1</v>
      </c>
      <c r="E832">
        <v>0</v>
      </c>
      <c r="F832">
        <v>26</v>
      </c>
      <c r="G832">
        <f>טבלה20[[#This Row],[LengthofCycle]]+1</f>
        <v>27</v>
      </c>
      <c r="H832" t="str">
        <f>IF(טבלה20[[#This Row],[CycleNumber]]&gt;2,IF(AND(טבלה20[[#This Row],[LengthofCycle]]-F831=F831-F830,טבלה20[[#This Row],[LengthofCycle]]-F831&lt;&gt;0),1,""),"")</f>
        <v/>
      </c>
      <c r="I832" t="str">
        <f>IF(טבלה20[[#This Row],[דילוג]]=1,SUM(H832:H833),"")</f>
        <v/>
      </c>
      <c r="J832" t="str">
        <f>IF(AND(טבלה20[[#This Row],[CycleNumber]]&gt;B831,טבלה20[[#This Row],[CycleNumber]]&gt;2),IF(טבלה20[[#This Row],[דילוג]]=1,טבלה20[[#This Row],[LengthofCycle]]-F831,J831),"")</f>
        <v/>
      </c>
      <c r="K832">
        <f>IF(AND(טבלה20[[#This Row],[CycleNumber]]&gt;B831,טבלה20[[#This Row],[CycleNumber]]&gt;2),IF(טבלה20[[#This Row],[דילוג]]=1,1,IF(MAX(K830:K831)=1,1,IF(טבלה20[[#This Row],[LengthofCycle]]-F831&lt;&gt;טבלה20[[#This Row],[הפרש קבוע אחרון]],0,""))),"")</f>
        <v>0</v>
      </c>
      <c r="L832" t="str">
        <f>IF(טבלה20[[#This Row],[CycleNumber]]&lt;3,"",IF(טבלה20[[#This Row],[דילוג]]=1,1,IF(L831="","",IF(טבלה20[[#This Row],[LengthofCycle]]-F831=טבלה20[[#This Row],[הפרש קבוע אחרון]],1,IF(L831+1&gt;3,"",L831+1)))))</f>
        <v/>
      </c>
      <c r="M832" t="str">
        <f>IF(AND(טבלה20[[#This Row],[פעילות]]=1,L833=2,L834=1,B834&gt;טבלה20[[#This Row],[CycleNumber]]),1,"")</f>
        <v/>
      </c>
      <c r="N832" t="str">
        <f>IF(AND(טבלה20[[#This Row],[האם יש לאישה וסת דילוג?]]=1,טבלה20[[#This Row],[CycleNumber]]&gt;5),IF(AND(טבלה20[[#This Row],[LengthofCycle]]=F829,F831=F828,F830=F827),1,""),"")</f>
        <v/>
      </c>
      <c r="O832" t="str">
        <f>IF(OR(טבלה20[[#This Row],[פעילות]]="",L831=""),"",IF(טבלה20[[#This Row],[פעילות]]=1,1,0))</f>
        <v/>
      </c>
      <c r="P832" t="str">
        <f>IF(AND(טבלה20[[#This Row],[הפרש קבוע אחרון]]&lt;&gt;"",טבלה20[[#This Row],[CycleNumber]]&lt;B833,B833&lt;&gt;"",טבלה20[[#This Row],[פעילות]]&lt;4),IF(F833-טבלה20[[#This Row],[LengthofCycle]]=טבלה20[[#This Row],[הפרש קבוע אחרון]],1,0),"")</f>
        <v/>
      </c>
      <c r="Q832" s="14" t="str">
        <f>IF(טבלה20[[#This Row],[פעילות]]="","",IF(OR(Q831="",AND(טבלה20[[#This Row],[דילוג]]=1,L831=3)),1,Q831+1))</f>
        <v/>
      </c>
      <c r="R832" s="14" t="str">
        <f>IF(AND(טבלה20[[#This Row],[מחזורי פעילות]]=3,H833=1,טבלה20[[#This Row],[הפרש קבוע אחרון]]&lt;&gt;J833),1,"")</f>
        <v/>
      </c>
      <c r="S832" s="14" t="str">
        <f>IF(AND(טבלה20[[#This Row],[מחזורי פעילות]]=3,H833=1,טבלה20[[#This Row],[הפרש קבוע אחרון]]=J833),1,"")</f>
        <v/>
      </c>
      <c r="T832" s="14" t="str">
        <f>IF(AND(טבלה20[[#This Row],[דילוג]]=1,טבלה20[[#This Row],[הפרש קבוע אחרון]]=J831,טבלה20[[#This Row],[מחזורי פעילות]]&gt;1),1,"")</f>
        <v/>
      </c>
      <c r="U832" s="14" t="str">
        <f>IF(OR(AND(טבלה20[[#This Row],[מחזורי פעילות]]&lt;&gt;"",Q833=""),AND(טבלה20[[#This Row],[פעילות]]=3,Q833=1)),טבלה20[[#This Row],[מחזורי פעילות]],"")</f>
        <v/>
      </c>
      <c r="V832" s="14" t="str">
        <f>IF(טבלה20[[#This Row],[באיזה מחזור נעקר אחרי קביעה?]]&lt;&gt;"",1,"")</f>
        <v/>
      </c>
      <c r="W832" s="14" t="str">
        <f>IF(AND(טבלה20[[#This Row],[באיזה מחזור נעקר אחרי קביעה?]]&lt;&gt;"",טבלה20[[#This Row],[CycleNumber]]&gt;B833),טבלה20[[#This Row],[באיזה מחזור נעקר אחרי קביעה?]],"")</f>
        <v/>
      </c>
      <c r="X832" s="14" t="str">
        <f>IF(AND(טבלה20[[#This Row],[הפרש קבוע אחרון]]&lt;&gt;"",J831=""),טבלה20[[#This Row],[CycleNumber]],"")</f>
        <v/>
      </c>
      <c r="Y832" s="14" t="str">
        <f>IF(OR(טבלה20[[#This Row],[CycleNumber]]&gt;B833,B833=""),טבלה20[[#This Row],[CycleNumber]],"")</f>
        <v/>
      </c>
      <c r="Z8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2" t="s">
        <v>75</v>
      </c>
      <c r="AS832">
        <v>7</v>
      </c>
      <c r="AT832">
        <v>26</v>
      </c>
      <c r="AU832">
        <f t="shared" si="27"/>
        <v>0</v>
      </c>
      <c r="AV832" t="str">
        <f t="shared" si="28"/>
        <v/>
      </c>
    </row>
    <row r="833" spans="1:48" x14ac:dyDescent="0.25">
      <c r="A833" t="s">
        <v>75</v>
      </c>
      <c r="B833">
        <v>9</v>
      </c>
      <c r="C833">
        <v>1</v>
      </c>
      <c r="D833">
        <v>1</v>
      </c>
      <c r="E833">
        <v>0</v>
      </c>
      <c r="F833">
        <v>26</v>
      </c>
      <c r="G833">
        <f>טבלה20[[#This Row],[LengthofCycle]]+1</f>
        <v>27</v>
      </c>
      <c r="H833" t="str">
        <f>IF(טבלה20[[#This Row],[CycleNumber]]&gt;2,IF(AND(טבלה20[[#This Row],[LengthofCycle]]-F832=F832-F831,טבלה20[[#This Row],[LengthofCycle]]-F832&lt;&gt;0),1,""),"")</f>
        <v/>
      </c>
      <c r="I833" t="str">
        <f>IF(טבלה20[[#This Row],[דילוג]]=1,SUM(H833:H834),"")</f>
        <v/>
      </c>
      <c r="J833" t="str">
        <f>IF(AND(טבלה20[[#This Row],[CycleNumber]]&gt;B832,טבלה20[[#This Row],[CycleNumber]]&gt;2),IF(טבלה20[[#This Row],[דילוג]]=1,טבלה20[[#This Row],[LengthofCycle]]-F832,J832),"")</f>
        <v/>
      </c>
      <c r="K833">
        <f>IF(AND(טבלה20[[#This Row],[CycleNumber]]&gt;B832,טבלה20[[#This Row],[CycleNumber]]&gt;2),IF(טבלה20[[#This Row],[דילוג]]=1,1,IF(MAX(K831:K832)=1,1,IF(טבלה20[[#This Row],[LengthofCycle]]-F832&lt;&gt;טבלה20[[#This Row],[הפרש קבוע אחרון]],0,""))),"")</f>
        <v>0</v>
      </c>
      <c r="L833" t="str">
        <f>IF(טבלה20[[#This Row],[CycleNumber]]&lt;3,"",IF(טבלה20[[#This Row],[דילוג]]=1,1,IF(L832="","",IF(טבלה20[[#This Row],[LengthofCycle]]-F832=טבלה20[[#This Row],[הפרש קבוע אחרון]],1,IF(L832+1&gt;3,"",L832+1)))))</f>
        <v/>
      </c>
      <c r="M833" t="str">
        <f>IF(AND(טבלה20[[#This Row],[פעילות]]=1,L834=2,L835=1,B835&gt;טבלה20[[#This Row],[CycleNumber]]),1,"")</f>
        <v/>
      </c>
      <c r="N833" t="str">
        <f>IF(AND(טבלה20[[#This Row],[האם יש לאישה וסת דילוג?]]=1,טבלה20[[#This Row],[CycleNumber]]&gt;5),IF(AND(טבלה20[[#This Row],[LengthofCycle]]=F830,F832=F829,F831=F828),1,""),"")</f>
        <v/>
      </c>
      <c r="O833" t="str">
        <f>IF(OR(טבלה20[[#This Row],[פעילות]]="",L832=""),"",IF(טבלה20[[#This Row],[פעילות]]=1,1,0))</f>
        <v/>
      </c>
      <c r="P833" t="str">
        <f>IF(AND(טבלה20[[#This Row],[הפרש קבוע אחרון]]&lt;&gt;"",טבלה20[[#This Row],[CycleNumber]]&lt;B834,B834&lt;&gt;"",טבלה20[[#This Row],[פעילות]]&lt;4),IF(F834-טבלה20[[#This Row],[LengthofCycle]]=טבלה20[[#This Row],[הפרש קבוע אחרון]],1,0),"")</f>
        <v/>
      </c>
      <c r="Q833" s="14" t="str">
        <f>IF(טבלה20[[#This Row],[פעילות]]="","",IF(OR(Q832="",AND(טבלה20[[#This Row],[דילוג]]=1,L832=3)),1,Q832+1))</f>
        <v/>
      </c>
      <c r="R833" s="14" t="str">
        <f>IF(AND(טבלה20[[#This Row],[מחזורי פעילות]]=3,H834=1,טבלה20[[#This Row],[הפרש קבוע אחרון]]&lt;&gt;J834),1,"")</f>
        <v/>
      </c>
      <c r="S833" s="14" t="str">
        <f>IF(AND(טבלה20[[#This Row],[מחזורי פעילות]]=3,H834=1,טבלה20[[#This Row],[הפרש קבוע אחרון]]=J834),1,"")</f>
        <v/>
      </c>
      <c r="T833" s="14" t="str">
        <f>IF(AND(טבלה20[[#This Row],[דילוג]]=1,טבלה20[[#This Row],[הפרש קבוע אחרון]]=J832,טבלה20[[#This Row],[מחזורי פעילות]]&gt;1),1,"")</f>
        <v/>
      </c>
      <c r="U833" s="14" t="str">
        <f>IF(OR(AND(טבלה20[[#This Row],[מחזורי פעילות]]&lt;&gt;"",Q834=""),AND(טבלה20[[#This Row],[פעילות]]=3,Q834=1)),טבלה20[[#This Row],[מחזורי פעילות]],"")</f>
        <v/>
      </c>
      <c r="V833" s="14" t="str">
        <f>IF(טבלה20[[#This Row],[באיזה מחזור נעקר אחרי קביעה?]]&lt;&gt;"",1,"")</f>
        <v/>
      </c>
      <c r="W833" s="14" t="str">
        <f>IF(AND(טבלה20[[#This Row],[באיזה מחזור נעקר אחרי קביעה?]]&lt;&gt;"",טבלה20[[#This Row],[CycleNumber]]&gt;B834),טבלה20[[#This Row],[באיזה מחזור נעקר אחרי קביעה?]],"")</f>
        <v/>
      </c>
      <c r="X833" s="14" t="str">
        <f>IF(AND(טבלה20[[#This Row],[הפרש קבוע אחרון]]&lt;&gt;"",J832=""),טבלה20[[#This Row],[CycleNumber]],"")</f>
        <v/>
      </c>
      <c r="Y833" s="14" t="str">
        <f>IF(OR(טבלה20[[#This Row],[CycleNumber]]&gt;B834,B834=""),טבלה20[[#This Row],[CycleNumber]],"")</f>
        <v/>
      </c>
      <c r="Z8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3" t="s">
        <v>75</v>
      </c>
      <c r="AS833">
        <v>8</v>
      </c>
      <c r="AT833">
        <v>26</v>
      </c>
      <c r="AU833">
        <f t="shared" si="27"/>
        <v>0</v>
      </c>
      <c r="AV833" t="str">
        <f t="shared" si="28"/>
        <v/>
      </c>
    </row>
    <row r="834" spans="1:48" x14ac:dyDescent="0.25">
      <c r="A834" t="s">
        <v>75</v>
      </c>
      <c r="B834">
        <v>10</v>
      </c>
      <c r="C834">
        <v>1</v>
      </c>
      <c r="D834">
        <v>1</v>
      </c>
      <c r="E834">
        <v>0</v>
      </c>
      <c r="F834">
        <v>26</v>
      </c>
      <c r="G834">
        <f>טבלה20[[#This Row],[LengthofCycle]]+1</f>
        <v>27</v>
      </c>
      <c r="H834" t="str">
        <f>IF(טבלה20[[#This Row],[CycleNumber]]&gt;2,IF(AND(טבלה20[[#This Row],[LengthofCycle]]-F833=F833-F832,טבלה20[[#This Row],[LengthofCycle]]-F833&lt;&gt;0),1,""),"")</f>
        <v/>
      </c>
      <c r="I834" t="str">
        <f>IF(טבלה20[[#This Row],[דילוג]]=1,SUM(H834:H835),"")</f>
        <v/>
      </c>
      <c r="J834" t="str">
        <f>IF(AND(טבלה20[[#This Row],[CycleNumber]]&gt;B833,טבלה20[[#This Row],[CycleNumber]]&gt;2),IF(טבלה20[[#This Row],[דילוג]]=1,טבלה20[[#This Row],[LengthofCycle]]-F833,J833),"")</f>
        <v/>
      </c>
      <c r="K834">
        <f>IF(AND(טבלה20[[#This Row],[CycleNumber]]&gt;B833,טבלה20[[#This Row],[CycleNumber]]&gt;2),IF(טבלה20[[#This Row],[דילוג]]=1,1,IF(MAX(K832:K833)=1,1,IF(טבלה20[[#This Row],[LengthofCycle]]-F833&lt;&gt;טבלה20[[#This Row],[הפרש קבוע אחרון]],0,""))),"")</f>
        <v>0</v>
      </c>
      <c r="L834" t="str">
        <f>IF(טבלה20[[#This Row],[CycleNumber]]&lt;3,"",IF(טבלה20[[#This Row],[דילוג]]=1,1,IF(L833="","",IF(טבלה20[[#This Row],[LengthofCycle]]-F833=טבלה20[[#This Row],[הפרש קבוע אחרון]],1,IF(L833+1&gt;3,"",L833+1)))))</f>
        <v/>
      </c>
      <c r="M834" t="str">
        <f>IF(AND(טבלה20[[#This Row],[פעילות]]=1,L835=2,L836=1,B836&gt;טבלה20[[#This Row],[CycleNumber]]),1,"")</f>
        <v/>
      </c>
      <c r="N834" t="str">
        <f>IF(AND(טבלה20[[#This Row],[האם יש לאישה וסת דילוג?]]=1,טבלה20[[#This Row],[CycleNumber]]&gt;5),IF(AND(טבלה20[[#This Row],[LengthofCycle]]=F831,F833=F830,F832=F829),1,""),"")</f>
        <v/>
      </c>
      <c r="O834" t="str">
        <f>IF(OR(טבלה20[[#This Row],[פעילות]]="",L833=""),"",IF(טבלה20[[#This Row],[פעילות]]=1,1,0))</f>
        <v/>
      </c>
      <c r="P834" t="str">
        <f>IF(AND(טבלה20[[#This Row],[הפרש קבוע אחרון]]&lt;&gt;"",טבלה20[[#This Row],[CycleNumber]]&lt;B835,B835&lt;&gt;"",טבלה20[[#This Row],[פעילות]]&lt;4),IF(F835-טבלה20[[#This Row],[LengthofCycle]]=טבלה20[[#This Row],[הפרש קבוע אחרון]],1,0),"")</f>
        <v/>
      </c>
      <c r="Q834" s="14" t="str">
        <f>IF(טבלה20[[#This Row],[פעילות]]="","",IF(OR(Q833="",AND(טבלה20[[#This Row],[דילוג]]=1,L833=3)),1,Q833+1))</f>
        <v/>
      </c>
      <c r="R834" s="14" t="str">
        <f>IF(AND(טבלה20[[#This Row],[מחזורי פעילות]]=3,H835=1,טבלה20[[#This Row],[הפרש קבוע אחרון]]&lt;&gt;J835),1,"")</f>
        <v/>
      </c>
      <c r="S834" s="14" t="str">
        <f>IF(AND(טבלה20[[#This Row],[מחזורי פעילות]]=3,H835=1,טבלה20[[#This Row],[הפרש קבוע אחרון]]=J835),1,"")</f>
        <v/>
      </c>
      <c r="T834" s="14" t="str">
        <f>IF(AND(טבלה20[[#This Row],[דילוג]]=1,טבלה20[[#This Row],[הפרש קבוע אחרון]]=J833,טבלה20[[#This Row],[מחזורי פעילות]]&gt;1),1,"")</f>
        <v/>
      </c>
      <c r="U834" s="14" t="str">
        <f>IF(OR(AND(טבלה20[[#This Row],[מחזורי פעילות]]&lt;&gt;"",Q835=""),AND(טבלה20[[#This Row],[פעילות]]=3,Q835=1)),טבלה20[[#This Row],[מחזורי פעילות]],"")</f>
        <v/>
      </c>
      <c r="V834" s="14" t="str">
        <f>IF(טבלה20[[#This Row],[באיזה מחזור נעקר אחרי קביעה?]]&lt;&gt;"",1,"")</f>
        <v/>
      </c>
      <c r="W834" s="14" t="str">
        <f>IF(AND(טבלה20[[#This Row],[באיזה מחזור נעקר אחרי קביעה?]]&lt;&gt;"",טבלה20[[#This Row],[CycleNumber]]&gt;B835),טבלה20[[#This Row],[באיזה מחזור נעקר אחרי קביעה?]],"")</f>
        <v/>
      </c>
      <c r="X834" s="14" t="str">
        <f>IF(AND(טבלה20[[#This Row],[הפרש קבוע אחרון]]&lt;&gt;"",J833=""),טבלה20[[#This Row],[CycleNumber]],"")</f>
        <v/>
      </c>
      <c r="Y834" s="14" t="str">
        <f>IF(OR(טבלה20[[#This Row],[CycleNumber]]&gt;B835,B835=""),טבלה20[[#This Row],[CycleNumber]],"")</f>
        <v/>
      </c>
      <c r="Z8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4" t="s">
        <v>75</v>
      </c>
      <c r="AS834">
        <v>9</v>
      </c>
      <c r="AT834">
        <v>26</v>
      </c>
      <c r="AU834">
        <f t="shared" si="27"/>
        <v>0</v>
      </c>
      <c r="AV834" t="str">
        <f t="shared" si="28"/>
        <v/>
      </c>
    </row>
    <row r="835" spans="1:48" x14ac:dyDescent="0.25">
      <c r="A835" t="s">
        <v>75</v>
      </c>
      <c r="B835">
        <v>11</v>
      </c>
      <c r="C835">
        <v>1</v>
      </c>
      <c r="D835">
        <v>1</v>
      </c>
      <c r="E835">
        <v>0</v>
      </c>
      <c r="F835">
        <v>28</v>
      </c>
      <c r="G835">
        <f>טבלה20[[#This Row],[LengthofCycle]]+1</f>
        <v>29</v>
      </c>
      <c r="H835" t="str">
        <f>IF(טבלה20[[#This Row],[CycleNumber]]&gt;2,IF(AND(טבלה20[[#This Row],[LengthofCycle]]-F834=F834-F833,טבלה20[[#This Row],[LengthofCycle]]-F834&lt;&gt;0),1,""),"")</f>
        <v/>
      </c>
      <c r="I835" t="str">
        <f>IF(טבלה20[[#This Row],[דילוג]]=1,SUM(H835:H836),"")</f>
        <v/>
      </c>
      <c r="J835" t="str">
        <f>IF(AND(טבלה20[[#This Row],[CycleNumber]]&gt;B834,טבלה20[[#This Row],[CycleNumber]]&gt;2),IF(טבלה20[[#This Row],[דילוג]]=1,טבלה20[[#This Row],[LengthofCycle]]-F834,J834),"")</f>
        <v/>
      </c>
      <c r="K835">
        <f>IF(AND(טבלה20[[#This Row],[CycleNumber]]&gt;B834,טבלה20[[#This Row],[CycleNumber]]&gt;2),IF(טבלה20[[#This Row],[דילוג]]=1,1,IF(MAX(K833:K834)=1,1,IF(טבלה20[[#This Row],[LengthofCycle]]-F834&lt;&gt;טבלה20[[#This Row],[הפרש קבוע אחרון]],0,""))),"")</f>
        <v>0</v>
      </c>
      <c r="L835" t="str">
        <f>IF(טבלה20[[#This Row],[CycleNumber]]&lt;3,"",IF(טבלה20[[#This Row],[דילוג]]=1,1,IF(L834="","",IF(טבלה20[[#This Row],[LengthofCycle]]-F834=טבלה20[[#This Row],[הפרש קבוע אחרון]],1,IF(L834+1&gt;3,"",L834+1)))))</f>
        <v/>
      </c>
      <c r="M835" t="str">
        <f>IF(AND(טבלה20[[#This Row],[פעילות]]=1,L836=2,L837=1,B837&gt;טבלה20[[#This Row],[CycleNumber]]),1,"")</f>
        <v/>
      </c>
      <c r="N835" t="str">
        <f>IF(AND(טבלה20[[#This Row],[האם יש לאישה וסת דילוג?]]=1,טבלה20[[#This Row],[CycleNumber]]&gt;5),IF(AND(טבלה20[[#This Row],[LengthofCycle]]=F832,F834=F831,F833=F830),1,""),"")</f>
        <v/>
      </c>
      <c r="O835" t="str">
        <f>IF(OR(טבלה20[[#This Row],[פעילות]]="",L834=""),"",IF(טבלה20[[#This Row],[פעילות]]=1,1,0))</f>
        <v/>
      </c>
      <c r="P835" t="str">
        <f>IF(AND(טבלה20[[#This Row],[הפרש קבוע אחרון]]&lt;&gt;"",טבלה20[[#This Row],[CycleNumber]]&lt;B836,B836&lt;&gt;"",טבלה20[[#This Row],[פעילות]]&lt;4),IF(F836-טבלה20[[#This Row],[LengthofCycle]]=טבלה20[[#This Row],[הפרש קבוע אחרון]],1,0),"")</f>
        <v/>
      </c>
      <c r="Q835" s="14" t="str">
        <f>IF(טבלה20[[#This Row],[פעילות]]="","",IF(OR(Q834="",AND(טבלה20[[#This Row],[דילוג]]=1,L834=3)),1,Q834+1))</f>
        <v/>
      </c>
      <c r="R835" s="14" t="str">
        <f>IF(AND(טבלה20[[#This Row],[מחזורי פעילות]]=3,H836=1,טבלה20[[#This Row],[הפרש קבוע אחרון]]&lt;&gt;J836),1,"")</f>
        <v/>
      </c>
      <c r="S835" s="14" t="str">
        <f>IF(AND(טבלה20[[#This Row],[מחזורי פעילות]]=3,H836=1,טבלה20[[#This Row],[הפרש קבוע אחרון]]=J836),1,"")</f>
        <v/>
      </c>
      <c r="T835" s="14" t="str">
        <f>IF(AND(טבלה20[[#This Row],[דילוג]]=1,טבלה20[[#This Row],[הפרש קבוע אחרון]]=J834,טבלה20[[#This Row],[מחזורי פעילות]]&gt;1),1,"")</f>
        <v/>
      </c>
      <c r="U835" s="14" t="str">
        <f>IF(OR(AND(טבלה20[[#This Row],[מחזורי פעילות]]&lt;&gt;"",Q836=""),AND(טבלה20[[#This Row],[פעילות]]=3,Q836=1)),טבלה20[[#This Row],[מחזורי פעילות]],"")</f>
        <v/>
      </c>
      <c r="V835" s="14" t="str">
        <f>IF(טבלה20[[#This Row],[באיזה מחזור נעקר אחרי קביעה?]]&lt;&gt;"",1,"")</f>
        <v/>
      </c>
      <c r="W835" s="14" t="str">
        <f>IF(AND(טבלה20[[#This Row],[באיזה מחזור נעקר אחרי קביעה?]]&lt;&gt;"",טבלה20[[#This Row],[CycleNumber]]&gt;B836),טבלה20[[#This Row],[באיזה מחזור נעקר אחרי קביעה?]],"")</f>
        <v/>
      </c>
      <c r="X835" s="14" t="str">
        <f>IF(AND(טבלה20[[#This Row],[הפרש קבוע אחרון]]&lt;&gt;"",J834=""),טבלה20[[#This Row],[CycleNumber]],"")</f>
        <v/>
      </c>
      <c r="Y835" s="14" t="str">
        <f>IF(OR(טבלה20[[#This Row],[CycleNumber]]&gt;B836,B836=""),טבלה20[[#This Row],[CycleNumber]],"")</f>
        <v/>
      </c>
      <c r="Z8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5" t="s">
        <v>75</v>
      </c>
      <c r="AS835">
        <v>10</v>
      </c>
      <c r="AT835">
        <v>26</v>
      </c>
      <c r="AU835">
        <f t="shared" si="27"/>
        <v>0</v>
      </c>
      <c r="AV835" t="str">
        <f t="shared" si="28"/>
        <v/>
      </c>
    </row>
    <row r="836" spans="1:48" x14ac:dyDescent="0.25">
      <c r="A836" t="s">
        <v>75</v>
      </c>
      <c r="B836">
        <v>12</v>
      </c>
      <c r="C836">
        <v>1</v>
      </c>
      <c r="D836">
        <v>1</v>
      </c>
      <c r="E836">
        <v>0</v>
      </c>
      <c r="F836">
        <v>27</v>
      </c>
      <c r="G836">
        <f>טבלה20[[#This Row],[LengthofCycle]]+1</f>
        <v>28</v>
      </c>
      <c r="H836" t="str">
        <f>IF(טבלה20[[#This Row],[CycleNumber]]&gt;2,IF(AND(טבלה20[[#This Row],[LengthofCycle]]-F835=F835-F834,טבלה20[[#This Row],[LengthofCycle]]-F835&lt;&gt;0),1,""),"")</f>
        <v/>
      </c>
      <c r="I836" t="str">
        <f>IF(טבלה20[[#This Row],[דילוג]]=1,SUM(H836:H837),"")</f>
        <v/>
      </c>
      <c r="J836" t="str">
        <f>IF(AND(טבלה20[[#This Row],[CycleNumber]]&gt;B835,טבלה20[[#This Row],[CycleNumber]]&gt;2),IF(טבלה20[[#This Row],[דילוג]]=1,טבלה20[[#This Row],[LengthofCycle]]-F835,J835),"")</f>
        <v/>
      </c>
      <c r="K836">
        <f>IF(AND(טבלה20[[#This Row],[CycleNumber]]&gt;B835,טבלה20[[#This Row],[CycleNumber]]&gt;2),IF(טבלה20[[#This Row],[דילוג]]=1,1,IF(MAX(K834:K835)=1,1,IF(טבלה20[[#This Row],[LengthofCycle]]-F835&lt;&gt;טבלה20[[#This Row],[הפרש קבוע אחרון]],0,""))),"")</f>
        <v>0</v>
      </c>
      <c r="L836" t="str">
        <f>IF(טבלה20[[#This Row],[CycleNumber]]&lt;3,"",IF(טבלה20[[#This Row],[דילוג]]=1,1,IF(L835="","",IF(טבלה20[[#This Row],[LengthofCycle]]-F835=טבלה20[[#This Row],[הפרש קבוע אחרון]],1,IF(L835+1&gt;3,"",L835+1)))))</f>
        <v/>
      </c>
      <c r="M836" t="str">
        <f>IF(AND(טבלה20[[#This Row],[פעילות]]=1,L837=2,L838=1,B838&gt;טבלה20[[#This Row],[CycleNumber]]),1,"")</f>
        <v/>
      </c>
      <c r="N836" t="str">
        <f>IF(AND(טבלה20[[#This Row],[האם יש לאישה וסת דילוג?]]=1,טבלה20[[#This Row],[CycleNumber]]&gt;5),IF(AND(טבלה20[[#This Row],[LengthofCycle]]=F833,F835=F832,F834=F831),1,""),"")</f>
        <v/>
      </c>
      <c r="O836" t="str">
        <f>IF(OR(טבלה20[[#This Row],[פעילות]]="",L835=""),"",IF(טבלה20[[#This Row],[פעילות]]=1,1,0))</f>
        <v/>
      </c>
      <c r="P836" t="str">
        <f>IF(AND(טבלה20[[#This Row],[הפרש קבוע אחרון]]&lt;&gt;"",טבלה20[[#This Row],[CycleNumber]]&lt;B837,B837&lt;&gt;"",טבלה20[[#This Row],[פעילות]]&lt;4),IF(F837-טבלה20[[#This Row],[LengthofCycle]]=טבלה20[[#This Row],[הפרש קבוע אחרון]],1,0),"")</f>
        <v/>
      </c>
      <c r="Q836" s="14" t="str">
        <f>IF(טבלה20[[#This Row],[פעילות]]="","",IF(OR(Q835="",AND(טבלה20[[#This Row],[דילוג]]=1,L835=3)),1,Q835+1))</f>
        <v/>
      </c>
      <c r="R836" s="14" t="str">
        <f>IF(AND(טבלה20[[#This Row],[מחזורי פעילות]]=3,H837=1,טבלה20[[#This Row],[הפרש קבוע אחרון]]&lt;&gt;J837),1,"")</f>
        <v/>
      </c>
      <c r="S836" s="14" t="str">
        <f>IF(AND(טבלה20[[#This Row],[מחזורי פעילות]]=3,H837=1,טבלה20[[#This Row],[הפרש קבוע אחרון]]=J837),1,"")</f>
        <v/>
      </c>
      <c r="T836" s="14" t="str">
        <f>IF(AND(טבלה20[[#This Row],[דילוג]]=1,טבלה20[[#This Row],[הפרש קבוע אחרון]]=J835,טבלה20[[#This Row],[מחזורי פעילות]]&gt;1),1,"")</f>
        <v/>
      </c>
      <c r="U836" s="14" t="str">
        <f>IF(OR(AND(טבלה20[[#This Row],[מחזורי פעילות]]&lt;&gt;"",Q837=""),AND(טבלה20[[#This Row],[פעילות]]=3,Q837=1)),טבלה20[[#This Row],[מחזורי פעילות]],"")</f>
        <v/>
      </c>
      <c r="V836" s="14" t="str">
        <f>IF(טבלה20[[#This Row],[באיזה מחזור נעקר אחרי קביעה?]]&lt;&gt;"",1,"")</f>
        <v/>
      </c>
      <c r="W836" s="14" t="str">
        <f>IF(AND(טבלה20[[#This Row],[באיזה מחזור נעקר אחרי קביעה?]]&lt;&gt;"",טבלה20[[#This Row],[CycleNumber]]&gt;B837),טבלה20[[#This Row],[באיזה מחזור נעקר אחרי קביעה?]],"")</f>
        <v/>
      </c>
      <c r="X836" s="14" t="str">
        <f>IF(AND(טבלה20[[#This Row],[הפרש קבוע אחרון]]&lt;&gt;"",J835=""),טבלה20[[#This Row],[CycleNumber]],"")</f>
        <v/>
      </c>
      <c r="Y836" s="14" t="str">
        <f>IF(OR(טבלה20[[#This Row],[CycleNumber]]&gt;B837,B837=""),טבלה20[[#This Row],[CycleNumber]],"")</f>
        <v/>
      </c>
      <c r="Z8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6" t="s">
        <v>75</v>
      </c>
      <c r="AS836">
        <v>11</v>
      </c>
      <c r="AT836">
        <v>28</v>
      </c>
      <c r="AU836">
        <f t="shared" si="27"/>
        <v>0</v>
      </c>
      <c r="AV836" t="str">
        <f t="shared" si="28"/>
        <v/>
      </c>
    </row>
    <row r="837" spans="1:48" x14ac:dyDescent="0.25">
      <c r="A837" t="s">
        <v>75</v>
      </c>
      <c r="B837">
        <v>13</v>
      </c>
      <c r="C837">
        <v>1</v>
      </c>
      <c r="D837">
        <v>1</v>
      </c>
      <c r="E837">
        <v>0</v>
      </c>
      <c r="F837">
        <v>28</v>
      </c>
      <c r="G837">
        <f>טבלה20[[#This Row],[LengthofCycle]]+1</f>
        <v>29</v>
      </c>
      <c r="H837" t="str">
        <f>IF(טבלה20[[#This Row],[CycleNumber]]&gt;2,IF(AND(טבלה20[[#This Row],[LengthofCycle]]-F836=F836-F835,טבלה20[[#This Row],[LengthofCycle]]-F836&lt;&gt;0),1,""),"")</f>
        <v/>
      </c>
      <c r="I837" t="str">
        <f>IF(טבלה20[[#This Row],[דילוג]]=1,SUM(H837:H838),"")</f>
        <v/>
      </c>
      <c r="J837" t="str">
        <f>IF(AND(טבלה20[[#This Row],[CycleNumber]]&gt;B836,טבלה20[[#This Row],[CycleNumber]]&gt;2),IF(טבלה20[[#This Row],[דילוג]]=1,טבלה20[[#This Row],[LengthofCycle]]-F836,J836),"")</f>
        <v/>
      </c>
      <c r="K837">
        <f>IF(AND(טבלה20[[#This Row],[CycleNumber]]&gt;B836,טבלה20[[#This Row],[CycleNumber]]&gt;2),IF(טבלה20[[#This Row],[דילוג]]=1,1,IF(MAX(K835:K836)=1,1,IF(טבלה20[[#This Row],[LengthofCycle]]-F836&lt;&gt;טבלה20[[#This Row],[הפרש קבוע אחרון]],0,""))),"")</f>
        <v>0</v>
      </c>
      <c r="L837" t="str">
        <f>IF(טבלה20[[#This Row],[CycleNumber]]&lt;3,"",IF(טבלה20[[#This Row],[דילוג]]=1,1,IF(L836="","",IF(טבלה20[[#This Row],[LengthofCycle]]-F836=טבלה20[[#This Row],[הפרש קבוע אחרון]],1,IF(L836+1&gt;3,"",L836+1)))))</f>
        <v/>
      </c>
      <c r="M837" t="str">
        <f>IF(AND(טבלה20[[#This Row],[פעילות]]=1,L838=2,L839=1,B839&gt;טבלה20[[#This Row],[CycleNumber]]),1,"")</f>
        <v/>
      </c>
      <c r="N837" t="str">
        <f>IF(AND(טבלה20[[#This Row],[האם יש לאישה וסת דילוג?]]=1,טבלה20[[#This Row],[CycleNumber]]&gt;5),IF(AND(טבלה20[[#This Row],[LengthofCycle]]=F834,F836=F833,F835=F832),1,""),"")</f>
        <v/>
      </c>
      <c r="O837" t="str">
        <f>IF(OR(טבלה20[[#This Row],[פעילות]]="",L836=""),"",IF(טבלה20[[#This Row],[פעילות]]=1,1,0))</f>
        <v/>
      </c>
      <c r="P837" t="str">
        <f>IF(AND(טבלה20[[#This Row],[הפרש קבוע אחרון]]&lt;&gt;"",טבלה20[[#This Row],[CycleNumber]]&lt;B838,B838&lt;&gt;"",טבלה20[[#This Row],[פעילות]]&lt;4),IF(F838-טבלה20[[#This Row],[LengthofCycle]]=טבלה20[[#This Row],[הפרש קבוע אחרון]],1,0),"")</f>
        <v/>
      </c>
      <c r="Q837" s="14" t="str">
        <f>IF(טבלה20[[#This Row],[פעילות]]="","",IF(OR(Q836="",AND(טבלה20[[#This Row],[דילוג]]=1,L836=3)),1,Q836+1))</f>
        <v/>
      </c>
      <c r="R837" s="14" t="str">
        <f>IF(AND(טבלה20[[#This Row],[מחזורי פעילות]]=3,H838=1,טבלה20[[#This Row],[הפרש קבוע אחרון]]&lt;&gt;J838),1,"")</f>
        <v/>
      </c>
      <c r="S837" s="14" t="str">
        <f>IF(AND(טבלה20[[#This Row],[מחזורי פעילות]]=3,H838=1,טבלה20[[#This Row],[הפרש קבוע אחרון]]=J838),1,"")</f>
        <v/>
      </c>
      <c r="T837" s="14" t="str">
        <f>IF(AND(טבלה20[[#This Row],[דילוג]]=1,טבלה20[[#This Row],[הפרש קבוע אחרון]]=J836,טבלה20[[#This Row],[מחזורי פעילות]]&gt;1),1,"")</f>
        <v/>
      </c>
      <c r="U837" s="14" t="str">
        <f>IF(OR(AND(טבלה20[[#This Row],[מחזורי פעילות]]&lt;&gt;"",Q838=""),AND(טבלה20[[#This Row],[פעילות]]=3,Q838=1)),טבלה20[[#This Row],[מחזורי פעילות]],"")</f>
        <v/>
      </c>
      <c r="V837" s="14" t="str">
        <f>IF(טבלה20[[#This Row],[באיזה מחזור נעקר אחרי קביעה?]]&lt;&gt;"",1,"")</f>
        <v/>
      </c>
      <c r="W837" s="14" t="str">
        <f>IF(AND(טבלה20[[#This Row],[באיזה מחזור נעקר אחרי קביעה?]]&lt;&gt;"",טבלה20[[#This Row],[CycleNumber]]&gt;B838),טבלה20[[#This Row],[באיזה מחזור נעקר אחרי קביעה?]],"")</f>
        <v/>
      </c>
      <c r="X837" s="14" t="str">
        <f>IF(AND(טבלה20[[#This Row],[הפרש קבוע אחרון]]&lt;&gt;"",J836=""),טבלה20[[#This Row],[CycleNumber]],"")</f>
        <v/>
      </c>
      <c r="Y837" s="14" t="str">
        <f>IF(OR(טבלה20[[#This Row],[CycleNumber]]&gt;B838,B838=""),טבלה20[[#This Row],[CycleNumber]],"")</f>
        <v/>
      </c>
      <c r="Z8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7" t="s">
        <v>75</v>
      </c>
      <c r="AS837">
        <v>12</v>
      </c>
      <c r="AT837">
        <v>27</v>
      </c>
      <c r="AU837">
        <f t="shared" ref="AU837:AU900" si="29">IF(AS837=AS835+2,IF(AND(AT835-AT836=AT836-AT837,AT835-AT836&lt;&gt;0),1,0),"")</f>
        <v>0</v>
      </c>
      <c r="AV837" t="str">
        <f t="shared" si="28"/>
        <v/>
      </c>
    </row>
    <row r="838" spans="1:48" x14ac:dyDescent="0.25">
      <c r="A838" t="s">
        <v>75</v>
      </c>
      <c r="B838">
        <v>14</v>
      </c>
      <c r="C838">
        <v>1</v>
      </c>
      <c r="D838">
        <v>1</v>
      </c>
      <c r="E838">
        <v>0</v>
      </c>
      <c r="F838">
        <v>27</v>
      </c>
      <c r="G838">
        <f>טבלה20[[#This Row],[LengthofCycle]]+1</f>
        <v>28</v>
      </c>
      <c r="H838" t="str">
        <f>IF(טבלה20[[#This Row],[CycleNumber]]&gt;2,IF(AND(טבלה20[[#This Row],[LengthofCycle]]-F837=F837-F836,טבלה20[[#This Row],[LengthofCycle]]-F837&lt;&gt;0),1,""),"")</f>
        <v/>
      </c>
      <c r="I838" t="str">
        <f>IF(טבלה20[[#This Row],[דילוג]]=1,SUM(H838:H839),"")</f>
        <v/>
      </c>
      <c r="J838" t="str">
        <f>IF(AND(טבלה20[[#This Row],[CycleNumber]]&gt;B837,טבלה20[[#This Row],[CycleNumber]]&gt;2),IF(טבלה20[[#This Row],[דילוג]]=1,טבלה20[[#This Row],[LengthofCycle]]-F837,J837),"")</f>
        <v/>
      </c>
      <c r="K838">
        <f>IF(AND(טבלה20[[#This Row],[CycleNumber]]&gt;B837,טבלה20[[#This Row],[CycleNumber]]&gt;2),IF(טבלה20[[#This Row],[דילוג]]=1,1,IF(MAX(K836:K837)=1,1,IF(טבלה20[[#This Row],[LengthofCycle]]-F837&lt;&gt;טבלה20[[#This Row],[הפרש קבוע אחרון]],0,""))),"")</f>
        <v>0</v>
      </c>
      <c r="L838" t="str">
        <f>IF(טבלה20[[#This Row],[CycleNumber]]&lt;3,"",IF(טבלה20[[#This Row],[דילוג]]=1,1,IF(L837="","",IF(טבלה20[[#This Row],[LengthofCycle]]-F837=טבלה20[[#This Row],[הפרש קבוע אחרון]],1,IF(L837+1&gt;3,"",L837+1)))))</f>
        <v/>
      </c>
      <c r="M838" t="str">
        <f>IF(AND(טבלה20[[#This Row],[פעילות]]=1,L839=2,L840=1,B840&gt;טבלה20[[#This Row],[CycleNumber]]),1,"")</f>
        <v/>
      </c>
      <c r="N838" t="str">
        <f>IF(AND(טבלה20[[#This Row],[האם יש לאישה וסת דילוג?]]=1,טבלה20[[#This Row],[CycleNumber]]&gt;5),IF(AND(טבלה20[[#This Row],[LengthofCycle]]=F835,F837=F834,F836=F833),1,""),"")</f>
        <v/>
      </c>
      <c r="O838" t="str">
        <f>IF(OR(טבלה20[[#This Row],[פעילות]]="",L837=""),"",IF(טבלה20[[#This Row],[פעילות]]=1,1,0))</f>
        <v/>
      </c>
      <c r="P838" t="str">
        <f>IF(AND(טבלה20[[#This Row],[הפרש קבוע אחרון]]&lt;&gt;"",טבלה20[[#This Row],[CycleNumber]]&lt;B839,B839&lt;&gt;"",טבלה20[[#This Row],[פעילות]]&lt;4),IF(F839-טבלה20[[#This Row],[LengthofCycle]]=טבלה20[[#This Row],[הפרש קבוע אחרון]],1,0),"")</f>
        <v/>
      </c>
      <c r="Q838" s="14" t="str">
        <f>IF(טבלה20[[#This Row],[פעילות]]="","",IF(OR(Q837="",AND(טבלה20[[#This Row],[דילוג]]=1,L837=3)),1,Q837+1))</f>
        <v/>
      </c>
      <c r="R838" s="14" t="str">
        <f>IF(AND(טבלה20[[#This Row],[מחזורי פעילות]]=3,H839=1,טבלה20[[#This Row],[הפרש קבוע אחרון]]&lt;&gt;J839),1,"")</f>
        <v/>
      </c>
      <c r="S838" s="14" t="str">
        <f>IF(AND(טבלה20[[#This Row],[מחזורי פעילות]]=3,H839=1,טבלה20[[#This Row],[הפרש קבוע אחרון]]=J839),1,"")</f>
        <v/>
      </c>
      <c r="T838" s="14" t="str">
        <f>IF(AND(טבלה20[[#This Row],[דילוג]]=1,טבלה20[[#This Row],[הפרש קבוע אחרון]]=J837,טבלה20[[#This Row],[מחזורי פעילות]]&gt;1),1,"")</f>
        <v/>
      </c>
      <c r="U838" s="14" t="str">
        <f>IF(OR(AND(טבלה20[[#This Row],[מחזורי פעילות]]&lt;&gt;"",Q839=""),AND(טבלה20[[#This Row],[פעילות]]=3,Q839=1)),טבלה20[[#This Row],[מחזורי פעילות]],"")</f>
        <v/>
      </c>
      <c r="V838" s="14" t="str">
        <f>IF(טבלה20[[#This Row],[באיזה מחזור נעקר אחרי קביעה?]]&lt;&gt;"",1,"")</f>
        <v/>
      </c>
      <c r="W838" s="14" t="str">
        <f>IF(AND(טבלה20[[#This Row],[באיזה מחזור נעקר אחרי קביעה?]]&lt;&gt;"",טבלה20[[#This Row],[CycleNumber]]&gt;B839),טבלה20[[#This Row],[באיזה מחזור נעקר אחרי קביעה?]],"")</f>
        <v/>
      </c>
      <c r="X838" s="14" t="str">
        <f>IF(AND(טבלה20[[#This Row],[הפרש קבוע אחרון]]&lt;&gt;"",J837=""),טבלה20[[#This Row],[CycleNumber]],"")</f>
        <v/>
      </c>
      <c r="Y838" s="14">
        <f>IF(OR(טבלה20[[#This Row],[CycleNumber]]&gt;B839,B839=""),טבלה20[[#This Row],[CycleNumber]],"")</f>
        <v>14</v>
      </c>
      <c r="Z8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8" t="s">
        <v>75</v>
      </c>
      <c r="AS838">
        <v>13</v>
      </c>
      <c r="AT838">
        <v>28</v>
      </c>
      <c r="AU838">
        <f t="shared" si="29"/>
        <v>0</v>
      </c>
      <c r="AV838" t="str">
        <f t="shared" ref="AV838:AV901" si="30">IF(AND(AU838=1,AU837=1),1,"")</f>
        <v/>
      </c>
    </row>
    <row r="839" spans="1:48" x14ac:dyDescent="0.25">
      <c r="A839" t="s">
        <v>13</v>
      </c>
      <c r="B839">
        <v>1</v>
      </c>
      <c r="C839">
        <v>0</v>
      </c>
      <c r="D839">
        <v>0</v>
      </c>
      <c r="E839">
        <v>0</v>
      </c>
      <c r="F839">
        <v>36</v>
      </c>
      <c r="G839">
        <f>טבלה20[[#This Row],[LengthofCycle]]+1</f>
        <v>37</v>
      </c>
      <c r="H839" t="str">
        <f>IF(טבלה20[[#This Row],[CycleNumber]]&gt;2,IF(AND(טבלה20[[#This Row],[LengthofCycle]]-F838=F838-F837,טבלה20[[#This Row],[LengthofCycle]]-F838&lt;&gt;0),1,""),"")</f>
        <v/>
      </c>
      <c r="I839" t="str">
        <f>IF(טבלה20[[#This Row],[דילוג]]=1,SUM(H839:H840),"")</f>
        <v/>
      </c>
      <c r="J839" t="str">
        <f>IF(AND(טבלה20[[#This Row],[CycleNumber]]&gt;B838,טבלה20[[#This Row],[CycleNumber]]&gt;2),IF(טבלה20[[#This Row],[דילוג]]=1,טבלה20[[#This Row],[LengthofCycle]]-F838,J838),"")</f>
        <v/>
      </c>
      <c r="K839" t="str">
        <f>IF(AND(טבלה20[[#This Row],[CycleNumber]]&gt;B838,טבלה20[[#This Row],[CycleNumber]]&gt;2),IF(טבלה20[[#This Row],[דילוג]]=1,1,IF(MAX(K837:K838)=1,1,IF(טבלה20[[#This Row],[LengthofCycle]]-F838&lt;&gt;טבלה20[[#This Row],[הפרש קבוע אחרון]],0,""))),"")</f>
        <v/>
      </c>
      <c r="L839" t="str">
        <f>IF(טבלה20[[#This Row],[CycleNumber]]&lt;3,"",IF(טבלה20[[#This Row],[דילוג]]=1,1,IF(L838="","",IF(טבלה20[[#This Row],[LengthofCycle]]-F838=טבלה20[[#This Row],[הפרש קבוע אחרון]],1,IF(L838+1&gt;3,"",L838+1)))))</f>
        <v/>
      </c>
      <c r="M839" t="str">
        <f>IF(AND(טבלה20[[#This Row],[פעילות]]=1,L840=2,L841=1,B841&gt;טבלה20[[#This Row],[CycleNumber]]),1,"")</f>
        <v/>
      </c>
      <c r="N839" t="str">
        <f>IF(AND(טבלה20[[#This Row],[האם יש לאישה וסת דילוג?]]=1,טבלה20[[#This Row],[CycleNumber]]&gt;5),IF(AND(טבלה20[[#This Row],[LengthofCycle]]=F836,F838=F835,F837=F834),1,""),"")</f>
        <v/>
      </c>
      <c r="O839" t="str">
        <f>IF(OR(טבלה20[[#This Row],[פעילות]]="",L838=""),"",IF(טבלה20[[#This Row],[פעילות]]=1,1,0))</f>
        <v/>
      </c>
      <c r="P839" t="str">
        <f>IF(AND(טבלה20[[#This Row],[הפרש קבוע אחרון]]&lt;&gt;"",טבלה20[[#This Row],[CycleNumber]]&lt;B840,B840&lt;&gt;"",טבלה20[[#This Row],[פעילות]]&lt;4),IF(F840-טבלה20[[#This Row],[LengthofCycle]]=טבלה20[[#This Row],[הפרש קבוע אחרון]],1,0),"")</f>
        <v/>
      </c>
      <c r="Q839" s="14" t="str">
        <f>IF(טבלה20[[#This Row],[פעילות]]="","",IF(OR(Q838="",AND(טבלה20[[#This Row],[דילוג]]=1,L838=3)),1,Q838+1))</f>
        <v/>
      </c>
      <c r="R839" s="14" t="str">
        <f>IF(AND(טבלה20[[#This Row],[מחזורי פעילות]]=3,H840=1,טבלה20[[#This Row],[הפרש קבוע אחרון]]&lt;&gt;J840),1,"")</f>
        <v/>
      </c>
      <c r="S839" s="14" t="str">
        <f>IF(AND(טבלה20[[#This Row],[מחזורי פעילות]]=3,H840=1,טבלה20[[#This Row],[הפרש קבוע אחרון]]=J840),1,"")</f>
        <v/>
      </c>
      <c r="T839" s="14" t="str">
        <f>IF(AND(טבלה20[[#This Row],[דילוג]]=1,טבלה20[[#This Row],[הפרש קבוע אחרון]]=J838,טבלה20[[#This Row],[מחזורי פעילות]]&gt;1),1,"")</f>
        <v/>
      </c>
      <c r="U839" s="14" t="str">
        <f>IF(OR(AND(טבלה20[[#This Row],[מחזורי פעילות]]&lt;&gt;"",Q840=""),AND(טבלה20[[#This Row],[פעילות]]=3,Q840=1)),טבלה20[[#This Row],[מחזורי פעילות]],"")</f>
        <v/>
      </c>
      <c r="V839" s="14" t="str">
        <f>IF(טבלה20[[#This Row],[באיזה מחזור נעקר אחרי קביעה?]]&lt;&gt;"",1,"")</f>
        <v/>
      </c>
      <c r="W839" s="14" t="str">
        <f>IF(AND(טבלה20[[#This Row],[באיזה מחזור נעקר אחרי קביעה?]]&lt;&gt;"",טבלה20[[#This Row],[CycleNumber]]&gt;B840),טבלה20[[#This Row],[באיזה מחזור נעקר אחרי קביעה?]],"")</f>
        <v/>
      </c>
      <c r="X839" s="14" t="str">
        <f>IF(AND(טבלה20[[#This Row],[הפרש קבוע אחרון]]&lt;&gt;"",J838=""),טבלה20[[#This Row],[CycleNumber]],"")</f>
        <v/>
      </c>
      <c r="Y839" s="14" t="str">
        <f>IF(OR(טבלה20[[#This Row],[CycleNumber]]&gt;B840,B840=""),טבלה20[[#This Row],[CycleNumber]],"")</f>
        <v/>
      </c>
      <c r="Z8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39" t="s">
        <v>75</v>
      </c>
      <c r="AS839">
        <v>14</v>
      </c>
      <c r="AT839">
        <v>27</v>
      </c>
      <c r="AU839">
        <f t="shared" si="29"/>
        <v>0</v>
      </c>
      <c r="AV839" t="str">
        <f t="shared" si="30"/>
        <v/>
      </c>
    </row>
    <row r="840" spans="1:48" x14ac:dyDescent="0.25">
      <c r="A840" t="s">
        <v>13</v>
      </c>
      <c r="B840">
        <v>2</v>
      </c>
      <c r="C840">
        <v>0</v>
      </c>
      <c r="D840">
        <v>1</v>
      </c>
      <c r="E840">
        <v>0</v>
      </c>
      <c r="F840">
        <v>28</v>
      </c>
      <c r="G840">
        <f>טבלה20[[#This Row],[LengthofCycle]]+1</f>
        <v>29</v>
      </c>
      <c r="H840" t="str">
        <f>IF(טבלה20[[#This Row],[CycleNumber]]&gt;2,IF(AND(טבלה20[[#This Row],[LengthofCycle]]-F839=F839-F838,טבלה20[[#This Row],[LengthofCycle]]-F839&lt;&gt;0),1,""),"")</f>
        <v/>
      </c>
      <c r="I840" t="str">
        <f>IF(טבלה20[[#This Row],[דילוג]]=1,SUM(H840:H841),"")</f>
        <v/>
      </c>
      <c r="J840" t="str">
        <f>IF(AND(טבלה20[[#This Row],[CycleNumber]]&gt;B839,טבלה20[[#This Row],[CycleNumber]]&gt;2),IF(טבלה20[[#This Row],[דילוג]]=1,טבלה20[[#This Row],[LengthofCycle]]-F839,J839),"")</f>
        <v/>
      </c>
      <c r="K840" t="str">
        <f>IF(AND(טבלה20[[#This Row],[CycleNumber]]&gt;B839,טבלה20[[#This Row],[CycleNumber]]&gt;2),IF(טבלה20[[#This Row],[דילוג]]=1,1,IF(MAX(K838:K839)=1,1,IF(טבלה20[[#This Row],[LengthofCycle]]-F839&lt;&gt;טבלה20[[#This Row],[הפרש קבוע אחרון]],0,""))),"")</f>
        <v/>
      </c>
      <c r="L840" t="str">
        <f>IF(טבלה20[[#This Row],[CycleNumber]]&lt;3,"",IF(טבלה20[[#This Row],[דילוג]]=1,1,IF(L839="","",IF(טבלה20[[#This Row],[LengthofCycle]]-F839=טבלה20[[#This Row],[הפרש קבוע אחרון]],1,IF(L839+1&gt;3,"",L839+1)))))</f>
        <v/>
      </c>
      <c r="M840" t="str">
        <f>IF(AND(טבלה20[[#This Row],[פעילות]]=1,L841=2,L842=1,B842&gt;טבלה20[[#This Row],[CycleNumber]]),1,"")</f>
        <v/>
      </c>
      <c r="N840" t="str">
        <f>IF(AND(טבלה20[[#This Row],[האם יש לאישה וסת דילוג?]]=1,טבלה20[[#This Row],[CycleNumber]]&gt;5),IF(AND(טבלה20[[#This Row],[LengthofCycle]]=F837,F839=F836,F838=F835),1,""),"")</f>
        <v/>
      </c>
      <c r="O840" t="str">
        <f>IF(OR(טבלה20[[#This Row],[פעילות]]="",L839=""),"",IF(טבלה20[[#This Row],[פעילות]]=1,1,0))</f>
        <v/>
      </c>
      <c r="P840" t="str">
        <f>IF(AND(טבלה20[[#This Row],[הפרש קבוע אחרון]]&lt;&gt;"",טבלה20[[#This Row],[CycleNumber]]&lt;B841,B841&lt;&gt;"",טבלה20[[#This Row],[פעילות]]&lt;4),IF(F841-טבלה20[[#This Row],[LengthofCycle]]=טבלה20[[#This Row],[הפרש קבוע אחרון]],1,0),"")</f>
        <v/>
      </c>
      <c r="Q840" s="14" t="str">
        <f>IF(טבלה20[[#This Row],[פעילות]]="","",IF(OR(Q839="",AND(טבלה20[[#This Row],[דילוג]]=1,L839=3)),1,Q839+1))</f>
        <v/>
      </c>
      <c r="R840" s="14" t="str">
        <f>IF(AND(טבלה20[[#This Row],[מחזורי פעילות]]=3,H841=1,טבלה20[[#This Row],[הפרש קבוע אחרון]]&lt;&gt;J841),1,"")</f>
        <v/>
      </c>
      <c r="S840" s="14" t="str">
        <f>IF(AND(טבלה20[[#This Row],[מחזורי פעילות]]=3,H841=1,טבלה20[[#This Row],[הפרש קבוע אחרון]]=J841),1,"")</f>
        <v/>
      </c>
      <c r="T840" s="14" t="str">
        <f>IF(AND(טבלה20[[#This Row],[דילוג]]=1,טבלה20[[#This Row],[הפרש קבוע אחרון]]=J839,טבלה20[[#This Row],[מחזורי פעילות]]&gt;1),1,"")</f>
        <v/>
      </c>
      <c r="U840" s="14" t="str">
        <f>IF(OR(AND(טבלה20[[#This Row],[מחזורי פעילות]]&lt;&gt;"",Q841=""),AND(טבלה20[[#This Row],[פעילות]]=3,Q841=1)),טבלה20[[#This Row],[מחזורי פעילות]],"")</f>
        <v/>
      </c>
      <c r="V840" s="14" t="str">
        <f>IF(טבלה20[[#This Row],[באיזה מחזור נעקר אחרי קביעה?]]&lt;&gt;"",1,"")</f>
        <v/>
      </c>
      <c r="W840" s="14" t="str">
        <f>IF(AND(טבלה20[[#This Row],[באיזה מחזור נעקר אחרי קביעה?]]&lt;&gt;"",טבלה20[[#This Row],[CycleNumber]]&gt;B841),טבלה20[[#This Row],[באיזה מחזור נעקר אחרי קביעה?]],"")</f>
        <v/>
      </c>
      <c r="X840" s="14" t="str">
        <f>IF(AND(טבלה20[[#This Row],[הפרש קבוע אחרון]]&lt;&gt;"",J839=""),טבלה20[[#This Row],[CycleNumber]],"")</f>
        <v/>
      </c>
      <c r="Y840" s="14" t="str">
        <f>IF(OR(טבלה20[[#This Row],[CycleNumber]]&gt;B841,B841=""),טבלה20[[#This Row],[CycleNumber]],"")</f>
        <v/>
      </c>
      <c r="Z8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0" t="s">
        <v>13</v>
      </c>
      <c r="AS840">
        <v>1</v>
      </c>
      <c r="AT840">
        <v>36</v>
      </c>
      <c r="AU840" t="str">
        <f t="shared" si="29"/>
        <v/>
      </c>
      <c r="AV840" t="str">
        <f t="shared" si="30"/>
        <v/>
      </c>
    </row>
    <row r="841" spans="1:48" x14ac:dyDescent="0.25">
      <c r="A841" t="s">
        <v>13</v>
      </c>
      <c r="B841">
        <v>3</v>
      </c>
      <c r="C841">
        <v>0</v>
      </c>
      <c r="D841">
        <v>1</v>
      </c>
      <c r="E841">
        <v>0</v>
      </c>
      <c r="F841">
        <v>31</v>
      </c>
      <c r="G841">
        <f>טבלה20[[#This Row],[LengthofCycle]]+1</f>
        <v>32</v>
      </c>
      <c r="H841" t="str">
        <f>IF(טבלה20[[#This Row],[CycleNumber]]&gt;2,IF(AND(טבלה20[[#This Row],[LengthofCycle]]-F840=F840-F839,טבלה20[[#This Row],[LengthofCycle]]-F840&lt;&gt;0),1,""),"")</f>
        <v/>
      </c>
      <c r="I841" t="str">
        <f>IF(טבלה20[[#This Row],[דילוג]]=1,SUM(H841:H842),"")</f>
        <v/>
      </c>
      <c r="J841" t="str">
        <f>IF(AND(טבלה20[[#This Row],[CycleNumber]]&gt;B840,טבלה20[[#This Row],[CycleNumber]]&gt;2),IF(טבלה20[[#This Row],[דילוג]]=1,טבלה20[[#This Row],[LengthofCycle]]-F840,J840),"")</f>
        <v/>
      </c>
      <c r="K841">
        <f>IF(AND(טבלה20[[#This Row],[CycleNumber]]&gt;B840,טבלה20[[#This Row],[CycleNumber]]&gt;2),IF(טבלה20[[#This Row],[דילוג]]=1,1,IF(MAX(K839:K840)=1,1,IF(טבלה20[[#This Row],[LengthofCycle]]-F840&lt;&gt;טבלה20[[#This Row],[הפרש קבוע אחרון]],0,""))),"")</f>
        <v>0</v>
      </c>
      <c r="L841" t="str">
        <f>IF(טבלה20[[#This Row],[CycleNumber]]&lt;3,"",IF(טבלה20[[#This Row],[דילוג]]=1,1,IF(L840="","",IF(טבלה20[[#This Row],[LengthofCycle]]-F840=טבלה20[[#This Row],[הפרש קבוע אחרון]],1,IF(L840+1&gt;3,"",L840+1)))))</f>
        <v/>
      </c>
      <c r="M841" t="str">
        <f>IF(AND(טבלה20[[#This Row],[פעילות]]=1,L842=2,L843=1,B843&gt;טבלה20[[#This Row],[CycleNumber]]),1,"")</f>
        <v/>
      </c>
      <c r="N841" t="str">
        <f>IF(AND(טבלה20[[#This Row],[האם יש לאישה וסת דילוג?]]=1,טבלה20[[#This Row],[CycleNumber]]&gt;5),IF(AND(טבלה20[[#This Row],[LengthofCycle]]=F838,F840=F837,F839=F836),1,""),"")</f>
        <v/>
      </c>
      <c r="O841" t="str">
        <f>IF(OR(טבלה20[[#This Row],[פעילות]]="",L840=""),"",IF(טבלה20[[#This Row],[פעילות]]=1,1,0))</f>
        <v/>
      </c>
      <c r="P841" t="str">
        <f>IF(AND(טבלה20[[#This Row],[הפרש קבוע אחרון]]&lt;&gt;"",טבלה20[[#This Row],[CycleNumber]]&lt;B842,B842&lt;&gt;"",טבלה20[[#This Row],[פעילות]]&lt;4),IF(F842-טבלה20[[#This Row],[LengthofCycle]]=טבלה20[[#This Row],[הפרש קבוע אחרון]],1,0),"")</f>
        <v/>
      </c>
      <c r="Q841" s="14" t="str">
        <f>IF(טבלה20[[#This Row],[פעילות]]="","",IF(OR(Q840="",AND(טבלה20[[#This Row],[דילוג]]=1,L840=3)),1,Q840+1))</f>
        <v/>
      </c>
      <c r="R841" s="14" t="str">
        <f>IF(AND(טבלה20[[#This Row],[מחזורי פעילות]]=3,H842=1,טבלה20[[#This Row],[הפרש קבוע אחרון]]&lt;&gt;J842),1,"")</f>
        <v/>
      </c>
      <c r="S841" s="14" t="str">
        <f>IF(AND(טבלה20[[#This Row],[מחזורי פעילות]]=3,H842=1,טבלה20[[#This Row],[הפרש קבוע אחרון]]=J842),1,"")</f>
        <v/>
      </c>
      <c r="T841" s="14" t="str">
        <f>IF(AND(טבלה20[[#This Row],[דילוג]]=1,טבלה20[[#This Row],[הפרש קבוע אחרון]]=J840,טבלה20[[#This Row],[מחזורי פעילות]]&gt;1),1,"")</f>
        <v/>
      </c>
      <c r="U841" s="14" t="str">
        <f>IF(OR(AND(טבלה20[[#This Row],[מחזורי פעילות]]&lt;&gt;"",Q842=""),AND(טבלה20[[#This Row],[פעילות]]=3,Q842=1)),טבלה20[[#This Row],[מחזורי פעילות]],"")</f>
        <v/>
      </c>
      <c r="V841" s="14" t="str">
        <f>IF(טבלה20[[#This Row],[באיזה מחזור נעקר אחרי קביעה?]]&lt;&gt;"",1,"")</f>
        <v/>
      </c>
      <c r="W841" s="14" t="str">
        <f>IF(AND(טבלה20[[#This Row],[באיזה מחזור נעקר אחרי קביעה?]]&lt;&gt;"",טבלה20[[#This Row],[CycleNumber]]&gt;B842),טבלה20[[#This Row],[באיזה מחזור נעקר אחרי קביעה?]],"")</f>
        <v/>
      </c>
      <c r="X841" s="14" t="str">
        <f>IF(AND(טבלה20[[#This Row],[הפרש קבוע אחרון]]&lt;&gt;"",J840=""),טבלה20[[#This Row],[CycleNumber]],"")</f>
        <v/>
      </c>
      <c r="Y841" s="14" t="str">
        <f>IF(OR(טבלה20[[#This Row],[CycleNumber]]&gt;B842,B842=""),טבלה20[[#This Row],[CycleNumber]],"")</f>
        <v/>
      </c>
      <c r="Z8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1" t="s">
        <v>13</v>
      </c>
      <c r="AS841">
        <v>2</v>
      </c>
      <c r="AT841">
        <v>28</v>
      </c>
      <c r="AU841" t="str">
        <f t="shared" si="29"/>
        <v/>
      </c>
      <c r="AV841" t="str">
        <f t="shared" si="30"/>
        <v/>
      </c>
    </row>
    <row r="842" spans="1:48" x14ac:dyDescent="0.25">
      <c r="A842" t="s">
        <v>13</v>
      </c>
      <c r="B842">
        <v>4</v>
      </c>
      <c r="C842">
        <v>0</v>
      </c>
      <c r="D842">
        <v>0</v>
      </c>
      <c r="E842">
        <v>0</v>
      </c>
      <c r="F842">
        <v>33</v>
      </c>
      <c r="G842">
        <f>טבלה20[[#This Row],[LengthofCycle]]+1</f>
        <v>34</v>
      </c>
      <c r="H842" t="str">
        <f>IF(טבלה20[[#This Row],[CycleNumber]]&gt;2,IF(AND(טבלה20[[#This Row],[LengthofCycle]]-F841=F841-F840,טבלה20[[#This Row],[LengthofCycle]]-F841&lt;&gt;0),1,""),"")</f>
        <v/>
      </c>
      <c r="I842" t="str">
        <f>IF(טבלה20[[#This Row],[דילוג]]=1,SUM(H842:H843),"")</f>
        <v/>
      </c>
      <c r="J842" t="str">
        <f>IF(AND(טבלה20[[#This Row],[CycleNumber]]&gt;B841,טבלה20[[#This Row],[CycleNumber]]&gt;2),IF(טבלה20[[#This Row],[דילוג]]=1,טבלה20[[#This Row],[LengthofCycle]]-F841,J841),"")</f>
        <v/>
      </c>
      <c r="K842">
        <f>IF(AND(טבלה20[[#This Row],[CycleNumber]]&gt;B841,טבלה20[[#This Row],[CycleNumber]]&gt;2),IF(טבלה20[[#This Row],[דילוג]]=1,1,IF(MAX(K840:K841)=1,1,IF(טבלה20[[#This Row],[LengthofCycle]]-F841&lt;&gt;טבלה20[[#This Row],[הפרש קבוע אחרון]],0,""))),"")</f>
        <v>0</v>
      </c>
      <c r="L842" t="str">
        <f>IF(טבלה20[[#This Row],[CycleNumber]]&lt;3,"",IF(טבלה20[[#This Row],[דילוג]]=1,1,IF(L841="","",IF(טבלה20[[#This Row],[LengthofCycle]]-F841=טבלה20[[#This Row],[הפרש קבוע אחרון]],1,IF(L841+1&gt;3,"",L841+1)))))</f>
        <v/>
      </c>
      <c r="M842" t="str">
        <f>IF(AND(טבלה20[[#This Row],[פעילות]]=1,L843=2,L844=1,B844&gt;טבלה20[[#This Row],[CycleNumber]]),1,"")</f>
        <v/>
      </c>
      <c r="N842" t="str">
        <f>IF(AND(טבלה20[[#This Row],[האם יש לאישה וסת דילוג?]]=1,טבלה20[[#This Row],[CycleNumber]]&gt;5),IF(AND(טבלה20[[#This Row],[LengthofCycle]]=F839,F841=F838,F840=F837),1,""),"")</f>
        <v/>
      </c>
      <c r="O842" t="str">
        <f>IF(OR(טבלה20[[#This Row],[פעילות]]="",L841=""),"",IF(טבלה20[[#This Row],[פעילות]]=1,1,0))</f>
        <v/>
      </c>
      <c r="P842" t="str">
        <f>IF(AND(טבלה20[[#This Row],[הפרש קבוע אחרון]]&lt;&gt;"",טבלה20[[#This Row],[CycleNumber]]&lt;B843,B843&lt;&gt;"",טבלה20[[#This Row],[פעילות]]&lt;4),IF(F843-טבלה20[[#This Row],[LengthofCycle]]=טבלה20[[#This Row],[הפרש קבוע אחרון]],1,0),"")</f>
        <v/>
      </c>
      <c r="Q842" s="14" t="str">
        <f>IF(טבלה20[[#This Row],[פעילות]]="","",IF(OR(Q841="",AND(טבלה20[[#This Row],[דילוג]]=1,L841=3)),1,Q841+1))</f>
        <v/>
      </c>
      <c r="R842" s="14" t="str">
        <f>IF(AND(טבלה20[[#This Row],[מחזורי פעילות]]=3,H843=1,טבלה20[[#This Row],[הפרש קבוע אחרון]]&lt;&gt;J843),1,"")</f>
        <v/>
      </c>
      <c r="S842" s="14" t="str">
        <f>IF(AND(טבלה20[[#This Row],[מחזורי פעילות]]=3,H843=1,טבלה20[[#This Row],[הפרש קבוע אחרון]]=J843),1,"")</f>
        <v/>
      </c>
      <c r="T842" s="14" t="str">
        <f>IF(AND(טבלה20[[#This Row],[דילוג]]=1,טבלה20[[#This Row],[הפרש קבוע אחרון]]=J841,טבלה20[[#This Row],[מחזורי פעילות]]&gt;1),1,"")</f>
        <v/>
      </c>
      <c r="U842" s="14" t="str">
        <f>IF(OR(AND(טבלה20[[#This Row],[מחזורי פעילות]]&lt;&gt;"",Q843=""),AND(טבלה20[[#This Row],[פעילות]]=3,Q843=1)),טבלה20[[#This Row],[מחזורי פעילות]],"")</f>
        <v/>
      </c>
      <c r="V842" s="14" t="str">
        <f>IF(טבלה20[[#This Row],[באיזה מחזור נעקר אחרי קביעה?]]&lt;&gt;"",1,"")</f>
        <v/>
      </c>
      <c r="W842" s="14" t="str">
        <f>IF(AND(טבלה20[[#This Row],[באיזה מחזור נעקר אחרי קביעה?]]&lt;&gt;"",טבלה20[[#This Row],[CycleNumber]]&gt;B843),טבלה20[[#This Row],[באיזה מחזור נעקר אחרי קביעה?]],"")</f>
        <v/>
      </c>
      <c r="X842" s="14" t="str">
        <f>IF(AND(טבלה20[[#This Row],[הפרש קבוע אחרון]]&lt;&gt;"",J841=""),טבלה20[[#This Row],[CycleNumber]],"")</f>
        <v/>
      </c>
      <c r="Y842" s="14" t="str">
        <f>IF(OR(טבלה20[[#This Row],[CycleNumber]]&gt;B843,B843=""),טבלה20[[#This Row],[CycleNumber]],"")</f>
        <v/>
      </c>
      <c r="Z8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2" t="s">
        <v>13</v>
      </c>
      <c r="AS842">
        <v>3</v>
      </c>
      <c r="AT842">
        <v>31</v>
      </c>
      <c r="AU842">
        <f t="shared" si="29"/>
        <v>0</v>
      </c>
      <c r="AV842" t="str">
        <f t="shared" si="30"/>
        <v/>
      </c>
    </row>
    <row r="843" spans="1:48" x14ac:dyDescent="0.25">
      <c r="A843" t="s">
        <v>13</v>
      </c>
      <c r="B843">
        <v>5</v>
      </c>
      <c r="C843">
        <v>0</v>
      </c>
      <c r="D843">
        <v>0</v>
      </c>
      <c r="E843">
        <v>0</v>
      </c>
      <c r="F843">
        <v>30</v>
      </c>
      <c r="G843">
        <f>טבלה20[[#This Row],[LengthofCycle]]+1</f>
        <v>31</v>
      </c>
      <c r="H843" t="str">
        <f>IF(טבלה20[[#This Row],[CycleNumber]]&gt;2,IF(AND(טבלה20[[#This Row],[LengthofCycle]]-F842=F842-F841,טבלה20[[#This Row],[LengthofCycle]]-F842&lt;&gt;0),1,""),"")</f>
        <v/>
      </c>
      <c r="I843" t="str">
        <f>IF(טבלה20[[#This Row],[דילוג]]=1,SUM(H843:H844),"")</f>
        <v/>
      </c>
      <c r="J843" t="str">
        <f>IF(AND(טבלה20[[#This Row],[CycleNumber]]&gt;B842,טבלה20[[#This Row],[CycleNumber]]&gt;2),IF(טבלה20[[#This Row],[דילוג]]=1,טבלה20[[#This Row],[LengthofCycle]]-F842,J842),"")</f>
        <v/>
      </c>
      <c r="K843">
        <f>IF(AND(טבלה20[[#This Row],[CycleNumber]]&gt;B842,טבלה20[[#This Row],[CycleNumber]]&gt;2),IF(טבלה20[[#This Row],[דילוג]]=1,1,IF(MAX(K841:K842)=1,1,IF(טבלה20[[#This Row],[LengthofCycle]]-F842&lt;&gt;טבלה20[[#This Row],[הפרש קבוע אחרון]],0,""))),"")</f>
        <v>0</v>
      </c>
      <c r="L843" t="str">
        <f>IF(טבלה20[[#This Row],[CycleNumber]]&lt;3,"",IF(טבלה20[[#This Row],[דילוג]]=1,1,IF(L842="","",IF(טבלה20[[#This Row],[LengthofCycle]]-F842=טבלה20[[#This Row],[הפרש קבוע אחרון]],1,IF(L842+1&gt;3,"",L842+1)))))</f>
        <v/>
      </c>
      <c r="M843" t="str">
        <f>IF(AND(טבלה20[[#This Row],[פעילות]]=1,L844=2,L845=1,B845&gt;טבלה20[[#This Row],[CycleNumber]]),1,"")</f>
        <v/>
      </c>
      <c r="N843" t="str">
        <f>IF(AND(טבלה20[[#This Row],[האם יש לאישה וסת דילוג?]]=1,טבלה20[[#This Row],[CycleNumber]]&gt;5),IF(AND(טבלה20[[#This Row],[LengthofCycle]]=F840,F842=F839,F841=F838),1,""),"")</f>
        <v/>
      </c>
      <c r="O843" t="str">
        <f>IF(OR(טבלה20[[#This Row],[פעילות]]="",L842=""),"",IF(טבלה20[[#This Row],[פעילות]]=1,1,0))</f>
        <v/>
      </c>
      <c r="P843" t="str">
        <f>IF(AND(טבלה20[[#This Row],[הפרש קבוע אחרון]]&lt;&gt;"",טבלה20[[#This Row],[CycleNumber]]&lt;B844,B844&lt;&gt;"",טבלה20[[#This Row],[פעילות]]&lt;4),IF(F844-טבלה20[[#This Row],[LengthofCycle]]=טבלה20[[#This Row],[הפרש קבוע אחרון]],1,0),"")</f>
        <v/>
      </c>
      <c r="Q843" s="14" t="str">
        <f>IF(טבלה20[[#This Row],[פעילות]]="","",IF(OR(Q842="",AND(טבלה20[[#This Row],[דילוג]]=1,L842=3)),1,Q842+1))</f>
        <v/>
      </c>
      <c r="R843" s="14" t="str">
        <f>IF(AND(טבלה20[[#This Row],[מחזורי פעילות]]=3,H844=1,טבלה20[[#This Row],[הפרש קבוע אחרון]]&lt;&gt;J844),1,"")</f>
        <v/>
      </c>
      <c r="S843" s="14" t="str">
        <f>IF(AND(טבלה20[[#This Row],[מחזורי פעילות]]=3,H844=1,טבלה20[[#This Row],[הפרש קבוע אחרון]]=J844),1,"")</f>
        <v/>
      </c>
      <c r="T843" s="14" t="str">
        <f>IF(AND(טבלה20[[#This Row],[דילוג]]=1,טבלה20[[#This Row],[הפרש קבוע אחרון]]=J842,טבלה20[[#This Row],[מחזורי פעילות]]&gt;1),1,"")</f>
        <v/>
      </c>
      <c r="U843" s="14" t="str">
        <f>IF(OR(AND(טבלה20[[#This Row],[מחזורי פעילות]]&lt;&gt;"",Q844=""),AND(טבלה20[[#This Row],[פעילות]]=3,Q844=1)),טבלה20[[#This Row],[מחזורי פעילות]],"")</f>
        <v/>
      </c>
      <c r="V843" s="14" t="str">
        <f>IF(טבלה20[[#This Row],[באיזה מחזור נעקר אחרי קביעה?]]&lt;&gt;"",1,"")</f>
        <v/>
      </c>
      <c r="W843" s="14" t="str">
        <f>IF(AND(טבלה20[[#This Row],[באיזה מחזור נעקר אחרי קביעה?]]&lt;&gt;"",טבלה20[[#This Row],[CycleNumber]]&gt;B844),טבלה20[[#This Row],[באיזה מחזור נעקר אחרי קביעה?]],"")</f>
        <v/>
      </c>
      <c r="X843" s="14" t="str">
        <f>IF(AND(טבלה20[[#This Row],[הפרש קבוע אחרון]]&lt;&gt;"",J842=""),טבלה20[[#This Row],[CycleNumber]],"")</f>
        <v/>
      </c>
      <c r="Y843" s="14" t="str">
        <f>IF(OR(טבלה20[[#This Row],[CycleNumber]]&gt;B844,B844=""),טבלה20[[#This Row],[CycleNumber]],"")</f>
        <v/>
      </c>
      <c r="Z8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3" t="s">
        <v>13</v>
      </c>
      <c r="AS843">
        <v>4</v>
      </c>
      <c r="AT843">
        <v>33</v>
      </c>
      <c r="AU843">
        <f t="shared" si="29"/>
        <v>0</v>
      </c>
      <c r="AV843" t="str">
        <f t="shared" si="30"/>
        <v/>
      </c>
    </row>
    <row r="844" spans="1:48" x14ac:dyDescent="0.25">
      <c r="A844" t="s">
        <v>13</v>
      </c>
      <c r="B844">
        <v>6</v>
      </c>
      <c r="C844">
        <v>0</v>
      </c>
      <c r="D844">
        <v>0</v>
      </c>
      <c r="E844">
        <v>0</v>
      </c>
      <c r="F844">
        <v>30</v>
      </c>
      <c r="G844">
        <f>טבלה20[[#This Row],[LengthofCycle]]+1</f>
        <v>31</v>
      </c>
      <c r="H844" t="str">
        <f>IF(טבלה20[[#This Row],[CycleNumber]]&gt;2,IF(AND(טבלה20[[#This Row],[LengthofCycle]]-F843=F843-F842,טבלה20[[#This Row],[LengthofCycle]]-F843&lt;&gt;0),1,""),"")</f>
        <v/>
      </c>
      <c r="I844" t="str">
        <f>IF(טבלה20[[#This Row],[דילוג]]=1,SUM(H844:H845),"")</f>
        <v/>
      </c>
      <c r="J844" t="str">
        <f>IF(AND(טבלה20[[#This Row],[CycleNumber]]&gt;B843,טבלה20[[#This Row],[CycleNumber]]&gt;2),IF(טבלה20[[#This Row],[דילוג]]=1,טבלה20[[#This Row],[LengthofCycle]]-F843,J843),"")</f>
        <v/>
      </c>
      <c r="K844">
        <f>IF(AND(טבלה20[[#This Row],[CycleNumber]]&gt;B843,טבלה20[[#This Row],[CycleNumber]]&gt;2),IF(טבלה20[[#This Row],[דילוג]]=1,1,IF(MAX(K842:K843)=1,1,IF(טבלה20[[#This Row],[LengthofCycle]]-F843&lt;&gt;טבלה20[[#This Row],[הפרש קבוע אחרון]],0,""))),"")</f>
        <v>0</v>
      </c>
      <c r="L844" t="str">
        <f>IF(טבלה20[[#This Row],[CycleNumber]]&lt;3,"",IF(טבלה20[[#This Row],[דילוג]]=1,1,IF(L843="","",IF(טבלה20[[#This Row],[LengthofCycle]]-F843=טבלה20[[#This Row],[הפרש קבוע אחרון]],1,IF(L843+1&gt;3,"",L843+1)))))</f>
        <v/>
      </c>
      <c r="M844" t="str">
        <f>IF(AND(טבלה20[[#This Row],[פעילות]]=1,L845=2,L846=1,B846&gt;טבלה20[[#This Row],[CycleNumber]]),1,"")</f>
        <v/>
      </c>
      <c r="N844" t="str">
        <f>IF(AND(טבלה20[[#This Row],[האם יש לאישה וסת דילוג?]]=1,טבלה20[[#This Row],[CycleNumber]]&gt;5),IF(AND(טבלה20[[#This Row],[LengthofCycle]]=F841,F843=F840,F842=F839),1,""),"")</f>
        <v/>
      </c>
      <c r="O844" t="str">
        <f>IF(OR(טבלה20[[#This Row],[פעילות]]="",L843=""),"",IF(טבלה20[[#This Row],[פעילות]]=1,1,0))</f>
        <v/>
      </c>
      <c r="P844" t="str">
        <f>IF(AND(טבלה20[[#This Row],[הפרש קבוע אחרון]]&lt;&gt;"",טבלה20[[#This Row],[CycleNumber]]&lt;B845,B845&lt;&gt;"",טבלה20[[#This Row],[פעילות]]&lt;4),IF(F845-טבלה20[[#This Row],[LengthofCycle]]=טבלה20[[#This Row],[הפרש קבוע אחרון]],1,0),"")</f>
        <v/>
      </c>
      <c r="Q844" s="14" t="str">
        <f>IF(טבלה20[[#This Row],[פעילות]]="","",IF(OR(Q843="",AND(טבלה20[[#This Row],[דילוג]]=1,L843=3)),1,Q843+1))</f>
        <v/>
      </c>
      <c r="R844" s="14" t="str">
        <f>IF(AND(טבלה20[[#This Row],[מחזורי פעילות]]=3,H845=1,טבלה20[[#This Row],[הפרש קבוע אחרון]]&lt;&gt;J845),1,"")</f>
        <v/>
      </c>
      <c r="S844" s="14" t="str">
        <f>IF(AND(טבלה20[[#This Row],[מחזורי פעילות]]=3,H845=1,טבלה20[[#This Row],[הפרש קבוע אחרון]]=J845),1,"")</f>
        <v/>
      </c>
      <c r="T844" s="14" t="str">
        <f>IF(AND(טבלה20[[#This Row],[דילוג]]=1,טבלה20[[#This Row],[הפרש קבוע אחרון]]=J843,טבלה20[[#This Row],[מחזורי פעילות]]&gt;1),1,"")</f>
        <v/>
      </c>
      <c r="U844" s="14" t="str">
        <f>IF(OR(AND(טבלה20[[#This Row],[מחזורי פעילות]]&lt;&gt;"",Q845=""),AND(טבלה20[[#This Row],[פעילות]]=3,Q845=1)),טבלה20[[#This Row],[מחזורי פעילות]],"")</f>
        <v/>
      </c>
      <c r="V844" s="14" t="str">
        <f>IF(טבלה20[[#This Row],[באיזה מחזור נעקר אחרי קביעה?]]&lt;&gt;"",1,"")</f>
        <v/>
      </c>
      <c r="W844" s="14" t="str">
        <f>IF(AND(טבלה20[[#This Row],[באיזה מחזור נעקר אחרי קביעה?]]&lt;&gt;"",טבלה20[[#This Row],[CycleNumber]]&gt;B845),טבלה20[[#This Row],[באיזה מחזור נעקר אחרי קביעה?]],"")</f>
        <v/>
      </c>
      <c r="X844" s="14" t="str">
        <f>IF(AND(טבלה20[[#This Row],[הפרש קבוע אחרון]]&lt;&gt;"",J843=""),טבלה20[[#This Row],[CycleNumber]],"")</f>
        <v/>
      </c>
      <c r="Y844" s="14" t="str">
        <f>IF(OR(טבלה20[[#This Row],[CycleNumber]]&gt;B845,B845=""),טבלה20[[#This Row],[CycleNumber]],"")</f>
        <v/>
      </c>
      <c r="Z8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4" t="s">
        <v>13</v>
      </c>
      <c r="AS844">
        <v>5</v>
      </c>
      <c r="AT844">
        <v>30</v>
      </c>
      <c r="AU844">
        <f t="shared" si="29"/>
        <v>0</v>
      </c>
      <c r="AV844" t="str">
        <f t="shared" si="30"/>
        <v/>
      </c>
    </row>
    <row r="845" spans="1:48" x14ac:dyDescent="0.25">
      <c r="A845" t="s">
        <v>13</v>
      </c>
      <c r="B845">
        <v>7</v>
      </c>
      <c r="C845">
        <v>0</v>
      </c>
      <c r="D845">
        <v>1</v>
      </c>
      <c r="E845">
        <v>0</v>
      </c>
      <c r="F845">
        <v>33</v>
      </c>
      <c r="G845">
        <f>טבלה20[[#This Row],[LengthofCycle]]+1</f>
        <v>34</v>
      </c>
      <c r="H845" t="str">
        <f>IF(טבלה20[[#This Row],[CycleNumber]]&gt;2,IF(AND(טבלה20[[#This Row],[LengthofCycle]]-F844=F844-F843,טבלה20[[#This Row],[LengthofCycle]]-F844&lt;&gt;0),1,""),"")</f>
        <v/>
      </c>
      <c r="I845" t="str">
        <f>IF(טבלה20[[#This Row],[דילוג]]=1,SUM(H845:H846),"")</f>
        <v/>
      </c>
      <c r="J845" t="str">
        <f>IF(AND(טבלה20[[#This Row],[CycleNumber]]&gt;B844,טבלה20[[#This Row],[CycleNumber]]&gt;2),IF(טבלה20[[#This Row],[דילוג]]=1,טבלה20[[#This Row],[LengthofCycle]]-F844,J844),"")</f>
        <v/>
      </c>
      <c r="K845">
        <f>IF(AND(טבלה20[[#This Row],[CycleNumber]]&gt;B844,טבלה20[[#This Row],[CycleNumber]]&gt;2),IF(טבלה20[[#This Row],[דילוג]]=1,1,IF(MAX(K843:K844)=1,1,IF(טבלה20[[#This Row],[LengthofCycle]]-F844&lt;&gt;טבלה20[[#This Row],[הפרש קבוע אחרון]],0,""))),"")</f>
        <v>0</v>
      </c>
      <c r="L845" t="str">
        <f>IF(טבלה20[[#This Row],[CycleNumber]]&lt;3,"",IF(טבלה20[[#This Row],[דילוג]]=1,1,IF(L844="","",IF(טבלה20[[#This Row],[LengthofCycle]]-F844=טבלה20[[#This Row],[הפרש קבוע אחרון]],1,IF(L844+1&gt;3,"",L844+1)))))</f>
        <v/>
      </c>
      <c r="M845" t="str">
        <f>IF(AND(טבלה20[[#This Row],[פעילות]]=1,L846=2,L847=1,B847&gt;טבלה20[[#This Row],[CycleNumber]]),1,"")</f>
        <v/>
      </c>
      <c r="N845" t="str">
        <f>IF(AND(טבלה20[[#This Row],[האם יש לאישה וסת דילוג?]]=1,טבלה20[[#This Row],[CycleNumber]]&gt;5),IF(AND(טבלה20[[#This Row],[LengthofCycle]]=F842,F844=F841,F843=F840),1,""),"")</f>
        <v/>
      </c>
      <c r="O845" t="str">
        <f>IF(OR(טבלה20[[#This Row],[פעילות]]="",L844=""),"",IF(טבלה20[[#This Row],[פעילות]]=1,1,0))</f>
        <v/>
      </c>
      <c r="P845" t="str">
        <f>IF(AND(טבלה20[[#This Row],[הפרש קבוע אחרון]]&lt;&gt;"",טבלה20[[#This Row],[CycleNumber]]&lt;B846,B846&lt;&gt;"",טבלה20[[#This Row],[פעילות]]&lt;4),IF(F846-טבלה20[[#This Row],[LengthofCycle]]=טבלה20[[#This Row],[הפרש קבוע אחרון]],1,0),"")</f>
        <v/>
      </c>
      <c r="Q845" s="14" t="str">
        <f>IF(טבלה20[[#This Row],[פעילות]]="","",IF(OR(Q844="",AND(טבלה20[[#This Row],[דילוג]]=1,L844=3)),1,Q844+1))</f>
        <v/>
      </c>
      <c r="R845" s="14" t="str">
        <f>IF(AND(טבלה20[[#This Row],[מחזורי פעילות]]=3,H846=1,טבלה20[[#This Row],[הפרש קבוע אחרון]]&lt;&gt;J846),1,"")</f>
        <v/>
      </c>
      <c r="S845" s="14" t="str">
        <f>IF(AND(טבלה20[[#This Row],[מחזורי פעילות]]=3,H846=1,טבלה20[[#This Row],[הפרש קבוע אחרון]]=J846),1,"")</f>
        <v/>
      </c>
      <c r="T845" s="14" t="str">
        <f>IF(AND(טבלה20[[#This Row],[דילוג]]=1,טבלה20[[#This Row],[הפרש קבוע אחרון]]=J844,טבלה20[[#This Row],[מחזורי פעילות]]&gt;1),1,"")</f>
        <v/>
      </c>
      <c r="U845" s="14" t="str">
        <f>IF(OR(AND(טבלה20[[#This Row],[מחזורי פעילות]]&lt;&gt;"",Q846=""),AND(טבלה20[[#This Row],[פעילות]]=3,Q846=1)),טבלה20[[#This Row],[מחזורי פעילות]],"")</f>
        <v/>
      </c>
      <c r="V845" s="14" t="str">
        <f>IF(טבלה20[[#This Row],[באיזה מחזור נעקר אחרי קביעה?]]&lt;&gt;"",1,"")</f>
        <v/>
      </c>
      <c r="W845" s="14" t="str">
        <f>IF(AND(טבלה20[[#This Row],[באיזה מחזור נעקר אחרי קביעה?]]&lt;&gt;"",טבלה20[[#This Row],[CycleNumber]]&gt;B846),טבלה20[[#This Row],[באיזה מחזור נעקר אחרי קביעה?]],"")</f>
        <v/>
      </c>
      <c r="X845" s="14" t="str">
        <f>IF(AND(טבלה20[[#This Row],[הפרש קבוע אחרון]]&lt;&gt;"",J844=""),טבלה20[[#This Row],[CycleNumber]],"")</f>
        <v/>
      </c>
      <c r="Y845" s="14" t="str">
        <f>IF(OR(טבלה20[[#This Row],[CycleNumber]]&gt;B846,B846=""),טבלה20[[#This Row],[CycleNumber]],"")</f>
        <v/>
      </c>
      <c r="Z8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5" t="s">
        <v>13</v>
      </c>
      <c r="AS845">
        <v>6</v>
      </c>
      <c r="AT845">
        <v>30</v>
      </c>
      <c r="AU845">
        <f t="shared" si="29"/>
        <v>0</v>
      </c>
      <c r="AV845" t="str">
        <f t="shared" si="30"/>
        <v/>
      </c>
    </row>
    <row r="846" spans="1:48" x14ac:dyDescent="0.25">
      <c r="A846" t="s">
        <v>13</v>
      </c>
      <c r="B846">
        <v>8</v>
      </c>
      <c r="C846">
        <v>0</v>
      </c>
      <c r="D846">
        <v>0</v>
      </c>
      <c r="E846">
        <v>0</v>
      </c>
      <c r="F846">
        <v>29</v>
      </c>
      <c r="G846">
        <f>טבלה20[[#This Row],[LengthofCycle]]+1</f>
        <v>30</v>
      </c>
      <c r="H846" t="str">
        <f>IF(טבלה20[[#This Row],[CycleNumber]]&gt;2,IF(AND(טבלה20[[#This Row],[LengthofCycle]]-F845=F845-F844,טבלה20[[#This Row],[LengthofCycle]]-F845&lt;&gt;0),1,""),"")</f>
        <v/>
      </c>
      <c r="I846" t="str">
        <f>IF(טבלה20[[#This Row],[דילוג]]=1,SUM(H846:H847),"")</f>
        <v/>
      </c>
      <c r="J846" t="str">
        <f>IF(AND(טבלה20[[#This Row],[CycleNumber]]&gt;B845,טבלה20[[#This Row],[CycleNumber]]&gt;2),IF(טבלה20[[#This Row],[דילוג]]=1,טבלה20[[#This Row],[LengthofCycle]]-F845,J845),"")</f>
        <v/>
      </c>
      <c r="K846">
        <f>IF(AND(טבלה20[[#This Row],[CycleNumber]]&gt;B845,טבלה20[[#This Row],[CycleNumber]]&gt;2),IF(טבלה20[[#This Row],[דילוג]]=1,1,IF(MAX(K844:K845)=1,1,IF(טבלה20[[#This Row],[LengthofCycle]]-F845&lt;&gt;טבלה20[[#This Row],[הפרש קבוע אחרון]],0,""))),"")</f>
        <v>0</v>
      </c>
      <c r="L846" t="str">
        <f>IF(טבלה20[[#This Row],[CycleNumber]]&lt;3,"",IF(טבלה20[[#This Row],[דילוג]]=1,1,IF(L845="","",IF(טבלה20[[#This Row],[LengthofCycle]]-F845=טבלה20[[#This Row],[הפרש קבוע אחרון]],1,IF(L845+1&gt;3,"",L845+1)))))</f>
        <v/>
      </c>
      <c r="M846" t="str">
        <f>IF(AND(טבלה20[[#This Row],[פעילות]]=1,L847=2,L848=1,B848&gt;טבלה20[[#This Row],[CycleNumber]]),1,"")</f>
        <v/>
      </c>
      <c r="N846" t="str">
        <f>IF(AND(טבלה20[[#This Row],[האם יש לאישה וסת דילוג?]]=1,טבלה20[[#This Row],[CycleNumber]]&gt;5),IF(AND(טבלה20[[#This Row],[LengthofCycle]]=F843,F845=F842,F844=F841),1,""),"")</f>
        <v/>
      </c>
      <c r="O846" t="str">
        <f>IF(OR(טבלה20[[#This Row],[פעילות]]="",L845=""),"",IF(טבלה20[[#This Row],[פעילות]]=1,1,0))</f>
        <v/>
      </c>
      <c r="P846" t="str">
        <f>IF(AND(טבלה20[[#This Row],[הפרש קבוע אחרון]]&lt;&gt;"",טבלה20[[#This Row],[CycleNumber]]&lt;B847,B847&lt;&gt;"",טבלה20[[#This Row],[פעילות]]&lt;4),IF(F847-טבלה20[[#This Row],[LengthofCycle]]=טבלה20[[#This Row],[הפרש קבוע אחרון]],1,0),"")</f>
        <v/>
      </c>
      <c r="Q846" s="14" t="str">
        <f>IF(טבלה20[[#This Row],[פעילות]]="","",IF(OR(Q845="",AND(טבלה20[[#This Row],[דילוג]]=1,L845=3)),1,Q845+1))</f>
        <v/>
      </c>
      <c r="R846" s="14" t="str">
        <f>IF(AND(טבלה20[[#This Row],[מחזורי פעילות]]=3,H847=1,טבלה20[[#This Row],[הפרש קבוע אחרון]]&lt;&gt;J847),1,"")</f>
        <v/>
      </c>
      <c r="S846" s="14" t="str">
        <f>IF(AND(טבלה20[[#This Row],[מחזורי פעילות]]=3,H847=1,טבלה20[[#This Row],[הפרש קבוע אחרון]]=J847),1,"")</f>
        <v/>
      </c>
      <c r="T846" s="14" t="str">
        <f>IF(AND(טבלה20[[#This Row],[דילוג]]=1,טבלה20[[#This Row],[הפרש קבוע אחרון]]=J845,טבלה20[[#This Row],[מחזורי פעילות]]&gt;1),1,"")</f>
        <v/>
      </c>
      <c r="U846" s="14" t="str">
        <f>IF(OR(AND(טבלה20[[#This Row],[מחזורי פעילות]]&lt;&gt;"",Q847=""),AND(טבלה20[[#This Row],[פעילות]]=3,Q847=1)),טבלה20[[#This Row],[מחזורי פעילות]],"")</f>
        <v/>
      </c>
      <c r="V846" s="14" t="str">
        <f>IF(טבלה20[[#This Row],[באיזה מחזור נעקר אחרי קביעה?]]&lt;&gt;"",1,"")</f>
        <v/>
      </c>
      <c r="W846" s="14" t="str">
        <f>IF(AND(טבלה20[[#This Row],[באיזה מחזור נעקר אחרי קביעה?]]&lt;&gt;"",טבלה20[[#This Row],[CycleNumber]]&gt;B847),טבלה20[[#This Row],[באיזה מחזור נעקר אחרי קביעה?]],"")</f>
        <v/>
      </c>
      <c r="X846" s="14" t="str">
        <f>IF(AND(טבלה20[[#This Row],[הפרש קבוע אחרון]]&lt;&gt;"",J845=""),טבלה20[[#This Row],[CycleNumber]],"")</f>
        <v/>
      </c>
      <c r="Y846" s="14" t="str">
        <f>IF(OR(טבלה20[[#This Row],[CycleNumber]]&gt;B847,B847=""),טבלה20[[#This Row],[CycleNumber]],"")</f>
        <v/>
      </c>
      <c r="Z8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6" t="s">
        <v>13</v>
      </c>
      <c r="AS846">
        <v>7</v>
      </c>
      <c r="AT846">
        <v>33</v>
      </c>
      <c r="AU846">
        <f t="shared" si="29"/>
        <v>0</v>
      </c>
      <c r="AV846" t="str">
        <f t="shared" si="30"/>
        <v/>
      </c>
    </row>
    <row r="847" spans="1:48" x14ac:dyDescent="0.25">
      <c r="A847" t="s">
        <v>13</v>
      </c>
      <c r="B847">
        <v>9</v>
      </c>
      <c r="C847">
        <v>0</v>
      </c>
      <c r="D847">
        <v>0</v>
      </c>
      <c r="E847">
        <v>0</v>
      </c>
      <c r="F847">
        <v>30</v>
      </c>
      <c r="G847">
        <f>טבלה20[[#This Row],[LengthofCycle]]+1</f>
        <v>31</v>
      </c>
      <c r="H847" t="str">
        <f>IF(טבלה20[[#This Row],[CycleNumber]]&gt;2,IF(AND(טבלה20[[#This Row],[LengthofCycle]]-F846=F846-F845,טבלה20[[#This Row],[LengthofCycle]]-F846&lt;&gt;0),1,""),"")</f>
        <v/>
      </c>
      <c r="I847" t="str">
        <f>IF(טבלה20[[#This Row],[דילוג]]=1,SUM(H847:H848),"")</f>
        <v/>
      </c>
      <c r="J847" t="str">
        <f>IF(AND(טבלה20[[#This Row],[CycleNumber]]&gt;B846,טבלה20[[#This Row],[CycleNumber]]&gt;2),IF(טבלה20[[#This Row],[דילוג]]=1,טבלה20[[#This Row],[LengthofCycle]]-F846,J846),"")</f>
        <v/>
      </c>
      <c r="K847">
        <f>IF(AND(טבלה20[[#This Row],[CycleNumber]]&gt;B846,טבלה20[[#This Row],[CycleNumber]]&gt;2),IF(טבלה20[[#This Row],[דילוג]]=1,1,IF(MAX(K845:K846)=1,1,IF(טבלה20[[#This Row],[LengthofCycle]]-F846&lt;&gt;טבלה20[[#This Row],[הפרש קבוע אחרון]],0,""))),"")</f>
        <v>0</v>
      </c>
      <c r="L847" t="str">
        <f>IF(טבלה20[[#This Row],[CycleNumber]]&lt;3,"",IF(טבלה20[[#This Row],[דילוג]]=1,1,IF(L846="","",IF(טבלה20[[#This Row],[LengthofCycle]]-F846=טבלה20[[#This Row],[הפרש קבוע אחרון]],1,IF(L846+1&gt;3,"",L846+1)))))</f>
        <v/>
      </c>
      <c r="M847" t="str">
        <f>IF(AND(טבלה20[[#This Row],[פעילות]]=1,L848=2,L849=1,B849&gt;טבלה20[[#This Row],[CycleNumber]]),1,"")</f>
        <v/>
      </c>
      <c r="N847" t="str">
        <f>IF(AND(טבלה20[[#This Row],[האם יש לאישה וסת דילוג?]]=1,טבלה20[[#This Row],[CycleNumber]]&gt;5),IF(AND(טבלה20[[#This Row],[LengthofCycle]]=F844,F846=F843,F845=F842),1,""),"")</f>
        <v/>
      </c>
      <c r="O847" t="str">
        <f>IF(OR(טבלה20[[#This Row],[פעילות]]="",L846=""),"",IF(טבלה20[[#This Row],[פעילות]]=1,1,0))</f>
        <v/>
      </c>
      <c r="P847" t="str">
        <f>IF(AND(טבלה20[[#This Row],[הפרש קבוע אחרון]]&lt;&gt;"",טבלה20[[#This Row],[CycleNumber]]&lt;B848,B848&lt;&gt;"",טבלה20[[#This Row],[פעילות]]&lt;4),IF(F848-טבלה20[[#This Row],[LengthofCycle]]=טבלה20[[#This Row],[הפרש קבוע אחרון]],1,0),"")</f>
        <v/>
      </c>
      <c r="Q847" s="14" t="str">
        <f>IF(טבלה20[[#This Row],[פעילות]]="","",IF(OR(Q846="",AND(טבלה20[[#This Row],[דילוג]]=1,L846=3)),1,Q846+1))</f>
        <v/>
      </c>
      <c r="R847" s="14" t="str">
        <f>IF(AND(טבלה20[[#This Row],[מחזורי פעילות]]=3,H848=1,טבלה20[[#This Row],[הפרש קבוע אחרון]]&lt;&gt;J848),1,"")</f>
        <v/>
      </c>
      <c r="S847" s="14" t="str">
        <f>IF(AND(טבלה20[[#This Row],[מחזורי פעילות]]=3,H848=1,טבלה20[[#This Row],[הפרש קבוע אחרון]]=J848),1,"")</f>
        <v/>
      </c>
      <c r="T847" s="14" t="str">
        <f>IF(AND(טבלה20[[#This Row],[דילוג]]=1,טבלה20[[#This Row],[הפרש קבוע אחרון]]=J846,טבלה20[[#This Row],[מחזורי פעילות]]&gt;1),1,"")</f>
        <v/>
      </c>
      <c r="U847" s="14" t="str">
        <f>IF(OR(AND(טבלה20[[#This Row],[מחזורי פעילות]]&lt;&gt;"",Q848=""),AND(טבלה20[[#This Row],[פעילות]]=3,Q848=1)),טבלה20[[#This Row],[מחזורי פעילות]],"")</f>
        <v/>
      </c>
      <c r="V847" s="14" t="str">
        <f>IF(טבלה20[[#This Row],[באיזה מחזור נעקר אחרי קביעה?]]&lt;&gt;"",1,"")</f>
        <v/>
      </c>
      <c r="W847" s="14" t="str">
        <f>IF(AND(טבלה20[[#This Row],[באיזה מחזור נעקר אחרי קביעה?]]&lt;&gt;"",טבלה20[[#This Row],[CycleNumber]]&gt;B848),טבלה20[[#This Row],[באיזה מחזור נעקר אחרי קביעה?]],"")</f>
        <v/>
      </c>
      <c r="X847" s="14" t="str">
        <f>IF(AND(טבלה20[[#This Row],[הפרש קבוע אחרון]]&lt;&gt;"",J846=""),טבלה20[[#This Row],[CycleNumber]],"")</f>
        <v/>
      </c>
      <c r="Y847" s="14" t="str">
        <f>IF(OR(טבלה20[[#This Row],[CycleNumber]]&gt;B848,B848=""),טבלה20[[#This Row],[CycleNumber]],"")</f>
        <v/>
      </c>
      <c r="Z8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7" t="s">
        <v>13</v>
      </c>
      <c r="AS847">
        <v>8</v>
      </c>
      <c r="AT847">
        <v>29</v>
      </c>
      <c r="AU847">
        <f t="shared" si="29"/>
        <v>0</v>
      </c>
      <c r="AV847" t="str">
        <f t="shared" si="30"/>
        <v/>
      </c>
    </row>
    <row r="848" spans="1:48" x14ac:dyDescent="0.25">
      <c r="A848" t="s">
        <v>13</v>
      </c>
      <c r="B848">
        <v>10</v>
      </c>
      <c r="C848">
        <v>0</v>
      </c>
      <c r="D848">
        <v>0</v>
      </c>
      <c r="E848">
        <v>0</v>
      </c>
      <c r="F848">
        <v>28</v>
      </c>
      <c r="G848">
        <f>טבלה20[[#This Row],[LengthofCycle]]+1</f>
        <v>29</v>
      </c>
      <c r="H848" t="str">
        <f>IF(טבלה20[[#This Row],[CycleNumber]]&gt;2,IF(AND(טבלה20[[#This Row],[LengthofCycle]]-F847=F847-F846,טבלה20[[#This Row],[LengthofCycle]]-F847&lt;&gt;0),1,""),"")</f>
        <v/>
      </c>
      <c r="I848" t="str">
        <f>IF(טבלה20[[#This Row],[דילוג]]=1,SUM(H848:H849),"")</f>
        <v/>
      </c>
      <c r="J848" t="str">
        <f>IF(AND(טבלה20[[#This Row],[CycleNumber]]&gt;B847,טבלה20[[#This Row],[CycleNumber]]&gt;2),IF(טבלה20[[#This Row],[דילוג]]=1,טבלה20[[#This Row],[LengthofCycle]]-F847,J847),"")</f>
        <v/>
      </c>
      <c r="K848">
        <f>IF(AND(טבלה20[[#This Row],[CycleNumber]]&gt;B847,טבלה20[[#This Row],[CycleNumber]]&gt;2),IF(טבלה20[[#This Row],[דילוג]]=1,1,IF(MAX(K846:K847)=1,1,IF(טבלה20[[#This Row],[LengthofCycle]]-F847&lt;&gt;טבלה20[[#This Row],[הפרש קבוע אחרון]],0,""))),"")</f>
        <v>0</v>
      </c>
      <c r="L848" t="str">
        <f>IF(טבלה20[[#This Row],[CycleNumber]]&lt;3,"",IF(טבלה20[[#This Row],[דילוג]]=1,1,IF(L847="","",IF(טבלה20[[#This Row],[LengthofCycle]]-F847=טבלה20[[#This Row],[הפרש קבוע אחרון]],1,IF(L847+1&gt;3,"",L847+1)))))</f>
        <v/>
      </c>
      <c r="M848" t="str">
        <f>IF(AND(טבלה20[[#This Row],[פעילות]]=1,L849=2,L850=1,B850&gt;טבלה20[[#This Row],[CycleNumber]]),1,"")</f>
        <v/>
      </c>
      <c r="N848" t="str">
        <f>IF(AND(טבלה20[[#This Row],[האם יש לאישה וסת דילוג?]]=1,טבלה20[[#This Row],[CycleNumber]]&gt;5),IF(AND(טבלה20[[#This Row],[LengthofCycle]]=F845,F847=F844,F846=F843),1,""),"")</f>
        <v/>
      </c>
      <c r="O848" t="str">
        <f>IF(OR(טבלה20[[#This Row],[פעילות]]="",L847=""),"",IF(טבלה20[[#This Row],[פעילות]]=1,1,0))</f>
        <v/>
      </c>
      <c r="P848" t="str">
        <f>IF(AND(טבלה20[[#This Row],[הפרש קבוע אחרון]]&lt;&gt;"",טבלה20[[#This Row],[CycleNumber]]&lt;B849,B849&lt;&gt;"",טבלה20[[#This Row],[פעילות]]&lt;4),IF(F849-טבלה20[[#This Row],[LengthofCycle]]=טבלה20[[#This Row],[הפרש קבוע אחרון]],1,0),"")</f>
        <v/>
      </c>
      <c r="Q848" s="14" t="str">
        <f>IF(טבלה20[[#This Row],[פעילות]]="","",IF(OR(Q847="",AND(טבלה20[[#This Row],[דילוג]]=1,L847=3)),1,Q847+1))</f>
        <v/>
      </c>
      <c r="R848" s="14" t="str">
        <f>IF(AND(טבלה20[[#This Row],[מחזורי פעילות]]=3,H849=1,טבלה20[[#This Row],[הפרש קבוע אחרון]]&lt;&gt;J849),1,"")</f>
        <v/>
      </c>
      <c r="S848" s="14" t="str">
        <f>IF(AND(טבלה20[[#This Row],[מחזורי פעילות]]=3,H849=1,טבלה20[[#This Row],[הפרש קבוע אחרון]]=J849),1,"")</f>
        <v/>
      </c>
      <c r="T848" s="14" t="str">
        <f>IF(AND(טבלה20[[#This Row],[דילוג]]=1,טבלה20[[#This Row],[הפרש קבוע אחרון]]=J847,טבלה20[[#This Row],[מחזורי פעילות]]&gt;1),1,"")</f>
        <v/>
      </c>
      <c r="U848" s="14" t="str">
        <f>IF(OR(AND(טבלה20[[#This Row],[מחזורי פעילות]]&lt;&gt;"",Q849=""),AND(טבלה20[[#This Row],[פעילות]]=3,Q849=1)),טבלה20[[#This Row],[מחזורי פעילות]],"")</f>
        <v/>
      </c>
      <c r="V848" s="14" t="str">
        <f>IF(טבלה20[[#This Row],[באיזה מחזור נעקר אחרי קביעה?]]&lt;&gt;"",1,"")</f>
        <v/>
      </c>
      <c r="W848" s="14" t="str">
        <f>IF(AND(טבלה20[[#This Row],[באיזה מחזור נעקר אחרי קביעה?]]&lt;&gt;"",טבלה20[[#This Row],[CycleNumber]]&gt;B849),טבלה20[[#This Row],[באיזה מחזור נעקר אחרי קביעה?]],"")</f>
        <v/>
      </c>
      <c r="X848" s="14" t="str">
        <f>IF(AND(טבלה20[[#This Row],[הפרש קבוע אחרון]]&lt;&gt;"",J847=""),טבלה20[[#This Row],[CycleNumber]],"")</f>
        <v/>
      </c>
      <c r="Y848" s="14" t="str">
        <f>IF(OR(טבלה20[[#This Row],[CycleNumber]]&gt;B849,B849=""),טבלה20[[#This Row],[CycleNumber]],"")</f>
        <v/>
      </c>
      <c r="Z8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8" t="s">
        <v>13</v>
      </c>
      <c r="AS848">
        <v>9</v>
      </c>
      <c r="AT848">
        <v>30</v>
      </c>
      <c r="AU848">
        <f t="shared" si="29"/>
        <v>0</v>
      </c>
      <c r="AV848" t="str">
        <f t="shared" si="30"/>
        <v/>
      </c>
    </row>
    <row r="849" spans="1:48" x14ac:dyDescent="0.25">
      <c r="A849" t="s">
        <v>13</v>
      </c>
      <c r="B849">
        <v>11</v>
      </c>
      <c r="C849">
        <v>0</v>
      </c>
      <c r="D849">
        <v>0</v>
      </c>
      <c r="E849">
        <v>0</v>
      </c>
      <c r="F849">
        <v>36</v>
      </c>
      <c r="G849">
        <f>טבלה20[[#This Row],[LengthofCycle]]+1</f>
        <v>37</v>
      </c>
      <c r="H849" t="str">
        <f>IF(טבלה20[[#This Row],[CycleNumber]]&gt;2,IF(AND(טבלה20[[#This Row],[LengthofCycle]]-F848=F848-F847,טבלה20[[#This Row],[LengthofCycle]]-F848&lt;&gt;0),1,""),"")</f>
        <v/>
      </c>
      <c r="I849" t="str">
        <f>IF(טבלה20[[#This Row],[דילוג]]=1,SUM(H849:H850),"")</f>
        <v/>
      </c>
      <c r="J849" t="str">
        <f>IF(AND(טבלה20[[#This Row],[CycleNumber]]&gt;B848,טבלה20[[#This Row],[CycleNumber]]&gt;2),IF(טבלה20[[#This Row],[דילוג]]=1,טבלה20[[#This Row],[LengthofCycle]]-F848,J848),"")</f>
        <v/>
      </c>
      <c r="K849">
        <f>IF(AND(טבלה20[[#This Row],[CycleNumber]]&gt;B848,טבלה20[[#This Row],[CycleNumber]]&gt;2),IF(טבלה20[[#This Row],[דילוג]]=1,1,IF(MAX(K847:K848)=1,1,IF(טבלה20[[#This Row],[LengthofCycle]]-F848&lt;&gt;טבלה20[[#This Row],[הפרש קבוע אחרון]],0,""))),"")</f>
        <v>0</v>
      </c>
      <c r="L849" t="str">
        <f>IF(טבלה20[[#This Row],[CycleNumber]]&lt;3,"",IF(טבלה20[[#This Row],[דילוג]]=1,1,IF(L848="","",IF(טבלה20[[#This Row],[LengthofCycle]]-F848=טבלה20[[#This Row],[הפרש קבוע אחרון]],1,IF(L848+1&gt;3,"",L848+1)))))</f>
        <v/>
      </c>
      <c r="M849" t="str">
        <f>IF(AND(טבלה20[[#This Row],[פעילות]]=1,L850=2,L851=1,B851&gt;טבלה20[[#This Row],[CycleNumber]]),1,"")</f>
        <v/>
      </c>
      <c r="N849" t="str">
        <f>IF(AND(טבלה20[[#This Row],[האם יש לאישה וסת דילוג?]]=1,טבלה20[[#This Row],[CycleNumber]]&gt;5),IF(AND(טבלה20[[#This Row],[LengthofCycle]]=F846,F848=F845,F847=F844),1,""),"")</f>
        <v/>
      </c>
      <c r="O849" t="str">
        <f>IF(OR(טבלה20[[#This Row],[פעילות]]="",L848=""),"",IF(טבלה20[[#This Row],[פעילות]]=1,1,0))</f>
        <v/>
      </c>
      <c r="P849" t="str">
        <f>IF(AND(טבלה20[[#This Row],[הפרש קבוע אחרון]]&lt;&gt;"",טבלה20[[#This Row],[CycleNumber]]&lt;B850,B850&lt;&gt;"",טבלה20[[#This Row],[פעילות]]&lt;4),IF(F850-טבלה20[[#This Row],[LengthofCycle]]=טבלה20[[#This Row],[הפרש קבוע אחרון]],1,0),"")</f>
        <v/>
      </c>
      <c r="Q849" s="14" t="str">
        <f>IF(טבלה20[[#This Row],[פעילות]]="","",IF(OR(Q848="",AND(טבלה20[[#This Row],[דילוג]]=1,L848=3)),1,Q848+1))</f>
        <v/>
      </c>
      <c r="R849" s="14" t="str">
        <f>IF(AND(טבלה20[[#This Row],[מחזורי פעילות]]=3,H850=1,טבלה20[[#This Row],[הפרש קבוע אחרון]]&lt;&gt;J850),1,"")</f>
        <v/>
      </c>
      <c r="S849" s="14" t="str">
        <f>IF(AND(טבלה20[[#This Row],[מחזורי פעילות]]=3,H850=1,טבלה20[[#This Row],[הפרש קבוע אחרון]]=J850),1,"")</f>
        <v/>
      </c>
      <c r="T849" s="14" t="str">
        <f>IF(AND(טבלה20[[#This Row],[דילוג]]=1,טבלה20[[#This Row],[הפרש קבוע אחרון]]=J848,טבלה20[[#This Row],[מחזורי פעילות]]&gt;1),1,"")</f>
        <v/>
      </c>
      <c r="U849" s="14" t="str">
        <f>IF(OR(AND(טבלה20[[#This Row],[מחזורי פעילות]]&lt;&gt;"",Q850=""),AND(טבלה20[[#This Row],[פעילות]]=3,Q850=1)),טבלה20[[#This Row],[מחזורי פעילות]],"")</f>
        <v/>
      </c>
      <c r="V849" s="14" t="str">
        <f>IF(טבלה20[[#This Row],[באיזה מחזור נעקר אחרי קביעה?]]&lt;&gt;"",1,"")</f>
        <v/>
      </c>
      <c r="W849" s="14" t="str">
        <f>IF(AND(טבלה20[[#This Row],[באיזה מחזור נעקר אחרי קביעה?]]&lt;&gt;"",טבלה20[[#This Row],[CycleNumber]]&gt;B850),טבלה20[[#This Row],[באיזה מחזור נעקר אחרי קביעה?]],"")</f>
        <v/>
      </c>
      <c r="X849" s="14" t="str">
        <f>IF(AND(טבלה20[[#This Row],[הפרש קבוע אחרון]]&lt;&gt;"",J848=""),טבלה20[[#This Row],[CycleNumber]],"")</f>
        <v/>
      </c>
      <c r="Y849" s="14" t="str">
        <f>IF(OR(טבלה20[[#This Row],[CycleNumber]]&gt;B850,B850=""),טבלה20[[#This Row],[CycleNumber]],"")</f>
        <v/>
      </c>
      <c r="Z8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49" t="s">
        <v>13</v>
      </c>
      <c r="AS849">
        <v>10</v>
      </c>
      <c r="AT849">
        <v>28</v>
      </c>
      <c r="AU849">
        <f t="shared" si="29"/>
        <v>0</v>
      </c>
      <c r="AV849" t="str">
        <f t="shared" si="30"/>
        <v/>
      </c>
    </row>
    <row r="850" spans="1:48" x14ac:dyDescent="0.25">
      <c r="A850" t="s">
        <v>13</v>
      </c>
      <c r="B850">
        <v>12</v>
      </c>
      <c r="C850">
        <v>0</v>
      </c>
      <c r="D850">
        <v>0</v>
      </c>
      <c r="E850">
        <v>0</v>
      </c>
      <c r="F850">
        <v>28</v>
      </c>
      <c r="G850">
        <f>טבלה20[[#This Row],[LengthofCycle]]+1</f>
        <v>29</v>
      </c>
      <c r="H850" t="str">
        <f>IF(טבלה20[[#This Row],[CycleNumber]]&gt;2,IF(AND(טבלה20[[#This Row],[LengthofCycle]]-F849=F849-F848,טבלה20[[#This Row],[LengthofCycle]]-F849&lt;&gt;0),1,""),"")</f>
        <v/>
      </c>
      <c r="I850" t="str">
        <f>IF(טבלה20[[#This Row],[דילוג]]=1,SUM(H850:H851),"")</f>
        <v/>
      </c>
      <c r="J850" t="str">
        <f>IF(AND(טבלה20[[#This Row],[CycleNumber]]&gt;B849,טבלה20[[#This Row],[CycleNumber]]&gt;2),IF(טבלה20[[#This Row],[דילוג]]=1,טבלה20[[#This Row],[LengthofCycle]]-F849,J849),"")</f>
        <v/>
      </c>
      <c r="K850">
        <f>IF(AND(טבלה20[[#This Row],[CycleNumber]]&gt;B849,טבלה20[[#This Row],[CycleNumber]]&gt;2),IF(טבלה20[[#This Row],[דילוג]]=1,1,IF(MAX(K848:K849)=1,1,IF(טבלה20[[#This Row],[LengthofCycle]]-F849&lt;&gt;טבלה20[[#This Row],[הפרש קבוע אחרון]],0,""))),"")</f>
        <v>0</v>
      </c>
      <c r="L850" t="str">
        <f>IF(טבלה20[[#This Row],[CycleNumber]]&lt;3,"",IF(טבלה20[[#This Row],[דילוג]]=1,1,IF(L849="","",IF(טבלה20[[#This Row],[LengthofCycle]]-F849=טבלה20[[#This Row],[הפרש קבוע אחרון]],1,IF(L849+1&gt;3,"",L849+1)))))</f>
        <v/>
      </c>
      <c r="M850" t="str">
        <f>IF(AND(טבלה20[[#This Row],[פעילות]]=1,L851=2,L852=1,B852&gt;טבלה20[[#This Row],[CycleNumber]]),1,"")</f>
        <v/>
      </c>
      <c r="N850" t="str">
        <f>IF(AND(טבלה20[[#This Row],[האם יש לאישה וסת דילוג?]]=1,טבלה20[[#This Row],[CycleNumber]]&gt;5),IF(AND(טבלה20[[#This Row],[LengthofCycle]]=F847,F849=F846,F848=F845),1,""),"")</f>
        <v/>
      </c>
      <c r="O850" t="str">
        <f>IF(OR(טבלה20[[#This Row],[פעילות]]="",L849=""),"",IF(טבלה20[[#This Row],[פעילות]]=1,1,0))</f>
        <v/>
      </c>
      <c r="P850" t="str">
        <f>IF(AND(טבלה20[[#This Row],[הפרש קבוע אחרון]]&lt;&gt;"",טבלה20[[#This Row],[CycleNumber]]&lt;B851,B851&lt;&gt;"",טבלה20[[#This Row],[פעילות]]&lt;4),IF(F851-טבלה20[[#This Row],[LengthofCycle]]=טבלה20[[#This Row],[הפרש קבוע אחרון]],1,0),"")</f>
        <v/>
      </c>
      <c r="Q850" s="14" t="str">
        <f>IF(טבלה20[[#This Row],[פעילות]]="","",IF(OR(Q849="",AND(טבלה20[[#This Row],[דילוג]]=1,L849=3)),1,Q849+1))</f>
        <v/>
      </c>
      <c r="R850" s="14" t="str">
        <f>IF(AND(טבלה20[[#This Row],[מחזורי פעילות]]=3,H851=1,טבלה20[[#This Row],[הפרש קבוע אחרון]]&lt;&gt;J851),1,"")</f>
        <v/>
      </c>
      <c r="S850" s="14" t="str">
        <f>IF(AND(טבלה20[[#This Row],[מחזורי פעילות]]=3,H851=1,טבלה20[[#This Row],[הפרש קבוע אחרון]]=J851),1,"")</f>
        <v/>
      </c>
      <c r="T850" s="14" t="str">
        <f>IF(AND(טבלה20[[#This Row],[דילוג]]=1,טבלה20[[#This Row],[הפרש קבוע אחרון]]=J849,טבלה20[[#This Row],[מחזורי פעילות]]&gt;1),1,"")</f>
        <v/>
      </c>
      <c r="U850" s="14" t="str">
        <f>IF(OR(AND(טבלה20[[#This Row],[מחזורי פעילות]]&lt;&gt;"",Q851=""),AND(טבלה20[[#This Row],[פעילות]]=3,Q851=1)),טבלה20[[#This Row],[מחזורי פעילות]],"")</f>
        <v/>
      </c>
      <c r="V850" s="14" t="str">
        <f>IF(טבלה20[[#This Row],[באיזה מחזור נעקר אחרי קביעה?]]&lt;&gt;"",1,"")</f>
        <v/>
      </c>
      <c r="W850" s="14" t="str">
        <f>IF(AND(טבלה20[[#This Row],[באיזה מחזור נעקר אחרי קביעה?]]&lt;&gt;"",טבלה20[[#This Row],[CycleNumber]]&gt;B851),טבלה20[[#This Row],[באיזה מחזור נעקר אחרי קביעה?]],"")</f>
        <v/>
      </c>
      <c r="X850" s="14" t="str">
        <f>IF(AND(טבלה20[[#This Row],[הפרש קבוע אחרון]]&lt;&gt;"",J849=""),טבלה20[[#This Row],[CycleNumber]],"")</f>
        <v/>
      </c>
      <c r="Y850" s="14">
        <f>IF(OR(טבלה20[[#This Row],[CycleNumber]]&gt;B851,B851=""),טבלה20[[#This Row],[CycleNumber]],"")</f>
        <v>12</v>
      </c>
      <c r="Z8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0" t="s">
        <v>13</v>
      </c>
      <c r="AS850">
        <v>11</v>
      </c>
      <c r="AT850">
        <v>36</v>
      </c>
      <c r="AU850">
        <f t="shared" si="29"/>
        <v>0</v>
      </c>
      <c r="AV850" t="str">
        <f t="shared" si="30"/>
        <v/>
      </c>
    </row>
    <row r="851" spans="1:48" x14ac:dyDescent="0.25">
      <c r="A851" t="s">
        <v>76</v>
      </c>
      <c r="B851">
        <v>1</v>
      </c>
      <c r="C851">
        <v>0</v>
      </c>
      <c r="D851">
        <v>1</v>
      </c>
      <c r="E851">
        <v>0</v>
      </c>
      <c r="F851">
        <v>30</v>
      </c>
      <c r="G851">
        <f>טבלה20[[#This Row],[LengthofCycle]]+1</f>
        <v>31</v>
      </c>
      <c r="H851" t="str">
        <f>IF(טבלה20[[#This Row],[CycleNumber]]&gt;2,IF(AND(טבלה20[[#This Row],[LengthofCycle]]-F850=F850-F849,טבלה20[[#This Row],[LengthofCycle]]-F850&lt;&gt;0),1,""),"")</f>
        <v/>
      </c>
      <c r="I851" t="str">
        <f>IF(טבלה20[[#This Row],[דילוג]]=1,SUM(H851:H852),"")</f>
        <v/>
      </c>
      <c r="J851" t="str">
        <f>IF(AND(טבלה20[[#This Row],[CycleNumber]]&gt;B850,טבלה20[[#This Row],[CycleNumber]]&gt;2),IF(טבלה20[[#This Row],[דילוג]]=1,טבלה20[[#This Row],[LengthofCycle]]-F850,J850),"")</f>
        <v/>
      </c>
      <c r="K851" t="str">
        <f>IF(AND(טבלה20[[#This Row],[CycleNumber]]&gt;B850,טבלה20[[#This Row],[CycleNumber]]&gt;2),IF(טבלה20[[#This Row],[דילוג]]=1,1,IF(MAX(K849:K850)=1,1,IF(טבלה20[[#This Row],[LengthofCycle]]-F850&lt;&gt;טבלה20[[#This Row],[הפרש קבוע אחרון]],0,""))),"")</f>
        <v/>
      </c>
      <c r="L851" t="str">
        <f>IF(טבלה20[[#This Row],[CycleNumber]]&lt;3,"",IF(טבלה20[[#This Row],[דילוג]]=1,1,IF(L850="","",IF(טבלה20[[#This Row],[LengthofCycle]]-F850=טבלה20[[#This Row],[הפרש קבוע אחרון]],1,IF(L850+1&gt;3,"",L850+1)))))</f>
        <v/>
      </c>
      <c r="M851" t="str">
        <f>IF(AND(טבלה20[[#This Row],[פעילות]]=1,L852=2,L853=1,B853&gt;טבלה20[[#This Row],[CycleNumber]]),1,"")</f>
        <v/>
      </c>
      <c r="N851" t="str">
        <f>IF(AND(טבלה20[[#This Row],[האם יש לאישה וסת דילוג?]]=1,טבלה20[[#This Row],[CycleNumber]]&gt;5),IF(AND(טבלה20[[#This Row],[LengthofCycle]]=F848,F850=F847,F849=F846),1,""),"")</f>
        <v/>
      </c>
      <c r="O851" t="str">
        <f>IF(OR(טבלה20[[#This Row],[פעילות]]="",L850=""),"",IF(טבלה20[[#This Row],[פעילות]]=1,1,0))</f>
        <v/>
      </c>
      <c r="P851" t="str">
        <f>IF(AND(טבלה20[[#This Row],[הפרש קבוע אחרון]]&lt;&gt;"",טבלה20[[#This Row],[CycleNumber]]&lt;B852,B852&lt;&gt;"",טבלה20[[#This Row],[פעילות]]&lt;4),IF(F852-טבלה20[[#This Row],[LengthofCycle]]=טבלה20[[#This Row],[הפרש קבוע אחרון]],1,0),"")</f>
        <v/>
      </c>
      <c r="Q851" s="14" t="str">
        <f>IF(טבלה20[[#This Row],[פעילות]]="","",IF(OR(Q850="",AND(טבלה20[[#This Row],[דילוג]]=1,L850=3)),1,Q850+1))</f>
        <v/>
      </c>
      <c r="R851" s="14" t="str">
        <f>IF(AND(טבלה20[[#This Row],[מחזורי פעילות]]=3,H852=1,טבלה20[[#This Row],[הפרש קבוע אחרון]]&lt;&gt;J852),1,"")</f>
        <v/>
      </c>
      <c r="S851" s="14" t="str">
        <f>IF(AND(טבלה20[[#This Row],[מחזורי פעילות]]=3,H852=1,טבלה20[[#This Row],[הפרש קבוע אחרון]]=J852),1,"")</f>
        <v/>
      </c>
      <c r="T851" s="14" t="str">
        <f>IF(AND(טבלה20[[#This Row],[דילוג]]=1,טבלה20[[#This Row],[הפרש קבוע אחרון]]=J850,טבלה20[[#This Row],[מחזורי פעילות]]&gt;1),1,"")</f>
        <v/>
      </c>
      <c r="U851" s="14" t="str">
        <f>IF(OR(AND(טבלה20[[#This Row],[מחזורי פעילות]]&lt;&gt;"",Q852=""),AND(טבלה20[[#This Row],[פעילות]]=3,Q852=1)),טבלה20[[#This Row],[מחזורי פעילות]],"")</f>
        <v/>
      </c>
      <c r="V851" s="14" t="str">
        <f>IF(טבלה20[[#This Row],[באיזה מחזור נעקר אחרי קביעה?]]&lt;&gt;"",1,"")</f>
        <v/>
      </c>
      <c r="W851" s="14" t="str">
        <f>IF(AND(טבלה20[[#This Row],[באיזה מחזור נעקר אחרי קביעה?]]&lt;&gt;"",טבלה20[[#This Row],[CycleNumber]]&gt;B852),טבלה20[[#This Row],[באיזה מחזור נעקר אחרי קביעה?]],"")</f>
        <v/>
      </c>
      <c r="X851" s="14" t="str">
        <f>IF(AND(טבלה20[[#This Row],[הפרש קבוע אחרון]]&lt;&gt;"",J850=""),טבלה20[[#This Row],[CycleNumber]],"")</f>
        <v/>
      </c>
      <c r="Y851" s="14" t="str">
        <f>IF(OR(טבלה20[[#This Row],[CycleNumber]]&gt;B852,B852=""),טבלה20[[#This Row],[CycleNumber]],"")</f>
        <v/>
      </c>
      <c r="Z8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1" t="s">
        <v>13</v>
      </c>
      <c r="AS851">
        <v>12</v>
      </c>
      <c r="AT851">
        <v>28</v>
      </c>
      <c r="AU851">
        <f t="shared" si="29"/>
        <v>0</v>
      </c>
      <c r="AV851" t="str">
        <f t="shared" si="30"/>
        <v/>
      </c>
    </row>
    <row r="852" spans="1:48" x14ac:dyDescent="0.25">
      <c r="A852" t="s">
        <v>76</v>
      </c>
      <c r="B852">
        <v>2</v>
      </c>
      <c r="C852">
        <v>0</v>
      </c>
      <c r="D852">
        <v>1</v>
      </c>
      <c r="E852">
        <v>0</v>
      </c>
      <c r="F852">
        <v>27</v>
      </c>
      <c r="G852">
        <f>טבלה20[[#This Row],[LengthofCycle]]+1</f>
        <v>28</v>
      </c>
      <c r="H852" t="str">
        <f>IF(טבלה20[[#This Row],[CycleNumber]]&gt;2,IF(AND(טבלה20[[#This Row],[LengthofCycle]]-F851=F851-F850,טבלה20[[#This Row],[LengthofCycle]]-F851&lt;&gt;0),1,""),"")</f>
        <v/>
      </c>
      <c r="I852" t="str">
        <f>IF(טבלה20[[#This Row],[דילוג]]=1,SUM(H852:H853),"")</f>
        <v/>
      </c>
      <c r="J852" t="str">
        <f>IF(AND(טבלה20[[#This Row],[CycleNumber]]&gt;B851,טבלה20[[#This Row],[CycleNumber]]&gt;2),IF(טבלה20[[#This Row],[דילוג]]=1,טבלה20[[#This Row],[LengthofCycle]]-F851,J851),"")</f>
        <v/>
      </c>
      <c r="K852" t="str">
        <f>IF(AND(טבלה20[[#This Row],[CycleNumber]]&gt;B851,טבלה20[[#This Row],[CycleNumber]]&gt;2),IF(טבלה20[[#This Row],[דילוג]]=1,1,IF(MAX(K850:K851)=1,1,IF(טבלה20[[#This Row],[LengthofCycle]]-F851&lt;&gt;טבלה20[[#This Row],[הפרש קבוע אחרון]],0,""))),"")</f>
        <v/>
      </c>
      <c r="L852" t="str">
        <f>IF(טבלה20[[#This Row],[CycleNumber]]&lt;3,"",IF(טבלה20[[#This Row],[דילוג]]=1,1,IF(L851="","",IF(טבלה20[[#This Row],[LengthofCycle]]-F851=טבלה20[[#This Row],[הפרש קבוע אחרון]],1,IF(L851+1&gt;3,"",L851+1)))))</f>
        <v/>
      </c>
      <c r="M852" t="str">
        <f>IF(AND(טבלה20[[#This Row],[פעילות]]=1,L853=2,L854=1,B854&gt;טבלה20[[#This Row],[CycleNumber]]),1,"")</f>
        <v/>
      </c>
      <c r="N852" t="str">
        <f>IF(AND(טבלה20[[#This Row],[האם יש לאישה וסת דילוג?]]=1,טבלה20[[#This Row],[CycleNumber]]&gt;5),IF(AND(טבלה20[[#This Row],[LengthofCycle]]=F849,F851=F848,F850=F847),1,""),"")</f>
        <v/>
      </c>
      <c r="O852" t="str">
        <f>IF(OR(טבלה20[[#This Row],[פעילות]]="",L851=""),"",IF(טבלה20[[#This Row],[פעילות]]=1,1,0))</f>
        <v/>
      </c>
      <c r="P852" t="str">
        <f>IF(AND(טבלה20[[#This Row],[הפרש קבוע אחרון]]&lt;&gt;"",טבלה20[[#This Row],[CycleNumber]]&lt;B853,B853&lt;&gt;"",טבלה20[[#This Row],[פעילות]]&lt;4),IF(F853-טבלה20[[#This Row],[LengthofCycle]]=טבלה20[[#This Row],[הפרש קבוע אחרון]],1,0),"")</f>
        <v/>
      </c>
      <c r="Q852" s="14" t="str">
        <f>IF(טבלה20[[#This Row],[פעילות]]="","",IF(OR(Q851="",AND(טבלה20[[#This Row],[דילוג]]=1,L851=3)),1,Q851+1))</f>
        <v/>
      </c>
      <c r="R852" s="14" t="str">
        <f>IF(AND(טבלה20[[#This Row],[מחזורי פעילות]]=3,H853=1,טבלה20[[#This Row],[הפרש קבוע אחרון]]&lt;&gt;J853),1,"")</f>
        <v/>
      </c>
      <c r="S852" s="14" t="str">
        <f>IF(AND(טבלה20[[#This Row],[מחזורי פעילות]]=3,H853=1,טבלה20[[#This Row],[הפרש קבוע אחרון]]=J853),1,"")</f>
        <v/>
      </c>
      <c r="T852" s="14" t="str">
        <f>IF(AND(טבלה20[[#This Row],[דילוג]]=1,טבלה20[[#This Row],[הפרש קבוע אחרון]]=J851,טבלה20[[#This Row],[מחזורי פעילות]]&gt;1),1,"")</f>
        <v/>
      </c>
      <c r="U852" s="14" t="str">
        <f>IF(OR(AND(טבלה20[[#This Row],[מחזורי פעילות]]&lt;&gt;"",Q853=""),AND(טבלה20[[#This Row],[פעילות]]=3,Q853=1)),טבלה20[[#This Row],[מחזורי פעילות]],"")</f>
        <v/>
      </c>
      <c r="V852" s="14" t="str">
        <f>IF(טבלה20[[#This Row],[באיזה מחזור נעקר אחרי קביעה?]]&lt;&gt;"",1,"")</f>
        <v/>
      </c>
      <c r="W852" s="14" t="str">
        <f>IF(AND(טבלה20[[#This Row],[באיזה מחזור נעקר אחרי קביעה?]]&lt;&gt;"",טבלה20[[#This Row],[CycleNumber]]&gt;B853),טבלה20[[#This Row],[באיזה מחזור נעקר אחרי קביעה?]],"")</f>
        <v/>
      </c>
      <c r="X852" s="14" t="str">
        <f>IF(AND(טבלה20[[#This Row],[הפרש קבוע אחרון]]&lt;&gt;"",J851=""),טבלה20[[#This Row],[CycleNumber]],"")</f>
        <v/>
      </c>
      <c r="Y852" s="14" t="str">
        <f>IF(OR(טבלה20[[#This Row],[CycleNumber]]&gt;B853,B853=""),טבלה20[[#This Row],[CycleNumber]],"")</f>
        <v/>
      </c>
      <c r="Z8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2" t="s">
        <v>76</v>
      </c>
      <c r="AS852">
        <v>1</v>
      </c>
      <c r="AT852">
        <v>30</v>
      </c>
      <c r="AU852" t="str">
        <f t="shared" si="29"/>
        <v/>
      </c>
      <c r="AV852" t="str">
        <f t="shared" si="30"/>
        <v/>
      </c>
    </row>
    <row r="853" spans="1:48" x14ac:dyDescent="0.25">
      <c r="A853" t="s">
        <v>76</v>
      </c>
      <c r="B853">
        <v>3</v>
      </c>
      <c r="C853">
        <v>0</v>
      </c>
      <c r="D853">
        <v>1</v>
      </c>
      <c r="E853">
        <v>0</v>
      </c>
      <c r="F853">
        <v>30</v>
      </c>
      <c r="G853">
        <f>טבלה20[[#This Row],[LengthofCycle]]+1</f>
        <v>31</v>
      </c>
      <c r="H853" t="str">
        <f>IF(טבלה20[[#This Row],[CycleNumber]]&gt;2,IF(AND(טבלה20[[#This Row],[LengthofCycle]]-F852=F852-F851,טבלה20[[#This Row],[LengthofCycle]]-F852&lt;&gt;0),1,""),"")</f>
        <v/>
      </c>
      <c r="I853" t="str">
        <f>IF(טבלה20[[#This Row],[דילוג]]=1,SUM(H853:H854),"")</f>
        <v/>
      </c>
      <c r="J853" t="str">
        <f>IF(AND(טבלה20[[#This Row],[CycleNumber]]&gt;B852,טבלה20[[#This Row],[CycleNumber]]&gt;2),IF(טבלה20[[#This Row],[דילוג]]=1,טבלה20[[#This Row],[LengthofCycle]]-F852,J852),"")</f>
        <v/>
      </c>
      <c r="K853">
        <f>IF(AND(טבלה20[[#This Row],[CycleNumber]]&gt;B852,טבלה20[[#This Row],[CycleNumber]]&gt;2),IF(טבלה20[[#This Row],[דילוג]]=1,1,IF(MAX(K851:K852)=1,1,IF(טבלה20[[#This Row],[LengthofCycle]]-F852&lt;&gt;טבלה20[[#This Row],[הפרש קבוע אחרון]],0,""))),"")</f>
        <v>0</v>
      </c>
      <c r="L853" t="str">
        <f>IF(טבלה20[[#This Row],[CycleNumber]]&lt;3,"",IF(טבלה20[[#This Row],[דילוג]]=1,1,IF(L852="","",IF(טבלה20[[#This Row],[LengthofCycle]]-F852=טבלה20[[#This Row],[הפרש קבוע אחרון]],1,IF(L852+1&gt;3,"",L852+1)))))</f>
        <v/>
      </c>
      <c r="M853" t="str">
        <f>IF(AND(טבלה20[[#This Row],[פעילות]]=1,L854=2,L855=1,B855&gt;טבלה20[[#This Row],[CycleNumber]]),1,"")</f>
        <v/>
      </c>
      <c r="N853" t="str">
        <f>IF(AND(טבלה20[[#This Row],[האם יש לאישה וסת דילוג?]]=1,טבלה20[[#This Row],[CycleNumber]]&gt;5),IF(AND(טבלה20[[#This Row],[LengthofCycle]]=F850,F852=F849,F851=F848),1,""),"")</f>
        <v/>
      </c>
      <c r="O853" t="str">
        <f>IF(OR(טבלה20[[#This Row],[פעילות]]="",L852=""),"",IF(טבלה20[[#This Row],[פעילות]]=1,1,0))</f>
        <v/>
      </c>
      <c r="P853" t="str">
        <f>IF(AND(טבלה20[[#This Row],[הפרש קבוע אחרון]]&lt;&gt;"",טבלה20[[#This Row],[CycleNumber]]&lt;B854,B854&lt;&gt;"",טבלה20[[#This Row],[פעילות]]&lt;4),IF(F854-טבלה20[[#This Row],[LengthofCycle]]=טבלה20[[#This Row],[הפרש קבוע אחרון]],1,0),"")</f>
        <v/>
      </c>
      <c r="Q853" s="14" t="str">
        <f>IF(טבלה20[[#This Row],[פעילות]]="","",IF(OR(Q852="",AND(טבלה20[[#This Row],[דילוג]]=1,L852=3)),1,Q852+1))</f>
        <v/>
      </c>
      <c r="R853" s="14" t="str">
        <f>IF(AND(טבלה20[[#This Row],[מחזורי פעילות]]=3,H854=1,טבלה20[[#This Row],[הפרש קבוע אחרון]]&lt;&gt;J854),1,"")</f>
        <v/>
      </c>
      <c r="S853" s="14" t="str">
        <f>IF(AND(טבלה20[[#This Row],[מחזורי פעילות]]=3,H854=1,טבלה20[[#This Row],[הפרש קבוע אחרון]]=J854),1,"")</f>
        <v/>
      </c>
      <c r="T853" s="14" t="str">
        <f>IF(AND(טבלה20[[#This Row],[דילוג]]=1,טבלה20[[#This Row],[הפרש קבוע אחרון]]=J852,טבלה20[[#This Row],[מחזורי פעילות]]&gt;1),1,"")</f>
        <v/>
      </c>
      <c r="U853" s="14" t="str">
        <f>IF(OR(AND(טבלה20[[#This Row],[מחזורי פעילות]]&lt;&gt;"",Q854=""),AND(טבלה20[[#This Row],[פעילות]]=3,Q854=1)),טבלה20[[#This Row],[מחזורי פעילות]],"")</f>
        <v/>
      </c>
      <c r="V853" s="14" t="str">
        <f>IF(טבלה20[[#This Row],[באיזה מחזור נעקר אחרי קביעה?]]&lt;&gt;"",1,"")</f>
        <v/>
      </c>
      <c r="W853" s="14" t="str">
        <f>IF(AND(טבלה20[[#This Row],[באיזה מחזור נעקר אחרי קביעה?]]&lt;&gt;"",טבלה20[[#This Row],[CycleNumber]]&gt;B854),טבלה20[[#This Row],[באיזה מחזור נעקר אחרי קביעה?]],"")</f>
        <v/>
      </c>
      <c r="X853" s="14" t="str">
        <f>IF(AND(טבלה20[[#This Row],[הפרש קבוע אחרון]]&lt;&gt;"",J852=""),טבלה20[[#This Row],[CycleNumber]],"")</f>
        <v/>
      </c>
      <c r="Y853" s="14" t="str">
        <f>IF(OR(טבלה20[[#This Row],[CycleNumber]]&gt;B854,B854=""),טבלה20[[#This Row],[CycleNumber]],"")</f>
        <v/>
      </c>
      <c r="Z8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3" t="s">
        <v>76</v>
      </c>
      <c r="AS853">
        <v>2</v>
      </c>
      <c r="AT853">
        <v>27</v>
      </c>
      <c r="AU853" t="str">
        <f t="shared" si="29"/>
        <v/>
      </c>
      <c r="AV853" t="str">
        <f t="shared" si="30"/>
        <v/>
      </c>
    </row>
    <row r="854" spans="1:48" x14ac:dyDescent="0.25">
      <c r="A854" t="s">
        <v>76</v>
      </c>
      <c r="B854">
        <v>4</v>
      </c>
      <c r="C854">
        <v>0</v>
      </c>
      <c r="D854">
        <v>1</v>
      </c>
      <c r="E854">
        <v>0</v>
      </c>
      <c r="F854">
        <v>30</v>
      </c>
      <c r="G854">
        <f>טבלה20[[#This Row],[LengthofCycle]]+1</f>
        <v>31</v>
      </c>
      <c r="H854" t="str">
        <f>IF(טבלה20[[#This Row],[CycleNumber]]&gt;2,IF(AND(טבלה20[[#This Row],[LengthofCycle]]-F853=F853-F852,טבלה20[[#This Row],[LengthofCycle]]-F853&lt;&gt;0),1,""),"")</f>
        <v/>
      </c>
      <c r="I854" t="str">
        <f>IF(טבלה20[[#This Row],[דילוג]]=1,SUM(H854:H855),"")</f>
        <v/>
      </c>
      <c r="J854" t="str">
        <f>IF(AND(טבלה20[[#This Row],[CycleNumber]]&gt;B853,טבלה20[[#This Row],[CycleNumber]]&gt;2),IF(טבלה20[[#This Row],[דילוג]]=1,טבלה20[[#This Row],[LengthofCycle]]-F853,J853),"")</f>
        <v/>
      </c>
      <c r="K854">
        <f>IF(AND(טבלה20[[#This Row],[CycleNumber]]&gt;B853,טבלה20[[#This Row],[CycleNumber]]&gt;2),IF(טבלה20[[#This Row],[דילוג]]=1,1,IF(MAX(K852:K853)=1,1,IF(טבלה20[[#This Row],[LengthofCycle]]-F853&lt;&gt;טבלה20[[#This Row],[הפרש קבוע אחרון]],0,""))),"")</f>
        <v>0</v>
      </c>
      <c r="L854" t="str">
        <f>IF(טבלה20[[#This Row],[CycleNumber]]&lt;3,"",IF(טבלה20[[#This Row],[דילוג]]=1,1,IF(L853="","",IF(טבלה20[[#This Row],[LengthofCycle]]-F853=טבלה20[[#This Row],[הפרש קבוע אחרון]],1,IF(L853+1&gt;3,"",L853+1)))))</f>
        <v/>
      </c>
      <c r="M854" t="str">
        <f>IF(AND(טבלה20[[#This Row],[פעילות]]=1,L855=2,L856=1,B856&gt;טבלה20[[#This Row],[CycleNumber]]),1,"")</f>
        <v/>
      </c>
      <c r="N854" t="str">
        <f>IF(AND(טבלה20[[#This Row],[האם יש לאישה וסת דילוג?]]=1,טבלה20[[#This Row],[CycleNumber]]&gt;5),IF(AND(טבלה20[[#This Row],[LengthofCycle]]=F851,F853=F850,F852=F849),1,""),"")</f>
        <v/>
      </c>
      <c r="O854" t="str">
        <f>IF(OR(טבלה20[[#This Row],[פעילות]]="",L853=""),"",IF(טבלה20[[#This Row],[פעילות]]=1,1,0))</f>
        <v/>
      </c>
      <c r="P854" t="str">
        <f>IF(AND(טבלה20[[#This Row],[הפרש קבוע אחרון]]&lt;&gt;"",טבלה20[[#This Row],[CycleNumber]]&lt;B855,B855&lt;&gt;"",טבלה20[[#This Row],[פעילות]]&lt;4),IF(F855-טבלה20[[#This Row],[LengthofCycle]]=טבלה20[[#This Row],[הפרש קבוע אחרון]],1,0),"")</f>
        <v/>
      </c>
      <c r="Q854" s="14" t="str">
        <f>IF(טבלה20[[#This Row],[פעילות]]="","",IF(OR(Q853="",AND(טבלה20[[#This Row],[דילוג]]=1,L853=3)),1,Q853+1))</f>
        <v/>
      </c>
      <c r="R854" s="14" t="str">
        <f>IF(AND(טבלה20[[#This Row],[מחזורי פעילות]]=3,H855=1,טבלה20[[#This Row],[הפרש קבוע אחרון]]&lt;&gt;J855),1,"")</f>
        <v/>
      </c>
      <c r="S854" s="14" t="str">
        <f>IF(AND(טבלה20[[#This Row],[מחזורי פעילות]]=3,H855=1,טבלה20[[#This Row],[הפרש קבוע אחרון]]=J855),1,"")</f>
        <v/>
      </c>
      <c r="T854" s="14" t="str">
        <f>IF(AND(טבלה20[[#This Row],[דילוג]]=1,טבלה20[[#This Row],[הפרש קבוע אחרון]]=J853,טבלה20[[#This Row],[מחזורי פעילות]]&gt;1),1,"")</f>
        <v/>
      </c>
      <c r="U854" s="14" t="str">
        <f>IF(OR(AND(טבלה20[[#This Row],[מחזורי פעילות]]&lt;&gt;"",Q855=""),AND(טבלה20[[#This Row],[פעילות]]=3,Q855=1)),טבלה20[[#This Row],[מחזורי פעילות]],"")</f>
        <v/>
      </c>
      <c r="V854" s="14" t="str">
        <f>IF(טבלה20[[#This Row],[באיזה מחזור נעקר אחרי קביעה?]]&lt;&gt;"",1,"")</f>
        <v/>
      </c>
      <c r="W854" s="14" t="str">
        <f>IF(AND(טבלה20[[#This Row],[באיזה מחזור נעקר אחרי קביעה?]]&lt;&gt;"",טבלה20[[#This Row],[CycleNumber]]&gt;B855),טבלה20[[#This Row],[באיזה מחזור נעקר אחרי קביעה?]],"")</f>
        <v/>
      </c>
      <c r="X854" s="14" t="str">
        <f>IF(AND(טבלה20[[#This Row],[הפרש קבוע אחרון]]&lt;&gt;"",J853=""),טבלה20[[#This Row],[CycleNumber]],"")</f>
        <v/>
      </c>
      <c r="Y854" s="14" t="str">
        <f>IF(OR(טבלה20[[#This Row],[CycleNumber]]&gt;B855,B855=""),טבלה20[[#This Row],[CycleNumber]],"")</f>
        <v/>
      </c>
      <c r="Z8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4" t="s">
        <v>76</v>
      </c>
      <c r="AS854">
        <v>3</v>
      </c>
      <c r="AT854">
        <v>30</v>
      </c>
      <c r="AU854">
        <f t="shared" si="29"/>
        <v>0</v>
      </c>
      <c r="AV854" t="str">
        <f t="shared" si="30"/>
        <v/>
      </c>
    </row>
    <row r="855" spans="1:48" x14ac:dyDescent="0.25">
      <c r="A855" t="s">
        <v>76</v>
      </c>
      <c r="B855">
        <v>5</v>
      </c>
      <c r="C855">
        <v>0</v>
      </c>
      <c r="D855">
        <v>1</v>
      </c>
      <c r="E855">
        <v>0</v>
      </c>
      <c r="F855">
        <v>32</v>
      </c>
      <c r="G855">
        <f>טבלה20[[#This Row],[LengthofCycle]]+1</f>
        <v>33</v>
      </c>
      <c r="H855" t="str">
        <f>IF(טבלה20[[#This Row],[CycleNumber]]&gt;2,IF(AND(טבלה20[[#This Row],[LengthofCycle]]-F854=F854-F853,טבלה20[[#This Row],[LengthofCycle]]-F854&lt;&gt;0),1,""),"")</f>
        <v/>
      </c>
      <c r="I855" t="str">
        <f>IF(טבלה20[[#This Row],[דילוג]]=1,SUM(H855:H856),"")</f>
        <v/>
      </c>
      <c r="J855" t="str">
        <f>IF(AND(טבלה20[[#This Row],[CycleNumber]]&gt;B854,טבלה20[[#This Row],[CycleNumber]]&gt;2),IF(טבלה20[[#This Row],[דילוג]]=1,טבלה20[[#This Row],[LengthofCycle]]-F854,J854),"")</f>
        <v/>
      </c>
      <c r="K855">
        <f>IF(AND(טבלה20[[#This Row],[CycleNumber]]&gt;B854,טבלה20[[#This Row],[CycleNumber]]&gt;2),IF(טבלה20[[#This Row],[דילוג]]=1,1,IF(MAX(K853:K854)=1,1,IF(טבלה20[[#This Row],[LengthofCycle]]-F854&lt;&gt;טבלה20[[#This Row],[הפרש קבוע אחרון]],0,""))),"")</f>
        <v>0</v>
      </c>
      <c r="L855" t="str">
        <f>IF(טבלה20[[#This Row],[CycleNumber]]&lt;3,"",IF(טבלה20[[#This Row],[דילוג]]=1,1,IF(L854="","",IF(טבלה20[[#This Row],[LengthofCycle]]-F854=טבלה20[[#This Row],[הפרש קבוע אחרון]],1,IF(L854+1&gt;3,"",L854+1)))))</f>
        <v/>
      </c>
      <c r="M855" t="str">
        <f>IF(AND(טבלה20[[#This Row],[פעילות]]=1,L856=2,L857=1,B857&gt;טבלה20[[#This Row],[CycleNumber]]),1,"")</f>
        <v/>
      </c>
      <c r="N855" t="str">
        <f>IF(AND(טבלה20[[#This Row],[האם יש לאישה וסת דילוג?]]=1,טבלה20[[#This Row],[CycleNumber]]&gt;5),IF(AND(טבלה20[[#This Row],[LengthofCycle]]=F852,F854=F851,F853=F850),1,""),"")</f>
        <v/>
      </c>
      <c r="O855" t="str">
        <f>IF(OR(טבלה20[[#This Row],[פעילות]]="",L854=""),"",IF(טבלה20[[#This Row],[פעילות]]=1,1,0))</f>
        <v/>
      </c>
      <c r="P855" t="str">
        <f>IF(AND(טבלה20[[#This Row],[הפרש קבוע אחרון]]&lt;&gt;"",טבלה20[[#This Row],[CycleNumber]]&lt;B856,B856&lt;&gt;"",טבלה20[[#This Row],[פעילות]]&lt;4),IF(F856-טבלה20[[#This Row],[LengthofCycle]]=טבלה20[[#This Row],[הפרש קבוע אחרון]],1,0),"")</f>
        <v/>
      </c>
      <c r="Q855" s="14" t="str">
        <f>IF(טבלה20[[#This Row],[פעילות]]="","",IF(OR(Q854="",AND(טבלה20[[#This Row],[דילוג]]=1,L854=3)),1,Q854+1))</f>
        <v/>
      </c>
      <c r="R855" s="14" t="str">
        <f>IF(AND(טבלה20[[#This Row],[מחזורי פעילות]]=3,H856=1,טבלה20[[#This Row],[הפרש קבוע אחרון]]&lt;&gt;J856),1,"")</f>
        <v/>
      </c>
      <c r="S855" s="14" t="str">
        <f>IF(AND(טבלה20[[#This Row],[מחזורי פעילות]]=3,H856=1,טבלה20[[#This Row],[הפרש קבוע אחרון]]=J856),1,"")</f>
        <v/>
      </c>
      <c r="T855" s="14" t="str">
        <f>IF(AND(טבלה20[[#This Row],[דילוג]]=1,טבלה20[[#This Row],[הפרש קבוע אחרון]]=J854,טבלה20[[#This Row],[מחזורי פעילות]]&gt;1),1,"")</f>
        <v/>
      </c>
      <c r="U855" s="14" t="str">
        <f>IF(OR(AND(טבלה20[[#This Row],[מחזורי פעילות]]&lt;&gt;"",Q856=""),AND(טבלה20[[#This Row],[פעילות]]=3,Q856=1)),טבלה20[[#This Row],[מחזורי פעילות]],"")</f>
        <v/>
      </c>
      <c r="V855" s="14" t="str">
        <f>IF(טבלה20[[#This Row],[באיזה מחזור נעקר אחרי קביעה?]]&lt;&gt;"",1,"")</f>
        <v/>
      </c>
      <c r="W855" s="14" t="str">
        <f>IF(AND(טבלה20[[#This Row],[באיזה מחזור נעקר אחרי קביעה?]]&lt;&gt;"",טבלה20[[#This Row],[CycleNumber]]&gt;B856),טבלה20[[#This Row],[באיזה מחזור נעקר אחרי קביעה?]],"")</f>
        <v/>
      </c>
      <c r="X855" s="14" t="str">
        <f>IF(AND(טבלה20[[#This Row],[הפרש קבוע אחרון]]&lt;&gt;"",J854=""),טבלה20[[#This Row],[CycleNumber]],"")</f>
        <v/>
      </c>
      <c r="Y855" s="14" t="str">
        <f>IF(OR(טבלה20[[#This Row],[CycleNumber]]&gt;B856,B856=""),טבלה20[[#This Row],[CycleNumber]],"")</f>
        <v/>
      </c>
      <c r="Z8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5" t="s">
        <v>76</v>
      </c>
      <c r="AS855">
        <v>4</v>
      </c>
      <c r="AT855">
        <v>30</v>
      </c>
      <c r="AU855">
        <f t="shared" si="29"/>
        <v>0</v>
      </c>
      <c r="AV855" t="str">
        <f t="shared" si="30"/>
        <v/>
      </c>
    </row>
    <row r="856" spans="1:48" x14ac:dyDescent="0.25">
      <c r="A856" t="s">
        <v>76</v>
      </c>
      <c r="B856">
        <v>6</v>
      </c>
      <c r="C856">
        <v>0</v>
      </c>
      <c r="D856">
        <v>1</v>
      </c>
      <c r="E856">
        <v>0</v>
      </c>
      <c r="F856">
        <v>32</v>
      </c>
      <c r="G856">
        <f>טבלה20[[#This Row],[LengthofCycle]]+1</f>
        <v>33</v>
      </c>
      <c r="H856" t="str">
        <f>IF(טבלה20[[#This Row],[CycleNumber]]&gt;2,IF(AND(טבלה20[[#This Row],[LengthofCycle]]-F855=F855-F854,טבלה20[[#This Row],[LengthofCycle]]-F855&lt;&gt;0),1,""),"")</f>
        <v/>
      </c>
      <c r="I856" t="str">
        <f>IF(טבלה20[[#This Row],[דילוג]]=1,SUM(H856:H857),"")</f>
        <v/>
      </c>
      <c r="J856" t="str">
        <f>IF(AND(טבלה20[[#This Row],[CycleNumber]]&gt;B855,טבלה20[[#This Row],[CycleNumber]]&gt;2),IF(טבלה20[[#This Row],[דילוג]]=1,טבלה20[[#This Row],[LengthofCycle]]-F855,J855),"")</f>
        <v/>
      </c>
      <c r="K856">
        <f>IF(AND(טבלה20[[#This Row],[CycleNumber]]&gt;B855,טבלה20[[#This Row],[CycleNumber]]&gt;2),IF(טבלה20[[#This Row],[דילוג]]=1,1,IF(MAX(K854:K855)=1,1,IF(טבלה20[[#This Row],[LengthofCycle]]-F855&lt;&gt;טבלה20[[#This Row],[הפרש קבוע אחרון]],0,""))),"")</f>
        <v>0</v>
      </c>
      <c r="L856" t="str">
        <f>IF(טבלה20[[#This Row],[CycleNumber]]&lt;3,"",IF(טבלה20[[#This Row],[דילוג]]=1,1,IF(L855="","",IF(טבלה20[[#This Row],[LengthofCycle]]-F855=טבלה20[[#This Row],[הפרש קבוע אחרון]],1,IF(L855+1&gt;3,"",L855+1)))))</f>
        <v/>
      </c>
      <c r="M856" t="str">
        <f>IF(AND(טבלה20[[#This Row],[פעילות]]=1,L857=2,L858=1,B858&gt;טבלה20[[#This Row],[CycleNumber]]),1,"")</f>
        <v/>
      </c>
      <c r="N856" t="str">
        <f>IF(AND(טבלה20[[#This Row],[האם יש לאישה וסת דילוג?]]=1,טבלה20[[#This Row],[CycleNumber]]&gt;5),IF(AND(טבלה20[[#This Row],[LengthofCycle]]=F853,F855=F852,F854=F851),1,""),"")</f>
        <v/>
      </c>
      <c r="O856" t="str">
        <f>IF(OR(טבלה20[[#This Row],[פעילות]]="",L855=""),"",IF(טבלה20[[#This Row],[פעילות]]=1,1,0))</f>
        <v/>
      </c>
      <c r="P856" t="str">
        <f>IF(AND(טבלה20[[#This Row],[הפרש קבוע אחרון]]&lt;&gt;"",טבלה20[[#This Row],[CycleNumber]]&lt;B857,B857&lt;&gt;"",טבלה20[[#This Row],[פעילות]]&lt;4),IF(F857-טבלה20[[#This Row],[LengthofCycle]]=טבלה20[[#This Row],[הפרש קבוע אחרון]],1,0),"")</f>
        <v/>
      </c>
      <c r="Q856" s="14" t="str">
        <f>IF(טבלה20[[#This Row],[פעילות]]="","",IF(OR(Q855="",AND(טבלה20[[#This Row],[דילוג]]=1,L855=3)),1,Q855+1))</f>
        <v/>
      </c>
      <c r="R856" s="14" t="str">
        <f>IF(AND(טבלה20[[#This Row],[מחזורי פעילות]]=3,H857=1,טבלה20[[#This Row],[הפרש קבוע אחרון]]&lt;&gt;J857),1,"")</f>
        <v/>
      </c>
      <c r="S856" s="14" t="str">
        <f>IF(AND(טבלה20[[#This Row],[מחזורי פעילות]]=3,H857=1,טבלה20[[#This Row],[הפרש קבוע אחרון]]=J857),1,"")</f>
        <v/>
      </c>
      <c r="T856" s="14" t="str">
        <f>IF(AND(טבלה20[[#This Row],[דילוג]]=1,טבלה20[[#This Row],[הפרש קבוע אחרון]]=J855,טבלה20[[#This Row],[מחזורי פעילות]]&gt;1),1,"")</f>
        <v/>
      </c>
      <c r="U856" s="14" t="str">
        <f>IF(OR(AND(טבלה20[[#This Row],[מחזורי פעילות]]&lt;&gt;"",Q857=""),AND(טבלה20[[#This Row],[פעילות]]=3,Q857=1)),טבלה20[[#This Row],[מחזורי פעילות]],"")</f>
        <v/>
      </c>
      <c r="V856" s="14" t="str">
        <f>IF(טבלה20[[#This Row],[באיזה מחזור נעקר אחרי קביעה?]]&lt;&gt;"",1,"")</f>
        <v/>
      </c>
      <c r="W856" s="14" t="str">
        <f>IF(AND(טבלה20[[#This Row],[באיזה מחזור נעקר אחרי קביעה?]]&lt;&gt;"",טבלה20[[#This Row],[CycleNumber]]&gt;B857),טבלה20[[#This Row],[באיזה מחזור נעקר אחרי קביעה?]],"")</f>
        <v/>
      </c>
      <c r="X856" s="14" t="str">
        <f>IF(AND(טבלה20[[#This Row],[הפרש קבוע אחרון]]&lt;&gt;"",J855=""),טבלה20[[#This Row],[CycleNumber]],"")</f>
        <v/>
      </c>
      <c r="Y856" s="14" t="str">
        <f>IF(OR(טבלה20[[#This Row],[CycleNumber]]&gt;B857,B857=""),טבלה20[[#This Row],[CycleNumber]],"")</f>
        <v/>
      </c>
      <c r="Z8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6" t="s">
        <v>76</v>
      </c>
      <c r="AS856">
        <v>5</v>
      </c>
      <c r="AT856">
        <v>32</v>
      </c>
      <c r="AU856">
        <f t="shared" si="29"/>
        <v>0</v>
      </c>
      <c r="AV856" t="str">
        <f t="shared" si="30"/>
        <v/>
      </c>
    </row>
    <row r="857" spans="1:48" x14ac:dyDescent="0.25">
      <c r="A857" t="s">
        <v>76</v>
      </c>
      <c r="B857">
        <v>7</v>
      </c>
      <c r="C857">
        <v>0</v>
      </c>
      <c r="D857">
        <v>1</v>
      </c>
      <c r="E857">
        <v>0</v>
      </c>
      <c r="F857">
        <v>29</v>
      </c>
      <c r="G857">
        <f>טבלה20[[#This Row],[LengthofCycle]]+1</f>
        <v>30</v>
      </c>
      <c r="H857" t="str">
        <f>IF(טבלה20[[#This Row],[CycleNumber]]&gt;2,IF(AND(טבלה20[[#This Row],[LengthofCycle]]-F856=F856-F855,טבלה20[[#This Row],[LengthofCycle]]-F856&lt;&gt;0),1,""),"")</f>
        <v/>
      </c>
      <c r="I857" t="str">
        <f>IF(טבלה20[[#This Row],[דילוג]]=1,SUM(H857:H858),"")</f>
        <v/>
      </c>
      <c r="J857" t="str">
        <f>IF(AND(טבלה20[[#This Row],[CycleNumber]]&gt;B856,טבלה20[[#This Row],[CycleNumber]]&gt;2),IF(טבלה20[[#This Row],[דילוג]]=1,טבלה20[[#This Row],[LengthofCycle]]-F856,J856),"")</f>
        <v/>
      </c>
      <c r="K857">
        <f>IF(AND(טבלה20[[#This Row],[CycleNumber]]&gt;B856,טבלה20[[#This Row],[CycleNumber]]&gt;2),IF(טבלה20[[#This Row],[דילוג]]=1,1,IF(MAX(K855:K856)=1,1,IF(טבלה20[[#This Row],[LengthofCycle]]-F856&lt;&gt;טבלה20[[#This Row],[הפרש קבוע אחרון]],0,""))),"")</f>
        <v>0</v>
      </c>
      <c r="L857" t="str">
        <f>IF(טבלה20[[#This Row],[CycleNumber]]&lt;3,"",IF(טבלה20[[#This Row],[דילוג]]=1,1,IF(L856="","",IF(טבלה20[[#This Row],[LengthofCycle]]-F856=טבלה20[[#This Row],[הפרש קבוע אחרון]],1,IF(L856+1&gt;3,"",L856+1)))))</f>
        <v/>
      </c>
      <c r="M857" t="str">
        <f>IF(AND(טבלה20[[#This Row],[פעילות]]=1,L858=2,L859=1,B859&gt;טבלה20[[#This Row],[CycleNumber]]),1,"")</f>
        <v/>
      </c>
      <c r="N857" t="str">
        <f>IF(AND(טבלה20[[#This Row],[האם יש לאישה וסת דילוג?]]=1,טבלה20[[#This Row],[CycleNumber]]&gt;5),IF(AND(טבלה20[[#This Row],[LengthofCycle]]=F854,F856=F853,F855=F852),1,""),"")</f>
        <v/>
      </c>
      <c r="O857" t="str">
        <f>IF(OR(טבלה20[[#This Row],[פעילות]]="",L856=""),"",IF(טבלה20[[#This Row],[פעילות]]=1,1,0))</f>
        <v/>
      </c>
      <c r="P857" t="str">
        <f>IF(AND(טבלה20[[#This Row],[הפרש קבוע אחרון]]&lt;&gt;"",טבלה20[[#This Row],[CycleNumber]]&lt;B858,B858&lt;&gt;"",טבלה20[[#This Row],[פעילות]]&lt;4),IF(F858-טבלה20[[#This Row],[LengthofCycle]]=טבלה20[[#This Row],[הפרש קבוע אחרון]],1,0),"")</f>
        <v/>
      </c>
      <c r="Q857" s="14" t="str">
        <f>IF(טבלה20[[#This Row],[פעילות]]="","",IF(OR(Q856="",AND(טבלה20[[#This Row],[דילוג]]=1,L856=3)),1,Q856+1))</f>
        <v/>
      </c>
      <c r="R857" s="14" t="str">
        <f>IF(AND(טבלה20[[#This Row],[מחזורי פעילות]]=3,H858=1,טבלה20[[#This Row],[הפרש קבוע אחרון]]&lt;&gt;J858),1,"")</f>
        <v/>
      </c>
      <c r="S857" s="14" t="str">
        <f>IF(AND(טבלה20[[#This Row],[מחזורי פעילות]]=3,H858=1,טבלה20[[#This Row],[הפרש קבוע אחרון]]=J858),1,"")</f>
        <v/>
      </c>
      <c r="T857" s="14" t="str">
        <f>IF(AND(טבלה20[[#This Row],[דילוג]]=1,טבלה20[[#This Row],[הפרש קבוע אחרון]]=J856,טבלה20[[#This Row],[מחזורי פעילות]]&gt;1),1,"")</f>
        <v/>
      </c>
      <c r="U857" s="14" t="str">
        <f>IF(OR(AND(טבלה20[[#This Row],[מחזורי פעילות]]&lt;&gt;"",Q858=""),AND(טבלה20[[#This Row],[פעילות]]=3,Q858=1)),טבלה20[[#This Row],[מחזורי פעילות]],"")</f>
        <v/>
      </c>
      <c r="V857" s="14" t="str">
        <f>IF(טבלה20[[#This Row],[באיזה מחזור נעקר אחרי קביעה?]]&lt;&gt;"",1,"")</f>
        <v/>
      </c>
      <c r="W857" s="14" t="str">
        <f>IF(AND(טבלה20[[#This Row],[באיזה מחזור נעקר אחרי קביעה?]]&lt;&gt;"",טבלה20[[#This Row],[CycleNumber]]&gt;B858),טבלה20[[#This Row],[באיזה מחזור נעקר אחרי קביעה?]],"")</f>
        <v/>
      </c>
      <c r="X857" s="14" t="str">
        <f>IF(AND(טבלה20[[#This Row],[הפרש קבוע אחרון]]&lt;&gt;"",J856=""),טבלה20[[#This Row],[CycleNumber]],"")</f>
        <v/>
      </c>
      <c r="Y857" s="14" t="str">
        <f>IF(OR(טבלה20[[#This Row],[CycleNumber]]&gt;B858,B858=""),טבלה20[[#This Row],[CycleNumber]],"")</f>
        <v/>
      </c>
      <c r="Z8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7" t="s">
        <v>76</v>
      </c>
      <c r="AS857">
        <v>6</v>
      </c>
      <c r="AT857">
        <v>32</v>
      </c>
      <c r="AU857">
        <f t="shared" si="29"/>
        <v>0</v>
      </c>
      <c r="AV857" t="str">
        <f t="shared" si="30"/>
        <v/>
      </c>
    </row>
    <row r="858" spans="1:48" x14ac:dyDescent="0.25">
      <c r="A858" t="s">
        <v>76</v>
      </c>
      <c r="B858">
        <v>8</v>
      </c>
      <c r="C858">
        <v>0</v>
      </c>
      <c r="D858">
        <v>1</v>
      </c>
      <c r="E858">
        <v>0</v>
      </c>
      <c r="F858">
        <v>35</v>
      </c>
      <c r="G858">
        <f>טבלה20[[#This Row],[LengthofCycle]]+1</f>
        <v>36</v>
      </c>
      <c r="H858" t="str">
        <f>IF(טבלה20[[#This Row],[CycleNumber]]&gt;2,IF(AND(טבלה20[[#This Row],[LengthofCycle]]-F857=F857-F856,טבלה20[[#This Row],[LengthofCycle]]-F857&lt;&gt;0),1,""),"")</f>
        <v/>
      </c>
      <c r="I858" t="str">
        <f>IF(טבלה20[[#This Row],[דילוג]]=1,SUM(H858:H859),"")</f>
        <v/>
      </c>
      <c r="J858" t="str">
        <f>IF(AND(טבלה20[[#This Row],[CycleNumber]]&gt;B857,טבלה20[[#This Row],[CycleNumber]]&gt;2),IF(טבלה20[[#This Row],[דילוג]]=1,טבלה20[[#This Row],[LengthofCycle]]-F857,J857),"")</f>
        <v/>
      </c>
      <c r="K858">
        <f>IF(AND(טבלה20[[#This Row],[CycleNumber]]&gt;B857,טבלה20[[#This Row],[CycleNumber]]&gt;2),IF(טבלה20[[#This Row],[דילוג]]=1,1,IF(MAX(K856:K857)=1,1,IF(טבלה20[[#This Row],[LengthofCycle]]-F857&lt;&gt;טבלה20[[#This Row],[הפרש קבוע אחרון]],0,""))),"")</f>
        <v>0</v>
      </c>
      <c r="L858" t="str">
        <f>IF(טבלה20[[#This Row],[CycleNumber]]&lt;3,"",IF(טבלה20[[#This Row],[דילוג]]=1,1,IF(L857="","",IF(טבלה20[[#This Row],[LengthofCycle]]-F857=טבלה20[[#This Row],[הפרש קבוע אחרון]],1,IF(L857+1&gt;3,"",L857+1)))))</f>
        <v/>
      </c>
      <c r="M858" t="str">
        <f>IF(AND(טבלה20[[#This Row],[פעילות]]=1,L859=2,L860=1,B860&gt;טבלה20[[#This Row],[CycleNumber]]),1,"")</f>
        <v/>
      </c>
      <c r="N858" t="str">
        <f>IF(AND(טבלה20[[#This Row],[האם יש לאישה וסת דילוג?]]=1,טבלה20[[#This Row],[CycleNumber]]&gt;5),IF(AND(טבלה20[[#This Row],[LengthofCycle]]=F855,F857=F854,F856=F853),1,""),"")</f>
        <v/>
      </c>
      <c r="O858" t="str">
        <f>IF(OR(טבלה20[[#This Row],[פעילות]]="",L857=""),"",IF(טבלה20[[#This Row],[פעילות]]=1,1,0))</f>
        <v/>
      </c>
      <c r="P858" t="str">
        <f>IF(AND(טבלה20[[#This Row],[הפרש קבוע אחרון]]&lt;&gt;"",טבלה20[[#This Row],[CycleNumber]]&lt;B859,B859&lt;&gt;"",טבלה20[[#This Row],[פעילות]]&lt;4),IF(F859-טבלה20[[#This Row],[LengthofCycle]]=טבלה20[[#This Row],[הפרש קבוע אחרון]],1,0),"")</f>
        <v/>
      </c>
      <c r="Q858" s="14" t="str">
        <f>IF(טבלה20[[#This Row],[פעילות]]="","",IF(OR(Q857="",AND(טבלה20[[#This Row],[דילוג]]=1,L857=3)),1,Q857+1))</f>
        <v/>
      </c>
      <c r="R858" s="14" t="str">
        <f>IF(AND(טבלה20[[#This Row],[מחזורי פעילות]]=3,H859=1,טבלה20[[#This Row],[הפרש קבוע אחרון]]&lt;&gt;J859),1,"")</f>
        <v/>
      </c>
      <c r="S858" s="14" t="str">
        <f>IF(AND(טבלה20[[#This Row],[מחזורי פעילות]]=3,H859=1,טבלה20[[#This Row],[הפרש קבוע אחרון]]=J859),1,"")</f>
        <v/>
      </c>
      <c r="T858" s="14" t="str">
        <f>IF(AND(טבלה20[[#This Row],[דילוג]]=1,טבלה20[[#This Row],[הפרש קבוע אחרון]]=J857,טבלה20[[#This Row],[מחזורי פעילות]]&gt;1),1,"")</f>
        <v/>
      </c>
      <c r="U858" s="14" t="str">
        <f>IF(OR(AND(טבלה20[[#This Row],[מחזורי פעילות]]&lt;&gt;"",Q859=""),AND(טבלה20[[#This Row],[פעילות]]=3,Q859=1)),טבלה20[[#This Row],[מחזורי פעילות]],"")</f>
        <v/>
      </c>
      <c r="V858" s="14" t="str">
        <f>IF(טבלה20[[#This Row],[באיזה מחזור נעקר אחרי קביעה?]]&lt;&gt;"",1,"")</f>
        <v/>
      </c>
      <c r="W858" s="14" t="str">
        <f>IF(AND(טבלה20[[#This Row],[באיזה מחזור נעקר אחרי קביעה?]]&lt;&gt;"",טבלה20[[#This Row],[CycleNumber]]&gt;B859),טבלה20[[#This Row],[באיזה מחזור נעקר אחרי קביעה?]],"")</f>
        <v/>
      </c>
      <c r="X858" s="14" t="str">
        <f>IF(AND(טבלה20[[#This Row],[הפרש קבוע אחרון]]&lt;&gt;"",J857=""),טבלה20[[#This Row],[CycleNumber]],"")</f>
        <v/>
      </c>
      <c r="Y858" s="14" t="str">
        <f>IF(OR(טבלה20[[#This Row],[CycleNumber]]&gt;B859,B859=""),טבלה20[[#This Row],[CycleNumber]],"")</f>
        <v/>
      </c>
      <c r="Z8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8" t="s">
        <v>76</v>
      </c>
      <c r="AS858">
        <v>7</v>
      </c>
      <c r="AT858">
        <v>29</v>
      </c>
      <c r="AU858">
        <f t="shared" si="29"/>
        <v>0</v>
      </c>
      <c r="AV858" t="str">
        <f t="shared" si="30"/>
        <v/>
      </c>
    </row>
    <row r="859" spans="1:48" x14ac:dyDescent="0.25">
      <c r="A859" t="s">
        <v>76</v>
      </c>
      <c r="B859">
        <v>9</v>
      </c>
      <c r="C859">
        <v>0</v>
      </c>
      <c r="D859">
        <v>0</v>
      </c>
      <c r="E859">
        <v>0</v>
      </c>
      <c r="F859">
        <v>32</v>
      </c>
      <c r="G859">
        <f>טבלה20[[#This Row],[LengthofCycle]]+1</f>
        <v>33</v>
      </c>
      <c r="H859" t="str">
        <f>IF(טבלה20[[#This Row],[CycleNumber]]&gt;2,IF(AND(טבלה20[[#This Row],[LengthofCycle]]-F858=F858-F857,טבלה20[[#This Row],[LengthofCycle]]-F858&lt;&gt;0),1,""),"")</f>
        <v/>
      </c>
      <c r="I859" t="str">
        <f>IF(טבלה20[[#This Row],[דילוג]]=1,SUM(H859:H860),"")</f>
        <v/>
      </c>
      <c r="J859" t="str">
        <f>IF(AND(טבלה20[[#This Row],[CycleNumber]]&gt;B858,טבלה20[[#This Row],[CycleNumber]]&gt;2),IF(טבלה20[[#This Row],[דילוג]]=1,טבלה20[[#This Row],[LengthofCycle]]-F858,J858),"")</f>
        <v/>
      </c>
      <c r="K859">
        <f>IF(AND(טבלה20[[#This Row],[CycleNumber]]&gt;B858,טבלה20[[#This Row],[CycleNumber]]&gt;2),IF(טבלה20[[#This Row],[דילוג]]=1,1,IF(MAX(K857:K858)=1,1,IF(טבלה20[[#This Row],[LengthofCycle]]-F858&lt;&gt;טבלה20[[#This Row],[הפרש קבוע אחרון]],0,""))),"")</f>
        <v>0</v>
      </c>
      <c r="L859" t="str">
        <f>IF(טבלה20[[#This Row],[CycleNumber]]&lt;3,"",IF(טבלה20[[#This Row],[דילוג]]=1,1,IF(L858="","",IF(טבלה20[[#This Row],[LengthofCycle]]-F858=טבלה20[[#This Row],[הפרש קבוע אחרון]],1,IF(L858+1&gt;3,"",L858+1)))))</f>
        <v/>
      </c>
      <c r="M859" t="str">
        <f>IF(AND(טבלה20[[#This Row],[פעילות]]=1,L860=2,L861=1,B861&gt;טבלה20[[#This Row],[CycleNumber]]),1,"")</f>
        <v/>
      </c>
      <c r="N859" t="str">
        <f>IF(AND(טבלה20[[#This Row],[האם יש לאישה וסת דילוג?]]=1,טבלה20[[#This Row],[CycleNumber]]&gt;5),IF(AND(טבלה20[[#This Row],[LengthofCycle]]=F856,F858=F855,F857=F854),1,""),"")</f>
        <v/>
      </c>
      <c r="O859" t="str">
        <f>IF(OR(טבלה20[[#This Row],[פעילות]]="",L858=""),"",IF(טבלה20[[#This Row],[פעילות]]=1,1,0))</f>
        <v/>
      </c>
      <c r="P859" t="str">
        <f>IF(AND(טבלה20[[#This Row],[הפרש קבוע אחרון]]&lt;&gt;"",טבלה20[[#This Row],[CycleNumber]]&lt;B860,B860&lt;&gt;"",טבלה20[[#This Row],[פעילות]]&lt;4),IF(F860-טבלה20[[#This Row],[LengthofCycle]]=טבלה20[[#This Row],[הפרש קבוע אחרון]],1,0),"")</f>
        <v/>
      </c>
      <c r="Q859" s="14" t="str">
        <f>IF(טבלה20[[#This Row],[פעילות]]="","",IF(OR(Q858="",AND(טבלה20[[#This Row],[דילוג]]=1,L858=3)),1,Q858+1))</f>
        <v/>
      </c>
      <c r="R859" s="14" t="str">
        <f>IF(AND(טבלה20[[#This Row],[מחזורי פעילות]]=3,H860=1,טבלה20[[#This Row],[הפרש קבוע אחרון]]&lt;&gt;J860),1,"")</f>
        <v/>
      </c>
      <c r="S859" s="14" t="str">
        <f>IF(AND(טבלה20[[#This Row],[מחזורי פעילות]]=3,H860=1,טבלה20[[#This Row],[הפרש קבוע אחרון]]=J860),1,"")</f>
        <v/>
      </c>
      <c r="T859" s="14" t="str">
        <f>IF(AND(טבלה20[[#This Row],[דילוג]]=1,טבלה20[[#This Row],[הפרש קבוע אחרון]]=J858,טבלה20[[#This Row],[מחזורי פעילות]]&gt;1),1,"")</f>
        <v/>
      </c>
      <c r="U859" s="14" t="str">
        <f>IF(OR(AND(טבלה20[[#This Row],[מחזורי פעילות]]&lt;&gt;"",Q860=""),AND(טבלה20[[#This Row],[פעילות]]=3,Q860=1)),טבלה20[[#This Row],[מחזורי פעילות]],"")</f>
        <v/>
      </c>
      <c r="V859" s="14" t="str">
        <f>IF(טבלה20[[#This Row],[באיזה מחזור נעקר אחרי קביעה?]]&lt;&gt;"",1,"")</f>
        <v/>
      </c>
      <c r="W859" s="14" t="str">
        <f>IF(AND(טבלה20[[#This Row],[באיזה מחזור נעקר אחרי קביעה?]]&lt;&gt;"",טבלה20[[#This Row],[CycleNumber]]&gt;B860),טבלה20[[#This Row],[באיזה מחזור נעקר אחרי קביעה?]],"")</f>
        <v/>
      </c>
      <c r="X859" s="14" t="str">
        <f>IF(AND(טבלה20[[#This Row],[הפרש קבוע אחרון]]&lt;&gt;"",J858=""),טבלה20[[#This Row],[CycleNumber]],"")</f>
        <v/>
      </c>
      <c r="Y859" s="14" t="str">
        <f>IF(OR(טבלה20[[#This Row],[CycleNumber]]&gt;B860,B860=""),טבלה20[[#This Row],[CycleNumber]],"")</f>
        <v/>
      </c>
      <c r="Z8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59" t="s">
        <v>76</v>
      </c>
      <c r="AS859">
        <v>8</v>
      </c>
      <c r="AT859">
        <v>35</v>
      </c>
      <c r="AU859">
        <f t="shared" si="29"/>
        <v>0</v>
      </c>
      <c r="AV859" t="str">
        <f t="shared" si="30"/>
        <v/>
      </c>
    </row>
    <row r="860" spans="1:48" x14ac:dyDescent="0.25">
      <c r="A860" t="s">
        <v>76</v>
      </c>
      <c r="B860">
        <v>10</v>
      </c>
      <c r="C860">
        <v>0</v>
      </c>
      <c r="D860">
        <v>1</v>
      </c>
      <c r="E860">
        <v>0</v>
      </c>
      <c r="F860">
        <v>32</v>
      </c>
      <c r="G860">
        <f>טבלה20[[#This Row],[LengthofCycle]]+1</f>
        <v>33</v>
      </c>
      <c r="H860" t="str">
        <f>IF(טבלה20[[#This Row],[CycleNumber]]&gt;2,IF(AND(טבלה20[[#This Row],[LengthofCycle]]-F859=F859-F858,טבלה20[[#This Row],[LengthofCycle]]-F859&lt;&gt;0),1,""),"")</f>
        <v/>
      </c>
      <c r="I860" t="str">
        <f>IF(טבלה20[[#This Row],[דילוג]]=1,SUM(H860:H861),"")</f>
        <v/>
      </c>
      <c r="J860" t="str">
        <f>IF(AND(טבלה20[[#This Row],[CycleNumber]]&gt;B859,טבלה20[[#This Row],[CycleNumber]]&gt;2),IF(טבלה20[[#This Row],[דילוג]]=1,טבלה20[[#This Row],[LengthofCycle]]-F859,J859),"")</f>
        <v/>
      </c>
      <c r="K860">
        <f>IF(AND(טבלה20[[#This Row],[CycleNumber]]&gt;B859,טבלה20[[#This Row],[CycleNumber]]&gt;2),IF(טבלה20[[#This Row],[דילוג]]=1,1,IF(MAX(K858:K859)=1,1,IF(טבלה20[[#This Row],[LengthofCycle]]-F859&lt;&gt;טבלה20[[#This Row],[הפרש קבוע אחרון]],0,""))),"")</f>
        <v>0</v>
      </c>
      <c r="L860" t="str">
        <f>IF(טבלה20[[#This Row],[CycleNumber]]&lt;3,"",IF(טבלה20[[#This Row],[דילוג]]=1,1,IF(L859="","",IF(טבלה20[[#This Row],[LengthofCycle]]-F859=טבלה20[[#This Row],[הפרש קבוע אחרון]],1,IF(L859+1&gt;3,"",L859+1)))))</f>
        <v/>
      </c>
      <c r="M860" t="str">
        <f>IF(AND(טבלה20[[#This Row],[פעילות]]=1,L861=2,L862=1,B862&gt;טבלה20[[#This Row],[CycleNumber]]),1,"")</f>
        <v/>
      </c>
      <c r="N860" t="str">
        <f>IF(AND(טבלה20[[#This Row],[האם יש לאישה וסת דילוג?]]=1,טבלה20[[#This Row],[CycleNumber]]&gt;5),IF(AND(טבלה20[[#This Row],[LengthofCycle]]=F857,F859=F856,F858=F855),1,""),"")</f>
        <v/>
      </c>
      <c r="O860" t="str">
        <f>IF(OR(טבלה20[[#This Row],[פעילות]]="",L859=""),"",IF(טבלה20[[#This Row],[פעילות]]=1,1,0))</f>
        <v/>
      </c>
      <c r="P860" t="str">
        <f>IF(AND(טבלה20[[#This Row],[הפרש קבוע אחרון]]&lt;&gt;"",טבלה20[[#This Row],[CycleNumber]]&lt;B861,B861&lt;&gt;"",טבלה20[[#This Row],[פעילות]]&lt;4),IF(F861-טבלה20[[#This Row],[LengthofCycle]]=טבלה20[[#This Row],[הפרש קבוע אחרון]],1,0),"")</f>
        <v/>
      </c>
      <c r="Q860" s="14" t="str">
        <f>IF(טבלה20[[#This Row],[פעילות]]="","",IF(OR(Q859="",AND(טבלה20[[#This Row],[דילוג]]=1,L859=3)),1,Q859+1))</f>
        <v/>
      </c>
      <c r="R860" s="14" t="str">
        <f>IF(AND(טבלה20[[#This Row],[מחזורי פעילות]]=3,H861=1,טבלה20[[#This Row],[הפרש קבוע אחרון]]&lt;&gt;J861),1,"")</f>
        <v/>
      </c>
      <c r="S860" s="14" t="str">
        <f>IF(AND(טבלה20[[#This Row],[מחזורי פעילות]]=3,H861=1,טבלה20[[#This Row],[הפרש קבוע אחרון]]=J861),1,"")</f>
        <v/>
      </c>
      <c r="T860" s="14" t="str">
        <f>IF(AND(טבלה20[[#This Row],[דילוג]]=1,טבלה20[[#This Row],[הפרש קבוע אחרון]]=J859,טבלה20[[#This Row],[מחזורי פעילות]]&gt;1),1,"")</f>
        <v/>
      </c>
      <c r="U860" s="14" t="str">
        <f>IF(OR(AND(טבלה20[[#This Row],[מחזורי פעילות]]&lt;&gt;"",Q861=""),AND(טבלה20[[#This Row],[פעילות]]=3,Q861=1)),טבלה20[[#This Row],[מחזורי פעילות]],"")</f>
        <v/>
      </c>
      <c r="V860" s="14" t="str">
        <f>IF(טבלה20[[#This Row],[באיזה מחזור נעקר אחרי קביעה?]]&lt;&gt;"",1,"")</f>
        <v/>
      </c>
      <c r="W860" s="14" t="str">
        <f>IF(AND(טבלה20[[#This Row],[באיזה מחזור נעקר אחרי קביעה?]]&lt;&gt;"",טבלה20[[#This Row],[CycleNumber]]&gt;B861),טבלה20[[#This Row],[באיזה מחזור נעקר אחרי קביעה?]],"")</f>
        <v/>
      </c>
      <c r="X860" s="14" t="str">
        <f>IF(AND(טבלה20[[#This Row],[הפרש קבוע אחרון]]&lt;&gt;"",J859=""),טבלה20[[#This Row],[CycleNumber]],"")</f>
        <v/>
      </c>
      <c r="Y860" s="14" t="str">
        <f>IF(OR(טבלה20[[#This Row],[CycleNumber]]&gt;B861,B861=""),טבלה20[[#This Row],[CycleNumber]],"")</f>
        <v/>
      </c>
      <c r="Z8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0" t="s">
        <v>76</v>
      </c>
      <c r="AS860">
        <v>9</v>
      </c>
      <c r="AT860">
        <v>32</v>
      </c>
      <c r="AU860">
        <f t="shared" si="29"/>
        <v>0</v>
      </c>
      <c r="AV860" t="str">
        <f t="shared" si="30"/>
        <v/>
      </c>
    </row>
    <row r="861" spans="1:48" x14ac:dyDescent="0.25">
      <c r="A861" t="s">
        <v>76</v>
      </c>
      <c r="B861">
        <v>11</v>
      </c>
      <c r="C861">
        <v>0</v>
      </c>
      <c r="D861">
        <v>0</v>
      </c>
      <c r="E861">
        <v>0</v>
      </c>
      <c r="F861">
        <v>31</v>
      </c>
      <c r="G861">
        <f>טבלה20[[#This Row],[LengthofCycle]]+1</f>
        <v>32</v>
      </c>
      <c r="H861" t="str">
        <f>IF(טבלה20[[#This Row],[CycleNumber]]&gt;2,IF(AND(טבלה20[[#This Row],[LengthofCycle]]-F860=F860-F859,טבלה20[[#This Row],[LengthofCycle]]-F860&lt;&gt;0),1,""),"")</f>
        <v/>
      </c>
      <c r="I861" t="str">
        <f>IF(טבלה20[[#This Row],[דילוג]]=1,SUM(H861:H862),"")</f>
        <v/>
      </c>
      <c r="J861" t="str">
        <f>IF(AND(טבלה20[[#This Row],[CycleNumber]]&gt;B860,טבלה20[[#This Row],[CycleNumber]]&gt;2),IF(טבלה20[[#This Row],[דילוג]]=1,טבלה20[[#This Row],[LengthofCycle]]-F860,J860),"")</f>
        <v/>
      </c>
      <c r="K861">
        <f>IF(AND(טבלה20[[#This Row],[CycleNumber]]&gt;B860,טבלה20[[#This Row],[CycleNumber]]&gt;2),IF(טבלה20[[#This Row],[דילוג]]=1,1,IF(MAX(K859:K860)=1,1,IF(טבלה20[[#This Row],[LengthofCycle]]-F860&lt;&gt;טבלה20[[#This Row],[הפרש קבוע אחרון]],0,""))),"")</f>
        <v>0</v>
      </c>
      <c r="L861" t="str">
        <f>IF(טבלה20[[#This Row],[CycleNumber]]&lt;3,"",IF(טבלה20[[#This Row],[דילוג]]=1,1,IF(L860="","",IF(טבלה20[[#This Row],[LengthofCycle]]-F860=טבלה20[[#This Row],[הפרש קבוע אחרון]],1,IF(L860+1&gt;3,"",L860+1)))))</f>
        <v/>
      </c>
      <c r="M861" t="str">
        <f>IF(AND(טבלה20[[#This Row],[פעילות]]=1,L862=2,L863=1,B863&gt;טבלה20[[#This Row],[CycleNumber]]),1,"")</f>
        <v/>
      </c>
      <c r="N861" t="str">
        <f>IF(AND(טבלה20[[#This Row],[האם יש לאישה וסת דילוג?]]=1,טבלה20[[#This Row],[CycleNumber]]&gt;5),IF(AND(טבלה20[[#This Row],[LengthofCycle]]=F858,F860=F857,F859=F856),1,""),"")</f>
        <v/>
      </c>
      <c r="O861" t="str">
        <f>IF(OR(טבלה20[[#This Row],[פעילות]]="",L860=""),"",IF(טבלה20[[#This Row],[פעילות]]=1,1,0))</f>
        <v/>
      </c>
      <c r="P861" t="str">
        <f>IF(AND(טבלה20[[#This Row],[הפרש קבוע אחרון]]&lt;&gt;"",טבלה20[[#This Row],[CycleNumber]]&lt;B862,B862&lt;&gt;"",טבלה20[[#This Row],[פעילות]]&lt;4),IF(F862-טבלה20[[#This Row],[LengthofCycle]]=טבלה20[[#This Row],[הפרש קבוע אחרון]],1,0),"")</f>
        <v/>
      </c>
      <c r="Q861" s="14" t="str">
        <f>IF(טבלה20[[#This Row],[פעילות]]="","",IF(OR(Q860="",AND(טבלה20[[#This Row],[דילוג]]=1,L860=3)),1,Q860+1))</f>
        <v/>
      </c>
      <c r="R861" s="14" t="str">
        <f>IF(AND(טבלה20[[#This Row],[מחזורי פעילות]]=3,H862=1,טבלה20[[#This Row],[הפרש קבוע אחרון]]&lt;&gt;J862),1,"")</f>
        <v/>
      </c>
      <c r="S861" s="14" t="str">
        <f>IF(AND(טבלה20[[#This Row],[מחזורי פעילות]]=3,H862=1,טבלה20[[#This Row],[הפרש קבוע אחרון]]=J862),1,"")</f>
        <v/>
      </c>
      <c r="T861" s="14" t="str">
        <f>IF(AND(טבלה20[[#This Row],[דילוג]]=1,טבלה20[[#This Row],[הפרש קבוע אחרון]]=J860,טבלה20[[#This Row],[מחזורי פעילות]]&gt;1),1,"")</f>
        <v/>
      </c>
      <c r="U861" s="14" t="str">
        <f>IF(OR(AND(טבלה20[[#This Row],[מחזורי פעילות]]&lt;&gt;"",Q862=""),AND(טבלה20[[#This Row],[פעילות]]=3,Q862=1)),טבלה20[[#This Row],[מחזורי פעילות]],"")</f>
        <v/>
      </c>
      <c r="V861" s="14" t="str">
        <f>IF(טבלה20[[#This Row],[באיזה מחזור נעקר אחרי קביעה?]]&lt;&gt;"",1,"")</f>
        <v/>
      </c>
      <c r="W861" s="14" t="str">
        <f>IF(AND(טבלה20[[#This Row],[באיזה מחזור נעקר אחרי קביעה?]]&lt;&gt;"",טבלה20[[#This Row],[CycleNumber]]&gt;B862),טבלה20[[#This Row],[באיזה מחזור נעקר אחרי קביעה?]],"")</f>
        <v/>
      </c>
      <c r="X861" s="14" t="str">
        <f>IF(AND(טבלה20[[#This Row],[הפרש קבוע אחרון]]&lt;&gt;"",J860=""),טבלה20[[#This Row],[CycleNumber]],"")</f>
        <v/>
      </c>
      <c r="Y861" s="14" t="str">
        <f>IF(OR(טבלה20[[#This Row],[CycleNumber]]&gt;B862,B862=""),טבלה20[[#This Row],[CycleNumber]],"")</f>
        <v/>
      </c>
      <c r="Z8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1" t="s">
        <v>76</v>
      </c>
      <c r="AS861">
        <v>10</v>
      </c>
      <c r="AT861">
        <v>32</v>
      </c>
      <c r="AU861">
        <f t="shared" si="29"/>
        <v>0</v>
      </c>
      <c r="AV861" t="str">
        <f t="shared" si="30"/>
        <v/>
      </c>
    </row>
    <row r="862" spans="1:48" x14ac:dyDescent="0.25">
      <c r="A862" t="s">
        <v>76</v>
      </c>
      <c r="B862">
        <v>12</v>
      </c>
      <c r="C862">
        <v>0</v>
      </c>
      <c r="D862">
        <v>0</v>
      </c>
      <c r="E862">
        <v>0</v>
      </c>
      <c r="F862">
        <v>28</v>
      </c>
      <c r="G862">
        <f>טבלה20[[#This Row],[LengthofCycle]]+1</f>
        <v>29</v>
      </c>
      <c r="H862" t="str">
        <f>IF(טבלה20[[#This Row],[CycleNumber]]&gt;2,IF(AND(טבלה20[[#This Row],[LengthofCycle]]-F861=F861-F860,טבלה20[[#This Row],[LengthofCycle]]-F861&lt;&gt;0),1,""),"")</f>
        <v/>
      </c>
      <c r="I862" t="str">
        <f>IF(טבלה20[[#This Row],[דילוג]]=1,SUM(H862:H863),"")</f>
        <v/>
      </c>
      <c r="J862" t="str">
        <f>IF(AND(טבלה20[[#This Row],[CycleNumber]]&gt;B861,טבלה20[[#This Row],[CycleNumber]]&gt;2),IF(טבלה20[[#This Row],[דילוג]]=1,טבלה20[[#This Row],[LengthofCycle]]-F861,J861),"")</f>
        <v/>
      </c>
      <c r="K862">
        <f>IF(AND(טבלה20[[#This Row],[CycleNumber]]&gt;B861,טבלה20[[#This Row],[CycleNumber]]&gt;2),IF(טבלה20[[#This Row],[דילוג]]=1,1,IF(MAX(K860:K861)=1,1,IF(טבלה20[[#This Row],[LengthofCycle]]-F861&lt;&gt;טבלה20[[#This Row],[הפרש קבוע אחרון]],0,""))),"")</f>
        <v>0</v>
      </c>
      <c r="L862" t="str">
        <f>IF(טבלה20[[#This Row],[CycleNumber]]&lt;3,"",IF(טבלה20[[#This Row],[דילוג]]=1,1,IF(L861="","",IF(טבלה20[[#This Row],[LengthofCycle]]-F861=טבלה20[[#This Row],[הפרש קבוע אחרון]],1,IF(L861+1&gt;3,"",L861+1)))))</f>
        <v/>
      </c>
      <c r="M862" t="str">
        <f>IF(AND(טבלה20[[#This Row],[פעילות]]=1,L863=2,L864=1,B864&gt;טבלה20[[#This Row],[CycleNumber]]),1,"")</f>
        <v/>
      </c>
      <c r="N862" t="str">
        <f>IF(AND(טבלה20[[#This Row],[האם יש לאישה וסת דילוג?]]=1,טבלה20[[#This Row],[CycleNumber]]&gt;5),IF(AND(טבלה20[[#This Row],[LengthofCycle]]=F859,F861=F858,F860=F857),1,""),"")</f>
        <v/>
      </c>
      <c r="O862" t="str">
        <f>IF(OR(טבלה20[[#This Row],[פעילות]]="",L861=""),"",IF(טבלה20[[#This Row],[פעילות]]=1,1,0))</f>
        <v/>
      </c>
      <c r="P862" t="str">
        <f>IF(AND(טבלה20[[#This Row],[הפרש קבוע אחרון]]&lt;&gt;"",טבלה20[[#This Row],[CycleNumber]]&lt;B863,B863&lt;&gt;"",טבלה20[[#This Row],[פעילות]]&lt;4),IF(F863-טבלה20[[#This Row],[LengthofCycle]]=טבלה20[[#This Row],[הפרש קבוע אחרון]],1,0),"")</f>
        <v/>
      </c>
      <c r="Q862" s="14" t="str">
        <f>IF(טבלה20[[#This Row],[פעילות]]="","",IF(OR(Q861="",AND(טבלה20[[#This Row],[דילוג]]=1,L861=3)),1,Q861+1))</f>
        <v/>
      </c>
      <c r="R862" s="14" t="str">
        <f>IF(AND(טבלה20[[#This Row],[מחזורי פעילות]]=3,H863=1,טבלה20[[#This Row],[הפרש קבוע אחרון]]&lt;&gt;J863),1,"")</f>
        <v/>
      </c>
      <c r="S862" s="14" t="str">
        <f>IF(AND(טבלה20[[#This Row],[מחזורי פעילות]]=3,H863=1,טבלה20[[#This Row],[הפרש קבוע אחרון]]=J863),1,"")</f>
        <v/>
      </c>
      <c r="T862" s="14" t="str">
        <f>IF(AND(טבלה20[[#This Row],[דילוג]]=1,טבלה20[[#This Row],[הפרש קבוע אחרון]]=J861,טבלה20[[#This Row],[מחזורי פעילות]]&gt;1),1,"")</f>
        <v/>
      </c>
      <c r="U862" s="14" t="str">
        <f>IF(OR(AND(טבלה20[[#This Row],[מחזורי פעילות]]&lt;&gt;"",Q863=""),AND(טבלה20[[#This Row],[פעילות]]=3,Q863=1)),טבלה20[[#This Row],[מחזורי פעילות]],"")</f>
        <v/>
      </c>
      <c r="V862" s="14" t="str">
        <f>IF(טבלה20[[#This Row],[באיזה מחזור נעקר אחרי קביעה?]]&lt;&gt;"",1,"")</f>
        <v/>
      </c>
      <c r="W862" s="14" t="str">
        <f>IF(AND(טבלה20[[#This Row],[באיזה מחזור נעקר אחרי קביעה?]]&lt;&gt;"",טבלה20[[#This Row],[CycleNumber]]&gt;B863),טבלה20[[#This Row],[באיזה מחזור נעקר אחרי קביעה?]],"")</f>
        <v/>
      </c>
      <c r="X862" s="14" t="str">
        <f>IF(AND(טבלה20[[#This Row],[הפרש קבוע אחרון]]&lt;&gt;"",J861=""),טבלה20[[#This Row],[CycleNumber]],"")</f>
        <v/>
      </c>
      <c r="Y862" s="14" t="str">
        <f>IF(OR(טבלה20[[#This Row],[CycleNumber]]&gt;B863,B863=""),טבלה20[[#This Row],[CycleNumber]],"")</f>
        <v/>
      </c>
      <c r="Z8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2" t="s">
        <v>76</v>
      </c>
      <c r="AS862">
        <v>11</v>
      </c>
      <c r="AT862">
        <v>31</v>
      </c>
      <c r="AU862">
        <f t="shared" si="29"/>
        <v>0</v>
      </c>
      <c r="AV862" t="str">
        <f t="shared" si="30"/>
        <v/>
      </c>
    </row>
    <row r="863" spans="1:48" x14ac:dyDescent="0.25">
      <c r="A863" t="s">
        <v>76</v>
      </c>
      <c r="B863">
        <v>13</v>
      </c>
      <c r="C863">
        <v>0</v>
      </c>
      <c r="D863">
        <v>1</v>
      </c>
      <c r="E863">
        <v>0</v>
      </c>
      <c r="F863">
        <v>27</v>
      </c>
      <c r="G863">
        <f>טבלה20[[#This Row],[LengthofCycle]]+1</f>
        <v>28</v>
      </c>
      <c r="H863" t="str">
        <f>IF(טבלה20[[#This Row],[CycleNumber]]&gt;2,IF(AND(טבלה20[[#This Row],[LengthofCycle]]-F862=F862-F861,טבלה20[[#This Row],[LengthofCycle]]-F862&lt;&gt;0),1,""),"")</f>
        <v/>
      </c>
      <c r="I863" t="str">
        <f>IF(טבלה20[[#This Row],[דילוג]]=1,SUM(H863:H864),"")</f>
        <v/>
      </c>
      <c r="J863" t="str">
        <f>IF(AND(טבלה20[[#This Row],[CycleNumber]]&gt;B862,טבלה20[[#This Row],[CycleNumber]]&gt;2),IF(טבלה20[[#This Row],[דילוג]]=1,טבלה20[[#This Row],[LengthofCycle]]-F862,J862),"")</f>
        <v/>
      </c>
      <c r="K863">
        <f>IF(AND(טבלה20[[#This Row],[CycleNumber]]&gt;B862,טבלה20[[#This Row],[CycleNumber]]&gt;2),IF(טבלה20[[#This Row],[דילוג]]=1,1,IF(MAX(K861:K862)=1,1,IF(טבלה20[[#This Row],[LengthofCycle]]-F862&lt;&gt;טבלה20[[#This Row],[הפרש קבוע אחרון]],0,""))),"")</f>
        <v>0</v>
      </c>
      <c r="L863" t="str">
        <f>IF(טבלה20[[#This Row],[CycleNumber]]&lt;3,"",IF(טבלה20[[#This Row],[דילוג]]=1,1,IF(L862="","",IF(טבלה20[[#This Row],[LengthofCycle]]-F862=טבלה20[[#This Row],[הפרש קבוע אחרון]],1,IF(L862+1&gt;3,"",L862+1)))))</f>
        <v/>
      </c>
      <c r="M863" t="str">
        <f>IF(AND(טבלה20[[#This Row],[פעילות]]=1,L864=2,L865=1,B865&gt;טבלה20[[#This Row],[CycleNumber]]),1,"")</f>
        <v/>
      </c>
      <c r="N863" t="str">
        <f>IF(AND(טבלה20[[#This Row],[האם יש לאישה וסת דילוג?]]=1,טבלה20[[#This Row],[CycleNumber]]&gt;5),IF(AND(טבלה20[[#This Row],[LengthofCycle]]=F860,F862=F859,F861=F858),1,""),"")</f>
        <v/>
      </c>
      <c r="O863" t="str">
        <f>IF(OR(טבלה20[[#This Row],[פעילות]]="",L862=""),"",IF(טבלה20[[#This Row],[פעילות]]=1,1,0))</f>
        <v/>
      </c>
      <c r="P863" t="str">
        <f>IF(AND(טבלה20[[#This Row],[הפרש קבוע אחרון]]&lt;&gt;"",טבלה20[[#This Row],[CycleNumber]]&lt;B864,B864&lt;&gt;"",טבלה20[[#This Row],[פעילות]]&lt;4),IF(F864-טבלה20[[#This Row],[LengthofCycle]]=טבלה20[[#This Row],[הפרש קבוע אחרון]],1,0),"")</f>
        <v/>
      </c>
      <c r="Q863" s="14" t="str">
        <f>IF(טבלה20[[#This Row],[פעילות]]="","",IF(OR(Q862="",AND(טבלה20[[#This Row],[דילוג]]=1,L862=3)),1,Q862+1))</f>
        <v/>
      </c>
      <c r="R863" s="14" t="str">
        <f>IF(AND(טבלה20[[#This Row],[מחזורי פעילות]]=3,H864=1,טבלה20[[#This Row],[הפרש קבוע אחרון]]&lt;&gt;J864),1,"")</f>
        <v/>
      </c>
      <c r="S863" s="14" t="str">
        <f>IF(AND(טבלה20[[#This Row],[מחזורי פעילות]]=3,H864=1,טבלה20[[#This Row],[הפרש קבוע אחרון]]=J864),1,"")</f>
        <v/>
      </c>
      <c r="T863" s="14" t="str">
        <f>IF(AND(טבלה20[[#This Row],[דילוג]]=1,טבלה20[[#This Row],[הפרש קבוע אחרון]]=J862,טבלה20[[#This Row],[מחזורי פעילות]]&gt;1),1,"")</f>
        <v/>
      </c>
      <c r="U863" s="14" t="str">
        <f>IF(OR(AND(טבלה20[[#This Row],[מחזורי פעילות]]&lt;&gt;"",Q864=""),AND(טבלה20[[#This Row],[פעילות]]=3,Q864=1)),טבלה20[[#This Row],[מחזורי פעילות]],"")</f>
        <v/>
      </c>
      <c r="V863" s="14" t="str">
        <f>IF(טבלה20[[#This Row],[באיזה מחזור נעקר אחרי קביעה?]]&lt;&gt;"",1,"")</f>
        <v/>
      </c>
      <c r="W863" s="14" t="str">
        <f>IF(AND(טבלה20[[#This Row],[באיזה מחזור נעקר אחרי קביעה?]]&lt;&gt;"",טבלה20[[#This Row],[CycleNumber]]&gt;B864),טבלה20[[#This Row],[באיזה מחזור נעקר אחרי קביעה?]],"")</f>
        <v/>
      </c>
      <c r="X863" s="14" t="str">
        <f>IF(AND(טבלה20[[#This Row],[הפרש קבוע אחרון]]&lt;&gt;"",J862=""),טבלה20[[#This Row],[CycleNumber]],"")</f>
        <v/>
      </c>
      <c r="Y863" s="14" t="str">
        <f>IF(OR(טבלה20[[#This Row],[CycleNumber]]&gt;B864,B864=""),טבלה20[[#This Row],[CycleNumber]],"")</f>
        <v/>
      </c>
      <c r="Z8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3" t="s">
        <v>76</v>
      </c>
      <c r="AS863">
        <v>12</v>
      </c>
      <c r="AT863">
        <v>28</v>
      </c>
      <c r="AU863">
        <f t="shared" si="29"/>
        <v>0</v>
      </c>
      <c r="AV863" t="str">
        <f t="shared" si="30"/>
        <v/>
      </c>
    </row>
    <row r="864" spans="1:48" x14ac:dyDescent="0.25">
      <c r="A864" t="s">
        <v>76</v>
      </c>
      <c r="B864">
        <v>14</v>
      </c>
      <c r="C864">
        <v>0</v>
      </c>
      <c r="D864">
        <v>0</v>
      </c>
      <c r="E864">
        <v>0</v>
      </c>
      <c r="F864">
        <v>30</v>
      </c>
      <c r="G864">
        <f>טבלה20[[#This Row],[LengthofCycle]]+1</f>
        <v>31</v>
      </c>
      <c r="H864" t="str">
        <f>IF(טבלה20[[#This Row],[CycleNumber]]&gt;2,IF(AND(טבלה20[[#This Row],[LengthofCycle]]-F863=F863-F862,טבלה20[[#This Row],[LengthofCycle]]-F863&lt;&gt;0),1,""),"")</f>
        <v/>
      </c>
      <c r="I864" t="str">
        <f>IF(טבלה20[[#This Row],[דילוג]]=1,SUM(H864:H865),"")</f>
        <v/>
      </c>
      <c r="J864" t="str">
        <f>IF(AND(טבלה20[[#This Row],[CycleNumber]]&gt;B863,טבלה20[[#This Row],[CycleNumber]]&gt;2),IF(טבלה20[[#This Row],[דילוג]]=1,טבלה20[[#This Row],[LengthofCycle]]-F863,J863),"")</f>
        <v/>
      </c>
      <c r="K864">
        <f>IF(AND(טבלה20[[#This Row],[CycleNumber]]&gt;B863,טבלה20[[#This Row],[CycleNumber]]&gt;2),IF(טבלה20[[#This Row],[דילוג]]=1,1,IF(MAX(K862:K863)=1,1,IF(טבלה20[[#This Row],[LengthofCycle]]-F863&lt;&gt;טבלה20[[#This Row],[הפרש קבוע אחרון]],0,""))),"")</f>
        <v>0</v>
      </c>
      <c r="L864" t="str">
        <f>IF(טבלה20[[#This Row],[CycleNumber]]&lt;3,"",IF(טבלה20[[#This Row],[דילוג]]=1,1,IF(L863="","",IF(טבלה20[[#This Row],[LengthofCycle]]-F863=טבלה20[[#This Row],[הפרש קבוע אחרון]],1,IF(L863+1&gt;3,"",L863+1)))))</f>
        <v/>
      </c>
      <c r="M864" t="str">
        <f>IF(AND(טבלה20[[#This Row],[פעילות]]=1,L865=2,L866=1,B866&gt;טבלה20[[#This Row],[CycleNumber]]),1,"")</f>
        <v/>
      </c>
      <c r="N864" t="str">
        <f>IF(AND(טבלה20[[#This Row],[האם יש לאישה וסת דילוג?]]=1,טבלה20[[#This Row],[CycleNumber]]&gt;5),IF(AND(טבלה20[[#This Row],[LengthofCycle]]=F861,F863=F860,F862=F859),1,""),"")</f>
        <v/>
      </c>
      <c r="O864" t="str">
        <f>IF(OR(טבלה20[[#This Row],[פעילות]]="",L863=""),"",IF(טבלה20[[#This Row],[פעילות]]=1,1,0))</f>
        <v/>
      </c>
      <c r="P864" t="str">
        <f>IF(AND(טבלה20[[#This Row],[הפרש קבוע אחרון]]&lt;&gt;"",טבלה20[[#This Row],[CycleNumber]]&lt;B865,B865&lt;&gt;"",טבלה20[[#This Row],[פעילות]]&lt;4),IF(F865-טבלה20[[#This Row],[LengthofCycle]]=טבלה20[[#This Row],[הפרש קבוע אחרון]],1,0),"")</f>
        <v/>
      </c>
      <c r="Q864" s="14" t="str">
        <f>IF(טבלה20[[#This Row],[פעילות]]="","",IF(OR(Q863="",AND(טבלה20[[#This Row],[דילוג]]=1,L863=3)),1,Q863+1))</f>
        <v/>
      </c>
      <c r="R864" s="14" t="str">
        <f>IF(AND(טבלה20[[#This Row],[מחזורי פעילות]]=3,H865=1,טבלה20[[#This Row],[הפרש קבוע אחרון]]&lt;&gt;J865),1,"")</f>
        <v/>
      </c>
      <c r="S864" s="14" t="str">
        <f>IF(AND(טבלה20[[#This Row],[מחזורי פעילות]]=3,H865=1,טבלה20[[#This Row],[הפרש קבוע אחרון]]=J865),1,"")</f>
        <v/>
      </c>
      <c r="T864" s="14" t="str">
        <f>IF(AND(טבלה20[[#This Row],[דילוג]]=1,טבלה20[[#This Row],[הפרש קבוע אחרון]]=J863,טבלה20[[#This Row],[מחזורי פעילות]]&gt;1),1,"")</f>
        <v/>
      </c>
      <c r="U864" s="14" t="str">
        <f>IF(OR(AND(טבלה20[[#This Row],[מחזורי פעילות]]&lt;&gt;"",Q865=""),AND(טבלה20[[#This Row],[פעילות]]=3,Q865=1)),טבלה20[[#This Row],[מחזורי פעילות]],"")</f>
        <v/>
      </c>
      <c r="V864" s="14" t="str">
        <f>IF(טבלה20[[#This Row],[באיזה מחזור נעקר אחרי קביעה?]]&lt;&gt;"",1,"")</f>
        <v/>
      </c>
      <c r="W864" s="14" t="str">
        <f>IF(AND(טבלה20[[#This Row],[באיזה מחזור נעקר אחרי קביעה?]]&lt;&gt;"",טבלה20[[#This Row],[CycleNumber]]&gt;B865),טבלה20[[#This Row],[באיזה מחזור נעקר אחרי קביעה?]],"")</f>
        <v/>
      </c>
      <c r="X864" s="14" t="str">
        <f>IF(AND(טבלה20[[#This Row],[הפרש קבוע אחרון]]&lt;&gt;"",J863=""),טבלה20[[#This Row],[CycleNumber]],"")</f>
        <v/>
      </c>
      <c r="Y864" s="14" t="str">
        <f>IF(OR(טבלה20[[#This Row],[CycleNumber]]&gt;B865,B865=""),טבלה20[[#This Row],[CycleNumber]],"")</f>
        <v/>
      </c>
      <c r="Z8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4" t="s">
        <v>76</v>
      </c>
      <c r="AS864">
        <v>13</v>
      </c>
      <c r="AT864">
        <v>27</v>
      </c>
      <c r="AU864">
        <f t="shared" si="29"/>
        <v>0</v>
      </c>
      <c r="AV864" t="str">
        <f t="shared" si="30"/>
        <v/>
      </c>
    </row>
    <row r="865" spans="1:48" x14ac:dyDescent="0.25">
      <c r="A865" t="s">
        <v>76</v>
      </c>
      <c r="B865">
        <v>15</v>
      </c>
      <c r="C865">
        <v>0</v>
      </c>
      <c r="D865">
        <v>0</v>
      </c>
      <c r="E865">
        <v>0</v>
      </c>
      <c r="F865">
        <v>26</v>
      </c>
      <c r="G865">
        <f>טבלה20[[#This Row],[LengthofCycle]]+1</f>
        <v>27</v>
      </c>
      <c r="H865" t="str">
        <f>IF(טבלה20[[#This Row],[CycleNumber]]&gt;2,IF(AND(טבלה20[[#This Row],[LengthofCycle]]-F864=F864-F863,טבלה20[[#This Row],[LengthofCycle]]-F864&lt;&gt;0),1,""),"")</f>
        <v/>
      </c>
      <c r="I865" t="str">
        <f>IF(טבלה20[[#This Row],[דילוג]]=1,SUM(H865:H866),"")</f>
        <v/>
      </c>
      <c r="J865" t="str">
        <f>IF(AND(טבלה20[[#This Row],[CycleNumber]]&gt;B864,טבלה20[[#This Row],[CycleNumber]]&gt;2),IF(טבלה20[[#This Row],[דילוג]]=1,טבלה20[[#This Row],[LengthofCycle]]-F864,J864),"")</f>
        <v/>
      </c>
      <c r="K865">
        <f>IF(AND(טבלה20[[#This Row],[CycleNumber]]&gt;B864,טבלה20[[#This Row],[CycleNumber]]&gt;2),IF(טבלה20[[#This Row],[דילוג]]=1,1,IF(MAX(K863:K864)=1,1,IF(טבלה20[[#This Row],[LengthofCycle]]-F864&lt;&gt;טבלה20[[#This Row],[הפרש קבוע אחרון]],0,""))),"")</f>
        <v>0</v>
      </c>
      <c r="L865" t="str">
        <f>IF(טבלה20[[#This Row],[CycleNumber]]&lt;3,"",IF(טבלה20[[#This Row],[דילוג]]=1,1,IF(L864="","",IF(טבלה20[[#This Row],[LengthofCycle]]-F864=טבלה20[[#This Row],[הפרש קבוע אחרון]],1,IF(L864+1&gt;3,"",L864+1)))))</f>
        <v/>
      </c>
      <c r="M865" t="str">
        <f>IF(AND(טבלה20[[#This Row],[פעילות]]=1,L866=2,L867=1,B867&gt;טבלה20[[#This Row],[CycleNumber]]),1,"")</f>
        <v/>
      </c>
      <c r="N865" t="str">
        <f>IF(AND(טבלה20[[#This Row],[האם יש לאישה וסת דילוג?]]=1,טבלה20[[#This Row],[CycleNumber]]&gt;5),IF(AND(טבלה20[[#This Row],[LengthofCycle]]=F862,F864=F861,F863=F860),1,""),"")</f>
        <v/>
      </c>
      <c r="O865" t="str">
        <f>IF(OR(טבלה20[[#This Row],[פעילות]]="",L864=""),"",IF(טבלה20[[#This Row],[פעילות]]=1,1,0))</f>
        <v/>
      </c>
      <c r="P865" t="str">
        <f>IF(AND(טבלה20[[#This Row],[הפרש קבוע אחרון]]&lt;&gt;"",טבלה20[[#This Row],[CycleNumber]]&lt;B866,B866&lt;&gt;"",טבלה20[[#This Row],[פעילות]]&lt;4),IF(F866-טבלה20[[#This Row],[LengthofCycle]]=טבלה20[[#This Row],[הפרש קבוע אחרון]],1,0),"")</f>
        <v/>
      </c>
      <c r="Q865" s="14" t="str">
        <f>IF(טבלה20[[#This Row],[פעילות]]="","",IF(OR(Q864="",AND(טבלה20[[#This Row],[דילוג]]=1,L864=3)),1,Q864+1))</f>
        <v/>
      </c>
      <c r="R865" s="14" t="str">
        <f>IF(AND(טבלה20[[#This Row],[מחזורי פעילות]]=3,H866=1,טבלה20[[#This Row],[הפרש קבוע אחרון]]&lt;&gt;J866),1,"")</f>
        <v/>
      </c>
      <c r="S865" s="14" t="str">
        <f>IF(AND(טבלה20[[#This Row],[מחזורי פעילות]]=3,H866=1,טבלה20[[#This Row],[הפרש קבוע אחרון]]=J866),1,"")</f>
        <v/>
      </c>
      <c r="T865" s="14" t="str">
        <f>IF(AND(טבלה20[[#This Row],[דילוג]]=1,טבלה20[[#This Row],[הפרש קבוע אחרון]]=J864,טבלה20[[#This Row],[מחזורי פעילות]]&gt;1),1,"")</f>
        <v/>
      </c>
      <c r="U865" s="14" t="str">
        <f>IF(OR(AND(טבלה20[[#This Row],[מחזורי פעילות]]&lt;&gt;"",Q866=""),AND(טבלה20[[#This Row],[פעילות]]=3,Q866=1)),טבלה20[[#This Row],[מחזורי פעילות]],"")</f>
        <v/>
      </c>
      <c r="V865" s="14" t="str">
        <f>IF(טבלה20[[#This Row],[באיזה מחזור נעקר אחרי קביעה?]]&lt;&gt;"",1,"")</f>
        <v/>
      </c>
      <c r="W865" s="14" t="str">
        <f>IF(AND(טבלה20[[#This Row],[באיזה מחזור נעקר אחרי קביעה?]]&lt;&gt;"",טבלה20[[#This Row],[CycleNumber]]&gt;B866),טבלה20[[#This Row],[באיזה מחזור נעקר אחרי קביעה?]],"")</f>
        <v/>
      </c>
      <c r="X865" s="14" t="str">
        <f>IF(AND(טבלה20[[#This Row],[הפרש קבוע אחרון]]&lt;&gt;"",J864=""),טבלה20[[#This Row],[CycleNumber]],"")</f>
        <v/>
      </c>
      <c r="Y865" s="14" t="str">
        <f>IF(OR(טבלה20[[#This Row],[CycleNumber]]&gt;B866,B866=""),טבלה20[[#This Row],[CycleNumber]],"")</f>
        <v/>
      </c>
      <c r="Z8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5" t="s">
        <v>76</v>
      </c>
      <c r="AS865">
        <v>14</v>
      </c>
      <c r="AT865">
        <v>30</v>
      </c>
      <c r="AU865">
        <f t="shared" si="29"/>
        <v>0</v>
      </c>
      <c r="AV865" t="str">
        <f t="shared" si="30"/>
        <v/>
      </c>
    </row>
    <row r="866" spans="1:48" x14ac:dyDescent="0.25">
      <c r="A866" t="s">
        <v>76</v>
      </c>
      <c r="B866">
        <v>16</v>
      </c>
      <c r="C866">
        <v>0</v>
      </c>
      <c r="D866">
        <v>0</v>
      </c>
      <c r="E866">
        <v>0</v>
      </c>
      <c r="F866">
        <v>28</v>
      </c>
      <c r="G866">
        <f>טבלה20[[#This Row],[LengthofCycle]]+1</f>
        <v>29</v>
      </c>
      <c r="H866" t="str">
        <f>IF(טבלה20[[#This Row],[CycleNumber]]&gt;2,IF(AND(טבלה20[[#This Row],[LengthofCycle]]-F865=F865-F864,טבלה20[[#This Row],[LengthofCycle]]-F865&lt;&gt;0),1,""),"")</f>
        <v/>
      </c>
      <c r="I866" t="str">
        <f>IF(טבלה20[[#This Row],[דילוג]]=1,SUM(H866:H867),"")</f>
        <v/>
      </c>
      <c r="J866" t="str">
        <f>IF(AND(טבלה20[[#This Row],[CycleNumber]]&gt;B865,טבלה20[[#This Row],[CycleNumber]]&gt;2),IF(טבלה20[[#This Row],[דילוג]]=1,טבלה20[[#This Row],[LengthofCycle]]-F865,J865),"")</f>
        <v/>
      </c>
      <c r="K866">
        <f>IF(AND(טבלה20[[#This Row],[CycleNumber]]&gt;B865,טבלה20[[#This Row],[CycleNumber]]&gt;2),IF(טבלה20[[#This Row],[דילוג]]=1,1,IF(MAX(K864:K865)=1,1,IF(טבלה20[[#This Row],[LengthofCycle]]-F865&lt;&gt;טבלה20[[#This Row],[הפרש קבוע אחרון]],0,""))),"")</f>
        <v>0</v>
      </c>
      <c r="L866" t="str">
        <f>IF(טבלה20[[#This Row],[CycleNumber]]&lt;3,"",IF(טבלה20[[#This Row],[דילוג]]=1,1,IF(L865="","",IF(טבלה20[[#This Row],[LengthofCycle]]-F865=טבלה20[[#This Row],[הפרש קבוע אחרון]],1,IF(L865+1&gt;3,"",L865+1)))))</f>
        <v/>
      </c>
      <c r="M866" t="str">
        <f>IF(AND(טבלה20[[#This Row],[פעילות]]=1,L867=2,L868=1,B868&gt;טבלה20[[#This Row],[CycleNumber]]),1,"")</f>
        <v/>
      </c>
      <c r="N866" t="str">
        <f>IF(AND(טבלה20[[#This Row],[האם יש לאישה וסת דילוג?]]=1,טבלה20[[#This Row],[CycleNumber]]&gt;5),IF(AND(טבלה20[[#This Row],[LengthofCycle]]=F863,F865=F862,F864=F861),1,""),"")</f>
        <v/>
      </c>
      <c r="O866" t="str">
        <f>IF(OR(טבלה20[[#This Row],[פעילות]]="",L865=""),"",IF(טבלה20[[#This Row],[פעילות]]=1,1,0))</f>
        <v/>
      </c>
      <c r="P866" t="str">
        <f>IF(AND(טבלה20[[#This Row],[הפרש קבוע אחרון]]&lt;&gt;"",טבלה20[[#This Row],[CycleNumber]]&lt;B867,B867&lt;&gt;"",טבלה20[[#This Row],[פעילות]]&lt;4),IF(F867-טבלה20[[#This Row],[LengthofCycle]]=טבלה20[[#This Row],[הפרש קבוע אחרון]],1,0),"")</f>
        <v/>
      </c>
      <c r="Q866" s="14" t="str">
        <f>IF(טבלה20[[#This Row],[פעילות]]="","",IF(OR(Q865="",AND(טבלה20[[#This Row],[דילוג]]=1,L865=3)),1,Q865+1))</f>
        <v/>
      </c>
      <c r="R866" s="14" t="str">
        <f>IF(AND(טבלה20[[#This Row],[מחזורי פעילות]]=3,H867=1,טבלה20[[#This Row],[הפרש קבוע אחרון]]&lt;&gt;J867),1,"")</f>
        <v/>
      </c>
      <c r="S866" s="14" t="str">
        <f>IF(AND(טבלה20[[#This Row],[מחזורי פעילות]]=3,H867=1,טבלה20[[#This Row],[הפרש קבוע אחרון]]=J867),1,"")</f>
        <v/>
      </c>
      <c r="T866" s="14" t="str">
        <f>IF(AND(טבלה20[[#This Row],[דילוג]]=1,טבלה20[[#This Row],[הפרש קבוע אחרון]]=J865,טבלה20[[#This Row],[מחזורי פעילות]]&gt;1),1,"")</f>
        <v/>
      </c>
      <c r="U866" s="14" t="str">
        <f>IF(OR(AND(טבלה20[[#This Row],[מחזורי פעילות]]&lt;&gt;"",Q867=""),AND(טבלה20[[#This Row],[פעילות]]=3,Q867=1)),טבלה20[[#This Row],[מחזורי פעילות]],"")</f>
        <v/>
      </c>
      <c r="V866" s="14" t="str">
        <f>IF(טבלה20[[#This Row],[באיזה מחזור נעקר אחרי קביעה?]]&lt;&gt;"",1,"")</f>
        <v/>
      </c>
      <c r="W866" s="14" t="str">
        <f>IF(AND(טבלה20[[#This Row],[באיזה מחזור נעקר אחרי קביעה?]]&lt;&gt;"",טבלה20[[#This Row],[CycleNumber]]&gt;B867),טבלה20[[#This Row],[באיזה מחזור נעקר אחרי קביעה?]],"")</f>
        <v/>
      </c>
      <c r="X866" s="14" t="str">
        <f>IF(AND(טבלה20[[#This Row],[הפרש קבוע אחרון]]&lt;&gt;"",J865=""),טבלה20[[#This Row],[CycleNumber]],"")</f>
        <v/>
      </c>
      <c r="Y866" s="14" t="str">
        <f>IF(OR(טבלה20[[#This Row],[CycleNumber]]&gt;B867,B867=""),טבלה20[[#This Row],[CycleNumber]],"")</f>
        <v/>
      </c>
      <c r="Z8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6" t="s">
        <v>76</v>
      </c>
      <c r="AS866">
        <v>15</v>
      </c>
      <c r="AT866">
        <v>26</v>
      </c>
      <c r="AU866">
        <f t="shared" si="29"/>
        <v>0</v>
      </c>
      <c r="AV866" t="str">
        <f t="shared" si="30"/>
        <v/>
      </c>
    </row>
    <row r="867" spans="1:48" x14ac:dyDescent="0.25">
      <c r="A867" t="s">
        <v>76</v>
      </c>
      <c r="B867">
        <v>17</v>
      </c>
      <c r="C867">
        <v>0</v>
      </c>
      <c r="D867">
        <v>0</v>
      </c>
      <c r="E867">
        <v>0</v>
      </c>
      <c r="F867">
        <v>28</v>
      </c>
      <c r="G867">
        <f>טבלה20[[#This Row],[LengthofCycle]]+1</f>
        <v>29</v>
      </c>
      <c r="H867" t="str">
        <f>IF(טבלה20[[#This Row],[CycleNumber]]&gt;2,IF(AND(טבלה20[[#This Row],[LengthofCycle]]-F866=F866-F865,טבלה20[[#This Row],[LengthofCycle]]-F866&lt;&gt;0),1,""),"")</f>
        <v/>
      </c>
      <c r="I867" t="str">
        <f>IF(טבלה20[[#This Row],[דילוג]]=1,SUM(H867:H868),"")</f>
        <v/>
      </c>
      <c r="J867" t="str">
        <f>IF(AND(טבלה20[[#This Row],[CycleNumber]]&gt;B866,טבלה20[[#This Row],[CycleNumber]]&gt;2),IF(טבלה20[[#This Row],[דילוג]]=1,טבלה20[[#This Row],[LengthofCycle]]-F866,J866),"")</f>
        <v/>
      </c>
      <c r="K867">
        <f>IF(AND(טבלה20[[#This Row],[CycleNumber]]&gt;B866,טבלה20[[#This Row],[CycleNumber]]&gt;2),IF(טבלה20[[#This Row],[דילוג]]=1,1,IF(MAX(K865:K866)=1,1,IF(טבלה20[[#This Row],[LengthofCycle]]-F866&lt;&gt;טבלה20[[#This Row],[הפרש קבוע אחרון]],0,""))),"")</f>
        <v>0</v>
      </c>
      <c r="L867" t="str">
        <f>IF(טבלה20[[#This Row],[CycleNumber]]&lt;3,"",IF(טבלה20[[#This Row],[דילוג]]=1,1,IF(L866="","",IF(טבלה20[[#This Row],[LengthofCycle]]-F866=טבלה20[[#This Row],[הפרש קבוע אחרון]],1,IF(L866+1&gt;3,"",L866+1)))))</f>
        <v/>
      </c>
      <c r="M867" t="str">
        <f>IF(AND(טבלה20[[#This Row],[פעילות]]=1,L868=2,L869=1,B869&gt;טבלה20[[#This Row],[CycleNumber]]),1,"")</f>
        <v/>
      </c>
      <c r="N867" t="str">
        <f>IF(AND(טבלה20[[#This Row],[האם יש לאישה וסת דילוג?]]=1,טבלה20[[#This Row],[CycleNumber]]&gt;5),IF(AND(טבלה20[[#This Row],[LengthofCycle]]=F864,F866=F863,F865=F862),1,""),"")</f>
        <v/>
      </c>
      <c r="O867" t="str">
        <f>IF(OR(טבלה20[[#This Row],[פעילות]]="",L866=""),"",IF(טבלה20[[#This Row],[פעילות]]=1,1,0))</f>
        <v/>
      </c>
      <c r="P867" t="str">
        <f>IF(AND(טבלה20[[#This Row],[הפרש קבוע אחרון]]&lt;&gt;"",טבלה20[[#This Row],[CycleNumber]]&lt;B868,B868&lt;&gt;"",טבלה20[[#This Row],[פעילות]]&lt;4),IF(F868-טבלה20[[#This Row],[LengthofCycle]]=טבלה20[[#This Row],[הפרש קבוע אחרון]],1,0),"")</f>
        <v/>
      </c>
      <c r="Q867" s="14" t="str">
        <f>IF(טבלה20[[#This Row],[פעילות]]="","",IF(OR(Q866="",AND(טבלה20[[#This Row],[דילוג]]=1,L866=3)),1,Q866+1))</f>
        <v/>
      </c>
      <c r="R867" s="14" t="str">
        <f>IF(AND(טבלה20[[#This Row],[מחזורי פעילות]]=3,H868=1,טבלה20[[#This Row],[הפרש קבוע אחרון]]&lt;&gt;J868),1,"")</f>
        <v/>
      </c>
      <c r="S867" s="14" t="str">
        <f>IF(AND(טבלה20[[#This Row],[מחזורי פעילות]]=3,H868=1,טבלה20[[#This Row],[הפרש קבוע אחרון]]=J868),1,"")</f>
        <v/>
      </c>
      <c r="T867" s="14" t="str">
        <f>IF(AND(טבלה20[[#This Row],[דילוג]]=1,טבלה20[[#This Row],[הפרש קבוע אחרון]]=J866,טבלה20[[#This Row],[מחזורי פעילות]]&gt;1),1,"")</f>
        <v/>
      </c>
      <c r="U867" s="14" t="str">
        <f>IF(OR(AND(טבלה20[[#This Row],[מחזורי פעילות]]&lt;&gt;"",Q868=""),AND(טבלה20[[#This Row],[פעילות]]=3,Q868=1)),טבלה20[[#This Row],[מחזורי פעילות]],"")</f>
        <v/>
      </c>
      <c r="V867" s="14" t="str">
        <f>IF(טבלה20[[#This Row],[באיזה מחזור נעקר אחרי קביעה?]]&lt;&gt;"",1,"")</f>
        <v/>
      </c>
      <c r="W867" s="14" t="str">
        <f>IF(AND(טבלה20[[#This Row],[באיזה מחזור נעקר אחרי קביעה?]]&lt;&gt;"",טבלה20[[#This Row],[CycleNumber]]&gt;B868),טבלה20[[#This Row],[באיזה מחזור נעקר אחרי קביעה?]],"")</f>
        <v/>
      </c>
      <c r="X867" s="14" t="str">
        <f>IF(AND(טבלה20[[#This Row],[הפרש קבוע אחרון]]&lt;&gt;"",J866=""),טבלה20[[#This Row],[CycleNumber]],"")</f>
        <v/>
      </c>
      <c r="Y867" s="14">
        <f>IF(OR(טבלה20[[#This Row],[CycleNumber]]&gt;B868,B868=""),טבלה20[[#This Row],[CycleNumber]],"")</f>
        <v>17</v>
      </c>
      <c r="Z8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7" t="s">
        <v>76</v>
      </c>
      <c r="AS867">
        <v>16</v>
      </c>
      <c r="AT867">
        <v>28</v>
      </c>
      <c r="AU867">
        <f t="shared" si="29"/>
        <v>0</v>
      </c>
      <c r="AV867" t="str">
        <f t="shared" si="30"/>
        <v/>
      </c>
    </row>
    <row r="868" spans="1:48" x14ac:dyDescent="0.25">
      <c r="A868" t="s">
        <v>77</v>
      </c>
      <c r="B868">
        <v>1</v>
      </c>
      <c r="C868">
        <v>1</v>
      </c>
      <c r="D868">
        <v>1</v>
      </c>
      <c r="E868">
        <v>0</v>
      </c>
      <c r="F868">
        <v>25</v>
      </c>
      <c r="G868">
        <f>טבלה20[[#This Row],[LengthofCycle]]+1</f>
        <v>26</v>
      </c>
      <c r="H868" t="str">
        <f>IF(טבלה20[[#This Row],[CycleNumber]]&gt;2,IF(AND(טבלה20[[#This Row],[LengthofCycle]]-F867=F867-F866,טבלה20[[#This Row],[LengthofCycle]]-F867&lt;&gt;0),1,""),"")</f>
        <v/>
      </c>
      <c r="I868" t="str">
        <f>IF(טבלה20[[#This Row],[דילוג]]=1,SUM(H868:H869),"")</f>
        <v/>
      </c>
      <c r="J868" t="str">
        <f>IF(AND(טבלה20[[#This Row],[CycleNumber]]&gt;B867,טבלה20[[#This Row],[CycleNumber]]&gt;2),IF(טבלה20[[#This Row],[דילוג]]=1,טבלה20[[#This Row],[LengthofCycle]]-F867,J867),"")</f>
        <v/>
      </c>
      <c r="K868" t="str">
        <f>IF(AND(טבלה20[[#This Row],[CycleNumber]]&gt;B867,טבלה20[[#This Row],[CycleNumber]]&gt;2),IF(טבלה20[[#This Row],[דילוג]]=1,1,IF(MAX(K866:K867)=1,1,IF(טבלה20[[#This Row],[LengthofCycle]]-F867&lt;&gt;טבלה20[[#This Row],[הפרש קבוע אחרון]],0,""))),"")</f>
        <v/>
      </c>
      <c r="L868" t="str">
        <f>IF(טבלה20[[#This Row],[CycleNumber]]&lt;3,"",IF(טבלה20[[#This Row],[דילוג]]=1,1,IF(L867="","",IF(טבלה20[[#This Row],[LengthofCycle]]-F867=טבלה20[[#This Row],[הפרש קבוע אחרון]],1,IF(L867+1&gt;3,"",L867+1)))))</f>
        <v/>
      </c>
      <c r="M868" t="str">
        <f>IF(AND(טבלה20[[#This Row],[פעילות]]=1,L869=2,L870=1,B870&gt;טבלה20[[#This Row],[CycleNumber]]),1,"")</f>
        <v/>
      </c>
      <c r="N868" t="str">
        <f>IF(AND(טבלה20[[#This Row],[האם יש לאישה וסת דילוג?]]=1,טבלה20[[#This Row],[CycleNumber]]&gt;5),IF(AND(טבלה20[[#This Row],[LengthofCycle]]=F865,F867=F864,F866=F863),1,""),"")</f>
        <v/>
      </c>
      <c r="O868" t="str">
        <f>IF(OR(טבלה20[[#This Row],[פעילות]]="",L867=""),"",IF(טבלה20[[#This Row],[פעילות]]=1,1,0))</f>
        <v/>
      </c>
      <c r="P868" t="str">
        <f>IF(AND(טבלה20[[#This Row],[הפרש קבוע אחרון]]&lt;&gt;"",טבלה20[[#This Row],[CycleNumber]]&lt;B869,B869&lt;&gt;"",טבלה20[[#This Row],[פעילות]]&lt;4),IF(F869-טבלה20[[#This Row],[LengthofCycle]]=טבלה20[[#This Row],[הפרש קבוע אחרון]],1,0),"")</f>
        <v/>
      </c>
      <c r="Q868" s="14" t="str">
        <f>IF(טבלה20[[#This Row],[פעילות]]="","",IF(OR(Q867="",AND(טבלה20[[#This Row],[דילוג]]=1,L867=3)),1,Q867+1))</f>
        <v/>
      </c>
      <c r="R868" s="14" t="str">
        <f>IF(AND(טבלה20[[#This Row],[מחזורי פעילות]]=3,H869=1,טבלה20[[#This Row],[הפרש קבוע אחרון]]&lt;&gt;J869),1,"")</f>
        <v/>
      </c>
      <c r="S868" s="14" t="str">
        <f>IF(AND(טבלה20[[#This Row],[מחזורי פעילות]]=3,H869=1,טבלה20[[#This Row],[הפרש קבוע אחרון]]=J869),1,"")</f>
        <v/>
      </c>
      <c r="T868" s="14" t="str">
        <f>IF(AND(טבלה20[[#This Row],[דילוג]]=1,טבלה20[[#This Row],[הפרש קבוע אחרון]]=J867,טבלה20[[#This Row],[מחזורי פעילות]]&gt;1),1,"")</f>
        <v/>
      </c>
      <c r="U868" s="14" t="str">
        <f>IF(OR(AND(טבלה20[[#This Row],[מחזורי פעילות]]&lt;&gt;"",Q869=""),AND(טבלה20[[#This Row],[פעילות]]=3,Q869=1)),טבלה20[[#This Row],[מחזורי פעילות]],"")</f>
        <v/>
      </c>
      <c r="V868" s="14" t="str">
        <f>IF(טבלה20[[#This Row],[באיזה מחזור נעקר אחרי קביעה?]]&lt;&gt;"",1,"")</f>
        <v/>
      </c>
      <c r="W868" s="14" t="str">
        <f>IF(AND(טבלה20[[#This Row],[באיזה מחזור נעקר אחרי קביעה?]]&lt;&gt;"",טבלה20[[#This Row],[CycleNumber]]&gt;B869),טבלה20[[#This Row],[באיזה מחזור נעקר אחרי קביעה?]],"")</f>
        <v/>
      </c>
      <c r="X868" s="14" t="str">
        <f>IF(AND(טבלה20[[#This Row],[הפרש קבוע אחרון]]&lt;&gt;"",J867=""),טבלה20[[#This Row],[CycleNumber]],"")</f>
        <v/>
      </c>
      <c r="Y868" s="14" t="str">
        <f>IF(OR(טבלה20[[#This Row],[CycleNumber]]&gt;B869,B869=""),טבלה20[[#This Row],[CycleNumber]],"")</f>
        <v/>
      </c>
      <c r="Z8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8" t="s">
        <v>76</v>
      </c>
      <c r="AS868">
        <v>17</v>
      </c>
      <c r="AT868">
        <v>28</v>
      </c>
      <c r="AU868">
        <f t="shared" si="29"/>
        <v>0</v>
      </c>
      <c r="AV868" t="str">
        <f t="shared" si="30"/>
        <v/>
      </c>
    </row>
    <row r="869" spans="1:48" x14ac:dyDescent="0.25">
      <c r="A869" t="s">
        <v>77</v>
      </c>
      <c r="B869">
        <v>2</v>
      </c>
      <c r="C869">
        <v>1</v>
      </c>
      <c r="D869">
        <v>1</v>
      </c>
      <c r="E869">
        <v>0</v>
      </c>
      <c r="F869">
        <v>32</v>
      </c>
      <c r="G869">
        <f>טבלה20[[#This Row],[LengthofCycle]]+1</f>
        <v>33</v>
      </c>
      <c r="H869" t="str">
        <f>IF(טבלה20[[#This Row],[CycleNumber]]&gt;2,IF(AND(טבלה20[[#This Row],[LengthofCycle]]-F868=F868-F867,טבלה20[[#This Row],[LengthofCycle]]-F868&lt;&gt;0),1,""),"")</f>
        <v/>
      </c>
      <c r="I869" t="str">
        <f>IF(טבלה20[[#This Row],[דילוג]]=1,SUM(H869:H870),"")</f>
        <v/>
      </c>
      <c r="J869" t="str">
        <f>IF(AND(טבלה20[[#This Row],[CycleNumber]]&gt;B868,טבלה20[[#This Row],[CycleNumber]]&gt;2),IF(טבלה20[[#This Row],[דילוג]]=1,טבלה20[[#This Row],[LengthofCycle]]-F868,J868),"")</f>
        <v/>
      </c>
      <c r="K869" t="str">
        <f>IF(AND(טבלה20[[#This Row],[CycleNumber]]&gt;B868,טבלה20[[#This Row],[CycleNumber]]&gt;2),IF(טבלה20[[#This Row],[דילוג]]=1,1,IF(MAX(K867:K868)=1,1,IF(טבלה20[[#This Row],[LengthofCycle]]-F868&lt;&gt;טבלה20[[#This Row],[הפרש קבוע אחרון]],0,""))),"")</f>
        <v/>
      </c>
      <c r="L869" t="str">
        <f>IF(טבלה20[[#This Row],[CycleNumber]]&lt;3,"",IF(טבלה20[[#This Row],[דילוג]]=1,1,IF(L868="","",IF(טבלה20[[#This Row],[LengthofCycle]]-F868=טבלה20[[#This Row],[הפרש קבוע אחרון]],1,IF(L868+1&gt;3,"",L868+1)))))</f>
        <v/>
      </c>
      <c r="M869" t="str">
        <f>IF(AND(טבלה20[[#This Row],[פעילות]]=1,L870=2,L871=1,B871&gt;טבלה20[[#This Row],[CycleNumber]]),1,"")</f>
        <v/>
      </c>
      <c r="N869" t="str">
        <f>IF(AND(טבלה20[[#This Row],[האם יש לאישה וסת דילוג?]]=1,טבלה20[[#This Row],[CycleNumber]]&gt;5),IF(AND(טבלה20[[#This Row],[LengthofCycle]]=F866,F868=F865,F867=F864),1,""),"")</f>
        <v/>
      </c>
      <c r="O869" t="str">
        <f>IF(OR(טבלה20[[#This Row],[פעילות]]="",L868=""),"",IF(טבלה20[[#This Row],[פעילות]]=1,1,0))</f>
        <v/>
      </c>
      <c r="P869" t="str">
        <f>IF(AND(טבלה20[[#This Row],[הפרש קבוע אחרון]]&lt;&gt;"",טבלה20[[#This Row],[CycleNumber]]&lt;B870,B870&lt;&gt;"",טבלה20[[#This Row],[פעילות]]&lt;4),IF(F870-טבלה20[[#This Row],[LengthofCycle]]=טבלה20[[#This Row],[הפרש קבוע אחרון]],1,0),"")</f>
        <v/>
      </c>
      <c r="Q869" s="14" t="str">
        <f>IF(טבלה20[[#This Row],[פעילות]]="","",IF(OR(Q868="",AND(טבלה20[[#This Row],[דילוג]]=1,L868=3)),1,Q868+1))</f>
        <v/>
      </c>
      <c r="R869" s="14" t="str">
        <f>IF(AND(טבלה20[[#This Row],[מחזורי פעילות]]=3,H870=1,טבלה20[[#This Row],[הפרש קבוע אחרון]]&lt;&gt;J870),1,"")</f>
        <v/>
      </c>
      <c r="S869" s="14" t="str">
        <f>IF(AND(טבלה20[[#This Row],[מחזורי פעילות]]=3,H870=1,טבלה20[[#This Row],[הפרש קבוע אחרון]]=J870),1,"")</f>
        <v/>
      </c>
      <c r="T869" s="14" t="str">
        <f>IF(AND(טבלה20[[#This Row],[דילוג]]=1,טבלה20[[#This Row],[הפרש קבוע אחרון]]=J868,טבלה20[[#This Row],[מחזורי פעילות]]&gt;1),1,"")</f>
        <v/>
      </c>
      <c r="U869" s="14" t="str">
        <f>IF(OR(AND(טבלה20[[#This Row],[מחזורי פעילות]]&lt;&gt;"",Q870=""),AND(טבלה20[[#This Row],[פעילות]]=3,Q870=1)),טבלה20[[#This Row],[מחזורי פעילות]],"")</f>
        <v/>
      </c>
      <c r="V869" s="14" t="str">
        <f>IF(טבלה20[[#This Row],[באיזה מחזור נעקר אחרי קביעה?]]&lt;&gt;"",1,"")</f>
        <v/>
      </c>
      <c r="W869" s="14" t="str">
        <f>IF(AND(טבלה20[[#This Row],[באיזה מחזור נעקר אחרי קביעה?]]&lt;&gt;"",טבלה20[[#This Row],[CycleNumber]]&gt;B870),טבלה20[[#This Row],[באיזה מחזור נעקר אחרי קביעה?]],"")</f>
        <v/>
      </c>
      <c r="X869" s="14" t="str">
        <f>IF(AND(טבלה20[[#This Row],[הפרש קבוע אחרון]]&lt;&gt;"",J868=""),טבלה20[[#This Row],[CycleNumber]],"")</f>
        <v/>
      </c>
      <c r="Y869" s="14" t="str">
        <f>IF(OR(טבלה20[[#This Row],[CycleNumber]]&gt;B870,B870=""),טבלה20[[#This Row],[CycleNumber]],"")</f>
        <v/>
      </c>
      <c r="Z8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69" t="s">
        <v>77</v>
      </c>
      <c r="AS869">
        <v>1</v>
      </c>
      <c r="AT869">
        <v>25</v>
      </c>
      <c r="AU869" t="str">
        <f t="shared" si="29"/>
        <v/>
      </c>
      <c r="AV869" t="str">
        <f t="shared" si="30"/>
        <v/>
      </c>
    </row>
    <row r="870" spans="1:48" x14ac:dyDescent="0.25">
      <c r="A870" t="s">
        <v>77</v>
      </c>
      <c r="B870">
        <v>3</v>
      </c>
      <c r="C870">
        <v>1</v>
      </c>
      <c r="D870">
        <v>1</v>
      </c>
      <c r="E870">
        <v>0</v>
      </c>
      <c r="F870">
        <v>27</v>
      </c>
      <c r="G870">
        <f>טבלה20[[#This Row],[LengthofCycle]]+1</f>
        <v>28</v>
      </c>
      <c r="H870" t="str">
        <f>IF(טבלה20[[#This Row],[CycleNumber]]&gt;2,IF(AND(טבלה20[[#This Row],[LengthofCycle]]-F869=F869-F868,טבלה20[[#This Row],[LengthofCycle]]-F869&lt;&gt;0),1,""),"")</f>
        <v/>
      </c>
      <c r="I870" t="str">
        <f>IF(טבלה20[[#This Row],[דילוג]]=1,SUM(H870:H871),"")</f>
        <v/>
      </c>
      <c r="J870" t="str">
        <f>IF(AND(טבלה20[[#This Row],[CycleNumber]]&gt;B869,טבלה20[[#This Row],[CycleNumber]]&gt;2),IF(טבלה20[[#This Row],[דילוג]]=1,טבלה20[[#This Row],[LengthofCycle]]-F869,J869),"")</f>
        <v/>
      </c>
      <c r="K870">
        <f>IF(AND(טבלה20[[#This Row],[CycleNumber]]&gt;B869,טבלה20[[#This Row],[CycleNumber]]&gt;2),IF(טבלה20[[#This Row],[דילוג]]=1,1,IF(MAX(K868:K869)=1,1,IF(טבלה20[[#This Row],[LengthofCycle]]-F869&lt;&gt;טבלה20[[#This Row],[הפרש קבוע אחרון]],0,""))),"")</f>
        <v>0</v>
      </c>
      <c r="L870" t="str">
        <f>IF(טבלה20[[#This Row],[CycleNumber]]&lt;3,"",IF(טבלה20[[#This Row],[דילוג]]=1,1,IF(L869="","",IF(טבלה20[[#This Row],[LengthofCycle]]-F869=טבלה20[[#This Row],[הפרש קבוע אחרון]],1,IF(L869+1&gt;3,"",L869+1)))))</f>
        <v/>
      </c>
      <c r="M870" t="str">
        <f>IF(AND(טבלה20[[#This Row],[פעילות]]=1,L871=2,L872=1,B872&gt;טבלה20[[#This Row],[CycleNumber]]),1,"")</f>
        <v/>
      </c>
      <c r="N870" t="str">
        <f>IF(AND(טבלה20[[#This Row],[האם יש לאישה וסת דילוג?]]=1,טבלה20[[#This Row],[CycleNumber]]&gt;5),IF(AND(טבלה20[[#This Row],[LengthofCycle]]=F867,F869=F866,F868=F865),1,""),"")</f>
        <v/>
      </c>
      <c r="O870" t="str">
        <f>IF(OR(טבלה20[[#This Row],[פעילות]]="",L869=""),"",IF(טבלה20[[#This Row],[פעילות]]=1,1,0))</f>
        <v/>
      </c>
      <c r="P870" t="str">
        <f>IF(AND(טבלה20[[#This Row],[הפרש קבוע אחרון]]&lt;&gt;"",טבלה20[[#This Row],[CycleNumber]]&lt;B871,B871&lt;&gt;"",טבלה20[[#This Row],[פעילות]]&lt;4),IF(F871-טבלה20[[#This Row],[LengthofCycle]]=טבלה20[[#This Row],[הפרש קבוע אחרון]],1,0),"")</f>
        <v/>
      </c>
      <c r="Q870" s="14" t="str">
        <f>IF(טבלה20[[#This Row],[פעילות]]="","",IF(OR(Q869="",AND(טבלה20[[#This Row],[דילוג]]=1,L869=3)),1,Q869+1))</f>
        <v/>
      </c>
      <c r="R870" s="14" t="str">
        <f>IF(AND(טבלה20[[#This Row],[מחזורי פעילות]]=3,H871=1,טבלה20[[#This Row],[הפרש קבוע אחרון]]&lt;&gt;J871),1,"")</f>
        <v/>
      </c>
      <c r="S870" s="14" t="str">
        <f>IF(AND(טבלה20[[#This Row],[מחזורי פעילות]]=3,H871=1,טבלה20[[#This Row],[הפרש קבוע אחרון]]=J871),1,"")</f>
        <v/>
      </c>
      <c r="T870" s="14" t="str">
        <f>IF(AND(טבלה20[[#This Row],[דילוג]]=1,טבלה20[[#This Row],[הפרש קבוע אחרון]]=J869,טבלה20[[#This Row],[מחזורי פעילות]]&gt;1),1,"")</f>
        <v/>
      </c>
      <c r="U870" s="14" t="str">
        <f>IF(OR(AND(טבלה20[[#This Row],[מחזורי פעילות]]&lt;&gt;"",Q871=""),AND(טבלה20[[#This Row],[פעילות]]=3,Q871=1)),טבלה20[[#This Row],[מחזורי פעילות]],"")</f>
        <v/>
      </c>
      <c r="V870" s="14" t="str">
        <f>IF(טבלה20[[#This Row],[באיזה מחזור נעקר אחרי קביעה?]]&lt;&gt;"",1,"")</f>
        <v/>
      </c>
      <c r="W870" s="14" t="str">
        <f>IF(AND(טבלה20[[#This Row],[באיזה מחזור נעקר אחרי קביעה?]]&lt;&gt;"",טבלה20[[#This Row],[CycleNumber]]&gt;B871),טבלה20[[#This Row],[באיזה מחזור נעקר אחרי קביעה?]],"")</f>
        <v/>
      </c>
      <c r="X870" s="14" t="str">
        <f>IF(AND(טבלה20[[#This Row],[הפרש קבוע אחרון]]&lt;&gt;"",J869=""),טבלה20[[#This Row],[CycleNumber]],"")</f>
        <v/>
      </c>
      <c r="Y870" s="14" t="str">
        <f>IF(OR(טבלה20[[#This Row],[CycleNumber]]&gt;B871,B871=""),טבלה20[[#This Row],[CycleNumber]],"")</f>
        <v/>
      </c>
      <c r="Z8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0" t="s">
        <v>77</v>
      </c>
      <c r="AS870">
        <v>2</v>
      </c>
      <c r="AT870">
        <v>32</v>
      </c>
      <c r="AU870" t="str">
        <f t="shared" si="29"/>
        <v/>
      </c>
      <c r="AV870" t="str">
        <f t="shared" si="30"/>
        <v/>
      </c>
    </row>
    <row r="871" spans="1:48" x14ac:dyDescent="0.25">
      <c r="A871" t="s">
        <v>77</v>
      </c>
      <c r="B871">
        <v>4</v>
      </c>
      <c r="C871">
        <v>1</v>
      </c>
      <c r="D871">
        <v>1</v>
      </c>
      <c r="E871">
        <v>0</v>
      </c>
      <c r="F871">
        <v>29</v>
      </c>
      <c r="G871">
        <f>טבלה20[[#This Row],[LengthofCycle]]+1</f>
        <v>30</v>
      </c>
      <c r="H871" t="str">
        <f>IF(טבלה20[[#This Row],[CycleNumber]]&gt;2,IF(AND(טבלה20[[#This Row],[LengthofCycle]]-F870=F870-F869,טבלה20[[#This Row],[LengthofCycle]]-F870&lt;&gt;0),1,""),"")</f>
        <v/>
      </c>
      <c r="I871" t="str">
        <f>IF(טבלה20[[#This Row],[דילוג]]=1,SUM(H871:H872),"")</f>
        <v/>
      </c>
      <c r="J871" t="str">
        <f>IF(AND(טבלה20[[#This Row],[CycleNumber]]&gt;B870,טבלה20[[#This Row],[CycleNumber]]&gt;2),IF(טבלה20[[#This Row],[דילוג]]=1,טבלה20[[#This Row],[LengthofCycle]]-F870,J870),"")</f>
        <v/>
      </c>
      <c r="K871">
        <f>IF(AND(טבלה20[[#This Row],[CycleNumber]]&gt;B870,טבלה20[[#This Row],[CycleNumber]]&gt;2),IF(טבלה20[[#This Row],[דילוג]]=1,1,IF(MAX(K869:K870)=1,1,IF(טבלה20[[#This Row],[LengthofCycle]]-F870&lt;&gt;טבלה20[[#This Row],[הפרש קבוע אחרון]],0,""))),"")</f>
        <v>0</v>
      </c>
      <c r="L871" t="str">
        <f>IF(טבלה20[[#This Row],[CycleNumber]]&lt;3,"",IF(טבלה20[[#This Row],[דילוג]]=1,1,IF(L870="","",IF(טבלה20[[#This Row],[LengthofCycle]]-F870=טבלה20[[#This Row],[הפרש קבוע אחרון]],1,IF(L870+1&gt;3,"",L870+1)))))</f>
        <v/>
      </c>
      <c r="M871" t="str">
        <f>IF(AND(טבלה20[[#This Row],[פעילות]]=1,L872=2,L873=1,B873&gt;טבלה20[[#This Row],[CycleNumber]]),1,"")</f>
        <v/>
      </c>
      <c r="N871" t="str">
        <f>IF(AND(טבלה20[[#This Row],[האם יש לאישה וסת דילוג?]]=1,טבלה20[[#This Row],[CycleNumber]]&gt;5),IF(AND(טבלה20[[#This Row],[LengthofCycle]]=F868,F870=F867,F869=F866),1,""),"")</f>
        <v/>
      </c>
      <c r="O871" t="str">
        <f>IF(OR(טבלה20[[#This Row],[פעילות]]="",L870=""),"",IF(טבלה20[[#This Row],[פעילות]]=1,1,0))</f>
        <v/>
      </c>
      <c r="P871" t="str">
        <f>IF(AND(טבלה20[[#This Row],[הפרש קבוע אחרון]]&lt;&gt;"",טבלה20[[#This Row],[CycleNumber]]&lt;B872,B872&lt;&gt;"",טבלה20[[#This Row],[פעילות]]&lt;4),IF(F872-טבלה20[[#This Row],[LengthofCycle]]=טבלה20[[#This Row],[הפרש קבוע אחרון]],1,0),"")</f>
        <v/>
      </c>
      <c r="Q871" s="14" t="str">
        <f>IF(טבלה20[[#This Row],[פעילות]]="","",IF(OR(Q870="",AND(טבלה20[[#This Row],[דילוג]]=1,L870=3)),1,Q870+1))</f>
        <v/>
      </c>
      <c r="R871" s="14" t="str">
        <f>IF(AND(טבלה20[[#This Row],[מחזורי פעילות]]=3,H872=1,טבלה20[[#This Row],[הפרש קבוע אחרון]]&lt;&gt;J872),1,"")</f>
        <v/>
      </c>
      <c r="S871" s="14" t="str">
        <f>IF(AND(טבלה20[[#This Row],[מחזורי פעילות]]=3,H872=1,טבלה20[[#This Row],[הפרש קבוע אחרון]]=J872),1,"")</f>
        <v/>
      </c>
      <c r="T871" s="14" t="str">
        <f>IF(AND(טבלה20[[#This Row],[דילוג]]=1,טבלה20[[#This Row],[הפרש קבוע אחרון]]=J870,טבלה20[[#This Row],[מחזורי פעילות]]&gt;1),1,"")</f>
        <v/>
      </c>
      <c r="U871" s="14" t="str">
        <f>IF(OR(AND(טבלה20[[#This Row],[מחזורי פעילות]]&lt;&gt;"",Q872=""),AND(טבלה20[[#This Row],[פעילות]]=3,Q872=1)),טבלה20[[#This Row],[מחזורי פעילות]],"")</f>
        <v/>
      </c>
      <c r="V871" s="14" t="str">
        <f>IF(טבלה20[[#This Row],[באיזה מחזור נעקר אחרי קביעה?]]&lt;&gt;"",1,"")</f>
        <v/>
      </c>
      <c r="W871" s="14" t="str">
        <f>IF(AND(טבלה20[[#This Row],[באיזה מחזור נעקר אחרי קביעה?]]&lt;&gt;"",טבלה20[[#This Row],[CycleNumber]]&gt;B872),טבלה20[[#This Row],[באיזה מחזור נעקר אחרי קביעה?]],"")</f>
        <v/>
      </c>
      <c r="X871" s="14" t="str">
        <f>IF(AND(טבלה20[[#This Row],[הפרש קבוע אחרון]]&lt;&gt;"",J870=""),טבלה20[[#This Row],[CycleNumber]],"")</f>
        <v/>
      </c>
      <c r="Y871" s="14" t="str">
        <f>IF(OR(טבלה20[[#This Row],[CycleNumber]]&gt;B872,B872=""),טבלה20[[#This Row],[CycleNumber]],"")</f>
        <v/>
      </c>
      <c r="Z8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1" t="s">
        <v>77</v>
      </c>
      <c r="AS871">
        <v>3</v>
      </c>
      <c r="AT871">
        <v>27</v>
      </c>
      <c r="AU871">
        <f t="shared" si="29"/>
        <v>0</v>
      </c>
      <c r="AV871" t="str">
        <f t="shared" si="30"/>
        <v/>
      </c>
    </row>
    <row r="872" spans="1:48" x14ac:dyDescent="0.25">
      <c r="A872" t="s">
        <v>77</v>
      </c>
      <c r="B872">
        <v>5</v>
      </c>
      <c r="C872">
        <v>1</v>
      </c>
      <c r="D872">
        <v>1</v>
      </c>
      <c r="E872">
        <v>0</v>
      </c>
      <c r="F872">
        <v>25</v>
      </c>
      <c r="G872">
        <f>טבלה20[[#This Row],[LengthofCycle]]+1</f>
        <v>26</v>
      </c>
      <c r="H872" t="str">
        <f>IF(טבלה20[[#This Row],[CycleNumber]]&gt;2,IF(AND(טבלה20[[#This Row],[LengthofCycle]]-F871=F871-F870,טבלה20[[#This Row],[LengthofCycle]]-F871&lt;&gt;0),1,""),"")</f>
        <v/>
      </c>
      <c r="I872" t="str">
        <f>IF(טבלה20[[#This Row],[דילוג]]=1,SUM(H872:H873),"")</f>
        <v/>
      </c>
      <c r="J872" t="str">
        <f>IF(AND(טבלה20[[#This Row],[CycleNumber]]&gt;B871,טבלה20[[#This Row],[CycleNumber]]&gt;2),IF(טבלה20[[#This Row],[דילוג]]=1,טבלה20[[#This Row],[LengthofCycle]]-F871,J871),"")</f>
        <v/>
      </c>
      <c r="K872">
        <f>IF(AND(טבלה20[[#This Row],[CycleNumber]]&gt;B871,טבלה20[[#This Row],[CycleNumber]]&gt;2),IF(טבלה20[[#This Row],[דילוג]]=1,1,IF(MAX(K870:K871)=1,1,IF(טבלה20[[#This Row],[LengthofCycle]]-F871&lt;&gt;טבלה20[[#This Row],[הפרש קבוע אחרון]],0,""))),"")</f>
        <v>0</v>
      </c>
      <c r="L872" t="str">
        <f>IF(טבלה20[[#This Row],[CycleNumber]]&lt;3,"",IF(טבלה20[[#This Row],[דילוג]]=1,1,IF(L871="","",IF(טבלה20[[#This Row],[LengthofCycle]]-F871=טבלה20[[#This Row],[הפרש קבוע אחרון]],1,IF(L871+1&gt;3,"",L871+1)))))</f>
        <v/>
      </c>
      <c r="M872" t="str">
        <f>IF(AND(טבלה20[[#This Row],[פעילות]]=1,L873=2,L874=1,B874&gt;טבלה20[[#This Row],[CycleNumber]]),1,"")</f>
        <v/>
      </c>
      <c r="N872" t="str">
        <f>IF(AND(טבלה20[[#This Row],[האם יש לאישה וסת דילוג?]]=1,טבלה20[[#This Row],[CycleNumber]]&gt;5),IF(AND(טבלה20[[#This Row],[LengthofCycle]]=F869,F871=F868,F870=F867),1,""),"")</f>
        <v/>
      </c>
      <c r="O872" t="str">
        <f>IF(OR(טבלה20[[#This Row],[פעילות]]="",L871=""),"",IF(טבלה20[[#This Row],[פעילות]]=1,1,0))</f>
        <v/>
      </c>
      <c r="P872" t="str">
        <f>IF(AND(טבלה20[[#This Row],[הפרש קבוע אחרון]]&lt;&gt;"",טבלה20[[#This Row],[CycleNumber]]&lt;B873,B873&lt;&gt;"",טבלה20[[#This Row],[פעילות]]&lt;4),IF(F873-טבלה20[[#This Row],[LengthofCycle]]=טבלה20[[#This Row],[הפרש קבוע אחרון]],1,0),"")</f>
        <v/>
      </c>
      <c r="Q872" s="14" t="str">
        <f>IF(טבלה20[[#This Row],[פעילות]]="","",IF(OR(Q871="",AND(טבלה20[[#This Row],[דילוג]]=1,L871=3)),1,Q871+1))</f>
        <v/>
      </c>
      <c r="R872" s="14" t="str">
        <f>IF(AND(טבלה20[[#This Row],[מחזורי פעילות]]=3,H873=1,טבלה20[[#This Row],[הפרש קבוע אחרון]]&lt;&gt;J873),1,"")</f>
        <v/>
      </c>
      <c r="S872" s="14" t="str">
        <f>IF(AND(טבלה20[[#This Row],[מחזורי פעילות]]=3,H873=1,טבלה20[[#This Row],[הפרש קבוע אחרון]]=J873),1,"")</f>
        <v/>
      </c>
      <c r="T872" s="14" t="str">
        <f>IF(AND(טבלה20[[#This Row],[דילוג]]=1,טבלה20[[#This Row],[הפרש קבוע אחרון]]=J871,טבלה20[[#This Row],[מחזורי פעילות]]&gt;1),1,"")</f>
        <v/>
      </c>
      <c r="U872" s="14" t="str">
        <f>IF(OR(AND(טבלה20[[#This Row],[מחזורי פעילות]]&lt;&gt;"",Q873=""),AND(טבלה20[[#This Row],[פעילות]]=3,Q873=1)),טבלה20[[#This Row],[מחזורי פעילות]],"")</f>
        <v/>
      </c>
      <c r="V872" s="14" t="str">
        <f>IF(טבלה20[[#This Row],[באיזה מחזור נעקר אחרי קביעה?]]&lt;&gt;"",1,"")</f>
        <v/>
      </c>
      <c r="W872" s="14" t="str">
        <f>IF(AND(טבלה20[[#This Row],[באיזה מחזור נעקר אחרי קביעה?]]&lt;&gt;"",טבלה20[[#This Row],[CycleNumber]]&gt;B873),טבלה20[[#This Row],[באיזה מחזור נעקר אחרי קביעה?]],"")</f>
        <v/>
      </c>
      <c r="X872" s="14" t="str">
        <f>IF(AND(טבלה20[[#This Row],[הפרש קבוע אחרון]]&lt;&gt;"",J871=""),טבלה20[[#This Row],[CycleNumber]],"")</f>
        <v/>
      </c>
      <c r="Y872" s="14" t="str">
        <f>IF(OR(טבלה20[[#This Row],[CycleNumber]]&gt;B873,B873=""),טבלה20[[#This Row],[CycleNumber]],"")</f>
        <v/>
      </c>
      <c r="Z8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2" t="s">
        <v>77</v>
      </c>
      <c r="AS872">
        <v>4</v>
      </c>
      <c r="AT872">
        <v>29</v>
      </c>
      <c r="AU872">
        <f t="shared" si="29"/>
        <v>0</v>
      </c>
      <c r="AV872" t="str">
        <f t="shared" si="30"/>
        <v/>
      </c>
    </row>
    <row r="873" spans="1:48" x14ac:dyDescent="0.25">
      <c r="A873" t="s">
        <v>77</v>
      </c>
      <c r="B873">
        <v>6</v>
      </c>
      <c r="C873">
        <v>1</v>
      </c>
      <c r="D873">
        <v>1</v>
      </c>
      <c r="E873">
        <v>0</v>
      </c>
      <c r="F873">
        <v>28</v>
      </c>
      <c r="G873">
        <f>טבלה20[[#This Row],[LengthofCycle]]+1</f>
        <v>29</v>
      </c>
      <c r="H873" t="str">
        <f>IF(טבלה20[[#This Row],[CycleNumber]]&gt;2,IF(AND(טבלה20[[#This Row],[LengthofCycle]]-F872=F872-F871,טבלה20[[#This Row],[LengthofCycle]]-F872&lt;&gt;0),1,""),"")</f>
        <v/>
      </c>
      <c r="I873" t="str">
        <f>IF(טבלה20[[#This Row],[דילוג]]=1,SUM(H873:H874),"")</f>
        <v/>
      </c>
      <c r="J873" t="str">
        <f>IF(AND(טבלה20[[#This Row],[CycleNumber]]&gt;B872,טבלה20[[#This Row],[CycleNumber]]&gt;2),IF(טבלה20[[#This Row],[דילוג]]=1,טבלה20[[#This Row],[LengthofCycle]]-F872,J872),"")</f>
        <v/>
      </c>
      <c r="K873">
        <f>IF(AND(טבלה20[[#This Row],[CycleNumber]]&gt;B872,טבלה20[[#This Row],[CycleNumber]]&gt;2),IF(טבלה20[[#This Row],[דילוג]]=1,1,IF(MAX(K871:K872)=1,1,IF(טבלה20[[#This Row],[LengthofCycle]]-F872&lt;&gt;טבלה20[[#This Row],[הפרש קבוע אחרון]],0,""))),"")</f>
        <v>0</v>
      </c>
      <c r="L873" t="str">
        <f>IF(טבלה20[[#This Row],[CycleNumber]]&lt;3,"",IF(טבלה20[[#This Row],[דילוג]]=1,1,IF(L872="","",IF(טבלה20[[#This Row],[LengthofCycle]]-F872=טבלה20[[#This Row],[הפרש קבוע אחרון]],1,IF(L872+1&gt;3,"",L872+1)))))</f>
        <v/>
      </c>
      <c r="M873" t="str">
        <f>IF(AND(טבלה20[[#This Row],[פעילות]]=1,L874=2,L875=1,B875&gt;טבלה20[[#This Row],[CycleNumber]]),1,"")</f>
        <v/>
      </c>
      <c r="N873" t="str">
        <f>IF(AND(טבלה20[[#This Row],[האם יש לאישה וסת דילוג?]]=1,טבלה20[[#This Row],[CycleNumber]]&gt;5),IF(AND(טבלה20[[#This Row],[LengthofCycle]]=F870,F872=F869,F871=F868),1,""),"")</f>
        <v/>
      </c>
      <c r="O873" t="str">
        <f>IF(OR(טבלה20[[#This Row],[פעילות]]="",L872=""),"",IF(טבלה20[[#This Row],[פעילות]]=1,1,0))</f>
        <v/>
      </c>
      <c r="P873" t="str">
        <f>IF(AND(טבלה20[[#This Row],[הפרש קבוע אחרון]]&lt;&gt;"",טבלה20[[#This Row],[CycleNumber]]&lt;B874,B874&lt;&gt;"",טבלה20[[#This Row],[פעילות]]&lt;4),IF(F874-טבלה20[[#This Row],[LengthofCycle]]=טבלה20[[#This Row],[הפרש קבוע אחרון]],1,0),"")</f>
        <v/>
      </c>
      <c r="Q873" s="14" t="str">
        <f>IF(טבלה20[[#This Row],[פעילות]]="","",IF(OR(Q872="",AND(טבלה20[[#This Row],[דילוג]]=1,L872=3)),1,Q872+1))</f>
        <v/>
      </c>
      <c r="R873" s="14" t="str">
        <f>IF(AND(טבלה20[[#This Row],[מחזורי פעילות]]=3,H874=1,טבלה20[[#This Row],[הפרש קבוע אחרון]]&lt;&gt;J874),1,"")</f>
        <v/>
      </c>
      <c r="S873" s="14" t="str">
        <f>IF(AND(טבלה20[[#This Row],[מחזורי פעילות]]=3,H874=1,טבלה20[[#This Row],[הפרש קבוע אחרון]]=J874),1,"")</f>
        <v/>
      </c>
      <c r="T873" s="14" t="str">
        <f>IF(AND(טבלה20[[#This Row],[דילוג]]=1,טבלה20[[#This Row],[הפרש קבוע אחרון]]=J872,טבלה20[[#This Row],[מחזורי פעילות]]&gt;1),1,"")</f>
        <v/>
      </c>
      <c r="U873" s="14" t="str">
        <f>IF(OR(AND(טבלה20[[#This Row],[מחזורי פעילות]]&lt;&gt;"",Q874=""),AND(טבלה20[[#This Row],[פעילות]]=3,Q874=1)),טבלה20[[#This Row],[מחזורי פעילות]],"")</f>
        <v/>
      </c>
      <c r="V873" s="14" t="str">
        <f>IF(טבלה20[[#This Row],[באיזה מחזור נעקר אחרי קביעה?]]&lt;&gt;"",1,"")</f>
        <v/>
      </c>
      <c r="W873" s="14" t="str">
        <f>IF(AND(טבלה20[[#This Row],[באיזה מחזור נעקר אחרי קביעה?]]&lt;&gt;"",טבלה20[[#This Row],[CycleNumber]]&gt;B874),טבלה20[[#This Row],[באיזה מחזור נעקר אחרי קביעה?]],"")</f>
        <v/>
      </c>
      <c r="X873" s="14" t="str">
        <f>IF(AND(טבלה20[[#This Row],[הפרש קבוע אחרון]]&lt;&gt;"",J872=""),טבלה20[[#This Row],[CycleNumber]],"")</f>
        <v/>
      </c>
      <c r="Y873" s="14" t="str">
        <f>IF(OR(טבלה20[[#This Row],[CycleNumber]]&gt;B874,B874=""),טבלה20[[#This Row],[CycleNumber]],"")</f>
        <v/>
      </c>
      <c r="Z8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3" t="s">
        <v>77</v>
      </c>
      <c r="AS873">
        <v>5</v>
      </c>
      <c r="AT873">
        <v>25</v>
      </c>
      <c r="AU873">
        <f t="shared" si="29"/>
        <v>0</v>
      </c>
      <c r="AV873" t="str">
        <f t="shared" si="30"/>
        <v/>
      </c>
    </row>
    <row r="874" spans="1:48" x14ac:dyDescent="0.25">
      <c r="A874" t="s">
        <v>77</v>
      </c>
      <c r="B874">
        <v>7</v>
      </c>
      <c r="C874">
        <v>1</v>
      </c>
      <c r="D874">
        <v>1</v>
      </c>
      <c r="E874">
        <v>0</v>
      </c>
      <c r="F874">
        <v>26</v>
      </c>
      <c r="G874">
        <f>טבלה20[[#This Row],[LengthofCycle]]+1</f>
        <v>27</v>
      </c>
      <c r="H874" t="str">
        <f>IF(טבלה20[[#This Row],[CycleNumber]]&gt;2,IF(AND(טבלה20[[#This Row],[LengthofCycle]]-F873=F873-F872,טבלה20[[#This Row],[LengthofCycle]]-F873&lt;&gt;0),1,""),"")</f>
        <v/>
      </c>
      <c r="I874" t="str">
        <f>IF(טבלה20[[#This Row],[דילוג]]=1,SUM(H874:H875),"")</f>
        <v/>
      </c>
      <c r="J874" t="str">
        <f>IF(AND(טבלה20[[#This Row],[CycleNumber]]&gt;B873,טבלה20[[#This Row],[CycleNumber]]&gt;2),IF(טבלה20[[#This Row],[דילוג]]=1,טבלה20[[#This Row],[LengthofCycle]]-F873,J873),"")</f>
        <v/>
      </c>
      <c r="K874">
        <f>IF(AND(טבלה20[[#This Row],[CycleNumber]]&gt;B873,טבלה20[[#This Row],[CycleNumber]]&gt;2),IF(טבלה20[[#This Row],[דילוג]]=1,1,IF(MAX(K872:K873)=1,1,IF(טבלה20[[#This Row],[LengthofCycle]]-F873&lt;&gt;טבלה20[[#This Row],[הפרש קבוע אחרון]],0,""))),"")</f>
        <v>0</v>
      </c>
      <c r="L874" t="str">
        <f>IF(טבלה20[[#This Row],[CycleNumber]]&lt;3,"",IF(טבלה20[[#This Row],[דילוג]]=1,1,IF(L873="","",IF(טבלה20[[#This Row],[LengthofCycle]]-F873=טבלה20[[#This Row],[הפרש קבוע אחרון]],1,IF(L873+1&gt;3,"",L873+1)))))</f>
        <v/>
      </c>
      <c r="M874" t="str">
        <f>IF(AND(טבלה20[[#This Row],[פעילות]]=1,L875=2,L876=1,B876&gt;טבלה20[[#This Row],[CycleNumber]]),1,"")</f>
        <v/>
      </c>
      <c r="N874" t="str">
        <f>IF(AND(טבלה20[[#This Row],[האם יש לאישה וסת דילוג?]]=1,טבלה20[[#This Row],[CycleNumber]]&gt;5),IF(AND(טבלה20[[#This Row],[LengthofCycle]]=F871,F873=F870,F872=F869),1,""),"")</f>
        <v/>
      </c>
      <c r="O874" t="str">
        <f>IF(OR(טבלה20[[#This Row],[פעילות]]="",L873=""),"",IF(טבלה20[[#This Row],[פעילות]]=1,1,0))</f>
        <v/>
      </c>
      <c r="P874" t="str">
        <f>IF(AND(טבלה20[[#This Row],[הפרש קבוע אחרון]]&lt;&gt;"",טבלה20[[#This Row],[CycleNumber]]&lt;B875,B875&lt;&gt;"",טבלה20[[#This Row],[פעילות]]&lt;4),IF(F875-טבלה20[[#This Row],[LengthofCycle]]=טבלה20[[#This Row],[הפרש קבוע אחרון]],1,0),"")</f>
        <v/>
      </c>
      <c r="Q874" s="14" t="str">
        <f>IF(טבלה20[[#This Row],[פעילות]]="","",IF(OR(Q873="",AND(טבלה20[[#This Row],[דילוג]]=1,L873=3)),1,Q873+1))</f>
        <v/>
      </c>
      <c r="R874" s="14" t="str">
        <f>IF(AND(טבלה20[[#This Row],[מחזורי פעילות]]=3,H875=1,טבלה20[[#This Row],[הפרש קבוע אחרון]]&lt;&gt;J875),1,"")</f>
        <v/>
      </c>
      <c r="S874" s="14" t="str">
        <f>IF(AND(טבלה20[[#This Row],[מחזורי פעילות]]=3,H875=1,טבלה20[[#This Row],[הפרש קבוע אחרון]]=J875),1,"")</f>
        <v/>
      </c>
      <c r="T874" s="14" t="str">
        <f>IF(AND(טבלה20[[#This Row],[דילוג]]=1,טבלה20[[#This Row],[הפרש קבוע אחרון]]=J873,טבלה20[[#This Row],[מחזורי פעילות]]&gt;1),1,"")</f>
        <v/>
      </c>
      <c r="U874" s="14" t="str">
        <f>IF(OR(AND(טבלה20[[#This Row],[מחזורי פעילות]]&lt;&gt;"",Q875=""),AND(טבלה20[[#This Row],[פעילות]]=3,Q875=1)),טבלה20[[#This Row],[מחזורי פעילות]],"")</f>
        <v/>
      </c>
      <c r="V874" s="14" t="str">
        <f>IF(טבלה20[[#This Row],[באיזה מחזור נעקר אחרי קביעה?]]&lt;&gt;"",1,"")</f>
        <v/>
      </c>
      <c r="W874" s="14" t="str">
        <f>IF(AND(טבלה20[[#This Row],[באיזה מחזור נעקר אחרי קביעה?]]&lt;&gt;"",טבלה20[[#This Row],[CycleNumber]]&gt;B875),טבלה20[[#This Row],[באיזה מחזור נעקר אחרי קביעה?]],"")</f>
        <v/>
      </c>
      <c r="X874" s="14" t="str">
        <f>IF(AND(טבלה20[[#This Row],[הפרש קבוע אחרון]]&lt;&gt;"",J873=""),טבלה20[[#This Row],[CycleNumber]],"")</f>
        <v/>
      </c>
      <c r="Y874" s="14" t="str">
        <f>IF(OR(טבלה20[[#This Row],[CycleNumber]]&gt;B875,B875=""),טבלה20[[#This Row],[CycleNumber]],"")</f>
        <v/>
      </c>
      <c r="Z8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4" t="s">
        <v>77</v>
      </c>
      <c r="AS874">
        <v>6</v>
      </c>
      <c r="AT874">
        <v>28</v>
      </c>
      <c r="AU874">
        <f t="shared" si="29"/>
        <v>0</v>
      </c>
      <c r="AV874" t="str">
        <f t="shared" si="30"/>
        <v/>
      </c>
    </row>
    <row r="875" spans="1:48" x14ac:dyDescent="0.25">
      <c r="A875" t="s">
        <v>77</v>
      </c>
      <c r="B875">
        <v>8</v>
      </c>
      <c r="C875">
        <v>1</v>
      </c>
      <c r="D875">
        <v>1</v>
      </c>
      <c r="E875">
        <v>0</v>
      </c>
      <c r="F875">
        <v>28</v>
      </c>
      <c r="G875">
        <f>טבלה20[[#This Row],[LengthofCycle]]+1</f>
        <v>29</v>
      </c>
      <c r="H875" t="str">
        <f>IF(טבלה20[[#This Row],[CycleNumber]]&gt;2,IF(AND(טבלה20[[#This Row],[LengthofCycle]]-F874=F874-F873,טבלה20[[#This Row],[LengthofCycle]]-F874&lt;&gt;0),1,""),"")</f>
        <v/>
      </c>
      <c r="I875" t="str">
        <f>IF(טבלה20[[#This Row],[דילוג]]=1,SUM(H875:H876),"")</f>
        <v/>
      </c>
      <c r="J875" t="str">
        <f>IF(AND(טבלה20[[#This Row],[CycleNumber]]&gt;B874,טבלה20[[#This Row],[CycleNumber]]&gt;2),IF(טבלה20[[#This Row],[דילוג]]=1,טבלה20[[#This Row],[LengthofCycle]]-F874,J874),"")</f>
        <v/>
      </c>
      <c r="K875">
        <f>IF(AND(טבלה20[[#This Row],[CycleNumber]]&gt;B874,טבלה20[[#This Row],[CycleNumber]]&gt;2),IF(טבלה20[[#This Row],[דילוג]]=1,1,IF(MAX(K873:K874)=1,1,IF(טבלה20[[#This Row],[LengthofCycle]]-F874&lt;&gt;טבלה20[[#This Row],[הפרש קבוע אחרון]],0,""))),"")</f>
        <v>0</v>
      </c>
      <c r="L875" t="str">
        <f>IF(טבלה20[[#This Row],[CycleNumber]]&lt;3,"",IF(טבלה20[[#This Row],[דילוג]]=1,1,IF(L874="","",IF(טבלה20[[#This Row],[LengthofCycle]]-F874=טבלה20[[#This Row],[הפרש קבוע אחרון]],1,IF(L874+1&gt;3,"",L874+1)))))</f>
        <v/>
      </c>
      <c r="M875" t="str">
        <f>IF(AND(טבלה20[[#This Row],[פעילות]]=1,L876=2,L877=1,B877&gt;טבלה20[[#This Row],[CycleNumber]]),1,"")</f>
        <v/>
      </c>
      <c r="N875" t="str">
        <f>IF(AND(טבלה20[[#This Row],[האם יש לאישה וסת דילוג?]]=1,טבלה20[[#This Row],[CycleNumber]]&gt;5),IF(AND(טבלה20[[#This Row],[LengthofCycle]]=F872,F874=F871,F873=F870),1,""),"")</f>
        <v/>
      </c>
      <c r="O875" t="str">
        <f>IF(OR(טבלה20[[#This Row],[פעילות]]="",L874=""),"",IF(טבלה20[[#This Row],[פעילות]]=1,1,0))</f>
        <v/>
      </c>
      <c r="P875" t="str">
        <f>IF(AND(טבלה20[[#This Row],[הפרש קבוע אחרון]]&lt;&gt;"",טבלה20[[#This Row],[CycleNumber]]&lt;B876,B876&lt;&gt;"",טבלה20[[#This Row],[פעילות]]&lt;4),IF(F876-טבלה20[[#This Row],[LengthofCycle]]=טבלה20[[#This Row],[הפרש קבוע אחרון]],1,0),"")</f>
        <v/>
      </c>
      <c r="Q875" s="14" t="str">
        <f>IF(טבלה20[[#This Row],[פעילות]]="","",IF(OR(Q874="",AND(טבלה20[[#This Row],[דילוג]]=1,L874=3)),1,Q874+1))</f>
        <v/>
      </c>
      <c r="R875" s="14" t="str">
        <f>IF(AND(טבלה20[[#This Row],[מחזורי פעילות]]=3,H876=1,טבלה20[[#This Row],[הפרש קבוע אחרון]]&lt;&gt;J876),1,"")</f>
        <v/>
      </c>
      <c r="S875" s="14" t="str">
        <f>IF(AND(טבלה20[[#This Row],[מחזורי פעילות]]=3,H876=1,טבלה20[[#This Row],[הפרש קבוע אחרון]]=J876),1,"")</f>
        <v/>
      </c>
      <c r="T875" s="14" t="str">
        <f>IF(AND(טבלה20[[#This Row],[דילוג]]=1,טבלה20[[#This Row],[הפרש קבוע אחרון]]=J874,טבלה20[[#This Row],[מחזורי פעילות]]&gt;1),1,"")</f>
        <v/>
      </c>
      <c r="U875" s="14" t="str">
        <f>IF(OR(AND(טבלה20[[#This Row],[מחזורי פעילות]]&lt;&gt;"",Q876=""),AND(טבלה20[[#This Row],[פעילות]]=3,Q876=1)),טבלה20[[#This Row],[מחזורי פעילות]],"")</f>
        <v/>
      </c>
      <c r="V875" s="14" t="str">
        <f>IF(טבלה20[[#This Row],[באיזה מחזור נעקר אחרי קביעה?]]&lt;&gt;"",1,"")</f>
        <v/>
      </c>
      <c r="W875" s="14" t="str">
        <f>IF(AND(טבלה20[[#This Row],[באיזה מחזור נעקר אחרי קביעה?]]&lt;&gt;"",טבלה20[[#This Row],[CycleNumber]]&gt;B876),טבלה20[[#This Row],[באיזה מחזור נעקר אחרי קביעה?]],"")</f>
        <v/>
      </c>
      <c r="X875" s="14" t="str">
        <f>IF(AND(טבלה20[[#This Row],[הפרש קבוע אחרון]]&lt;&gt;"",J874=""),טבלה20[[#This Row],[CycleNumber]],"")</f>
        <v/>
      </c>
      <c r="Y875" s="14" t="str">
        <f>IF(OR(טבלה20[[#This Row],[CycleNumber]]&gt;B876,B876=""),טבלה20[[#This Row],[CycleNumber]],"")</f>
        <v/>
      </c>
      <c r="Z8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5" t="s">
        <v>77</v>
      </c>
      <c r="AS875">
        <v>7</v>
      </c>
      <c r="AT875">
        <v>26</v>
      </c>
      <c r="AU875">
        <f t="shared" si="29"/>
        <v>0</v>
      </c>
      <c r="AV875" t="str">
        <f t="shared" si="30"/>
        <v/>
      </c>
    </row>
    <row r="876" spans="1:48" x14ac:dyDescent="0.25">
      <c r="A876" t="s">
        <v>77</v>
      </c>
      <c r="B876">
        <v>9</v>
      </c>
      <c r="C876">
        <v>1</v>
      </c>
      <c r="D876">
        <v>1</v>
      </c>
      <c r="E876">
        <v>0</v>
      </c>
      <c r="F876">
        <v>28</v>
      </c>
      <c r="G876">
        <f>טבלה20[[#This Row],[LengthofCycle]]+1</f>
        <v>29</v>
      </c>
      <c r="H876" t="str">
        <f>IF(טבלה20[[#This Row],[CycleNumber]]&gt;2,IF(AND(טבלה20[[#This Row],[LengthofCycle]]-F875=F875-F874,טבלה20[[#This Row],[LengthofCycle]]-F875&lt;&gt;0),1,""),"")</f>
        <v/>
      </c>
      <c r="I876" t="str">
        <f>IF(טבלה20[[#This Row],[דילוג]]=1,SUM(H876:H877),"")</f>
        <v/>
      </c>
      <c r="J876" t="str">
        <f>IF(AND(טבלה20[[#This Row],[CycleNumber]]&gt;B875,טבלה20[[#This Row],[CycleNumber]]&gt;2),IF(טבלה20[[#This Row],[דילוג]]=1,טבלה20[[#This Row],[LengthofCycle]]-F875,J875),"")</f>
        <v/>
      </c>
      <c r="K876">
        <f>IF(AND(טבלה20[[#This Row],[CycleNumber]]&gt;B875,טבלה20[[#This Row],[CycleNumber]]&gt;2),IF(טבלה20[[#This Row],[דילוג]]=1,1,IF(MAX(K874:K875)=1,1,IF(טבלה20[[#This Row],[LengthofCycle]]-F875&lt;&gt;טבלה20[[#This Row],[הפרש קבוע אחרון]],0,""))),"")</f>
        <v>0</v>
      </c>
      <c r="L876" t="str">
        <f>IF(טבלה20[[#This Row],[CycleNumber]]&lt;3,"",IF(טבלה20[[#This Row],[דילוג]]=1,1,IF(L875="","",IF(טבלה20[[#This Row],[LengthofCycle]]-F875=טבלה20[[#This Row],[הפרש קבוע אחרון]],1,IF(L875+1&gt;3,"",L875+1)))))</f>
        <v/>
      </c>
      <c r="M876" t="str">
        <f>IF(AND(טבלה20[[#This Row],[פעילות]]=1,L877=2,L878=1,B878&gt;טבלה20[[#This Row],[CycleNumber]]),1,"")</f>
        <v/>
      </c>
      <c r="N876" t="str">
        <f>IF(AND(טבלה20[[#This Row],[האם יש לאישה וסת דילוג?]]=1,טבלה20[[#This Row],[CycleNumber]]&gt;5),IF(AND(טבלה20[[#This Row],[LengthofCycle]]=F873,F875=F872,F874=F871),1,""),"")</f>
        <v/>
      </c>
      <c r="O876" t="str">
        <f>IF(OR(טבלה20[[#This Row],[פעילות]]="",L875=""),"",IF(טבלה20[[#This Row],[פעילות]]=1,1,0))</f>
        <v/>
      </c>
      <c r="P876" t="str">
        <f>IF(AND(טבלה20[[#This Row],[הפרש קבוע אחרון]]&lt;&gt;"",טבלה20[[#This Row],[CycleNumber]]&lt;B877,B877&lt;&gt;"",טבלה20[[#This Row],[פעילות]]&lt;4),IF(F877-טבלה20[[#This Row],[LengthofCycle]]=טבלה20[[#This Row],[הפרש קבוע אחרון]],1,0),"")</f>
        <v/>
      </c>
      <c r="Q876" s="14" t="str">
        <f>IF(טבלה20[[#This Row],[פעילות]]="","",IF(OR(Q875="",AND(טבלה20[[#This Row],[דילוג]]=1,L875=3)),1,Q875+1))</f>
        <v/>
      </c>
      <c r="R876" s="14" t="str">
        <f>IF(AND(טבלה20[[#This Row],[מחזורי פעילות]]=3,H877=1,טבלה20[[#This Row],[הפרש קבוע אחרון]]&lt;&gt;J877),1,"")</f>
        <v/>
      </c>
      <c r="S876" s="14" t="str">
        <f>IF(AND(טבלה20[[#This Row],[מחזורי פעילות]]=3,H877=1,טבלה20[[#This Row],[הפרש קבוע אחרון]]=J877),1,"")</f>
        <v/>
      </c>
      <c r="T876" s="14" t="str">
        <f>IF(AND(טבלה20[[#This Row],[דילוג]]=1,טבלה20[[#This Row],[הפרש קבוע אחרון]]=J875,טבלה20[[#This Row],[מחזורי פעילות]]&gt;1),1,"")</f>
        <v/>
      </c>
      <c r="U876" s="14" t="str">
        <f>IF(OR(AND(טבלה20[[#This Row],[מחזורי פעילות]]&lt;&gt;"",Q877=""),AND(טבלה20[[#This Row],[פעילות]]=3,Q877=1)),טבלה20[[#This Row],[מחזורי פעילות]],"")</f>
        <v/>
      </c>
      <c r="V876" s="14" t="str">
        <f>IF(טבלה20[[#This Row],[באיזה מחזור נעקר אחרי קביעה?]]&lt;&gt;"",1,"")</f>
        <v/>
      </c>
      <c r="W876" s="14" t="str">
        <f>IF(AND(טבלה20[[#This Row],[באיזה מחזור נעקר אחרי קביעה?]]&lt;&gt;"",טבלה20[[#This Row],[CycleNumber]]&gt;B877),טבלה20[[#This Row],[באיזה מחזור נעקר אחרי קביעה?]],"")</f>
        <v/>
      </c>
      <c r="X876" s="14" t="str">
        <f>IF(AND(טבלה20[[#This Row],[הפרש קבוע אחרון]]&lt;&gt;"",J875=""),טבלה20[[#This Row],[CycleNumber]],"")</f>
        <v/>
      </c>
      <c r="Y876" s="14" t="str">
        <f>IF(OR(טבלה20[[#This Row],[CycleNumber]]&gt;B877,B877=""),טבלה20[[#This Row],[CycleNumber]],"")</f>
        <v/>
      </c>
      <c r="Z8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6" t="s">
        <v>77</v>
      </c>
      <c r="AS876">
        <v>8</v>
      </c>
      <c r="AT876">
        <v>28</v>
      </c>
      <c r="AU876">
        <f t="shared" si="29"/>
        <v>0</v>
      </c>
      <c r="AV876" t="str">
        <f t="shared" si="30"/>
        <v/>
      </c>
    </row>
    <row r="877" spans="1:48" x14ac:dyDescent="0.25">
      <c r="A877" t="s">
        <v>77</v>
      </c>
      <c r="B877">
        <v>10</v>
      </c>
      <c r="C877">
        <v>1</v>
      </c>
      <c r="D877">
        <v>1</v>
      </c>
      <c r="E877">
        <v>0</v>
      </c>
      <c r="F877">
        <v>28</v>
      </c>
      <c r="G877">
        <f>טבלה20[[#This Row],[LengthofCycle]]+1</f>
        <v>29</v>
      </c>
      <c r="H877" t="str">
        <f>IF(טבלה20[[#This Row],[CycleNumber]]&gt;2,IF(AND(טבלה20[[#This Row],[LengthofCycle]]-F876=F876-F875,טבלה20[[#This Row],[LengthofCycle]]-F876&lt;&gt;0),1,""),"")</f>
        <v/>
      </c>
      <c r="I877" t="str">
        <f>IF(טבלה20[[#This Row],[דילוג]]=1,SUM(H877:H878),"")</f>
        <v/>
      </c>
      <c r="J877" t="str">
        <f>IF(AND(טבלה20[[#This Row],[CycleNumber]]&gt;B876,טבלה20[[#This Row],[CycleNumber]]&gt;2),IF(טבלה20[[#This Row],[דילוג]]=1,טבלה20[[#This Row],[LengthofCycle]]-F876,J876),"")</f>
        <v/>
      </c>
      <c r="K877">
        <f>IF(AND(טבלה20[[#This Row],[CycleNumber]]&gt;B876,טבלה20[[#This Row],[CycleNumber]]&gt;2),IF(טבלה20[[#This Row],[דילוג]]=1,1,IF(MAX(K875:K876)=1,1,IF(טבלה20[[#This Row],[LengthofCycle]]-F876&lt;&gt;טבלה20[[#This Row],[הפרש קבוע אחרון]],0,""))),"")</f>
        <v>0</v>
      </c>
      <c r="L877" t="str">
        <f>IF(טבלה20[[#This Row],[CycleNumber]]&lt;3,"",IF(טבלה20[[#This Row],[דילוג]]=1,1,IF(L876="","",IF(טבלה20[[#This Row],[LengthofCycle]]-F876=טבלה20[[#This Row],[הפרש קבוע אחרון]],1,IF(L876+1&gt;3,"",L876+1)))))</f>
        <v/>
      </c>
      <c r="M877" t="str">
        <f>IF(AND(טבלה20[[#This Row],[פעילות]]=1,L878=2,L879=1,B879&gt;טבלה20[[#This Row],[CycleNumber]]),1,"")</f>
        <v/>
      </c>
      <c r="N877" t="str">
        <f>IF(AND(טבלה20[[#This Row],[האם יש לאישה וסת דילוג?]]=1,טבלה20[[#This Row],[CycleNumber]]&gt;5),IF(AND(טבלה20[[#This Row],[LengthofCycle]]=F874,F876=F873,F875=F872),1,""),"")</f>
        <v/>
      </c>
      <c r="O877" t="str">
        <f>IF(OR(טבלה20[[#This Row],[פעילות]]="",L876=""),"",IF(טבלה20[[#This Row],[פעילות]]=1,1,0))</f>
        <v/>
      </c>
      <c r="P877" t="str">
        <f>IF(AND(טבלה20[[#This Row],[הפרש קבוע אחרון]]&lt;&gt;"",טבלה20[[#This Row],[CycleNumber]]&lt;B878,B878&lt;&gt;"",טבלה20[[#This Row],[פעילות]]&lt;4),IF(F878-טבלה20[[#This Row],[LengthofCycle]]=טבלה20[[#This Row],[הפרש קבוע אחרון]],1,0),"")</f>
        <v/>
      </c>
      <c r="Q877" s="14" t="str">
        <f>IF(טבלה20[[#This Row],[פעילות]]="","",IF(OR(Q876="",AND(טבלה20[[#This Row],[דילוג]]=1,L876=3)),1,Q876+1))</f>
        <v/>
      </c>
      <c r="R877" s="14" t="str">
        <f>IF(AND(טבלה20[[#This Row],[מחזורי פעילות]]=3,H878=1,טבלה20[[#This Row],[הפרש קבוע אחרון]]&lt;&gt;J878),1,"")</f>
        <v/>
      </c>
      <c r="S877" s="14" t="str">
        <f>IF(AND(טבלה20[[#This Row],[מחזורי פעילות]]=3,H878=1,טבלה20[[#This Row],[הפרש קבוע אחרון]]=J878),1,"")</f>
        <v/>
      </c>
      <c r="T877" s="14" t="str">
        <f>IF(AND(טבלה20[[#This Row],[דילוג]]=1,טבלה20[[#This Row],[הפרש קבוע אחרון]]=J876,טבלה20[[#This Row],[מחזורי פעילות]]&gt;1),1,"")</f>
        <v/>
      </c>
      <c r="U877" s="14" t="str">
        <f>IF(OR(AND(טבלה20[[#This Row],[מחזורי פעילות]]&lt;&gt;"",Q878=""),AND(טבלה20[[#This Row],[פעילות]]=3,Q878=1)),טבלה20[[#This Row],[מחזורי פעילות]],"")</f>
        <v/>
      </c>
      <c r="V877" s="14" t="str">
        <f>IF(טבלה20[[#This Row],[באיזה מחזור נעקר אחרי קביעה?]]&lt;&gt;"",1,"")</f>
        <v/>
      </c>
      <c r="W877" s="14" t="str">
        <f>IF(AND(טבלה20[[#This Row],[באיזה מחזור נעקר אחרי קביעה?]]&lt;&gt;"",טבלה20[[#This Row],[CycleNumber]]&gt;B878),טבלה20[[#This Row],[באיזה מחזור נעקר אחרי קביעה?]],"")</f>
        <v/>
      </c>
      <c r="X877" s="14" t="str">
        <f>IF(AND(טבלה20[[#This Row],[הפרש קבוע אחרון]]&lt;&gt;"",J876=""),טבלה20[[#This Row],[CycleNumber]],"")</f>
        <v/>
      </c>
      <c r="Y877" s="14" t="str">
        <f>IF(OR(טבלה20[[#This Row],[CycleNumber]]&gt;B878,B878=""),טבלה20[[#This Row],[CycleNumber]],"")</f>
        <v/>
      </c>
      <c r="Z8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7" t="s">
        <v>77</v>
      </c>
      <c r="AS877">
        <v>9</v>
      </c>
      <c r="AT877">
        <v>28</v>
      </c>
      <c r="AU877">
        <f t="shared" si="29"/>
        <v>0</v>
      </c>
      <c r="AV877" t="str">
        <f t="shared" si="30"/>
        <v/>
      </c>
    </row>
    <row r="878" spans="1:48" x14ac:dyDescent="0.25">
      <c r="A878" t="s">
        <v>77</v>
      </c>
      <c r="B878">
        <v>11</v>
      </c>
      <c r="C878">
        <v>1</v>
      </c>
      <c r="D878">
        <v>1</v>
      </c>
      <c r="E878">
        <v>0</v>
      </c>
      <c r="F878">
        <v>26</v>
      </c>
      <c r="G878">
        <f>טבלה20[[#This Row],[LengthofCycle]]+1</f>
        <v>27</v>
      </c>
      <c r="H878" t="str">
        <f>IF(טבלה20[[#This Row],[CycleNumber]]&gt;2,IF(AND(טבלה20[[#This Row],[LengthofCycle]]-F877=F877-F876,טבלה20[[#This Row],[LengthofCycle]]-F877&lt;&gt;0),1,""),"")</f>
        <v/>
      </c>
      <c r="I878" t="str">
        <f>IF(טבלה20[[#This Row],[דילוג]]=1,SUM(H878:H879),"")</f>
        <v/>
      </c>
      <c r="J878" t="str">
        <f>IF(AND(טבלה20[[#This Row],[CycleNumber]]&gt;B877,טבלה20[[#This Row],[CycleNumber]]&gt;2),IF(טבלה20[[#This Row],[דילוג]]=1,טבלה20[[#This Row],[LengthofCycle]]-F877,J877),"")</f>
        <v/>
      </c>
      <c r="K878">
        <f>IF(AND(טבלה20[[#This Row],[CycleNumber]]&gt;B877,טבלה20[[#This Row],[CycleNumber]]&gt;2),IF(טבלה20[[#This Row],[דילוג]]=1,1,IF(MAX(K876:K877)=1,1,IF(טבלה20[[#This Row],[LengthofCycle]]-F877&lt;&gt;טבלה20[[#This Row],[הפרש קבוע אחרון]],0,""))),"")</f>
        <v>0</v>
      </c>
      <c r="L878" t="str">
        <f>IF(טבלה20[[#This Row],[CycleNumber]]&lt;3,"",IF(טבלה20[[#This Row],[דילוג]]=1,1,IF(L877="","",IF(טבלה20[[#This Row],[LengthofCycle]]-F877=טבלה20[[#This Row],[הפרש קבוע אחרון]],1,IF(L877+1&gt;3,"",L877+1)))))</f>
        <v/>
      </c>
      <c r="M878" t="str">
        <f>IF(AND(טבלה20[[#This Row],[פעילות]]=1,L879=2,L880=1,B880&gt;טבלה20[[#This Row],[CycleNumber]]),1,"")</f>
        <v/>
      </c>
      <c r="N878" t="str">
        <f>IF(AND(טבלה20[[#This Row],[האם יש לאישה וסת דילוג?]]=1,טבלה20[[#This Row],[CycleNumber]]&gt;5),IF(AND(טבלה20[[#This Row],[LengthofCycle]]=F875,F877=F874,F876=F873),1,""),"")</f>
        <v/>
      </c>
      <c r="O878" t="str">
        <f>IF(OR(טבלה20[[#This Row],[פעילות]]="",L877=""),"",IF(טבלה20[[#This Row],[פעילות]]=1,1,0))</f>
        <v/>
      </c>
      <c r="P878" t="str">
        <f>IF(AND(טבלה20[[#This Row],[הפרש קבוע אחרון]]&lt;&gt;"",טבלה20[[#This Row],[CycleNumber]]&lt;B879,B879&lt;&gt;"",טבלה20[[#This Row],[פעילות]]&lt;4),IF(F879-טבלה20[[#This Row],[LengthofCycle]]=טבלה20[[#This Row],[הפרש קבוע אחרון]],1,0),"")</f>
        <v/>
      </c>
      <c r="Q878" s="14" t="str">
        <f>IF(טבלה20[[#This Row],[פעילות]]="","",IF(OR(Q877="",AND(טבלה20[[#This Row],[דילוג]]=1,L877=3)),1,Q877+1))</f>
        <v/>
      </c>
      <c r="R878" s="14" t="str">
        <f>IF(AND(טבלה20[[#This Row],[מחזורי פעילות]]=3,H879=1,טבלה20[[#This Row],[הפרש קבוע אחרון]]&lt;&gt;J879),1,"")</f>
        <v/>
      </c>
      <c r="S878" s="14" t="str">
        <f>IF(AND(טבלה20[[#This Row],[מחזורי פעילות]]=3,H879=1,טבלה20[[#This Row],[הפרש קבוע אחרון]]=J879),1,"")</f>
        <v/>
      </c>
      <c r="T878" s="14" t="str">
        <f>IF(AND(טבלה20[[#This Row],[דילוג]]=1,טבלה20[[#This Row],[הפרש קבוע אחרון]]=J877,טבלה20[[#This Row],[מחזורי פעילות]]&gt;1),1,"")</f>
        <v/>
      </c>
      <c r="U878" s="14" t="str">
        <f>IF(OR(AND(טבלה20[[#This Row],[מחזורי פעילות]]&lt;&gt;"",Q879=""),AND(טבלה20[[#This Row],[פעילות]]=3,Q879=1)),טבלה20[[#This Row],[מחזורי פעילות]],"")</f>
        <v/>
      </c>
      <c r="V878" s="14" t="str">
        <f>IF(טבלה20[[#This Row],[באיזה מחזור נעקר אחרי קביעה?]]&lt;&gt;"",1,"")</f>
        <v/>
      </c>
      <c r="W878" s="14" t="str">
        <f>IF(AND(טבלה20[[#This Row],[באיזה מחזור נעקר אחרי קביעה?]]&lt;&gt;"",טבלה20[[#This Row],[CycleNumber]]&gt;B879),טבלה20[[#This Row],[באיזה מחזור נעקר אחרי קביעה?]],"")</f>
        <v/>
      </c>
      <c r="X878" s="14" t="str">
        <f>IF(AND(טבלה20[[#This Row],[הפרש קבוע אחרון]]&lt;&gt;"",J877=""),טבלה20[[#This Row],[CycleNumber]],"")</f>
        <v/>
      </c>
      <c r="Y878" s="14" t="str">
        <f>IF(OR(טבלה20[[#This Row],[CycleNumber]]&gt;B879,B879=""),טבלה20[[#This Row],[CycleNumber]],"")</f>
        <v/>
      </c>
      <c r="Z8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8" t="s">
        <v>77</v>
      </c>
      <c r="AS878">
        <v>10</v>
      </c>
      <c r="AT878">
        <v>28</v>
      </c>
      <c r="AU878">
        <f t="shared" si="29"/>
        <v>0</v>
      </c>
      <c r="AV878" t="str">
        <f t="shared" si="30"/>
        <v/>
      </c>
    </row>
    <row r="879" spans="1:48" x14ac:dyDescent="0.25">
      <c r="A879" t="s">
        <v>77</v>
      </c>
      <c r="B879">
        <v>12</v>
      </c>
      <c r="C879">
        <v>1</v>
      </c>
      <c r="D879">
        <v>1</v>
      </c>
      <c r="E879">
        <v>0</v>
      </c>
      <c r="F879">
        <v>28</v>
      </c>
      <c r="G879">
        <f>טבלה20[[#This Row],[LengthofCycle]]+1</f>
        <v>29</v>
      </c>
      <c r="H879" t="str">
        <f>IF(טבלה20[[#This Row],[CycleNumber]]&gt;2,IF(AND(טבלה20[[#This Row],[LengthofCycle]]-F878=F878-F877,טבלה20[[#This Row],[LengthofCycle]]-F878&lt;&gt;0),1,""),"")</f>
        <v/>
      </c>
      <c r="I879" t="str">
        <f>IF(טבלה20[[#This Row],[דילוג]]=1,SUM(H879:H880),"")</f>
        <v/>
      </c>
      <c r="J879" t="str">
        <f>IF(AND(טבלה20[[#This Row],[CycleNumber]]&gt;B878,טבלה20[[#This Row],[CycleNumber]]&gt;2),IF(טבלה20[[#This Row],[דילוג]]=1,טבלה20[[#This Row],[LengthofCycle]]-F878,J878),"")</f>
        <v/>
      </c>
      <c r="K879">
        <f>IF(AND(טבלה20[[#This Row],[CycleNumber]]&gt;B878,טבלה20[[#This Row],[CycleNumber]]&gt;2),IF(טבלה20[[#This Row],[דילוג]]=1,1,IF(MAX(K877:K878)=1,1,IF(טבלה20[[#This Row],[LengthofCycle]]-F878&lt;&gt;טבלה20[[#This Row],[הפרש קבוע אחרון]],0,""))),"")</f>
        <v>0</v>
      </c>
      <c r="L879" t="str">
        <f>IF(טבלה20[[#This Row],[CycleNumber]]&lt;3,"",IF(טבלה20[[#This Row],[דילוג]]=1,1,IF(L878="","",IF(טבלה20[[#This Row],[LengthofCycle]]-F878=טבלה20[[#This Row],[הפרש קבוע אחרון]],1,IF(L878+1&gt;3,"",L878+1)))))</f>
        <v/>
      </c>
      <c r="M879" t="str">
        <f>IF(AND(טבלה20[[#This Row],[פעילות]]=1,L880=2,L881=1,B881&gt;טבלה20[[#This Row],[CycleNumber]]),1,"")</f>
        <v/>
      </c>
      <c r="N879" t="str">
        <f>IF(AND(טבלה20[[#This Row],[האם יש לאישה וסת דילוג?]]=1,טבלה20[[#This Row],[CycleNumber]]&gt;5),IF(AND(טבלה20[[#This Row],[LengthofCycle]]=F876,F878=F875,F877=F874),1,""),"")</f>
        <v/>
      </c>
      <c r="O879" t="str">
        <f>IF(OR(טבלה20[[#This Row],[פעילות]]="",L878=""),"",IF(טבלה20[[#This Row],[פעילות]]=1,1,0))</f>
        <v/>
      </c>
      <c r="P879" t="str">
        <f>IF(AND(טבלה20[[#This Row],[הפרש קבוע אחרון]]&lt;&gt;"",טבלה20[[#This Row],[CycleNumber]]&lt;B880,B880&lt;&gt;"",טבלה20[[#This Row],[פעילות]]&lt;4),IF(F880-טבלה20[[#This Row],[LengthofCycle]]=טבלה20[[#This Row],[הפרש קבוע אחרון]],1,0),"")</f>
        <v/>
      </c>
      <c r="Q879" s="14" t="str">
        <f>IF(טבלה20[[#This Row],[פעילות]]="","",IF(OR(Q878="",AND(טבלה20[[#This Row],[דילוג]]=1,L878=3)),1,Q878+1))</f>
        <v/>
      </c>
      <c r="R879" s="14" t="str">
        <f>IF(AND(טבלה20[[#This Row],[מחזורי פעילות]]=3,H880=1,טבלה20[[#This Row],[הפרש קבוע אחרון]]&lt;&gt;J880),1,"")</f>
        <v/>
      </c>
      <c r="S879" s="14" t="str">
        <f>IF(AND(טבלה20[[#This Row],[מחזורי פעילות]]=3,H880=1,טבלה20[[#This Row],[הפרש קבוע אחרון]]=J880),1,"")</f>
        <v/>
      </c>
      <c r="T879" s="14" t="str">
        <f>IF(AND(טבלה20[[#This Row],[דילוג]]=1,טבלה20[[#This Row],[הפרש קבוע אחרון]]=J878,טבלה20[[#This Row],[מחזורי פעילות]]&gt;1),1,"")</f>
        <v/>
      </c>
      <c r="U879" s="14" t="str">
        <f>IF(OR(AND(טבלה20[[#This Row],[מחזורי פעילות]]&lt;&gt;"",Q880=""),AND(טבלה20[[#This Row],[פעילות]]=3,Q880=1)),טבלה20[[#This Row],[מחזורי פעילות]],"")</f>
        <v/>
      </c>
      <c r="V879" s="14" t="str">
        <f>IF(טבלה20[[#This Row],[באיזה מחזור נעקר אחרי קביעה?]]&lt;&gt;"",1,"")</f>
        <v/>
      </c>
      <c r="W879" s="14" t="str">
        <f>IF(AND(טבלה20[[#This Row],[באיזה מחזור נעקר אחרי קביעה?]]&lt;&gt;"",טבלה20[[#This Row],[CycleNumber]]&gt;B880),טבלה20[[#This Row],[באיזה מחזור נעקר אחרי קביעה?]],"")</f>
        <v/>
      </c>
      <c r="X879" s="14" t="str">
        <f>IF(AND(טבלה20[[#This Row],[הפרש קבוע אחרון]]&lt;&gt;"",J878=""),טבלה20[[#This Row],[CycleNumber]],"")</f>
        <v/>
      </c>
      <c r="Y879" s="14">
        <f>IF(OR(טבלה20[[#This Row],[CycleNumber]]&gt;B880,B880=""),טבלה20[[#This Row],[CycleNumber]],"")</f>
        <v>12</v>
      </c>
      <c r="Z8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79" t="s">
        <v>77</v>
      </c>
      <c r="AS879">
        <v>11</v>
      </c>
      <c r="AT879">
        <v>26</v>
      </c>
      <c r="AU879">
        <f t="shared" si="29"/>
        <v>0</v>
      </c>
      <c r="AV879" t="str">
        <f t="shared" si="30"/>
        <v/>
      </c>
    </row>
    <row r="880" spans="1:48" x14ac:dyDescent="0.25">
      <c r="A880" t="s">
        <v>78</v>
      </c>
      <c r="B880">
        <v>1</v>
      </c>
      <c r="C880">
        <v>1</v>
      </c>
      <c r="D880">
        <v>1</v>
      </c>
      <c r="E880">
        <v>0</v>
      </c>
      <c r="F880">
        <v>27</v>
      </c>
      <c r="G880">
        <f>טבלה20[[#This Row],[LengthofCycle]]+1</f>
        <v>28</v>
      </c>
      <c r="H880" t="str">
        <f>IF(טבלה20[[#This Row],[CycleNumber]]&gt;2,IF(AND(טבלה20[[#This Row],[LengthofCycle]]-F879=F879-F878,טבלה20[[#This Row],[LengthofCycle]]-F879&lt;&gt;0),1,""),"")</f>
        <v/>
      </c>
      <c r="I880" t="str">
        <f>IF(טבלה20[[#This Row],[דילוג]]=1,SUM(H880:H881),"")</f>
        <v/>
      </c>
      <c r="J880" t="str">
        <f>IF(AND(טבלה20[[#This Row],[CycleNumber]]&gt;B879,טבלה20[[#This Row],[CycleNumber]]&gt;2),IF(טבלה20[[#This Row],[דילוג]]=1,טבלה20[[#This Row],[LengthofCycle]]-F879,J879),"")</f>
        <v/>
      </c>
      <c r="K880" t="str">
        <f>IF(AND(טבלה20[[#This Row],[CycleNumber]]&gt;B879,טבלה20[[#This Row],[CycleNumber]]&gt;2),IF(טבלה20[[#This Row],[דילוג]]=1,1,IF(MAX(K878:K879)=1,1,IF(טבלה20[[#This Row],[LengthofCycle]]-F879&lt;&gt;טבלה20[[#This Row],[הפרש קבוע אחרון]],0,""))),"")</f>
        <v/>
      </c>
      <c r="L880" t="str">
        <f>IF(טבלה20[[#This Row],[CycleNumber]]&lt;3,"",IF(טבלה20[[#This Row],[דילוג]]=1,1,IF(L879="","",IF(טבלה20[[#This Row],[LengthofCycle]]-F879=טבלה20[[#This Row],[הפרש קבוע אחרון]],1,IF(L879+1&gt;3,"",L879+1)))))</f>
        <v/>
      </c>
      <c r="M880" t="str">
        <f>IF(AND(טבלה20[[#This Row],[פעילות]]=1,L881=2,L882=1,B882&gt;טבלה20[[#This Row],[CycleNumber]]),1,"")</f>
        <v/>
      </c>
      <c r="N880" t="str">
        <f>IF(AND(טבלה20[[#This Row],[האם יש לאישה וסת דילוג?]]=1,טבלה20[[#This Row],[CycleNumber]]&gt;5),IF(AND(טבלה20[[#This Row],[LengthofCycle]]=F877,F879=F876,F878=F875),1,""),"")</f>
        <v/>
      </c>
      <c r="O880" t="str">
        <f>IF(OR(טבלה20[[#This Row],[פעילות]]="",L879=""),"",IF(טבלה20[[#This Row],[פעילות]]=1,1,0))</f>
        <v/>
      </c>
      <c r="P880" t="str">
        <f>IF(AND(טבלה20[[#This Row],[הפרש קבוע אחרון]]&lt;&gt;"",טבלה20[[#This Row],[CycleNumber]]&lt;B881,B881&lt;&gt;"",טבלה20[[#This Row],[פעילות]]&lt;4),IF(F881-טבלה20[[#This Row],[LengthofCycle]]=טבלה20[[#This Row],[הפרש קבוע אחרון]],1,0),"")</f>
        <v/>
      </c>
      <c r="Q880" s="14" t="str">
        <f>IF(טבלה20[[#This Row],[פעילות]]="","",IF(OR(Q879="",AND(טבלה20[[#This Row],[דילוג]]=1,L879=3)),1,Q879+1))</f>
        <v/>
      </c>
      <c r="R880" s="14" t="str">
        <f>IF(AND(טבלה20[[#This Row],[מחזורי פעילות]]=3,H881=1,טבלה20[[#This Row],[הפרש קבוע אחרון]]&lt;&gt;J881),1,"")</f>
        <v/>
      </c>
      <c r="S880" s="14" t="str">
        <f>IF(AND(טבלה20[[#This Row],[מחזורי פעילות]]=3,H881=1,טבלה20[[#This Row],[הפרש קבוע אחרון]]=J881),1,"")</f>
        <v/>
      </c>
      <c r="T880" s="14" t="str">
        <f>IF(AND(טבלה20[[#This Row],[דילוג]]=1,טבלה20[[#This Row],[הפרש קבוע אחרון]]=J879,טבלה20[[#This Row],[מחזורי פעילות]]&gt;1),1,"")</f>
        <v/>
      </c>
      <c r="U880" s="14" t="str">
        <f>IF(OR(AND(טבלה20[[#This Row],[מחזורי פעילות]]&lt;&gt;"",Q881=""),AND(טבלה20[[#This Row],[פעילות]]=3,Q881=1)),טבלה20[[#This Row],[מחזורי פעילות]],"")</f>
        <v/>
      </c>
      <c r="V880" s="14" t="str">
        <f>IF(טבלה20[[#This Row],[באיזה מחזור נעקר אחרי קביעה?]]&lt;&gt;"",1,"")</f>
        <v/>
      </c>
      <c r="W880" s="14" t="str">
        <f>IF(AND(טבלה20[[#This Row],[באיזה מחזור נעקר אחרי קביעה?]]&lt;&gt;"",טבלה20[[#This Row],[CycleNumber]]&gt;B881),טבלה20[[#This Row],[באיזה מחזור נעקר אחרי קביעה?]],"")</f>
        <v/>
      </c>
      <c r="X880" s="14" t="str">
        <f>IF(AND(טבלה20[[#This Row],[הפרש קבוע אחרון]]&lt;&gt;"",J879=""),טבלה20[[#This Row],[CycleNumber]],"")</f>
        <v/>
      </c>
      <c r="Y880" s="14" t="str">
        <f>IF(OR(טבלה20[[#This Row],[CycleNumber]]&gt;B881,B881=""),טבלה20[[#This Row],[CycleNumber]],"")</f>
        <v/>
      </c>
      <c r="Z8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0" t="s">
        <v>77</v>
      </c>
      <c r="AS880">
        <v>12</v>
      </c>
      <c r="AT880">
        <v>28</v>
      </c>
      <c r="AU880">
        <f t="shared" si="29"/>
        <v>0</v>
      </c>
      <c r="AV880" t="str">
        <f t="shared" si="30"/>
        <v/>
      </c>
    </row>
    <row r="881" spans="1:48" x14ac:dyDescent="0.25">
      <c r="A881" t="s">
        <v>78</v>
      </c>
      <c r="B881">
        <v>2</v>
      </c>
      <c r="C881">
        <v>1</v>
      </c>
      <c r="D881">
        <v>1</v>
      </c>
      <c r="E881">
        <v>0</v>
      </c>
      <c r="F881">
        <v>25</v>
      </c>
      <c r="G881">
        <f>טבלה20[[#This Row],[LengthofCycle]]+1</f>
        <v>26</v>
      </c>
      <c r="H881" t="str">
        <f>IF(טבלה20[[#This Row],[CycleNumber]]&gt;2,IF(AND(טבלה20[[#This Row],[LengthofCycle]]-F880=F880-F879,טבלה20[[#This Row],[LengthofCycle]]-F880&lt;&gt;0),1,""),"")</f>
        <v/>
      </c>
      <c r="I881" t="str">
        <f>IF(טבלה20[[#This Row],[דילוג]]=1,SUM(H881:H882),"")</f>
        <v/>
      </c>
      <c r="J881" t="str">
        <f>IF(AND(טבלה20[[#This Row],[CycleNumber]]&gt;B880,טבלה20[[#This Row],[CycleNumber]]&gt;2),IF(טבלה20[[#This Row],[דילוג]]=1,טבלה20[[#This Row],[LengthofCycle]]-F880,J880),"")</f>
        <v/>
      </c>
      <c r="K881" t="str">
        <f>IF(AND(טבלה20[[#This Row],[CycleNumber]]&gt;B880,טבלה20[[#This Row],[CycleNumber]]&gt;2),IF(טבלה20[[#This Row],[דילוג]]=1,1,IF(MAX(K879:K880)=1,1,IF(טבלה20[[#This Row],[LengthofCycle]]-F880&lt;&gt;טבלה20[[#This Row],[הפרש קבוע אחרון]],0,""))),"")</f>
        <v/>
      </c>
      <c r="L881" t="str">
        <f>IF(טבלה20[[#This Row],[CycleNumber]]&lt;3,"",IF(טבלה20[[#This Row],[דילוג]]=1,1,IF(L880="","",IF(טבלה20[[#This Row],[LengthofCycle]]-F880=טבלה20[[#This Row],[הפרש קבוע אחרון]],1,IF(L880+1&gt;3,"",L880+1)))))</f>
        <v/>
      </c>
      <c r="M881" t="str">
        <f>IF(AND(טבלה20[[#This Row],[פעילות]]=1,L882=2,L883=1,B883&gt;טבלה20[[#This Row],[CycleNumber]]),1,"")</f>
        <v/>
      </c>
      <c r="N881" t="str">
        <f>IF(AND(טבלה20[[#This Row],[האם יש לאישה וסת דילוג?]]=1,טבלה20[[#This Row],[CycleNumber]]&gt;5),IF(AND(טבלה20[[#This Row],[LengthofCycle]]=F878,F880=F877,F879=F876),1,""),"")</f>
        <v/>
      </c>
      <c r="O881" t="str">
        <f>IF(OR(טבלה20[[#This Row],[פעילות]]="",L880=""),"",IF(טבלה20[[#This Row],[פעילות]]=1,1,0))</f>
        <v/>
      </c>
      <c r="P881" t="str">
        <f>IF(AND(טבלה20[[#This Row],[הפרש קבוע אחרון]]&lt;&gt;"",טבלה20[[#This Row],[CycleNumber]]&lt;B882,B882&lt;&gt;"",טבלה20[[#This Row],[פעילות]]&lt;4),IF(F882-טבלה20[[#This Row],[LengthofCycle]]=טבלה20[[#This Row],[הפרש קבוע אחרון]],1,0),"")</f>
        <v/>
      </c>
      <c r="Q881" s="14" t="str">
        <f>IF(טבלה20[[#This Row],[פעילות]]="","",IF(OR(Q880="",AND(טבלה20[[#This Row],[דילוג]]=1,L880=3)),1,Q880+1))</f>
        <v/>
      </c>
      <c r="R881" s="14" t="str">
        <f>IF(AND(טבלה20[[#This Row],[מחזורי פעילות]]=3,H882=1,טבלה20[[#This Row],[הפרש קבוע אחרון]]&lt;&gt;J882),1,"")</f>
        <v/>
      </c>
      <c r="S881" s="14" t="str">
        <f>IF(AND(טבלה20[[#This Row],[מחזורי פעילות]]=3,H882=1,טבלה20[[#This Row],[הפרש קבוע אחרון]]=J882),1,"")</f>
        <v/>
      </c>
      <c r="T881" s="14" t="str">
        <f>IF(AND(טבלה20[[#This Row],[דילוג]]=1,טבלה20[[#This Row],[הפרש קבוע אחרון]]=J880,טבלה20[[#This Row],[מחזורי פעילות]]&gt;1),1,"")</f>
        <v/>
      </c>
      <c r="U881" s="14" t="str">
        <f>IF(OR(AND(טבלה20[[#This Row],[מחזורי פעילות]]&lt;&gt;"",Q882=""),AND(טבלה20[[#This Row],[פעילות]]=3,Q882=1)),טבלה20[[#This Row],[מחזורי פעילות]],"")</f>
        <v/>
      </c>
      <c r="V881" s="14" t="str">
        <f>IF(טבלה20[[#This Row],[באיזה מחזור נעקר אחרי קביעה?]]&lt;&gt;"",1,"")</f>
        <v/>
      </c>
      <c r="W881" s="14" t="str">
        <f>IF(AND(טבלה20[[#This Row],[באיזה מחזור נעקר אחרי קביעה?]]&lt;&gt;"",טבלה20[[#This Row],[CycleNumber]]&gt;B882),טבלה20[[#This Row],[באיזה מחזור נעקר אחרי קביעה?]],"")</f>
        <v/>
      </c>
      <c r="X881" s="14" t="str">
        <f>IF(AND(טבלה20[[#This Row],[הפרש קבוע אחרון]]&lt;&gt;"",J880=""),טבלה20[[#This Row],[CycleNumber]],"")</f>
        <v/>
      </c>
      <c r="Y881" s="14" t="str">
        <f>IF(OR(טבלה20[[#This Row],[CycleNumber]]&gt;B882,B882=""),טבלה20[[#This Row],[CycleNumber]],"")</f>
        <v/>
      </c>
      <c r="Z8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1" t="s">
        <v>78</v>
      </c>
      <c r="AS881">
        <v>1</v>
      </c>
      <c r="AT881">
        <v>27</v>
      </c>
      <c r="AU881" t="str">
        <f t="shared" si="29"/>
        <v/>
      </c>
      <c r="AV881" t="str">
        <f t="shared" si="30"/>
        <v/>
      </c>
    </row>
    <row r="882" spans="1:48" x14ac:dyDescent="0.25">
      <c r="A882" t="s">
        <v>78</v>
      </c>
      <c r="B882">
        <v>3</v>
      </c>
      <c r="C882">
        <v>1</v>
      </c>
      <c r="D882">
        <v>1</v>
      </c>
      <c r="E882">
        <v>0</v>
      </c>
      <c r="F882">
        <v>31</v>
      </c>
      <c r="G882">
        <f>טבלה20[[#This Row],[LengthofCycle]]+1</f>
        <v>32</v>
      </c>
      <c r="H882" t="str">
        <f>IF(טבלה20[[#This Row],[CycleNumber]]&gt;2,IF(AND(טבלה20[[#This Row],[LengthofCycle]]-F881=F881-F880,טבלה20[[#This Row],[LengthofCycle]]-F881&lt;&gt;0),1,""),"")</f>
        <v/>
      </c>
      <c r="I882" t="str">
        <f>IF(טבלה20[[#This Row],[דילוג]]=1,SUM(H882:H883),"")</f>
        <v/>
      </c>
      <c r="J882" t="str">
        <f>IF(AND(טבלה20[[#This Row],[CycleNumber]]&gt;B881,טבלה20[[#This Row],[CycleNumber]]&gt;2),IF(טבלה20[[#This Row],[דילוג]]=1,טבלה20[[#This Row],[LengthofCycle]]-F881,J881),"")</f>
        <v/>
      </c>
      <c r="K882">
        <f>IF(AND(טבלה20[[#This Row],[CycleNumber]]&gt;B881,טבלה20[[#This Row],[CycleNumber]]&gt;2),IF(טבלה20[[#This Row],[דילוג]]=1,1,IF(MAX(K880:K881)=1,1,IF(טבלה20[[#This Row],[LengthofCycle]]-F881&lt;&gt;טבלה20[[#This Row],[הפרש קבוע אחרון]],0,""))),"")</f>
        <v>0</v>
      </c>
      <c r="L882" t="str">
        <f>IF(טבלה20[[#This Row],[CycleNumber]]&lt;3,"",IF(טבלה20[[#This Row],[דילוג]]=1,1,IF(L881="","",IF(טבלה20[[#This Row],[LengthofCycle]]-F881=טבלה20[[#This Row],[הפרש קבוע אחרון]],1,IF(L881+1&gt;3,"",L881+1)))))</f>
        <v/>
      </c>
      <c r="M882" t="str">
        <f>IF(AND(טבלה20[[#This Row],[פעילות]]=1,L883=2,L884=1,B884&gt;טבלה20[[#This Row],[CycleNumber]]),1,"")</f>
        <v/>
      </c>
      <c r="N882" t="str">
        <f>IF(AND(טבלה20[[#This Row],[האם יש לאישה וסת דילוג?]]=1,טבלה20[[#This Row],[CycleNumber]]&gt;5),IF(AND(טבלה20[[#This Row],[LengthofCycle]]=F879,F881=F878,F880=F877),1,""),"")</f>
        <v/>
      </c>
      <c r="O882" t="str">
        <f>IF(OR(טבלה20[[#This Row],[פעילות]]="",L881=""),"",IF(טבלה20[[#This Row],[פעילות]]=1,1,0))</f>
        <v/>
      </c>
      <c r="P882" t="str">
        <f>IF(AND(טבלה20[[#This Row],[הפרש קבוע אחרון]]&lt;&gt;"",טבלה20[[#This Row],[CycleNumber]]&lt;B883,B883&lt;&gt;"",טבלה20[[#This Row],[פעילות]]&lt;4),IF(F883-טבלה20[[#This Row],[LengthofCycle]]=טבלה20[[#This Row],[הפרש קבוע אחרון]],1,0),"")</f>
        <v/>
      </c>
      <c r="Q882" s="14" t="str">
        <f>IF(טבלה20[[#This Row],[פעילות]]="","",IF(OR(Q881="",AND(טבלה20[[#This Row],[דילוג]]=1,L881=3)),1,Q881+1))</f>
        <v/>
      </c>
      <c r="R882" s="14" t="str">
        <f>IF(AND(טבלה20[[#This Row],[מחזורי פעילות]]=3,H883=1,טבלה20[[#This Row],[הפרש קבוע אחרון]]&lt;&gt;J883),1,"")</f>
        <v/>
      </c>
      <c r="S882" s="14" t="str">
        <f>IF(AND(טבלה20[[#This Row],[מחזורי פעילות]]=3,H883=1,טבלה20[[#This Row],[הפרש קבוע אחרון]]=J883),1,"")</f>
        <v/>
      </c>
      <c r="T882" s="14" t="str">
        <f>IF(AND(טבלה20[[#This Row],[דילוג]]=1,טבלה20[[#This Row],[הפרש קבוע אחרון]]=J881,טבלה20[[#This Row],[מחזורי פעילות]]&gt;1),1,"")</f>
        <v/>
      </c>
      <c r="U882" s="14" t="str">
        <f>IF(OR(AND(טבלה20[[#This Row],[מחזורי פעילות]]&lt;&gt;"",Q883=""),AND(טבלה20[[#This Row],[פעילות]]=3,Q883=1)),טבלה20[[#This Row],[מחזורי פעילות]],"")</f>
        <v/>
      </c>
      <c r="V882" s="14" t="str">
        <f>IF(טבלה20[[#This Row],[באיזה מחזור נעקר אחרי קביעה?]]&lt;&gt;"",1,"")</f>
        <v/>
      </c>
      <c r="W882" s="14" t="str">
        <f>IF(AND(טבלה20[[#This Row],[באיזה מחזור נעקר אחרי קביעה?]]&lt;&gt;"",טבלה20[[#This Row],[CycleNumber]]&gt;B883),טבלה20[[#This Row],[באיזה מחזור נעקר אחרי קביעה?]],"")</f>
        <v/>
      </c>
      <c r="X882" s="14" t="str">
        <f>IF(AND(טבלה20[[#This Row],[הפרש קבוע אחרון]]&lt;&gt;"",J881=""),טבלה20[[#This Row],[CycleNumber]],"")</f>
        <v/>
      </c>
      <c r="Y882" s="14" t="str">
        <f>IF(OR(טבלה20[[#This Row],[CycleNumber]]&gt;B883,B883=""),טבלה20[[#This Row],[CycleNumber]],"")</f>
        <v/>
      </c>
      <c r="Z8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2" t="s">
        <v>78</v>
      </c>
      <c r="AS882">
        <v>2</v>
      </c>
      <c r="AT882">
        <v>25</v>
      </c>
      <c r="AU882" t="str">
        <f t="shared" si="29"/>
        <v/>
      </c>
      <c r="AV882" t="str">
        <f t="shared" si="30"/>
        <v/>
      </c>
    </row>
    <row r="883" spans="1:48" x14ac:dyDescent="0.25">
      <c r="A883" t="s">
        <v>78</v>
      </c>
      <c r="B883">
        <v>4</v>
      </c>
      <c r="C883">
        <v>1</v>
      </c>
      <c r="D883">
        <v>1</v>
      </c>
      <c r="E883">
        <v>0</v>
      </c>
      <c r="F883">
        <v>25</v>
      </c>
      <c r="G883">
        <f>טבלה20[[#This Row],[LengthofCycle]]+1</f>
        <v>26</v>
      </c>
      <c r="H883" t="str">
        <f>IF(טבלה20[[#This Row],[CycleNumber]]&gt;2,IF(AND(טבלה20[[#This Row],[LengthofCycle]]-F882=F882-F881,טבלה20[[#This Row],[LengthofCycle]]-F882&lt;&gt;0),1,""),"")</f>
        <v/>
      </c>
      <c r="I883" t="str">
        <f>IF(טבלה20[[#This Row],[דילוג]]=1,SUM(H883:H884),"")</f>
        <v/>
      </c>
      <c r="J883" t="str">
        <f>IF(AND(טבלה20[[#This Row],[CycleNumber]]&gt;B882,טבלה20[[#This Row],[CycleNumber]]&gt;2),IF(טבלה20[[#This Row],[דילוג]]=1,טבלה20[[#This Row],[LengthofCycle]]-F882,J882),"")</f>
        <v/>
      </c>
      <c r="K883">
        <f>IF(AND(טבלה20[[#This Row],[CycleNumber]]&gt;B882,טבלה20[[#This Row],[CycleNumber]]&gt;2),IF(טבלה20[[#This Row],[דילוג]]=1,1,IF(MAX(K881:K882)=1,1,IF(טבלה20[[#This Row],[LengthofCycle]]-F882&lt;&gt;טבלה20[[#This Row],[הפרש קבוע אחרון]],0,""))),"")</f>
        <v>0</v>
      </c>
      <c r="L883" t="str">
        <f>IF(טבלה20[[#This Row],[CycleNumber]]&lt;3,"",IF(טבלה20[[#This Row],[דילוג]]=1,1,IF(L882="","",IF(טבלה20[[#This Row],[LengthofCycle]]-F882=טבלה20[[#This Row],[הפרש קבוע אחרון]],1,IF(L882+1&gt;3,"",L882+1)))))</f>
        <v/>
      </c>
      <c r="M883" t="str">
        <f>IF(AND(טבלה20[[#This Row],[פעילות]]=1,L884=2,L885=1,B885&gt;טבלה20[[#This Row],[CycleNumber]]),1,"")</f>
        <v/>
      </c>
      <c r="N883" t="str">
        <f>IF(AND(טבלה20[[#This Row],[האם יש לאישה וסת דילוג?]]=1,טבלה20[[#This Row],[CycleNumber]]&gt;5),IF(AND(טבלה20[[#This Row],[LengthofCycle]]=F880,F882=F879,F881=F878),1,""),"")</f>
        <v/>
      </c>
      <c r="O883" t="str">
        <f>IF(OR(טבלה20[[#This Row],[פעילות]]="",L882=""),"",IF(טבלה20[[#This Row],[פעילות]]=1,1,0))</f>
        <v/>
      </c>
      <c r="P883" t="str">
        <f>IF(AND(טבלה20[[#This Row],[הפרש קבוע אחרון]]&lt;&gt;"",טבלה20[[#This Row],[CycleNumber]]&lt;B884,B884&lt;&gt;"",טבלה20[[#This Row],[פעילות]]&lt;4),IF(F884-טבלה20[[#This Row],[LengthofCycle]]=טבלה20[[#This Row],[הפרש קבוע אחרון]],1,0),"")</f>
        <v/>
      </c>
      <c r="Q883" s="14" t="str">
        <f>IF(טבלה20[[#This Row],[פעילות]]="","",IF(OR(Q882="",AND(טבלה20[[#This Row],[דילוג]]=1,L882=3)),1,Q882+1))</f>
        <v/>
      </c>
      <c r="R883" s="14" t="str">
        <f>IF(AND(טבלה20[[#This Row],[מחזורי פעילות]]=3,H884=1,טבלה20[[#This Row],[הפרש קבוע אחרון]]&lt;&gt;J884),1,"")</f>
        <v/>
      </c>
      <c r="S883" s="14" t="str">
        <f>IF(AND(טבלה20[[#This Row],[מחזורי פעילות]]=3,H884=1,טבלה20[[#This Row],[הפרש קבוע אחרון]]=J884),1,"")</f>
        <v/>
      </c>
      <c r="T883" s="14" t="str">
        <f>IF(AND(טבלה20[[#This Row],[דילוג]]=1,טבלה20[[#This Row],[הפרש קבוע אחרון]]=J882,טבלה20[[#This Row],[מחזורי פעילות]]&gt;1),1,"")</f>
        <v/>
      </c>
      <c r="U883" s="14" t="str">
        <f>IF(OR(AND(טבלה20[[#This Row],[מחזורי פעילות]]&lt;&gt;"",Q884=""),AND(טבלה20[[#This Row],[פעילות]]=3,Q884=1)),טבלה20[[#This Row],[מחזורי פעילות]],"")</f>
        <v/>
      </c>
      <c r="V883" s="14" t="str">
        <f>IF(טבלה20[[#This Row],[באיזה מחזור נעקר אחרי קביעה?]]&lt;&gt;"",1,"")</f>
        <v/>
      </c>
      <c r="W883" s="14" t="str">
        <f>IF(AND(טבלה20[[#This Row],[באיזה מחזור נעקר אחרי קביעה?]]&lt;&gt;"",טבלה20[[#This Row],[CycleNumber]]&gt;B884),טבלה20[[#This Row],[באיזה מחזור נעקר אחרי קביעה?]],"")</f>
        <v/>
      </c>
      <c r="X883" s="14" t="str">
        <f>IF(AND(טבלה20[[#This Row],[הפרש קבוע אחרון]]&lt;&gt;"",J882=""),טבלה20[[#This Row],[CycleNumber]],"")</f>
        <v/>
      </c>
      <c r="Y883" s="14" t="str">
        <f>IF(OR(טבלה20[[#This Row],[CycleNumber]]&gt;B884,B884=""),טבלה20[[#This Row],[CycleNumber]],"")</f>
        <v/>
      </c>
      <c r="Z8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3" t="s">
        <v>78</v>
      </c>
      <c r="AS883">
        <v>3</v>
      </c>
      <c r="AT883">
        <v>31</v>
      </c>
      <c r="AU883">
        <f t="shared" si="29"/>
        <v>0</v>
      </c>
      <c r="AV883" t="str">
        <f t="shared" si="30"/>
        <v/>
      </c>
    </row>
    <row r="884" spans="1:48" x14ac:dyDescent="0.25">
      <c r="A884" t="s">
        <v>78</v>
      </c>
      <c r="B884">
        <v>5</v>
      </c>
      <c r="C884">
        <v>1</v>
      </c>
      <c r="D884">
        <v>1</v>
      </c>
      <c r="E884">
        <v>0</v>
      </c>
      <c r="F884">
        <v>26</v>
      </c>
      <c r="G884">
        <f>טבלה20[[#This Row],[LengthofCycle]]+1</f>
        <v>27</v>
      </c>
      <c r="H884" t="str">
        <f>IF(טבלה20[[#This Row],[CycleNumber]]&gt;2,IF(AND(טבלה20[[#This Row],[LengthofCycle]]-F883=F883-F882,טבלה20[[#This Row],[LengthofCycle]]-F883&lt;&gt;0),1,""),"")</f>
        <v/>
      </c>
      <c r="I884" t="str">
        <f>IF(טבלה20[[#This Row],[דילוג]]=1,SUM(H884:H885),"")</f>
        <v/>
      </c>
      <c r="J884" t="str">
        <f>IF(AND(טבלה20[[#This Row],[CycleNumber]]&gt;B883,טבלה20[[#This Row],[CycleNumber]]&gt;2),IF(טבלה20[[#This Row],[דילוג]]=1,טבלה20[[#This Row],[LengthofCycle]]-F883,J883),"")</f>
        <v/>
      </c>
      <c r="K884">
        <f>IF(AND(טבלה20[[#This Row],[CycleNumber]]&gt;B883,טבלה20[[#This Row],[CycleNumber]]&gt;2),IF(טבלה20[[#This Row],[דילוג]]=1,1,IF(MAX(K882:K883)=1,1,IF(טבלה20[[#This Row],[LengthofCycle]]-F883&lt;&gt;טבלה20[[#This Row],[הפרש קבוע אחרון]],0,""))),"")</f>
        <v>0</v>
      </c>
      <c r="L884" t="str">
        <f>IF(טבלה20[[#This Row],[CycleNumber]]&lt;3,"",IF(טבלה20[[#This Row],[דילוג]]=1,1,IF(L883="","",IF(טבלה20[[#This Row],[LengthofCycle]]-F883=טבלה20[[#This Row],[הפרש קבוע אחרון]],1,IF(L883+1&gt;3,"",L883+1)))))</f>
        <v/>
      </c>
      <c r="M884" t="str">
        <f>IF(AND(טבלה20[[#This Row],[פעילות]]=1,L885=2,L886=1,B886&gt;טבלה20[[#This Row],[CycleNumber]]),1,"")</f>
        <v/>
      </c>
      <c r="N884" t="str">
        <f>IF(AND(טבלה20[[#This Row],[האם יש לאישה וסת דילוג?]]=1,טבלה20[[#This Row],[CycleNumber]]&gt;5),IF(AND(טבלה20[[#This Row],[LengthofCycle]]=F881,F883=F880,F882=F879),1,""),"")</f>
        <v/>
      </c>
      <c r="O884" t="str">
        <f>IF(OR(טבלה20[[#This Row],[פעילות]]="",L883=""),"",IF(טבלה20[[#This Row],[פעילות]]=1,1,0))</f>
        <v/>
      </c>
      <c r="P884" t="str">
        <f>IF(AND(טבלה20[[#This Row],[הפרש קבוע אחרון]]&lt;&gt;"",טבלה20[[#This Row],[CycleNumber]]&lt;B885,B885&lt;&gt;"",טבלה20[[#This Row],[פעילות]]&lt;4),IF(F885-טבלה20[[#This Row],[LengthofCycle]]=טבלה20[[#This Row],[הפרש קבוע אחרון]],1,0),"")</f>
        <v/>
      </c>
      <c r="Q884" s="14" t="str">
        <f>IF(טבלה20[[#This Row],[פעילות]]="","",IF(OR(Q883="",AND(טבלה20[[#This Row],[דילוג]]=1,L883=3)),1,Q883+1))</f>
        <v/>
      </c>
      <c r="R884" s="14" t="str">
        <f>IF(AND(טבלה20[[#This Row],[מחזורי פעילות]]=3,H885=1,טבלה20[[#This Row],[הפרש קבוע אחרון]]&lt;&gt;J885),1,"")</f>
        <v/>
      </c>
      <c r="S884" s="14" t="str">
        <f>IF(AND(טבלה20[[#This Row],[מחזורי פעילות]]=3,H885=1,טבלה20[[#This Row],[הפרש קבוע אחרון]]=J885),1,"")</f>
        <v/>
      </c>
      <c r="T884" s="14" t="str">
        <f>IF(AND(טבלה20[[#This Row],[דילוג]]=1,טבלה20[[#This Row],[הפרש קבוע אחרון]]=J883,טבלה20[[#This Row],[מחזורי פעילות]]&gt;1),1,"")</f>
        <v/>
      </c>
      <c r="U884" s="14" t="str">
        <f>IF(OR(AND(טבלה20[[#This Row],[מחזורי פעילות]]&lt;&gt;"",Q885=""),AND(טבלה20[[#This Row],[פעילות]]=3,Q885=1)),טבלה20[[#This Row],[מחזורי פעילות]],"")</f>
        <v/>
      </c>
      <c r="V884" s="14" t="str">
        <f>IF(טבלה20[[#This Row],[באיזה מחזור נעקר אחרי קביעה?]]&lt;&gt;"",1,"")</f>
        <v/>
      </c>
      <c r="W884" s="14" t="str">
        <f>IF(AND(טבלה20[[#This Row],[באיזה מחזור נעקר אחרי קביעה?]]&lt;&gt;"",טבלה20[[#This Row],[CycleNumber]]&gt;B885),טבלה20[[#This Row],[באיזה מחזור נעקר אחרי קביעה?]],"")</f>
        <v/>
      </c>
      <c r="X884" s="14" t="str">
        <f>IF(AND(טבלה20[[#This Row],[הפרש קבוע אחרון]]&lt;&gt;"",J883=""),טבלה20[[#This Row],[CycleNumber]],"")</f>
        <v/>
      </c>
      <c r="Y884" s="14" t="str">
        <f>IF(OR(טבלה20[[#This Row],[CycleNumber]]&gt;B885,B885=""),טבלה20[[#This Row],[CycleNumber]],"")</f>
        <v/>
      </c>
      <c r="Z8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4" t="s">
        <v>78</v>
      </c>
      <c r="AS884">
        <v>4</v>
      </c>
      <c r="AT884">
        <v>25</v>
      </c>
      <c r="AU884">
        <f t="shared" si="29"/>
        <v>0</v>
      </c>
      <c r="AV884" t="str">
        <f t="shared" si="30"/>
        <v/>
      </c>
    </row>
    <row r="885" spans="1:48" x14ac:dyDescent="0.25">
      <c r="A885" t="s">
        <v>78</v>
      </c>
      <c r="B885">
        <v>6</v>
      </c>
      <c r="C885">
        <v>1</v>
      </c>
      <c r="D885">
        <v>1</v>
      </c>
      <c r="E885">
        <v>0</v>
      </c>
      <c r="F885">
        <v>27</v>
      </c>
      <c r="G885">
        <f>טבלה20[[#This Row],[LengthofCycle]]+1</f>
        <v>28</v>
      </c>
      <c r="H885">
        <f>IF(טבלה20[[#This Row],[CycleNumber]]&gt;2,IF(AND(טבלה20[[#This Row],[LengthofCycle]]-F884=F884-F883,טבלה20[[#This Row],[LengthofCycle]]-F884&lt;&gt;0),1,""),"")</f>
        <v>1</v>
      </c>
      <c r="I885">
        <f>IF(טבלה20[[#This Row],[דילוג]]=1,SUM(H885:H886),"")</f>
        <v>2</v>
      </c>
      <c r="J885">
        <f>IF(AND(טבלה20[[#This Row],[CycleNumber]]&gt;B884,טבלה20[[#This Row],[CycleNumber]]&gt;2),IF(טבלה20[[#This Row],[דילוג]]=1,טבלה20[[#This Row],[LengthofCycle]]-F884,J884),"")</f>
        <v>1</v>
      </c>
      <c r="K885">
        <f>IF(AND(טבלה20[[#This Row],[CycleNumber]]&gt;B884,טבלה20[[#This Row],[CycleNumber]]&gt;2),IF(טבלה20[[#This Row],[דילוג]]=1,1,IF(MAX(K883:K884)=1,1,IF(טבלה20[[#This Row],[LengthofCycle]]-F884&lt;&gt;טבלה20[[#This Row],[הפרש קבוע אחרון]],0,""))),"")</f>
        <v>1</v>
      </c>
      <c r="L885">
        <f>IF(טבלה20[[#This Row],[CycleNumber]]&lt;3,"",IF(טבלה20[[#This Row],[דילוג]]=1,1,IF(L884="","",IF(טבלה20[[#This Row],[LengthofCycle]]-F884=טבלה20[[#This Row],[הפרש קבוע אחרון]],1,IF(L884+1&gt;3,"",L884+1)))))</f>
        <v>1</v>
      </c>
      <c r="M885" t="str">
        <f>IF(AND(טבלה20[[#This Row],[פעילות]]=1,L886=2,L887=1,B887&gt;טבלה20[[#This Row],[CycleNumber]]),1,"")</f>
        <v/>
      </c>
      <c r="N885" t="str">
        <f>IF(AND(טבלה20[[#This Row],[האם יש לאישה וסת דילוג?]]=1,טבלה20[[#This Row],[CycleNumber]]&gt;5),IF(AND(טבלה20[[#This Row],[LengthofCycle]]=F882,F884=F881,F883=F880),1,""),"")</f>
        <v/>
      </c>
      <c r="O885" t="str">
        <f>IF(OR(טבלה20[[#This Row],[פעילות]]="",L884=""),"",IF(טבלה20[[#This Row],[פעילות]]=1,1,0))</f>
        <v/>
      </c>
      <c r="P885">
        <f>IF(AND(טבלה20[[#This Row],[הפרש קבוע אחרון]]&lt;&gt;"",טבלה20[[#This Row],[CycleNumber]]&lt;B886,B886&lt;&gt;"",טבלה20[[#This Row],[פעילות]]&lt;4),IF(F886-טבלה20[[#This Row],[LengthofCycle]]=טבלה20[[#This Row],[הפרש קבוע אחרון]],1,0),"")</f>
        <v>1</v>
      </c>
      <c r="Q885" s="14">
        <f>IF(טבלה20[[#This Row],[פעילות]]="","",IF(OR(Q884="",AND(טבלה20[[#This Row],[דילוג]]=1,L884=3)),1,Q884+1))</f>
        <v>1</v>
      </c>
      <c r="R885" s="14" t="str">
        <f>IF(AND(טבלה20[[#This Row],[מחזורי פעילות]]=3,H886=1,טבלה20[[#This Row],[הפרש קבוע אחרון]]&lt;&gt;J886),1,"")</f>
        <v/>
      </c>
      <c r="S885" s="14" t="str">
        <f>IF(AND(טבלה20[[#This Row],[מחזורי פעילות]]=3,H886=1,טבלה20[[#This Row],[הפרש קבוע אחרון]]=J886),1,"")</f>
        <v/>
      </c>
      <c r="T885" s="14" t="str">
        <f>IF(AND(טבלה20[[#This Row],[דילוג]]=1,טבלה20[[#This Row],[הפרש קבוע אחרון]]=J884,טבלה20[[#This Row],[מחזורי פעילות]]&gt;1),1,"")</f>
        <v/>
      </c>
      <c r="U885" s="14" t="str">
        <f>IF(OR(AND(טבלה20[[#This Row],[מחזורי פעילות]]&lt;&gt;"",Q886=""),AND(טבלה20[[#This Row],[פעילות]]=3,Q886=1)),טבלה20[[#This Row],[מחזורי פעילות]],"")</f>
        <v/>
      </c>
      <c r="V885" s="14" t="str">
        <f>IF(טבלה20[[#This Row],[באיזה מחזור נעקר אחרי קביעה?]]&lt;&gt;"",1,"")</f>
        <v/>
      </c>
      <c r="W885" s="14" t="str">
        <f>IF(AND(טבלה20[[#This Row],[באיזה מחזור נעקר אחרי קביעה?]]&lt;&gt;"",טבלה20[[#This Row],[CycleNumber]]&gt;B886),טבלה20[[#This Row],[באיזה מחזור נעקר אחרי קביעה?]],"")</f>
        <v/>
      </c>
      <c r="X885" s="14">
        <f>IF(AND(טבלה20[[#This Row],[הפרש קבוע אחרון]]&lt;&gt;"",J884=""),טבלה20[[#This Row],[CycleNumber]],"")</f>
        <v>6</v>
      </c>
      <c r="Y885" s="14" t="str">
        <f>IF(OR(טבלה20[[#This Row],[CycleNumber]]&gt;B886,B886=""),טבלה20[[#This Row],[CycleNumber]],"")</f>
        <v/>
      </c>
      <c r="Z8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5" t="s">
        <v>78</v>
      </c>
      <c r="AS885">
        <v>5</v>
      </c>
      <c r="AT885">
        <v>26</v>
      </c>
      <c r="AU885">
        <f t="shared" si="29"/>
        <v>0</v>
      </c>
      <c r="AV885" t="str">
        <f t="shared" si="30"/>
        <v/>
      </c>
    </row>
    <row r="886" spans="1:48" x14ac:dyDescent="0.25">
      <c r="A886" t="s">
        <v>78</v>
      </c>
      <c r="B886">
        <v>7</v>
      </c>
      <c r="C886">
        <v>1</v>
      </c>
      <c r="D886">
        <v>1</v>
      </c>
      <c r="E886">
        <v>0</v>
      </c>
      <c r="F886">
        <v>28</v>
      </c>
      <c r="G886">
        <f>טבלה20[[#This Row],[LengthofCycle]]+1</f>
        <v>29</v>
      </c>
      <c r="H886">
        <f>IF(טבלה20[[#This Row],[CycleNumber]]&gt;2,IF(AND(טבלה20[[#This Row],[LengthofCycle]]-F885=F885-F884,טבלה20[[#This Row],[LengthofCycle]]-F885&lt;&gt;0),1,""),"")</f>
        <v>1</v>
      </c>
      <c r="I886">
        <f>IF(טבלה20[[#This Row],[דילוג]]=1,SUM(H886:H887),"")</f>
        <v>1</v>
      </c>
      <c r="J886">
        <f>IF(AND(טבלה20[[#This Row],[CycleNumber]]&gt;B885,טבלה20[[#This Row],[CycleNumber]]&gt;2),IF(טבלה20[[#This Row],[דילוג]]=1,טבלה20[[#This Row],[LengthofCycle]]-F885,J885),"")</f>
        <v>1</v>
      </c>
      <c r="K886">
        <f>IF(AND(טבלה20[[#This Row],[CycleNumber]]&gt;B885,טבלה20[[#This Row],[CycleNumber]]&gt;2),IF(טבלה20[[#This Row],[דילוג]]=1,1,IF(MAX(K884:K885)=1,1,IF(טבלה20[[#This Row],[LengthofCycle]]-F885&lt;&gt;טבלה20[[#This Row],[הפרש קבוע אחרון]],0,""))),"")</f>
        <v>1</v>
      </c>
      <c r="L886">
        <f>IF(טבלה20[[#This Row],[CycleNumber]]&lt;3,"",IF(טבלה20[[#This Row],[דילוג]]=1,1,IF(L885="","",IF(טבלה20[[#This Row],[LengthofCycle]]-F885=טבלה20[[#This Row],[הפרש קבוע אחרון]],1,IF(L885+1&gt;3,"",L885+1)))))</f>
        <v>1</v>
      </c>
      <c r="M886" t="str">
        <f>IF(AND(טבלה20[[#This Row],[פעילות]]=1,L887=2,L888=1,B888&gt;טבלה20[[#This Row],[CycleNumber]]),1,"")</f>
        <v/>
      </c>
      <c r="N886" t="str">
        <f>IF(AND(טבלה20[[#This Row],[האם יש לאישה וסת דילוג?]]=1,טבלה20[[#This Row],[CycleNumber]]&gt;5),IF(AND(טבלה20[[#This Row],[LengthofCycle]]=F883,F885=F882,F884=F881),1,""),"")</f>
        <v/>
      </c>
      <c r="O886">
        <f>IF(OR(טבלה20[[#This Row],[פעילות]]="",L885=""),"",IF(טבלה20[[#This Row],[פעילות]]=1,1,0))</f>
        <v>1</v>
      </c>
      <c r="P886">
        <f>IF(AND(טבלה20[[#This Row],[הפרש קבוע אחרון]]&lt;&gt;"",טבלה20[[#This Row],[CycleNumber]]&lt;B887,B887&lt;&gt;"",טבלה20[[#This Row],[פעילות]]&lt;4),IF(F887-טבלה20[[#This Row],[LengthofCycle]]=טבלה20[[#This Row],[הפרש קבוע אחרון]],1,0),"")</f>
        <v>0</v>
      </c>
      <c r="Q886" s="14">
        <f>IF(טבלה20[[#This Row],[פעילות]]="","",IF(OR(Q885="",AND(טבלה20[[#This Row],[דילוג]]=1,L885=3)),1,Q885+1))</f>
        <v>2</v>
      </c>
      <c r="R886" s="14" t="str">
        <f>IF(AND(טבלה20[[#This Row],[מחזורי פעילות]]=3,H887=1,טבלה20[[#This Row],[הפרש קבוע אחרון]]&lt;&gt;J887),1,"")</f>
        <v/>
      </c>
      <c r="S886" s="14" t="str">
        <f>IF(AND(טבלה20[[#This Row],[מחזורי פעילות]]=3,H887=1,טבלה20[[#This Row],[הפרש קבוע אחרון]]=J887),1,"")</f>
        <v/>
      </c>
      <c r="T886" s="14">
        <f>IF(AND(טבלה20[[#This Row],[דילוג]]=1,טבלה20[[#This Row],[הפרש קבוע אחרון]]=J885,טבלה20[[#This Row],[מחזורי פעילות]]&gt;1),1,"")</f>
        <v>1</v>
      </c>
      <c r="U886" s="14" t="str">
        <f>IF(OR(AND(טבלה20[[#This Row],[מחזורי פעילות]]&lt;&gt;"",Q887=""),AND(טבלה20[[#This Row],[פעילות]]=3,Q887=1)),טבלה20[[#This Row],[מחזורי פעילות]],"")</f>
        <v/>
      </c>
      <c r="V886" s="14" t="str">
        <f>IF(טבלה20[[#This Row],[באיזה מחזור נעקר אחרי קביעה?]]&lt;&gt;"",1,"")</f>
        <v/>
      </c>
      <c r="W886" s="14" t="str">
        <f>IF(AND(טבלה20[[#This Row],[באיזה מחזור נעקר אחרי קביעה?]]&lt;&gt;"",טבלה20[[#This Row],[CycleNumber]]&gt;B887),טבלה20[[#This Row],[באיזה מחזור נעקר אחרי קביעה?]],"")</f>
        <v/>
      </c>
      <c r="X886" s="14" t="str">
        <f>IF(AND(טבלה20[[#This Row],[הפרש קבוע אחרון]]&lt;&gt;"",J885=""),טבלה20[[#This Row],[CycleNumber]],"")</f>
        <v/>
      </c>
      <c r="Y886" s="14" t="str">
        <f>IF(OR(טבלה20[[#This Row],[CycleNumber]]&gt;B887,B887=""),טבלה20[[#This Row],[CycleNumber]],"")</f>
        <v/>
      </c>
      <c r="Z8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6" t="s">
        <v>78</v>
      </c>
      <c r="AS886">
        <v>6</v>
      </c>
      <c r="AT886">
        <v>27</v>
      </c>
      <c r="AU886">
        <f t="shared" si="29"/>
        <v>1</v>
      </c>
      <c r="AV886" t="str">
        <f t="shared" si="30"/>
        <v/>
      </c>
    </row>
    <row r="887" spans="1:48" x14ac:dyDescent="0.25">
      <c r="A887" t="s">
        <v>78</v>
      </c>
      <c r="B887">
        <v>8</v>
      </c>
      <c r="C887">
        <v>1</v>
      </c>
      <c r="D887">
        <v>1</v>
      </c>
      <c r="E887">
        <v>0</v>
      </c>
      <c r="F887">
        <v>25</v>
      </c>
      <c r="G887">
        <f>טבלה20[[#This Row],[LengthofCycle]]+1</f>
        <v>26</v>
      </c>
      <c r="H887" t="str">
        <f>IF(טבלה20[[#This Row],[CycleNumber]]&gt;2,IF(AND(טבלה20[[#This Row],[LengthofCycle]]-F886=F886-F885,טבלה20[[#This Row],[LengthofCycle]]-F886&lt;&gt;0),1,""),"")</f>
        <v/>
      </c>
      <c r="I887" t="str">
        <f>IF(טבלה20[[#This Row],[דילוג]]=1,SUM(H887:H888),"")</f>
        <v/>
      </c>
      <c r="J887">
        <f>IF(AND(טבלה20[[#This Row],[CycleNumber]]&gt;B886,טבלה20[[#This Row],[CycleNumber]]&gt;2),IF(טבלה20[[#This Row],[דילוג]]=1,טבלה20[[#This Row],[LengthofCycle]]-F886,J886),"")</f>
        <v>1</v>
      </c>
      <c r="K887">
        <f>IF(AND(טבלה20[[#This Row],[CycleNumber]]&gt;B886,טבלה20[[#This Row],[CycleNumber]]&gt;2),IF(טבלה20[[#This Row],[דילוג]]=1,1,IF(MAX(K885:K886)=1,1,IF(טבלה20[[#This Row],[LengthofCycle]]-F886&lt;&gt;טבלה20[[#This Row],[הפרש קבוע אחרון]],0,""))),"")</f>
        <v>1</v>
      </c>
      <c r="L887">
        <f>IF(טבלה20[[#This Row],[CycleNumber]]&lt;3,"",IF(טבלה20[[#This Row],[דילוג]]=1,1,IF(L886="","",IF(טבלה20[[#This Row],[LengthofCycle]]-F886=טבלה20[[#This Row],[הפרש קבוע אחרון]],1,IF(L886+1&gt;3,"",L886+1)))))</f>
        <v>2</v>
      </c>
      <c r="M887" t="str">
        <f>IF(AND(טבלה20[[#This Row],[פעילות]]=1,L888=2,L889=1,B889&gt;טבלה20[[#This Row],[CycleNumber]]),1,"")</f>
        <v/>
      </c>
      <c r="N887" t="str">
        <f>IF(AND(טבלה20[[#This Row],[האם יש לאישה וסת דילוג?]]=1,טבלה20[[#This Row],[CycleNumber]]&gt;5),IF(AND(טבלה20[[#This Row],[LengthofCycle]]=F884,F886=F883,F885=F882),1,""),"")</f>
        <v/>
      </c>
      <c r="O887">
        <f>IF(OR(טבלה20[[#This Row],[פעילות]]="",L886=""),"",IF(טבלה20[[#This Row],[פעילות]]=1,1,0))</f>
        <v>0</v>
      </c>
      <c r="P887">
        <f>IF(AND(טבלה20[[#This Row],[הפרש קבוע אחרון]]&lt;&gt;"",טבלה20[[#This Row],[CycleNumber]]&lt;B888,B888&lt;&gt;"",טבלה20[[#This Row],[פעילות]]&lt;4),IF(F888-טבלה20[[#This Row],[LengthofCycle]]=טבלה20[[#This Row],[הפרש קבוע אחרון]],1,0),"")</f>
        <v>0</v>
      </c>
      <c r="Q887" s="14">
        <f>IF(טבלה20[[#This Row],[פעילות]]="","",IF(OR(Q886="",AND(טבלה20[[#This Row],[דילוג]]=1,L886=3)),1,Q886+1))</f>
        <v>3</v>
      </c>
      <c r="R887" s="14" t="str">
        <f>IF(AND(טבלה20[[#This Row],[מחזורי פעילות]]=3,H888=1,טבלה20[[#This Row],[הפרש קבוע אחרון]]&lt;&gt;J888),1,"")</f>
        <v/>
      </c>
      <c r="S887" s="14" t="str">
        <f>IF(AND(טבלה20[[#This Row],[מחזורי פעילות]]=3,H888=1,טבלה20[[#This Row],[הפרש קבוע אחרון]]=J888),1,"")</f>
        <v/>
      </c>
      <c r="T887" s="14" t="str">
        <f>IF(AND(טבלה20[[#This Row],[דילוג]]=1,טבלה20[[#This Row],[הפרש קבוע אחרון]]=J886,טבלה20[[#This Row],[מחזורי פעילות]]&gt;1),1,"")</f>
        <v/>
      </c>
      <c r="U887" s="14" t="str">
        <f>IF(OR(AND(טבלה20[[#This Row],[מחזורי פעילות]]&lt;&gt;"",Q888=""),AND(טבלה20[[#This Row],[פעילות]]=3,Q888=1)),טבלה20[[#This Row],[מחזורי פעילות]],"")</f>
        <v/>
      </c>
      <c r="V887" s="14" t="str">
        <f>IF(טבלה20[[#This Row],[באיזה מחזור נעקר אחרי קביעה?]]&lt;&gt;"",1,"")</f>
        <v/>
      </c>
      <c r="W887" s="14" t="str">
        <f>IF(AND(טבלה20[[#This Row],[באיזה מחזור נעקר אחרי קביעה?]]&lt;&gt;"",טבלה20[[#This Row],[CycleNumber]]&gt;B888),טבלה20[[#This Row],[באיזה מחזור נעקר אחרי קביעה?]],"")</f>
        <v/>
      </c>
      <c r="X887" s="14" t="str">
        <f>IF(AND(טבלה20[[#This Row],[הפרש קבוע אחרון]]&lt;&gt;"",J886=""),טבלה20[[#This Row],[CycleNumber]],"")</f>
        <v/>
      </c>
      <c r="Y887" s="14" t="str">
        <f>IF(OR(טבלה20[[#This Row],[CycleNumber]]&gt;B888,B888=""),טבלה20[[#This Row],[CycleNumber]],"")</f>
        <v/>
      </c>
      <c r="Z8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7" t="s">
        <v>78</v>
      </c>
      <c r="AS887">
        <v>7</v>
      </c>
      <c r="AT887">
        <v>28</v>
      </c>
      <c r="AU887">
        <f t="shared" si="29"/>
        <v>1</v>
      </c>
      <c r="AV887">
        <f t="shared" si="30"/>
        <v>1</v>
      </c>
    </row>
    <row r="888" spans="1:48" x14ac:dyDescent="0.25">
      <c r="A888" t="s">
        <v>78</v>
      </c>
      <c r="B888">
        <v>9</v>
      </c>
      <c r="C888">
        <v>1</v>
      </c>
      <c r="D888">
        <v>1</v>
      </c>
      <c r="E888">
        <v>0</v>
      </c>
      <c r="F888">
        <v>27</v>
      </c>
      <c r="G888">
        <f>טבלה20[[#This Row],[LengthofCycle]]+1</f>
        <v>28</v>
      </c>
      <c r="H888" t="str">
        <f>IF(טבלה20[[#This Row],[CycleNumber]]&gt;2,IF(AND(טבלה20[[#This Row],[LengthofCycle]]-F887=F887-F886,טבלה20[[#This Row],[LengthofCycle]]-F887&lt;&gt;0),1,""),"")</f>
        <v/>
      </c>
      <c r="I888" t="str">
        <f>IF(טבלה20[[#This Row],[דילוג]]=1,SUM(H888:H889),"")</f>
        <v/>
      </c>
      <c r="J888">
        <f>IF(AND(טבלה20[[#This Row],[CycleNumber]]&gt;B887,טבלה20[[#This Row],[CycleNumber]]&gt;2),IF(טבלה20[[#This Row],[דילוג]]=1,טבלה20[[#This Row],[LengthofCycle]]-F887,J887),"")</f>
        <v>1</v>
      </c>
      <c r="K888">
        <f>IF(AND(טבלה20[[#This Row],[CycleNumber]]&gt;B887,טבלה20[[#This Row],[CycleNumber]]&gt;2),IF(טבלה20[[#This Row],[דילוג]]=1,1,IF(MAX(K886:K887)=1,1,IF(טבלה20[[#This Row],[LengthofCycle]]-F887&lt;&gt;טבלה20[[#This Row],[הפרש קבוע אחרון]],0,""))),"")</f>
        <v>1</v>
      </c>
      <c r="L888">
        <f>IF(טבלה20[[#This Row],[CycleNumber]]&lt;3,"",IF(טבלה20[[#This Row],[דילוג]]=1,1,IF(L887="","",IF(טבלה20[[#This Row],[LengthofCycle]]-F887=טבלה20[[#This Row],[הפרש קבוע אחרון]],1,IF(L887+1&gt;3,"",L887+1)))))</f>
        <v>3</v>
      </c>
      <c r="M888" t="str">
        <f>IF(AND(טבלה20[[#This Row],[פעילות]]=1,L889=2,L890=1,B890&gt;טבלה20[[#This Row],[CycleNumber]]),1,"")</f>
        <v/>
      </c>
      <c r="N888" t="str">
        <f>IF(AND(טבלה20[[#This Row],[האם יש לאישה וסת דילוג?]]=1,טבלה20[[#This Row],[CycleNumber]]&gt;5),IF(AND(טבלה20[[#This Row],[LengthofCycle]]=F885,F887=F884,F886=F883),1,""),"")</f>
        <v/>
      </c>
      <c r="O888">
        <f>IF(OR(טבלה20[[#This Row],[פעילות]]="",L887=""),"",IF(טבלה20[[#This Row],[פעילות]]=1,1,0))</f>
        <v>0</v>
      </c>
      <c r="P888">
        <f>IF(AND(טבלה20[[#This Row],[הפרש קבוע אחרון]]&lt;&gt;"",טבלה20[[#This Row],[CycleNumber]]&lt;B889,B889&lt;&gt;"",טבלה20[[#This Row],[פעילות]]&lt;4),IF(F889-טבלה20[[#This Row],[LengthofCycle]]=טבלה20[[#This Row],[הפרש קבוע אחרון]],1,0),"")</f>
        <v>0</v>
      </c>
      <c r="Q888" s="14">
        <f>IF(טבלה20[[#This Row],[פעילות]]="","",IF(OR(Q887="",AND(טבלה20[[#This Row],[דילוג]]=1,L887=3)),1,Q887+1))</f>
        <v>4</v>
      </c>
      <c r="R888" s="14" t="str">
        <f>IF(AND(טבלה20[[#This Row],[מחזורי פעילות]]=3,H889=1,טבלה20[[#This Row],[הפרש קבוע אחרון]]&lt;&gt;J889),1,"")</f>
        <v/>
      </c>
      <c r="S888" s="14" t="str">
        <f>IF(AND(טבלה20[[#This Row],[מחזורי פעילות]]=3,H889=1,טבלה20[[#This Row],[הפרש קבוע אחרון]]=J889),1,"")</f>
        <v/>
      </c>
      <c r="T888" s="14" t="str">
        <f>IF(AND(טבלה20[[#This Row],[דילוג]]=1,טבלה20[[#This Row],[הפרש קבוע אחרון]]=J887,טבלה20[[#This Row],[מחזורי פעילות]]&gt;1),1,"")</f>
        <v/>
      </c>
      <c r="U888" s="14">
        <f>IF(OR(AND(טבלה20[[#This Row],[מחזורי פעילות]]&lt;&gt;"",Q889=""),AND(טבלה20[[#This Row],[פעילות]]=3,Q889=1)),טבלה20[[#This Row],[מחזורי פעילות]],"")</f>
        <v>4</v>
      </c>
      <c r="V888" s="14">
        <f>IF(טבלה20[[#This Row],[באיזה מחזור נעקר אחרי קביעה?]]&lt;&gt;"",1,"")</f>
        <v>1</v>
      </c>
      <c r="W888" s="14" t="str">
        <f>IF(AND(טבלה20[[#This Row],[באיזה מחזור נעקר אחרי קביעה?]]&lt;&gt;"",טבלה20[[#This Row],[CycleNumber]]&gt;B889),טבלה20[[#This Row],[באיזה מחזור נעקר אחרי קביעה?]],"")</f>
        <v/>
      </c>
      <c r="X888" s="14" t="str">
        <f>IF(AND(טבלה20[[#This Row],[הפרש קבוע אחרון]]&lt;&gt;"",J887=""),טבלה20[[#This Row],[CycleNumber]],"")</f>
        <v/>
      </c>
      <c r="Y888" s="14" t="str">
        <f>IF(OR(טבלה20[[#This Row],[CycleNumber]]&gt;B889,B889=""),טבלה20[[#This Row],[CycleNumber]],"")</f>
        <v/>
      </c>
      <c r="Z8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8" t="s">
        <v>78</v>
      </c>
      <c r="AS888">
        <v>8</v>
      </c>
      <c r="AT888">
        <v>25</v>
      </c>
      <c r="AU888">
        <f t="shared" si="29"/>
        <v>0</v>
      </c>
      <c r="AV888" t="str">
        <f t="shared" si="30"/>
        <v/>
      </c>
    </row>
    <row r="889" spans="1:48" x14ac:dyDescent="0.25">
      <c r="A889" t="s">
        <v>78</v>
      </c>
      <c r="B889">
        <v>10</v>
      </c>
      <c r="C889">
        <v>1</v>
      </c>
      <c r="D889">
        <v>1</v>
      </c>
      <c r="E889">
        <v>0</v>
      </c>
      <c r="F889">
        <v>25</v>
      </c>
      <c r="G889">
        <f>טבלה20[[#This Row],[LengthofCycle]]+1</f>
        <v>26</v>
      </c>
      <c r="H889" t="str">
        <f>IF(טבלה20[[#This Row],[CycleNumber]]&gt;2,IF(AND(טבלה20[[#This Row],[LengthofCycle]]-F888=F888-F887,טבלה20[[#This Row],[LengthofCycle]]-F888&lt;&gt;0),1,""),"")</f>
        <v/>
      </c>
      <c r="I889" t="str">
        <f>IF(טבלה20[[#This Row],[דילוג]]=1,SUM(H889:H890),"")</f>
        <v/>
      </c>
      <c r="J889">
        <f>IF(AND(טבלה20[[#This Row],[CycleNumber]]&gt;B888,טבלה20[[#This Row],[CycleNumber]]&gt;2),IF(טבלה20[[#This Row],[דילוג]]=1,טבלה20[[#This Row],[LengthofCycle]]-F888,J888),"")</f>
        <v>1</v>
      </c>
      <c r="K889">
        <f>IF(AND(טבלה20[[#This Row],[CycleNumber]]&gt;B888,טבלה20[[#This Row],[CycleNumber]]&gt;2),IF(טבלה20[[#This Row],[דילוג]]=1,1,IF(MAX(K887:K888)=1,1,IF(טבלה20[[#This Row],[LengthofCycle]]-F888&lt;&gt;טבלה20[[#This Row],[הפרש קבוע אחרון]],0,""))),"")</f>
        <v>1</v>
      </c>
      <c r="L889" t="str">
        <f>IF(טבלה20[[#This Row],[CycleNumber]]&lt;3,"",IF(טבלה20[[#This Row],[דילוג]]=1,1,IF(L888="","",IF(טבלה20[[#This Row],[LengthofCycle]]-F888=טבלה20[[#This Row],[הפרש קבוע אחרון]],1,IF(L888+1&gt;3,"",L888+1)))))</f>
        <v/>
      </c>
      <c r="M889" t="str">
        <f>IF(AND(טבלה20[[#This Row],[פעילות]]=1,L890=2,L891=1,B891&gt;טבלה20[[#This Row],[CycleNumber]]),1,"")</f>
        <v/>
      </c>
      <c r="N889" t="str">
        <f>IF(AND(טבלה20[[#This Row],[האם יש לאישה וסת דילוג?]]=1,טבלה20[[#This Row],[CycleNumber]]&gt;5),IF(AND(טבלה20[[#This Row],[LengthofCycle]]=F886,F888=F885,F887=F884),1,""),"")</f>
        <v/>
      </c>
      <c r="O889" t="str">
        <f>IF(OR(טבלה20[[#This Row],[פעילות]]="",L888=""),"",IF(טבלה20[[#This Row],[פעילות]]=1,1,0))</f>
        <v/>
      </c>
      <c r="P889" t="str">
        <f>IF(AND(טבלה20[[#This Row],[הפרש קבוע אחרון]]&lt;&gt;"",טבלה20[[#This Row],[CycleNumber]]&lt;B890,B890&lt;&gt;"",טבלה20[[#This Row],[פעילות]]&lt;4),IF(F890-טבלה20[[#This Row],[LengthofCycle]]=טבלה20[[#This Row],[הפרש קבוע אחרון]],1,0),"")</f>
        <v/>
      </c>
      <c r="Q889" s="14" t="str">
        <f>IF(טבלה20[[#This Row],[פעילות]]="","",IF(OR(Q888="",AND(טבלה20[[#This Row],[דילוג]]=1,L888=3)),1,Q888+1))</f>
        <v/>
      </c>
      <c r="R889" s="14" t="str">
        <f>IF(AND(טבלה20[[#This Row],[מחזורי פעילות]]=3,H890=1,טבלה20[[#This Row],[הפרש קבוע אחרון]]&lt;&gt;J890),1,"")</f>
        <v/>
      </c>
      <c r="S889" s="14" t="str">
        <f>IF(AND(טבלה20[[#This Row],[מחזורי פעילות]]=3,H890=1,טבלה20[[#This Row],[הפרש קבוע אחרון]]=J890),1,"")</f>
        <v/>
      </c>
      <c r="T889" s="14" t="str">
        <f>IF(AND(טבלה20[[#This Row],[דילוג]]=1,טבלה20[[#This Row],[הפרש קבוע אחרון]]=J888,טבלה20[[#This Row],[מחזורי פעילות]]&gt;1),1,"")</f>
        <v/>
      </c>
      <c r="U889" s="14" t="str">
        <f>IF(OR(AND(טבלה20[[#This Row],[מחזורי פעילות]]&lt;&gt;"",Q890=""),AND(טבלה20[[#This Row],[פעילות]]=3,Q890=1)),טבלה20[[#This Row],[מחזורי פעילות]],"")</f>
        <v/>
      </c>
      <c r="V889" s="14" t="str">
        <f>IF(טבלה20[[#This Row],[באיזה מחזור נעקר אחרי קביעה?]]&lt;&gt;"",1,"")</f>
        <v/>
      </c>
      <c r="W889" s="14" t="str">
        <f>IF(AND(טבלה20[[#This Row],[באיזה מחזור נעקר אחרי קביעה?]]&lt;&gt;"",טבלה20[[#This Row],[CycleNumber]]&gt;B890),טבלה20[[#This Row],[באיזה מחזור נעקר אחרי קביעה?]],"")</f>
        <v/>
      </c>
      <c r="X889" s="14" t="str">
        <f>IF(AND(טבלה20[[#This Row],[הפרש קבוע אחרון]]&lt;&gt;"",J888=""),טבלה20[[#This Row],[CycleNumber]],"")</f>
        <v/>
      </c>
      <c r="Y889" s="14" t="str">
        <f>IF(OR(טבלה20[[#This Row],[CycleNumber]]&gt;B890,B890=""),טבלה20[[#This Row],[CycleNumber]],"")</f>
        <v/>
      </c>
      <c r="Z8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89" t="s">
        <v>78</v>
      </c>
      <c r="AS889">
        <v>9</v>
      </c>
      <c r="AT889">
        <v>27</v>
      </c>
      <c r="AU889">
        <f t="shared" si="29"/>
        <v>0</v>
      </c>
      <c r="AV889" t="str">
        <f t="shared" si="30"/>
        <v/>
      </c>
    </row>
    <row r="890" spans="1:48" x14ac:dyDescent="0.25">
      <c r="A890" t="s">
        <v>78</v>
      </c>
      <c r="B890">
        <v>11</v>
      </c>
      <c r="C890">
        <v>1</v>
      </c>
      <c r="D890">
        <v>1</v>
      </c>
      <c r="E890">
        <v>0</v>
      </c>
      <c r="F890">
        <v>27</v>
      </c>
      <c r="G890">
        <f>טבלה20[[#This Row],[LengthofCycle]]+1</f>
        <v>28</v>
      </c>
      <c r="H890" t="str">
        <f>IF(טבלה20[[#This Row],[CycleNumber]]&gt;2,IF(AND(טבלה20[[#This Row],[LengthofCycle]]-F889=F889-F888,טבלה20[[#This Row],[LengthofCycle]]-F889&lt;&gt;0),1,""),"")</f>
        <v/>
      </c>
      <c r="I890" t="str">
        <f>IF(טבלה20[[#This Row],[דילוג]]=1,SUM(H890:H891),"")</f>
        <v/>
      </c>
      <c r="J890">
        <f>IF(AND(טבלה20[[#This Row],[CycleNumber]]&gt;B889,טבלה20[[#This Row],[CycleNumber]]&gt;2),IF(טבלה20[[#This Row],[דילוג]]=1,טבלה20[[#This Row],[LengthofCycle]]-F889,J889),"")</f>
        <v>1</v>
      </c>
      <c r="K890">
        <f>IF(AND(טבלה20[[#This Row],[CycleNumber]]&gt;B889,טבלה20[[#This Row],[CycleNumber]]&gt;2),IF(טבלה20[[#This Row],[דילוג]]=1,1,IF(MAX(K888:K889)=1,1,IF(טבלה20[[#This Row],[LengthofCycle]]-F889&lt;&gt;טבלה20[[#This Row],[הפרש קבוע אחרון]],0,""))),"")</f>
        <v>1</v>
      </c>
      <c r="L890" t="str">
        <f>IF(טבלה20[[#This Row],[CycleNumber]]&lt;3,"",IF(טבלה20[[#This Row],[דילוג]]=1,1,IF(L889="","",IF(טבלה20[[#This Row],[LengthofCycle]]-F889=טבלה20[[#This Row],[הפרש קבוע אחרון]],1,IF(L889+1&gt;3,"",L889+1)))))</f>
        <v/>
      </c>
      <c r="M890" t="str">
        <f>IF(AND(טבלה20[[#This Row],[פעילות]]=1,L891=2,L892=1,B892&gt;טבלה20[[#This Row],[CycleNumber]]),1,"")</f>
        <v/>
      </c>
      <c r="N890" t="str">
        <f>IF(AND(טבלה20[[#This Row],[האם יש לאישה וסת דילוג?]]=1,טבלה20[[#This Row],[CycleNumber]]&gt;5),IF(AND(טבלה20[[#This Row],[LengthofCycle]]=F887,F889=F886,F888=F885),1,""),"")</f>
        <v/>
      </c>
      <c r="O890" t="str">
        <f>IF(OR(טבלה20[[#This Row],[פעילות]]="",L889=""),"",IF(טבלה20[[#This Row],[פעילות]]=1,1,0))</f>
        <v/>
      </c>
      <c r="P890" t="str">
        <f>IF(AND(טבלה20[[#This Row],[הפרש קבוע אחרון]]&lt;&gt;"",טבלה20[[#This Row],[CycleNumber]]&lt;B891,B891&lt;&gt;"",טבלה20[[#This Row],[פעילות]]&lt;4),IF(F891-טבלה20[[#This Row],[LengthofCycle]]=טבלה20[[#This Row],[הפרש קבוע אחרון]],1,0),"")</f>
        <v/>
      </c>
      <c r="Q890" s="14" t="str">
        <f>IF(טבלה20[[#This Row],[פעילות]]="","",IF(OR(Q889="",AND(טבלה20[[#This Row],[דילוג]]=1,L889=3)),1,Q889+1))</f>
        <v/>
      </c>
      <c r="R890" s="14" t="str">
        <f>IF(AND(טבלה20[[#This Row],[מחזורי פעילות]]=3,H891=1,טבלה20[[#This Row],[הפרש קבוע אחרון]]&lt;&gt;J891),1,"")</f>
        <v/>
      </c>
      <c r="S890" s="14" t="str">
        <f>IF(AND(טבלה20[[#This Row],[מחזורי פעילות]]=3,H891=1,טבלה20[[#This Row],[הפרש קבוע אחרון]]=J891),1,"")</f>
        <v/>
      </c>
      <c r="T890" s="14" t="str">
        <f>IF(AND(טבלה20[[#This Row],[דילוג]]=1,טבלה20[[#This Row],[הפרש קבוע אחרון]]=J889,טבלה20[[#This Row],[מחזורי פעילות]]&gt;1),1,"")</f>
        <v/>
      </c>
      <c r="U890" s="14" t="str">
        <f>IF(OR(AND(טבלה20[[#This Row],[מחזורי פעילות]]&lt;&gt;"",Q891=""),AND(טבלה20[[#This Row],[פעילות]]=3,Q891=1)),טבלה20[[#This Row],[מחזורי פעילות]],"")</f>
        <v/>
      </c>
      <c r="V890" s="14" t="str">
        <f>IF(טבלה20[[#This Row],[באיזה מחזור נעקר אחרי קביעה?]]&lt;&gt;"",1,"")</f>
        <v/>
      </c>
      <c r="W890" s="14" t="str">
        <f>IF(AND(טבלה20[[#This Row],[באיזה מחזור נעקר אחרי קביעה?]]&lt;&gt;"",טבלה20[[#This Row],[CycleNumber]]&gt;B891),טבלה20[[#This Row],[באיזה מחזור נעקר אחרי קביעה?]],"")</f>
        <v/>
      </c>
      <c r="X890" s="14" t="str">
        <f>IF(AND(טבלה20[[#This Row],[הפרש קבוע אחרון]]&lt;&gt;"",J889=""),טבלה20[[#This Row],[CycleNumber]],"")</f>
        <v/>
      </c>
      <c r="Y890" s="14" t="str">
        <f>IF(OR(טבלה20[[#This Row],[CycleNumber]]&gt;B891,B891=""),טבלה20[[#This Row],[CycleNumber]],"")</f>
        <v/>
      </c>
      <c r="Z8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0" t="s">
        <v>78</v>
      </c>
      <c r="AS890">
        <v>10</v>
      </c>
      <c r="AT890">
        <v>25</v>
      </c>
      <c r="AU890">
        <f t="shared" si="29"/>
        <v>0</v>
      </c>
      <c r="AV890" t="str">
        <f t="shared" si="30"/>
        <v/>
      </c>
    </row>
    <row r="891" spans="1:48" x14ac:dyDescent="0.25">
      <c r="A891" t="s">
        <v>78</v>
      </c>
      <c r="B891">
        <v>12</v>
      </c>
      <c r="C891">
        <v>1</v>
      </c>
      <c r="D891">
        <v>1</v>
      </c>
      <c r="E891">
        <v>0</v>
      </c>
      <c r="F891">
        <v>26</v>
      </c>
      <c r="G891">
        <f>טבלה20[[#This Row],[LengthofCycle]]+1</f>
        <v>27</v>
      </c>
      <c r="H891" t="str">
        <f>IF(טבלה20[[#This Row],[CycleNumber]]&gt;2,IF(AND(טבלה20[[#This Row],[LengthofCycle]]-F890=F890-F889,טבלה20[[#This Row],[LengthofCycle]]-F890&lt;&gt;0),1,""),"")</f>
        <v/>
      </c>
      <c r="I891" t="str">
        <f>IF(טבלה20[[#This Row],[דילוג]]=1,SUM(H891:H892),"")</f>
        <v/>
      </c>
      <c r="J891">
        <f>IF(AND(טבלה20[[#This Row],[CycleNumber]]&gt;B890,טבלה20[[#This Row],[CycleNumber]]&gt;2),IF(טבלה20[[#This Row],[דילוג]]=1,טבלה20[[#This Row],[LengthofCycle]]-F890,J890),"")</f>
        <v>1</v>
      </c>
      <c r="K891">
        <f>IF(AND(טבלה20[[#This Row],[CycleNumber]]&gt;B890,טבלה20[[#This Row],[CycleNumber]]&gt;2),IF(טבלה20[[#This Row],[דילוג]]=1,1,IF(MAX(K889:K890)=1,1,IF(טבלה20[[#This Row],[LengthofCycle]]-F890&lt;&gt;טבלה20[[#This Row],[הפרש קבוע אחרון]],0,""))),"")</f>
        <v>1</v>
      </c>
      <c r="L891" t="str">
        <f>IF(טבלה20[[#This Row],[CycleNumber]]&lt;3,"",IF(טבלה20[[#This Row],[דילוג]]=1,1,IF(L890="","",IF(טבלה20[[#This Row],[LengthofCycle]]-F890=טבלה20[[#This Row],[הפרש קבוע אחרון]],1,IF(L890+1&gt;3,"",L890+1)))))</f>
        <v/>
      </c>
      <c r="M891" t="str">
        <f>IF(AND(טבלה20[[#This Row],[פעילות]]=1,L892=2,L893=1,B893&gt;טבלה20[[#This Row],[CycleNumber]]),1,"")</f>
        <v/>
      </c>
      <c r="N891" t="str">
        <f>IF(AND(טבלה20[[#This Row],[האם יש לאישה וסת דילוג?]]=1,טבלה20[[#This Row],[CycleNumber]]&gt;5),IF(AND(טבלה20[[#This Row],[LengthofCycle]]=F888,F890=F887,F889=F886),1,""),"")</f>
        <v/>
      </c>
      <c r="O891" t="str">
        <f>IF(OR(טבלה20[[#This Row],[פעילות]]="",L890=""),"",IF(טבלה20[[#This Row],[פעילות]]=1,1,0))</f>
        <v/>
      </c>
      <c r="P891" t="str">
        <f>IF(AND(טבלה20[[#This Row],[הפרש קבוע אחרון]]&lt;&gt;"",טבלה20[[#This Row],[CycleNumber]]&lt;B892,B892&lt;&gt;"",טבלה20[[#This Row],[פעילות]]&lt;4),IF(F892-טבלה20[[#This Row],[LengthofCycle]]=טבלה20[[#This Row],[הפרש קבוע אחרון]],1,0),"")</f>
        <v/>
      </c>
      <c r="Q891" s="14" t="str">
        <f>IF(טבלה20[[#This Row],[פעילות]]="","",IF(OR(Q890="",AND(טבלה20[[#This Row],[דילוג]]=1,L890=3)),1,Q890+1))</f>
        <v/>
      </c>
      <c r="R891" s="14" t="str">
        <f>IF(AND(טבלה20[[#This Row],[מחזורי פעילות]]=3,H892=1,טבלה20[[#This Row],[הפרש קבוע אחרון]]&lt;&gt;J892),1,"")</f>
        <v/>
      </c>
      <c r="S891" s="14" t="str">
        <f>IF(AND(טבלה20[[#This Row],[מחזורי פעילות]]=3,H892=1,טבלה20[[#This Row],[הפרש קבוע אחרון]]=J892),1,"")</f>
        <v/>
      </c>
      <c r="T891" s="14" t="str">
        <f>IF(AND(טבלה20[[#This Row],[דילוג]]=1,טבלה20[[#This Row],[הפרש קבוע אחרון]]=J890,טבלה20[[#This Row],[מחזורי פעילות]]&gt;1),1,"")</f>
        <v/>
      </c>
      <c r="U891" s="14" t="str">
        <f>IF(OR(AND(טבלה20[[#This Row],[מחזורי פעילות]]&lt;&gt;"",Q892=""),AND(טבלה20[[#This Row],[פעילות]]=3,Q892=1)),טבלה20[[#This Row],[מחזורי פעילות]],"")</f>
        <v/>
      </c>
      <c r="V891" s="14" t="str">
        <f>IF(טבלה20[[#This Row],[באיזה מחזור נעקר אחרי קביעה?]]&lt;&gt;"",1,"")</f>
        <v/>
      </c>
      <c r="W891" s="14" t="str">
        <f>IF(AND(טבלה20[[#This Row],[באיזה מחזור נעקר אחרי קביעה?]]&lt;&gt;"",טבלה20[[#This Row],[CycleNumber]]&gt;B892),טבלה20[[#This Row],[באיזה מחזור נעקר אחרי קביעה?]],"")</f>
        <v/>
      </c>
      <c r="X891" s="14" t="str">
        <f>IF(AND(טבלה20[[#This Row],[הפרש קבוע אחרון]]&lt;&gt;"",J890=""),טבלה20[[#This Row],[CycleNumber]],"")</f>
        <v/>
      </c>
      <c r="Y891" s="14" t="str">
        <f>IF(OR(טבלה20[[#This Row],[CycleNumber]]&gt;B892,B892=""),טבלה20[[#This Row],[CycleNumber]],"")</f>
        <v/>
      </c>
      <c r="Z8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1" t="s">
        <v>78</v>
      </c>
      <c r="AS891">
        <v>11</v>
      </c>
      <c r="AT891">
        <v>27</v>
      </c>
      <c r="AU891">
        <f t="shared" si="29"/>
        <v>0</v>
      </c>
      <c r="AV891" t="str">
        <f t="shared" si="30"/>
        <v/>
      </c>
    </row>
    <row r="892" spans="1:48" x14ac:dyDescent="0.25">
      <c r="A892" t="s">
        <v>78</v>
      </c>
      <c r="B892">
        <v>13</v>
      </c>
      <c r="C892">
        <v>1</v>
      </c>
      <c r="D892">
        <v>1</v>
      </c>
      <c r="E892">
        <v>0</v>
      </c>
      <c r="F892">
        <v>30</v>
      </c>
      <c r="G892">
        <f>טבלה20[[#This Row],[LengthofCycle]]+1</f>
        <v>31</v>
      </c>
      <c r="H892" t="str">
        <f>IF(טבלה20[[#This Row],[CycleNumber]]&gt;2,IF(AND(טבלה20[[#This Row],[LengthofCycle]]-F891=F891-F890,טבלה20[[#This Row],[LengthofCycle]]-F891&lt;&gt;0),1,""),"")</f>
        <v/>
      </c>
      <c r="I892" t="str">
        <f>IF(טבלה20[[#This Row],[דילוג]]=1,SUM(H892:H893),"")</f>
        <v/>
      </c>
      <c r="J892">
        <f>IF(AND(טבלה20[[#This Row],[CycleNumber]]&gt;B891,טבלה20[[#This Row],[CycleNumber]]&gt;2),IF(טבלה20[[#This Row],[דילוג]]=1,טבלה20[[#This Row],[LengthofCycle]]-F891,J891),"")</f>
        <v>1</v>
      </c>
      <c r="K892">
        <f>IF(AND(טבלה20[[#This Row],[CycleNumber]]&gt;B891,טבלה20[[#This Row],[CycleNumber]]&gt;2),IF(טבלה20[[#This Row],[דילוג]]=1,1,IF(MAX(K890:K891)=1,1,IF(טבלה20[[#This Row],[LengthofCycle]]-F891&lt;&gt;טבלה20[[#This Row],[הפרש קבוע אחרון]],0,""))),"")</f>
        <v>1</v>
      </c>
      <c r="L892" t="str">
        <f>IF(טבלה20[[#This Row],[CycleNumber]]&lt;3,"",IF(טבלה20[[#This Row],[דילוג]]=1,1,IF(L891="","",IF(טבלה20[[#This Row],[LengthofCycle]]-F891=טבלה20[[#This Row],[הפרש קבוע אחרון]],1,IF(L891+1&gt;3,"",L891+1)))))</f>
        <v/>
      </c>
      <c r="M892" t="str">
        <f>IF(AND(טבלה20[[#This Row],[פעילות]]=1,L893=2,L894=1,B894&gt;טבלה20[[#This Row],[CycleNumber]]),1,"")</f>
        <v/>
      </c>
      <c r="N892" t="str">
        <f>IF(AND(טבלה20[[#This Row],[האם יש לאישה וסת דילוג?]]=1,טבלה20[[#This Row],[CycleNumber]]&gt;5),IF(AND(טבלה20[[#This Row],[LengthofCycle]]=F889,F891=F888,F890=F887),1,""),"")</f>
        <v/>
      </c>
      <c r="O892" t="str">
        <f>IF(OR(טבלה20[[#This Row],[פעילות]]="",L891=""),"",IF(טבלה20[[#This Row],[פעילות]]=1,1,0))</f>
        <v/>
      </c>
      <c r="P892" t="str">
        <f>IF(AND(טבלה20[[#This Row],[הפרש קבוע אחרון]]&lt;&gt;"",טבלה20[[#This Row],[CycleNumber]]&lt;B893,B893&lt;&gt;"",טבלה20[[#This Row],[פעילות]]&lt;4),IF(F893-טבלה20[[#This Row],[LengthofCycle]]=טבלה20[[#This Row],[הפרש קבוע אחרון]],1,0),"")</f>
        <v/>
      </c>
      <c r="Q892" s="14" t="str">
        <f>IF(טבלה20[[#This Row],[פעילות]]="","",IF(OR(Q891="",AND(טבלה20[[#This Row],[דילוג]]=1,L891=3)),1,Q891+1))</f>
        <v/>
      </c>
      <c r="R892" s="14" t="str">
        <f>IF(AND(טבלה20[[#This Row],[מחזורי פעילות]]=3,H893=1,טבלה20[[#This Row],[הפרש קבוע אחרון]]&lt;&gt;J893),1,"")</f>
        <v/>
      </c>
      <c r="S892" s="14" t="str">
        <f>IF(AND(טבלה20[[#This Row],[מחזורי פעילות]]=3,H893=1,טבלה20[[#This Row],[הפרש קבוע אחרון]]=J893),1,"")</f>
        <v/>
      </c>
      <c r="T892" s="14" t="str">
        <f>IF(AND(טבלה20[[#This Row],[דילוג]]=1,טבלה20[[#This Row],[הפרש קבוע אחרון]]=J891,טבלה20[[#This Row],[מחזורי פעילות]]&gt;1),1,"")</f>
        <v/>
      </c>
      <c r="U892" s="14" t="str">
        <f>IF(OR(AND(טבלה20[[#This Row],[מחזורי פעילות]]&lt;&gt;"",Q893=""),AND(טבלה20[[#This Row],[פעילות]]=3,Q893=1)),טבלה20[[#This Row],[מחזורי פעילות]],"")</f>
        <v/>
      </c>
      <c r="V892" s="14" t="str">
        <f>IF(טבלה20[[#This Row],[באיזה מחזור נעקר אחרי קביעה?]]&lt;&gt;"",1,"")</f>
        <v/>
      </c>
      <c r="W892" s="14" t="str">
        <f>IF(AND(טבלה20[[#This Row],[באיזה מחזור נעקר אחרי קביעה?]]&lt;&gt;"",טבלה20[[#This Row],[CycleNumber]]&gt;B893),טבלה20[[#This Row],[באיזה מחזור נעקר אחרי קביעה?]],"")</f>
        <v/>
      </c>
      <c r="X892" s="14" t="str">
        <f>IF(AND(טבלה20[[#This Row],[הפרש קבוע אחרון]]&lt;&gt;"",J891=""),טבלה20[[#This Row],[CycleNumber]],"")</f>
        <v/>
      </c>
      <c r="Y892" s="14">
        <f>IF(OR(טבלה20[[#This Row],[CycleNumber]]&gt;B893,B893=""),טבלה20[[#This Row],[CycleNumber]],"")</f>
        <v>13</v>
      </c>
      <c r="Z8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2" t="s">
        <v>78</v>
      </c>
      <c r="AS892">
        <v>12</v>
      </c>
      <c r="AT892">
        <v>26</v>
      </c>
      <c r="AU892">
        <f t="shared" si="29"/>
        <v>0</v>
      </c>
      <c r="AV892" t="str">
        <f t="shared" si="30"/>
        <v/>
      </c>
    </row>
    <row r="893" spans="1:48" x14ac:dyDescent="0.25">
      <c r="A893" t="s">
        <v>79</v>
      </c>
      <c r="B893">
        <v>1</v>
      </c>
      <c r="C893">
        <v>0</v>
      </c>
      <c r="D893">
        <v>1</v>
      </c>
      <c r="E893">
        <v>0</v>
      </c>
      <c r="F893">
        <v>36</v>
      </c>
      <c r="G893">
        <f>טבלה20[[#This Row],[LengthofCycle]]+1</f>
        <v>37</v>
      </c>
      <c r="H893" t="str">
        <f>IF(טבלה20[[#This Row],[CycleNumber]]&gt;2,IF(AND(טבלה20[[#This Row],[LengthofCycle]]-F892=F892-F891,טבלה20[[#This Row],[LengthofCycle]]-F892&lt;&gt;0),1,""),"")</f>
        <v/>
      </c>
      <c r="I893" t="str">
        <f>IF(טבלה20[[#This Row],[דילוג]]=1,SUM(H893:H894),"")</f>
        <v/>
      </c>
      <c r="J893" t="str">
        <f>IF(AND(טבלה20[[#This Row],[CycleNumber]]&gt;B892,טבלה20[[#This Row],[CycleNumber]]&gt;2),IF(טבלה20[[#This Row],[דילוג]]=1,טבלה20[[#This Row],[LengthofCycle]]-F892,J892),"")</f>
        <v/>
      </c>
      <c r="K893" t="str">
        <f>IF(AND(טבלה20[[#This Row],[CycleNumber]]&gt;B892,טבלה20[[#This Row],[CycleNumber]]&gt;2),IF(טבלה20[[#This Row],[דילוג]]=1,1,IF(MAX(K891:K892)=1,1,IF(טבלה20[[#This Row],[LengthofCycle]]-F892&lt;&gt;טבלה20[[#This Row],[הפרש קבוע אחרון]],0,""))),"")</f>
        <v/>
      </c>
      <c r="L893" t="str">
        <f>IF(טבלה20[[#This Row],[CycleNumber]]&lt;3,"",IF(טבלה20[[#This Row],[דילוג]]=1,1,IF(L892="","",IF(טבלה20[[#This Row],[LengthofCycle]]-F892=טבלה20[[#This Row],[הפרש קבוע אחרון]],1,IF(L892+1&gt;3,"",L892+1)))))</f>
        <v/>
      </c>
      <c r="M893" t="str">
        <f>IF(AND(טבלה20[[#This Row],[פעילות]]=1,L894=2,L895=1,B895&gt;טבלה20[[#This Row],[CycleNumber]]),1,"")</f>
        <v/>
      </c>
      <c r="N893" t="str">
        <f>IF(AND(טבלה20[[#This Row],[האם יש לאישה וסת דילוג?]]=1,טבלה20[[#This Row],[CycleNumber]]&gt;5),IF(AND(טבלה20[[#This Row],[LengthofCycle]]=F890,F892=F889,F891=F888),1,""),"")</f>
        <v/>
      </c>
      <c r="O893" t="str">
        <f>IF(OR(טבלה20[[#This Row],[פעילות]]="",L892=""),"",IF(טבלה20[[#This Row],[פעילות]]=1,1,0))</f>
        <v/>
      </c>
      <c r="P893" t="str">
        <f>IF(AND(טבלה20[[#This Row],[הפרש קבוע אחרון]]&lt;&gt;"",טבלה20[[#This Row],[CycleNumber]]&lt;B894,B894&lt;&gt;"",טבלה20[[#This Row],[פעילות]]&lt;4),IF(F894-טבלה20[[#This Row],[LengthofCycle]]=טבלה20[[#This Row],[הפרש קבוע אחרון]],1,0),"")</f>
        <v/>
      </c>
      <c r="Q893" s="14" t="str">
        <f>IF(טבלה20[[#This Row],[פעילות]]="","",IF(OR(Q892="",AND(טבלה20[[#This Row],[דילוג]]=1,L892=3)),1,Q892+1))</f>
        <v/>
      </c>
      <c r="R893" s="14" t="str">
        <f>IF(AND(טבלה20[[#This Row],[מחזורי פעילות]]=3,H894=1,טבלה20[[#This Row],[הפרש קבוע אחרון]]&lt;&gt;J894),1,"")</f>
        <v/>
      </c>
      <c r="S893" s="14" t="str">
        <f>IF(AND(טבלה20[[#This Row],[מחזורי פעילות]]=3,H894=1,טבלה20[[#This Row],[הפרש קבוע אחרון]]=J894),1,"")</f>
        <v/>
      </c>
      <c r="T893" s="14" t="str">
        <f>IF(AND(טבלה20[[#This Row],[דילוג]]=1,טבלה20[[#This Row],[הפרש קבוע אחרון]]=J892,טבלה20[[#This Row],[מחזורי פעילות]]&gt;1),1,"")</f>
        <v/>
      </c>
      <c r="U893" s="14" t="str">
        <f>IF(OR(AND(טבלה20[[#This Row],[מחזורי פעילות]]&lt;&gt;"",Q894=""),AND(טבלה20[[#This Row],[פעילות]]=3,Q894=1)),טבלה20[[#This Row],[מחזורי פעילות]],"")</f>
        <v/>
      </c>
      <c r="V893" s="14" t="str">
        <f>IF(טבלה20[[#This Row],[באיזה מחזור נעקר אחרי קביעה?]]&lt;&gt;"",1,"")</f>
        <v/>
      </c>
      <c r="W893" s="14" t="str">
        <f>IF(AND(טבלה20[[#This Row],[באיזה מחזור נעקר אחרי קביעה?]]&lt;&gt;"",טבלה20[[#This Row],[CycleNumber]]&gt;B894),טבלה20[[#This Row],[באיזה מחזור נעקר אחרי קביעה?]],"")</f>
        <v/>
      </c>
      <c r="X893" s="14" t="str">
        <f>IF(AND(טבלה20[[#This Row],[הפרש קבוע אחרון]]&lt;&gt;"",J892=""),טבלה20[[#This Row],[CycleNumber]],"")</f>
        <v/>
      </c>
      <c r="Y893" s="14" t="str">
        <f>IF(OR(טבלה20[[#This Row],[CycleNumber]]&gt;B894,B894=""),טבלה20[[#This Row],[CycleNumber]],"")</f>
        <v/>
      </c>
      <c r="Z8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3" t="s">
        <v>78</v>
      </c>
      <c r="AS893">
        <v>13</v>
      </c>
      <c r="AT893">
        <v>30</v>
      </c>
      <c r="AU893">
        <f t="shared" si="29"/>
        <v>0</v>
      </c>
      <c r="AV893" t="str">
        <f t="shared" si="30"/>
        <v/>
      </c>
    </row>
    <row r="894" spans="1:48" x14ac:dyDescent="0.25">
      <c r="A894" t="s">
        <v>79</v>
      </c>
      <c r="B894">
        <v>2</v>
      </c>
      <c r="C894">
        <v>0</v>
      </c>
      <c r="D894">
        <v>1</v>
      </c>
      <c r="E894">
        <v>0</v>
      </c>
      <c r="F894">
        <v>29</v>
      </c>
      <c r="G894">
        <f>טבלה20[[#This Row],[LengthofCycle]]+1</f>
        <v>30</v>
      </c>
      <c r="H894" t="str">
        <f>IF(טבלה20[[#This Row],[CycleNumber]]&gt;2,IF(AND(טבלה20[[#This Row],[LengthofCycle]]-F893=F893-F892,טבלה20[[#This Row],[LengthofCycle]]-F893&lt;&gt;0),1,""),"")</f>
        <v/>
      </c>
      <c r="I894" t="str">
        <f>IF(טבלה20[[#This Row],[דילוג]]=1,SUM(H894:H895),"")</f>
        <v/>
      </c>
      <c r="J894" t="str">
        <f>IF(AND(טבלה20[[#This Row],[CycleNumber]]&gt;B893,טבלה20[[#This Row],[CycleNumber]]&gt;2),IF(טבלה20[[#This Row],[דילוג]]=1,טבלה20[[#This Row],[LengthofCycle]]-F893,J893),"")</f>
        <v/>
      </c>
      <c r="K894" t="str">
        <f>IF(AND(טבלה20[[#This Row],[CycleNumber]]&gt;B893,טבלה20[[#This Row],[CycleNumber]]&gt;2),IF(טבלה20[[#This Row],[דילוג]]=1,1,IF(MAX(K892:K893)=1,1,IF(טבלה20[[#This Row],[LengthofCycle]]-F893&lt;&gt;טבלה20[[#This Row],[הפרש קבוע אחרון]],0,""))),"")</f>
        <v/>
      </c>
      <c r="L894" t="str">
        <f>IF(טבלה20[[#This Row],[CycleNumber]]&lt;3,"",IF(טבלה20[[#This Row],[דילוג]]=1,1,IF(L893="","",IF(טבלה20[[#This Row],[LengthofCycle]]-F893=טבלה20[[#This Row],[הפרש קבוע אחרון]],1,IF(L893+1&gt;3,"",L893+1)))))</f>
        <v/>
      </c>
      <c r="M894" t="str">
        <f>IF(AND(טבלה20[[#This Row],[פעילות]]=1,L895=2,L896=1,B896&gt;טבלה20[[#This Row],[CycleNumber]]),1,"")</f>
        <v/>
      </c>
      <c r="N894" t="str">
        <f>IF(AND(טבלה20[[#This Row],[האם יש לאישה וסת דילוג?]]=1,טבלה20[[#This Row],[CycleNumber]]&gt;5),IF(AND(טבלה20[[#This Row],[LengthofCycle]]=F891,F893=F890,F892=F889),1,""),"")</f>
        <v/>
      </c>
      <c r="O894" t="str">
        <f>IF(OR(טבלה20[[#This Row],[פעילות]]="",L893=""),"",IF(טבלה20[[#This Row],[פעילות]]=1,1,0))</f>
        <v/>
      </c>
      <c r="P894" t="str">
        <f>IF(AND(טבלה20[[#This Row],[הפרש קבוע אחרון]]&lt;&gt;"",טבלה20[[#This Row],[CycleNumber]]&lt;B895,B895&lt;&gt;"",טבלה20[[#This Row],[פעילות]]&lt;4),IF(F895-טבלה20[[#This Row],[LengthofCycle]]=טבלה20[[#This Row],[הפרש קבוע אחרון]],1,0),"")</f>
        <v/>
      </c>
      <c r="Q894" s="14" t="str">
        <f>IF(טבלה20[[#This Row],[פעילות]]="","",IF(OR(Q893="",AND(טבלה20[[#This Row],[דילוג]]=1,L893=3)),1,Q893+1))</f>
        <v/>
      </c>
      <c r="R894" s="14" t="str">
        <f>IF(AND(טבלה20[[#This Row],[מחזורי פעילות]]=3,H895=1,טבלה20[[#This Row],[הפרש קבוע אחרון]]&lt;&gt;J895),1,"")</f>
        <v/>
      </c>
      <c r="S894" s="14" t="str">
        <f>IF(AND(טבלה20[[#This Row],[מחזורי פעילות]]=3,H895=1,טבלה20[[#This Row],[הפרש קבוע אחרון]]=J895),1,"")</f>
        <v/>
      </c>
      <c r="T894" s="14" t="str">
        <f>IF(AND(טבלה20[[#This Row],[דילוג]]=1,טבלה20[[#This Row],[הפרש קבוע אחרון]]=J893,טבלה20[[#This Row],[מחזורי פעילות]]&gt;1),1,"")</f>
        <v/>
      </c>
      <c r="U894" s="14" t="str">
        <f>IF(OR(AND(טבלה20[[#This Row],[מחזורי פעילות]]&lt;&gt;"",Q895=""),AND(טבלה20[[#This Row],[פעילות]]=3,Q895=1)),טבלה20[[#This Row],[מחזורי פעילות]],"")</f>
        <v/>
      </c>
      <c r="V894" s="14" t="str">
        <f>IF(טבלה20[[#This Row],[באיזה מחזור נעקר אחרי קביעה?]]&lt;&gt;"",1,"")</f>
        <v/>
      </c>
      <c r="W894" s="14" t="str">
        <f>IF(AND(טבלה20[[#This Row],[באיזה מחזור נעקר אחרי קביעה?]]&lt;&gt;"",טבלה20[[#This Row],[CycleNumber]]&gt;B895),טבלה20[[#This Row],[באיזה מחזור נעקר אחרי קביעה?]],"")</f>
        <v/>
      </c>
      <c r="X894" s="14" t="str">
        <f>IF(AND(טבלה20[[#This Row],[הפרש קבוע אחרון]]&lt;&gt;"",J893=""),טבלה20[[#This Row],[CycleNumber]],"")</f>
        <v/>
      </c>
      <c r="Y894" s="14" t="str">
        <f>IF(OR(טבלה20[[#This Row],[CycleNumber]]&gt;B895,B895=""),טבלה20[[#This Row],[CycleNumber]],"")</f>
        <v/>
      </c>
      <c r="Z8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4" t="s">
        <v>79</v>
      </c>
      <c r="AS894">
        <v>1</v>
      </c>
      <c r="AT894">
        <v>36</v>
      </c>
      <c r="AU894" t="str">
        <f t="shared" si="29"/>
        <v/>
      </c>
      <c r="AV894" t="str">
        <f t="shared" si="30"/>
        <v/>
      </c>
    </row>
    <row r="895" spans="1:48" x14ac:dyDescent="0.25">
      <c r="A895" t="s">
        <v>79</v>
      </c>
      <c r="B895">
        <v>3</v>
      </c>
      <c r="C895">
        <v>0</v>
      </c>
      <c r="D895">
        <v>1</v>
      </c>
      <c r="E895">
        <v>0</v>
      </c>
      <c r="F895">
        <v>32</v>
      </c>
      <c r="G895">
        <f>טבלה20[[#This Row],[LengthofCycle]]+1</f>
        <v>33</v>
      </c>
      <c r="H895" t="str">
        <f>IF(טבלה20[[#This Row],[CycleNumber]]&gt;2,IF(AND(טבלה20[[#This Row],[LengthofCycle]]-F894=F894-F893,טבלה20[[#This Row],[LengthofCycle]]-F894&lt;&gt;0),1,""),"")</f>
        <v/>
      </c>
      <c r="I895" t="str">
        <f>IF(טבלה20[[#This Row],[דילוג]]=1,SUM(H895:H896),"")</f>
        <v/>
      </c>
      <c r="J895" t="str">
        <f>IF(AND(טבלה20[[#This Row],[CycleNumber]]&gt;B894,טבלה20[[#This Row],[CycleNumber]]&gt;2),IF(טבלה20[[#This Row],[דילוג]]=1,טבלה20[[#This Row],[LengthofCycle]]-F894,J894),"")</f>
        <v/>
      </c>
      <c r="K895">
        <f>IF(AND(טבלה20[[#This Row],[CycleNumber]]&gt;B894,טבלה20[[#This Row],[CycleNumber]]&gt;2),IF(טבלה20[[#This Row],[דילוג]]=1,1,IF(MAX(K893:K894)=1,1,IF(טבלה20[[#This Row],[LengthofCycle]]-F894&lt;&gt;טבלה20[[#This Row],[הפרש קבוע אחרון]],0,""))),"")</f>
        <v>0</v>
      </c>
      <c r="L895" t="str">
        <f>IF(טבלה20[[#This Row],[CycleNumber]]&lt;3,"",IF(טבלה20[[#This Row],[דילוג]]=1,1,IF(L894="","",IF(טבלה20[[#This Row],[LengthofCycle]]-F894=טבלה20[[#This Row],[הפרש קבוע אחרון]],1,IF(L894+1&gt;3,"",L894+1)))))</f>
        <v/>
      </c>
      <c r="M895" t="str">
        <f>IF(AND(טבלה20[[#This Row],[פעילות]]=1,L896=2,L897=1,B897&gt;טבלה20[[#This Row],[CycleNumber]]),1,"")</f>
        <v/>
      </c>
      <c r="N895" t="str">
        <f>IF(AND(טבלה20[[#This Row],[האם יש לאישה וסת דילוג?]]=1,טבלה20[[#This Row],[CycleNumber]]&gt;5),IF(AND(טבלה20[[#This Row],[LengthofCycle]]=F892,F894=F891,F893=F890),1,""),"")</f>
        <v/>
      </c>
      <c r="O895" t="str">
        <f>IF(OR(טבלה20[[#This Row],[פעילות]]="",L894=""),"",IF(טבלה20[[#This Row],[פעילות]]=1,1,0))</f>
        <v/>
      </c>
      <c r="P895" t="str">
        <f>IF(AND(טבלה20[[#This Row],[הפרש קבוע אחרון]]&lt;&gt;"",טבלה20[[#This Row],[CycleNumber]]&lt;B896,B896&lt;&gt;"",טבלה20[[#This Row],[פעילות]]&lt;4),IF(F896-טבלה20[[#This Row],[LengthofCycle]]=טבלה20[[#This Row],[הפרש קבוע אחרון]],1,0),"")</f>
        <v/>
      </c>
      <c r="Q895" s="14" t="str">
        <f>IF(טבלה20[[#This Row],[פעילות]]="","",IF(OR(Q894="",AND(טבלה20[[#This Row],[דילוג]]=1,L894=3)),1,Q894+1))</f>
        <v/>
      </c>
      <c r="R895" s="14" t="str">
        <f>IF(AND(טבלה20[[#This Row],[מחזורי פעילות]]=3,H896=1,טבלה20[[#This Row],[הפרש קבוע אחרון]]&lt;&gt;J896),1,"")</f>
        <v/>
      </c>
      <c r="S895" s="14" t="str">
        <f>IF(AND(טבלה20[[#This Row],[מחזורי פעילות]]=3,H896=1,טבלה20[[#This Row],[הפרש קבוע אחרון]]=J896),1,"")</f>
        <v/>
      </c>
      <c r="T895" s="14" t="str">
        <f>IF(AND(טבלה20[[#This Row],[דילוג]]=1,טבלה20[[#This Row],[הפרש קבוע אחרון]]=J894,טבלה20[[#This Row],[מחזורי פעילות]]&gt;1),1,"")</f>
        <v/>
      </c>
      <c r="U895" s="14" t="str">
        <f>IF(OR(AND(טבלה20[[#This Row],[מחזורי פעילות]]&lt;&gt;"",Q896=""),AND(טבלה20[[#This Row],[פעילות]]=3,Q896=1)),טבלה20[[#This Row],[מחזורי פעילות]],"")</f>
        <v/>
      </c>
      <c r="V895" s="14" t="str">
        <f>IF(טבלה20[[#This Row],[באיזה מחזור נעקר אחרי קביעה?]]&lt;&gt;"",1,"")</f>
        <v/>
      </c>
      <c r="W895" s="14" t="str">
        <f>IF(AND(טבלה20[[#This Row],[באיזה מחזור נעקר אחרי קביעה?]]&lt;&gt;"",טבלה20[[#This Row],[CycleNumber]]&gt;B896),טבלה20[[#This Row],[באיזה מחזור נעקר אחרי קביעה?]],"")</f>
        <v/>
      </c>
      <c r="X895" s="14" t="str">
        <f>IF(AND(טבלה20[[#This Row],[הפרש קבוע אחרון]]&lt;&gt;"",J894=""),טבלה20[[#This Row],[CycleNumber]],"")</f>
        <v/>
      </c>
      <c r="Y895" s="14" t="str">
        <f>IF(OR(טבלה20[[#This Row],[CycleNumber]]&gt;B896,B896=""),טבלה20[[#This Row],[CycleNumber]],"")</f>
        <v/>
      </c>
      <c r="Z8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5" t="s">
        <v>79</v>
      </c>
      <c r="AS895">
        <v>2</v>
      </c>
      <c r="AT895">
        <v>29</v>
      </c>
      <c r="AU895" t="str">
        <f t="shared" si="29"/>
        <v/>
      </c>
      <c r="AV895" t="str">
        <f t="shared" si="30"/>
        <v/>
      </c>
    </row>
    <row r="896" spans="1:48" x14ac:dyDescent="0.25">
      <c r="A896" t="s">
        <v>79</v>
      </c>
      <c r="B896">
        <v>4</v>
      </c>
      <c r="C896">
        <v>0</v>
      </c>
      <c r="D896">
        <v>1</v>
      </c>
      <c r="E896">
        <v>0</v>
      </c>
      <c r="F896">
        <v>32</v>
      </c>
      <c r="G896">
        <f>טבלה20[[#This Row],[LengthofCycle]]+1</f>
        <v>33</v>
      </c>
      <c r="H896" t="str">
        <f>IF(טבלה20[[#This Row],[CycleNumber]]&gt;2,IF(AND(טבלה20[[#This Row],[LengthofCycle]]-F895=F895-F894,טבלה20[[#This Row],[LengthofCycle]]-F895&lt;&gt;0),1,""),"")</f>
        <v/>
      </c>
      <c r="I896" t="str">
        <f>IF(טבלה20[[#This Row],[דילוג]]=1,SUM(H896:H897),"")</f>
        <v/>
      </c>
      <c r="J896" t="str">
        <f>IF(AND(טבלה20[[#This Row],[CycleNumber]]&gt;B895,טבלה20[[#This Row],[CycleNumber]]&gt;2),IF(טבלה20[[#This Row],[דילוג]]=1,טבלה20[[#This Row],[LengthofCycle]]-F895,J895),"")</f>
        <v/>
      </c>
      <c r="K896">
        <f>IF(AND(טבלה20[[#This Row],[CycleNumber]]&gt;B895,טבלה20[[#This Row],[CycleNumber]]&gt;2),IF(טבלה20[[#This Row],[דילוג]]=1,1,IF(MAX(K894:K895)=1,1,IF(טבלה20[[#This Row],[LengthofCycle]]-F895&lt;&gt;טבלה20[[#This Row],[הפרש קבוע אחרון]],0,""))),"")</f>
        <v>0</v>
      </c>
      <c r="L896" t="str">
        <f>IF(טבלה20[[#This Row],[CycleNumber]]&lt;3,"",IF(טבלה20[[#This Row],[דילוג]]=1,1,IF(L895="","",IF(טבלה20[[#This Row],[LengthofCycle]]-F895=טבלה20[[#This Row],[הפרש קבוע אחרון]],1,IF(L895+1&gt;3,"",L895+1)))))</f>
        <v/>
      </c>
      <c r="M896" t="str">
        <f>IF(AND(טבלה20[[#This Row],[פעילות]]=1,L897=2,L898=1,B898&gt;טבלה20[[#This Row],[CycleNumber]]),1,"")</f>
        <v/>
      </c>
      <c r="N896" t="str">
        <f>IF(AND(טבלה20[[#This Row],[האם יש לאישה וסת דילוג?]]=1,טבלה20[[#This Row],[CycleNumber]]&gt;5),IF(AND(טבלה20[[#This Row],[LengthofCycle]]=F893,F895=F892,F894=F891),1,""),"")</f>
        <v/>
      </c>
      <c r="O896" t="str">
        <f>IF(OR(טבלה20[[#This Row],[פעילות]]="",L895=""),"",IF(טבלה20[[#This Row],[פעילות]]=1,1,0))</f>
        <v/>
      </c>
      <c r="P896" t="str">
        <f>IF(AND(טבלה20[[#This Row],[הפרש קבוע אחרון]]&lt;&gt;"",טבלה20[[#This Row],[CycleNumber]]&lt;B897,B897&lt;&gt;"",טבלה20[[#This Row],[פעילות]]&lt;4),IF(F897-טבלה20[[#This Row],[LengthofCycle]]=טבלה20[[#This Row],[הפרש קבוע אחרון]],1,0),"")</f>
        <v/>
      </c>
      <c r="Q896" s="14" t="str">
        <f>IF(טבלה20[[#This Row],[פעילות]]="","",IF(OR(Q895="",AND(טבלה20[[#This Row],[דילוג]]=1,L895=3)),1,Q895+1))</f>
        <v/>
      </c>
      <c r="R896" s="14" t="str">
        <f>IF(AND(טבלה20[[#This Row],[מחזורי פעילות]]=3,H897=1,טבלה20[[#This Row],[הפרש קבוע אחרון]]&lt;&gt;J897),1,"")</f>
        <v/>
      </c>
      <c r="S896" s="14" t="str">
        <f>IF(AND(טבלה20[[#This Row],[מחזורי פעילות]]=3,H897=1,טבלה20[[#This Row],[הפרש קבוע אחרון]]=J897),1,"")</f>
        <v/>
      </c>
      <c r="T896" s="14" t="str">
        <f>IF(AND(טבלה20[[#This Row],[דילוג]]=1,טבלה20[[#This Row],[הפרש קבוע אחרון]]=J895,טבלה20[[#This Row],[מחזורי פעילות]]&gt;1),1,"")</f>
        <v/>
      </c>
      <c r="U896" s="14" t="str">
        <f>IF(OR(AND(טבלה20[[#This Row],[מחזורי פעילות]]&lt;&gt;"",Q897=""),AND(טבלה20[[#This Row],[פעילות]]=3,Q897=1)),טבלה20[[#This Row],[מחזורי פעילות]],"")</f>
        <v/>
      </c>
      <c r="V896" s="14" t="str">
        <f>IF(טבלה20[[#This Row],[באיזה מחזור נעקר אחרי קביעה?]]&lt;&gt;"",1,"")</f>
        <v/>
      </c>
      <c r="W896" s="14" t="str">
        <f>IF(AND(טבלה20[[#This Row],[באיזה מחזור נעקר אחרי קביעה?]]&lt;&gt;"",טבלה20[[#This Row],[CycleNumber]]&gt;B897),טבלה20[[#This Row],[באיזה מחזור נעקר אחרי קביעה?]],"")</f>
        <v/>
      </c>
      <c r="X896" s="14" t="str">
        <f>IF(AND(טבלה20[[#This Row],[הפרש קבוע אחרון]]&lt;&gt;"",J895=""),טבלה20[[#This Row],[CycleNumber]],"")</f>
        <v/>
      </c>
      <c r="Y896" s="14" t="str">
        <f>IF(OR(טבלה20[[#This Row],[CycleNumber]]&gt;B897,B897=""),טבלה20[[#This Row],[CycleNumber]],"")</f>
        <v/>
      </c>
      <c r="Z8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6" t="s">
        <v>79</v>
      </c>
      <c r="AS896">
        <v>3</v>
      </c>
      <c r="AT896">
        <v>32</v>
      </c>
      <c r="AU896">
        <f t="shared" si="29"/>
        <v>0</v>
      </c>
      <c r="AV896" t="str">
        <f t="shared" si="30"/>
        <v/>
      </c>
    </row>
    <row r="897" spans="1:48" x14ac:dyDescent="0.25">
      <c r="A897" t="s">
        <v>79</v>
      </c>
      <c r="B897">
        <v>5</v>
      </c>
      <c r="C897">
        <v>0</v>
      </c>
      <c r="D897">
        <v>1</v>
      </c>
      <c r="E897">
        <v>0</v>
      </c>
      <c r="F897">
        <v>30</v>
      </c>
      <c r="G897">
        <f>טבלה20[[#This Row],[LengthofCycle]]+1</f>
        <v>31</v>
      </c>
      <c r="H897" t="str">
        <f>IF(טבלה20[[#This Row],[CycleNumber]]&gt;2,IF(AND(טבלה20[[#This Row],[LengthofCycle]]-F896=F896-F895,טבלה20[[#This Row],[LengthofCycle]]-F896&lt;&gt;0),1,""),"")</f>
        <v/>
      </c>
      <c r="I897" t="str">
        <f>IF(טבלה20[[#This Row],[דילוג]]=1,SUM(H897:H898),"")</f>
        <v/>
      </c>
      <c r="J897" t="str">
        <f>IF(AND(טבלה20[[#This Row],[CycleNumber]]&gt;B896,טבלה20[[#This Row],[CycleNumber]]&gt;2),IF(טבלה20[[#This Row],[דילוג]]=1,טבלה20[[#This Row],[LengthofCycle]]-F896,J896),"")</f>
        <v/>
      </c>
      <c r="K897">
        <f>IF(AND(טבלה20[[#This Row],[CycleNumber]]&gt;B896,טבלה20[[#This Row],[CycleNumber]]&gt;2),IF(טבלה20[[#This Row],[דילוג]]=1,1,IF(MAX(K895:K896)=1,1,IF(טבלה20[[#This Row],[LengthofCycle]]-F896&lt;&gt;טבלה20[[#This Row],[הפרש קבוע אחרון]],0,""))),"")</f>
        <v>0</v>
      </c>
      <c r="L897" t="str">
        <f>IF(טבלה20[[#This Row],[CycleNumber]]&lt;3,"",IF(טבלה20[[#This Row],[דילוג]]=1,1,IF(L896="","",IF(טבלה20[[#This Row],[LengthofCycle]]-F896=טבלה20[[#This Row],[הפרש קבוע אחרון]],1,IF(L896+1&gt;3,"",L896+1)))))</f>
        <v/>
      </c>
      <c r="M897" t="str">
        <f>IF(AND(טבלה20[[#This Row],[פעילות]]=1,L898=2,L899=1,B899&gt;טבלה20[[#This Row],[CycleNumber]]),1,"")</f>
        <v/>
      </c>
      <c r="N897" t="str">
        <f>IF(AND(טבלה20[[#This Row],[האם יש לאישה וסת דילוג?]]=1,טבלה20[[#This Row],[CycleNumber]]&gt;5),IF(AND(טבלה20[[#This Row],[LengthofCycle]]=F894,F896=F893,F895=F892),1,""),"")</f>
        <v/>
      </c>
      <c r="O897" t="str">
        <f>IF(OR(טבלה20[[#This Row],[פעילות]]="",L896=""),"",IF(טבלה20[[#This Row],[פעילות]]=1,1,0))</f>
        <v/>
      </c>
      <c r="P897" t="str">
        <f>IF(AND(טבלה20[[#This Row],[הפרש קבוע אחרון]]&lt;&gt;"",טבלה20[[#This Row],[CycleNumber]]&lt;B898,B898&lt;&gt;"",טבלה20[[#This Row],[פעילות]]&lt;4),IF(F898-טבלה20[[#This Row],[LengthofCycle]]=טבלה20[[#This Row],[הפרש קבוע אחרון]],1,0),"")</f>
        <v/>
      </c>
      <c r="Q897" s="14" t="str">
        <f>IF(טבלה20[[#This Row],[פעילות]]="","",IF(OR(Q896="",AND(טבלה20[[#This Row],[דילוג]]=1,L896=3)),1,Q896+1))</f>
        <v/>
      </c>
      <c r="R897" s="14" t="str">
        <f>IF(AND(טבלה20[[#This Row],[מחזורי פעילות]]=3,H898=1,טבלה20[[#This Row],[הפרש קבוע אחרון]]&lt;&gt;J898),1,"")</f>
        <v/>
      </c>
      <c r="S897" s="14" t="str">
        <f>IF(AND(טבלה20[[#This Row],[מחזורי פעילות]]=3,H898=1,טבלה20[[#This Row],[הפרש קבוע אחרון]]=J898),1,"")</f>
        <v/>
      </c>
      <c r="T897" s="14" t="str">
        <f>IF(AND(טבלה20[[#This Row],[דילוג]]=1,טבלה20[[#This Row],[הפרש קבוע אחרון]]=J896,טבלה20[[#This Row],[מחזורי פעילות]]&gt;1),1,"")</f>
        <v/>
      </c>
      <c r="U897" s="14" t="str">
        <f>IF(OR(AND(טבלה20[[#This Row],[מחזורי פעילות]]&lt;&gt;"",Q898=""),AND(טבלה20[[#This Row],[פעילות]]=3,Q898=1)),טבלה20[[#This Row],[מחזורי פעילות]],"")</f>
        <v/>
      </c>
      <c r="V897" s="14" t="str">
        <f>IF(טבלה20[[#This Row],[באיזה מחזור נעקר אחרי קביעה?]]&lt;&gt;"",1,"")</f>
        <v/>
      </c>
      <c r="W897" s="14" t="str">
        <f>IF(AND(טבלה20[[#This Row],[באיזה מחזור נעקר אחרי קביעה?]]&lt;&gt;"",טבלה20[[#This Row],[CycleNumber]]&gt;B898),טבלה20[[#This Row],[באיזה מחזור נעקר אחרי קביעה?]],"")</f>
        <v/>
      </c>
      <c r="X897" s="14" t="str">
        <f>IF(AND(טבלה20[[#This Row],[הפרש קבוע אחרון]]&lt;&gt;"",J896=""),טבלה20[[#This Row],[CycleNumber]],"")</f>
        <v/>
      </c>
      <c r="Y897" s="14" t="str">
        <f>IF(OR(טבלה20[[#This Row],[CycleNumber]]&gt;B898,B898=""),טבלה20[[#This Row],[CycleNumber]],"")</f>
        <v/>
      </c>
      <c r="Z8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7" t="s">
        <v>79</v>
      </c>
      <c r="AS897">
        <v>4</v>
      </c>
      <c r="AT897">
        <v>32</v>
      </c>
      <c r="AU897">
        <f t="shared" si="29"/>
        <v>0</v>
      </c>
      <c r="AV897" t="str">
        <f t="shared" si="30"/>
        <v/>
      </c>
    </row>
    <row r="898" spans="1:48" x14ac:dyDescent="0.25">
      <c r="A898" t="s">
        <v>79</v>
      </c>
      <c r="B898">
        <v>6</v>
      </c>
      <c r="C898">
        <v>0</v>
      </c>
      <c r="D898">
        <v>1</v>
      </c>
      <c r="E898">
        <v>0</v>
      </c>
      <c r="F898">
        <v>37</v>
      </c>
      <c r="G898">
        <f>טבלה20[[#This Row],[LengthofCycle]]+1</f>
        <v>38</v>
      </c>
      <c r="H898" t="str">
        <f>IF(טבלה20[[#This Row],[CycleNumber]]&gt;2,IF(AND(טבלה20[[#This Row],[LengthofCycle]]-F897=F897-F896,טבלה20[[#This Row],[LengthofCycle]]-F897&lt;&gt;0),1,""),"")</f>
        <v/>
      </c>
      <c r="I898" t="str">
        <f>IF(טבלה20[[#This Row],[דילוג]]=1,SUM(H898:H899),"")</f>
        <v/>
      </c>
      <c r="J898" t="str">
        <f>IF(AND(טבלה20[[#This Row],[CycleNumber]]&gt;B897,טבלה20[[#This Row],[CycleNumber]]&gt;2),IF(טבלה20[[#This Row],[דילוג]]=1,טבלה20[[#This Row],[LengthofCycle]]-F897,J897),"")</f>
        <v/>
      </c>
      <c r="K898">
        <f>IF(AND(טבלה20[[#This Row],[CycleNumber]]&gt;B897,טבלה20[[#This Row],[CycleNumber]]&gt;2),IF(טבלה20[[#This Row],[דילוג]]=1,1,IF(MAX(K896:K897)=1,1,IF(טבלה20[[#This Row],[LengthofCycle]]-F897&lt;&gt;טבלה20[[#This Row],[הפרש קבוע אחרון]],0,""))),"")</f>
        <v>0</v>
      </c>
      <c r="L898" t="str">
        <f>IF(טבלה20[[#This Row],[CycleNumber]]&lt;3,"",IF(טבלה20[[#This Row],[דילוג]]=1,1,IF(L897="","",IF(טבלה20[[#This Row],[LengthofCycle]]-F897=טבלה20[[#This Row],[הפרש קבוע אחרון]],1,IF(L897+1&gt;3,"",L897+1)))))</f>
        <v/>
      </c>
      <c r="M898" t="str">
        <f>IF(AND(טבלה20[[#This Row],[פעילות]]=1,L899=2,L900=1,B900&gt;טבלה20[[#This Row],[CycleNumber]]),1,"")</f>
        <v/>
      </c>
      <c r="N898" t="str">
        <f>IF(AND(טבלה20[[#This Row],[האם יש לאישה וסת דילוג?]]=1,טבלה20[[#This Row],[CycleNumber]]&gt;5),IF(AND(טבלה20[[#This Row],[LengthofCycle]]=F895,F897=F894,F896=F893),1,""),"")</f>
        <v/>
      </c>
      <c r="O898" t="str">
        <f>IF(OR(טבלה20[[#This Row],[פעילות]]="",L897=""),"",IF(טבלה20[[#This Row],[פעילות]]=1,1,0))</f>
        <v/>
      </c>
      <c r="P898" t="str">
        <f>IF(AND(טבלה20[[#This Row],[הפרש קבוע אחרון]]&lt;&gt;"",טבלה20[[#This Row],[CycleNumber]]&lt;B899,B899&lt;&gt;"",טבלה20[[#This Row],[פעילות]]&lt;4),IF(F899-טבלה20[[#This Row],[LengthofCycle]]=טבלה20[[#This Row],[הפרש קבוע אחרון]],1,0),"")</f>
        <v/>
      </c>
      <c r="Q898" s="14" t="str">
        <f>IF(טבלה20[[#This Row],[פעילות]]="","",IF(OR(Q897="",AND(טבלה20[[#This Row],[דילוג]]=1,L897=3)),1,Q897+1))</f>
        <v/>
      </c>
      <c r="R898" s="14" t="str">
        <f>IF(AND(טבלה20[[#This Row],[מחזורי פעילות]]=3,H899=1,טבלה20[[#This Row],[הפרש קבוע אחרון]]&lt;&gt;J899),1,"")</f>
        <v/>
      </c>
      <c r="S898" s="14" t="str">
        <f>IF(AND(טבלה20[[#This Row],[מחזורי פעילות]]=3,H899=1,טבלה20[[#This Row],[הפרש קבוע אחרון]]=J899),1,"")</f>
        <v/>
      </c>
      <c r="T898" s="14" t="str">
        <f>IF(AND(טבלה20[[#This Row],[דילוג]]=1,טבלה20[[#This Row],[הפרש קבוע אחרון]]=J897,טבלה20[[#This Row],[מחזורי פעילות]]&gt;1),1,"")</f>
        <v/>
      </c>
      <c r="U898" s="14" t="str">
        <f>IF(OR(AND(טבלה20[[#This Row],[מחזורי פעילות]]&lt;&gt;"",Q899=""),AND(טבלה20[[#This Row],[פעילות]]=3,Q899=1)),טבלה20[[#This Row],[מחזורי פעילות]],"")</f>
        <v/>
      </c>
      <c r="V898" s="14" t="str">
        <f>IF(טבלה20[[#This Row],[באיזה מחזור נעקר אחרי קביעה?]]&lt;&gt;"",1,"")</f>
        <v/>
      </c>
      <c r="W898" s="14" t="str">
        <f>IF(AND(טבלה20[[#This Row],[באיזה מחזור נעקר אחרי קביעה?]]&lt;&gt;"",טבלה20[[#This Row],[CycleNumber]]&gt;B899),טבלה20[[#This Row],[באיזה מחזור נעקר אחרי קביעה?]],"")</f>
        <v/>
      </c>
      <c r="X898" s="14" t="str">
        <f>IF(AND(טבלה20[[#This Row],[הפרש קבוע אחרון]]&lt;&gt;"",J897=""),טבלה20[[#This Row],[CycleNumber]],"")</f>
        <v/>
      </c>
      <c r="Y898" s="14" t="str">
        <f>IF(OR(טבלה20[[#This Row],[CycleNumber]]&gt;B899,B899=""),טבלה20[[#This Row],[CycleNumber]],"")</f>
        <v/>
      </c>
      <c r="Z8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8" t="s">
        <v>79</v>
      </c>
      <c r="AS898">
        <v>5</v>
      </c>
      <c r="AT898">
        <v>30</v>
      </c>
      <c r="AU898">
        <f t="shared" si="29"/>
        <v>0</v>
      </c>
      <c r="AV898" t="str">
        <f t="shared" si="30"/>
        <v/>
      </c>
    </row>
    <row r="899" spans="1:48" x14ac:dyDescent="0.25">
      <c r="A899" t="s">
        <v>79</v>
      </c>
      <c r="B899">
        <v>7</v>
      </c>
      <c r="C899">
        <v>0</v>
      </c>
      <c r="D899">
        <v>1</v>
      </c>
      <c r="E899">
        <v>0</v>
      </c>
      <c r="F899">
        <v>30</v>
      </c>
      <c r="G899">
        <f>טבלה20[[#This Row],[LengthofCycle]]+1</f>
        <v>31</v>
      </c>
      <c r="H899" t="str">
        <f>IF(טבלה20[[#This Row],[CycleNumber]]&gt;2,IF(AND(טבלה20[[#This Row],[LengthofCycle]]-F898=F898-F897,טבלה20[[#This Row],[LengthofCycle]]-F898&lt;&gt;0),1,""),"")</f>
        <v/>
      </c>
      <c r="I899" t="str">
        <f>IF(טבלה20[[#This Row],[דילוג]]=1,SUM(H899:H900),"")</f>
        <v/>
      </c>
      <c r="J899" t="str">
        <f>IF(AND(טבלה20[[#This Row],[CycleNumber]]&gt;B898,טבלה20[[#This Row],[CycleNumber]]&gt;2),IF(טבלה20[[#This Row],[דילוג]]=1,טבלה20[[#This Row],[LengthofCycle]]-F898,J898),"")</f>
        <v/>
      </c>
      <c r="K899">
        <f>IF(AND(טבלה20[[#This Row],[CycleNumber]]&gt;B898,טבלה20[[#This Row],[CycleNumber]]&gt;2),IF(טבלה20[[#This Row],[דילוג]]=1,1,IF(MAX(K897:K898)=1,1,IF(טבלה20[[#This Row],[LengthofCycle]]-F898&lt;&gt;טבלה20[[#This Row],[הפרש קבוע אחרון]],0,""))),"")</f>
        <v>0</v>
      </c>
      <c r="L899" t="str">
        <f>IF(טבלה20[[#This Row],[CycleNumber]]&lt;3,"",IF(טבלה20[[#This Row],[דילוג]]=1,1,IF(L898="","",IF(טבלה20[[#This Row],[LengthofCycle]]-F898=טבלה20[[#This Row],[הפרש קבוע אחרון]],1,IF(L898+1&gt;3,"",L898+1)))))</f>
        <v/>
      </c>
      <c r="M899" t="str">
        <f>IF(AND(טבלה20[[#This Row],[פעילות]]=1,L900=2,L901=1,B901&gt;טבלה20[[#This Row],[CycleNumber]]),1,"")</f>
        <v/>
      </c>
      <c r="N899" t="str">
        <f>IF(AND(טבלה20[[#This Row],[האם יש לאישה וסת דילוג?]]=1,טבלה20[[#This Row],[CycleNumber]]&gt;5),IF(AND(טבלה20[[#This Row],[LengthofCycle]]=F896,F898=F895,F897=F894),1,""),"")</f>
        <v/>
      </c>
      <c r="O899" t="str">
        <f>IF(OR(טבלה20[[#This Row],[פעילות]]="",L898=""),"",IF(טבלה20[[#This Row],[פעילות]]=1,1,0))</f>
        <v/>
      </c>
      <c r="P899" t="str">
        <f>IF(AND(טבלה20[[#This Row],[הפרש קבוע אחרון]]&lt;&gt;"",טבלה20[[#This Row],[CycleNumber]]&lt;B900,B900&lt;&gt;"",טבלה20[[#This Row],[פעילות]]&lt;4),IF(F900-טבלה20[[#This Row],[LengthofCycle]]=טבלה20[[#This Row],[הפרש קבוע אחרון]],1,0),"")</f>
        <v/>
      </c>
      <c r="Q899" s="14" t="str">
        <f>IF(טבלה20[[#This Row],[פעילות]]="","",IF(OR(Q898="",AND(טבלה20[[#This Row],[דילוג]]=1,L898=3)),1,Q898+1))</f>
        <v/>
      </c>
      <c r="R899" s="14" t="str">
        <f>IF(AND(טבלה20[[#This Row],[מחזורי פעילות]]=3,H900=1,טבלה20[[#This Row],[הפרש קבוע אחרון]]&lt;&gt;J900),1,"")</f>
        <v/>
      </c>
      <c r="S899" s="14" t="str">
        <f>IF(AND(טבלה20[[#This Row],[מחזורי פעילות]]=3,H900=1,טבלה20[[#This Row],[הפרש קבוע אחרון]]=J900),1,"")</f>
        <v/>
      </c>
      <c r="T899" s="14" t="str">
        <f>IF(AND(טבלה20[[#This Row],[דילוג]]=1,טבלה20[[#This Row],[הפרש קבוע אחרון]]=J898,טבלה20[[#This Row],[מחזורי פעילות]]&gt;1),1,"")</f>
        <v/>
      </c>
      <c r="U899" s="14" t="str">
        <f>IF(OR(AND(טבלה20[[#This Row],[מחזורי פעילות]]&lt;&gt;"",Q900=""),AND(טבלה20[[#This Row],[פעילות]]=3,Q900=1)),טבלה20[[#This Row],[מחזורי פעילות]],"")</f>
        <v/>
      </c>
      <c r="V899" s="14" t="str">
        <f>IF(טבלה20[[#This Row],[באיזה מחזור נעקר אחרי קביעה?]]&lt;&gt;"",1,"")</f>
        <v/>
      </c>
      <c r="W899" s="14" t="str">
        <f>IF(AND(טבלה20[[#This Row],[באיזה מחזור נעקר אחרי קביעה?]]&lt;&gt;"",טבלה20[[#This Row],[CycleNumber]]&gt;B900),טבלה20[[#This Row],[באיזה מחזור נעקר אחרי קביעה?]],"")</f>
        <v/>
      </c>
      <c r="X899" s="14" t="str">
        <f>IF(AND(טבלה20[[#This Row],[הפרש קבוע אחרון]]&lt;&gt;"",J898=""),טבלה20[[#This Row],[CycleNumber]],"")</f>
        <v/>
      </c>
      <c r="Y899" s="14" t="str">
        <f>IF(OR(טבלה20[[#This Row],[CycleNumber]]&gt;B900,B900=""),טבלה20[[#This Row],[CycleNumber]],"")</f>
        <v/>
      </c>
      <c r="Z8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899" t="s">
        <v>79</v>
      </c>
      <c r="AS899">
        <v>6</v>
      </c>
      <c r="AT899">
        <v>37</v>
      </c>
      <c r="AU899">
        <f t="shared" si="29"/>
        <v>0</v>
      </c>
      <c r="AV899" t="str">
        <f t="shared" si="30"/>
        <v/>
      </c>
    </row>
    <row r="900" spans="1:48" x14ac:dyDescent="0.25">
      <c r="A900" t="s">
        <v>79</v>
      </c>
      <c r="B900">
        <v>8</v>
      </c>
      <c r="C900">
        <v>0</v>
      </c>
      <c r="D900">
        <v>1</v>
      </c>
      <c r="E900">
        <v>0</v>
      </c>
      <c r="F900">
        <v>29</v>
      </c>
      <c r="G900">
        <f>טבלה20[[#This Row],[LengthofCycle]]+1</f>
        <v>30</v>
      </c>
      <c r="H900" t="str">
        <f>IF(טבלה20[[#This Row],[CycleNumber]]&gt;2,IF(AND(טבלה20[[#This Row],[LengthofCycle]]-F899=F899-F898,טבלה20[[#This Row],[LengthofCycle]]-F899&lt;&gt;0),1,""),"")</f>
        <v/>
      </c>
      <c r="I900" t="str">
        <f>IF(טבלה20[[#This Row],[דילוג]]=1,SUM(H900:H901),"")</f>
        <v/>
      </c>
      <c r="J900" t="str">
        <f>IF(AND(טבלה20[[#This Row],[CycleNumber]]&gt;B899,טבלה20[[#This Row],[CycleNumber]]&gt;2),IF(טבלה20[[#This Row],[דילוג]]=1,טבלה20[[#This Row],[LengthofCycle]]-F899,J899),"")</f>
        <v/>
      </c>
      <c r="K900">
        <f>IF(AND(טבלה20[[#This Row],[CycleNumber]]&gt;B899,טבלה20[[#This Row],[CycleNumber]]&gt;2),IF(טבלה20[[#This Row],[דילוג]]=1,1,IF(MAX(K898:K899)=1,1,IF(טבלה20[[#This Row],[LengthofCycle]]-F899&lt;&gt;טבלה20[[#This Row],[הפרש קבוע אחרון]],0,""))),"")</f>
        <v>0</v>
      </c>
      <c r="L900" t="str">
        <f>IF(טבלה20[[#This Row],[CycleNumber]]&lt;3,"",IF(טבלה20[[#This Row],[דילוג]]=1,1,IF(L899="","",IF(טבלה20[[#This Row],[LengthofCycle]]-F899=טבלה20[[#This Row],[הפרש קבוע אחרון]],1,IF(L899+1&gt;3,"",L899+1)))))</f>
        <v/>
      </c>
      <c r="M900" t="str">
        <f>IF(AND(טבלה20[[#This Row],[פעילות]]=1,L901=2,L902=1,B902&gt;טבלה20[[#This Row],[CycleNumber]]),1,"")</f>
        <v/>
      </c>
      <c r="N900" t="str">
        <f>IF(AND(טבלה20[[#This Row],[האם יש לאישה וסת דילוג?]]=1,טבלה20[[#This Row],[CycleNumber]]&gt;5),IF(AND(טבלה20[[#This Row],[LengthofCycle]]=F897,F899=F896,F898=F895),1,""),"")</f>
        <v/>
      </c>
      <c r="O900" t="str">
        <f>IF(OR(טבלה20[[#This Row],[פעילות]]="",L899=""),"",IF(טבלה20[[#This Row],[פעילות]]=1,1,0))</f>
        <v/>
      </c>
      <c r="P900" t="str">
        <f>IF(AND(טבלה20[[#This Row],[הפרש קבוע אחרון]]&lt;&gt;"",טבלה20[[#This Row],[CycleNumber]]&lt;B901,B901&lt;&gt;"",טבלה20[[#This Row],[פעילות]]&lt;4),IF(F901-טבלה20[[#This Row],[LengthofCycle]]=טבלה20[[#This Row],[הפרש קבוע אחרון]],1,0),"")</f>
        <v/>
      </c>
      <c r="Q900" s="14" t="str">
        <f>IF(טבלה20[[#This Row],[פעילות]]="","",IF(OR(Q899="",AND(טבלה20[[#This Row],[דילוג]]=1,L899=3)),1,Q899+1))</f>
        <v/>
      </c>
      <c r="R900" s="14" t="str">
        <f>IF(AND(טבלה20[[#This Row],[מחזורי פעילות]]=3,H901=1,טבלה20[[#This Row],[הפרש קבוע אחרון]]&lt;&gt;J901),1,"")</f>
        <v/>
      </c>
      <c r="S900" s="14" t="str">
        <f>IF(AND(טבלה20[[#This Row],[מחזורי פעילות]]=3,H901=1,טבלה20[[#This Row],[הפרש קבוע אחרון]]=J901),1,"")</f>
        <v/>
      </c>
      <c r="T900" s="14" t="str">
        <f>IF(AND(טבלה20[[#This Row],[דילוג]]=1,טבלה20[[#This Row],[הפרש קבוע אחרון]]=J899,טבלה20[[#This Row],[מחזורי פעילות]]&gt;1),1,"")</f>
        <v/>
      </c>
      <c r="U900" s="14" t="str">
        <f>IF(OR(AND(טבלה20[[#This Row],[מחזורי פעילות]]&lt;&gt;"",Q901=""),AND(טבלה20[[#This Row],[פעילות]]=3,Q901=1)),טבלה20[[#This Row],[מחזורי פעילות]],"")</f>
        <v/>
      </c>
      <c r="V900" s="14" t="str">
        <f>IF(טבלה20[[#This Row],[באיזה מחזור נעקר אחרי קביעה?]]&lt;&gt;"",1,"")</f>
        <v/>
      </c>
      <c r="W900" s="14" t="str">
        <f>IF(AND(טבלה20[[#This Row],[באיזה מחזור נעקר אחרי קביעה?]]&lt;&gt;"",טבלה20[[#This Row],[CycleNumber]]&gt;B901),טבלה20[[#This Row],[באיזה מחזור נעקר אחרי קביעה?]],"")</f>
        <v/>
      </c>
      <c r="X900" s="14" t="str">
        <f>IF(AND(טבלה20[[#This Row],[הפרש קבוע אחרון]]&lt;&gt;"",J899=""),טבלה20[[#This Row],[CycleNumber]],"")</f>
        <v/>
      </c>
      <c r="Y900" s="14" t="str">
        <f>IF(OR(טבלה20[[#This Row],[CycleNumber]]&gt;B901,B901=""),טבלה20[[#This Row],[CycleNumber]],"")</f>
        <v/>
      </c>
      <c r="Z9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0" t="s">
        <v>79</v>
      </c>
      <c r="AS900">
        <v>7</v>
      </c>
      <c r="AT900">
        <v>30</v>
      </c>
      <c r="AU900">
        <f t="shared" si="29"/>
        <v>0</v>
      </c>
      <c r="AV900" t="str">
        <f t="shared" si="30"/>
        <v/>
      </c>
    </row>
    <row r="901" spans="1:48" x14ac:dyDescent="0.25">
      <c r="A901" t="s">
        <v>79</v>
      </c>
      <c r="B901">
        <v>9</v>
      </c>
      <c r="C901">
        <v>0</v>
      </c>
      <c r="D901">
        <v>1</v>
      </c>
      <c r="E901">
        <v>0</v>
      </c>
      <c r="F901">
        <v>32</v>
      </c>
      <c r="G901">
        <f>טבלה20[[#This Row],[LengthofCycle]]+1</f>
        <v>33</v>
      </c>
      <c r="H901" t="str">
        <f>IF(טבלה20[[#This Row],[CycleNumber]]&gt;2,IF(AND(טבלה20[[#This Row],[LengthofCycle]]-F900=F900-F899,טבלה20[[#This Row],[LengthofCycle]]-F900&lt;&gt;0),1,""),"")</f>
        <v/>
      </c>
      <c r="I901" t="str">
        <f>IF(טבלה20[[#This Row],[דילוג]]=1,SUM(H901:H902),"")</f>
        <v/>
      </c>
      <c r="J901" t="str">
        <f>IF(AND(טבלה20[[#This Row],[CycleNumber]]&gt;B900,טבלה20[[#This Row],[CycleNumber]]&gt;2),IF(טבלה20[[#This Row],[דילוג]]=1,טבלה20[[#This Row],[LengthofCycle]]-F900,J900),"")</f>
        <v/>
      </c>
      <c r="K901">
        <f>IF(AND(טבלה20[[#This Row],[CycleNumber]]&gt;B900,טבלה20[[#This Row],[CycleNumber]]&gt;2),IF(טבלה20[[#This Row],[דילוג]]=1,1,IF(MAX(K899:K900)=1,1,IF(טבלה20[[#This Row],[LengthofCycle]]-F900&lt;&gt;טבלה20[[#This Row],[הפרש קבוע אחרון]],0,""))),"")</f>
        <v>0</v>
      </c>
      <c r="L901" t="str">
        <f>IF(טבלה20[[#This Row],[CycleNumber]]&lt;3,"",IF(טבלה20[[#This Row],[דילוג]]=1,1,IF(L900="","",IF(טבלה20[[#This Row],[LengthofCycle]]-F900=טבלה20[[#This Row],[הפרש קבוע אחרון]],1,IF(L900+1&gt;3,"",L900+1)))))</f>
        <v/>
      </c>
      <c r="M901" t="str">
        <f>IF(AND(טבלה20[[#This Row],[פעילות]]=1,L902=2,L903=1,B903&gt;טבלה20[[#This Row],[CycleNumber]]),1,"")</f>
        <v/>
      </c>
      <c r="N901" t="str">
        <f>IF(AND(טבלה20[[#This Row],[האם יש לאישה וסת דילוג?]]=1,טבלה20[[#This Row],[CycleNumber]]&gt;5),IF(AND(טבלה20[[#This Row],[LengthofCycle]]=F898,F900=F897,F899=F896),1,""),"")</f>
        <v/>
      </c>
      <c r="O901" t="str">
        <f>IF(OR(טבלה20[[#This Row],[פעילות]]="",L900=""),"",IF(טבלה20[[#This Row],[פעילות]]=1,1,0))</f>
        <v/>
      </c>
      <c r="P901" t="str">
        <f>IF(AND(טבלה20[[#This Row],[הפרש קבוע אחרון]]&lt;&gt;"",טבלה20[[#This Row],[CycleNumber]]&lt;B902,B902&lt;&gt;"",טבלה20[[#This Row],[פעילות]]&lt;4),IF(F902-טבלה20[[#This Row],[LengthofCycle]]=טבלה20[[#This Row],[הפרש קבוע אחרון]],1,0),"")</f>
        <v/>
      </c>
      <c r="Q901" s="14" t="str">
        <f>IF(טבלה20[[#This Row],[פעילות]]="","",IF(OR(Q900="",AND(טבלה20[[#This Row],[דילוג]]=1,L900=3)),1,Q900+1))</f>
        <v/>
      </c>
      <c r="R901" s="14" t="str">
        <f>IF(AND(טבלה20[[#This Row],[מחזורי פעילות]]=3,H902=1,טבלה20[[#This Row],[הפרש קבוע אחרון]]&lt;&gt;J902),1,"")</f>
        <v/>
      </c>
      <c r="S901" s="14" t="str">
        <f>IF(AND(טבלה20[[#This Row],[מחזורי פעילות]]=3,H902=1,טבלה20[[#This Row],[הפרש קבוע אחרון]]=J902),1,"")</f>
        <v/>
      </c>
      <c r="T901" s="14" t="str">
        <f>IF(AND(טבלה20[[#This Row],[דילוג]]=1,טבלה20[[#This Row],[הפרש קבוע אחרון]]=J900,טבלה20[[#This Row],[מחזורי פעילות]]&gt;1),1,"")</f>
        <v/>
      </c>
      <c r="U901" s="14" t="str">
        <f>IF(OR(AND(טבלה20[[#This Row],[מחזורי פעילות]]&lt;&gt;"",Q902=""),AND(טבלה20[[#This Row],[פעילות]]=3,Q902=1)),טבלה20[[#This Row],[מחזורי פעילות]],"")</f>
        <v/>
      </c>
      <c r="V901" s="14" t="str">
        <f>IF(טבלה20[[#This Row],[באיזה מחזור נעקר אחרי קביעה?]]&lt;&gt;"",1,"")</f>
        <v/>
      </c>
      <c r="W901" s="14" t="str">
        <f>IF(AND(טבלה20[[#This Row],[באיזה מחזור נעקר אחרי קביעה?]]&lt;&gt;"",טבלה20[[#This Row],[CycleNumber]]&gt;B902),טבלה20[[#This Row],[באיזה מחזור נעקר אחרי קביעה?]],"")</f>
        <v/>
      </c>
      <c r="X901" s="14" t="str">
        <f>IF(AND(טבלה20[[#This Row],[הפרש קבוע אחרון]]&lt;&gt;"",J900=""),טבלה20[[#This Row],[CycleNumber]],"")</f>
        <v/>
      </c>
      <c r="Y901" s="14" t="str">
        <f>IF(OR(טבלה20[[#This Row],[CycleNumber]]&gt;B902,B902=""),טבלה20[[#This Row],[CycleNumber]],"")</f>
        <v/>
      </c>
      <c r="Z9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1" t="s">
        <v>79</v>
      </c>
      <c r="AS901">
        <v>8</v>
      </c>
      <c r="AT901">
        <v>29</v>
      </c>
      <c r="AU901">
        <f t="shared" ref="AU901:AU964" si="31">IF(AS901=AS899+2,IF(AND(AT899-AT900=AT900-AT901,AT899-AT900&lt;&gt;0),1,0),"")</f>
        <v>0</v>
      </c>
      <c r="AV901" t="str">
        <f t="shared" si="30"/>
        <v/>
      </c>
    </row>
    <row r="902" spans="1:48" x14ac:dyDescent="0.25">
      <c r="A902" t="s">
        <v>79</v>
      </c>
      <c r="B902">
        <v>10</v>
      </c>
      <c r="C902">
        <v>0</v>
      </c>
      <c r="D902">
        <v>1</v>
      </c>
      <c r="E902">
        <v>0</v>
      </c>
      <c r="F902">
        <v>31</v>
      </c>
      <c r="G902">
        <f>טבלה20[[#This Row],[LengthofCycle]]+1</f>
        <v>32</v>
      </c>
      <c r="H902" t="str">
        <f>IF(טבלה20[[#This Row],[CycleNumber]]&gt;2,IF(AND(טבלה20[[#This Row],[LengthofCycle]]-F901=F901-F900,טבלה20[[#This Row],[LengthofCycle]]-F901&lt;&gt;0),1,""),"")</f>
        <v/>
      </c>
      <c r="I902" t="str">
        <f>IF(טבלה20[[#This Row],[דילוג]]=1,SUM(H902:H903),"")</f>
        <v/>
      </c>
      <c r="J902" t="str">
        <f>IF(AND(טבלה20[[#This Row],[CycleNumber]]&gt;B901,טבלה20[[#This Row],[CycleNumber]]&gt;2),IF(טבלה20[[#This Row],[דילוג]]=1,טבלה20[[#This Row],[LengthofCycle]]-F901,J901),"")</f>
        <v/>
      </c>
      <c r="K902">
        <f>IF(AND(טבלה20[[#This Row],[CycleNumber]]&gt;B901,טבלה20[[#This Row],[CycleNumber]]&gt;2),IF(טבלה20[[#This Row],[דילוג]]=1,1,IF(MAX(K900:K901)=1,1,IF(טבלה20[[#This Row],[LengthofCycle]]-F901&lt;&gt;טבלה20[[#This Row],[הפרש קבוע אחרון]],0,""))),"")</f>
        <v>0</v>
      </c>
      <c r="L902" t="str">
        <f>IF(טבלה20[[#This Row],[CycleNumber]]&lt;3,"",IF(טבלה20[[#This Row],[דילוג]]=1,1,IF(L901="","",IF(טבלה20[[#This Row],[LengthofCycle]]-F901=טבלה20[[#This Row],[הפרש קבוע אחרון]],1,IF(L901+1&gt;3,"",L901+1)))))</f>
        <v/>
      </c>
      <c r="M902" t="str">
        <f>IF(AND(טבלה20[[#This Row],[פעילות]]=1,L903=2,L904=1,B904&gt;טבלה20[[#This Row],[CycleNumber]]),1,"")</f>
        <v/>
      </c>
      <c r="N902" t="str">
        <f>IF(AND(טבלה20[[#This Row],[האם יש לאישה וסת דילוג?]]=1,טבלה20[[#This Row],[CycleNumber]]&gt;5),IF(AND(טבלה20[[#This Row],[LengthofCycle]]=F899,F901=F898,F900=F897),1,""),"")</f>
        <v/>
      </c>
      <c r="O902" t="str">
        <f>IF(OR(טבלה20[[#This Row],[פעילות]]="",L901=""),"",IF(טבלה20[[#This Row],[פעילות]]=1,1,0))</f>
        <v/>
      </c>
      <c r="P902" t="str">
        <f>IF(AND(טבלה20[[#This Row],[הפרש קבוע אחרון]]&lt;&gt;"",טבלה20[[#This Row],[CycleNumber]]&lt;B903,B903&lt;&gt;"",טבלה20[[#This Row],[פעילות]]&lt;4),IF(F903-טבלה20[[#This Row],[LengthofCycle]]=טבלה20[[#This Row],[הפרש קבוע אחרון]],1,0),"")</f>
        <v/>
      </c>
      <c r="Q902" s="14" t="str">
        <f>IF(טבלה20[[#This Row],[פעילות]]="","",IF(OR(Q901="",AND(טבלה20[[#This Row],[דילוג]]=1,L901=3)),1,Q901+1))</f>
        <v/>
      </c>
      <c r="R902" s="14" t="str">
        <f>IF(AND(טבלה20[[#This Row],[מחזורי פעילות]]=3,H903=1,טבלה20[[#This Row],[הפרש קבוע אחרון]]&lt;&gt;J903),1,"")</f>
        <v/>
      </c>
      <c r="S902" s="14" t="str">
        <f>IF(AND(טבלה20[[#This Row],[מחזורי פעילות]]=3,H903=1,טבלה20[[#This Row],[הפרש קבוע אחרון]]=J903),1,"")</f>
        <v/>
      </c>
      <c r="T902" s="14" t="str">
        <f>IF(AND(טבלה20[[#This Row],[דילוג]]=1,טבלה20[[#This Row],[הפרש קבוע אחרון]]=J901,טבלה20[[#This Row],[מחזורי פעילות]]&gt;1),1,"")</f>
        <v/>
      </c>
      <c r="U902" s="14" t="str">
        <f>IF(OR(AND(טבלה20[[#This Row],[מחזורי פעילות]]&lt;&gt;"",Q903=""),AND(טבלה20[[#This Row],[פעילות]]=3,Q903=1)),טבלה20[[#This Row],[מחזורי פעילות]],"")</f>
        <v/>
      </c>
      <c r="V902" s="14" t="str">
        <f>IF(טבלה20[[#This Row],[באיזה מחזור נעקר אחרי קביעה?]]&lt;&gt;"",1,"")</f>
        <v/>
      </c>
      <c r="W902" s="14" t="str">
        <f>IF(AND(טבלה20[[#This Row],[באיזה מחזור נעקר אחרי קביעה?]]&lt;&gt;"",טבלה20[[#This Row],[CycleNumber]]&gt;B903),טבלה20[[#This Row],[באיזה מחזור נעקר אחרי קביעה?]],"")</f>
        <v/>
      </c>
      <c r="X902" s="14" t="str">
        <f>IF(AND(טבלה20[[#This Row],[הפרש קבוע אחרון]]&lt;&gt;"",J901=""),טבלה20[[#This Row],[CycleNumber]],"")</f>
        <v/>
      </c>
      <c r="Y902" s="14" t="str">
        <f>IF(OR(טבלה20[[#This Row],[CycleNumber]]&gt;B903,B903=""),טבלה20[[#This Row],[CycleNumber]],"")</f>
        <v/>
      </c>
      <c r="Z9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2" t="s">
        <v>79</v>
      </c>
      <c r="AS902">
        <v>9</v>
      </c>
      <c r="AT902">
        <v>32</v>
      </c>
      <c r="AU902">
        <f t="shared" si="31"/>
        <v>0</v>
      </c>
      <c r="AV902" t="str">
        <f t="shared" ref="AV902:AV965" si="32">IF(AND(AU902=1,AU901=1),1,"")</f>
        <v/>
      </c>
    </row>
    <row r="903" spans="1:48" x14ac:dyDescent="0.25">
      <c r="A903" t="s">
        <v>79</v>
      </c>
      <c r="B903">
        <v>11</v>
      </c>
      <c r="C903">
        <v>0</v>
      </c>
      <c r="D903">
        <v>1</v>
      </c>
      <c r="E903">
        <v>0</v>
      </c>
      <c r="F903">
        <v>29</v>
      </c>
      <c r="G903">
        <f>טבלה20[[#This Row],[LengthofCycle]]+1</f>
        <v>30</v>
      </c>
      <c r="H903" t="str">
        <f>IF(טבלה20[[#This Row],[CycleNumber]]&gt;2,IF(AND(טבלה20[[#This Row],[LengthofCycle]]-F902=F902-F901,טבלה20[[#This Row],[LengthofCycle]]-F902&lt;&gt;0),1,""),"")</f>
        <v/>
      </c>
      <c r="I903" t="str">
        <f>IF(טבלה20[[#This Row],[דילוג]]=1,SUM(H903:H904),"")</f>
        <v/>
      </c>
      <c r="J903" t="str">
        <f>IF(AND(טבלה20[[#This Row],[CycleNumber]]&gt;B902,טבלה20[[#This Row],[CycleNumber]]&gt;2),IF(טבלה20[[#This Row],[דילוג]]=1,טבלה20[[#This Row],[LengthofCycle]]-F902,J902),"")</f>
        <v/>
      </c>
      <c r="K903">
        <f>IF(AND(טבלה20[[#This Row],[CycleNumber]]&gt;B902,טבלה20[[#This Row],[CycleNumber]]&gt;2),IF(טבלה20[[#This Row],[דילוג]]=1,1,IF(MAX(K901:K902)=1,1,IF(טבלה20[[#This Row],[LengthofCycle]]-F902&lt;&gt;טבלה20[[#This Row],[הפרש קבוע אחרון]],0,""))),"")</f>
        <v>0</v>
      </c>
      <c r="L903" t="str">
        <f>IF(טבלה20[[#This Row],[CycleNumber]]&lt;3,"",IF(טבלה20[[#This Row],[דילוג]]=1,1,IF(L902="","",IF(טבלה20[[#This Row],[LengthofCycle]]-F902=טבלה20[[#This Row],[הפרש קבוע אחרון]],1,IF(L902+1&gt;3,"",L902+1)))))</f>
        <v/>
      </c>
      <c r="M903" t="str">
        <f>IF(AND(טבלה20[[#This Row],[פעילות]]=1,L904=2,L905=1,B905&gt;טבלה20[[#This Row],[CycleNumber]]),1,"")</f>
        <v/>
      </c>
      <c r="N903" t="str">
        <f>IF(AND(טבלה20[[#This Row],[האם יש לאישה וסת דילוג?]]=1,טבלה20[[#This Row],[CycleNumber]]&gt;5),IF(AND(טבלה20[[#This Row],[LengthofCycle]]=F900,F902=F899,F901=F898),1,""),"")</f>
        <v/>
      </c>
      <c r="O903" t="str">
        <f>IF(OR(טבלה20[[#This Row],[פעילות]]="",L902=""),"",IF(טבלה20[[#This Row],[פעילות]]=1,1,0))</f>
        <v/>
      </c>
      <c r="P903" t="str">
        <f>IF(AND(טבלה20[[#This Row],[הפרש קבוע אחרון]]&lt;&gt;"",טבלה20[[#This Row],[CycleNumber]]&lt;B904,B904&lt;&gt;"",טבלה20[[#This Row],[פעילות]]&lt;4),IF(F904-טבלה20[[#This Row],[LengthofCycle]]=טבלה20[[#This Row],[הפרש קבוע אחרון]],1,0),"")</f>
        <v/>
      </c>
      <c r="Q903" s="14" t="str">
        <f>IF(טבלה20[[#This Row],[פעילות]]="","",IF(OR(Q902="",AND(טבלה20[[#This Row],[דילוג]]=1,L902=3)),1,Q902+1))</f>
        <v/>
      </c>
      <c r="R903" s="14" t="str">
        <f>IF(AND(טבלה20[[#This Row],[מחזורי פעילות]]=3,H904=1,טבלה20[[#This Row],[הפרש קבוע אחרון]]&lt;&gt;J904),1,"")</f>
        <v/>
      </c>
      <c r="S903" s="14" t="str">
        <f>IF(AND(טבלה20[[#This Row],[מחזורי פעילות]]=3,H904=1,טבלה20[[#This Row],[הפרש קבוע אחרון]]=J904),1,"")</f>
        <v/>
      </c>
      <c r="T903" s="14" t="str">
        <f>IF(AND(טבלה20[[#This Row],[דילוג]]=1,טבלה20[[#This Row],[הפרש קבוע אחרון]]=J902,טבלה20[[#This Row],[מחזורי פעילות]]&gt;1),1,"")</f>
        <v/>
      </c>
      <c r="U903" s="14" t="str">
        <f>IF(OR(AND(טבלה20[[#This Row],[מחזורי פעילות]]&lt;&gt;"",Q904=""),AND(טבלה20[[#This Row],[פעילות]]=3,Q904=1)),טבלה20[[#This Row],[מחזורי פעילות]],"")</f>
        <v/>
      </c>
      <c r="V903" s="14" t="str">
        <f>IF(טבלה20[[#This Row],[באיזה מחזור נעקר אחרי קביעה?]]&lt;&gt;"",1,"")</f>
        <v/>
      </c>
      <c r="W903" s="14" t="str">
        <f>IF(AND(טבלה20[[#This Row],[באיזה מחזור נעקר אחרי קביעה?]]&lt;&gt;"",טבלה20[[#This Row],[CycleNumber]]&gt;B904),טבלה20[[#This Row],[באיזה מחזור נעקר אחרי קביעה?]],"")</f>
        <v/>
      </c>
      <c r="X903" s="14" t="str">
        <f>IF(AND(טבלה20[[#This Row],[הפרש קבוע אחרון]]&lt;&gt;"",J902=""),טבלה20[[#This Row],[CycleNumber]],"")</f>
        <v/>
      </c>
      <c r="Y903" s="14" t="str">
        <f>IF(OR(טבלה20[[#This Row],[CycleNumber]]&gt;B904,B904=""),טבלה20[[#This Row],[CycleNumber]],"")</f>
        <v/>
      </c>
      <c r="Z9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3" t="s">
        <v>79</v>
      </c>
      <c r="AS903">
        <v>10</v>
      </c>
      <c r="AT903">
        <v>31</v>
      </c>
      <c r="AU903">
        <f t="shared" si="31"/>
        <v>0</v>
      </c>
      <c r="AV903" t="str">
        <f t="shared" si="32"/>
        <v/>
      </c>
    </row>
    <row r="904" spans="1:48" x14ac:dyDescent="0.25">
      <c r="A904" t="s">
        <v>79</v>
      </c>
      <c r="B904">
        <v>12</v>
      </c>
      <c r="C904">
        <v>0</v>
      </c>
      <c r="D904">
        <v>1</v>
      </c>
      <c r="E904">
        <v>0</v>
      </c>
      <c r="F904">
        <v>30</v>
      </c>
      <c r="G904">
        <f>טבלה20[[#This Row],[LengthofCycle]]+1</f>
        <v>31</v>
      </c>
      <c r="H904" t="str">
        <f>IF(טבלה20[[#This Row],[CycleNumber]]&gt;2,IF(AND(טבלה20[[#This Row],[LengthofCycle]]-F903=F903-F902,טבלה20[[#This Row],[LengthofCycle]]-F903&lt;&gt;0),1,""),"")</f>
        <v/>
      </c>
      <c r="I904" t="str">
        <f>IF(טבלה20[[#This Row],[דילוג]]=1,SUM(H904:H905),"")</f>
        <v/>
      </c>
      <c r="J904" t="str">
        <f>IF(AND(טבלה20[[#This Row],[CycleNumber]]&gt;B903,טבלה20[[#This Row],[CycleNumber]]&gt;2),IF(טבלה20[[#This Row],[דילוג]]=1,טבלה20[[#This Row],[LengthofCycle]]-F903,J903),"")</f>
        <v/>
      </c>
      <c r="K904">
        <f>IF(AND(טבלה20[[#This Row],[CycleNumber]]&gt;B903,טבלה20[[#This Row],[CycleNumber]]&gt;2),IF(טבלה20[[#This Row],[דילוג]]=1,1,IF(MAX(K902:K903)=1,1,IF(טבלה20[[#This Row],[LengthofCycle]]-F903&lt;&gt;טבלה20[[#This Row],[הפרש קבוע אחרון]],0,""))),"")</f>
        <v>0</v>
      </c>
      <c r="L904" t="str">
        <f>IF(טבלה20[[#This Row],[CycleNumber]]&lt;3,"",IF(טבלה20[[#This Row],[דילוג]]=1,1,IF(L903="","",IF(טבלה20[[#This Row],[LengthofCycle]]-F903=טבלה20[[#This Row],[הפרש קבוע אחרון]],1,IF(L903+1&gt;3,"",L903+1)))))</f>
        <v/>
      </c>
      <c r="M904" t="str">
        <f>IF(AND(טבלה20[[#This Row],[פעילות]]=1,L905=2,L906=1,B906&gt;טבלה20[[#This Row],[CycleNumber]]),1,"")</f>
        <v/>
      </c>
      <c r="N904" t="str">
        <f>IF(AND(טבלה20[[#This Row],[האם יש לאישה וסת דילוג?]]=1,טבלה20[[#This Row],[CycleNumber]]&gt;5),IF(AND(טבלה20[[#This Row],[LengthofCycle]]=F901,F903=F900,F902=F899),1,""),"")</f>
        <v/>
      </c>
      <c r="O904" t="str">
        <f>IF(OR(טבלה20[[#This Row],[פעילות]]="",L903=""),"",IF(טבלה20[[#This Row],[פעילות]]=1,1,0))</f>
        <v/>
      </c>
      <c r="P904" t="str">
        <f>IF(AND(טבלה20[[#This Row],[הפרש קבוע אחרון]]&lt;&gt;"",טבלה20[[#This Row],[CycleNumber]]&lt;B905,B905&lt;&gt;"",טבלה20[[#This Row],[פעילות]]&lt;4),IF(F905-טבלה20[[#This Row],[LengthofCycle]]=טבלה20[[#This Row],[הפרש קבוע אחרון]],1,0),"")</f>
        <v/>
      </c>
      <c r="Q904" s="14" t="str">
        <f>IF(טבלה20[[#This Row],[פעילות]]="","",IF(OR(Q903="",AND(טבלה20[[#This Row],[דילוג]]=1,L903=3)),1,Q903+1))</f>
        <v/>
      </c>
      <c r="R904" s="14" t="str">
        <f>IF(AND(טבלה20[[#This Row],[מחזורי פעילות]]=3,H905=1,טבלה20[[#This Row],[הפרש קבוע אחרון]]&lt;&gt;J905),1,"")</f>
        <v/>
      </c>
      <c r="S904" s="14" t="str">
        <f>IF(AND(טבלה20[[#This Row],[מחזורי פעילות]]=3,H905=1,טבלה20[[#This Row],[הפרש קבוע אחרון]]=J905),1,"")</f>
        <v/>
      </c>
      <c r="T904" s="14" t="str">
        <f>IF(AND(טבלה20[[#This Row],[דילוג]]=1,טבלה20[[#This Row],[הפרש קבוע אחרון]]=J903,טבלה20[[#This Row],[מחזורי פעילות]]&gt;1),1,"")</f>
        <v/>
      </c>
      <c r="U904" s="14" t="str">
        <f>IF(OR(AND(טבלה20[[#This Row],[מחזורי פעילות]]&lt;&gt;"",Q905=""),AND(טבלה20[[#This Row],[פעילות]]=3,Q905=1)),טבלה20[[#This Row],[מחזורי פעילות]],"")</f>
        <v/>
      </c>
      <c r="V904" s="14" t="str">
        <f>IF(טבלה20[[#This Row],[באיזה מחזור נעקר אחרי קביעה?]]&lt;&gt;"",1,"")</f>
        <v/>
      </c>
      <c r="W904" s="14" t="str">
        <f>IF(AND(טבלה20[[#This Row],[באיזה מחזור נעקר אחרי קביעה?]]&lt;&gt;"",טבלה20[[#This Row],[CycleNumber]]&gt;B905),טבלה20[[#This Row],[באיזה מחזור נעקר אחרי קביעה?]],"")</f>
        <v/>
      </c>
      <c r="X904" s="14" t="str">
        <f>IF(AND(טבלה20[[#This Row],[הפרש קבוע אחרון]]&lt;&gt;"",J903=""),טבלה20[[#This Row],[CycleNumber]],"")</f>
        <v/>
      </c>
      <c r="Y904" s="14" t="str">
        <f>IF(OR(טבלה20[[#This Row],[CycleNumber]]&gt;B905,B905=""),טבלה20[[#This Row],[CycleNumber]],"")</f>
        <v/>
      </c>
      <c r="Z9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4" t="s">
        <v>79</v>
      </c>
      <c r="AS904">
        <v>11</v>
      </c>
      <c r="AT904">
        <v>29</v>
      </c>
      <c r="AU904">
        <f t="shared" si="31"/>
        <v>0</v>
      </c>
      <c r="AV904" t="str">
        <f t="shared" si="32"/>
        <v/>
      </c>
    </row>
    <row r="905" spans="1:48" x14ac:dyDescent="0.25">
      <c r="A905" t="s">
        <v>79</v>
      </c>
      <c r="B905">
        <v>13</v>
      </c>
      <c r="C905">
        <v>0</v>
      </c>
      <c r="D905">
        <v>1</v>
      </c>
      <c r="E905">
        <v>0</v>
      </c>
      <c r="F905">
        <v>28</v>
      </c>
      <c r="G905">
        <f>טבלה20[[#This Row],[LengthofCycle]]+1</f>
        <v>29</v>
      </c>
      <c r="H905" t="str">
        <f>IF(טבלה20[[#This Row],[CycleNumber]]&gt;2,IF(AND(טבלה20[[#This Row],[LengthofCycle]]-F904=F904-F903,טבלה20[[#This Row],[LengthofCycle]]-F904&lt;&gt;0),1,""),"")</f>
        <v/>
      </c>
      <c r="I905" t="str">
        <f>IF(טבלה20[[#This Row],[דילוג]]=1,SUM(H905:H906),"")</f>
        <v/>
      </c>
      <c r="J905" t="str">
        <f>IF(AND(טבלה20[[#This Row],[CycleNumber]]&gt;B904,טבלה20[[#This Row],[CycleNumber]]&gt;2),IF(טבלה20[[#This Row],[דילוג]]=1,טבלה20[[#This Row],[LengthofCycle]]-F904,J904),"")</f>
        <v/>
      </c>
      <c r="K905">
        <f>IF(AND(טבלה20[[#This Row],[CycleNumber]]&gt;B904,טבלה20[[#This Row],[CycleNumber]]&gt;2),IF(טבלה20[[#This Row],[דילוג]]=1,1,IF(MAX(K903:K904)=1,1,IF(טבלה20[[#This Row],[LengthofCycle]]-F904&lt;&gt;טבלה20[[#This Row],[הפרש קבוע אחרון]],0,""))),"")</f>
        <v>0</v>
      </c>
      <c r="L905" t="str">
        <f>IF(טבלה20[[#This Row],[CycleNumber]]&lt;3,"",IF(טבלה20[[#This Row],[דילוג]]=1,1,IF(L904="","",IF(טבלה20[[#This Row],[LengthofCycle]]-F904=טבלה20[[#This Row],[הפרש קבוע אחרון]],1,IF(L904+1&gt;3,"",L904+1)))))</f>
        <v/>
      </c>
      <c r="M905" t="str">
        <f>IF(AND(טבלה20[[#This Row],[פעילות]]=1,L906=2,L907=1,B907&gt;טבלה20[[#This Row],[CycleNumber]]),1,"")</f>
        <v/>
      </c>
      <c r="N905" t="str">
        <f>IF(AND(טבלה20[[#This Row],[האם יש לאישה וסת דילוג?]]=1,טבלה20[[#This Row],[CycleNumber]]&gt;5),IF(AND(טבלה20[[#This Row],[LengthofCycle]]=F902,F904=F901,F903=F900),1,""),"")</f>
        <v/>
      </c>
      <c r="O905" t="str">
        <f>IF(OR(טבלה20[[#This Row],[פעילות]]="",L904=""),"",IF(טבלה20[[#This Row],[פעילות]]=1,1,0))</f>
        <v/>
      </c>
      <c r="P905" t="str">
        <f>IF(AND(טבלה20[[#This Row],[הפרש קבוע אחרון]]&lt;&gt;"",טבלה20[[#This Row],[CycleNumber]]&lt;B906,B906&lt;&gt;"",טבלה20[[#This Row],[פעילות]]&lt;4),IF(F906-טבלה20[[#This Row],[LengthofCycle]]=טבלה20[[#This Row],[הפרש קבוע אחרון]],1,0),"")</f>
        <v/>
      </c>
      <c r="Q905" s="14" t="str">
        <f>IF(טבלה20[[#This Row],[פעילות]]="","",IF(OR(Q904="",AND(טבלה20[[#This Row],[דילוג]]=1,L904=3)),1,Q904+1))</f>
        <v/>
      </c>
      <c r="R905" s="14" t="str">
        <f>IF(AND(טבלה20[[#This Row],[מחזורי פעילות]]=3,H906=1,טבלה20[[#This Row],[הפרש קבוע אחרון]]&lt;&gt;J906),1,"")</f>
        <v/>
      </c>
      <c r="S905" s="14" t="str">
        <f>IF(AND(טבלה20[[#This Row],[מחזורי פעילות]]=3,H906=1,טבלה20[[#This Row],[הפרש קבוע אחרון]]=J906),1,"")</f>
        <v/>
      </c>
      <c r="T905" s="14" t="str">
        <f>IF(AND(טבלה20[[#This Row],[דילוג]]=1,טבלה20[[#This Row],[הפרש קבוע אחרון]]=J904,טבלה20[[#This Row],[מחזורי פעילות]]&gt;1),1,"")</f>
        <v/>
      </c>
      <c r="U905" s="14" t="str">
        <f>IF(OR(AND(טבלה20[[#This Row],[מחזורי פעילות]]&lt;&gt;"",Q906=""),AND(טבלה20[[#This Row],[פעילות]]=3,Q906=1)),טבלה20[[#This Row],[מחזורי פעילות]],"")</f>
        <v/>
      </c>
      <c r="V905" s="14" t="str">
        <f>IF(טבלה20[[#This Row],[באיזה מחזור נעקר אחרי קביעה?]]&lt;&gt;"",1,"")</f>
        <v/>
      </c>
      <c r="W905" s="14" t="str">
        <f>IF(AND(טבלה20[[#This Row],[באיזה מחזור נעקר אחרי קביעה?]]&lt;&gt;"",טבלה20[[#This Row],[CycleNumber]]&gt;B906),טבלה20[[#This Row],[באיזה מחזור נעקר אחרי קביעה?]],"")</f>
        <v/>
      </c>
      <c r="X905" s="14" t="str">
        <f>IF(AND(טבלה20[[#This Row],[הפרש קבוע אחרון]]&lt;&gt;"",J904=""),טבלה20[[#This Row],[CycleNumber]],"")</f>
        <v/>
      </c>
      <c r="Y905" s="14" t="str">
        <f>IF(OR(טבלה20[[#This Row],[CycleNumber]]&gt;B906,B906=""),טבלה20[[#This Row],[CycleNumber]],"")</f>
        <v/>
      </c>
      <c r="Z9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5" t="s">
        <v>79</v>
      </c>
      <c r="AS905">
        <v>12</v>
      </c>
      <c r="AT905">
        <v>30</v>
      </c>
      <c r="AU905">
        <f t="shared" si="31"/>
        <v>0</v>
      </c>
      <c r="AV905" t="str">
        <f t="shared" si="32"/>
        <v/>
      </c>
    </row>
    <row r="906" spans="1:48" x14ac:dyDescent="0.25">
      <c r="A906" t="s">
        <v>79</v>
      </c>
      <c r="B906">
        <v>14</v>
      </c>
      <c r="C906">
        <v>0</v>
      </c>
      <c r="D906">
        <v>1</v>
      </c>
      <c r="E906">
        <v>0</v>
      </c>
      <c r="F906">
        <v>28</v>
      </c>
      <c r="G906">
        <f>טבלה20[[#This Row],[LengthofCycle]]+1</f>
        <v>29</v>
      </c>
      <c r="H906" t="str">
        <f>IF(טבלה20[[#This Row],[CycleNumber]]&gt;2,IF(AND(טבלה20[[#This Row],[LengthofCycle]]-F905=F905-F904,טבלה20[[#This Row],[LengthofCycle]]-F905&lt;&gt;0),1,""),"")</f>
        <v/>
      </c>
      <c r="I906" t="str">
        <f>IF(טבלה20[[#This Row],[דילוג]]=1,SUM(H906:H907),"")</f>
        <v/>
      </c>
      <c r="J906" t="str">
        <f>IF(AND(טבלה20[[#This Row],[CycleNumber]]&gt;B905,טבלה20[[#This Row],[CycleNumber]]&gt;2),IF(טבלה20[[#This Row],[דילוג]]=1,טבלה20[[#This Row],[LengthofCycle]]-F905,J905),"")</f>
        <v/>
      </c>
      <c r="K906">
        <f>IF(AND(טבלה20[[#This Row],[CycleNumber]]&gt;B905,טבלה20[[#This Row],[CycleNumber]]&gt;2),IF(טבלה20[[#This Row],[דילוג]]=1,1,IF(MAX(K904:K905)=1,1,IF(טבלה20[[#This Row],[LengthofCycle]]-F905&lt;&gt;טבלה20[[#This Row],[הפרש קבוע אחרון]],0,""))),"")</f>
        <v>0</v>
      </c>
      <c r="L906" t="str">
        <f>IF(טבלה20[[#This Row],[CycleNumber]]&lt;3,"",IF(טבלה20[[#This Row],[דילוג]]=1,1,IF(L905="","",IF(טבלה20[[#This Row],[LengthofCycle]]-F905=טבלה20[[#This Row],[הפרש קבוע אחרון]],1,IF(L905+1&gt;3,"",L905+1)))))</f>
        <v/>
      </c>
      <c r="M906" t="str">
        <f>IF(AND(טבלה20[[#This Row],[פעילות]]=1,L907=2,L908=1,B908&gt;טבלה20[[#This Row],[CycleNumber]]),1,"")</f>
        <v/>
      </c>
      <c r="N906" t="str">
        <f>IF(AND(טבלה20[[#This Row],[האם יש לאישה וסת דילוג?]]=1,טבלה20[[#This Row],[CycleNumber]]&gt;5),IF(AND(טבלה20[[#This Row],[LengthofCycle]]=F903,F905=F902,F904=F901),1,""),"")</f>
        <v/>
      </c>
      <c r="O906" t="str">
        <f>IF(OR(טבלה20[[#This Row],[פעילות]]="",L905=""),"",IF(טבלה20[[#This Row],[פעילות]]=1,1,0))</f>
        <v/>
      </c>
      <c r="P906" t="str">
        <f>IF(AND(טבלה20[[#This Row],[הפרש קבוע אחרון]]&lt;&gt;"",טבלה20[[#This Row],[CycleNumber]]&lt;B907,B907&lt;&gt;"",טבלה20[[#This Row],[פעילות]]&lt;4),IF(F907-טבלה20[[#This Row],[LengthofCycle]]=טבלה20[[#This Row],[הפרש קבוע אחרון]],1,0),"")</f>
        <v/>
      </c>
      <c r="Q906" s="14" t="str">
        <f>IF(טבלה20[[#This Row],[פעילות]]="","",IF(OR(Q905="",AND(טבלה20[[#This Row],[דילוג]]=1,L905=3)),1,Q905+1))</f>
        <v/>
      </c>
      <c r="R906" s="14" t="str">
        <f>IF(AND(טבלה20[[#This Row],[מחזורי פעילות]]=3,H907=1,טבלה20[[#This Row],[הפרש קבוע אחרון]]&lt;&gt;J907),1,"")</f>
        <v/>
      </c>
      <c r="S906" s="14" t="str">
        <f>IF(AND(טבלה20[[#This Row],[מחזורי פעילות]]=3,H907=1,טבלה20[[#This Row],[הפרש קבוע אחרון]]=J907),1,"")</f>
        <v/>
      </c>
      <c r="T906" s="14" t="str">
        <f>IF(AND(טבלה20[[#This Row],[דילוג]]=1,טבלה20[[#This Row],[הפרש קבוע אחרון]]=J905,טבלה20[[#This Row],[מחזורי פעילות]]&gt;1),1,"")</f>
        <v/>
      </c>
      <c r="U906" s="14" t="str">
        <f>IF(OR(AND(טבלה20[[#This Row],[מחזורי פעילות]]&lt;&gt;"",Q907=""),AND(טבלה20[[#This Row],[פעילות]]=3,Q907=1)),טבלה20[[#This Row],[מחזורי פעילות]],"")</f>
        <v/>
      </c>
      <c r="V906" s="14" t="str">
        <f>IF(טבלה20[[#This Row],[באיזה מחזור נעקר אחרי קביעה?]]&lt;&gt;"",1,"")</f>
        <v/>
      </c>
      <c r="W906" s="14" t="str">
        <f>IF(AND(טבלה20[[#This Row],[באיזה מחזור נעקר אחרי קביעה?]]&lt;&gt;"",טבלה20[[#This Row],[CycleNumber]]&gt;B907),טבלה20[[#This Row],[באיזה מחזור נעקר אחרי קביעה?]],"")</f>
        <v/>
      </c>
      <c r="X906" s="14" t="str">
        <f>IF(AND(טבלה20[[#This Row],[הפרש קבוע אחרון]]&lt;&gt;"",J905=""),טבלה20[[#This Row],[CycleNumber]],"")</f>
        <v/>
      </c>
      <c r="Y906" s="14" t="str">
        <f>IF(OR(טבלה20[[#This Row],[CycleNumber]]&gt;B907,B907=""),טבלה20[[#This Row],[CycleNumber]],"")</f>
        <v/>
      </c>
      <c r="Z9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6" t="s">
        <v>79</v>
      </c>
      <c r="AS906">
        <v>13</v>
      </c>
      <c r="AT906">
        <v>28</v>
      </c>
      <c r="AU906">
        <f t="shared" si="31"/>
        <v>0</v>
      </c>
      <c r="AV906" t="str">
        <f t="shared" si="32"/>
        <v/>
      </c>
    </row>
    <row r="907" spans="1:48" x14ac:dyDescent="0.25">
      <c r="A907" t="s">
        <v>79</v>
      </c>
      <c r="B907">
        <v>15</v>
      </c>
      <c r="C907">
        <v>0</v>
      </c>
      <c r="D907">
        <v>1</v>
      </c>
      <c r="E907">
        <v>0</v>
      </c>
      <c r="F907">
        <v>31</v>
      </c>
      <c r="G907">
        <f>טבלה20[[#This Row],[LengthofCycle]]+1</f>
        <v>32</v>
      </c>
      <c r="H907" t="str">
        <f>IF(טבלה20[[#This Row],[CycleNumber]]&gt;2,IF(AND(טבלה20[[#This Row],[LengthofCycle]]-F906=F906-F905,טבלה20[[#This Row],[LengthofCycle]]-F906&lt;&gt;0),1,""),"")</f>
        <v/>
      </c>
      <c r="I907" t="str">
        <f>IF(טבלה20[[#This Row],[דילוג]]=1,SUM(H907:H908),"")</f>
        <v/>
      </c>
      <c r="J907" t="str">
        <f>IF(AND(טבלה20[[#This Row],[CycleNumber]]&gt;B906,טבלה20[[#This Row],[CycleNumber]]&gt;2),IF(טבלה20[[#This Row],[דילוג]]=1,טבלה20[[#This Row],[LengthofCycle]]-F906,J906),"")</f>
        <v/>
      </c>
      <c r="K907">
        <f>IF(AND(טבלה20[[#This Row],[CycleNumber]]&gt;B906,טבלה20[[#This Row],[CycleNumber]]&gt;2),IF(טבלה20[[#This Row],[דילוג]]=1,1,IF(MAX(K905:K906)=1,1,IF(טבלה20[[#This Row],[LengthofCycle]]-F906&lt;&gt;טבלה20[[#This Row],[הפרש קבוע אחרון]],0,""))),"")</f>
        <v>0</v>
      </c>
      <c r="L907" t="str">
        <f>IF(טבלה20[[#This Row],[CycleNumber]]&lt;3,"",IF(טבלה20[[#This Row],[דילוג]]=1,1,IF(L906="","",IF(טבלה20[[#This Row],[LengthofCycle]]-F906=טבלה20[[#This Row],[הפרש קבוע אחרון]],1,IF(L906+1&gt;3,"",L906+1)))))</f>
        <v/>
      </c>
      <c r="M907" t="str">
        <f>IF(AND(טבלה20[[#This Row],[פעילות]]=1,L908=2,L909=1,B909&gt;טבלה20[[#This Row],[CycleNumber]]),1,"")</f>
        <v/>
      </c>
      <c r="N907" t="str">
        <f>IF(AND(טבלה20[[#This Row],[האם יש לאישה וסת דילוג?]]=1,טבלה20[[#This Row],[CycleNumber]]&gt;5),IF(AND(טבלה20[[#This Row],[LengthofCycle]]=F904,F906=F903,F905=F902),1,""),"")</f>
        <v/>
      </c>
      <c r="O907" t="str">
        <f>IF(OR(טבלה20[[#This Row],[פעילות]]="",L906=""),"",IF(טבלה20[[#This Row],[פעילות]]=1,1,0))</f>
        <v/>
      </c>
      <c r="P907" t="str">
        <f>IF(AND(טבלה20[[#This Row],[הפרש קבוע אחרון]]&lt;&gt;"",טבלה20[[#This Row],[CycleNumber]]&lt;B908,B908&lt;&gt;"",טבלה20[[#This Row],[פעילות]]&lt;4),IF(F908-טבלה20[[#This Row],[LengthofCycle]]=טבלה20[[#This Row],[הפרש קבוע אחרון]],1,0),"")</f>
        <v/>
      </c>
      <c r="Q907" s="14" t="str">
        <f>IF(טבלה20[[#This Row],[פעילות]]="","",IF(OR(Q906="",AND(טבלה20[[#This Row],[דילוג]]=1,L906=3)),1,Q906+1))</f>
        <v/>
      </c>
      <c r="R907" s="14" t="str">
        <f>IF(AND(טבלה20[[#This Row],[מחזורי פעילות]]=3,H908=1,טבלה20[[#This Row],[הפרש קבוע אחרון]]&lt;&gt;J908),1,"")</f>
        <v/>
      </c>
      <c r="S907" s="14" t="str">
        <f>IF(AND(טבלה20[[#This Row],[מחזורי פעילות]]=3,H908=1,טבלה20[[#This Row],[הפרש קבוע אחרון]]=J908),1,"")</f>
        <v/>
      </c>
      <c r="T907" s="14" t="str">
        <f>IF(AND(טבלה20[[#This Row],[דילוג]]=1,טבלה20[[#This Row],[הפרש קבוע אחרון]]=J906,טבלה20[[#This Row],[מחזורי פעילות]]&gt;1),1,"")</f>
        <v/>
      </c>
      <c r="U907" s="14" t="str">
        <f>IF(OR(AND(טבלה20[[#This Row],[מחזורי פעילות]]&lt;&gt;"",Q908=""),AND(טבלה20[[#This Row],[פעילות]]=3,Q908=1)),טבלה20[[#This Row],[מחזורי פעילות]],"")</f>
        <v/>
      </c>
      <c r="V907" s="14" t="str">
        <f>IF(טבלה20[[#This Row],[באיזה מחזור נעקר אחרי קביעה?]]&lt;&gt;"",1,"")</f>
        <v/>
      </c>
      <c r="W907" s="14" t="str">
        <f>IF(AND(טבלה20[[#This Row],[באיזה מחזור נעקר אחרי קביעה?]]&lt;&gt;"",טבלה20[[#This Row],[CycleNumber]]&gt;B908),טבלה20[[#This Row],[באיזה מחזור נעקר אחרי קביעה?]],"")</f>
        <v/>
      </c>
      <c r="X907" s="14" t="str">
        <f>IF(AND(טבלה20[[#This Row],[הפרש קבוע אחרון]]&lt;&gt;"",J906=""),טבלה20[[#This Row],[CycleNumber]],"")</f>
        <v/>
      </c>
      <c r="Y907" s="14" t="str">
        <f>IF(OR(טבלה20[[#This Row],[CycleNumber]]&gt;B908,B908=""),טבלה20[[#This Row],[CycleNumber]],"")</f>
        <v/>
      </c>
      <c r="Z9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7" t="s">
        <v>79</v>
      </c>
      <c r="AS907">
        <v>14</v>
      </c>
      <c r="AT907">
        <v>28</v>
      </c>
      <c r="AU907">
        <f t="shared" si="31"/>
        <v>0</v>
      </c>
      <c r="AV907" t="str">
        <f t="shared" si="32"/>
        <v/>
      </c>
    </row>
    <row r="908" spans="1:48" x14ac:dyDescent="0.25">
      <c r="A908" t="s">
        <v>79</v>
      </c>
      <c r="B908">
        <v>16</v>
      </c>
      <c r="C908">
        <v>0</v>
      </c>
      <c r="D908">
        <v>1</v>
      </c>
      <c r="E908">
        <v>0</v>
      </c>
      <c r="F908">
        <v>31</v>
      </c>
      <c r="G908">
        <f>טבלה20[[#This Row],[LengthofCycle]]+1</f>
        <v>32</v>
      </c>
      <c r="H908" t="str">
        <f>IF(טבלה20[[#This Row],[CycleNumber]]&gt;2,IF(AND(טבלה20[[#This Row],[LengthofCycle]]-F907=F907-F906,טבלה20[[#This Row],[LengthofCycle]]-F907&lt;&gt;0),1,""),"")</f>
        <v/>
      </c>
      <c r="I908" t="str">
        <f>IF(טבלה20[[#This Row],[דילוג]]=1,SUM(H908:H909),"")</f>
        <v/>
      </c>
      <c r="J908" t="str">
        <f>IF(AND(טבלה20[[#This Row],[CycleNumber]]&gt;B907,טבלה20[[#This Row],[CycleNumber]]&gt;2),IF(טבלה20[[#This Row],[דילוג]]=1,טבלה20[[#This Row],[LengthofCycle]]-F907,J907),"")</f>
        <v/>
      </c>
      <c r="K908">
        <f>IF(AND(טבלה20[[#This Row],[CycleNumber]]&gt;B907,טבלה20[[#This Row],[CycleNumber]]&gt;2),IF(טבלה20[[#This Row],[דילוג]]=1,1,IF(MAX(K906:K907)=1,1,IF(טבלה20[[#This Row],[LengthofCycle]]-F907&lt;&gt;טבלה20[[#This Row],[הפרש קבוע אחרון]],0,""))),"")</f>
        <v>0</v>
      </c>
      <c r="L908" t="str">
        <f>IF(טבלה20[[#This Row],[CycleNumber]]&lt;3,"",IF(טבלה20[[#This Row],[דילוג]]=1,1,IF(L907="","",IF(טבלה20[[#This Row],[LengthofCycle]]-F907=טבלה20[[#This Row],[הפרש קבוע אחרון]],1,IF(L907+1&gt;3,"",L907+1)))))</f>
        <v/>
      </c>
      <c r="M908" t="str">
        <f>IF(AND(טבלה20[[#This Row],[פעילות]]=1,L909=2,L910=1,B910&gt;טבלה20[[#This Row],[CycleNumber]]),1,"")</f>
        <v/>
      </c>
      <c r="N908" t="str">
        <f>IF(AND(טבלה20[[#This Row],[האם יש לאישה וסת דילוג?]]=1,טבלה20[[#This Row],[CycleNumber]]&gt;5),IF(AND(טבלה20[[#This Row],[LengthofCycle]]=F905,F907=F904,F906=F903),1,""),"")</f>
        <v/>
      </c>
      <c r="O908" t="str">
        <f>IF(OR(טבלה20[[#This Row],[פעילות]]="",L907=""),"",IF(טבלה20[[#This Row],[פעילות]]=1,1,0))</f>
        <v/>
      </c>
      <c r="P908" t="str">
        <f>IF(AND(טבלה20[[#This Row],[הפרש קבוע אחרון]]&lt;&gt;"",טבלה20[[#This Row],[CycleNumber]]&lt;B909,B909&lt;&gt;"",טבלה20[[#This Row],[פעילות]]&lt;4),IF(F909-טבלה20[[#This Row],[LengthofCycle]]=טבלה20[[#This Row],[הפרש קבוע אחרון]],1,0),"")</f>
        <v/>
      </c>
      <c r="Q908" s="14" t="str">
        <f>IF(טבלה20[[#This Row],[פעילות]]="","",IF(OR(Q907="",AND(טבלה20[[#This Row],[דילוג]]=1,L907=3)),1,Q907+1))</f>
        <v/>
      </c>
      <c r="R908" s="14" t="str">
        <f>IF(AND(טבלה20[[#This Row],[מחזורי פעילות]]=3,H909=1,טבלה20[[#This Row],[הפרש קבוע אחרון]]&lt;&gt;J909),1,"")</f>
        <v/>
      </c>
      <c r="S908" s="14" t="str">
        <f>IF(AND(טבלה20[[#This Row],[מחזורי פעילות]]=3,H909=1,טבלה20[[#This Row],[הפרש קבוע אחרון]]=J909),1,"")</f>
        <v/>
      </c>
      <c r="T908" s="14" t="str">
        <f>IF(AND(טבלה20[[#This Row],[דילוג]]=1,טבלה20[[#This Row],[הפרש קבוע אחרון]]=J907,טבלה20[[#This Row],[מחזורי פעילות]]&gt;1),1,"")</f>
        <v/>
      </c>
      <c r="U908" s="14" t="str">
        <f>IF(OR(AND(טבלה20[[#This Row],[מחזורי פעילות]]&lt;&gt;"",Q909=""),AND(טבלה20[[#This Row],[פעילות]]=3,Q909=1)),טבלה20[[#This Row],[מחזורי פעילות]],"")</f>
        <v/>
      </c>
      <c r="V908" s="14" t="str">
        <f>IF(טבלה20[[#This Row],[באיזה מחזור נעקר אחרי קביעה?]]&lt;&gt;"",1,"")</f>
        <v/>
      </c>
      <c r="W908" s="14" t="str">
        <f>IF(AND(טבלה20[[#This Row],[באיזה מחזור נעקר אחרי קביעה?]]&lt;&gt;"",טבלה20[[#This Row],[CycleNumber]]&gt;B909),טבלה20[[#This Row],[באיזה מחזור נעקר אחרי קביעה?]],"")</f>
        <v/>
      </c>
      <c r="X908" s="14" t="str">
        <f>IF(AND(טבלה20[[#This Row],[הפרש קבוע אחרון]]&lt;&gt;"",J907=""),טבלה20[[#This Row],[CycleNumber]],"")</f>
        <v/>
      </c>
      <c r="Y908" s="14">
        <f>IF(OR(טבלה20[[#This Row],[CycleNumber]]&gt;B909,B909=""),טבלה20[[#This Row],[CycleNumber]],"")</f>
        <v>16</v>
      </c>
      <c r="Z9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8" t="s">
        <v>79</v>
      </c>
      <c r="AS908">
        <v>15</v>
      </c>
      <c r="AT908">
        <v>31</v>
      </c>
      <c r="AU908">
        <f t="shared" si="31"/>
        <v>0</v>
      </c>
      <c r="AV908" t="str">
        <f t="shared" si="32"/>
        <v/>
      </c>
    </row>
    <row r="909" spans="1:48" x14ac:dyDescent="0.25">
      <c r="A909" t="s">
        <v>80</v>
      </c>
      <c r="B909">
        <v>1</v>
      </c>
      <c r="C909">
        <v>1</v>
      </c>
      <c r="D909">
        <v>1</v>
      </c>
      <c r="E909">
        <v>0</v>
      </c>
      <c r="F909">
        <v>31</v>
      </c>
      <c r="G909">
        <f>טבלה20[[#This Row],[LengthofCycle]]+1</f>
        <v>32</v>
      </c>
      <c r="H909" t="str">
        <f>IF(טבלה20[[#This Row],[CycleNumber]]&gt;2,IF(AND(טבלה20[[#This Row],[LengthofCycle]]-F908=F908-F907,טבלה20[[#This Row],[LengthofCycle]]-F908&lt;&gt;0),1,""),"")</f>
        <v/>
      </c>
      <c r="I909" t="str">
        <f>IF(טבלה20[[#This Row],[דילוג]]=1,SUM(H909:H910),"")</f>
        <v/>
      </c>
      <c r="J909" t="str">
        <f>IF(AND(טבלה20[[#This Row],[CycleNumber]]&gt;B908,טבלה20[[#This Row],[CycleNumber]]&gt;2),IF(טבלה20[[#This Row],[דילוג]]=1,טבלה20[[#This Row],[LengthofCycle]]-F908,J908),"")</f>
        <v/>
      </c>
      <c r="K909" t="str">
        <f>IF(AND(טבלה20[[#This Row],[CycleNumber]]&gt;B908,טבלה20[[#This Row],[CycleNumber]]&gt;2),IF(טבלה20[[#This Row],[דילוג]]=1,1,IF(MAX(K907:K908)=1,1,IF(טבלה20[[#This Row],[LengthofCycle]]-F908&lt;&gt;טבלה20[[#This Row],[הפרש קבוע אחרון]],0,""))),"")</f>
        <v/>
      </c>
      <c r="L909" t="str">
        <f>IF(טבלה20[[#This Row],[CycleNumber]]&lt;3,"",IF(טבלה20[[#This Row],[דילוג]]=1,1,IF(L908="","",IF(טבלה20[[#This Row],[LengthofCycle]]-F908=טבלה20[[#This Row],[הפרש קבוע אחרון]],1,IF(L908+1&gt;3,"",L908+1)))))</f>
        <v/>
      </c>
      <c r="M909" t="str">
        <f>IF(AND(טבלה20[[#This Row],[פעילות]]=1,L910=2,L911=1,B911&gt;טבלה20[[#This Row],[CycleNumber]]),1,"")</f>
        <v/>
      </c>
      <c r="N909" t="str">
        <f>IF(AND(טבלה20[[#This Row],[האם יש לאישה וסת דילוג?]]=1,טבלה20[[#This Row],[CycleNumber]]&gt;5),IF(AND(טבלה20[[#This Row],[LengthofCycle]]=F906,F908=F905,F907=F904),1,""),"")</f>
        <v/>
      </c>
      <c r="O909" t="str">
        <f>IF(OR(טבלה20[[#This Row],[פעילות]]="",L908=""),"",IF(טבלה20[[#This Row],[פעילות]]=1,1,0))</f>
        <v/>
      </c>
      <c r="P909" t="str">
        <f>IF(AND(טבלה20[[#This Row],[הפרש קבוע אחרון]]&lt;&gt;"",טבלה20[[#This Row],[CycleNumber]]&lt;B910,B910&lt;&gt;"",טבלה20[[#This Row],[פעילות]]&lt;4),IF(F910-טבלה20[[#This Row],[LengthofCycle]]=טבלה20[[#This Row],[הפרש קבוע אחרון]],1,0),"")</f>
        <v/>
      </c>
      <c r="Q909" s="14" t="str">
        <f>IF(טבלה20[[#This Row],[פעילות]]="","",IF(OR(Q908="",AND(טבלה20[[#This Row],[דילוג]]=1,L908=3)),1,Q908+1))</f>
        <v/>
      </c>
      <c r="R909" s="14" t="str">
        <f>IF(AND(טבלה20[[#This Row],[מחזורי פעילות]]=3,H910=1,טבלה20[[#This Row],[הפרש קבוע אחרון]]&lt;&gt;J910),1,"")</f>
        <v/>
      </c>
      <c r="S909" s="14" t="str">
        <f>IF(AND(טבלה20[[#This Row],[מחזורי פעילות]]=3,H910=1,טבלה20[[#This Row],[הפרש קבוע אחרון]]=J910),1,"")</f>
        <v/>
      </c>
      <c r="T909" s="14" t="str">
        <f>IF(AND(טבלה20[[#This Row],[דילוג]]=1,טבלה20[[#This Row],[הפרש קבוע אחרון]]=J908,טבלה20[[#This Row],[מחזורי פעילות]]&gt;1),1,"")</f>
        <v/>
      </c>
      <c r="U909" s="14" t="str">
        <f>IF(OR(AND(טבלה20[[#This Row],[מחזורי פעילות]]&lt;&gt;"",Q910=""),AND(טבלה20[[#This Row],[פעילות]]=3,Q910=1)),טבלה20[[#This Row],[מחזורי פעילות]],"")</f>
        <v/>
      </c>
      <c r="V909" s="14" t="str">
        <f>IF(טבלה20[[#This Row],[באיזה מחזור נעקר אחרי קביעה?]]&lt;&gt;"",1,"")</f>
        <v/>
      </c>
      <c r="W909" s="14" t="str">
        <f>IF(AND(טבלה20[[#This Row],[באיזה מחזור נעקר אחרי קביעה?]]&lt;&gt;"",טבלה20[[#This Row],[CycleNumber]]&gt;B910),טבלה20[[#This Row],[באיזה מחזור נעקר אחרי קביעה?]],"")</f>
        <v/>
      </c>
      <c r="X909" s="14" t="str">
        <f>IF(AND(טבלה20[[#This Row],[הפרש קבוע אחרון]]&lt;&gt;"",J908=""),טבלה20[[#This Row],[CycleNumber]],"")</f>
        <v/>
      </c>
      <c r="Y909" s="14" t="str">
        <f>IF(OR(טבלה20[[#This Row],[CycleNumber]]&gt;B910,B910=""),טבלה20[[#This Row],[CycleNumber]],"")</f>
        <v/>
      </c>
      <c r="Z9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09" t="s">
        <v>79</v>
      </c>
      <c r="AS909">
        <v>16</v>
      </c>
      <c r="AT909">
        <v>31</v>
      </c>
      <c r="AU909">
        <f t="shared" si="31"/>
        <v>0</v>
      </c>
      <c r="AV909" t="str">
        <f t="shared" si="32"/>
        <v/>
      </c>
    </row>
    <row r="910" spans="1:48" x14ac:dyDescent="0.25">
      <c r="A910" t="s">
        <v>80</v>
      </c>
      <c r="B910">
        <v>2</v>
      </c>
      <c r="C910">
        <v>1</v>
      </c>
      <c r="D910">
        <v>1</v>
      </c>
      <c r="E910">
        <v>0</v>
      </c>
      <c r="F910">
        <v>35</v>
      </c>
      <c r="G910">
        <f>טבלה20[[#This Row],[LengthofCycle]]+1</f>
        <v>36</v>
      </c>
      <c r="H910" t="str">
        <f>IF(טבלה20[[#This Row],[CycleNumber]]&gt;2,IF(AND(טבלה20[[#This Row],[LengthofCycle]]-F909=F909-F908,טבלה20[[#This Row],[LengthofCycle]]-F909&lt;&gt;0),1,""),"")</f>
        <v/>
      </c>
      <c r="I910" t="str">
        <f>IF(טבלה20[[#This Row],[דילוג]]=1,SUM(H910:H911),"")</f>
        <v/>
      </c>
      <c r="J910" t="str">
        <f>IF(AND(טבלה20[[#This Row],[CycleNumber]]&gt;B909,טבלה20[[#This Row],[CycleNumber]]&gt;2),IF(טבלה20[[#This Row],[דילוג]]=1,טבלה20[[#This Row],[LengthofCycle]]-F909,J909),"")</f>
        <v/>
      </c>
      <c r="K910" t="str">
        <f>IF(AND(טבלה20[[#This Row],[CycleNumber]]&gt;B909,טבלה20[[#This Row],[CycleNumber]]&gt;2),IF(טבלה20[[#This Row],[דילוג]]=1,1,IF(MAX(K908:K909)=1,1,IF(טבלה20[[#This Row],[LengthofCycle]]-F909&lt;&gt;טבלה20[[#This Row],[הפרש קבוע אחרון]],0,""))),"")</f>
        <v/>
      </c>
      <c r="L910" t="str">
        <f>IF(טבלה20[[#This Row],[CycleNumber]]&lt;3,"",IF(טבלה20[[#This Row],[דילוג]]=1,1,IF(L909="","",IF(טבלה20[[#This Row],[LengthofCycle]]-F909=טבלה20[[#This Row],[הפרש קבוע אחרון]],1,IF(L909+1&gt;3,"",L909+1)))))</f>
        <v/>
      </c>
      <c r="M910" t="str">
        <f>IF(AND(טבלה20[[#This Row],[פעילות]]=1,L911=2,L912=1,B912&gt;טבלה20[[#This Row],[CycleNumber]]),1,"")</f>
        <v/>
      </c>
      <c r="N910" t="str">
        <f>IF(AND(טבלה20[[#This Row],[האם יש לאישה וסת דילוג?]]=1,טבלה20[[#This Row],[CycleNumber]]&gt;5),IF(AND(טבלה20[[#This Row],[LengthofCycle]]=F907,F909=F906,F908=F905),1,""),"")</f>
        <v/>
      </c>
      <c r="O910" t="str">
        <f>IF(OR(טבלה20[[#This Row],[פעילות]]="",L909=""),"",IF(טבלה20[[#This Row],[פעילות]]=1,1,0))</f>
        <v/>
      </c>
      <c r="P910" t="str">
        <f>IF(AND(טבלה20[[#This Row],[הפרש קבוע אחרון]]&lt;&gt;"",טבלה20[[#This Row],[CycleNumber]]&lt;B911,B911&lt;&gt;"",טבלה20[[#This Row],[פעילות]]&lt;4),IF(F911-טבלה20[[#This Row],[LengthofCycle]]=טבלה20[[#This Row],[הפרש קבוע אחרון]],1,0),"")</f>
        <v/>
      </c>
      <c r="Q910" s="14" t="str">
        <f>IF(טבלה20[[#This Row],[פעילות]]="","",IF(OR(Q909="",AND(טבלה20[[#This Row],[דילוג]]=1,L909=3)),1,Q909+1))</f>
        <v/>
      </c>
      <c r="R910" s="14" t="str">
        <f>IF(AND(טבלה20[[#This Row],[מחזורי פעילות]]=3,H911=1,טבלה20[[#This Row],[הפרש קבוע אחרון]]&lt;&gt;J911),1,"")</f>
        <v/>
      </c>
      <c r="S910" s="14" t="str">
        <f>IF(AND(טבלה20[[#This Row],[מחזורי פעילות]]=3,H911=1,טבלה20[[#This Row],[הפרש קבוע אחרון]]=J911),1,"")</f>
        <v/>
      </c>
      <c r="T910" s="14" t="str">
        <f>IF(AND(טבלה20[[#This Row],[דילוג]]=1,טבלה20[[#This Row],[הפרש קבוע אחרון]]=J909,טבלה20[[#This Row],[מחזורי פעילות]]&gt;1),1,"")</f>
        <v/>
      </c>
      <c r="U910" s="14" t="str">
        <f>IF(OR(AND(טבלה20[[#This Row],[מחזורי פעילות]]&lt;&gt;"",Q911=""),AND(טבלה20[[#This Row],[פעילות]]=3,Q911=1)),טבלה20[[#This Row],[מחזורי פעילות]],"")</f>
        <v/>
      </c>
      <c r="V910" s="14" t="str">
        <f>IF(טבלה20[[#This Row],[באיזה מחזור נעקר אחרי קביעה?]]&lt;&gt;"",1,"")</f>
        <v/>
      </c>
      <c r="W910" s="14" t="str">
        <f>IF(AND(טבלה20[[#This Row],[באיזה מחזור נעקר אחרי קביעה?]]&lt;&gt;"",טבלה20[[#This Row],[CycleNumber]]&gt;B911),טבלה20[[#This Row],[באיזה מחזור נעקר אחרי קביעה?]],"")</f>
        <v/>
      </c>
      <c r="X910" s="14" t="str">
        <f>IF(AND(טבלה20[[#This Row],[הפרש קבוע אחרון]]&lt;&gt;"",J909=""),טבלה20[[#This Row],[CycleNumber]],"")</f>
        <v/>
      </c>
      <c r="Y910" s="14" t="str">
        <f>IF(OR(טבלה20[[#This Row],[CycleNumber]]&gt;B911,B911=""),טבלה20[[#This Row],[CycleNumber]],"")</f>
        <v/>
      </c>
      <c r="Z9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0" t="s">
        <v>80</v>
      </c>
      <c r="AS910">
        <v>1</v>
      </c>
      <c r="AT910">
        <v>31</v>
      </c>
      <c r="AU910" t="str">
        <f t="shared" si="31"/>
        <v/>
      </c>
      <c r="AV910" t="str">
        <f t="shared" si="32"/>
        <v/>
      </c>
    </row>
    <row r="911" spans="1:48" x14ac:dyDescent="0.25">
      <c r="A911" t="s">
        <v>80</v>
      </c>
      <c r="B911">
        <v>3</v>
      </c>
      <c r="C911">
        <v>1</v>
      </c>
      <c r="D911">
        <v>1</v>
      </c>
      <c r="E911">
        <v>0</v>
      </c>
      <c r="F911">
        <v>34</v>
      </c>
      <c r="G911">
        <f>טבלה20[[#This Row],[LengthofCycle]]+1</f>
        <v>35</v>
      </c>
      <c r="H911" t="str">
        <f>IF(טבלה20[[#This Row],[CycleNumber]]&gt;2,IF(AND(טבלה20[[#This Row],[LengthofCycle]]-F910=F910-F909,טבלה20[[#This Row],[LengthofCycle]]-F910&lt;&gt;0),1,""),"")</f>
        <v/>
      </c>
      <c r="I911" t="str">
        <f>IF(טבלה20[[#This Row],[דילוג]]=1,SUM(H911:H912),"")</f>
        <v/>
      </c>
      <c r="J911" t="str">
        <f>IF(AND(טבלה20[[#This Row],[CycleNumber]]&gt;B910,טבלה20[[#This Row],[CycleNumber]]&gt;2),IF(טבלה20[[#This Row],[דילוג]]=1,טבלה20[[#This Row],[LengthofCycle]]-F910,J910),"")</f>
        <v/>
      </c>
      <c r="K911">
        <f>IF(AND(טבלה20[[#This Row],[CycleNumber]]&gt;B910,טבלה20[[#This Row],[CycleNumber]]&gt;2),IF(טבלה20[[#This Row],[דילוג]]=1,1,IF(MAX(K909:K910)=1,1,IF(טבלה20[[#This Row],[LengthofCycle]]-F910&lt;&gt;טבלה20[[#This Row],[הפרש קבוע אחרון]],0,""))),"")</f>
        <v>0</v>
      </c>
      <c r="L911" t="str">
        <f>IF(טבלה20[[#This Row],[CycleNumber]]&lt;3,"",IF(טבלה20[[#This Row],[דילוג]]=1,1,IF(L910="","",IF(טבלה20[[#This Row],[LengthofCycle]]-F910=טבלה20[[#This Row],[הפרש קבוע אחרון]],1,IF(L910+1&gt;3,"",L910+1)))))</f>
        <v/>
      </c>
      <c r="M911" t="str">
        <f>IF(AND(טבלה20[[#This Row],[פעילות]]=1,L912=2,L913=1,B913&gt;טבלה20[[#This Row],[CycleNumber]]),1,"")</f>
        <v/>
      </c>
      <c r="N911" t="str">
        <f>IF(AND(טבלה20[[#This Row],[האם יש לאישה וסת דילוג?]]=1,טבלה20[[#This Row],[CycleNumber]]&gt;5),IF(AND(טבלה20[[#This Row],[LengthofCycle]]=F908,F910=F907,F909=F906),1,""),"")</f>
        <v/>
      </c>
      <c r="O911" t="str">
        <f>IF(OR(טבלה20[[#This Row],[פעילות]]="",L910=""),"",IF(טבלה20[[#This Row],[פעילות]]=1,1,0))</f>
        <v/>
      </c>
      <c r="P911" t="str">
        <f>IF(AND(טבלה20[[#This Row],[הפרש קבוע אחרון]]&lt;&gt;"",טבלה20[[#This Row],[CycleNumber]]&lt;B912,B912&lt;&gt;"",טבלה20[[#This Row],[פעילות]]&lt;4),IF(F912-טבלה20[[#This Row],[LengthofCycle]]=טבלה20[[#This Row],[הפרש קבוע אחרון]],1,0),"")</f>
        <v/>
      </c>
      <c r="Q911" s="14" t="str">
        <f>IF(טבלה20[[#This Row],[פעילות]]="","",IF(OR(Q910="",AND(טבלה20[[#This Row],[דילוג]]=1,L910=3)),1,Q910+1))</f>
        <v/>
      </c>
      <c r="R911" s="14" t="str">
        <f>IF(AND(טבלה20[[#This Row],[מחזורי פעילות]]=3,H912=1,טבלה20[[#This Row],[הפרש קבוע אחרון]]&lt;&gt;J912),1,"")</f>
        <v/>
      </c>
      <c r="S911" s="14" t="str">
        <f>IF(AND(טבלה20[[#This Row],[מחזורי פעילות]]=3,H912=1,טבלה20[[#This Row],[הפרש קבוע אחרון]]=J912),1,"")</f>
        <v/>
      </c>
      <c r="T911" s="14" t="str">
        <f>IF(AND(טבלה20[[#This Row],[דילוג]]=1,טבלה20[[#This Row],[הפרש קבוע אחרון]]=J910,טבלה20[[#This Row],[מחזורי פעילות]]&gt;1),1,"")</f>
        <v/>
      </c>
      <c r="U911" s="14" t="str">
        <f>IF(OR(AND(טבלה20[[#This Row],[מחזורי פעילות]]&lt;&gt;"",Q912=""),AND(טבלה20[[#This Row],[פעילות]]=3,Q912=1)),טבלה20[[#This Row],[מחזורי פעילות]],"")</f>
        <v/>
      </c>
      <c r="V911" s="14" t="str">
        <f>IF(טבלה20[[#This Row],[באיזה מחזור נעקר אחרי קביעה?]]&lt;&gt;"",1,"")</f>
        <v/>
      </c>
      <c r="W911" s="14" t="str">
        <f>IF(AND(טבלה20[[#This Row],[באיזה מחזור נעקר אחרי קביעה?]]&lt;&gt;"",טבלה20[[#This Row],[CycleNumber]]&gt;B912),טבלה20[[#This Row],[באיזה מחזור נעקר אחרי קביעה?]],"")</f>
        <v/>
      </c>
      <c r="X911" s="14" t="str">
        <f>IF(AND(טבלה20[[#This Row],[הפרש קבוע אחרון]]&lt;&gt;"",J910=""),טבלה20[[#This Row],[CycleNumber]],"")</f>
        <v/>
      </c>
      <c r="Y911" s="14" t="str">
        <f>IF(OR(טבלה20[[#This Row],[CycleNumber]]&gt;B912,B912=""),טבלה20[[#This Row],[CycleNumber]],"")</f>
        <v/>
      </c>
      <c r="Z9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1" t="s">
        <v>80</v>
      </c>
      <c r="AS911">
        <v>2</v>
      </c>
      <c r="AT911">
        <v>35</v>
      </c>
      <c r="AU911" t="str">
        <f t="shared" si="31"/>
        <v/>
      </c>
      <c r="AV911" t="str">
        <f t="shared" si="32"/>
        <v/>
      </c>
    </row>
    <row r="912" spans="1:48" x14ac:dyDescent="0.25">
      <c r="A912" t="s">
        <v>80</v>
      </c>
      <c r="B912">
        <v>4</v>
      </c>
      <c r="C912">
        <v>1</v>
      </c>
      <c r="D912">
        <v>1</v>
      </c>
      <c r="E912">
        <v>0</v>
      </c>
      <c r="F912">
        <v>32</v>
      </c>
      <c r="G912">
        <f>טבלה20[[#This Row],[LengthofCycle]]+1</f>
        <v>33</v>
      </c>
      <c r="H912" t="str">
        <f>IF(טבלה20[[#This Row],[CycleNumber]]&gt;2,IF(AND(טבלה20[[#This Row],[LengthofCycle]]-F911=F911-F910,טבלה20[[#This Row],[LengthofCycle]]-F911&lt;&gt;0),1,""),"")</f>
        <v/>
      </c>
      <c r="I912" t="str">
        <f>IF(טבלה20[[#This Row],[דילוג]]=1,SUM(H912:H913),"")</f>
        <v/>
      </c>
      <c r="J912" t="str">
        <f>IF(AND(טבלה20[[#This Row],[CycleNumber]]&gt;B911,טבלה20[[#This Row],[CycleNumber]]&gt;2),IF(טבלה20[[#This Row],[דילוג]]=1,טבלה20[[#This Row],[LengthofCycle]]-F911,J911),"")</f>
        <v/>
      </c>
      <c r="K912">
        <f>IF(AND(טבלה20[[#This Row],[CycleNumber]]&gt;B911,טבלה20[[#This Row],[CycleNumber]]&gt;2),IF(טבלה20[[#This Row],[דילוג]]=1,1,IF(MAX(K910:K911)=1,1,IF(טבלה20[[#This Row],[LengthofCycle]]-F911&lt;&gt;טבלה20[[#This Row],[הפרש קבוע אחרון]],0,""))),"")</f>
        <v>0</v>
      </c>
      <c r="L912" t="str">
        <f>IF(טבלה20[[#This Row],[CycleNumber]]&lt;3,"",IF(טבלה20[[#This Row],[דילוג]]=1,1,IF(L911="","",IF(טבלה20[[#This Row],[LengthofCycle]]-F911=טבלה20[[#This Row],[הפרש קבוע אחרון]],1,IF(L911+1&gt;3,"",L911+1)))))</f>
        <v/>
      </c>
      <c r="M912" t="str">
        <f>IF(AND(טבלה20[[#This Row],[פעילות]]=1,L913=2,L914=1,B914&gt;טבלה20[[#This Row],[CycleNumber]]),1,"")</f>
        <v/>
      </c>
      <c r="N912" t="str">
        <f>IF(AND(טבלה20[[#This Row],[האם יש לאישה וסת דילוג?]]=1,טבלה20[[#This Row],[CycleNumber]]&gt;5),IF(AND(טבלה20[[#This Row],[LengthofCycle]]=F909,F911=F908,F910=F907),1,""),"")</f>
        <v/>
      </c>
      <c r="O912" t="str">
        <f>IF(OR(טבלה20[[#This Row],[פעילות]]="",L911=""),"",IF(טבלה20[[#This Row],[פעילות]]=1,1,0))</f>
        <v/>
      </c>
      <c r="P912" t="str">
        <f>IF(AND(טבלה20[[#This Row],[הפרש קבוע אחרון]]&lt;&gt;"",טבלה20[[#This Row],[CycleNumber]]&lt;B913,B913&lt;&gt;"",טבלה20[[#This Row],[פעילות]]&lt;4),IF(F913-טבלה20[[#This Row],[LengthofCycle]]=טבלה20[[#This Row],[הפרש קבוע אחרון]],1,0),"")</f>
        <v/>
      </c>
      <c r="Q912" s="14" t="str">
        <f>IF(טבלה20[[#This Row],[פעילות]]="","",IF(OR(Q911="",AND(טבלה20[[#This Row],[דילוג]]=1,L911=3)),1,Q911+1))</f>
        <v/>
      </c>
      <c r="R912" s="14" t="str">
        <f>IF(AND(טבלה20[[#This Row],[מחזורי פעילות]]=3,H913=1,טבלה20[[#This Row],[הפרש קבוע אחרון]]&lt;&gt;J913),1,"")</f>
        <v/>
      </c>
      <c r="S912" s="14" t="str">
        <f>IF(AND(טבלה20[[#This Row],[מחזורי פעילות]]=3,H913=1,טבלה20[[#This Row],[הפרש קבוע אחרון]]=J913),1,"")</f>
        <v/>
      </c>
      <c r="T912" s="14" t="str">
        <f>IF(AND(טבלה20[[#This Row],[דילוג]]=1,טבלה20[[#This Row],[הפרש קבוע אחרון]]=J911,טבלה20[[#This Row],[מחזורי פעילות]]&gt;1),1,"")</f>
        <v/>
      </c>
      <c r="U912" s="14" t="str">
        <f>IF(OR(AND(טבלה20[[#This Row],[מחזורי פעילות]]&lt;&gt;"",Q913=""),AND(טבלה20[[#This Row],[פעילות]]=3,Q913=1)),טבלה20[[#This Row],[מחזורי פעילות]],"")</f>
        <v/>
      </c>
      <c r="V912" s="14" t="str">
        <f>IF(טבלה20[[#This Row],[באיזה מחזור נעקר אחרי קביעה?]]&lt;&gt;"",1,"")</f>
        <v/>
      </c>
      <c r="W912" s="14" t="str">
        <f>IF(AND(טבלה20[[#This Row],[באיזה מחזור נעקר אחרי קביעה?]]&lt;&gt;"",טבלה20[[#This Row],[CycleNumber]]&gt;B913),טבלה20[[#This Row],[באיזה מחזור נעקר אחרי קביעה?]],"")</f>
        <v/>
      </c>
      <c r="X912" s="14" t="str">
        <f>IF(AND(טבלה20[[#This Row],[הפרש קבוע אחרון]]&lt;&gt;"",J911=""),טבלה20[[#This Row],[CycleNumber]],"")</f>
        <v/>
      </c>
      <c r="Y912" s="14" t="str">
        <f>IF(OR(טבלה20[[#This Row],[CycleNumber]]&gt;B913,B913=""),טבלה20[[#This Row],[CycleNumber]],"")</f>
        <v/>
      </c>
      <c r="Z9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2" t="s">
        <v>80</v>
      </c>
      <c r="AS912">
        <v>3</v>
      </c>
      <c r="AT912">
        <v>34</v>
      </c>
      <c r="AU912">
        <f t="shared" si="31"/>
        <v>0</v>
      </c>
      <c r="AV912" t="str">
        <f t="shared" si="32"/>
        <v/>
      </c>
    </row>
    <row r="913" spans="1:48" x14ac:dyDescent="0.25">
      <c r="A913" t="s">
        <v>80</v>
      </c>
      <c r="B913">
        <v>5</v>
      </c>
      <c r="C913">
        <v>1</v>
      </c>
      <c r="D913">
        <v>1</v>
      </c>
      <c r="E913">
        <v>0</v>
      </c>
      <c r="F913">
        <v>38</v>
      </c>
      <c r="G913">
        <f>טבלה20[[#This Row],[LengthofCycle]]+1</f>
        <v>39</v>
      </c>
      <c r="H913" t="str">
        <f>IF(טבלה20[[#This Row],[CycleNumber]]&gt;2,IF(AND(טבלה20[[#This Row],[LengthofCycle]]-F912=F912-F911,טבלה20[[#This Row],[LengthofCycle]]-F912&lt;&gt;0),1,""),"")</f>
        <v/>
      </c>
      <c r="I913" t="str">
        <f>IF(טבלה20[[#This Row],[דילוג]]=1,SUM(H913:H914),"")</f>
        <v/>
      </c>
      <c r="J913" t="str">
        <f>IF(AND(טבלה20[[#This Row],[CycleNumber]]&gt;B912,טבלה20[[#This Row],[CycleNumber]]&gt;2),IF(טבלה20[[#This Row],[דילוג]]=1,טבלה20[[#This Row],[LengthofCycle]]-F912,J912),"")</f>
        <v/>
      </c>
      <c r="K913">
        <f>IF(AND(טבלה20[[#This Row],[CycleNumber]]&gt;B912,טבלה20[[#This Row],[CycleNumber]]&gt;2),IF(טבלה20[[#This Row],[דילוג]]=1,1,IF(MAX(K911:K912)=1,1,IF(טבלה20[[#This Row],[LengthofCycle]]-F912&lt;&gt;טבלה20[[#This Row],[הפרש קבוע אחרון]],0,""))),"")</f>
        <v>0</v>
      </c>
      <c r="L913" t="str">
        <f>IF(טבלה20[[#This Row],[CycleNumber]]&lt;3,"",IF(טבלה20[[#This Row],[דילוג]]=1,1,IF(L912="","",IF(טבלה20[[#This Row],[LengthofCycle]]-F912=טבלה20[[#This Row],[הפרש קבוע אחרון]],1,IF(L912+1&gt;3,"",L912+1)))))</f>
        <v/>
      </c>
      <c r="M913" t="str">
        <f>IF(AND(טבלה20[[#This Row],[פעילות]]=1,L914=2,L915=1,B915&gt;טבלה20[[#This Row],[CycleNumber]]),1,"")</f>
        <v/>
      </c>
      <c r="N913" t="str">
        <f>IF(AND(טבלה20[[#This Row],[האם יש לאישה וסת דילוג?]]=1,טבלה20[[#This Row],[CycleNumber]]&gt;5),IF(AND(טבלה20[[#This Row],[LengthofCycle]]=F910,F912=F909,F911=F908),1,""),"")</f>
        <v/>
      </c>
      <c r="O913" t="str">
        <f>IF(OR(טבלה20[[#This Row],[פעילות]]="",L912=""),"",IF(טבלה20[[#This Row],[פעילות]]=1,1,0))</f>
        <v/>
      </c>
      <c r="P913" t="str">
        <f>IF(AND(טבלה20[[#This Row],[הפרש קבוע אחרון]]&lt;&gt;"",טבלה20[[#This Row],[CycleNumber]]&lt;B914,B914&lt;&gt;"",טבלה20[[#This Row],[פעילות]]&lt;4),IF(F914-טבלה20[[#This Row],[LengthofCycle]]=טבלה20[[#This Row],[הפרש קבוע אחרון]],1,0),"")</f>
        <v/>
      </c>
      <c r="Q913" s="14" t="str">
        <f>IF(טבלה20[[#This Row],[פעילות]]="","",IF(OR(Q912="",AND(טבלה20[[#This Row],[דילוג]]=1,L912=3)),1,Q912+1))</f>
        <v/>
      </c>
      <c r="R913" s="14" t="str">
        <f>IF(AND(טבלה20[[#This Row],[מחזורי פעילות]]=3,H914=1,טבלה20[[#This Row],[הפרש קבוע אחרון]]&lt;&gt;J914),1,"")</f>
        <v/>
      </c>
      <c r="S913" s="14" t="str">
        <f>IF(AND(טבלה20[[#This Row],[מחזורי פעילות]]=3,H914=1,טבלה20[[#This Row],[הפרש קבוע אחרון]]=J914),1,"")</f>
        <v/>
      </c>
      <c r="T913" s="14" t="str">
        <f>IF(AND(טבלה20[[#This Row],[דילוג]]=1,טבלה20[[#This Row],[הפרש קבוע אחרון]]=J912,טבלה20[[#This Row],[מחזורי פעילות]]&gt;1),1,"")</f>
        <v/>
      </c>
      <c r="U913" s="14" t="str">
        <f>IF(OR(AND(טבלה20[[#This Row],[מחזורי פעילות]]&lt;&gt;"",Q914=""),AND(טבלה20[[#This Row],[פעילות]]=3,Q914=1)),טבלה20[[#This Row],[מחזורי פעילות]],"")</f>
        <v/>
      </c>
      <c r="V913" s="14" t="str">
        <f>IF(טבלה20[[#This Row],[באיזה מחזור נעקר אחרי קביעה?]]&lt;&gt;"",1,"")</f>
        <v/>
      </c>
      <c r="W913" s="14" t="str">
        <f>IF(AND(טבלה20[[#This Row],[באיזה מחזור נעקר אחרי קביעה?]]&lt;&gt;"",טבלה20[[#This Row],[CycleNumber]]&gt;B914),טבלה20[[#This Row],[באיזה מחזור נעקר אחרי קביעה?]],"")</f>
        <v/>
      </c>
      <c r="X913" s="14" t="str">
        <f>IF(AND(טבלה20[[#This Row],[הפרש קבוע אחרון]]&lt;&gt;"",J912=""),טבלה20[[#This Row],[CycleNumber]],"")</f>
        <v/>
      </c>
      <c r="Y913" s="14" t="str">
        <f>IF(OR(טבלה20[[#This Row],[CycleNumber]]&gt;B914,B914=""),טבלה20[[#This Row],[CycleNumber]],"")</f>
        <v/>
      </c>
      <c r="Z9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3" t="s">
        <v>80</v>
      </c>
      <c r="AS913">
        <v>4</v>
      </c>
      <c r="AT913">
        <v>32</v>
      </c>
      <c r="AU913">
        <f t="shared" si="31"/>
        <v>0</v>
      </c>
      <c r="AV913" t="str">
        <f t="shared" si="32"/>
        <v/>
      </c>
    </row>
    <row r="914" spans="1:48" x14ac:dyDescent="0.25">
      <c r="A914" t="s">
        <v>80</v>
      </c>
      <c r="B914">
        <v>6</v>
      </c>
      <c r="C914">
        <v>1</v>
      </c>
      <c r="D914">
        <v>1</v>
      </c>
      <c r="E914">
        <v>0</v>
      </c>
      <c r="F914">
        <v>33</v>
      </c>
      <c r="G914">
        <f>טבלה20[[#This Row],[LengthofCycle]]+1</f>
        <v>34</v>
      </c>
      <c r="H914" t="str">
        <f>IF(טבלה20[[#This Row],[CycleNumber]]&gt;2,IF(AND(טבלה20[[#This Row],[LengthofCycle]]-F913=F913-F912,טבלה20[[#This Row],[LengthofCycle]]-F913&lt;&gt;0),1,""),"")</f>
        <v/>
      </c>
      <c r="I914" t="str">
        <f>IF(טבלה20[[#This Row],[דילוג]]=1,SUM(H914:H915),"")</f>
        <v/>
      </c>
      <c r="J914" t="str">
        <f>IF(AND(טבלה20[[#This Row],[CycleNumber]]&gt;B913,טבלה20[[#This Row],[CycleNumber]]&gt;2),IF(טבלה20[[#This Row],[דילוג]]=1,טבלה20[[#This Row],[LengthofCycle]]-F913,J913),"")</f>
        <v/>
      </c>
      <c r="K914">
        <f>IF(AND(טבלה20[[#This Row],[CycleNumber]]&gt;B913,טבלה20[[#This Row],[CycleNumber]]&gt;2),IF(טבלה20[[#This Row],[דילוג]]=1,1,IF(MAX(K912:K913)=1,1,IF(טבלה20[[#This Row],[LengthofCycle]]-F913&lt;&gt;טבלה20[[#This Row],[הפרש קבוע אחרון]],0,""))),"")</f>
        <v>0</v>
      </c>
      <c r="L914" t="str">
        <f>IF(טבלה20[[#This Row],[CycleNumber]]&lt;3,"",IF(טבלה20[[#This Row],[דילוג]]=1,1,IF(L913="","",IF(טבלה20[[#This Row],[LengthofCycle]]-F913=טבלה20[[#This Row],[הפרש קבוע אחרון]],1,IF(L913+1&gt;3,"",L913+1)))))</f>
        <v/>
      </c>
      <c r="M914" t="str">
        <f>IF(AND(טבלה20[[#This Row],[פעילות]]=1,L915=2,L916=1,B916&gt;טבלה20[[#This Row],[CycleNumber]]),1,"")</f>
        <v/>
      </c>
      <c r="N914" t="str">
        <f>IF(AND(טבלה20[[#This Row],[האם יש לאישה וסת דילוג?]]=1,טבלה20[[#This Row],[CycleNumber]]&gt;5),IF(AND(טבלה20[[#This Row],[LengthofCycle]]=F911,F913=F910,F912=F909),1,""),"")</f>
        <v/>
      </c>
      <c r="O914" t="str">
        <f>IF(OR(טבלה20[[#This Row],[פעילות]]="",L913=""),"",IF(טבלה20[[#This Row],[פעילות]]=1,1,0))</f>
        <v/>
      </c>
      <c r="P914" t="str">
        <f>IF(AND(טבלה20[[#This Row],[הפרש קבוע אחרון]]&lt;&gt;"",טבלה20[[#This Row],[CycleNumber]]&lt;B915,B915&lt;&gt;"",טבלה20[[#This Row],[פעילות]]&lt;4),IF(F915-טבלה20[[#This Row],[LengthofCycle]]=טבלה20[[#This Row],[הפרש קבוע אחרון]],1,0),"")</f>
        <v/>
      </c>
      <c r="Q914" s="14" t="str">
        <f>IF(טבלה20[[#This Row],[פעילות]]="","",IF(OR(Q913="",AND(טבלה20[[#This Row],[דילוג]]=1,L913=3)),1,Q913+1))</f>
        <v/>
      </c>
      <c r="R914" s="14" t="str">
        <f>IF(AND(טבלה20[[#This Row],[מחזורי פעילות]]=3,H915=1,טבלה20[[#This Row],[הפרש קבוע אחרון]]&lt;&gt;J915),1,"")</f>
        <v/>
      </c>
      <c r="S914" s="14" t="str">
        <f>IF(AND(טבלה20[[#This Row],[מחזורי פעילות]]=3,H915=1,טבלה20[[#This Row],[הפרש קבוע אחרון]]=J915),1,"")</f>
        <v/>
      </c>
      <c r="T914" s="14" t="str">
        <f>IF(AND(טבלה20[[#This Row],[דילוג]]=1,טבלה20[[#This Row],[הפרש קבוע אחרון]]=J913,טבלה20[[#This Row],[מחזורי פעילות]]&gt;1),1,"")</f>
        <v/>
      </c>
      <c r="U914" s="14" t="str">
        <f>IF(OR(AND(טבלה20[[#This Row],[מחזורי פעילות]]&lt;&gt;"",Q915=""),AND(טבלה20[[#This Row],[פעילות]]=3,Q915=1)),טבלה20[[#This Row],[מחזורי פעילות]],"")</f>
        <v/>
      </c>
      <c r="V914" s="14" t="str">
        <f>IF(טבלה20[[#This Row],[באיזה מחזור נעקר אחרי קביעה?]]&lt;&gt;"",1,"")</f>
        <v/>
      </c>
      <c r="W914" s="14" t="str">
        <f>IF(AND(טבלה20[[#This Row],[באיזה מחזור נעקר אחרי קביעה?]]&lt;&gt;"",טבלה20[[#This Row],[CycleNumber]]&gt;B915),טבלה20[[#This Row],[באיזה מחזור נעקר אחרי קביעה?]],"")</f>
        <v/>
      </c>
      <c r="X914" s="14" t="str">
        <f>IF(AND(טבלה20[[#This Row],[הפרש קבוע אחרון]]&lt;&gt;"",J913=""),טבלה20[[#This Row],[CycleNumber]],"")</f>
        <v/>
      </c>
      <c r="Y914" s="14">
        <f>IF(OR(טבלה20[[#This Row],[CycleNumber]]&gt;B915,B915=""),טבלה20[[#This Row],[CycleNumber]],"")</f>
        <v>6</v>
      </c>
      <c r="Z9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4" t="s">
        <v>80</v>
      </c>
      <c r="AS914">
        <v>5</v>
      </c>
      <c r="AT914">
        <v>38</v>
      </c>
      <c r="AU914">
        <f t="shared" si="31"/>
        <v>0</v>
      </c>
      <c r="AV914" t="str">
        <f t="shared" si="32"/>
        <v/>
      </c>
    </row>
    <row r="915" spans="1:48" x14ac:dyDescent="0.25">
      <c r="A915" t="s">
        <v>14</v>
      </c>
      <c r="B915">
        <v>1</v>
      </c>
      <c r="C915">
        <v>0</v>
      </c>
      <c r="D915">
        <v>1</v>
      </c>
      <c r="E915">
        <v>0</v>
      </c>
      <c r="F915">
        <v>25</v>
      </c>
      <c r="G915">
        <f>טבלה20[[#This Row],[LengthofCycle]]+1</f>
        <v>26</v>
      </c>
      <c r="H915" t="str">
        <f>IF(טבלה20[[#This Row],[CycleNumber]]&gt;2,IF(AND(טבלה20[[#This Row],[LengthofCycle]]-F914=F914-F913,טבלה20[[#This Row],[LengthofCycle]]-F914&lt;&gt;0),1,""),"")</f>
        <v/>
      </c>
      <c r="I915" t="str">
        <f>IF(טבלה20[[#This Row],[דילוג]]=1,SUM(H915:H916),"")</f>
        <v/>
      </c>
      <c r="J915" t="str">
        <f>IF(AND(טבלה20[[#This Row],[CycleNumber]]&gt;B914,טבלה20[[#This Row],[CycleNumber]]&gt;2),IF(טבלה20[[#This Row],[דילוג]]=1,טבלה20[[#This Row],[LengthofCycle]]-F914,J914),"")</f>
        <v/>
      </c>
      <c r="K915" t="str">
        <f>IF(AND(טבלה20[[#This Row],[CycleNumber]]&gt;B914,טבלה20[[#This Row],[CycleNumber]]&gt;2),IF(טבלה20[[#This Row],[דילוג]]=1,1,IF(MAX(K913:K914)=1,1,IF(טבלה20[[#This Row],[LengthofCycle]]-F914&lt;&gt;טבלה20[[#This Row],[הפרש קבוע אחרון]],0,""))),"")</f>
        <v/>
      </c>
      <c r="L915" t="str">
        <f>IF(טבלה20[[#This Row],[CycleNumber]]&lt;3,"",IF(טבלה20[[#This Row],[דילוג]]=1,1,IF(L914="","",IF(טבלה20[[#This Row],[LengthofCycle]]-F914=טבלה20[[#This Row],[הפרש קבוע אחרון]],1,IF(L914+1&gt;3,"",L914+1)))))</f>
        <v/>
      </c>
      <c r="M915" t="str">
        <f>IF(AND(טבלה20[[#This Row],[פעילות]]=1,L916=2,L917=1,B917&gt;טבלה20[[#This Row],[CycleNumber]]),1,"")</f>
        <v/>
      </c>
      <c r="N915" t="str">
        <f>IF(AND(טבלה20[[#This Row],[האם יש לאישה וסת דילוג?]]=1,טבלה20[[#This Row],[CycleNumber]]&gt;5),IF(AND(טבלה20[[#This Row],[LengthofCycle]]=F912,F914=F911,F913=F910),1,""),"")</f>
        <v/>
      </c>
      <c r="O915" t="str">
        <f>IF(OR(טבלה20[[#This Row],[פעילות]]="",L914=""),"",IF(טבלה20[[#This Row],[פעילות]]=1,1,0))</f>
        <v/>
      </c>
      <c r="P915" t="str">
        <f>IF(AND(טבלה20[[#This Row],[הפרש קבוע אחרון]]&lt;&gt;"",טבלה20[[#This Row],[CycleNumber]]&lt;B916,B916&lt;&gt;"",טבלה20[[#This Row],[פעילות]]&lt;4),IF(F916-טבלה20[[#This Row],[LengthofCycle]]=טבלה20[[#This Row],[הפרש קבוע אחרון]],1,0),"")</f>
        <v/>
      </c>
      <c r="Q915" s="14" t="str">
        <f>IF(טבלה20[[#This Row],[פעילות]]="","",IF(OR(Q914="",AND(טבלה20[[#This Row],[דילוג]]=1,L914=3)),1,Q914+1))</f>
        <v/>
      </c>
      <c r="R915" s="14" t="str">
        <f>IF(AND(טבלה20[[#This Row],[מחזורי פעילות]]=3,H916=1,טבלה20[[#This Row],[הפרש קבוע אחרון]]&lt;&gt;J916),1,"")</f>
        <v/>
      </c>
      <c r="S915" s="14" t="str">
        <f>IF(AND(טבלה20[[#This Row],[מחזורי פעילות]]=3,H916=1,טבלה20[[#This Row],[הפרש קבוע אחרון]]=J916),1,"")</f>
        <v/>
      </c>
      <c r="T915" s="14" t="str">
        <f>IF(AND(טבלה20[[#This Row],[דילוג]]=1,טבלה20[[#This Row],[הפרש קבוע אחרון]]=J914,טבלה20[[#This Row],[מחזורי פעילות]]&gt;1),1,"")</f>
        <v/>
      </c>
      <c r="U915" s="14" t="str">
        <f>IF(OR(AND(טבלה20[[#This Row],[מחזורי פעילות]]&lt;&gt;"",Q916=""),AND(טבלה20[[#This Row],[פעילות]]=3,Q916=1)),טבלה20[[#This Row],[מחזורי פעילות]],"")</f>
        <v/>
      </c>
      <c r="V915" s="14" t="str">
        <f>IF(טבלה20[[#This Row],[באיזה מחזור נעקר אחרי קביעה?]]&lt;&gt;"",1,"")</f>
        <v/>
      </c>
      <c r="W915" s="14" t="str">
        <f>IF(AND(טבלה20[[#This Row],[באיזה מחזור נעקר אחרי קביעה?]]&lt;&gt;"",טבלה20[[#This Row],[CycleNumber]]&gt;B916),טבלה20[[#This Row],[באיזה מחזור נעקר אחרי קביעה?]],"")</f>
        <v/>
      </c>
      <c r="X915" s="14" t="str">
        <f>IF(AND(טבלה20[[#This Row],[הפרש קבוע אחרון]]&lt;&gt;"",J914=""),טבלה20[[#This Row],[CycleNumber]],"")</f>
        <v/>
      </c>
      <c r="Y915" s="14" t="str">
        <f>IF(OR(טבלה20[[#This Row],[CycleNumber]]&gt;B916,B916=""),טבלה20[[#This Row],[CycleNumber]],"")</f>
        <v/>
      </c>
      <c r="Z9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5" t="s">
        <v>80</v>
      </c>
      <c r="AS915">
        <v>6</v>
      </c>
      <c r="AT915">
        <v>33</v>
      </c>
      <c r="AU915">
        <f t="shared" si="31"/>
        <v>0</v>
      </c>
      <c r="AV915" t="str">
        <f t="shared" si="32"/>
        <v/>
      </c>
    </row>
    <row r="916" spans="1:48" x14ac:dyDescent="0.25">
      <c r="A916" t="s">
        <v>14</v>
      </c>
      <c r="B916">
        <v>2</v>
      </c>
      <c r="C916">
        <v>0</v>
      </c>
      <c r="D916">
        <v>1</v>
      </c>
      <c r="E916">
        <v>0</v>
      </c>
      <c r="F916">
        <v>27</v>
      </c>
      <c r="G916">
        <f>טבלה20[[#This Row],[LengthofCycle]]+1</f>
        <v>28</v>
      </c>
      <c r="H916" t="str">
        <f>IF(טבלה20[[#This Row],[CycleNumber]]&gt;2,IF(AND(טבלה20[[#This Row],[LengthofCycle]]-F915=F915-F914,טבלה20[[#This Row],[LengthofCycle]]-F915&lt;&gt;0),1,""),"")</f>
        <v/>
      </c>
      <c r="I916" t="str">
        <f>IF(טבלה20[[#This Row],[דילוג]]=1,SUM(H916:H917),"")</f>
        <v/>
      </c>
      <c r="J916" t="str">
        <f>IF(AND(טבלה20[[#This Row],[CycleNumber]]&gt;B915,טבלה20[[#This Row],[CycleNumber]]&gt;2),IF(טבלה20[[#This Row],[דילוג]]=1,טבלה20[[#This Row],[LengthofCycle]]-F915,J915),"")</f>
        <v/>
      </c>
      <c r="K916" t="str">
        <f>IF(AND(טבלה20[[#This Row],[CycleNumber]]&gt;B915,טבלה20[[#This Row],[CycleNumber]]&gt;2),IF(טבלה20[[#This Row],[דילוג]]=1,1,IF(MAX(K914:K915)=1,1,IF(טבלה20[[#This Row],[LengthofCycle]]-F915&lt;&gt;טבלה20[[#This Row],[הפרש קבוע אחרון]],0,""))),"")</f>
        <v/>
      </c>
      <c r="L916" t="str">
        <f>IF(טבלה20[[#This Row],[CycleNumber]]&lt;3,"",IF(טבלה20[[#This Row],[דילוג]]=1,1,IF(L915="","",IF(טבלה20[[#This Row],[LengthofCycle]]-F915=טבלה20[[#This Row],[הפרש קבוע אחרון]],1,IF(L915+1&gt;3,"",L915+1)))))</f>
        <v/>
      </c>
      <c r="M916" t="str">
        <f>IF(AND(טבלה20[[#This Row],[פעילות]]=1,L917=2,L918=1,B918&gt;טבלה20[[#This Row],[CycleNumber]]),1,"")</f>
        <v/>
      </c>
      <c r="N916" t="str">
        <f>IF(AND(טבלה20[[#This Row],[האם יש לאישה וסת דילוג?]]=1,טבלה20[[#This Row],[CycleNumber]]&gt;5),IF(AND(טבלה20[[#This Row],[LengthofCycle]]=F913,F915=F912,F914=F911),1,""),"")</f>
        <v/>
      </c>
      <c r="O916" t="str">
        <f>IF(OR(טבלה20[[#This Row],[פעילות]]="",L915=""),"",IF(טבלה20[[#This Row],[פעילות]]=1,1,0))</f>
        <v/>
      </c>
      <c r="P916" t="str">
        <f>IF(AND(טבלה20[[#This Row],[הפרש קבוע אחרון]]&lt;&gt;"",טבלה20[[#This Row],[CycleNumber]]&lt;B917,B917&lt;&gt;"",טבלה20[[#This Row],[פעילות]]&lt;4),IF(F917-טבלה20[[#This Row],[LengthofCycle]]=טבלה20[[#This Row],[הפרש קבוע אחרון]],1,0),"")</f>
        <v/>
      </c>
      <c r="Q916" s="14" t="str">
        <f>IF(טבלה20[[#This Row],[פעילות]]="","",IF(OR(Q915="",AND(טבלה20[[#This Row],[דילוג]]=1,L915=3)),1,Q915+1))</f>
        <v/>
      </c>
      <c r="R916" s="14" t="str">
        <f>IF(AND(טבלה20[[#This Row],[מחזורי פעילות]]=3,H917=1,טבלה20[[#This Row],[הפרש קבוע אחרון]]&lt;&gt;J917),1,"")</f>
        <v/>
      </c>
      <c r="S916" s="14" t="str">
        <f>IF(AND(טבלה20[[#This Row],[מחזורי פעילות]]=3,H917=1,טבלה20[[#This Row],[הפרש קבוע אחרון]]=J917),1,"")</f>
        <v/>
      </c>
      <c r="T916" s="14" t="str">
        <f>IF(AND(טבלה20[[#This Row],[דילוג]]=1,טבלה20[[#This Row],[הפרש קבוע אחרון]]=J915,טבלה20[[#This Row],[מחזורי פעילות]]&gt;1),1,"")</f>
        <v/>
      </c>
      <c r="U916" s="14" t="str">
        <f>IF(OR(AND(טבלה20[[#This Row],[מחזורי פעילות]]&lt;&gt;"",Q917=""),AND(טבלה20[[#This Row],[פעילות]]=3,Q917=1)),טבלה20[[#This Row],[מחזורי פעילות]],"")</f>
        <v/>
      </c>
      <c r="V916" s="14" t="str">
        <f>IF(טבלה20[[#This Row],[באיזה מחזור נעקר אחרי קביעה?]]&lt;&gt;"",1,"")</f>
        <v/>
      </c>
      <c r="W916" s="14" t="str">
        <f>IF(AND(טבלה20[[#This Row],[באיזה מחזור נעקר אחרי קביעה?]]&lt;&gt;"",טבלה20[[#This Row],[CycleNumber]]&gt;B917),טבלה20[[#This Row],[באיזה מחזור נעקר אחרי קביעה?]],"")</f>
        <v/>
      </c>
      <c r="X916" s="14" t="str">
        <f>IF(AND(טבלה20[[#This Row],[הפרש קבוע אחרון]]&lt;&gt;"",J915=""),טבלה20[[#This Row],[CycleNumber]],"")</f>
        <v/>
      </c>
      <c r="Y916" s="14" t="str">
        <f>IF(OR(טבלה20[[#This Row],[CycleNumber]]&gt;B917,B917=""),טבלה20[[#This Row],[CycleNumber]],"")</f>
        <v/>
      </c>
      <c r="Z9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6" t="s">
        <v>14</v>
      </c>
      <c r="AS916">
        <v>1</v>
      </c>
      <c r="AT916">
        <v>25</v>
      </c>
      <c r="AU916" t="str">
        <f t="shared" si="31"/>
        <v/>
      </c>
      <c r="AV916" t="str">
        <f t="shared" si="32"/>
        <v/>
      </c>
    </row>
    <row r="917" spans="1:48" x14ac:dyDescent="0.25">
      <c r="A917" t="s">
        <v>14</v>
      </c>
      <c r="B917">
        <v>3</v>
      </c>
      <c r="C917">
        <v>0</v>
      </c>
      <c r="D917">
        <v>1</v>
      </c>
      <c r="E917">
        <v>0</v>
      </c>
      <c r="F917">
        <v>27</v>
      </c>
      <c r="G917">
        <f>טבלה20[[#This Row],[LengthofCycle]]+1</f>
        <v>28</v>
      </c>
      <c r="H917" t="str">
        <f>IF(טבלה20[[#This Row],[CycleNumber]]&gt;2,IF(AND(טבלה20[[#This Row],[LengthofCycle]]-F916=F916-F915,טבלה20[[#This Row],[LengthofCycle]]-F916&lt;&gt;0),1,""),"")</f>
        <v/>
      </c>
      <c r="I917" t="str">
        <f>IF(טבלה20[[#This Row],[דילוג]]=1,SUM(H917:H918),"")</f>
        <v/>
      </c>
      <c r="J917" t="str">
        <f>IF(AND(טבלה20[[#This Row],[CycleNumber]]&gt;B916,טבלה20[[#This Row],[CycleNumber]]&gt;2),IF(טבלה20[[#This Row],[דילוג]]=1,טבלה20[[#This Row],[LengthofCycle]]-F916,J916),"")</f>
        <v/>
      </c>
      <c r="K917">
        <f>IF(AND(טבלה20[[#This Row],[CycleNumber]]&gt;B916,טבלה20[[#This Row],[CycleNumber]]&gt;2),IF(טבלה20[[#This Row],[דילוג]]=1,1,IF(MAX(K915:K916)=1,1,IF(טבלה20[[#This Row],[LengthofCycle]]-F916&lt;&gt;טבלה20[[#This Row],[הפרש קבוע אחרון]],0,""))),"")</f>
        <v>0</v>
      </c>
      <c r="L917" t="str">
        <f>IF(טבלה20[[#This Row],[CycleNumber]]&lt;3,"",IF(טבלה20[[#This Row],[דילוג]]=1,1,IF(L916="","",IF(טבלה20[[#This Row],[LengthofCycle]]-F916=טבלה20[[#This Row],[הפרש קבוע אחרון]],1,IF(L916+1&gt;3,"",L916+1)))))</f>
        <v/>
      </c>
      <c r="M917" t="str">
        <f>IF(AND(טבלה20[[#This Row],[פעילות]]=1,L918=2,L919=1,B919&gt;טבלה20[[#This Row],[CycleNumber]]),1,"")</f>
        <v/>
      </c>
      <c r="N917" t="str">
        <f>IF(AND(טבלה20[[#This Row],[האם יש לאישה וסת דילוג?]]=1,טבלה20[[#This Row],[CycleNumber]]&gt;5),IF(AND(טבלה20[[#This Row],[LengthofCycle]]=F914,F916=F913,F915=F912),1,""),"")</f>
        <v/>
      </c>
      <c r="O917" t="str">
        <f>IF(OR(טבלה20[[#This Row],[פעילות]]="",L916=""),"",IF(טבלה20[[#This Row],[פעילות]]=1,1,0))</f>
        <v/>
      </c>
      <c r="P917" t="str">
        <f>IF(AND(טבלה20[[#This Row],[הפרש קבוע אחרון]]&lt;&gt;"",טבלה20[[#This Row],[CycleNumber]]&lt;B918,B918&lt;&gt;"",טבלה20[[#This Row],[פעילות]]&lt;4),IF(F918-טבלה20[[#This Row],[LengthofCycle]]=טבלה20[[#This Row],[הפרש קבוע אחרון]],1,0),"")</f>
        <v/>
      </c>
      <c r="Q917" s="14" t="str">
        <f>IF(טבלה20[[#This Row],[פעילות]]="","",IF(OR(Q916="",AND(טבלה20[[#This Row],[דילוג]]=1,L916=3)),1,Q916+1))</f>
        <v/>
      </c>
      <c r="R917" s="14" t="str">
        <f>IF(AND(טבלה20[[#This Row],[מחזורי פעילות]]=3,H918=1,טבלה20[[#This Row],[הפרש קבוע אחרון]]&lt;&gt;J918),1,"")</f>
        <v/>
      </c>
      <c r="S917" s="14" t="str">
        <f>IF(AND(טבלה20[[#This Row],[מחזורי פעילות]]=3,H918=1,טבלה20[[#This Row],[הפרש קבוע אחרון]]=J918),1,"")</f>
        <v/>
      </c>
      <c r="T917" s="14" t="str">
        <f>IF(AND(טבלה20[[#This Row],[דילוג]]=1,טבלה20[[#This Row],[הפרש קבוע אחרון]]=J916,טבלה20[[#This Row],[מחזורי פעילות]]&gt;1),1,"")</f>
        <v/>
      </c>
      <c r="U917" s="14" t="str">
        <f>IF(OR(AND(טבלה20[[#This Row],[מחזורי פעילות]]&lt;&gt;"",Q918=""),AND(טבלה20[[#This Row],[פעילות]]=3,Q918=1)),טבלה20[[#This Row],[מחזורי פעילות]],"")</f>
        <v/>
      </c>
      <c r="V917" s="14" t="str">
        <f>IF(טבלה20[[#This Row],[באיזה מחזור נעקר אחרי קביעה?]]&lt;&gt;"",1,"")</f>
        <v/>
      </c>
      <c r="W917" s="14" t="str">
        <f>IF(AND(טבלה20[[#This Row],[באיזה מחזור נעקר אחרי קביעה?]]&lt;&gt;"",טבלה20[[#This Row],[CycleNumber]]&gt;B918),טבלה20[[#This Row],[באיזה מחזור נעקר אחרי קביעה?]],"")</f>
        <v/>
      </c>
      <c r="X917" s="14" t="str">
        <f>IF(AND(טבלה20[[#This Row],[הפרש קבוע אחרון]]&lt;&gt;"",J916=""),טבלה20[[#This Row],[CycleNumber]],"")</f>
        <v/>
      </c>
      <c r="Y917" s="14" t="str">
        <f>IF(OR(טבלה20[[#This Row],[CycleNumber]]&gt;B918,B918=""),טבלה20[[#This Row],[CycleNumber]],"")</f>
        <v/>
      </c>
      <c r="Z9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7" t="s">
        <v>14</v>
      </c>
      <c r="AS917">
        <v>2</v>
      </c>
      <c r="AT917">
        <v>27</v>
      </c>
      <c r="AU917" t="str">
        <f t="shared" si="31"/>
        <v/>
      </c>
      <c r="AV917" t="str">
        <f t="shared" si="32"/>
        <v/>
      </c>
    </row>
    <row r="918" spans="1:48" x14ac:dyDescent="0.25">
      <c r="A918" t="s">
        <v>14</v>
      </c>
      <c r="B918">
        <v>4</v>
      </c>
      <c r="C918">
        <v>0</v>
      </c>
      <c r="D918">
        <v>1</v>
      </c>
      <c r="E918">
        <v>0</v>
      </c>
      <c r="F918">
        <v>25</v>
      </c>
      <c r="G918">
        <f>טבלה20[[#This Row],[LengthofCycle]]+1</f>
        <v>26</v>
      </c>
      <c r="H918" t="str">
        <f>IF(טבלה20[[#This Row],[CycleNumber]]&gt;2,IF(AND(טבלה20[[#This Row],[LengthofCycle]]-F917=F917-F916,טבלה20[[#This Row],[LengthofCycle]]-F917&lt;&gt;0),1,""),"")</f>
        <v/>
      </c>
      <c r="I918" t="str">
        <f>IF(טבלה20[[#This Row],[דילוג]]=1,SUM(H918:H919),"")</f>
        <v/>
      </c>
      <c r="J918" t="str">
        <f>IF(AND(טבלה20[[#This Row],[CycleNumber]]&gt;B917,טבלה20[[#This Row],[CycleNumber]]&gt;2),IF(טבלה20[[#This Row],[דילוג]]=1,טבלה20[[#This Row],[LengthofCycle]]-F917,J917),"")</f>
        <v/>
      </c>
      <c r="K918">
        <f>IF(AND(טבלה20[[#This Row],[CycleNumber]]&gt;B917,טבלה20[[#This Row],[CycleNumber]]&gt;2),IF(טבלה20[[#This Row],[דילוג]]=1,1,IF(MAX(K916:K917)=1,1,IF(טבלה20[[#This Row],[LengthofCycle]]-F917&lt;&gt;טבלה20[[#This Row],[הפרש קבוע אחרון]],0,""))),"")</f>
        <v>0</v>
      </c>
      <c r="L918" t="str">
        <f>IF(טבלה20[[#This Row],[CycleNumber]]&lt;3,"",IF(טבלה20[[#This Row],[דילוג]]=1,1,IF(L917="","",IF(טבלה20[[#This Row],[LengthofCycle]]-F917=טבלה20[[#This Row],[הפרש קבוע אחרון]],1,IF(L917+1&gt;3,"",L917+1)))))</f>
        <v/>
      </c>
      <c r="M918" t="str">
        <f>IF(AND(טבלה20[[#This Row],[פעילות]]=1,L919=2,L920=1,B920&gt;טבלה20[[#This Row],[CycleNumber]]),1,"")</f>
        <v/>
      </c>
      <c r="N918" t="str">
        <f>IF(AND(טבלה20[[#This Row],[האם יש לאישה וסת דילוג?]]=1,טבלה20[[#This Row],[CycleNumber]]&gt;5),IF(AND(טבלה20[[#This Row],[LengthofCycle]]=F915,F917=F914,F916=F913),1,""),"")</f>
        <v/>
      </c>
      <c r="O918" t="str">
        <f>IF(OR(טבלה20[[#This Row],[פעילות]]="",L917=""),"",IF(טבלה20[[#This Row],[פעילות]]=1,1,0))</f>
        <v/>
      </c>
      <c r="P918" t="str">
        <f>IF(AND(טבלה20[[#This Row],[הפרש קבוע אחרון]]&lt;&gt;"",טבלה20[[#This Row],[CycleNumber]]&lt;B919,B919&lt;&gt;"",טבלה20[[#This Row],[פעילות]]&lt;4),IF(F919-טבלה20[[#This Row],[LengthofCycle]]=טבלה20[[#This Row],[הפרש קבוע אחרון]],1,0),"")</f>
        <v/>
      </c>
      <c r="Q918" s="14" t="str">
        <f>IF(טבלה20[[#This Row],[פעילות]]="","",IF(OR(Q917="",AND(טבלה20[[#This Row],[דילוג]]=1,L917=3)),1,Q917+1))</f>
        <v/>
      </c>
      <c r="R918" s="14" t="str">
        <f>IF(AND(טבלה20[[#This Row],[מחזורי פעילות]]=3,H919=1,טבלה20[[#This Row],[הפרש קבוע אחרון]]&lt;&gt;J919),1,"")</f>
        <v/>
      </c>
      <c r="S918" s="14" t="str">
        <f>IF(AND(טבלה20[[#This Row],[מחזורי פעילות]]=3,H919=1,טבלה20[[#This Row],[הפרש קבוע אחרון]]=J919),1,"")</f>
        <v/>
      </c>
      <c r="T918" s="14" t="str">
        <f>IF(AND(טבלה20[[#This Row],[דילוג]]=1,טבלה20[[#This Row],[הפרש קבוע אחרון]]=J917,טבלה20[[#This Row],[מחזורי פעילות]]&gt;1),1,"")</f>
        <v/>
      </c>
      <c r="U918" s="14" t="str">
        <f>IF(OR(AND(טבלה20[[#This Row],[מחזורי פעילות]]&lt;&gt;"",Q919=""),AND(טבלה20[[#This Row],[פעילות]]=3,Q919=1)),טבלה20[[#This Row],[מחזורי פעילות]],"")</f>
        <v/>
      </c>
      <c r="V918" s="14" t="str">
        <f>IF(טבלה20[[#This Row],[באיזה מחזור נעקר אחרי קביעה?]]&lt;&gt;"",1,"")</f>
        <v/>
      </c>
      <c r="W918" s="14" t="str">
        <f>IF(AND(טבלה20[[#This Row],[באיזה מחזור נעקר אחרי קביעה?]]&lt;&gt;"",טבלה20[[#This Row],[CycleNumber]]&gt;B919),טבלה20[[#This Row],[באיזה מחזור נעקר אחרי קביעה?]],"")</f>
        <v/>
      </c>
      <c r="X918" s="14" t="str">
        <f>IF(AND(טבלה20[[#This Row],[הפרש קבוע אחרון]]&lt;&gt;"",J917=""),טבלה20[[#This Row],[CycleNumber]],"")</f>
        <v/>
      </c>
      <c r="Y918" s="14" t="str">
        <f>IF(OR(טבלה20[[#This Row],[CycleNumber]]&gt;B919,B919=""),טבלה20[[#This Row],[CycleNumber]],"")</f>
        <v/>
      </c>
      <c r="Z9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8" t="s">
        <v>14</v>
      </c>
      <c r="AS918">
        <v>3</v>
      </c>
      <c r="AT918">
        <v>27</v>
      </c>
      <c r="AU918">
        <f t="shared" si="31"/>
        <v>0</v>
      </c>
      <c r="AV918" t="str">
        <f t="shared" si="32"/>
        <v/>
      </c>
    </row>
    <row r="919" spans="1:48" x14ac:dyDescent="0.25">
      <c r="A919" t="s">
        <v>14</v>
      </c>
      <c r="B919">
        <v>5</v>
      </c>
      <c r="C919">
        <v>0</v>
      </c>
      <c r="D919">
        <v>1</v>
      </c>
      <c r="E919">
        <v>0</v>
      </c>
      <c r="F919">
        <v>26</v>
      </c>
      <c r="G919">
        <f>טבלה20[[#This Row],[LengthofCycle]]+1</f>
        <v>27</v>
      </c>
      <c r="H919" t="str">
        <f>IF(טבלה20[[#This Row],[CycleNumber]]&gt;2,IF(AND(טבלה20[[#This Row],[LengthofCycle]]-F918=F918-F917,טבלה20[[#This Row],[LengthofCycle]]-F918&lt;&gt;0),1,""),"")</f>
        <v/>
      </c>
      <c r="I919" t="str">
        <f>IF(טבלה20[[#This Row],[דילוג]]=1,SUM(H919:H920),"")</f>
        <v/>
      </c>
      <c r="J919" t="str">
        <f>IF(AND(טבלה20[[#This Row],[CycleNumber]]&gt;B918,טבלה20[[#This Row],[CycleNumber]]&gt;2),IF(טבלה20[[#This Row],[דילוג]]=1,טבלה20[[#This Row],[LengthofCycle]]-F918,J918),"")</f>
        <v/>
      </c>
      <c r="K919">
        <f>IF(AND(טבלה20[[#This Row],[CycleNumber]]&gt;B918,טבלה20[[#This Row],[CycleNumber]]&gt;2),IF(טבלה20[[#This Row],[דילוג]]=1,1,IF(MAX(K917:K918)=1,1,IF(טבלה20[[#This Row],[LengthofCycle]]-F918&lt;&gt;טבלה20[[#This Row],[הפרש קבוע אחרון]],0,""))),"")</f>
        <v>0</v>
      </c>
      <c r="L919" t="str">
        <f>IF(טבלה20[[#This Row],[CycleNumber]]&lt;3,"",IF(טבלה20[[#This Row],[דילוג]]=1,1,IF(L918="","",IF(טבלה20[[#This Row],[LengthofCycle]]-F918=טבלה20[[#This Row],[הפרש קבוע אחרון]],1,IF(L918+1&gt;3,"",L918+1)))))</f>
        <v/>
      </c>
      <c r="M919" t="str">
        <f>IF(AND(טבלה20[[#This Row],[פעילות]]=1,L920=2,L921=1,B921&gt;טבלה20[[#This Row],[CycleNumber]]),1,"")</f>
        <v/>
      </c>
      <c r="N919" t="str">
        <f>IF(AND(טבלה20[[#This Row],[האם יש לאישה וסת דילוג?]]=1,טבלה20[[#This Row],[CycleNumber]]&gt;5),IF(AND(טבלה20[[#This Row],[LengthofCycle]]=F916,F918=F915,F917=F914),1,""),"")</f>
        <v/>
      </c>
      <c r="O919" t="str">
        <f>IF(OR(טבלה20[[#This Row],[פעילות]]="",L918=""),"",IF(טבלה20[[#This Row],[פעילות]]=1,1,0))</f>
        <v/>
      </c>
      <c r="P919" t="str">
        <f>IF(AND(טבלה20[[#This Row],[הפרש קבוע אחרון]]&lt;&gt;"",טבלה20[[#This Row],[CycleNumber]]&lt;B920,B920&lt;&gt;"",טבלה20[[#This Row],[פעילות]]&lt;4),IF(F920-טבלה20[[#This Row],[LengthofCycle]]=טבלה20[[#This Row],[הפרש קבוע אחרון]],1,0),"")</f>
        <v/>
      </c>
      <c r="Q919" s="14" t="str">
        <f>IF(טבלה20[[#This Row],[פעילות]]="","",IF(OR(Q918="",AND(טבלה20[[#This Row],[דילוג]]=1,L918=3)),1,Q918+1))</f>
        <v/>
      </c>
      <c r="R919" s="14" t="str">
        <f>IF(AND(טבלה20[[#This Row],[מחזורי פעילות]]=3,H920=1,טבלה20[[#This Row],[הפרש קבוע אחרון]]&lt;&gt;J920),1,"")</f>
        <v/>
      </c>
      <c r="S919" s="14" t="str">
        <f>IF(AND(טבלה20[[#This Row],[מחזורי פעילות]]=3,H920=1,טבלה20[[#This Row],[הפרש קבוע אחרון]]=J920),1,"")</f>
        <v/>
      </c>
      <c r="T919" s="14" t="str">
        <f>IF(AND(טבלה20[[#This Row],[דילוג]]=1,טבלה20[[#This Row],[הפרש קבוע אחרון]]=J918,טבלה20[[#This Row],[מחזורי פעילות]]&gt;1),1,"")</f>
        <v/>
      </c>
      <c r="U919" s="14" t="str">
        <f>IF(OR(AND(טבלה20[[#This Row],[מחזורי פעילות]]&lt;&gt;"",Q920=""),AND(טבלה20[[#This Row],[פעילות]]=3,Q920=1)),טבלה20[[#This Row],[מחזורי פעילות]],"")</f>
        <v/>
      </c>
      <c r="V919" s="14" t="str">
        <f>IF(טבלה20[[#This Row],[באיזה מחזור נעקר אחרי קביעה?]]&lt;&gt;"",1,"")</f>
        <v/>
      </c>
      <c r="W919" s="14" t="str">
        <f>IF(AND(טבלה20[[#This Row],[באיזה מחזור נעקר אחרי קביעה?]]&lt;&gt;"",טבלה20[[#This Row],[CycleNumber]]&gt;B920),טבלה20[[#This Row],[באיזה מחזור נעקר אחרי קביעה?]],"")</f>
        <v/>
      </c>
      <c r="X919" s="14" t="str">
        <f>IF(AND(טבלה20[[#This Row],[הפרש קבוע אחרון]]&lt;&gt;"",J918=""),טבלה20[[#This Row],[CycleNumber]],"")</f>
        <v/>
      </c>
      <c r="Y919" s="14" t="str">
        <f>IF(OR(טבלה20[[#This Row],[CycleNumber]]&gt;B920,B920=""),טבלה20[[#This Row],[CycleNumber]],"")</f>
        <v/>
      </c>
      <c r="Z9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19" t="s">
        <v>14</v>
      </c>
      <c r="AS919">
        <v>4</v>
      </c>
      <c r="AT919">
        <v>25</v>
      </c>
      <c r="AU919">
        <f t="shared" si="31"/>
        <v>0</v>
      </c>
      <c r="AV919" t="str">
        <f t="shared" si="32"/>
        <v/>
      </c>
    </row>
    <row r="920" spans="1:48" x14ac:dyDescent="0.25">
      <c r="A920" t="s">
        <v>14</v>
      </c>
      <c r="B920">
        <v>6</v>
      </c>
      <c r="C920">
        <v>0</v>
      </c>
      <c r="D920">
        <v>1</v>
      </c>
      <c r="E920">
        <v>0</v>
      </c>
      <c r="F920">
        <v>25</v>
      </c>
      <c r="G920">
        <f>טבלה20[[#This Row],[LengthofCycle]]+1</f>
        <v>26</v>
      </c>
      <c r="H920" t="str">
        <f>IF(טבלה20[[#This Row],[CycleNumber]]&gt;2,IF(AND(טבלה20[[#This Row],[LengthofCycle]]-F919=F919-F918,טבלה20[[#This Row],[LengthofCycle]]-F919&lt;&gt;0),1,""),"")</f>
        <v/>
      </c>
      <c r="I920" t="str">
        <f>IF(טבלה20[[#This Row],[דילוג]]=1,SUM(H920:H921),"")</f>
        <v/>
      </c>
      <c r="J920" t="str">
        <f>IF(AND(טבלה20[[#This Row],[CycleNumber]]&gt;B919,טבלה20[[#This Row],[CycleNumber]]&gt;2),IF(טבלה20[[#This Row],[דילוג]]=1,טבלה20[[#This Row],[LengthofCycle]]-F919,J919),"")</f>
        <v/>
      </c>
      <c r="K920">
        <f>IF(AND(טבלה20[[#This Row],[CycleNumber]]&gt;B919,טבלה20[[#This Row],[CycleNumber]]&gt;2),IF(טבלה20[[#This Row],[דילוג]]=1,1,IF(MAX(K918:K919)=1,1,IF(טבלה20[[#This Row],[LengthofCycle]]-F919&lt;&gt;טבלה20[[#This Row],[הפרש קבוע אחרון]],0,""))),"")</f>
        <v>0</v>
      </c>
      <c r="L920" t="str">
        <f>IF(טבלה20[[#This Row],[CycleNumber]]&lt;3,"",IF(טבלה20[[#This Row],[דילוג]]=1,1,IF(L919="","",IF(טבלה20[[#This Row],[LengthofCycle]]-F919=טבלה20[[#This Row],[הפרש קבוע אחרון]],1,IF(L919+1&gt;3,"",L919+1)))))</f>
        <v/>
      </c>
      <c r="M920" t="str">
        <f>IF(AND(טבלה20[[#This Row],[פעילות]]=1,L921=2,L922=1,B922&gt;טבלה20[[#This Row],[CycleNumber]]),1,"")</f>
        <v/>
      </c>
      <c r="N920" t="str">
        <f>IF(AND(טבלה20[[#This Row],[האם יש לאישה וסת דילוג?]]=1,טבלה20[[#This Row],[CycleNumber]]&gt;5),IF(AND(טבלה20[[#This Row],[LengthofCycle]]=F917,F919=F916,F918=F915),1,""),"")</f>
        <v/>
      </c>
      <c r="O920" t="str">
        <f>IF(OR(טבלה20[[#This Row],[פעילות]]="",L919=""),"",IF(טבלה20[[#This Row],[פעילות]]=1,1,0))</f>
        <v/>
      </c>
      <c r="P920" t="str">
        <f>IF(AND(טבלה20[[#This Row],[הפרש קבוע אחרון]]&lt;&gt;"",טבלה20[[#This Row],[CycleNumber]]&lt;B921,B921&lt;&gt;"",טבלה20[[#This Row],[פעילות]]&lt;4),IF(F921-טבלה20[[#This Row],[LengthofCycle]]=טבלה20[[#This Row],[הפרש קבוע אחרון]],1,0),"")</f>
        <v/>
      </c>
      <c r="Q920" s="14" t="str">
        <f>IF(טבלה20[[#This Row],[פעילות]]="","",IF(OR(Q919="",AND(טבלה20[[#This Row],[דילוג]]=1,L919=3)),1,Q919+1))</f>
        <v/>
      </c>
      <c r="R920" s="14" t="str">
        <f>IF(AND(טבלה20[[#This Row],[מחזורי פעילות]]=3,H921=1,טבלה20[[#This Row],[הפרש קבוע אחרון]]&lt;&gt;J921),1,"")</f>
        <v/>
      </c>
      <c r="S920" s="14" t="str">
        <f>IF(AND(טבלה20[[#This Row],[מחזורי פעילות]]=3,H921=1,טבלה20[[#This Row],[הפרש קבוע אחרון]]=J921),1,"")</f>
        <v/>
      </c>
      <c r="T920" s="14" t="str">
        <f>IF(AND(טבלה20[[#This Row],[דילוג]]=1,טבלה20[[#This Row],[הפרש קבוע אחרון]]=J919,טבלה20[[#This Row],[מחזורי פעילות]]&gt;1),1,"")</f>
        <v/>
      </c>
      <c r="U920" s="14" t="str">
        <f>IF(OR(AND(טבלה20[[#This Row],[מחזורי פעילות]]&lt;&gt;"",Q921=""),AND(טבלה20[[#This Row],[פעילות]]=3,Q921=1)),טבלה20[[#This Row],[מחזורי פעילות]],"")</f>
        <v/>
      </c>
      <c r="V920" s="14" t="str">
        <f>IF(טבלה20[[#This Row],[באיזה מחזור נעקר אחרי קביעה?]]&lt;&gt;"",1,"")</f>
        <v/>
      </c>
      <c r="W920" s="14" t="str">
        <f>IF(AND(טבלה20[[#This Row],[באיזה מחזור נעקר אחרי קביעה?]]&lt;&gt;"",טבלה20[[#This Row],[CycleNumber]]&gt;B921),טבלה20[[#This Row],[באיזה מחזור נעקר אחרי קביעה?]],"")</f>
        <v/>
      </c>
      <c r="X920" s="14" t="str">
        <f>IF(AND(טבלה20[[#This Row],[הפרש קבוע אחרון]]&lt;&gt;"",J919=""),טבלה20[[#This Row],[CycleNumber]],"")</f>
        <v/>
      </c>
      <c r="Y920" s="14" t="str">
        <f>IF(OR(טבלה20[[#This Row],[CycleNumber]]&gt;B921,B921=""),טבלה20[[#This Row],[CycleNumber]],"")</f>
        <v/>
      </c>
      <c r="Z9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0" t="s">
        <v>14</v>
      </c>
      <c r="AS920">
        <v>5</v>
      </c>
      <c r="AT920">
        <v>26</v>
      </c>
      <c r="AU920">
        <f t="shared" si="31"/>
        <v>0</v>
      </c>
      <c r="AV920" t="str">
        <f t="shared" si="32"/>
        <v/>
      </c>
    </row>
    <row r="921" spans="1:48" x14ac:dyDescent="0.25">
      <c r="A921" t="s">
        <v>14</v>
      </c>
      <c r="B921">
        <v>7</v>
      </c>
      <c r="C921">
        <v>0</v>
      </c>
      <c r="D921">
        <v>1</v>
      </c>
      <c r="E921">
        <v>0</v>
      </c>
      <c r="F921">
        <v>24</v>
      </c>
      <c r="G921">
        <f>טבלה20[[#This Row],[LengthofCycle]]+1</f>
        <v>25</v>
      </c>
      <c r="H921">
        <f>IF(טבלה20[[#This Row],[CycleNumber]]&gt;2,IF(AND(טבלה20[[#This Row],[LengthofCycle]]-F920=F920-F919,טבלה20[[#This Row],[LengthofCycle]]-F920&lt;&gt;0),1,""),"")</f>
        <v>1</v>
      </c>
      <c r="I921">
        <f>IF(טבלה20[[#This Row],[דילוג]]=1,SUM(H921:H922),"")</f>
        <v>1</v>
      </c>
      <c r="J921">
        <f>IF(AND(טבלה20[[#This Row],[CycleNumber]]&gt;B920,טבלה20[[#This Row],[CycleNumber]]&gt;2),IF(טבלה20[[#This Row],[דילוג]]=1,טבלה20[[#This Row],[LengthofCycle]]-F920,J920),"")</f>
        <v>-1</v>
      </c>
      <c r="K921">
        <f>IF(AND(טבלה20[[#This Row],[CycleNumber]]&gt;B920,טבלה20[[#This Row],[CycleNumber]]&gt;2),IF(טבלה20[[#This Row],[דילוג]]=1,1,IF(MAX(K919:K920)=1,1,IF(טבלה20[[#This Row],[LengthofCycle]]-F920&lt;&gt;טבלה20[[#This Row],[הפרש קבוע אחרון]],0,""))),"")</f>
        <v>1</v>
      </c>
      <c r="L921">
        <f>IF(טבלה20[[#This Row],[CycleNumber]]&lt;3,"",IF(טבלה20[[#This Row],[דילוג]]=1,1,IF(L920="","",IF(טבלה20[[#This Row],[LengthofCycle]]-F920=טבלה20[[#This Row],[הפרש קבוע אחרון]],1,IF(L920+1&gt;3,"",L920+1)))))</f>
        <v>1</v>
      </c>
      <c r="M921" t="str">
        <f>IF(AND(טבלה20[[#This Row],[פעילות]]=1,L922=2,L923=1,B923&gt;טבלה20[[#This Row],[CycleNumber]]),1,"")</f>
        <v/>
      </c>
      <c r="N921" t="str">
        <f>IF(AND(טבלה20[[#This Row],[האם יש לאישה וסת דילוג?]]=1,טבלה20[[#This Row],[CycleNumber]]&gt;5),IF(AND(טבלה20[[#This Row],[LengthofCycle]]=F918,F920=F917,F919=F916),1,""),"")</f>
        <v/>
      </c>
      <c r="O921" t="str">
        <f>IF(OR(טבלה20[[#This Row],[פעילות]]="",L920=""),"",IF(טבלה20[[#This Row],[פעילות]]=1,1,0))</f>
        <v/>
      </c>
      <c r="P921">
        <f>IF(AND(טבלה20[[#This Row],[הפרש קבוע אחרון]]&lt;&gt;"",טבלה20[[#This Row],[CycleNumber]]&lt;B922,B922&lt;&gt;"",טבלה20[[#This Row],[פעילות]]&lt;4),IF(F922-טבלה20[[#This Row],[LengthofCycle]]=טבלה20[[#This Row],[הפרש קבוע אחרון]],1,0),"")</f>
        <v>0</v>
      </c>
      <c r="Q921" s="14">
        <f>IF(טבלה20[[#This Row],[פעילות]]="","",IF(OR(Q920="",AND(טבלה20[[#This Row],[דילוג]]=1,L920=3)),1,Q920+1))</f>
        <v>1</v>
      </c>
      <c r="R921" s="14" t="str">
        <f>IF(AND(טבלה20[[#This Row],[מחזורי פעילות]]=3,H922=1,טבלה20[[#This Row],[הפרש קבוע אחרון]]&lt;&gt;J922),1,"")</f>
        <v/>
      </c>
      <c r="S921" s="14" t="str">
        <f>IF(AND(טבלה20[[#This Row],[מחזורי פעילות]]=3,H922=1,טבלה20[[#This Row],[הפרש קבוע אחרון]]=J922),1,"")</f>
        <v/>
      </c>
      <c r="T921" s="14" t="str">
        <f>IF(AND(טבלה20[[#This Row],[דילוג]]=1,טבלה20[[#This Row],[הפרש קבוע אחרון]]=J920,טבלה20[[#This Row],[מחזורי פעילות]]&gt;1),1,"")</f>
        <v/>
      </c>
      <c r="U921" s="14" t="str">
        <f>IF(OR(AND(טבלה20[[#This Row],[מחזורי פעילות]]&lt;&gt;"",Q922=""),AND(טבלה20[[#This Row],[פעילות]]=3,Q922=1)),טבלה20[[#This Row],[מחזורי פעילות]],"")</f>
        <v/>
      </c>
      <c r="V921" s="14" t="str">
        <f>IF(טבלה20[[#This Row],[באיזה מחזור נעקר אחרי קביעה?]]&lt;&gt;"",1,"")</f>
        <v/>
      </c>
      <c r="W921" s="14" t="str">
        <f>IF(AND(טבלה20[[#This Row],[באיזה מחזור נעקר אחרי קביעה?]]&lt;&gt;"",טבלה20[[#This Row],[CycleNumber]]&gt;B922),טבלה20[[#This Row],[באיזה מחזור נעקר אחרי קביעה?]],"")</f>
        <v/>
      </c>
      <c r="X921" s="14">
        <f>IF(AND(טבלה20[[#This Row],[הפרש קבוע אחרון]]&lt;&gt;"",J920=""),טבלה20[[#This Row],[CycleNumber]],"")</f>
        <v>7</v>
      </c>
      <c r="Y921" s="14" t="str">
        <f>IF(OR(טבלה20[[#This Row],[CycleNumber]]&gt;B922,B922=""),טבלה20[[#This Row],[CycleNumber]],"")</f>
        <v/>
      </c>
      <c r="Z9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1" t="s">
        <v>14</v>
      </c>
      <c r="AS921">
        <v>6</v>
      </c>
      <c r="AT921">
        <v>25</v>
      </c>
      <c r="AU921">
        <f t="shared" si="31"/>
        <v>0</v>
      </c>
      <c r="AV921" t="str">
        <f t="shared" si="32"/>
        <v/>
      </c>
    </row>
    <row r="922" spans="1:48" x14ac:dyDescent="0.25">
      <c r="A922" t="s">
        <v>14</v>
      </c>
      <c r="B922">
        <v>8</v>
      </c>
      <c r="C922">
        <v>0</v>
      </c>
      <c r="D922">
        <v>0</v>
      </c>
      <c r="E922">
        <v>0</v>
      </c>
      <c r="F922">
        <v>25</v>
      </c>
      <c r="G922">
        <f>טבלה20[[#This Row],[LengthofCycle]]+1</f>
        <v>26</v>
      </c>
      <c r="H922" t="str">
        <f>IF(טבלה20[[#This Row],[CycleNumber]]&gt;2,IF(AND(טבלה20[[#This Row],[LengthofCycle]]-F921=F921-F920,טבלה20[[#This Row],[LengthofCycle]]-F921&lt;&gt;0),1,""),"")</f>
        <v/>
      </c>
      <c r="I922" t="str">
        <f>IF(טבלה20[[#This Row],[דילוג]]=1,SUM(H922:H923),"")</f>
        <v/>
      </c>
      <c r="J922">
        <f>IF(AND(טבלה20[[#This Row],[CycleNumber]]&gt;B921,טבלה20[[#This Row],[CycleNumber]]&gt;2),IF(טבלה20[[#This Row],[דילוג]]=1,טבלה20[[#This Row],[LengthofCycle]]-F921,J921),"")</f>
        <v>-1</v>
      </c>
      <c r="K922">
        <f>IF(AND(טבלה20[[#This Row],[CycleNumber]]&gt;B921,טבלה20[[#This Row],[CycleNumber]]&gt;2),IF(טבלה20[[#This Row],[דילוג]]=1,1,IF(MAX(K920:K921)=1,1,IF(טבלה20[[#This Row],[LengthofCycle]]-F921&lt;&gt;טבלה20[[#This Row],[הפרש קבוע אחרון]],0,""))),"")</f>
        <v>1</v>
      </c>
      <c r="L922">
        <f>IF(טבלה20[[#This Row],[CycleNumber]]&lt;3,"",IF(טבלה20[[#This Row],[דילוג]]=1,1,IF(L921="","",IF(טבלה20[[#This Row],[LengthofCycle]]-F921=טבלה20[[#This Row],[הפרש קבוע אחרון]],1,IF(L921+1&gt;3,"",L921+1)))))</f>
        <v>2</v>
      </c>
      <c r="M922" t="str">
        <f>IF(AND(טבלה20[[#This Row],[פעילות]]=1,L923=2,L924=1,B924&gt;טבלה20[[#This Row],[CycleNumber]]),1,"")</f>
        <v/>
      </c>
      <c r="N922" t="str">
        <f>IF(AND(טבלה20[[#This Row],[האם יש לאישה וסת דילוג?]]=1,טבלה20[[#This Row],[CycleNumber]]&gt;5),IF(AND(טבלה20[[#This Row],[LengthofCycle]]=F919,F921=F918,F920=F917),1,""),"")</f>
        <v/>
      </c>
      <c r="O922">
        <f>IF(OR(טבלה20[[#This Row],[פעילות]]="",L921=""),"",IF(טבלה20[[#This Row],[פעילות]]=1,1,0))</f>
        <v>0</v>
      </c>
      <c r="P922" t="str">
        <f>IF(AND(טבלה20[[#This Row],[הפרש קבוע אחרון]]&lt;&gt;"",טבלה20[[#This Row],[CycleNumber]]&lt;B923,B923&lt;&gt;"",טבלה20[[#This Row],[פעילות]]&lt;4),IF(F923-טבלה20[[#This Row],[LengthofCycle]]=טבלה20[[#This Row],[הפרש קבוע אחרון]],1,0),"")</f>
        <v/>
      </c>
      <c r="Q922" s="14">
        <f>IF(טבלה20[[#This Row],[פעילות]]="","",IF(OR(Q921="",AND(טבלה20[[#This Row],[דילוג]]=1,L921=3)),1,Q921+1))</f>
        <v>2</v>
      </c>
      <c r="R922" s="14" t="str">
        <f>IF(AND(טבלה20[[#This Row],[מחזורי פעילות]]=3,H923=1,טבלה20[[#This Row],[הפרש קבוע אחרון]]&lt;&gt;J923),1,"")</f>
        <v/>
      </c>
      <c r="S922" s="14" t="str">
        <f>IF(AND(טבלה20[[#This Row],[מחזורי פעילות]]=3,H923=1,טבלה20[[#This Row],[הפרש קבוע אחרון]]=J923),1,"")</f>
        <v/>
      </c>
      <c r="T922" s="14" t="str">
        <f>IF(AND(טבלה20[[#This Row],[דילוג]]=1,טבלה20[[#This Row],[הפרש קבוע אחרון]]=J921,טבלה20[[#This Row],[מחזורי פעילות]]&gt;1),1,"")</f>
        <v/>
      </c>
      <c r="U922" s="14">
        <f>IF(OR(AND(טבלה20[[#This Row],[מחזורי פעילות]]&lt;&gt;"",Q923=""),AND(טבלה20[[#This Row],[פעילות]]=3,Q923=1)),טבלה20[[#This Row],[מחזורי פעילות]],"")</f>
        <v>2</v>
      </c>
      <c r="V922" s="14">
        <f>IF(טבלה20[[#This Row],[באיזה מחזור נעקר אחרי קביעה?]]&lt;&gt;"",1,"")</f>
        <v>1</v>
      </c>
      <c r="W922" s="14">
        <f>IF(AND(טבלה20[[#This Row],[באיזה מחזור נעקר אחרי קביעה?]]&lt;&gt;"",טבלה20[[#This Row],[CycleNumber]]&gt;B923),טבלה20[[#This Row],[באיזה מחזור נעקר אחרי קביעה?]],"")</f>
        <v>2</v>
      </c>
      <c r="X922" s="14" t="str">
        <f>IF(AND(טבלה20[[#This Row],[הפרש קבוע אחרון]]&lt;&gt;"",J921=""),טבלה20[[#This Row],[CycleNumber]],"")</f>
        <v/>
      </c>
      <c r="Y922" s="14">
        <f>IF(OR(טבלה20[[#This Row],[CycleNumber]]&gt;B923,B923=""),טבלה20[[#This Row],[CycleNumber]],"")</f>
        <v>8</v>
      </c>
      <c r="Z9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2" t="s">
        <v>14</v>
      </c>
      <c r="AS922">
        <v>7</v>
      </c>
      <c r="AT922">
        <v>24</v>
      </c>
      <c r="AU922">
        <f t="shared" si="31"/>
        <v>1</v>
      </c>
      <c r="AV922" t="str">
        <f t="shared" si="32"/>
        <v/>
      </c>
    </row>
    <row r="923" spans="1:48" x14ac:dyDescent="0.25">
      <c r="A923" t="s">
        <v>81</v>
      </c>
      <c r="B923">
        <v>1</v>
      </c>
      <c r="C923">
        <v>0</v>
      </c>
      <c r="D923">
        <v>1</v>
      </c>
      <c r="E923">
        <v>0</v>
      </c>
      <c r="F923">
        <v>26</v>
      </c>
      <c r="G923">
        <f>טבלה20[[#This Row],[LengthofCycle]]+1</f>
        <v>27</v>
      </c>
      <c r="H923" t="str">
        <f>IF(טבלה20[[#This Row],[CycleNumber]]&gt;2,IF(AND(טבלה20[[#This Row],[LengthofCycle]]-F922=F922-F921,טבלה20[[#This Row],[LengthofCycle]]-F922&lt;&gt;0),1,""),"")</f>
        <v/>
      </c>
      <c r="I923" t="str">
        <f>IF(טבלה20[[#This Row],[דילוג]]=1,SUM(H923:H924),"")</f>
        <v/>
      </c>
      <c r="J923" t="str">
        <f>IF(AND(טבלה20[[#This Row],[CycleNumber]]&gt;B922,טבלה20[[#This Row],[CycleNumber]]&gt;2),IF(טבלה20[[#This Row],[דילוג]]=1,טבלה20[[#This Row],[LengthofCycle]]-F922,J922),"")</f>
        <v/>
      </c>
      <c r="K923" t="str">
        <f>IF(AND(טבלה20[[#This Row],[CycleNumber]]&gt;B922,טבלה20[[#This Row],[CycleNumber]]&gt;2),IF(טבלה20[[#This Row],[דילוג]]=1,1,IF(MAX(K921:K922)=1,1,IF(טבלה20[[#This Row],[LengthofCycle]]-F922&lt;&gt;טבלה20[[#This Row],[הפרש קבוע אחרון]],0,""))),"")</f>
        <v/>
      </c>
      <c r="L923" t="str">
        <f>IF(טבלה20[[#This Row],[CycleNumber]]&lt;3,"",IF(טבלה20[[#This Row],[דילוג]]=1,1,IF(L922="","",IF(טבלה20[[#This Row],[LengthofCycle]]-F922=טבלה20[[#This Row],[הפרש קבוע אחרון]],1,IF(L922+1&gt;3,"",L922+1)))))</f>
        <v/>
      </c>
      <c r="M923" t="str">
        <f>IF(AND(טבלה20[[#This Row],[פעילות]]=1,L924=2,L925=1,B925&gt;טבלה20[[#This Row],[CycleNumber]]),1,"")</f>
        <v/>
      </c>
      <c r="N923" t="str">
        <f>IF(AND(טבלה20[[#This Row],[האם יש לאישה וסת דילוג?]]=1,טבלה20[[#This Row],[CycleNumber]]&gt;5),IF(AND(טבלה20[[#This Row],[LengthofCycle]]=F920,F922=F919,F921=F918),1,""),"")</f>
        <v/>
      </c>
      <c r="O923" t="str">
        <f>IF(OR(טבלה20[[#This Row],[פעילות]]="",L922=""),"",IF(טבלה20[[#This Row],[פעילות]]=1,1,0))</f>
        <v/>
      </c>
      <c r="P923" t="str">
        <f>IF(AND(טבלה20[[#This Row],[הפרש קבוע אחרון]]&lt;&gt;"",טבלה20[[#This Row],[CycleNumber]]&lt;B924,B924&lt;&gt;"",טבלה20[[#This Row],[פעילות]]&lt;4),IF(F924-טבלה20[[#This Row],[LengthofCycle]]=טבלה20[[#This Row],[הפרש קבוע אחרון]],1,0),"")</f>
        <v/>
      </c>
      <c r="Q923" s="14" t="str">
        <f>IF(טבלה20[[#This Row],[פעילות]]="","",IF(OR(Q922="",AND(טבלה20[[#This Row],[דילוג]]=1,L922=3)),1,Q922+1))</f>
        <v/>
      </c>
      <c r="R923" s="14" t="str">
        <f>IF(AND(טבלה20[[#This Row],[מחזורי פעילות]]=3,H924=1,טבלה20[[#This Row],[הפרש קבוע אחרון]]&lt;&gt;J924),1,"")</f>
        <v/>
      </c>
      <c r="S923" s="14" t="str">
        <f>IF(AND(טבלה20[[#This Row],[מחזורי פעילות]]=3,H924=1,טבלה20[[#This Row],[הפרש קבוע אחרון]]=J924),1,"")</f>
        <v/>
      </c>
      <c r="T923" s="14" t="str">
        <f>IF(AND(טבלה20[[#This Row],[דילוג]]=1,טבלה20[[#This Row],[הפרש קבוע אחרון]]=J922,טבלה20[[#This Row],[מחזורי פעילות]]&gt;1),1,"")</f>
        <v/>
      </c>
      <c r="U923" s="14" t="str">
        <f>IF(OR(AND(טבלה20[[#This Row],[מחזורי פעילות]]&lt;&gt;"",Q924=""),AND(טבלה20[[#This Row],[פעילות]]=3,Q924=1)),טבלה20[[#This Row],[מחזורי פעילות]],"")</f>
        <v/>
      </c>
      <c r="V923" s="14" t="str">
        <f>IF(טבלה20[[#This Row],[באיזה מחזור נעקר אחרי קביעה?]]&lt;&gt;"",1,"")</f>
        <v/>
      </c>
      <c r="W923" s="14" t="str">
        <f>IF(AND(טבלה20[[#This Row],[באיזה מחזור נעקר אחרי קביעה?]]&lt;&gt;"",טבלה20[[#This Row],[CycleNumber]]&gt;B924),טבלה20[[#This Row],[באיזה מחזור נעקר אחרי קביעה?]],"")</f>
        <v/>
      </c>
      <c r="X923" s="14" t="str">
        <f>IF(AND(טבלה20[[#This Row],[הפרש קבוע אחרון]]&lt;&gt;"",J922=""),טבלה20[[#This Row],[CycleNumber]],"")</f>
        <v/>
      </c>
      <c r="Y923" s="14" t="str">
        <f>IF(OR(טבלה20[[#This Row],[CycleNumber]]&gt;B924,B924=""),טבלה20[[#This Row],[CycleNumber]],"")</f>
        <v/>
      </c>
      <c r="Z9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3" t="s">
        <v>14</v>
      </c>
      <c r="AS923">
        <v>8</v>
      </c>
      <c r="AT923">
        <v>25</v>
      </c>
      <c r="AU923">
        <f t="shared" si="31"/>
        <v>0</v>
      </c>
      <c r="AV923" t="str">
        <f t="shared" si="32"/>
        <v/>
      </c>
    </row>
    <row r="924" spans="1:48" x14ac:dyDescent="0.25">
      <c r="A924" t="s">
        <v>81</v>
      </c>
      <c r="B924">
        <v>2</v>
      </c>
      <c r="C924">
        <v>0</v>
      </c>
      <c r="D924">
        <v>1</v>
      </c>
      <c r="E924">
        <v>0</v>
      </c>
      <c r="F924">
        <v>26</v>
      </c>
      <c r="G924">
        <f>טבלה20[[#This Row],[LengthofCycle]]+1</f>
        <v>27</v>
      </c>
      <c r="H924" t="str">
        <f>IF(טבלה20[[#This Row],[CycleNumber]]&gt;2,IF(AND(טבלה20[[#This Row],[LengthofCycle]]-F923=F923-F922,טבלה20[[#This Row],[LengthofCycle]]-F923&lt;&gt;0),1,""),"")</f>
        <v/>
      </c>
      <c r="I924" t="str">
        <f>IF(טבלה20[[#This Row],[דילוג]]=1,SUM(H924:H925),"")</f>
        <v/>
      </c>
      <c r="J924" t="str">
        <f>IF(AND(טבלה20[[#This Row],[CycleNumber]]&gt;B923,טבלה20[[#This Row],[CycleNumber]]&gt;2),IF(טבלה20[[#This Row],[דילוג]]=1,טבלה20[[#This Row],[LengthofCycle]]-F923,J923),"")</f>
        <v/>
      </c>
      <c r="K924" t="str">
        <f>IF(AND(טבלה20[[#This Row],[CycleNumber]]&gt;B923,טבלה20[[#This Row],[CycleNumber]]&gt;2),IF(טבלה20[[#This Row],[דילוג]]=1,1,IF(MAX(K922:K923)=1,1,IF(טבלה20[[#This Row],[LengthofCycle]]-F923&lt;&gt;טבלה20[[#This Row],[הפרש קבוע אחרון]],0,""))),"")</f>
        <v/>
      </c>
      <c r="L924" t="str">
        <f>IF(טבלה20[[#This Row],[CycleNumber]]&lt;3,"",IF(טבלה20[[#This Row],[דילוג]]=1,1,IF(L923="","",IF(טבלה20[[#This Row],[LengthofCycle]]-F923=טבלה20[[#This Row],[הפרש קבוע אחרון]],1,IF(L923+1&gt;3,"",L923+1)))))</f>
        <v/>
      </c>
      <c r="M924" t="str">
        <f>IF(AND(טבלה20[[#This Row],[פעילות]]=1,L925=2,L926=1,B926&gt;טבלה20[[#This Row],[CycleNumber]]),1,"")</f>
        <v/>
      </c>
      <c r="N924" t="str">
        <f>IF(AND(טבלה20[[#This Row],[האם יש לאישה וסת דילוג?]]=1,טבלה20[[#This Row],[CycleNumber]]&gt;5),IF(AND(טבלה20[[#This Row],[LengthofCycle]]=F921,F923=F920,F922=F919),1,""),"")</f>
        <v/>
      </c>
      <c r="O924" t="str">
        <f>IF(OR(טבלה20[[#This Row],[פעילות]]="",L923=""),"",IF(טבלה20[[#This Row],[פעילות]]=1,1,0))</f>
        <v/>
      </c>
      <c r="P924" t="str">
        <f>IF(AND(טבלה20[[#This Row],[הפרש קבוע אחרון]]&lt;&gt;"",טבלה20[[#This Row],[CycleNumber]]&lt;B925,B925&lt;&gt;"",טבלה20[[#This Row],[פעילות]]&lt;4),IF(F925-טבלה20[[#This Row],[LengthofCycle]]=טבלה20[[#This Row],[הפרש קבוע אחרון]],1,0),"")</f>
        <v/>
      </c>
      <c r="Q924" s="14" t="str">
        <f>IF(טבלה20[[#This Row],[פעילות]]="","",IF(OR(Q923="",AND(טבלה20[[#This Row],[דילוג]]=1,L923=3)),1,Q923+1))</f>
        <v/>
      </c>
      <c r="R924" s="14" t="str">
        <f>IF(AND(טבלה20[[#This Row],[מחזורי פעילות]]=3,H925=1,טבלה20[[#This Row],[הפרש קבוע אחרון]]&lt;&gt;J925),1,"")</f>
        <v/>
      </c>
      <c r="S924" s="14" t="str">
        <f>IF(AND(טבלה20[[#This Row],[מחזורי פעילות]]=3,H925=1,טבלה20[[#This Row],[הפרש קבוע אחרון]]=J925),1,"")</f>
        <v/>
      </c>
      <c r="T924" s="14" t="str">
        <f>IF(AND(טבלה20[[#This Row],[דילוג]]=1,טבלה20[[#This Row],[הפרש קבוע אחרון]]=J923,טבלה20[[#This Row],[מחזורי פעילות]]&gt;1),1,"")</f>
        <v/>
      </c>
      <c r="U924" s="14" t="str">
        <f>IF(OR(AND(טבלה20[[#This Row],[מחזורי פעילות]]&lt;&gt;"",Q925=""),AND(טבלה20[[#This Row],[פעילות]]=3,Q925=1)),טבלה20[[#This Row],[מחזורי פעילות]],"")</f>
        <v/>
      </c>
      <c r="V924" s="14" t="str">
        <f>IF(טבלה20[[#This Row],[באיזה מחזור נעקר אחרי קביעה?]]&lt;&gt;"",1,"")</f>
        <v/>
      </c>
      <c r="W924" s="14" t="str">
        <f>IF(AND(טבלה20[[#This Row],[באיזה מחזור נעקר אחרי קביעה?]]&lt;&gt;"",טבלה20[[#This Row],[CycleNumber]]&gt;B925),טבלה20[[#This Row],[באיזה מחזור נעקר אחרי קביעה?]],"")</f>
        <v/>
      </c>
      <c r="X924" s="14" t="str">
        <f>IF(AND(טבלה20[[#This Row],[הפרש קבוע אחרון]]&lt;&gt;"",J923=""),טבלה20[[#This Row],[CycleNumber]],"")</f>
        <v/>
      </c>
      <c r="Y924" s="14" t="str">
        <f>IF(OR(טבלה20[[#This Row],[CycleNumber]]&gt;B925,B925=""),טבלה20[[#This Row],[CycleNumber]],"")</f>
        <v/>
      </c>
      <c r="Z9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4" t="s">
        <v>81</v>
      </c>
      <c r="AS924">
        <v>1</v>
      </c>
      <c r="AT924">
        <v>26</v>
      </c>
      <c r="AU924" t="str">
        <f t="shared" si="31"/>
        <v/>
      </c>
      <c r="AV924" t="str">
        <f t="shared" si="32"/>
        <v/>
      </c>
    </row>
    <row r="925" spans="1:48" x14ac:dyDescent="0.25">
      <c r="A925" t="s">
        <v>81</v>
      </c>
      <c r="B925">
        <v>3</v>
      </c>
      <c r="C925">
        <v>0</v>
      </c>
      <c r="D925">
        <v>1</v>
      </c>
      <c r="E925">
        <v>0</v>
      </c>
      <c r="F925">
        <v>27</v>
      </c>
      <c r="G925">
        <f>טבלה20[[#This Row],[LengthofCycle]]+1</f>
        <v>28</v>
      </c>
      <c r="H925" t="str">
        <f>IF(טבלה20[[#This Row],[CycleNumber]]&gt;2,IF(AND(טבלה20[[#This Row],[LengthofCycle]]-F924=F924-F923,טבלה20[[#This Row],[LengthofCycle]]-F924&lt;&gt;0),1,""),"")</f>
        <v/>
      </c>
      <c r="I925" t="str">
        <f>IF(טבלה20[[#This Row],[דילוג]]=1,SUM(H925:H926),"")</f>
        <v/>
      </c>
      <c r="J925" t="str">
        <f>IF(AND(טבלה20[[#This Row],[CycleNumber]]&gt;B924,טבלה20[[#This Row],[CycleNumber]]&gt;2),IF(טבלה20[[#This Row],[דילוג]]=1,טבלה20[[#This Row],[LengthofCycle]]-F924,J924),"")</f>
        <v/>
      </c>
      <c r="K925">
        <f>IF(AND(טבלה20[[#This Row],[CycleNumber]]&gt;B924,טבלה20[[#This Row],[CycleNumber]]&gt;2),IF(טבלה20[[#This Row],[דילוג]]=1,1,IF(MAX(K923:K924)=1,1,IF(טבלה20[[#This Row],[LengthofCycle]]-F924&lt;&gt;טבלה20[[#This Row],[הפרש קבוע אחרון]],0,""))),"")</f>
        <v>0</v>
      </c>
      <c r="L925" t="str">
        <f>IF(טבלה20[[#This Row],[CycleNumber]]&lt;3,"",IF(טבלה20[[#This Row],[דילוג]]=1,1,IF(L924="","",IF(טבלה20[[#This Row],[LengthofCycle]]-F924=טבלה20[[#This Row],[הפרש קבוע אחרון]],1,IF(L924+1&gt;3,"",L924+1)))))</f>
        <v/>
      </c>
      <c r="M925" t="str">
        <f>IF(AND(טבלה20[[#This Row],[פעילות]]=1,L926=2,L927=1,B927&gt;טבלה20[[#This Row],[CycleNumber]]),1,"")</f>
        <v/>
      </c>
      <c r="N925" t="str">
        <f>IF(AND(טבלה20[[#This Row],[האם יש לאישה וסת דילוג?]]=1,טבלה20[[#This Row],[CycleNumber]]&gt;5),IF(AND(טבלה20[[#This Row],[LengthofCycle]]=F922,F924=F921,F923=F920),1,""),"")</f>
        <v/>
      </c>
      <c r="O925" t="str">
        <f>IF(OR(טבלה20[[#This Row],[פעילות]]="",L924=""),"",IF(טבלה20[[#This Row],[פעילות]]=1,1,0))</f>
        <v/>
      </c>
      <c r="P925" t="str">
        <f>IF(AND(טבלה20[[#This Row],[הפרש קבוע אחרון]]&lt;&gt;"",טבלה20[[#This Row],[CycleNumber]]&lt;B926,B926&lt;&gt;"",טבלה20[[#This Row],[פעילות]]&lt;4),IF(F926-טבלה20[[#This Row],[LengthofCycle]]=טבלה20[[#This Row],[הפרש קבוע אחרון]],1,0),"")</f>
        <v/>
      </c>
      <c r="Q925" s="14" t="str">
        <f>IF(טבלה20[[#This Row],[פעילות]]="","",IF(OR(Q924="",AND(טבלה20[[#This Row],[דילוג]]=1,L924=3)),1,Q924+1))</f>
        <v/>
      </c>
      <c r="R925" s="14" t="str">
        <f>IF(AND(טבלה20[[#This Row],[מחזורי פעילות]]=3,H926=1,טבלה20[[#This Row],[הפרש קבוע אחרון]]&lt;&gt;J926),1,"")</f>
        <v/>
      </c>
      <c r="S925" s="14" t="str">
        <f>IF(AND(טבלה20[[#This Row],[מחזורי פעילות]]=3,H926=1,טבלה20[[#This Row],[הפרש קבוע אחרון]]=J926),1,"")</f>
        <v/>
      </c>
      <c r="T925" s="14" t="str">
        <f>IF(AND(טבלה20[[#This Row],[דילוג]]=1,טבלה20[[#This Row],[הפרש קבוע אחרון]]=J924,טבלה20[[#This Row],[מחזורי פעילות]]&gt;1),1,"")</f>
        <v/>
      </c>
      <c r="U925" s="14" t="str">
        <f>IF(OR(AND(טבלה20[[#This Row],[מחזורי פעילות]]&lt;&gt;"",Q926=""),AND(טבלה20[[#This Row],[פעילות]]=3,Q926=1)),טבלה20[[#This Row],[מחזורי פעילות]],"")</f>
        <v/>
      </c>
      <c r="V925" s="14" t="str">
        <f>IF(טבלה20[[#This Row],[באיזה מחזור נעקר אחרי קביעה?]]&lt;&gt;"",1,"")</f>
        <v/>
      </c>
      <c r="W925" s="14" t="str">
        <f>IF(AND(טבלה20[[#This Row],[באיזה מחזור נעקר אחרי קביעה?]]&lt;&gt;"",טבלה20[[#This Row],[CycleNumber]]&gt;B926),טבלה20[[#This Row],[באיזה מחזור נעקר אחרי קביעה?]],"")</f>
        <v/>
      </c>
      <c r="X925" s="14" t="str">
        <f>IF(AND(טבלה20[[#This Row],[הפרש קבוע אחרון]]&lt;&gt;"",J924=""),טבלה20[[#This Row],[CycleNumber]],"")</f>
        <v/>
      </c>
      <c r="Y925" s="14" t="str">
        <f>IF(OR(טבלה20[[#This Row],[CycleNumber]]&gt;B926,B926=""),טבלה20[[#This Row],[CycleNumber]],"")</f>
        <v/>
      </c>
      <c r="Z9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5" t="s">
        <v>81</v>
      </c>
      <c r="AS925">
        <v>2</v>
      </c>
      <c r="AT925">
        <v>26</v>
      </c>
      <c r="AU925" t="str">
        <f t="shared" si="31"/>
        <v/>
      </c>
      <c r="AV925" t="str">
        <f t="shared" si="32"/>
        <v/>
      </c>
    </row>
    <row r="926" spans="1:48" x14ac:dyDescent="0.25">
      <c r="A926" t="s">
        <v>81</v>
      </c>
      <c r="B926">
        <v>4</v>
      </c>
      <c r="C926">
        <v>0</v>
      </c>
      <c r="D926">
        <v>1</v>
      </c>
      <c r="E926">
        <v>0</v>
      </c>
      <c r="F926">
        <v>26</v>
      </c>
      <c r="G926">
        <f>טבלה20[[#This Row],[LengthofCycle]]+1</f>
        <v>27</v>
      </c>
      <c r="H926" t="str">
        <f>IF(טבלה20[[#This Row],[CycleNumber]]&gt;2,IF(AND(טבלה20[[#This Row],[LengthofCycle]]-F925=F925-F924,טבלה20[[#This Row],[LengthofCycle]]-F925&lt;&gt;0),1,""),"")</f>
        <v/>
      </c>
      <c r="I926" t="str">
        <f>IF(טבלה20[[#This Row],[דילוג]]=1,SUM(H926:H927),"")</f>
        <v/>
      </c>
      <c r="J926" t="str">
        <f>IF(AND(טבלה20[[#This Row],[CycleNumber]]&gt;B925,טבלה20[[#This Row],[CycleNumber]]&gt;2),IF(טבלה20[[#This Row],[דילוג]]=1,טבלה20[[#This Row],[LengthofCycle]]-F925,J925),"")</f>
        <v/>
      </c>
      <c r="K926">
        <f>IF(AND(טבלה20[[#This Row],[CycleNumber]]&gt;B925,טבלה20[[#This Row],[CycleNumber]]&gt;2),IF(טבלה20[[#This Row],[דילוג]]=1,1,IF(MAX(K924:K925)=1,1,IF(טבלה20[[#This Row],[LengthofCycle]]-F925&lt;&gt;טבלה20[[#This Row],[הפרש קבוע אחרון]],0,""))),"")</f>
        <v>0</v>
      </c>
      <c r="L926" t="str">
        <f>IF(טבלה20[[#This Row],[CycleNumber]]&lt;3,"",IF(טבלה20[[#This Row],[דילוג]]=1,1,IF(L925="","",IF(טבלה20[[#This Row],[LengthofCycle]]-F925=טבלה20[[#This Row],[הפרש קבוע אחרון]],1,IF(L925+1&gt;3,"",L925+1)))))</f>
        <v/>
      </c>
      <c r="M926" t="str">
        <f>IF(AND(טבלה20[[#This Row],[פעילות]]=1,L927=2,L928=1,B928&gt;טבלה20[[#This Row],[CycleNumber]]),1,"")</f>
        <v/>
      </c>
      <c r="N926" t="str">
        <f>IF(AND(טבלה20[[#This Row],[האם יש לאישה וסת דילוג?]]=1,טבלה20[[#This Row],[CycleNumber]]&gt;5),IF(AND(טבלה20[[#This Row],[LengthofCycle]]=F923,F925=F922,F924=F921),1,""),"")</f>
        <v/>
      </c>
      <c r="O926" t="str">
        <f>IF(OR(טבלה20[[#This Row],[פעילות]]="",L925=""),"",IF(טבלה20[[#This Row],[פעילות]]=1,1,0))</f>
        <v/>
      </c>
      <c r="P926" t="str">
        <f>IF(AND(טבלה20[[#This Row],[הפרש קבוע אחרון]]&lt;&gt;"",טבלה20[[#This Row],[CycleNumber]]&lt;B927,B927&lt;&gt;"",טבלה20[[#This Row],[פעילות]]&lt;4),IF(F927-טבלה20[[#This Row],[LengthofCycle]]=טבלה20[[#This Row],[הפרש קבוע אחרון]],1,0),"")</f>
        <v/>
      </c>
      <c r="Q926" s="14" t="str">
        <f>IF(טבלה20[[#This Row],[פעילות]]="","",IF(OR(Q925="",AND(טבלה20[[#This Row],[דילוג]]=1,L925=3)),1,Q925+1))</f>
        <v/>
      </c>
      <c r="R926" s="14" t="str">
        <f>IF(AND(טבלה20[[#This Row],[מחזורי פעילות]]=3,H927=1,טבלה20[[#This Row],[הפרש קבוע אחרון]]&lt;&gt;J927),1,"")</f>
        <v/>
      </c>
      <c r="S926" s="14" t="str">
        <f>IF(AND(טבלה20[[#This Row],[מחזורי פעילות]]=3,H927=1,טבלה20[[#This Row],[הפרש קבוע אחרון]]=J927),1,"")</f>
        <v/>
      </c>
      <c r="T926" s="14" t="str">
        <f>IF(AND(טבלה20[[#This Row],[דילוג]]=1,טבלה20[[#This Row],[הפרש קבוע אחרון]]=J925,טבלה20[[#This Row],[מחזורי פעילות]]&gt;1),1,"")</f>
        <v/>
      </c>
      <c r="U926" s="14" t="str">
        <f>IF(OR(AND(טבלה20[[#This Row],[מחזורי פעילות]]&lt;&gt;"",Q927=""),AND(טבלה20[[#This Row],[פעילות]]=3,Q927=1)),טבלה20[[#This Row],[מחזורי פעילות]],"")</f>
        <v/>
      </c>
      <c r="V926" s="14" t="str">
        <f>IF(טבלה20[[#This Row],[באיזה מחזור נעקר אחרי קביעה?]]&lt;&gt;"",1,"")</f>
        <v/>
      </c>
      <c r="W926" s="14" t="str">
        <f>IF(AND(טבלה20[[#This Row],[באיזה מחזור נעקר אחרי קביעה?]]&lt;&gt;"",טבלה20[[#This Row],[CycleNumber]]&gt;B927),טבלה20[[#This Row],[באיזה מחזור נעקר אחרי קביעה?]],"")</f>
        <v/>
      </c>
      <c r="X926" s="14" t="str">
        <f>IF(AND(טבלה20[[#This Row],[הפרש קבוע אחרון]]&lt;&gt;"",J925=""),טבלה20[[#This Row],[CycleNumber]],"")</f>
        <v/>
      </c>
      <c r="Y926" s="14" t="str">
        <f>IF(OR(טבלה20[[#This Row],[CycleNumber]]&gt;B927,B927=""),טבלה20[[#This Row],[CycleNumber]],"")</f>
        <v/>
      </c>
      <c r="Z9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6" t="s">
        <v>81</v>
      </c>
      <c r="AS926">
        <v>3</v>
      </c>
      <c r="AT926">
        <v>27</v>
      </c>
      <c r="AU926">
        <f t="shared" si="31"/>
        <v>0</v>
      </c>
      <c r="AV926" t="str">
        <f t="shared" si="32"/>
        <v/>
      </c>
    </row>
    <row r="927" spans="1:48" x14ac:dyDescent="0.25">
      <c r="A927" t="s">
        <v>81</v>
      </c>
      <c r="B927">
        <v>5</v>
      </c>
      <c r="C927">
        <v>0</v>
      </c>
      <c r="D927">
        <v>1</v>
      </c>
      <c r="E927">
        <v>0</v>
      </c>
      <c r="F927">
        <v>28</v>
      </c>
      <c r="G927">
        <f>טבלה20[[#This Row],[LengthofCycle]]+1</f>
        <v>29</v>
      </c>
      <c r="H927" t="str">
        <f>IF(טבלה20[[#This Row],[CycleNumber]]&gt;2,IF(AND(טבלה20[[#This Row],[LengthofCycle]]-F926=F926-F925,טבלה20[[#This Row],[LengthofCycle]]-F926&lt;&gt;0),1,""),"")</f>
        <v/>
      </c>
      <c r="I927" t="str">
        <f>IF(טבלה20[[#This Row],[דילוג]]=1,SUM(H927:H928),"")</f>
        <v/>
      </c>
      <c r="J927" t="str">
        <f>IF(AND(טבלה20[[#This Row],[CycleNumber]]&gt;B926,טבלה20[[#This Row],[CycleNumber]]&gt;2),IF(טבלה20[[#This Row],[דילוג]]=1,טבלה20[[#This Row],[LengthofCycle]]-F926,J926),"")</f>
        <v/>
      </c>
      <c r="K927">
        <f>IF(AND(טבלה20[[#This Row],[CycleNumber]]&gt;B926,טבלה20[[#This Row],[CycleNumber]]&gt;2),IF(טבלה20[[#This Row],[דילוג]]=1,1,IF(MAX(K925:K926)=1,1,IF(טבלה20[[#This Row],[LengthofCycle]]-F926&lt;&gt;טבלה20[[#This Row],[הפרש קבוע אחרון]],0,""))),"")</f>
        <v>0</v>
      </c>
      <c r="L927" t="str">
        <f>IF(טבלה20[[#This Row],[CycleNumber]]&lt;3,"",IF(טבלה20[[#This Row],[דילוג]]=1,1,IF(L926="","",IF(טבלה20[[#This Row],[LengthofCycle]]-F926=טבלה20[[#This Row],[הפרש קבוע אחרון]],1,IF(L926+1&gt;3,"",L926+1)))))</f>
        <v/>
      </c>
      <c r="M927" t="str">
        <f>IF(AND(טבלה20[[#This Row],[פעילות]]=1,L928=2,L929=1,B929&gt;טבלה20[[#This Row],[CycleNumber]]),1,"")</f>
        <v/>
      </c>
      <c r="N927" t="str">
        <f>IF(AND(טבלה20[[#This Row],[האם יש לאישה וסת דילוג?]]=1,טבלה20[[#This Row],[CycleNumber]]&gt;5),IF(AND(טבלה20[[#This Row],[LengthofCycle]]=F924,F926=F923,F925=F922),1,""),"")</f>
        <v/>
      </c>
      <c r="O927" t="str">
        <f>IF(OR(טבלה20[[#This Row],[פעילות]]="",L926=""),"",IF(טבלה20[[#This Row],[פעילות]]=1,1,0))</f>
        <v/>
      </c>
      <c r="P927" t="str">
        <f>IF(AND(טבלה20[[#This Row],[הפרש קבוע אחרון]]&lt;&gt;"",טבלה20[[#This Row],[CycleNumber]]&lt;B928,B928&lt;&gt;"",טבלה20[[#This Row],[פעילות]]&lt;4),IF(F928-טבלה20[[#This Row],[LengthofCycle]]=טבלה20[[#This Row],[הפרש קבוע אחרון]],1,0),"")</f>
        <v/>
      </c>
      <c r="Q927" s="14" t="str">
        <f>IF(טבלה20[[#This Row],[פעילות]]="","",IF(OR(Q926="",AND(טבלה20[[#This Row],[דילוג]]=1,L926=3)),1,Q926+1))</f>
        <v/>
      </c>
      <c r="R927" s="14" t="str">
        <f>IF(AND(טבלה20[[#This Row],[מחזורי פעילות]]=3,H928=1,טבלה20[[#This Row],[הפרש קבוע אחרון]]&lt;&gt;J928),1,"")</f>
        <v/>
      </c>
      <c r="S927" s="14" t="str">
        <f>IF(AND(טבלה20[[#This Row],[מחזורי פעילות]]=3,H928=1,טבלה20[[#This Row],[הפרש קבוע אחרון]]=J928),1,"")</f>
        <v/>
      </c>
      <c r="T927" s="14" t="str">
        <f>IF(AND(טבלה20[[#This Row],[דילוג]]=1,טבלה20[[#This Row],[הפרש קבוע אחרון]]=J926,טבלה20[[#This Row],[מחזורי פעילות]]&gt;1),1,"")</f>
        <v/>
      </c>
      <c r="U927" s="14" t="str">
        <f>IF(OR(AND(טבלה20[[#This Row],[מחזורי פעילות]]&lt;&gt;"",Q928=""),AND(טבלה20[[#This Row],[פעילות]]=3,Q928=1)),טבלה20[[#This Row],[מחזורי פעילות]],"")</f>
        <v/>
      </c>
      <c r="V927" s="14" t="str">
        <f>IF(טבלה20[[#This Row],[באיזה מחזור נעקר אחרי קביעה?]]&lt;&gt;"",1,"")</f>
        <v/>
      </c>
      <c r="W927" s="14" t="str">
        <f>IF(AND(טבלה20[[#This Row],[באיזה מחזור נעקר אחרי קביעה?]]&lt;&gt;"",טבלה20[[#This Row],[CycleNumber]]&gt;B928),טבלה20[[#This Row],[באיזה מחזור נעקר אחרי קביעה?]],"")</f>
        <v/>
      </c>
      <c r="X927" s="14" t="str">
        <f>IF(AND(טבלה20[[#This Row],[הפרש קבוע אחרון]]&lt;&gt;"",J926=""),טבלה20[[#This Row],[CycleNumber]],"")</f>
        <v/>
      </c>
      <c r="Y927" s="14" t="str">
        <f>IF(OR(טבלה20[[#This Row],[CycleNumber]]&gt;B928,B928=""),טבלה20[[#This Row],[CycleNumber]],"")</f>
        <v/>
      </c>
      <c r="Z9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7" t="s">
        <v>81</v>
      </c>
      <c r="AS927">
        <v>4</v>
      </c>
      <c r="AT927">
        <v>26</v>
      </c>
      <c r="AU927">
        <f t="shared" si="31"/>
        <v>0</v>
      </c>
      <c r="AV927" t="str">
        <f t="shared" si="32"/>
        <v/>
      </c>
    </row>
    <row r="928" spans="1:48" x14ac:dyDescent="0.25">
      <c r="A928" t="s">
        <v>81</v>
      </c>
      <c r="B928">
        <v>6</v>
      </c>
      <c r="C928">
        <v>0</v>
      </c>
      <c r="D928">
        <v>1</v>
      </c>
      <c r="E928">
        <v>0</v>
      </c>
      <c r="F928">
        <v>27</v>
      </c>
      <c r="G928">
        <f>טבלה20[[#This Row],[LengthofCycle]]+1</f>
        <v>28</v>
      </c>
      <c r="H928" t="str">
        <f>IF(טבלה20[[#This Row],[CycleNumber]]&gt;2,IF(AND(טבלה20[[#This Row],[LengthofCycle]]-F927=F927-F926,טבלה20[[#This Row],[LengthofCycle]]-F927&lt;&gt;0),1,""),"")</f>
        <v/>
      </c>
      <c r="I928" t="str">
        <f>IF(טבלה20[[#This Row],[דילוג]]=1,SUM(H928:H929),"")</f>
        <v/>
      </c>
      <c r="J928" t="str">
        <f>IF(AND(טבלה20[[#This Row],[CycleNumber]]&gt;B927,טבלה20[[#This Row],[CycleNumber]]&gt;2),IF(טבלה20[[#This Row],[דילוג]]=1,טבלה20[[#This Row],[LengthofCycle]]-F927,J927),"")</f>
        <v/>
      </c>
      <c r="K928">
        <f>IF(AND(טבלה20[[#This Row],[CycleNumber]]&gt;B927,טבלה20[[#This Row],[CycleNumber]]&gt;2),IF(טבלה20[[#This Row],[דילוג]]=1,1,IF(MAX(K926:K927)=1,1,IF(טבלה20[[#This Row],[LengthofCycle]]-F927&lt;&gt;טבלה20[[#This Row],[הפרש קבוע אחרון]],0,""))),"")</f>
        <v>0</v>
      </c>
      <c r="L928" t="str">
        <f>IF(טבלה20[[#This Row],[CycleNumber]]&lt;3,"",IF(טבלה20[[#This Row],[דילוג]]=1,1,IF(L927="","",IF(טבלה20[[#This Row],[LengthofCycle]]-F927=טבלה20[[#This Row],[הפרש קבוע אחרון]],1,IF(L927+1&gt;3,"",L927+1)))))</f>
        <v/>
      </c>
      <c r="M928" t="str">
        <f>IF(AND(טבלה20[[#This Row],[פעילות]]=1,L929=2,L930=1,B930&gt;טבלה20[[#This Row],[CycleNumber]]),1,"")</f>
        <v/>
      </c>
      <c r="N928" t="str">
        <f>IF(AND(טבלה20[[#This Row],[האם יש לאישה וסת דילוג?]]=1,טבלה20[[#This Row],[CycleNumber]]&gt;5),IF(AND(טבלה20[[#This Row],[LengthofCycle]]=F925,F927=F924,F926=F923),1,""),"")</f>
        <v/>
      </c>
      <c r="O928" t="str">
        <f>IF(OR(טבלה20[[#This Row],[פעילות]]="",L927=""),"",IF(טבלה20[[#This Row],[פעילות]]=1,1,0))</f>
        <v/>
      </c>
      <c r="P928" t="str">
        <f>IF(AND(טבלה20[[#This Row],[הפרש קבוע אחרון]]&lt;&gt;"",טבלה20[[#This Row],[CycleNumber]]&lt;B929,B929&lt;&gt;"",טבלה20[[#This Row],[פעילות]]&lt;4),IF(F929-טבלה20[[#This Row],[LengthofCycle]]=טבלה20[[#This Row],[הפרש קבוע אחרון]],1,0),"")</f>
        <v/>
      </c>
      <c r="Q928" s="14" t="str">
        <f>IF(טבלה20[[#This Row],[פעילות]]="","",IF(OR(Q927="",AND(טבלה20[[#This Row],[דילוג]]=1,L927=3)),1,Q927+1))</f>
        <v/>
      </c>
      <c r="R928" s="14" t="str">
        <f>IF(AND(טבלה20[[#This Row],[מחזורי פעילות]]=3,H929=1,טבלה20[[#This Row],[הפרש קבוע אחרון]]&lt;&gt;J929),1,"")</f>
        <v/>
      </c>
      <c r="S928" s="14" t="str">
        <f>IF(AND(טבלה20[[#This Row],[מחזורי פעילות]]=3,H929=1,טבלה20[[#This Row],[הפרש קבוע אחרון]]=J929),1,"")</f>
        <v/>
      </c>
      <c r="T928" s="14" t="str">
        <f>IF(AND(טבלה20[[#This Row],[דילוג]]=1,טבלה20[[#This Row],[הפרש קבוע אחרון]]=J927,טבלה20[[#This Row],[מחזורי פעילות]]&gt;1),1,"")</f>
        <v/>
      </c>
      <c r="U928" s="14" t="str">
        <f>IF(OR(AND(טבלה20[[#This Row],[מחזורי פעילות]]&lt;&gt;"",Q929=""),AND(טבלה20[[#This Row],[פעילות]]=3,Q929=1)),טבלה20[[#This Row],[מחזורי פעילות]],"")</f>
        <v/>
      </c>
      <c r="V928" s="14" t="str">
        <f>IF(טבלה20[[#This Row],[באיזה מחזור נעקר אחרי קביעה?]]&lt;&gt;"",1,"")</f>
        <v/>
      </c>
      <c r="W928" s="14" t="str">
        <f>IF(AND(טבלה20[[#This Row],[באיזה מחזור נעקר אחרי קביעה?]]&lt;&gt;"",טבלה20[[#This Row],[CycleNumber]]&gt;B929),טבלה20[[#This Row],[באיזה מחזור נעקר אחרי קביעה?]],"")</f>
        <v/>
      </c>
      <c r="X928" s="14" t="str">
        <f>IF(AND(טבלה20[[#This Row],[הפרש קבוע אחרון]]&lt;&gt;"",J927=""),טבלה20[[#This Row],[CycleNumber]],"")</f>
        <v/>
      </c>
      <c r="Y928" s="14" t="str">
        <f>IF(OR(טבלה20[[#This Row],[CycleNumber]]&gt;B929,B929=""),טבלה20[[#This Row],[CycleNumber]],"")</f>
        <v/>
      </c>
      <c r="Z9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8" t="s">
        <v>81</v>
      </c>
      <c r="AS928">
        <v>5</v>
      </c>
      <c r="AT928">
        <v>28</v>
      </c>
      <c r="AU928">
        <f t="shared" si="31"/>
        <v>0</v>
      </c>
      <c r="AV928" t="str">
        <f t="shared" si="32"/>
        <v/>
      </c>
    </row>
    <row r="929" spans="1:48" x14ac:dyDescent="0.25">
      <c r="A929" t="s">
        <v>81</v>
      </c>
      <c r="B929">
        <v>7</v>
      </c>
      <c r="C929">
        <v>0</v>
      </c>
      <c r="D929">
        <v>1</v>
      </c>
      <c r="E929">
        <v>0</v>
      </c>
      <c r="F929">
        <v>24</v>
      </c>
      <c r="G929">
        <f>טבלה20[[#This Row],[LengthofCycle]]+1</f>
        <v>25</v>
      </c>
      <c r="H929" t="str">
        <f>IF(טבלה20[[#This Row],[CycleNumber]]&gt;2,IF(AND(טבלה20[[#This Row],[LengthofCycle]]-F928=F928-F927,טבלה20[[#This Row],[LengthofCycle]]-F928&lt;&gt;0),1,""),"")</f>
        <v/>
      </c>
      <c r="I929" t="str">
        <f>IF(טבלה20[[#This Row],[דילוג]]=1,SUM(H929:H930),"")</f>
        <v/>
      </c>
      <c r="J929" t="str">
        <f>IF(AND(טבלה20[[#This Row],[CycleNumber]]&gt;B928,טבלה20[[#This Row],[CycleNumber]]&gt;2),IF(טבלה20[[#This Row],[דילוג]]=1,טבלה20[[#This Row],[LengthofCycle]]-F928,J928),"")</f>
        <v/>
      </c>
      <c r="K929">
        <f>IF(AND(טבלה20[[#This Row],[CycleNumber]]&gt;B928,טבלה20[[#This Row],[CycleNumber]]&gt;2),IF(טבלה20[[#This Row],[דילוג]]=1,1,IF(MAX(K927:K928)=1,1,IF(טבלה20[[#This Row],[LengthofCycle]]-F928&lt;&gt;טבלה20[[#This Row],[הפרש קבוע אחרון]],0,""))),"")</f>
        <v>0</v>
      </c>
      <c r="L929" t="str">
        <f>IF(טבלה20[[#This Row],[CycleNumber]]&lt;3,"",IF(טבלה20[[#This Row],[דילוג]]=1,1,IF(L928="","",IF(טבלה20[[#This Row],[LengthofCycle]]-F928=טבלה20[[#This Row],[הפרש קבוע אחרון]],1,IF(L928+1&gt;3,"",L928+1)))))</f>
        <v/>
      </c>
      <c r="M929" t="str">
        <f>IF(AND(טבלה20[[#This Row],[פעילות]]=1,L930=2,L931=1,B931&gt;טבלה20[[#This Row],[CycleNumber]]),1,"")</f>
        <v/>
      </c>
      <c r="N929" t="str">
        <f>IF(AND(טבלה20[[#This Row],[האם יש לאישה וסת דילוג?]]=1,טבלה20[[#This Row],[CycleNumber]]&gt;5),IF(AND(טבלה20[[#This Row],[LengthofCycle]]=F926,F928=F925,F927=F924),1,""),"")</f>
        <v/>
      </c>
      <c r="O929" t="str">
        <f>IF(OR(טבלה20[[#This Row],[פעילות]]="",L928=""),"",IF(טבלה20[[#This Row],[פעילות]]=1,1,0))</f>
        <v/>
      </c>
      <c r="P929" t="str">
        <f>IF(AND(טבלה20[[#This Row],[הפרש קבוע אחרון]]&lt;&gt;"",טבלה20[[#This Row],[CycleNumber]]&lt;B930,B930&lt;&gt;"",טבלה20[[#This Row],[פעילות]]&lt;4),IF(F930-טבלה20[[#This Row],[LengthofCycle]]=טבלה20[[#This Row],[הפרש קבוע אחרון]],1,0),"")</f>
        <v/>
      </c>
      <c r="Q929" s="14" t="str">
        <f>IF(טבלה20[[#This Row],[פעילות]]="","",IF(OR(Q928="",AND(טבלה20[[#This Row],[דילוג]]=1,L928=3)),1,Q928+1))</f>
        <v/>
      </c>
      <c r="R929" s="14" t="str">
        <f>IF(AND(טבלה20[[#This Row],[מחזורי פעילות]]=3,H930=1,טבלה20[[#This Row],[הפרש קבוע אחרון]]&lt;&gt;J930),1,"")</f>
        <v/>
      </c>
      <c r="S929" s="14" t="str">
        <f>IF(AND(טבלה20[[#This Row],[מחזורי פעילות]]=3,H930=1,טבלה20[[#This Row],[הפרש קבוע אחרון]]=J930),1,"")</f>
        <v/>
      </c>
      <c r="T929" s="14" t="str">
        <f>IF(AND(טבלה20[[#This Row],[דילוג]]=1,טבלה20[[#This Row],[הפרש קבוע אחרון]]=J928,טבלה20[[#This Row],[מחזורי פעילות]]&gt;1),1,"")</f>
        <v/>
      </c>
      <c r="U929" s="14" t="str">
        <f>IF(OR(AND(טבלה20[[#This Row],[מחזורי פעילות]]&lt;&gt;"",Q930=""),AND(טבלה20[[#This Row],[פעילות]]=3,Q930=1)),טבלה20[[#This Row],[מחזורי פעילות]],"")</f>
        <v/>
      </c>
      <c r="V929" s="14" t="str">
        <f>IF(טבלה20[[#This Row],[באיזה מחזור נעקר אחרי קביעה?]]&lt;&gt;"",1,"")</f>
        <v/>
      </c>
      <c r="W929" s="14" t="str">
        <f>IF(AND(טבלה20[[#This Row],[באיזה מחזור נעקר אחרי קביעה?]]&lt;&gt;"",טבלה20[[#This Row],[CycleNumber]]&gt;B930),טבלה20[[#This Row],[באיזה מחזור נעקר אחרי קביעה?]],"")</f>
        <v/>
      </c>
      <c r="X929" s="14" t="str">
        <f>IF(AND(טבלה20[[#This Row],[הפרש קבוע אחרון]]&lt;&gt;"",J928=""),טבלה20[[#This Row],[CycleNumber]],"")</f>
        <v/>
      </c>
      <c r="Y929" s="14" t="str">
        <f>IF(OR(טבלה20[[#This Row],[CycleNumber]]&gt;B930,B930=""),טבלה20[[#This Row],[CycleNumber]],"")</f>
        <v/>
      </c>
      <c r="Z9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29" t="s">
        <v>81</v>
      </c>
      <c r="AS929">
        <v>6</v>
      </c>
      <c r="AT929">
        <v>27</v>
      </c>
      <c r="AU929">
        <f t="shared" si="31"/>
        <v>0</v>
      </c>
      <c r="AV929" t="str">
        <f t="shared" si="32"/>
        <v/>
      </c>
    </row>
    <row r="930" spans="1:48" x14ac:dyDescent="0.25">
      <c r="A930" t="s">
        <v>81</v>
      </c>
      <c r="B930">
        <v>8</v>
      </c>
      <c r="C930">
        <v>0</v>
      </c>
      <c r="D930">
        <v>1</v>
      </c>
      <c r="E930">
        <v>0</v>
      </c>
      <c r="F930">
        <v>25</v>
      </c>
      <c r="G930">
        <f>טבלה20[[#This Row],[LengthofCycle]]+1</f>
        <v>26</v>
      </c>
      <c r="H930" t="str">
        <f>IF(טבלה20[[#This Row],[CycleNumber]]&gt;2,IF(AND(טבלה20[[#This Row],[LengthofCycle]]-F929=F929-F928,טבלה20[[#This Row],[LengthofCycle]]-F929&lt;&gt;0),1,""),"")</f>
        <v/>
      </c>
      <c r="I930" t="str">
        <f>IF(טבלה20[[#This Row],[דילוג]]=1,SUM(H930:H931),"")</f>
        <v/>
      </c>
      <c r="J930" t="str">
        <f>IF(AND(טבלה20[[#This Row],[CycleNumber]]&gt;B929,טבלה20[[#This Row],[CycleNumber]]&gt;2),IF(טבלה20[[#This Row],[דילוג]]=1,טבלה20[[#This Row],[LengthofCycle]]-F929,J929),"")</f>
        <v/>
      </c>
      <c r="K930">
        <f>IF(AND(טבלה20[[#This Row],[CycleNumber]]&gt;B929,טבלה20[[#This Row],[CycleNumber]]&gt;2),IF(טבלה20[[#This Row],[דילוג]]=1,1,IF(MAX(K928:K929)=1,1,IF(טבלה20[[#This Row],[LengthofCycle]]-F929&lt;&gt;טבלה20[[#This Row],[הפרש קבוע אחרון]],0,""))),"")</f>
        <v>0</v>
      </c>
      <c r="L930" t="str">
        <f>IF(טבלה20[[#This Row],[CycleNumber]]&lt;3,"",IF(טבלה20[[#This Row],[דילוג]]=1,1,IF(L929="","",IF(טבלה20[[#This Row],[LengthofCycle]]-F929=טבלה20[[#This Row],[הפרש קבוע אחרון]],1,IF(L929+1&gt;3,"",L929+1)))))</f>
        <v/>
      </c>
      <c r="M930" t="str">
        <f>IF(AND(טבלה20[[#This Row],[פעילות]]=1,L931=2,L932=1,B932&gt;טבלה20[[#This Row],[CycleNumber]]),1,"")</f>
        <v/>
      </c>
      <c r="N930" t="str">
        <f>IF(AND(טבלה20[[#This Row],[האם יש לאישה וסת דילוג?]]=1,טבלה20[[#This Row],[CycleNumber]]&gt;5),IF(AND(טבלה20[[#This Row],[LengthofCycle]]=F927,F929=F926,F928=F925),1,""),"")</f>
        <v/>
      </c>
      <c r="O930" t="str">
        <f>IF(OR(טבלה20[[#This Row],[פעילות]]="",L929=""),"",IF(טבלה20[[#This Row],[פעילות]]=1,1,0))</f>
        <v/>
      </c>
      <c r="P930" t="str">
        <f>IF(AND(טבלה20[[#This Row],[הפרש קבוע אחרון]]&lt;&gt;"",טבלה20[[#This Row],[CycleNumber]]&lt;B931,B931&lt;&gt;"",טבלה20[[#This Row],[פעילות]]&lt;4),IF(F931-טבלה20[[#This Row],[LengthofCycle]]=טבלה20[[#This Row],[הפרש קבוע אחרון]],1,0),"")</f>
        <v/>
      </c>
      <c r="Q930" s="14" t="str">
        <f>IF(טבלה20[[#This Row],[פעילות]]="","",IF(OR(Q929="",AND(טבלה20[[#This Row],[דילוג]]=1,L929=3)),1,Q929+1))</f>
        <v/>
      </c>
      <c r="R930" s="14" t="str">
        <f>IF(AND(טבלה20[[#This Row],[מחזורי פעילות]]=3,H931=1,טבלה20[[#This Row],[הפרש קבוע אחרון]]&lt;&gt;J931),1,"")</f>
        <v/>
      </c>
      <c r="S930" s="14" t="str">
        <f>IF(AND(טבלה20[[#This Row],[מחזורי פעילות]]=3,H931=1,טבלה20[[#This Row],[הפרש קבוע אחרון]]=J931),1,"")</f>
        <v/>
      </c>
      <c r="T930" s="14" t="str">
        <f>IF(AND(טבלה20[[#This Row],[דילוג]]=1,טבלה20[[#This Row],[הפרש קבוע אחרון]]=J929,טבלה20[[#This Row],[מחזורי פעילות]]&gt;1),1,"")</f>
        <v/>
      </c>
      <c r="U930" s="14" t="str">
        <f>IF(OR(AND(טבלה20[[#This Row],[מחזורי פעילות]]&lt;&gt;"",Q931=""),AND(טבלה20[[#This Row],[פעילות]]=3,Q931=1)),טבלה20[[#This Row],[מחזורי פעילות]],"")</f>
        <v/>
      </c>
      <c r="V930" s="14" t="str">
        <f>IF(טבלה20[[#This Row],[באיזה מחזור נעקר אחרי קביעה?]]&lt;&gt;"",1,"")</f>
        <v/>
      </c>
      <c r="W930" s="14" t="str">
        <f>IF(AND(טבלה20[[#This Row],[באיזה מחזור נעקר אחרי קביעה?]]&lt;&gt;"",טבלה20[[#This Row],[CycleNumber]]&gt;B931),טבלה20[[#This Row],[באיזה מחזור נעקר אחרי קביעה?]],"")</f>
        <v/>
      </c>
      <c r="X930" s="14" t="str">
        <f>IF(AND(טבלה20[[#This Row],[הפרש קבוע אחרון]]&lt;&gt;"",J929=""),טבלה20[[#This Row],[CycleNumber]],"")</f>
        <v/>
      </c>
      <c r="Y930" s="14" t="str">
        <f>IF(OR(טבלה20[[#This Row],[CycleNumber]]&gt;B931,B931=""),טבלה20[[#This Row],[CycleNumber]],"")</f>
        <v/>
      </c>
      <c r="Z9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0" t="s">
        <v>81</v>
      </c>
      <c r="AS930">
        <v>7</v>
      </c>
      <c r="AT930">
        <v>24</v>
      </c>
      <c r="AU930">
        <f t="shared" si="31"/>
        <v>0</v>
      </c>
      <c r="AV930" t="str">
        <f t="shared" si="32"/>
        <v/>
      </c>
    </row>
    <row r="931" spans="1:48" x14ac:dyDescent="0.25">
      <c r="A931" t="s">
        <v>81</v>
      </c>
      <c r="B931">
        <v>9</v>
      </c>
      <c r="C931">
        <v>0</v>
      </c>
      <c r="D931">
        <v>1</v>
      </c>
      <c r="E931">
        <v>0</v>
      </c>
      <c r="F931">
        <v>27</v>
      </c>
      <c r="G931">
        <f>טבלה20[[#This Row],[LengthofCycle]]+1</f>
        <v>28</v>
      </c>
      <c r="H931" t="str">
        <f>IF(טבלה20[[#This Row],[CycleNumber]]&gt;2,IF(AND(טבלה20[[#This Row],[LengthofCycle]]-F930=F930-F929,טבלה20[[#This Row],[LengthofCycle]]-F930&lt;&gt;0),1,""),"")</f>
        <v/>
      </c>
      <c r="I931" t="str">
        <f>IF(טבלה20[[#This Row],[דילוג]]=1,SUM(H931:H932),"")</f>
        <v/>
      </c>
      <c r="J931" t="str">
        <f>IF(AND(טבלה20[[#This Row],[CycleNumber]]&gt;B930,טבלה20[[#This Row],[CycleNumber]]&gt;2),IF(טבלה20[[#This Row],[דילוג]]=1,טבלה20[[#This Row],[LengthofCycle]]-F930,J930),"")</f>
        <v/>
      </c>
      <c r="K931">
        <f>IF(AND(טבלה20[[#This Row],[CycleNumber]]&gt;B930,טבלה20[[#This Row],[CycleNumber]]&gt;2),IF(טבלה20[[#This Row],[דילוג]]=1,1,IF(MAX(K929:K930)=1,1,IF(טבלה20[[#This Row],[LengthofCycle]]-F930&lt;&gt;טבלה20[[#This Row],[הפרש קבוע אחרון]],0,""))),"")</f>
        <v>0</v>
      </c>
      <c r="L931" t="str">
        <f>IF(טבלה20[[#This Row],[CycleNumber]]&lt;3,"",IF(טבלה20[[#This Row],[דילוג]]=1,1,IF(L930="","",IF(טבלה20[[#This Row],[LengthofCycle]]-F930=טבלה20[[#This Row],[הפרש קבוע אחרון]],1,IF(L930+1&gt;3,"",L930+1)))))</f>
        <v/>
      </c>
      <c r="M931" t="str">
        <f>IF(AND(טבלה20[[#This Row],[פעילות]]=1,L932=2,L933=1,B933&gt;טבלה20[[#This Row],[CycleNumber]]),1,"")</f>
        <v/>
      </c>
      <c r="N931" t="str">
        <f>IF(AND(טבלה20[[#This Row],[האם יש לאישה וסת דילוג?]]=1,טבלה20[[#This Row],[CycleNumber]]&gt;5),IF(AND(טבלה20[[#This Row],[LengthofCycle]]=F928,F930=F927,F929=F926),1,""),"")</f>
        <v/>
      </c>
      <c r="O931" t="str">
        <f>IF(OR(טבלה20[[#This Row],[פעילות]]="",L930=""),"",IF(טבלה20[[#This Row],[פעילות]]=1,1,0))</f>
        <v/>
      </c>
      <c r="P931" t="str">
        <f>IF(AND(טבלה20[[#This Row],[הפרש קבוע אחרון]]&lt;&gt;"",טבלה20[[#This Row],[CycleNumber]]&lt;B932,B932&lt;&gt;"",טבלה20[[#This Row],[פעילות]]&lt;4),IF(F932-טבלה20[[#This Row],[LengthofCycle]]=טבלה20[[#This Row],[הפרש קבוע אחרון]],1,0),"")</f>
        <v/>
      </c>
      <c r="Q931" s="14" t="str">
        <f>IF(טבלה20[[#This Row],[פעילות]]="","",IF(OR(Q930="",AND(טבלה20[[#This Row],[דילוג]]=1,L930=3)),1,Q930+1))</f>
        <v/>
      </c>
      <c r="R931" s="14" t="str">
        <f>IF(AND(טבלה20[[#This Row],[מחזורי פעילות]]=3,H932=1,טבלה20[[#This Row],[הפרש קבוע אחרון]]&lt;&gt;J932),1,"")</f>
        <v/>
      </c>
      <c r="S931" s="14" t="str">
        <f>IF(AND(טבלה20[[#This Row],[מחזורי פעילות]]=3,H932=1,טבלה20[[#This Row],[הפרש קבוע אחרון]]=J932),1,"")</f>
        <v/>
      </c>
      <c r="T931" s="14" t="str">
        <f>IF(AND(טבלה20[[#This Row],[דילוג]]=1,טבלה20[[#This Row],[הפרש קבוע אחרון]]=J930,טבלה20[[#This Row],[מחזורי פעילות]]&gt;1),1,"")</f>
        <v/>
      </c>
      <c r="U931" s="14" t="str">
        <f>IF(OR(AND(טבלה20[[#This Row],[מחזורי פעילות]]&lt;&gt;"",Q932=""),AND(טבלה20[[#This Row],[פעילות]]=3,Q932=1)),טבלה20[[#This Row],[מחזורי פעילות]],"")</f>
        <v/>
      </c>
      <c r="V931" s="14" t="str">
        <f>IF(טבלה20[[#This Row],[באיזה מחזור נעקר אחרי קביעה?]]&lt;&gt;"",1,"")</f>
        <v/>
      </c>
      <c r="W931" s="14" t="str">
        <f>IF(AND(טבלה20[[#This Row],[באיזה מחזור נעקר אחרי קביעה?]]&lt;&gt;"",טבלה20[[#This Row],[CycleNumber]]&gt;B932),טבלה20[[#This Row],[באיזה מחזור נעקר אחרי קביעה?]],"")</f>
        <v/>
      </c>
      <c r="X931" s="14" t="str">
        <f>IF(AND(טבלה20[[#This Row],[הפרש קבוע אחרון]]&lt;&gt;"",J930=""),טבלה20[[#This Row],[CycleNumber]],"")</f>
        <v/>
      </c>
      <c r="Y931" s="14" t="str">
        <f>IF(OR(טבלה20[[#This Row],[CycleNumber]]&gt;B932,B932=""),טבלה20[[#This Row],[CycleNumber]],"")</f>
        <v/>
      </c>
      <c r="Z9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1" t="s">
        <v>81</v>
      </c>
      <c r="AS931">
        <v>8</v>
      </c>
      <c r="AT931">
        <v>25</v>
      </c>
      <c r="AU931">
        <f t="shared" si="31"/>
        <v>0</v>
      </c>
      <c r="AV931" t="str">
        <f t="shared" si="32"/>
        <v/>
      </c>
    </row>
    <row r="932" spans="1:48" x14ac:dyDescent="0.25">
      <c r="A932" t="s">
        <v>81</v>
      </c>
      <c r="B932">
        <v>10</v>
      </c>
      <c r="C932">
        <v>0</v>
      </c>
      <c r="D932">
        <v>1</v>
      </c>
      <c r="E932">
        <v>0</v>
      </c>
      <c r="F932">
        <v>26</v>
      </c>
      <c r="G932">
        <f>טבלה20[[#This Row],[LengthofCycle]]+1</f>
        <v>27</v>
      </c>
      <c r="H932" t="str">
        <f>IF(טבלה20[[#This Row],[CycleNumber]]&gt;2,IF(AND(טבלה20[[#This Row],[LengthofCycle]]-F931=F931-F930,טבלה20[[#This Row],[LengthofCycle]]-F931&lt;&gt;0),1,""),"")</f>
        <v/>
      </c>
      <c r="I932" t="str">
        <f>IF(טבלה20[[#This Row],[דילוג]]=1,SUM(H932:H933),"")</f>
        <v/>
      </c>
      <c r="J932" t="str">
        <f>IF(AND(טבלה20[[#This Row],[CycleNumber]]&gt;B931,טבלה20[[#This Row],[CycleNumber]]&gt;2),IF(טבלה20[[#This Row],[דילוג]]=1,טבלה20[[#This Row],[LengthofCycle]]-F931,J931),"")</f>
        <v/>
      </c>
      <c r="K932">
        <f>IF(AND(טבלה20[[#This Row],[CycleNumber]]&gt;B931,טבלה20[[#This Row],[CycleNumber]]&gt;2),IF(טבלה20[[#This Row],[דילוג]]=1,1,IF(MAX(K930:K931)=1,1,IF(טבלה20[[#This Row],[LengthofCycle]]-F931&lt;&gt;טבלה20[[#This Row],[הפרש קבוע אחרון]],0,""))),"")</f>
        <v>0</v>
      </c>
      <c r="L932" t="str">
        <f>IF(טבלה20[[#This Row],[CycleNumber]]&lt;3,"",IF(טבלה20[[#This Row],[דילוג]]=1,1,IF(L931="","",IF(טבלה20[[#This Row],[LengthofCycle]]-F931=טבלה20[[#This Row],[הפרש קבוע אחרון]],1,IF(L931+1&gt;3,"",L931+1)))))</f>
        <v/>
      </c>
      <c r="M932" t="str">
        <f>IF(AND(טבלה20[[#This Row],[פעילות]]=1,L933=2,L934=1,B934&gt;טבלה20[[#This Row],[CycleNumber]]),1,"")</f>
        <v/>
      </c>
      <c r="N932" t="str">
        <f>IF(AND(טבלה20[[#This Row],[האם יש לאישה וסת דילוג?]]=1,טבלה20[[#This Row],[CycleNumber]]&gt;5),IF(AND(טבלה20[[#This Row],[LengthofCycle]]=F929,F931=F928,F930=F927),1,""),"")</f>
        <v/>
      </c>
      <c r="O932" t="str">
        <f>IF(OR(טבלה20[[#This Row],[פעילות]]="",L931=""),"",IF(טבלה20[[#This Row],[פעילות]]=1,1,0))</f>
        <v/>
      </c>
      <c r="P932" t="str">
        <f>IF(AND(טבלה20[[#This Row],[הפרש קבוע אחרון]]&lt;&gt;"",טבלה20[[#This Row],[CycleNumber]]&lt;B933,B933&lt;&gt;"",טבלה20[[#This Row],[פעילות]]&lt;4),IF(F933-טבלה20[[#This Row],[LengthofCycle]]=טבלה20[[#This Row],[הפרש קבוע אחרון]],1,0),"")</f>
        <v/>
      </c>
      <c r="Q932" s="14" t="str">
        <f>IF(טבלה20[[#This Row],[פעילות]]="","",IF(OR(Q931="",AND(טבלה20[[#This Row],[דילוג]]=1,L931=3)),1,Q931+1))</f>
        <v/>
      </c>
      <c r="R932" s="14" t="str">
        <f>IF(AND(טבלה20[[#This Row],[מחזורי פעילות]]=3,H933=1,טבלה20[[#This Row],[הפרש קבוע אחרון]]&lt;&gt;J933),1,"")</f>
        <v/>
      </c>
      <c r="S932" s="14" t="str">
        <f>IF(AND(טבלה20[[#This Row],[מחזורי פעילות]]=3,H933=1,טבלה20[[#This Row],[הפרש קבוע אחרון]]=J933),1,"")</f>
        <v/>
      </c>
      <c r="T932" s="14" t="str">
        <f>IF(AND(טבלה20[[#This Row],[דילוג]]=1,טבלה20[[#This Row],[הפרש קבוע אחרון]]=J931,טבלה20[[#This Row],[מחזורי פעילות]]&gt;1),1,"")</f>
        <v/>
      </c>
      <c r="U932" s="14" t="str">
        <f>IF(OR(AND(טבלה20[[#This Row],[מחזורי פעילות]]&lt;&gt;"",Q933=""),AND(טבלה20[[#This Row],[פעילות]]=3,Q933=1)),טבלה20[[#This Row],[מחזורי פעילות]],"")</f>
        <v/>
      </c>
      <c r="V932" s="14" t="str">
        <f>IF(טבלה20[[#This Row],[באיזה מחזור נעקר אחרי קביעה?]]&lt;&gt;"",1,"")</f>
        <v/>
      </c>
      <c r="W932" s="14" t="str">
        <f>IF(AND(טבלה20[[#This Row],[באיזה מחזור נעקר אחרי קביעה?]]&lt;&gt;"",טבלה20[[#This Row],[CycleNumber]]&gt;B933),טבלה20[[#This Row],[באיזה מחזור נעקר אחרי קביעה?]],"")</f>
        <v/>
      </c>
      <c r="X932" s="14" t="str">
        <f>IF(AND(טבלה20[[#This Row],[הפרש קבוע אחרון]]&lt;&gt;"",J931=""),טבלה20[[#This Row],[CycleNumber]],"")</f>
        <v/>
      </c>
      <c r="Y932" s="14" t="str">
        <f>IF(OR(טבלה20[[#This Row],[CycleNumber]]&gt;B933,B933=""),טבלה20[[#This Row],[CycleNumber]],"")</f>
        <v/>
      </c>
      <c r="Z9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2" t="s">
        <v>81</v>
      </c>
      <c r="AS932">
        <v>9</v>
      </c>
      <c r="AT932">
        <v>27</v>
      </c>
      <c r="AU932">
        <f t="shared" si="31"/>
        <v>0</v>
      </c>
      <c r="AV932" t="str">
        <f t="shared" si="32"/>
        <v/>
      </c>
    </row>
    <row r="933" spans="1:48" x14ac:dyDescent="0.25">
      <c r="A933" t="s">
        <v>81</v>
      </c>
      <c r="B933">
        <v>11</v>
      </c>
      <c r="C933">
        <v>0</v>
      </c>
      <c r="D933">
        <v>1</v>
      </c>
      <c r="E933">
        <v>0</v>
      </c>
      <c r="F933">
        <v>27</v>
      </c>
      <c r="G933">
        <f>טבלה20[[#This Row],[LengthofCycle]]+1</f>
        <v>28</v>
      </c>
      <c r="H933" t="str">
        <f>IF(טבלה20[[#This Row],[CycleNumber]]&gt;2,IF(AND(טבלה20[[#This Row],[LengthofCycle]]-F932=F932-F931,טבלה20[[#This Row],[LengthofCycle]]-F932&lt;&gt;0),1,""),"")</f>
        <v/>
      </c>
      <c r="I933" t="str">
        <f>IF(טבלה20[[#This Row],[דילוג]]=1,SUM(H933:H934),"")</f>
        <v/>
      </c>
      <c r="J933" t="str">
        <f>IF(AND(טבלה20[[#This Row],[CycleNumber]]&gt;B932,טבלה20[[#This Row],[CycleNumber]]&gt;2),IF(טבלה20[[#This Row],[דילוג]]=1,טבלה20[[#This Row],[LengthofCycle]]-F932,J932),"")</f>
        <v/>
      </c>
      <c r="K933">
        <f>IF(AND(טבלה20[[#This Row],[CycleNumber]]&gt;B932,טבלה20[[#This Row],[CycleNumber]]&gt;2),IF(טבלה20[[#This Row],[דילוג]]=1,1,IF(MAX(K931:K932)=1,1,IF(טבלה20[[#This Row],[LengthofCycle]]-F932&lt;&gt;טבלה20[[#This Row],[הפרש קבוע אחרון]],0,""))),"")</f>
        <v>0</v>
      </c>
      <c r="L933" t="str">
        <f>IF(טבלה20[[#This Row],[CycleNumber]]&lt;3,"",IF(טבלה20[[#This Row],[דילוג]]=1,1,IF(L932="","",IF(טבלה20[[#This Row],[LengthofCycle]]-F932=טבלה20[[#This Row],[הפרש קבוע אחרון]],1,IF(L932+1&gt;3,"",L932+1)))))</f>
        <v/>
      </c>
      <c r="M933" t="str">
        <f>IF(AND(טבלה20[[#This Row],[פעילות]]=1,L934=2,L935=1,B935&gt;טבלה20[[#This Row],[CycleNumber]]),1,"")</f>
        <v/>
      </c>
      <c r="N933" t="str">
        <f>IF(AND(טבלה20[[#This Row],[האם יש לאישה וסת דילוג?]]=1,טבלה20[[#This Row],[CycleNumber]]&gt;5),IF(AND(טבלה20[[#This Row],[LengthofCycle]]=F930,F932=F929,F931=F928),1,""),"")</f>
        <v/>
      </c>
      <c r="O933" t="str">
        <f>IF(OR(טבלה20[[#This Row],[פעילות]]="",L932=""),"",IF(טבלה20[[#This Row],[פעילות]]=1,1,0))</f>
        <v/>
      </c>
      <c r="P933" t="str">
        <f>IF(AND(טבלה20[[#This Row],[הפרש קבוע אחרון]]&lt;&gt;"",טבלה20[[#This Row],[CycleNumber]]&lt;B934,B934&lt;&gt;"",טבלה20[[#This Row],[פעילות]]&lt;4),IF(F934-טבלה20[[#This Row],[LengthofCycle]]=טבלה20[[#This Row],[הפרש קבוע אחרון]],1,0),"")</f>
        <v/>
      </c>
      <c r="Q933" s="14" t="str">
        <f>IF(טבלה20[[#This Row],[פעילות]]="","",IF(OR(Q932="",AND(טבלה20[[#This Row],[דילוג]]=1,L932=3)),1,Q932+1))</f>
        <v/>
      </c>
      <c r="R933" s="14" t="str">
        <f>IF(AND(טבלה20[[#This Row],[מחזורי פעילות]]=3,H934=1,טבלה20[[#This Row],[הפרש קבוע אחרון]]&lt;&gt;J934),1,"")</f>
        <v/>
      </c>
      <c r="S933" s="14" t="str">
        <f>IF(AND(טבלה20[[#This Row],[מחזורי פעילות]]=3,H934=1,טבלה20[[#This Row],[הפרש קבוע אחרון]]=J934),1,"")</f>
        <v/>
      </c>
      <c r="T933" s="14" t="str">
        <f>IF(AND(טבלה20[[#This Row],[דילוג]]=1,טבלה20[[#This Row],[הפרש קבוע אחרון]]=J932,טבלה20[[#This Row],[מחזורי פעילות]]&gt;1),1,"")</f>
        <v/>
      </c>
      <c r="U933" s="14" t="str">
        <f>IF(OR(AND(טבלה20[[#This Row],[מחזורי פעילות]]&lt;&gt;"",Q934=""),AND(טבלה20[[#This Row],[פעילות]]=3,Q934=1)),טבלה20[[#This Row],[מחזורי פעילות]],"")</f>
        <v/>
      </c>
      <c r="V933" s="14" t="str">
        <f>IF(טבלה20[[#This Row],[באיזה מחזור נעקר אחרי קביעה?]]&lt;&gt;"",1,"")</f>
        <v/>
      </c>
      <c r="W933" s="14" t="str">
        <f>IF(AND(טבלה20[[#This Row],[באיזה מחזור נעקר אחרי קביעה?]]&lt;&gt;"",טבלה20[[#This Row],[CycleNumber]]&gt;B934),טבלה20[[#This Row],[באיזה מחזור נעקר אחרי קביעה?]],"")</f>
        <v/>
      </c>
      <c r="X933" s="14" t="str">
        <f>IF(AND(טבלה20[[#This Row],[הפרש קבוע אחרון]]&lt;&gt;"",J932=""),טבלה20[[#This Row],[CycleNumber]],"")</f>
        <v/>
      </c>
      <c r="Y933" s="14">
        <f>IF(OR(טבלה20[[#This Row],[CycleNumber]]&gt;B934,B934=""),טבלה20[[#This Row],[CycleNumber]],"")</f>
        <v>11</v>
      </c>
      <c r="Z9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3" t="s">
        <v>81</v>
      </c>
      <c r="AS933">
        <v>10</v>
      </c>
      <c r="AT933">
        <v>26</v>
      </c>
      <c r="AU933">
        <f t="shared" si="31"/>
        <v>0</v>
      </c>
      <c r="AV933" t="str">
        <f t="shared" si="32"/>
        <v/>
      </c>
    </row>
    <row r="934" spans="1:48" x14ac:dyDescent="0.25">
      <c r="A934" t="s">
        <v>82</v>
      </c>
      <c r="B934">
        <v>1</v>
      </c>
      <c r="C934">
        <v>1</v>
      </c>
      <c r="D934">
        <v>1</v>
      </c>
      <c r="E934">
        <v>0</v>
      </c>
      <c r="F934">
        <v>26</v>
      </c>
      <c r="G934">
        <f>טבלה20[[#This Row],[LengthofCycle]]+1</f>
        <v>27</v>
      </c>
      <c r="H934" t="str">
        <f>IF(טבלה20[[#This Row],[CycleNumber]]&gt;2,IF(AND(טבלה20[[#This Row],[LengthofCycle]]-F933=F933-F932,טבלה20[[#This Row],[LengthofCycle]]-F933&lt;&gt;0),1,""),"")</f>
        <v/>
      </c>
      <c r="I934" t="str">
        <f>IF(טבלה20[[#This Row],[דילוג]]=1,SUM(H934:H935),"")</f>
        <v/>
      </c>
      <c r="J934" t="str">
        <f>IF(AND(טבלה20[[#This Row],[CycleNumber]]&gt;B933,טבלה20[[#This Row],[CycleNumber]]&gt;2),IF(טבלה20[[#This Row],[דילוג]]=1,טבלה20[[#This Row],[LengthofCycle]]-F933,J933),"")</f>
        <v/>
      </c>
      <c r="K934" t="str">
        <f>IF(AND(טבלה20[[#This Row],[CycleNumber]]&gt;B933,טבלה20[[#This Row],[CycleNumber]]&gt;2),IF(טבלה20[[#This Row],[דילוג]]=1,1,IF(MAX(K932:K933)=1,1,IF(טבלה20[[#This Row],[LengthofCycle]]-F933&lt;&gt;טבלה20[[#This Row],[הפרש קבוע אחרון]],0,""))),"")</f>
        <v/>
      </c>
      <c r="L934" t="str">
        <f>IF(טבלה20[[#This Row],[CycleNumber]]&lt;3,"",IF(טבלה20[[#This Row],[דילוג]]=1,1,IF(L933="","",IF(טבלה20[[#This Row],[LengthofCycle]]-F933=טבלה20[[#This Row],[הפרש קבוע אחרון]],1,IF(L933+1&gt;3,"",L933+1)))))</f>
        <v/>
      </c>
      <c r="M934" t="str">
        <f>IF(AND(טבלה20[[#This Row],[פעילות]]=1,L935=2,L936=1,B936&gt;טבלה20[[#This Row],[CycleNumber]]),1,"")</f>
        <v/>
      </c>
      <c r="N934" t="str">
        <f>IF(AND(טבלה20[[#This Row],[האם יש לאישה וסת דילוג?]]=1,טבלה20[[#This Row],[CycleNumber]]&gt;5),IF(AND(טבלה20[[#This Row],[LengthofCycle]]=F931,F933=F930,F932=F929),1,""),"")</f>
        <v/>
      </c>
      <c r="O934" t="str">
        <f>IF(OR(טבלה20[[#This Row],[פעילות]]="",L933=""),"",IF(טבלה20[[#This Row],[פעילות]]=1,1,0))</f>
        <v/>
      </c>
      <c r="P934" t="str">
        <f>IF(AND(טבלה20[[#This Row],[הפרש קבוע אחרון]]&lt;&gt;"",טבלה20[[#This Row],[CycleNumber]]&lt;B935,B935&lt;&gt;"",טבלה20[[#This Row],[פעילות]]&lt;4),IF(F935-טבלה20[[#This Row],[LengthofCycle]]=טבלה20[[#This Row],[הפרש קבוע אחרון]],1,0),"")</f>
        <v/>
      </c>
      <c r="Q934" s="14" t="str">
        <f>IF(טבלה20[[#This Row],[פעילות]]="","",IF(OR(Q933="",AND(טבלה20[[#This Row],[דילוג]]=1,L933=3)),1,Q933+1))</f>
        <v/>
      </c>
      <c r="R934" s="14" t="str">
        <f>IF(AND(טבלה20[[#This Row],[מחזורי פעילות]]=3,H935=1,טבלה20[[#This Row],[הפרש קבוע אחרון]]&lt;&gt;J935),1,"")</f>
        <v/>
      </c>
      <c r="S934" s="14" t="str">
        <f>IF(AND(טבלה20[[#This Row],[מחזורי פעילות]]=3,H935=1,טבלה20[[#This Row],[הפרש קבוע אחרון]]=J935),1,"")</f>
        <v/>
      </c>
      <c r="T934" s="14" t="str">
        <f>IF(AND(טבלה20[[#This Row],[דילוג]]=1,טבלה20[[#This Row],[הפרש קבוע אחרון]]=J933,טבלה20[[#This Row],[מחזורי פעילות]]&gt;1),1,"")</f>
        <v/>
      </c>
      <c r="U934" s="14" t="str">
        <f>IF(OR(AND(טבלה20[[#This Row],[מחזורי פעילות]]&lt;&gt;"",Q935=""),AND(טבלה20[[#This Row],[פעילות]]=3,Q935=1)),טבלה20[[#This Row],[מחזורי פעילות]],"")</f>
        <v/>
      </c>
      <c r="V934" s="14" t="str">
        <f>IF(טבלה20[[#This Row],[באיזה מחזור נעקר אחרי קביעה?]]&lt;&gt;"",1,"")</f>
        <v/>
      </c>
      <c r="W934" s="14" t="str">
        <f>IF(AND(טבלה20[[#This Row],[באיזה מחזור נעקר אחרי קביעה?]]&lt;&gt;"",טבלה20[[#This Row],[CycleNumber]]&gt;B935),טבלה20[[#This Row],[באיזה מחזור נעקר אחרי קביעה?]],"")</f>
        <v/>
      </c>
      <c r="X934" s="14" t="str">
        <f>IF(AND(טבלה20[[#This Row],[הפרש קבוע אחרון]]&lt;&gt;"",J933=""),טבלה20[[#This Row],[CycleNumber]],"")</f>
        <v/>
      </c>
      <c r="Y934" s="14" t="str">
        <f>IF(OR(טבלה20[[#This Row],[CycleNumber]]&gt;B935,B935=""),טבלה20[[#This Row],[CycleNumber]],"")</f>
        <v/>
      </c>
      <c r="Z9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4" t="s">
        <v>81</v>
      </c>
      <c r="AS934">
        <v>11</v>
      </c>
      <c r="AT934">
        <v>27</v>
      </c>
      <c r="AU934">
        <f t="shared" si="31"/>
        <v>0</v>
      </c>
      <c r="AV934" t="str">
        <f t="shared" si="32"/>
        <v/>
      </c>
    </row>
    <row r="935" spans="1:48" x14ac:dyDescent="0.25">
      <c r="A935" t="s">
        <v>82</v>
      </c>
      <c r="B935">
        <v>2</v>
      </c>
      <c r="C935">
        <v>1</v>
      </c>
      <c r="D935">
        <v>1</v>
      </c>
      <c r="E935">
        <v>0</v>
      </c>
      <c r="F935">
        <v>31</v>
      </c>
      <c r="G935">
        <f>טבלה20[[#This Row],[LengthofCycle]]+1</f>
        <v>32</v>
      </c>
      <c r="H935" t="str">
        <f>IF(טבלה20[[#This Row],[CycleNumber]]&gt;2,IF(AND(טבלה20[[#This Row],[LengthofCycle]]-F934=F934-F933,טבלה20[[#This Row],[LengthofCycle]]-F934&lt;&gt;0),1,""),"")</f>
        <v/>
      </c>
      <c r="I935" t="str">
        <f>IF(טבלה20[[#This Row],[דילוג]]=1,SUM(H935:H936),"")</f>
        <v/>
      </c>
      <c r="J935" t="str">
        <f>IF(AND(טבלה20[[#This Row],[CycleNumber]]&gt;B934,טבלה20[[#This Row],[CycleNumber]]&gt;2),IF(טבלה20[[#This Row],[דילוג]]=1,טבלה20[[#This Row],[LengthofCycle]]-F934,J934),"")</f>
        <v/>
      </c>
      <c r="K935" t="str">
        <f>IF(AND(טבלה20[[#This Row],[CycleNumber]]&gt;B934,טבלה20[[#This Row],[CycleNumber]]&gt;2),IF(טבלה20[[#This Row],[דילוג]]=1,1,IF(MAX(K933:K934)=1,1,IF(טבלה20[[#This Row],[LengthofCycle]]-F934&lt;&gt;טבלה20[[#This Row],[הפרש קבוע אחרון]],0,""))),"")</f>
        <v/>
      </c>
      <c r="L935" t="str">
        <f>IF(טבלה20[[#This Row],[CycleNumber]]&lt;3,"",IF(טבלה20[[#This Row],[דילוג]]=1,1,IF(L934="","",IF(טבלה20[[#This Row],[LengthofCycle]]-F934=טבלה20[[#This Row],[הפרש קבוע אחרון]],1,IF(L934+1&gt;3,"",L934+1)))))</f>
        <v/>
      </c>
      <c r="M935" t="str">
        <f>IF(AND(טבלה20[[#This Row],[פעילות]]=1,L936=2,L937=1,B937&gt;טבלה20[[#This Row],[CycleNumber]]),1,"")</f>
        <v/>
      </c>
      <c r="N935" t="str">
        <f>IF(AND(טבלה20[[#This Row],[האם יש לאישה וסת דילוג?]]=1,טבלה20[[#This Row],[CycleNumber]]&gt;5),IF(AND(טבלה20[[#This Row],[LengthofCycle]]=F932,F934=F931,F933=F930),1,""),"")</f>
        <v/>
      </c>
      <c r="O935" t="str">
        <f>IF(OR(טבלה20[[#This Row],[פעילות]]="",L934=""),"",IF(טבלה20[[#This Row],[פעילות]]=1,1,0))</f>
        <v/>
      </c>
      <c r="P935" t="str">
        <f>IF(AND(טבלה20[[#This Row],[הפרש קבוע אחרון]]&lt;&gt;"",טבלה20[[#This Row],[CycleNumber]]&lt;B936,B936&lt;&gt;"",טבלה20[[#This Row],[פעילות]]&lt;4),IF(F936-טבלה20[[#This Row],[LengthofCycle]]=טבלה20[[#This Row],[הפרש קבוע אחרון]],1,0),"")</f>
        <v/>
      </c>
      <c r="Q935" s="14" t="str">
        <f>IF(טבלה20[[#This Row],[פעילות]]="","",IF(OR(Q934="",AND(טבלה20[[#This Row],[דילוג]]=1,L934=3)),1,Q934+1))</f>
        <v/>
      </c>
      <c r="R935" s="14" t="str">
        <f>IF(AND(טבלה20[[#This Row],[מחזורי פעילות]]=3,H936=1,טבלה20[[#This Row],[הפרש קבוע אחרון]]&lt;&gt;J936),1,"")</f>
        <v/>
      </c>
      <c r="S935" s="14" t="str">
        <f>IF(AND(טבלה20[[#This Row],[מחזורי פעילות]]=3,H936=1,טבלה20[[#This Row],[הפרש קבוע אחרון]]=J936),1,"")</f>
        <v/>
      </c>
      <c r="T935" s="14" t="str">
        <f>IF(AND(טבלה20[[#This Row],[דילוג]]=1,טבלה20[[#This Row],[הפרש קבוע אחרון]]=J934,טבלה20[[#This Row],[מחזורי פעילות]]&gt;1),1,"")</f>
        <v/>
      </c>
      <c r="U935" s="14" t="str">
        <f>IF(OR(AND(טבלה20[[#This Row],[מחזורי פעילות]]&lt;&gt;"",Q936=""),AND(טבלה20[[#This Row],[פעילות]]=3,Q936=1)),טבלה20[[#This Row],[מחזורי פעילות]],"")</f>
        <v/>
      </c>
      <c r="V935" s="14" t="str">
        <f>IF(טבלה20[[#This Row],[באיזה מחזור נעקר אחרי קביעה?]]&lt;&gt;"",1,"")</f>
        <v/>
      </c>
      <c r="W935" s="14" t="str">
        <f>IF(AND(טבלה20[[#This Row],[באיזה מחזור נעקר אחרי קביעה?]]&lt;&gt;"",טבלה20[[#This Row],[CycleNumber]]&gt;B936),טבלה20[[#This Row],[באיזה מחזור נעקר אחרי קביעה?]],"")</f>
        <v/>
      </c>
      <c r="X935" s="14" t="str">
        <f>IF(AND(טבלה20[[#This Row],[הפרש קבוע אחרון]]&lt;&gt;"",J934=""),טבלה20[[#This Row],[CycleNumber]],"")</f>
        <v/>
      </c>
      <c r="Y935" s="14" t="str">
        <f>IF(OR(טבלה20[[#This Row],[CycleNumber]]&gt;B936,B936=""),טבלה20[[#This Row],[CycleNumber]],"")</f>
        <v/>
      </c>
      <c r="Z9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5" t="s">
        <v>82</v>
      </c>
      <c r="AS935">
        <v>1</v>
      </c>
      <c r="AT935">
        <v>26</v>
      </c>
      <c r="AU935" t="str">
        <f t="shared" si="31"/>
        <v/>
      </c>
      <c r="AV935" t="str">
        <f t="shared" si="32"/>
        <v/>
      </c>
    </row>
    <row r="936" spans="1:48" x14ac:dyDescent="0.25">
      <c r="A936" t="s">
        <v>82</v>
      </c>
      <c r="B936">
        <v>3</v>
      </c>
      <c r="C936">
        <v>1</v>
      </c>
      <c r="D936">
        <v>1</v>
      </c>
      <c r="E936">
        <v>0</v>
      </c>
      <c r="F936">
        <v>30</v>
      </c>
      <c r="G936">
        <f>טבלה20[[#This Row],[LengthofCycle]]+1</f>
        <v>31</v>
      </c>
      <c r="H936" t="str">
        <f>IF(טבלה20[[#This Row],[CycleNumber]]&gt;2,IF(AND(טבלה20[[#This Row],[LengthofCycle]]-F935=F935-F934,טבלה20[[#This Row],[LengthofCycle]]-F935&lt;&gt;0),1,""),"")</f>
        <v/>
      </c>
      <c r="I936" t="str">
        <f>IF(טבלה20[[#This Row],[דילוג]]=1,SUM(H936:H937),"")</f>
        <v/>
      </c>
      <c r="J936" t="str">
        <f>IF(AND(טבלה20[[#This Row],[CycleNumber]]&gt;B935,טבלה20[[#This Row],[CycleNumber]]&gt;2),IF(טבלה20[[#This Row],[דילוג]]=1,טבלה20[[#This Row],[LengthofCycle]]-F935,J935),"")</f>
        <v/>
      </c>
      <c r="K936">
        <f>IF(AND(טבלה20[[#This Row],[CycleNumber]]&gt;B935,טבלה20[[#This Row],[CycleNumber]]&gt;2),IF(טבלה20[[#This Row],[דילוג]]=1,1,IF(MAX(K934:K935)=1,1,IF(טבלה20[[#This Row],[LengthofCycle]]-F935&lt;&gt;טבלה20[[#This Row],[הפרש קבוע אחרון]],0,""))),"")</f>
        <v>0</v>
      </c>
      <c r="L936" t="str">
        <f>IF(טבלה20[[#This Row],[CycleNumber]]&lt;3,"",IF(טבלה20[[#This Row],[דילוג]]=1,1,IF(L935="","",IF(טבלה20[[#This Row],[LengthofCycle]]-F935=טבלה20[[#This Row],[הפרש קבוע אחרון]],1,IF(L935+1&gt;3,"",L935+1)))))</f>
        <v/>
      </c>
      <c r="M936" t="str">
        <f>IF(AND(טבלה20[[#This Row],[פעילות]]=1,L937=2,L938=1,B938&gt;טבלה20[[#This Row],[CycleNumber]]),1,"")</f>
        <v/>
      </c>
      <c r="N936" t="str">
        <f>IF(AND(טבלה20[[#This Row],[האם יש לאישה וסת דילוג?]]=1,טבלה20[[#This Row],[CycleNumber]]&gt;5),IF(AND(טבלה20[[#This Row],[LengthofCycle]]=F933,F935=F932,F934=F931),1,""),"")</f>
        <v/>
      </c>
      <c r="O936" t="str">
        <f>IF(OR(טבלה20[[#This Row],[פעילות]]="",L935=""),"",IF(טבלה20[[#This Row],[פעילות]]=1,1,0))</f>
        <v/>
      </c>
      <c r="P936" t="str">
        <f>IF(AND(טבלה20[[#This Row],[הפרש קבוע אחרון]]&lt;&gt;"",טבלה20[[#This Row],[CycleNumber]]&lt;B937,B937&lt;&gt;"",טבלה20[[#This Row],[פעילות]]&lt;4),IF(F937-טבלה20[[#This Row],[LengthofCycle]]=טבלה20[[#This Row],[הפרש קבוע אחרון]],1,0),"")</f>
        <v/>
      </c>
      <c r="Q936" s="14" t="str">
        <f>IF(טבלה20[[#This Row],[פעילות]]="","",IF(OR(Q935="",AND(טבלה20[[#This Row],[דילוג]]=1,L935=3)),1,Q935+1))</f>
        <v/>
      </c>
      <c r="R936" s="14" t="str">
        <f>IF(AND(טבלה20[[#This Row],[מחזורי פעילות]]=3,H937=1,טבלה20[[#This Row],[הפרש קבוע אחרון]]&lt;&gt;J937),1,"")</f>
        <v/>
      </c>
      <c r="S936" s="14" t="str">
        <f>IF(AND(טבלה20[[#This Row],[מחזורי פעילות]]=3,H937=1,טבלה20[[#This Row],[הפרש קבוע אחרון]]=J937),1,"")</f>
        <v/>
      </c>
      <c r="T936" s="14" t="str">
        <f>IF(AND(טבלה20[[#This Row],[דילוג]]=1,טבלה20[[#This Row],[הפרש קבוע אחרון]]=J935,טבלה20[[#This Row],[מחזורי פעילות]]&gt;1),1,"")</f>
        <v/>
      </c>
      <c r="U936" s="14" t="str">
        <f>IF(OR(AND(טבלה20[[#This Row],[מחזורי פעילות]]&lt;&gt;"",Q937=""),AND(טבלה20[[#This Row],[פעילות]]=3,Q937=1)),טבלה20[[#This Row],[מחזורי פעילות]],"")</f>
        <v/>
      </c>
      <c r="V936" s="14" t="str">
        <f>IF(טבלה20[[#This Row],[באיזה מחזור נעקר אחרי קביעה?]]&lt;&gt;"",1,"")</f>
        <v/>
      </c>
      <c r="W936" s="14" t="str">
        <f>IF(AND(טבלה20[[#This Row],[באיזה מחזור נעקר אחרי קביעה?]]&lt;&gt;"",טבלה20[[#This Row],[CycleNumber]]&gt;B937),טבלה20[[#This Row],[באיזה מחזור נעקר אחרי קביעה?]],"")</f>
        <v/>
      </c>
      <c r="X936" s="14" t="str">
        <f>IF(AND(טבלה20[[#This Row],[הפרש קבוע אחרון]]&lt;&gt;"",J935=""),טבלה20[[#This Row],[CycleNumber]],"")</f>
        <v/>
      </c>
      <c r="Y936" s="14" t="str">
        <f>IF(OR(טבלה20[[#This Row],[CycleNumber]]&gt;B937,B937=""),טבלה20[[#This Row],[CycleNumber]],"")</f>
        <v/>
      </c>
      <c r="Z9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6" t="s">
        <v>82</v>
      </c>
      <c r="AS936">
        <v>2</v>
      </c>
      <c r="AT936">
        <v>31</v>
      </c>
      <c r="AU936" t="str">
        <f t="shared" si="31"/>
        <v/>
      </c>
      <c r="AV936" t="str">
        <f t="shared" si="32"/>
        <v/>
      </c>
    </row>
    <row r="937" spans="1:48" x14ac:dyDescent="0.25">
      <c r="A937" t="s">
        <v>82</v>
      </c>
      <c r="B937">
        <v>4</v>
      </c>
      <c r="C937">
        <v>1</v>
      </c>
      <c r="D937">
        <v>1</v>
      </c>
      <c r="E937">
        <v>0</v>
      </c>
      <c r="F937">
        <v>24</v>
      </c>
      <c r="G937">
        <f>טבלה20[[#This Row],[LengthofCycle]]+1</f>
        <v>25</v>
      </c>
      <c r="H937" t="str">
        <f>IF(טבלה20[[#This Row],[CycleNumber]]&gt;2,IF(AND(טבלה20[[#This Row],[LengthofCycle]]-F936=F936-F935,טבלה20[[#This Row],[LengthofCycle]]-F936&lt;&gt;0),1,""),"")</f>
        <v/>
      </c>
      <c r="I937" t="str">
        <f>IF(טבלה20[[#This Row],[דילוג]]=1,SUM(H937:H938),"")</f>
        <v/>
      </c>
      <c r="J937" t="str">
        <f>IF(AND(טבלה20[[#This Row],[CycleNumber]]&gt;B936,טבלה20[[#This Row],[CycleNumber]]&gt;2),IF(טבלה20[[#This Row],[דילוג]]=1,טבלה20[[#This Row],[LengthofCycle]]-F936,J936),"")</f>
        <v/>
      </c>
      <c r="K937">
        <f>IF(AND(טבלה20[[#This Row],[CycleNumber]]&gt;B936,טבלה20[[#This Row],[CycleNumber]]&gt;2),IF(טבלה20[[#This Row],[דילוג]]=1,1,IF(MAX(K935:K936)=1,1,IF(טבלה20[[#This Row],[LengthofCycle]]-F936&lt;&gt;טבלה20[[#This Row],[הפרש קבוע אחרון]],0,""))),"")</f>
        <v>0</v>
      </c>
      <c r="L937" t="str">
        <f>IF(טבלה20[[#This Row],[CycleNumber]]&lt;3,"",IF(טבלה20[[#This Row],[דילוג]]=1,1,IF(L936="","",IF(טבלה20[[#This Row],[LengthofCycle]]-F936=טבלה20[[#This Row],[הפרש קבוע אחרון]],1,IF(L936+1&gt;3,"",L936+1)))))</f>
        <v/>
      </c>
      <c r="M937" t="str">
        <f>IF(AND(טבלה20[[#This Row],[פעילות]]=1,L938=2,L939=1,B939&gt;טבלה20[[#This Row],[CycleNumber]]),1,"")</f>
        <v/>
      </c>
      <c r="N937" t="str">
        <f>IF(AND(טבלה20[[#This Row],[האם יש לאישה וסת דילוג?]]=1,טבלה20[[#This Row],[CycleNumber]]&gt;5),IF(AND(טבלה20[[#This Row],[LengthofCycle]]=F934,F936=F933,F935=F932),1,""),"")</f>
        <v/>
      </c>
      <c r="O937" t="str">
        <f>IF(OR(טבלה20[[#This Row],[פעילות]]="",L936=""),"",IF(טבלה20[[#This Row],[פעילות]]=1,1,0))</f>
        <v/>
      </c>
      <c r="P937" t="str">
        <f>IF(AND(טבלה20[[#This Row],[הפרש קבוע אחרון]]&lt;&gt;"",טבלה20[[#This Row],[CycleNumber]]&lt;B938,B938&lt;&gt;"",טבלה20[[#This Row],[פעילות]]&lt;4),IF(F938-טבלה20[[#This Row],[LengthofCycle]]=טבלה20[[#This Row],[הפרש קבוע אחרון]],1,0),"")</f>
        <v/>
      </c>
      <c r="Q937" s="14" t="str">
        <f>IF(טבלה20[[#This Row],[פעילות]]="","",IF(OR(Q936="",AND(טבלה20[[#This Row],[דילוג]]=1,L936=3)),1,Q936+1))</f>
        <v/>
      </c>
      <c r="R937" s="14" t="str">
        <f>IF(AND(טבלה20[[#This Row],[מחזורי פעילות]]=3,H938=1,טבלה20[[#This Row],[הפרש קבוע אחרון]]&lt;&gt;J938),1,"")</f>
        <v/>
      </c>
      <c r="S937" s="14" t="str">
        <f>IF(AND(טבלה20[[#This Row],[מחזורי פעילות]]=3,H938=1,טבלה20[[#This Row],[הפרש קבוע אחרון]]=J938),1,"")</f>
        <v/>
      </c>
      <c r="T937" s="14" t="str">
        <f>IF(AND(טבלה20[[#This Row],[דילוג]]=1,טבלה20[[#This Row],[הפרש קבוע אחרון]]=J936,טבלה20[[#This Row],[מחזורי פעילות]]&gt;1),1,"")</f>
        <v/>
      </c>
      <c r="U937" s="14" t="str">
        <f>IF(OR(AND(טבלה20[[#This Row],[מחזורי פעילות]]&lt;&gt;"",Q938=""),AND(טבלה20[[#This Row],[פעילות]]=3,Q938=1)),טבלה20[[#This Row],[מחזורי פעילות]],"")</f>
        <v/>
      </c>
      <c r="V937" s="14" t="str">
        <f>IF(טבלה20[[#This Row],[באיזה מחזור נעקר אחרי קביעה?]]&lt;&gt;"",1,"")</f>
        <v/>
      </c>
      <c r="W937" s="14" t="str">
        <f>IF(AND(טבלה20[[#This Row],[באיזה מחזור נעקר אחרי קביעה?]]&lt;&gt;"",טבלה20[[#This Row],[CycleNumber]]&gt;B938),טבלה20[[#This Row],[באיזה מחזור נעקר אחרי קביעה?]],"")</f>
        <v/>
      </c>
      <c r="X937" s="14" t="str">
        <f>IF(AND(טבלה20[[#This Row],[הפרש קבוע אחרון]]&lt;&gt;"",J936=""),טבלה20[[#This Row],[CycleNumber]],"")</f>
        <v/>
      </c>
      <c r="Y937" s="14" t="str">
        <f>IF(OR(טבלה20[[#This Row],[CycleNumber]]&gt;B938,B938=""),טבלה20[[#This Row],[CycleNumber]],"")</f>
        <v/>
      </c>
      <c r="Z9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7" t="s">
        <v>82</v>
      </c>
      <c r="AS937">
        <v>3</v>
      </c>
      <c r="AT937">
        <v>30</v>
      </c>
      <c r="AU937">
        <f t="shared" si="31"/>
        <v>0</v>
      </c>
      <c r="AV937" t="str">
        <f t="shared" si="32"/>
        <v/>
      </c>
    </row>
    <row r="938" spans="1:48" x14ac:dyDescent="0.25">
      <c r="A938" t="s">
        <v>82</v>
      </c>
      <c r="B938">
        <v>5</v>
      </c>
      <c r="C938">
        <v>1</v>
      </c>
      <c r="D938">
        <v>1</v>
      </c>
      <c r="E938">
        <v>0</v>
      </c>
      <c r="F938">
        <v>29</v>
      </c>
      <c r="G938">
        <f>טבלה20[[#This Row],[LengthofCycle]]+1</f>
        <v>30</v>
      </c>
      <c r="H938" t="str">
        <f>IF(טבלה20[[#This Row],[CycleNumber]]&gt;2,IF(AND(טבלה20[[#This Row],[LengthofCycle]]-F937=F937-F936,טבלה20[[#This Row],[LengthofCycle]]-F937&lt;&gt;0),1,""),"")</f>
        <v/>
      </c>
      <c r="I938" t="str">
        <f>IF(טבלה20[[#This Row],[דילוג]]=1,SUM(H938:H939),"")</f>
        <v/>
      </c>
      <c r="J938" t="str">
        <f>IF(AND(טבלה20[[#This Row],[CycleNumber]]&gt;B937,טבלה20[[#This Row],[CycleNumber]]&gt;2),IF(טבלה20[[#This Row],[דילוג]]=1,טבלה20[[#This Row],[LengthofCycle]]-F937,J937),"")</f>
        <v/>
      </c>
      <c r="K938">
        <f>IF(AND(טבלה20[[#This Row],[CycleNumber]]&gt;B937,טבלה20[[#This Row],[CycleNumber]]&gt;2),IF(טבלה20[[#This Row],[דילוג]]=1,1,IF(MAX(K936:K937)=1,1,IF(טבלה20[[#This Row],[LengthofCycle]]-F937&lt;&gt;טבלה20[[#This Row],[הפרש קבוע אחרון]],0,""))),"")</f>
        <v>0</v>
      </c>
      <c r="L938" t="str">
        <f>IF(טבלה20[[#This Row],[CycleNumber]]&lt;3,"",IF(טבלה20[[#This Row],[דילוג]]=1,1,IF(L937="","",IF(טבלה20[[#This Row],[LengthofCycle]]-F937=טבלה20[[#This Row],[הפרש קבוע אחרון]],1,IF(L937+1&gt;3,"",L937+1)))))</f>
        <v/>
      </c>
      <c r="M938" t="str">
        <f>IF(AND(טבלה20[[#This Row],[פעילות]]=1,L939=2,L940=1,B940&gt;טבלה20[[#This Row],[CycleNumber]]),1,"")</f>
        <v/>
      </c>
      <c r="N938" t="str">
        <f>IF(AND(טבלה20[[#This Row],[האם יש לאישה וסת דילוג?]]=1,טבלה20[[#This Row],[CycleNumber]]&gt;5),IF(AND(טבלה20[[#This Row],[LengthofCycle]]=F935,F937=F934,F936=F933),1,""),"")</f>
        <v/>
      </c>
      <c r="O938" t="str">
        <f>IF(OR(טבלה20[[#This Row],[פעילות]]="",L937=""),"",IF(טבלה20[[#This Row],[פעילות]]=1,1,0))</f>
        <v/>
      </c>
      <c r="P938" t="str">
        <f>IF(AND(טבלה20[[#This Row],[הפרש קבוע אחרון]]&lt;&gt;"",טבלה20[[#This Row],[CycleNumber]]&lt;B939,B939&lt;&gt;"",טבלה20[[#This Row],[פעילות]]&lt;4),IF(F939-טבלה20[[#This Row],[LengthofCycle]]=טבלה20[[#This Row],[הפרש קבוע אחרון]],1,0),"")</f>
        <v/>
      </c>
      <c r="Q938" s="14" t="str">
        <f>IF(טבלה20[[#This Row],[פעילות]]="","",IF(OR(Q937="",AND(טבלה20[[#This Row],[דילוג]]=1,L937=3)),1,Q937+1))</f>
        <v/>
      </c>
      <c r="R938" s="14" t="str">
        <f>IF(AND(טבלה20[[#This Row],[מחזורי פעילות]]=3,H939=1,טבלה20[[#This Row],[הפרש קבוע אחרון]]&lt;&gt;J939),1,"")</f>
        <v/>
      </c>
      <c r="S938" s="14" t="str">
        <f>IF(AND(טבלה20[[#This Row],[מחזורי פעילות]]=3,H939=1,טבלה20[[#This Row],[הפרש קבוע אחרון]]=J939),1,"")</f>
        <v/>
      </c>
      <c r="T938" s="14" t="str">
        <f>IF(AND(טבלה20[[#This Row],[דילוג]]=1,טבלה20[[#This Row],[הפרש קבוע אחרון]]=J937,טבלה20[[#This Row],[מחזורי פעילות]]&gt;1),1,"")</f>
        <v/>
      </c>
      <c r="U938" s="14" t="str">
        <f>IF(OR(AND(טבלה20[[#This Row],[מחזורי פעילות]]&lt;&gt;"",Q939=""),AND(טבלה20[[#This Row],[פעילות]]=3,Q939=1)),טבלה20[[#This Row],[מחזורי פעילות]],"")</f>
        <v/>
      </c>
      <c r="V938" s="14" t="str">
        <f>IF(טבלה20[[#This Row],[באיזה מחזור נעקר אחרי קביעה?]]&lt;&gt;"",1,"")</f>
        <v/>
      </c>
      <c r="W938" s="14" t="str">
        <f>IF(AND(טבלה20[[#This Row],[באיזה מחזור נעקר אחרי קביעה?]]&lt;&gt;"",טבלה20[[#This Row],[CycleNumber]]&gt;B939),טבלה20[[#This Row],[באיזה מחזור נעקר אחרי קביעה?]],"")</f>
        <v/>
      </c>
      <c r="X938" s="14" t="str">
        <f>IF(AND(טבלה20[[#This Row],[הפרש קבוע אחרון]]&lt;&gt;"",J937=""),טבלה20[[#This Row],[CycleNumber]],"")</f>
        <v/>
      </c>
      <c r="Y938" s="14" t="str">
        <f>IF(OR(טבלה20[[#This Row],[CycleNumber]]&gt;B939,B939=""),טבלה20[[#This Row],[CycleNumber]],"")</f>
        <v/>
      </c>
      <c r="Z9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8" t="s">
        <v>82</v>
      </c>
      <c r="AS938">
        <v>4</v>
      </c>
      <c r="AT938">
        <v>24</v>
      </c>
      <c r="AU938">
        <f t="shared" si="31"/>
        <v>0</v>
      </c>
      <c r="AV938" t="str">
        <f t="shared" si="32"/>
        <v/>
      </c>
    </row>
    <row r="939" spans="1:48" x14ac:dyDescent="0.25">
      <c r="A939" t="s">
        <v>82</v>
      </c>
      <c r="B939">
        <v>6</v>
      </c>
      <c r="C939">
        <v>1</v>
      </c>
      <c r="D939">
        <v>1</v>
      </c>
      <c r="E939">
        <v>0</v>
      </c>
      <c r="F939">
        <v>29</v>
      </c>
      <c r="G939">
        <f>טבלה20[[#This Row],[LengthofCycle]]+1</f>
        <v>30</v>
      </c>
      <c r="H939" t="str">
        <f>IF(טבלה20[[#This Row],[CycleNumber]]&gt;2,IF(AND(טבלה20[[#This Row],[LengthofCycle]]-F938=F938-F937,טבלה20[[#This Row],[LengthofCycle]]-F938&lt;&gt;0),1,""),"")</f>
        <v/>
      </c>
      <c r="I939" t="str">
        <f>IF(טבלה20[[#This Row],[דילוג]]=1,SUM(H939:H940),"")</f>
        <v/>
      </c>
      <c r="J939" t="str">
        <f>IF(AND(טבלה20[[#This Row],[CycleNumber]]&gt;B938,טבלה20[[#This Row],[CycleNumber]]&gt;2),IF(טבלה20[[#This Row],[דילוג]]=1,טבלה20[[#This Row],[LengthofCycle]]-F938,J938),"")</f>
        <v/>
      </c>
      <c r="K939">
        <f>IF(AND(טבלה20[[#This Row],[CycleNumber]]&gt;B938,טבלה20[[#This Row],[CycleNumber]]&gt;2),IF(טבלה20[[#This Row],[דילוג]]=1,1,IF(MAX(K937:K938)=1,1,IF(טבלה20[[#This Row],[LengthofCycle]]-F938&lt;&gt;טבלה20[[#This Row],[הפרש קבוע אחרון]],0,""))),"")</f>
        <v>0</v>
      </c>
      <c r="L939" t="str">
        <f>IF(טבלה20[[#This Row],[CycleNumber]]&lt;3,"",IF(טבלה20[[#This Row],[דילוג]]=1,1,IF(L938="","",IF(טבלה20[[#This Row],[LengthofCycle]]-F938=טבלה20[[#This Row],[הפרש קבוע אחרון]],1,IF(L938+1&gt;3,"",L938+1)))))</f>
        <v/>
      </c>
      <c r="M939" t="str">
        <f>IF(AND(טבלה20[[#This Row],[פעילות]]=1,L940=2,L941=1,B941&gt;טבלה20[[#This Row],[CycleNumber]]),1,"")</f>
        <v/>
      </c>
      <c r="N939" t="str">
        <f>IF(AND(טבלה20[[#This Row],[האם יש לאישה וסת דילוג?]]=1,טבלה20[[#This Row],[CycleNumber]]&gt;5),IF(AND(טבלה20[[#This Row],[LengthofCycle]]=F936,F938=F935,F937=F934),1,""),"")</f>
        <v/>
      </c>
      <c r="O939" t="str">
        <f>IF(OR(טבלה20[[#This Row],[פעילות]]="",L938=""),"",IF(טבלה20[[#This Row],[פעילות]]=1,1,0))</f>
        <v/>
      </c>
      <c r="P939" t="str">
        <f>IF(AND(טבלה20[[#This Row],[הפרש קבוע אחרון]]&lt;&gt;"",טבלה20[[#This Row],[CycleNumber]]&lt;B940,B940&lt;&gt;"",טבלה20[[#This Row],[פעילות]]&lt;4),IF(F940-טבלה20[[#This Row],[LengthofCycle]]=טבלה20[[#This Row],[הפרש קבוע אחרון]],1,0),"")</f>
        <v/>
      </c>
      <c r="Q939" s="14" t="str">
        <f>IF(טבלה20[[#This Row],[פעילות]]="","",IF(OR(Q938="",AND(טבלה20[[#This Row],[דילוג]]=1,L938=3)),1,Q938+1))</f>
        <v/>
      </c>
      <c r="R939" s="14" t="str">
        <f>IF(AND(טבלה20[[#This Row],[מחזורי פעילות]]=3,H940=1,טבלה20[[#This Row],[הפרש קבוע אחרון]]&lt;&gt;J940),1,"")</f>
        <v/>
      </c>
      <c r="S939" s="14" t="str">
        <f>IF(AND(טבלה20[[#This Row],[מחזורי פעילות]]=3,H940=1,טבלה20[[#This Row],[הפרש קבוע אחרון]]=J940),1,"")</f>
        <v/>
      </c>
      <c r="T939" s="14" t="str">
        <f>IF(AND(טבלה20[[#This Row],[דילוג]]=1,טבלה20[[#This Row],[הפרש קבוע אחרון]]=J938,טבלה20[[#This Row],[מחזורי פעילות]]&gt;1),1,"")</f>
        <v/>
      </c>
      <c r="U939" s="14" t="str">
        <f>IF(OR(AND(טבלה20[[#This Row],[מחזורי פעילות]]&lt;&gt;"",Q940=""),AND(טבלה20[[#This Row],[פעילות]]=3,Q940=1)),טבלה20[[#This Row],[מחזורי פעילות]],"")</f>
        <v/>
      </c>
      <c r="V939" s="14" t="str">
        <f>IF(טבלה20[[#This Row],[באיזה מחזור נעקר אחרי קביעה?]]&lt;&gt;"",1,"")</f>
        <v/>
      </c>
      <c r="W939" s="14" t="str">
        <f>IF(AND(טבלה20[[#This Row],[באיזה מחזור נעקר אחרי קביעה?]]&lt;&gt;"",טבלה20[[#This Row],[CycleNumber]]&gt;B940),טבלה20[[#This Row],[באיזה מחזור נעקר אחרי קביעה?]],"")</f>
        <v/>
      </c>
      <c r="X939" s="14" t="str">
        <f>IF(AND(טבלה20[[#This Row],[הפרש קבוע אחרון]]&lt;&gt;"",J938=""),טבלה20[[#This Row],[CycleNumber]],"")</f>
        <v/>
      </c>
      <c r="Y939" s="14" t="str">
        <f>IF(OR(טבלה20[[#This Row],[CycleNumber]]&gt;B940,B940=""),טבלה20[[#This Row],[CycleNumber]],"")</f>
        <v/>
      </c>
      <c r="Z9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39" t="s">
        <v>82</v>
      </c>
      <c r="AS939">
        <v>5</v>
      </c>
      <c r="AT939">
        <v>29</v>
      </c>
      <c r="AU939">
        <f t="shared" si="31"/>
        <v>0</v>
      </c>
      <c r="AV939" t="str">
        <f t="shared" si="32"/>
        <v/>
      </c>
    </row>
    <row r="940" spans="1:48" x14ac:dyDescent="0.25">
      <c r="A940" t="s">
        <v>82</v>
      </c>
      <c r="B940">
        <v>7</v>
      </c>
      <c r="C940">
        <v>1</v>
      </c>
      <c r="D940">
        <v>1</v>
      </c>
      <c r="E940">
        <v>0</v>
      </c>
      <c r="F940">
        <v>27</v>
      </c>
      <c r="G940">
        <f>טבלה20[[#This Row],[LengthofCycle]]+1</f>
        <v>28</v>
      </c>
      <c r="H940" t="str">
        <f>IF(טבלה20[[#This Row],[CycleNumber]]&gt;2,IF(AND(טבלה20[[#This Row],[LengthofCycle]]-F939=F939-F938,טבלה20[[#This Row],[LengthofCycle]]-F939&lt;&gt;0),1,""),"")</f>
        <v/>
      </c>
      <c r="I940" t="str">
        <f>IF(טבלה20[[#This Row],[דילוג]]=1,SUM(H940:H941),"")</f>
        <v/>
      </c>
      <c r="J940" t="str">
        <f>IF(AND(טבלה20[[#This Row],[CycleNumber]]&gt;B939,טבלה20[[#This Row],[CycleNumber]]&gt;2),IF(טבלה20[[#This Row],[דילוג]]=1,טבלה20[[#This Row],[LengthofCycle]]-F939,J939),"")</f>
        <v/>
      </c>
      <c r="K940">
        <f>IF(AND(טבלה20[[#This Row],[CycleNumber]]&gt;B939,טבלה20[[#This Row],[CycleNumber]]&gt;2),IF(טבלה20[[#This Row],[דילוג]]=1,1,IF(MAX(K938:K939)=1,1,IF(טבלה20[[#This Row],[LengthofCycle]]-F939&lt;&gt;טבלה20[[#This Row],[הפרש קבוע אחרון]],0,""))),"")</f>
        <v>0</v>
      </c>
      <c r="L940" t="str">
        <f>IF(טבלה20[[#This Row],[CycleNumber]]&lt;3,"",IF(טבלה20[[#This Row],[דילוג]]=1,1,IF(L939="","",IF(טבלה20[[#This Row],[LengthofCycle]]-F939=טבלה20[[#This Row],[הפרש קבוע אחרון]],1,IF(L939+1&gt;3,"",L939+1)))))</f>
        <v/>
      </c>
      <c r="M940" t="str">
        <f>IF(AND(טבלה20[[#This Row],[פעילות]]=1,L941=2,L942=1,B942&gt;טבלה20[[#This Row],[CycleNumber]]),1,"")</f>
        <v/>
      </c>
      <c r="N940" t="str">
        <f>IF(AND(טבלה20[[#This Row],[האם יש לאישה וסת דילוג?]]=1,טבלה20[[#This Row],[CycleNumber]]&gt;5),IF(AND(טבלה20[[#This Row],[LengthofCycle]]=F937,F939=F936,F938=F935),1,""),"")</f>
        <v/>
      </c>
      <c r="O940" t="str">
        <f>IF(OR(טבלה20[[#This Row],[פעילות]]="",L939=""),"",IF(טבלה20[[#This Row],[פעילות]]=1,1,0))</f>
        <v/>
      </c>
      <c r="P940" t="str">
        <f>IF(AND(טבלה20[[#This Row],[הפרש קבוע אחרון]]&lt;&gt;"",טבלה20[[#This Row],[CycleNumber]]&lt;B941,B941&lt;&gt;"",טבלה20[[#This Row],[פעילות]]&lt;4),IF(F941-טבלה20[[#This Row],[LengthofCycle]]=טבלה20[[#This Row],[הפרש קבוע אחרון]],1,0),"")</f>
        <v/>
      </c>
      <c r="Q940" s="14" t="str">
        <f>IF(טבלה20[[#This Row],[פעילות]]="","",IF(OR(Q939="",AND(טבלה20[[#This Row],[דילוג]]=1,L939=3)),1,Q939+1))</f>
        <v/>
      </c>
      <c r="R940" s="14" t="str">
        <f>IF(AND(טבלה20[[#This Row],[מחזורי פעילות]]=3,H941=1,טבלה20[[#This Row],[הפרש קבוע אחרון]]&lt;&gt;J941),1,"")</f>
        <v/>
      </c>
      <c r="S940" s="14" t="str">
        <f>IF(AND(טבלה20[[#This Row],[מחזורי פעילות]]=3,H941=1,טבלה20[[#This Row],[הפרש קבוע אחרון]]=J941),1,"")</f>
        <v/>
      </c>
      <c r="T940" s="14" t="str">
        <f>IF(AND(טבלה20[[#This Row],[דילוג]]=1,טבלה20[[#This Row],[הפרש קבוע אחרון]]=J939,טבלה20[[#This Row],[מחזורי פעילות]]&gt;1),1,"")</f>
        <v/>
      </c>
      <c r="U940" s="14" t="str">
        <f>IF(OR(AND(טבלה20[[#This Row],[מחזורי פעילות]]&lt;&gt;"",Q941=""),AND(טבלה20[[#This Row],[פעילות]]=3,Q941=1)),טבלה20[[#This Row],[מחזורי פעילות]],"")</f>
        <v/>
      </c>
      <c r="V940" s="14" t="str">
        <f>IF(טבלה20[[#This Row],[באיזה מחזור נעקר אחרי קביעה?]]&lt;&gt;"",1,"")</f>
        <v/>
      </c>
      <c r="W940" s="14" t="str">
        <f>IF(AND(טבלה20[[#This Row],[באיזה מחזור נעקר אחרי קביעה?]]&lt;&gt;"",טבלה20[[#This Row],[CycleNumber]]&gt;B941),טבלה20[[#This Row],[באיזה מחזור נעקר אחרי קביעה?]],"")</f>
        <v/>
      </c>
      <c r="X940" s="14" t="str">
        <f>IF(AND(טבלה20[[#This Row],[הפרש קבוע אחרון]]&lt;&gt;"",J939=""),טבלה20[[#This Row],[CycleNumber]],"")</f>
        <v/>
      </c>
      <c r="Y940" s="14" t="str">
        <f>IF(OR(טבלה20[[#This Row],[CycleNumber]]&gt;B941,B941=""),טבלה20[[#This Row],[CycleNumber]],"")</f>
        <v/>
      </c>
      <c r="Z9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0" t="s">
        <v>82</v>
      </c>
      <c r="AS940">
        <v>6</v>
      </c>
      <c r="AT940">
        <v>29</v>
      </c>
      <c r="AU940">
        <f t="shared" si="31"/>
        <v>0</v>
      </c>
      <c r="AV940" t="str">
        <f t="shared" si="32"/>
        <v/>
      </c>
    </row>
    <row r="941" spans="1:48" x14ac:dyDescent="0.25">
      <c r="A941" t="s">
        <v>82</v>
      </c>
      <c r="B941">
        <v>8</v>
      </c>
      <c r="C941">
        <v>1</v>
      </c>
      <c r="D941">
        <v>1</v>
      </c>
      <c r="E941">
        <v>0</v>
      </c>
      <c r="F941">
        <v>31</v>
      </c>
      <c r="G941">
        <f>טבלה20[[#This Row],[LengthofCycle]]+1</f>
        <v>32</v>
      </c>
      <c r="H941" t="str">
        <f>IF(טבלה20[[#This Row],[CycleNumber]]&gt;2,IF(AND(טבלה20[[#This Row],[LengthofCycle]]-F940=F940-F939,טבלה20[[#This Row],[LengthofCycle]]-F940&lt;&gt;0),1,""),"")</f>
        <v/>
      </c>
      <c r="I941" t="str">
        <f>IF(טבלה20[[#This Row],[דילוג]]=1,SUM(H941:H942),"")</f>
        <v/>
      </c>
      <c r="J941" t="str">
        <f>IF(AND(טבלה20[[#This Row],[CycleNumber]]&gt;B940,טבלה20[[#This Row],[CycleNumber]]&gt;2),IF(טבלה20[[#This Row],[דילוג]]=1,טבלה20[[#This Row],[LengthofCycle]]-F940,J940),"")</f>
        <v/>
      </c>
      <c r="K941">
        <f>IF(AND(טבלה20[[#This Row],[CycleNumber]]&gt;B940,טבלה20[[#This Row],[CycleNumber]]&gt;2),IF(טבלה20[[#This Row],[דילוג]]=1,1,IF(MAX(K939:K940)=1,1,IF(טבלה20[[#This Row],[LengthofCycle]]-F940&lt;&gt;טבלה20[[#This Row],[הפרש קבוע אחרון]],0,""))),"")</f>
        <v>0</v>
      </c>
      <c r="L941" t="str">
        <f>IF(טבלה20[[#This Row],[CycleNumber]]&lt;3,"",IF(טבלה20[[#This Row],[דילוג]]=1,1,IF(L940="","",IF(טבלה20[[#This Row],[LengthofCycle]]-F940=טבלה20[[#This Row],[הפרש קבוע אחרון]],1,IF(L940+1&gt;3,"",L940+1)))))</f>
        <v/>
      </c>
      <c r="M941" t="str">
        <f>IF(AND(טבלה20[[#This Row],[פעילות]]=1,L942=2,L943=1,B943&gt;טבלה20[[#This Row],[CycleNumber]]),1,"")</f>
        <v/>
      </c>
      <c r="N941" t="str">
        <f>IF(AND(טבלה20[[#This Row],[האם יש לאישה וסת דילוג?]]=1,טבלה20[[#This Row],[CycleNumber]]&gt;5),IF(AND(טבלה20[[#This Row],[LengthofCycle]]=F938,F940=F937,F939=F936),1,""),"")</f>
        <v/>
      </c>
      <c r="O941" t="str">
        <f>IF(OR(טבלה20[[#This Row],[פעילות]]="",L940=""),"",IF(טבלה20[[#This Row],[פעילות]]=1,1,0))</f>
        <v/>
      </c>
      <c r="P941" t="str">
        <f>IF(AND(טבלה20[[#This Row],[הפרש קבוע אחרון]]&lt;&gt;"",טבלה20[[#This Row],[CycleNumber]]&lt;B942,B942&lt;&gt;"",טבלה20[[#This Row],[פעילות]]&lt;4),IF(F942-טבלה20[[#This Row],[LengthofCycle]]=טבלה20[[#This Row],[הפרש קבוע אחרון]],1,0),"")</f>
        <v/>
      </c>
      <c r="Q941" s="14" t="str">
        <f>IF(טבלה20[[#This Row],[פעילות]]="","",IF(OR(Q940="",AND(טבלה20[[#This Row],[דילוג]]=1,L940=3)),1,Q940+1))</f>
        <v/>
      </c>
      <c r="R941" s="14" t="str">
        <f>IF(AND(טבלה20[[#This Row],[מחזורי פעילות]]=3,H942=1,טבלה20[[#This Row],[הפרש קבוע אחרון]]&lt;&gt;J942),1,"")</f>
        <v/>
      </c>
      <c r="S941" s="14" t="str">
        <f>IF(AND(טבלה20[[#This Row],[מחזורי פעילות]]=3,H942=1,טבלה20[[#This Row],[הפרש קבוע אחרון]]=J942),1,"")</f>
        <v/>
      </c>
      <c r="T941" s="14" t="str">
        <f>IF(AND(טבלה20[[#This Row],[דילוג]]=1,טבלה20[[#This Row],[הפרש קבוע אחרון]]=J940,טבלה20[[#This Row],[מחזורי פעילות]]&gt;1),1,"")</f>
        <v/>
      </c>
      <c r="U941" s="14" t="str">
        <f>IF(OR(AND(טבלה20[[#This Row],[מחזורי פעילות]]&lt;&gt;"",Q942=""),AND(טבלה20[[#This Row],[פעילות]]=3,Q942=1)),טבלה20[[#This Row],[מחזורי פעילות]],"")</f>
        <v/>
      </c>
      <c r="V941" s="14" t="str">
        <f>IF(טבלה20[[#This Row],[באיזה מחזור נעקר אחרי קביעה?]]&lt;&gt;"",1,"")</f>
        <v/>
      </c>
      <c r="W941" s="14" t="str">
        <f>IF(AND(טבלה20[[#This Row],[באיזה מחזור נעקר אחרי קביעה?]]&lt;&gt;"",טבלה20[[#This Row],[CycleNumber]]&gt;B942),טבלה20[[#This Row],[באיזה מחזור נעקר אחרי קביעה?]],"")</f>
        <v/>
      </c>
      <c r="X941" s="14" t="str">
        <f>IF(AND(טבלה20[[#This Row],[הפרש קבוע אחרון]]&lt;&gt;"",J940=""),טבלה20[[#This Row],[CycleNumber]],"")</f>
        <v/>
      </c>
      <c r="Y941" s="14" t="str">
        <f>IF(OR(טבלה20[[#This Row],[CycleNumber]]&gt;B942,B942=""),טבלה20[[#This Row],[CycleNumber]],"")</f>
        <v/>
      </c>
      <c r="Z9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1" t="s">
        <v>82</v>
      </c>
      <c r="AS941">
        <v>7</v>
      </c>
      <c r="AT941">
        <v>27</v>
      </c>
      <c r="AU941">
        <f t="shared" si="31"/>
        <v>0</v>
      </c>
      <c r="AV941" t="str">
        <f t="shared" si="32"/>
        <v/>
      </c>
    </row>
    <row r="942" spans="1:48" x14ac:dyDescent="0.25">
      <c r="A942" t="s">
        <v>82</v>
      </c>
      <c r="B942">
        <v>9</v>
      </c>
      <c r="C942">
        <v>1</v>
      </c>
      <c r="D942">
        <v>1</v>
      </c>
      <c r="E942">
        <v>0</v>
      </c>
      <c r="F942">
        <v>23</v>
      </c>
      <c r="G942">
        <f>טבלה20[[#This Row],[LengthofCycle]]+1</f>
        <v>24</v>
      </c>
      <c r="H942" t="str">
        <f>IF(טבלה20[[#This Row],[CycleNumber]]&gt;2,IF(AND(טבלה20[[#This Row],[LengthofCycle]]-F941=F941-F940,טבלה20[[#This Row],[LengthofCycle]]-F941&lt;&gt;0),1,""),"")</f>
        <v/>
      </c>
      <c r="I942" t="str">
        <f>IF(טבלה20[[#This Row],[דילוג]]=1,SUM(H942:H943),"")</f>
        <v/>
      </c>
      <c r="J942" t="str">
        <f>IF(AND(טבלה20[[#This Row],[CycleNumber]]&gt;B941,טבלה20[[#This Row],[CycleNumber]]&gt;2),IF(טבלה20[[#This Row],[דילוג]]=1,טבלה20[[#This Row],[LengthofCycle]]-F941,J941),"")</f>
        <v/>
      </c>
      <c r="K942">
        <f>IF(AND(טבלה20[[#This Row],[CycleNumber]]&gt;B941,טבלה20[[#This Row],[CycleNumber]]&gt;2),IF(טבלה20[[#This Row],[דילוג]]=1,1,IF(MAX(K940:K941)=1,1,IF(טבלה20[[#This Row],[LengthofCycle]]-F941&lt;&gt;טבלה20[[#This Row],[הפרש קבוע אחרון]],0,""))),"")</f>
        <v>0</v>
      </c>
      <c r="L942" t="str">
        <f>IF(טבלה20[[#This Row],[CycleNumber]]&lt;3,"",IF(טבלה20[[#This Row],[דילוג]]=1,1,IF(L941="","",IF(טבלה20[[#This Row],[LengthofCycle]]-F941=טבלה20[[#This Row],[הפרש קבוע אחרון]],1,IF(L941+1&gt;3,"",L941+1)))))</f>
        <v/>
      </c>
      <c r="M942" t="str">
        <f>IF(AND(טבלה20[[#This Row],[פעילות]]=1,L943=2,L944=1,B944&gt;טבלה20[[#This Row],[CycleNumber]]),1,"")</f>
        <v/>
      </c>
      <c r="N942" t="str">
        <f>IF(AND(טבלה20[[#This Row],[האם יש לאישה וסת דילוג?]]=1,טבלה20[[#This Row],[CycleNumber]]&gt;5),IF(AND(טבלה20[[#This Row],[LengthofCycle]]=F939,F941=F938,F940=F937),1,""),"")</f>
        <v/>
      </c>
      <c r="O942" t="str">
        <f>IF(OR(טבלה20[[#This Row],[פעילות]]="",L941=""),"",IF(טבלה20[[#This Row],[פעילות]]=1,1,0))</f>
        <v/>
      </c>
      <c r="P942" t="str">
        <f>IF(AND(טבלה20[[#This Row],[הפרש קבוע אחרון]]&lt;&gt;"",טבלה20[[#This Row],[CycleNumber]]&lt;B943,B943&lt;&gt;"",טבלה20[[#This Row],[פעילות]]&lt;4),IF(F943-טבלה20[[#This Row],[LengthofCycle]]=טבלה20[[#This Row],[הפרש קבוע אחרון]],1,0),"")</f>
        <v/>
      </c>
      <c r="Q942" s="14" t="str">
        <f>IF(טבלה20[[#This Row],[פעילות]]="","",IF(OR(Q941="",AND(טבלה20[[#This Row],[דילוג]]=1,L941=3)),1,Q941+1))</f>
        <v/>
      </c>
      <c r="R942" s="14" t="str">
        <f>IF(AND(טבלה20[[#This Row],[מחזורי פעילות]]=3,H943=1,טבלה20[[#This Row],[הפרש קבוע אחרון]]&lt;&gt;J943),1,"")</f>
        <v/>
      </c>
      <c r="S942" s="14" t="str">
        <f>IF(AND(טבלה20[[#This Row],[מחזורי פעילות]]=3,H943=1,טבלה20[[#This Row],[הפרש קבוע אחרון]]=J943),1,"")</f>
        <v/>
      </c>
      <c r="T942" s="14" t="str">
        <f>IF(AND(טבלה20[[#This Row],[דילוג]]=1,טבלה20[[#This Row],[הפרש קבוע אחרון]]=J941,טבלה20[[#This Row],[מחזורי פעילות]]&gt;1),1,"")</f>
        <v/>
      </c>
      <c r="U942" s="14" t="str">
        <f>IF(OR(AND(טבלה20[[#This Row],[מחזורי פעילות]]&lt;&gt;"",Q943=""),AND(טבלה20[[#This Row],[פעילות]]=3,Q943=1)),טבלה20[[#This Row],[מחזורי פעילות]],"")</f>
        <v/>
      </c>
      <c r="V942" s="14" t="str">
        <f>IF(טבלה20[[#This Row],[באיזה מחזור נעקר אחרי קביעה?]]&lt;&gt;"",1,"")</f>
        <v/>
      </c>
      <c r="W942" s="14" t="str">
        <f>IF(AND(טבלה20[[#This Row],[באיזה מחזור נעקר אחרי קביעה?]]&lt;&gt;"",טבלה20[[#This Row],[CycleNumber]]&gt;B943),טבלה20[[#This Row],[באיזה מחזור נעקר אחרי קביעה?]],"")</f>
        <v/>
      </c>
      <c r="X942" s="14" t="str">
        <f>IF(AND(טבלה20[[#This Row],[הפרש קבוע אחרון]]&lt;&gt;"",J941=""),טבלה20[[#This Row],[CycleNumber]],"")</f>
        <v/>
      </c>
      <c r="Y942" s="14" t="str">
        <f>IF(OR(טבלה20[[#This Row],[CycleNumber]]&gt;B943,B943=""),טבלה20[[#This Row],[CycleNumber]],"")</f>
        <v/>
      </c>
      <c r="Z9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2" t="s">
        <v>82</v>
      </c>
      <c r="AS942">
        <v>8</v>
      </c>
      <c r="AT942">
        <v>31</v>
      </c>
      <c r="AU942">
        <f t="shared" si="31"/>
        <v>0</v>
      </c>
      <c r="AV942" t="str">
        <f t="shared" si="32"/>
        <v/>
      </c>
    </row>
    <row r="943" spans="1:48" x14ac:dyDescent="0.25">
      <c r="A943" t="s">
        <v>82</v>
      </c>
      <c r="B943">
        <v>10</v>
      </c>
      <c r="C943">
        <v>1</v>
      </c>
      <c r="D943">
        <v>0</v>
      </c>
      <c r="E943">
        <v>0</v>
      </c>
      <c r="F943">
        <v>29</v>
      </c>
      <c r="G943">
        <f>טבלה20[[#This Row],[LengthofCycle]]+1</f>
        <v>30</v>
      </c>
      <c r="H943" t="str">
        <f>IF(טבלה20[[#This Row],[CycleNumber]]&gt;2,IF(AND(טבלה20[[#This Row],[LengthofCycle]]-F942=F942-F941,טבלה20[[#This Row],[LengthofCycle]]-F942&lt;&gt;0),1,""),"")</f>
        <v/>
      </c>
      <c r="I943" t="str">
        <f>IF(טבלה20[[#This Row],[דילוג]]=1,SUM(H943:H944),"")</f>
        <v/>
      </c>
      <c r="J943" t="str">
        <f>IF(AND(טבלה20[[#This Row],[CycleNumber]]&gt;B942,טבלה20[[#This Row],[CycleNumber]]&gt;2),IF(טבלה20[[#This Row],[דילוג]]=1,טבלה20[[#This Row],[LengthofCycle]]-F942,J942),"")</f>
        <v/>
      </c>
      <c r="K943">
        <f>IF(AND(טבלה20[[#This Row],[CycleNumber]]&gt;B942,טבלה20[[#This Row],[CycleNumber]]&gt;2),IF(טבלה20[[#This Row],[דילוג]]=1,1,IF(MAX(K941:K942)=1,1,IF(טבלה20[[#This Row],[LengthofCycle]]-F942&lt;&gt;טבלה20[[#This Row],[הפרש קבוע אחרון]],0,""))),"")</f>
        <v>0</v>
      </c>
      <c r="L943" t="str">
        <f>IF(טבלה20[[#This Row],[CycleNumber]]&lt;3,"",IF(טבלה20[[#This Row],[דילוג]]=1,1,IF(L942="","",IF(טבלה20[[#This Row],[LengthofCycle]]-F942=טבלה20[[#This Row],[הפרש קבוע אחרון]],1,IF(L942+1&gt;3,"",L942+1)))))</f>
        <v/>
      </c>
      <c r="M943" t="str">
        <f>IF(AND(טבלה20[[#This Row],[פעילות]]=1,L944=2,L945=1,B945&gt;טבלה20[[#This Row],[CycleNumber]]),1,"")</f>
        <v/>
      </c>
      <c r="N943" t="str">
        <f>IF(AND(טבלה20[[#This Row],[האם יש לאישה וסת דילוג?]]=1,טבלה20[[#This Row],[CycleNumber]]&gt;5),IF(AND(טבלה20[[#This Row],[LengthofCycle]]=F940,F942=F939,F941=F938),1,""),"")</f>
        <v/>
      </c>
      <c r="O943" t="str">
        <f>IF(OR(טבלה20[[#This Row],[פעילות]]="",L942=""),"",IF(טבלה20[[#This Row],[פעילות]]=1,1,0))</f>
        <v/>
      </c>
      <c r="P943" t="str">
        <f>IF(AND(טבלה20[[#This Row],[הפרש קבוע אחרון]]&lt;&gt;"",טבלה20[[#This Row],[CycleNumber]]&lt;B944,B944&lt;&gt;"",טבלה20[[#This Row],[פעילות]]&lt;4),IF(F944-טבלה20[[#This Row],[LengthofCycle]]=טבלה20[[#This Row],[הפרש קבוע אחרון]],1,0),"")</f>
        <v/>
      </c>
      <c r="Q943" s="14" t="str">
        <f>IF(טבלה20[[#This Row],[פעילות]]="","",IF(OR(Q942="",AND(טבלה20[[#This Row],[דילוג]]=1,L942=3)),1,Q942+1))</f>
        <v/>
      </c>
      <c r="R943" s="14" t="str">
        <f>IF(AND(טבלה20[[#This Row],[מחזורי פעילות]]=3,H944=1,טבלה20[[#This Row],[הפרש קבוע אחרון]]&lt;&gt;J944),1,"")</f>
        <v/>
      </c>
      <c r="S943" s="14" t="str">
        <f>IF(AND(טבלה20[[#This Row],[מחזורי פעילות]]=3,H944=1,טבלה20[[#This Row],[הפרש קבוע אחרון]]=J944),1,"")</f>
        <v/>
      </c>
      <c r="T943" s="14" t="str">
        <f>IF(AND(טבלה20[[#This Row],[דילוג]]=1,טבלה20[[#This Row],[הפרש קבוע אחרון]]=J942,טבלה20[[#This Row],[מחזורי פעילות]]&gt;1),1,"")</f>
        <v/>
      </c>
      <c r="U943" s="14" t="str">
        <f>IF(OR(AND(טבלה20[[#This Row],[מחזורי פעילות]]&lt;&gt;"",Q944=""),AND(טבלה20[[#This Row],[פעילות]]=3,Q944=1)),טבלה20[[#This Row],[מחזורי פעילות]],"")</f>
        <v/>
      </c>
      <c r="V943" s="14" t="str">
        <f>IF(טבלה20[[#This Row],[באיזה מחזור נעקר אחרי קביעה?]]&lt;&gt;"",1,"")</f>
        <v/>
      </c>
      <c r="W943" s="14" t="str">
        <f>IF(AND(טבלה20[[#This Row],[באיזה מחזור נעקר אחרי קביעה?]]&lt;&gt;"",טבלה20[[#This Row],[CycleNumber]]&gt;B944),טבלה20[[#This Row],[באיזה מחזור נעקר אחרי קביעה?]],"")</f>
        <v/>
      </c>
      <c r="X943" s="14" t="str">
        <f>IF(AND(טבלה20[[#This Row],[הפרש קבוע אחרון]]&lt;&gt;"",J942=""),טבלה20[[#This Row],[CycleNumber]],"")</f>
        <v/>
      </c>
      <c r="Y943" s="14" t="str">
        <f>IF(OR(טבלה20[[#This Row],[CycleNumber]]&gt;B944,B944=""),טבלה20[[#This Row],[CycleNumber]],"")</f>
        <v/>
      </c>
      <c r="Z9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3" t="s">
        <v>82</v>
      </c>
      <c r="AS943">
        <v>9</v>
      </c>
      <c r="AT943">
        <v>23</v>
      </c>
      <c r="AU943">
        <f t="shared" si="31"/>
        <v>0</v>
      </c>
      <c r="AV943" t="str">
        <f t="shared" si="32"/>
        <v/>
      </c>
    </row>
    <row r="944" spans="1:48" x14ac:dyDescent="0.25">
      <c r="A944" t="s">
        <v>82</v>
      </c>
      <c r="B944">
        <v>11</v>
      </c>
      <c r="C944">
        <v>1</v>
      </c>
      <c r="D944">
        <v>1</v>
      </c>
      <c r="E944">
        <v>0</v>
      </c>
      <c r="F944">
        <v>30</v>
      </c>
      <c r="G944">
        <f>טבלה20[[#This Row],[LengthofCycle]]+1</f>
        <v>31</v>
      </c>
      <c r="H944" t="str">
        <f>IF(טבלה20[[#This Row],[CycleNumber]]&gt;2,IF(AND(טבלה20[[#This Row],[LengthofCycle]]-F943=F943-F942,טבלה20[[#This Row],[LengthofCycle]]-F943&lt;&gt;0),1,""),"")</f>
        <v/>
      </c>
      <c r="I944" t="str">
        <f>IF(טבלה20[[#This Row],[דילוג]]=1,SUM(H944:H945),"")</f>
        <v/>
      </c>
      <c r="J944" t="str">
        <f>IF(AND(טבלה20[[#This Row],[CycleNumber]]&gt;B943,טבלה20[[#This Row],[CycleNumber]]&gt;2),IF(טבלה20[[#This Row],[דילוג]]=1,טבלה20[[#This Row],[LengthofCycle]]-F943,J943),"")</f>
        <v/>
      </c>
      <c r="K944">
        <f>IF(AND(טבלה20[[#This Row],[CycleNumber]]&gt;B943,טבלה20[[#This Row],[CycleNumber]]&gt;2),IF(טבלה20[[#This Row],[דילוג]]=1,1,IF(MAX(K942:K943)=1,1,IF(טבלה20[[#This Row],[LengthofCycle]]-F943&lt;&gt;טבלה20[[#This Row],[הפרש קבוע אחרון]],0,""))),"")</f>
        <v>0</v>
      </c>
      <c r="L944" t="str">
        <f>IF(טבלה20[[#This Row],[CycleNumber]]&lt;3,"",IF(טבלה20[[#This Row],[דילוג]]=1,1,IF(L943="","",IF(טבלה20[[#This Row],[LengthofCycle]]-F943=טבלה20[[#This Row],[הפרש קבוע אחרון]],1,IF(L943+1&gt;3,"",L943+1)))))</f>
        <v/>
      </c>
      <c r="M944" t="str">
        <f>IF(AND(טבלה20[[#This Row],[פעילות]]=1,L945=2,L946=1,B946&gt;טבלה20[[#This Row],[CycleNumber]]),1,"")</f>
        <v/>
      </c>
      <c r="N944" t="str">
        <f>IF(AND(טבלה20[[#This Row],[האם יש לאישה וסת דילוג?]]=1,טבלה20[[#This Row],[CycleNumber]]&gt;5),IF(AND(טבלה20[[#This Row],[LengthofCycle]]=F941,F943=F940,F942=F939),1,""),"")</f>
        <v/>
      </c>
      <c r="O944" t="str">
        <f>IF(OR(טבלה20[[#This Row],[פעילות]]="",L943=""),"",IF(טבלה20[[#This Row],[פעילות]]=1,1,0))</f>
        <v/>
      </c>
      <c r="P944" t="str">
        <f>IF(AND(טבלה20[[#This Row],[הפרש קבוע אחרון]]&lt;&gt;"",טבלה20[[#This Row],[CycleNumber]]&lt;B945,B945&lt;&gt;"",טבלה20[[#This Row],[פעילות]]&lt;4),IF(F945-טבלה20[[#This Row],[LengthofCycle]]=טבלה20[[#This Row],[הפרש קבוע אחרון]],1,0),"")</f>
        <v/>
      </c>
      <c r="Q944" s="14" t="str">
        <f>IF(טבלה20[[#This Row],[פעילות]]="","",IF(OR(Q943="",AND(טבלה20[[#This Row],[דילוג]]=1,L943=3)),1,Q943+1))</f>
        <v/>
      </c>
      <c r="R944" s="14" t="str">
        <f>IF(AND(טבלה20[[#This Row],[מחזורי פעילות]]=3,H945=1,טבלה20[[#This Row],[הפרש קבוע אחרון]]&lt;&gt;J945),1,"")</f>
        <v/>
      </c>
      <c r="S944" s="14" t="str">
        <f>IF(AND(טבלה20[[#This Row],[מחזורי פעילות]]=3,H945=1,טבלה20[[#This Row],[הפרש קבוע אחרון]]=J945),1,"")</f>
        <v/>
      </c>
      <c r="T944" s="14" t="str">
        <f>IF(AND(טבלה20[[#This Row],[דילוג]]=1,טבלה20[[#This Row],[הפרש קבוע אחרון]]=J943,טבלה20[[#This Row],[מחזורי פעילות]]&gt;1),1,"")</f>
        <v/>
      </c>
      <c r="U944" s="14" t="str">
        <f>IF(OR(AND(טבלה20[[#This Row],[מחזורי פעילות]]&lt;&gt;"",Q945=""),AND(טבלה20[[#This Row],[פעילות]]=3,Q945=1)),טבלה20[[#This Row],[מחזורי פעילות]],"")</f>
        <v/>
      </c>
      <c r="V944" s="14" t="str">
        <f>IF(טבלה20[[#This Row],[באיזה מחזור נעקר אחרי קביעה?]]&lt;&gt;"",1,"")</f>
        <v/>
      </c>
      <c r="W944" s="14" t="str">
        <f>IF(AND(טבלה20[[#This Row],[באיזה מחזור נעקר אחרי קביעה?]]&lt;&gt;"",טבלה20[[#This Row],[CycleNumber]]&gt;B945),טבלה20[[#This Row],[באיזה מחזור נעקר אחרי קביעה?]],"")</f>
        <v/>
      </c>
      <c r="X944" s="14" t="str">
        <f>IF(AND(טבלה20[[#This Row],[הפרש קבוע אחרון]]&lt;&gt;"",J943=""),טבלה20[[#This Row],[CycleNumber]],"")</f>
        <v/>
      </c>
      <c r="Y944" s="14" t="str">
        <f>IF(OR(טבלה20[[#This Row],[CycleNumber]]&gt;B945,B945=""),טבלה20[[#This Row],[CycleNumber]],"")</f>
        <v/>
      </c>
      <c r="Z9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4" t="s">
        <v>82</v>
      </c>
      <c r="AS944">
        <v>10</v>
      </c>
      <c r="AT944">
        <v>29</v>
      </c>
      <c r="AU944">
        <f t="shared" si="31"/>
        <v>0</v>
      </c>
      <c r="AV944" t="str">
        <f t="shared" si="32"/>
        <v/>
      </c>
    </row>
    <row r="945" spans="1:48" x14ac:dyDescent="0.25">
      <c r="A945" t="s">
        <v>82</v>
      </c>
      <c r="B945">
        <v>12</v>
      </c>
      <c r="C945">
        <v>1</v>
      </c>
      <c r="D945">
        <v>1</v>
      </c>
      <c r="E945">
        <v>0</v>
      </c>
      <c r="F945">
        <v>29</v>
      </c>
      <c r="G945">
        <f>טבלה20[[#This Row],[LengthofCycle]]+1</f>
        <v>30</v>
      </c>
      <c r="H945" t="str">
        <f>IF(טבלה20[[#This Row],[CycleNumber]]&gt;2,IF(AND(טבלה20[[#This Row],[LengthofCycle]]-F944=F944-F943,טבלה20[[#This Row],[LengthofCycle]]-F944&lt;&gt;0),1,""),"")</f>
        <v/>
      </c>
      <c r="I945" t="str">
        <f>IF(טבלה20[[#This Row],[דילוג]]=1,SUM(H945:H946),"")</f>
        <v/>
      </c>
      <c r="J945" t="str">
        <f>IF(AND(טבלה20[[#This Row],[CycleNumber]]&gt;B944,טבלה20[[#This Row],[CycleNumber]]&gt;2),IF(טבלה20[[#This Row],[דילוג]]=1,טבלה20[[#This Row],[LengthofCycle]]-F944,J944),"")</f>
        <v/>
      </c>
      <c r="K945">
        <f>IF(AND(טבלה20[[#This Row],[CycleNumber]]&gt;B944,טבלה20[[#This Row],[CycleNumber]]&gt;2),IF(טבלה20[[#This Row],[דילוג]]=1,1,IF(MAX(K943:K944)=1,1,IF(טבלה20[[#This Row],[LengthofCycle]]-F944&lt;&gt;טבלה20[[#This Row],[הפרש קבוע אחרון]],0,""))),"")</f>
        <v>0</v>
      </c>
      <c r="L945" t="str">
        <f>IF(טבלה20[[#This Row],[CycleNumber]]&lt;3,"",IF(טבלה20[[#This Row],[דילוג]]=1,1,IF(L944="","",IF(טבלה20[[#This Row],[LengthofCycle]]-F944=טבלה20[[#This Row],[הפרש קבוע אחרון]],1,IF(L944+1&gt;3,"",L944+1)))))</f>
        <v/>
      </c>
      <c r="M945" t="str">
        <f>IF(AND(טבלה20[[#This Row],[פעילות]]=1,L946=2,L947=1,B947&gt;טבלה20[[#This Row],[CycleNumber]]),1,"")</f>
        <v/>
      </c>
      <c r="N945" t="str">
        <f>IF(AND(טבלה20[[#This Row],[האם יש לאישה וסת דילוג?]]=1,טבלה20[[#This Row],[CycleNumber]]&gt;5),IF(AND(טבלה20[[#This Row],[LengthofCycle]]=F942,F944=F941,F943=F940),1,""),"")</f>
        <v/>
      </c>
      <c r="O945" t="str">
        <f>IF(OR(טבלה20[[#This Row],[פעילות]]="",L944=""),"",IF(טבלה20[[#This Row],[פעילות]]=1,1,0))</f>
        <v/>
      </c>
      <c r="P945" t="str">
        <f>IF(AND(טבלה20[[#This Row],[הפרש קבוע אחרון]]&lt;&gt;"",טבלה20[[#This Row],[CycleNumber]]&lt;B946,B946&lt;&gt;"",טבלה20[[#This Row],[פעילות]]&lt;4),IF(F946-טבלה20[[#This Row],[LengthofCycle]]=טבלה20[[#This Row],[הפרש קבוע אחרון]],1,0),"")</f>
        <v/>
      </c>
      <c r="Q945" s="14" t="str">
        <f>IF(טבלה20[[#This Row],[פעילות]]="","",IF(OR(Q944="",AND(טבלה20[[#This Row],[דילוג]]=1,L944=3)),1,Q944+1))</f>
        <v/>
      </c>
      <c r="R945" s="14" t="str">
        <f>IF(AND(טבלה20[[#This Row],[מחזורי פעילות]]=3,H946=1,טבלה20[[#This Row],[הפרש קבוע אחרון]]&lt;&gt;J946),1,"")</f>
        <v/>
      </c>
      <c r="S945" s="14" t="str">
        <f>IF(AND(טבלה20[[#This Row],[מחזורי פעילות]]=3,H946=1,טבלה20[[#This Row],[הפרש קבוע אחרון]]=J946),1,"")</f>
        <v/>
      </c>
      <c r="T945" s="14" t="str">
        <f>IF(AND(טבלה20[[#This Row],[דילוג]]=1,טבלה20[[#This Row],[הפרש קבוע אחרון]]=J944,טבלה20[[#This Row],[מחזורי פעילות]]&gt;1),1,"")</f>
        <v/>
      </c>
      <c r="U945" s="14" t="str">
        <f>IF(OR(AND(טבלה20[[#This Row],[מחזורי פעילות]]&lt;&gt;"",Q946=""),AND(טבלה20[[#This Row],[פעילות]]=3,Q946=1)),טבלה20[[#This Row],[מחזורי פעילות]],"")</f>
        <v/>
      </c>
      <c r="V945" s="14" t="str">
        <f>IF(טבלה20[[#This Row],[באיזה מחזור נעקר אחרי קביעה?]]&lt;&gt;"",1,"")</f>
        <v/>
      </c>
      <c r="W945" s="14" t="str">
        <f>IF(AND(טבלה20[[#This Row],[באיזה מחזור נעקר אחרי קביעה?]]&lt;&gt;"",טבלה20[[#This Row],[CycleNumber]]&gt;B946),טבלה20[[#This Row],[באיזה מחזור נעקר אחרי קביעה?]],"")</f>
        <v/>
      </c>
      <c r="X945" s="14" t="str">
        <f>IF(AND(טבלה20[[#This Row],[הפרש קבוע אחרון]]&lt;&gt;"",J944=""),טבלה20[[#This Row],[CycleNumber]],"")</f>
        <v/>
      </c>
      <c r="Y945" s="14">
        <f>IF(OR(טבלה20[[#This Row],[CycleNumber]]&gt;B946,B946=""),טבלה20[[#This Row],[CycleNumber]],"")</f>
        <v>12</v>
      </c>
      <c r="Z9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5" t="s">
        <v>82</v>
      </c>
      <c r="AS945">
        <v>11</v>
      </c>
      <c r="AT945">
        <v>30</v>
      </c>
      <c r="AU945">
        <f t="shared" si="31"/>
        <v>0</v>
      </c>
      <c r="AV945" t="str">
        <f t="shared" si="32"/>
        <v/>
      </c>
    </row>
    <row r="946" spans="1:48" x14ac:dyDescent="0.25">
      <c r="A946" t="s">
        <v>83</v>
      </c>
      <c r="B946">
        <v>1</v>
      </c>
      <c r="C946">
        <v>0</v>
      </c>
      <c r="D946">
        <v>1</v>
      </c>
      <c r="E946">
        <v>0</v>
      </c>
      <c r="F946">
        <v>27</v>
      </c>
      <c r="G946">
        <f>טבלה20[[#This Row],[LengthofCycle]]+1</f>
        <v>28</v>
      </c>
      <c r="H946" t="str">
        <f>IF(טבלה20[[#This Row],[CycleNumber]]&gt;2,IF(AND(טבלה20[[#This Row],[LengthofCycle]]-F945=F945-F944,טבלה20[[#This Row],[LengthofCycle]]-F945&lt;&gt;0),1,""),"")</f>
        <v/>
      </c>
      <c r="I946" t="str">
        <f>IF(טבלה20[[#This Row],[דילוג]]=1,SUM(H946:H947),"")</f>
        <v/>
      </c>
      <c r="J946" t="str">
        <f>IF(AND(טבלה20[[#This Row],[CycleNumber]]&gt;B945,טבלה20[[#This Row],[CycleNumber]]&gt;2),IF(טבלה20[[#This Row],[דילוג]]=1,טבלה20[[#This Row],[LengthofCycle]]-F945,J945),"")</f>
        <v/>
      </c>
      <c r="K946" t="str">
        <f>IF(AND(טבלה20[[#This Row],[CycleNumber]]&gt;B945,טבלה20[[#This Row],[CycleNumber]]&gt;2),IF(טבלה20[[#This Row],[דילוג]]=1,1,IF(MAX(K944:K945)=1,1,IF(טבלה20[[#This Row],[LengthofCycle]]-F945&lt;&gt;טבלה20[[#This Row],[הפרש קבוע אחרון]],0,""))),"")</f>
        <v/>
      </c>
      <c r="L946" t="str">
        <f>IF(טבלה20[[#This Row],[CycleNumber]]&lt;3,"",IF(טבלה20[[#This Row],[דילוג]]=1,1,IF(L945="","",IF(טבלה20[[#This Row],[LengthofCycle]]-F945=טבלה20[[#This Row],[הפרש קבוע אחרון]],1,IF(L945+1&gt;3,"",L945+1)))))</f>
        <v/>
      </c>
      <c r="M946" t="str">
        <f>IF(AND(טבלה20[[#This Row],[פעילות]]=1,L947=2,L948=1,B948&gt;טבלה20[[#This Row],[CycleNumber]]),1,"")</f>
        <v/>
      </c>
      <c r="N946" t="str">
        <f>IF(AND(טבלה20[[#This Row],[האם יש לאישה וסת דילוג?]]=1,טבלה20[[#This Row],[CycleNumber]]&gt;5),IF(AND(טבלה20[[#This Row],[LengthofCycle]]=F943,F945=F942,F944=F941),1,""),"")</f>
        <v/>
      </c>
      <c r="O946" t="str">
        <f>IF(OR(טבלה20[[#This Row],[פעילות]]="",L945=""),"",IF(טבלה20[[#This Row],[פעילות]]=1,1,0))</f>
        <v/>
      </c>
      <c r="P946" t="str">
        <f>IF(AND(טבלה20[[#This Row],[הפרש קבוע אחרון]]&lt;&gt;"",טבלה20[[#This Row],[CycleNumber]]&lt;B947,B947&lt;&gt;"",טבלה20[[#This Row],[פעילות]]&lt;4),IF(F947-טבלה20[[#This Row],[LengthofCycle]]=טבלה20[[#This Row],[הפרש קבוע אחרון]],1,0),"")</f>
        <v/>
      </c>
      <c r="Q946" s="14" t="str">
        <f>IF(טבלה20[[#This Row],[פעילות]]="","",IF(OR(Q945="",AND(טבלה20[[#This Row],[דילוג]]=1,L945=3)),1,Q945+1))</f>
        <v/>
      </c>
      <c r="R946" s="14" t="str">
        <f>IF(AND(טבלה20[[#This Row],[מחזורי פעילות]]=3,H947=1,טבלה20[[#This Row],[הפרש קבוע אחרון]]&lt;&gt;J947),1,"")</f>
        <v/>
      </c>
      <c r="S946" s="14" t="str">
        <f>IF(AND(טבלה20[[#This Row],[מחזורי פעילות]]=3,H947=1,טבלה20[[#This Row],[הפרש קבוע אחרון]]=J947),1,"")</f>
        <v/>
      </c>
      <c r="T946" s="14" t="str">
        <f>IF(AND(טבלה20[[#This Row],[דילוג]]=1,טבלה20[[#This Row],[הפרש קבוע אחרון]]=J945,טבלה20[[#This Row],[מחזורי פעילות]]&gt;1),1,"")</f>
        <v/>
      </c>
      <c r="U946" s="14" t="str">
        <f>IF(OR(AND(טבלה20[[#This Row],[מחזורי פעילות]]&lt;&gt;"",Q947=""),AND(טבלה20[[#This Row],[פעילות]]=3,Q947=1)),טבלה20[[#This Row],[מחזורי פעילות]],"")</f>
        <v/>
      </c>
      <c r="V946" s="14" t="str">
        <f>IF(טבלה20[[#This Row],[באיזה מחזור נעקר אחרי קביעה?]]&lt;&gt;"",1,"")</f>
        <v/>
      </c>
      <c r="W946" s="14" t="str">
        <f>IF(AND(טבלה20[[#This Row],[באיזה מחזור נעקר אחרי קביעה?]]&lt;&gt;"",טבלה20[[#This Row],[CycleNumber]]&gt;B947),טבלה20[[#This Row],[באיזה מחזור נעקר אחרי קביעה?]],"")</f>
        <v/>
      </c>
      <c r="X946" s="14" t="str">
        <f>IF(AND(טבלה20[[#This Row],[הפרש קבוע אחרון]]&lt;&gt;"",J945=""),טבלה20[[#This Row],[CycleNumber]],"")</f>
        <v/>
      </c>
      <c r="Y946" s="14" t="str">
        <f>IF(OR(טבלה20[[#This Row],[CycleNumber]]&gt;B947,B947=""),טבלה20[[#This Row],[CycleNumber]],"")</f>
        <v/>
      </c>
      <c r="Z9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6" t="s">
        <v>82</v>
      </c>
      <c r="AS946">
        <v>12</v>
      </c>
      <c r="AT946">
        <v>29</v>
      </c>
      <c r="AU946">
        <f t="shared" si="31"/>
        <v>0</v>
      </c>
      <c r="AV946" t="str">
        <f t="shared" si="32"/>
        <v/>
      </c>
    </row>
    <row r="947" spans="1:48" x14ac:dyDescent="0.25">
      <c r="A947" t="s">
        <v>83</v>
      </c>
      <c r="B947">
        <v>2</v>
      </c>
      <c r="C947">
        <v>0</v>
      </c>
      <c r="D947">
        <v>1</v>
      </c>
      <c r="E947">
        <v>0</v>
      </c>
      <c r="F947">
        <v>27</v>
      </c>
      <c r="G947">
        <f>טבלה20[[#This Row],[LengthofCycle]]+1</f>
        <v>28</v>
      </c>
      <c r="H947" t="str">
        <f>IF(טבלה20[[#This Row],[CycleNumber]]&gt;2,IF(AND(טבלה20[[#This Row],[LengthofCycle]]-F946=F946-F945,טבלה20[[#This Row],[LengthofCycle]]-F946&lt;&gt;0),1,""),"")</f>
        <v/>
      </c>
      <c r="I947" t="str">
        <f>IF(טבלה20[[#This Row],[דילוג]]=1,SUM(H947:H948),"")</f>
        <v/>
      </c>
      <c r="J947" t="str">
        <f>IF(AND(טבלה20[[#This Row],[CycleNumber]]&gt;B946,טבלה20[[#This Row],[CycleNumber]]&gt;2),IF(טבלה20[[#This Row],[דילוג]]=1,טבלה20[[#This Row],[LengthofCycle]]-F946,J946),"")</f>
        <v/>
      </c>
      <c r="K947" t="str">
        <f>IF(AND(טבלה20[[#This Row],[CycleNumber]]&gt;B946,טבלה20[[#This Row],[CycleNumber]]&gt;2),IF(טבלה20[[#This Row],[דילוג]]=1,1,IF(MAX(K945:K946)=1,1,IF(טבלה20[[#This Row],[LengthofCycle]]-F946&lt;&gt;טבלה20[[#This Row],[הפרש קבוע אחרון]],0,""))),"")</f>
        <v/>
      </c>
      <c r="L947" t="str">
        <f>IF(טבלה20[[#This Row],[CycleNumber]]&lt;3,"",IF(טבלה20[[#This Row],[דילוג]]=1,1,IF(L946="","",IF(טבלה20[[#This Row],[LengthofCycle]]-F946=טבלה20[[#This Row],[הפרש קבוע אחרון]],1,IF(L946+1&gt;3,"",L946+1)))))</f>
        <v/>
      </c>
      <c r="M947" t="str">
        <f>IF(AND(טבלה20[[#This Row],[פעילות]]=1,L948=2,L949=1,B949&gt;טבלה20[[#This Row],[CycleNumber]]),1,"")</f>
        <v/>
      </c>
      <c r="N947" t="str">
        <f>IF(AND(טבלה20[[#This Row],[האם יש לאישה וסת דילוג?]]=1,טבלה20[[#This Row],[CycleNumber]]&gt;5),IF(AND(טבלה20[[#This Row],[LengthofCycle]]=F944,F946=F943,F945=F942),1,""),"")</f>
        <v/>
      </c>
      <c r="O947" t="str">
        <f>IF(OR(טבלה20[[#This Row],[פעילות]]="",L946=""),"",IF(טבלה20[[#This Row],[פעילות]]=1,1,0))</f>
        <v/>
      </c>
      <c r="P947" t="str">
        <f>IF(AND(טבלה20[[#This Row],[הפרש קבוע אחרון]]&lt;&gt;"",טבלה20[[#This Row],[CycleNumber]]&lt;B948,B948&lt;&gt;"",טבלה20[[#This Row],[פעילות]]&lt;4),IF(F948-טבלה20[[#This Row],[LengthofCycle]]=טבלה20[[#This Row],[הפרש קבוע אחרון]],1,0),"")</f>
        <v/>
      </c>
      <c r="Q947" s="14" t="str">
        <f>IF(טבלה20[[#This Row],[פעילות]]="","",IF(OR(Q946="",AND(טבלה20[[#This Row],[דילוג]]=1,L946=3)),1,Q946+1))</f>
        <v/>
      </c>
      <c r="R947" s="14" t="str">
        <f>IF(AND(טבלה20[[#This Row],[מחזורי פעילות]]=3,H948=1,טבלה20[[#This Row],[הפרש קבוע אחרון]]&lt;&gt;J948),1,"")</f>
        <v/>
      </c>
      <c r="S947" s="14" t="str">
        <f>IF(AND(טבלה20[[#This Row],[מחזורי פעילות]]=3,H948=1,טבלה20[[#This Row],[הפרש קבוע אחרון]]=J948),1,"")</f>
        <v/>
      </c>
      <c r="T947" s="14" t="str">
        <f>IF(AND(טבלה20[[#This Row],[דילוג]]=1,טבלה20[[#This Row],[הפרש קבוע אחרון]]=J946,טבלה20[[#This Row],[מחזורי פעילות]]&gt;1),1,"")</f>
        <v/>
      </c>
      <c r="U947" s="14" t="str">
        <f>IF(OR(AND(טבלה20[[#This Row],[מחזורי פעילות]]&lt;&gt;"",Q948=""),AND(טבלה20[[#This Row],[פעילות]]=3,Q948=1)),טבלה20[[#This Row],[מחזורי פעילות]],"")</f>
        <v/>
      </c>
      <c r="V947" s="14" t="str">
        <f>IF(טבלה20[[#This Row],[באיזה מחזור נעקר אחרי קביעה?]]&lt;&gt;"",1,"")</f>
        <v/>
      </c>
      <c r="W947" s="14" t="str">
        <f>IF(AND(טבלה20[[#This Row],[באיזה מחזור נעקר אחרי קביעה?]]&lt;&gt;"",טבלה20[[#This Row],[CycleNumber]]&gt;B948),טבלה20[[#This Row],[באיזה מחזור נעקר אחרי קביעה?]],"")</f>
        <v/>
      </c>
      <c r="X947" s="14" t="str">
        <f>IF(AND(טבלה20[[#This Row],[הפרש קבוע אחרון]]&lt;&gt;"",J946=""),טבלה20[[#This Row],[CycleNumber]],"")</f>
        <v/>
      </c>
      <c r="Y947" s="14" t="str">
        <f>IF(OR(טבלה20[[#This Row],[CycleNumber]]&gt;B948,B948=""),טבלה20[[#This Row],[CycleNumber]],"")</f>
        <v/>
      </c>
      <c r="Z9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7" t="s">
        <v>83</v>
      </c>
      <c r="AS947">
        <v>1</v>
      </c>
      <c r="AT947">
        <v>27</v>
      </c>
      <c r="AU947" t="str">
        <f t="shared" si="31"/>
        <v/>
      </c>
      <c r="AV947" t="str">
        <f t="shared" si="32"/>
        <v/>
      </c>
    </row>
    <row r="948" spans="1:48" x14ac:dyDescent="0.25">
      <c r="A948" t="s">
        <v>83</v>
      </c>
      <c r="B948">
        <v>3</v>
      </c>
      <c r="C948">
        <v>0</v>
      </c>
      <c r="D948">
        <v>1</v>
      </c>
      <c r="E948">
        <v>0</v>
      </c>
      <c r="F948">
        <v>28</v>
      </c>
      <c r="G948">
        <f>טבלה20[[#This Row],[LengthofCycle]]+1</f>
        <v>29</v>
      </c>
      <c r="H948" t="str">
        <f>IF(טבלה20[[#This Row],[CycleNumber]]&gt;2,IF(AND(טבלה20[[#This Row],[LengthofCycle]]-F947=F947-F946,טבלה20[[#This Row],[LengthofCycle]]-F947&lt;&gt;0),1,""),"")</f>
        <v/>
      </c>
      <c r="I948" t="str">
        <f>IF(טבלה20[[#This Row],[דילוג]]=1,SUM(H948:H949),"")</f>
        <v/>
      </c>
      <c r="J948" t="str">
        <f>IF(AND(טבלה20[[#This Row],[CycleNumber]]&gt;B947,טבלה20[[#This Row],[CycleNumber]]&gt;2),IF(טבלה20[[#This Row],[דילוג]]=1,טבלה20[[#This Row],[LengthofCycle]]-F947,J947),"")</f>
        <v/>
      </c>
      <c r="K948">
        <f>IF(AND(טבלה20[[#This Row],[CycleNumber]]&gt;B947,טבלה20[[#This Row],[CycleNumber]]&gt;2),IF(טבלה20[[#This Row],[דילוג]]=1,1,IF(MAX(K946:K947)=1,1,IF(טבלה20[[#This Row],[LengthofCycle]]-F947&lt;&gt;טבלה20[[#This Row],[הפרש קבוע אחרון]],0,""))),"")</f>
        <v>0</v>
      </c>
      <c r="L948" t="str">
        <f>IF(טבלה20[[#This Row],[CycleNumber]]&lt;3,"",IF(טבלה20[[#This Row],[דילוג]]=1,1,IF(L947="","",IF(טבלה20[[#This Row],[LengthofCycle]]-F947=טבלה20[[#This Row],[הפרש קבוע אחרון]],1,IF(L947+1&gt;3,"",L947+1)))))</f>
        <v/>
      </c>
      <c r="M948" t="str">
        <f>IF(AND(טבלה20[[#This Row],[פעילות]]=1,L949=2,L950=1,B950&gt;טבלה20[[#This Row],[CycleNumber]]),1,"")</f>
        <v/>
      </c>
      <c r="N948" t="str">
        <f>IF(AND(טבלה20[[#This Row],[האם יש לאישה וסת דילוג?]]=1,טבלה20[[#This Row],[CycleNumber]]&gt;5),IF(AND(טבלה20[[#This Row],[LengthofCycle]]=F945,F947=F944,F946=F943),1,""),"")</f>
        <v/>
      </c>
      <c r="O948" t="str">
        <f>IF(OR(טבלה20[[#This Row],[פעילות]]="",L947=""),"",IF(טבלה20[[#This Row],[פעילות]]=1,1,0))</f>
        <v/>
      </c>
      <c r="P948" t="str">
        <f>IF(AND(טבלה20[[#This Row],[הפרש קבוע אחרון]]&lt;&gt;"",טבלה20[[#This Row],[CycleNumber]]&lt;B949,B949&lt;&gt;"",טבלה20[[#This Row],[פעילות]]&lt;4),IF(F949-טבלה20[[#This Row],[LengthofCycle]]=טבלה20[[#This Row],[הפרש קבוע אחרון]],1,0),"")</f>
        <v/>
      </c>
      <c r="Q948" s="14" t="str">
        <f>IF(טבלה20[[#This Row],[פעילות]]="","",IF(OR(Q947="",AND(טבלה20[[#This Row],[דילוג]]=1,L947=3)),1,Q947+1))</f>
        <v/>
      </c>
      <c r="R948" s="14" t="str">
        <f>IF(AND(טבלה20[[#This Row],[מחזורי פעילות]]=3,H949=1,טבלה20[[#This Row],[הפרש קבוע אחרון]]&lt;&gt;J949),1,"")</f>
        <v/>
      </c>
      <c r="S948" s="14" t="str">
        <f>IF(AND(טבלה20[[#This Row],[מחזורי פעילות]]=3,H949=1,טבלה20[[#This Row],[הפרש קבוע אחרון]]=J949),1,"")</f>
        <v/>
      </c>
      <c r="T948" s="14" t="str">
        <f>IF(AND(טבלה20[[#This Row],[דילוג]]=1,טבלה20[[#This Row],[הפרש קבוע אחרון]]=J947,טבלה20[[#This Row],[מחזורי פעילות]]&gt;1),1,"")</f>
        <v/>
      </c>
      <c r="U948" s="14" t="str">
        <f>IF(OR(AND(טבלה20[[#This Row],[מחזורי פעילות]]&lt;&gt;"",Q949=""),AND(טבלה20[[#This Row],[פעילות]]=3,Q949=1)),טבלה20[[#This Row],[מחזורי פעילות]],"")</f>
        <v/>
      </c>
      <c r="V948" s="14" t="str">
        <f>IF(טבלה20[[#This Row],[באיזה מחזור נעקר אחרי קביעה?]]&lt;&gt;"",1,"")</f>
        <v/>
      </c>
      <c r="W948" s="14" t="str">
        <f>IF(AND(טבלה20[[#This Row],[באיזה מחזור נעקר אחרי קביעה?]]&lt;&gt;"",טבלה20[[#This Row],[CycleNumber]]&gt;B949),טבלה20[[#This Row],[באיזה מחזור נעקר אחרי קביעה?]],"")</f>
        <v/>
      </c>
      <c r="X948" s="14" t="str">
        <f>IF(AND(טבלה20[[#This Row],[הפרש קבוע אחרון]]&lt;&gt;"",J947=""),טבלה20[[#This Row],[CycleNumber]],"")</f>
        <v/>
      </c>
      <c r="Y948" s="14" t="str">
        <f>IF(OR(טבלה20[[#This Row],[CycleNumber]]&gt;B949,B949=""),טבלה20[[#This Row],[CycleNumber]],"")</f>
        <v/>
      </c>
      <c r="Z9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8" t="s">
        <v>83</v>
      </c>
      <c r="AS948">
        <v>2</v>
      </c>
      <c r="AT948">
        <v>27</v>
      </c>
      <c r="AU948" t="str">
        <f t="shared" si="31"/>
        <v/>
      </c>
      <c r="AV948" t="str">
        <f t="shared" si="32"/>
        <v/>
      </c>
    </row>
    <row r="949" spans="1:48" x14ac:dyDescent="0.25">
      <c r="A949" t="s">
        <v>83</v>
      </c>
      <c r="B949">
        <v>4</v>
      </c>
      <c r="C949">
        <v>0</v>
      </c>
      <c r="D949">
        <v>1</v>
      </c>
      <c r="E949">
        <v>0</v>
      </c>
      <c r="F949">
        <v>25</v>
      </c>
      <c r="G949">
        <f>טבלה20[[#This Row],[LengthofCycle]]+1</f>
        <v>26</v>
      </c>
      <c r="H949" t="str">
        <f>IF(טבלה20[[#This Row],[CycleNumber]]&gt;2,IF(AND(טבלה20[[#This Row],[LengthofCycle]]-F948=F948-F947,טבלה20[[#This Row],[LengthofCycle]]-F948&lt;&gt;0),1,""),"")</f>
        <v/>
      </c>
      <c r="I949" t="str">
        <f>IF(טבלה20[[#This Row],[דילוג]]=1,SUM(H949:H950),"")</f>
        <v/>
      </c>
      <c r="J949" t="str">
        <f>IF(AND(טבלה20[[#This Row],[CycleNumber]]&gt;B948,טבלה20[[#This Row],[CycleNumber]]&gt;2),IF(טבלה20[[#This Row],[דילוג]]=1,טבלה20[[#This Row],[LengthofCycle]]-F948,J948),"")</f>
        <v/>
      </c>
      <c r="K949">
        <f>IF(AND(טבלה20[[#This Row],[CycleNumber]]&gt;B948,טבלה20[[#This Row],[CycleNumber]]&gt;2),IF(טבלה20[[#This Row],[דילוג]]=1,1,IF(MAX(K947:K948)=1,1,IF(טבלה20[[#This Row],[LengthofCycle]]-F948&lt;&gt;טבלה20[[#This Row],[הפרש קבוע אחרון]],0,""))),"")</f>
        <v>0</v>
      </c>
      <c r="L949" t="str">
        <f>IF(טבלה20[[#This Row],[CycleNumber]]&lt;3,"",IF(טבלה20[[#This Row],[דילוג]]=1,1,IF(L948="","",IF(טבלה20[[#This Row],[LengthofCycle]]-F948=טבלה20[[#This Row],[הפרש קבוע אחרון]],1,IF(L948+1&gt;3,"",L948+1)))))</f>
        <v/>
      </c>
      <c r="M949" t="str">
        <f>IF(AND(טבלה20[[#This Row],[פעילות]]=1,L950=2,L951=1,B951&gt;טבלה20[[#This Row],[CycleNumber]]),1,"")</f>
        <v/>
      </c>
      <c r="N949" t="str">
        <f>IF(AND(טבלה20[[#This Row],[האם יש לאישה וסת דילוג?]]=1,טבלה20[[#This Row],[CycleNumber]]&gt;5),IF(AND(טבלה20[[#This Row],[LengthofCycle]]=F946,F948=F945,F947=F944),1,""),"")</f>
        <v/>
      </c>
      <c r="O949" t="str">
        <f>IF(OR(טבלה20[[#This Row],[פעילות]]="",L948=""),"",IF(טבלה20[[#This Row],[פעילות]]=1,1,0))</f>
        <v/>
      </c>
      <c r="P949" t="str">
        <f>IF(AND(טבלה20[[#This Row],[הפרש קבוע אחרון]]&lt;&gt;"",טבלה20[[#This Row],[CycleNumber]]&lt;B950,B950&lt;&gt;"",טבלה20[[#This Row],[פעילות]]&lt;4),IF(F950-טבלה20[[#This Row],[LengthofCycle]]=טבלה20[[#This Row],[הפרש קבוע אחרון]],1,0),"")</f>
        <v/>
      </c>
      <c r="Q949" s="14" t="str">
        <f>IF(טבלה20[[#This Row],[פעילות]]="","",IF(OR(Q948="",AND(טבלה20[[#This Row],[דילוג]]=1,L948=3)),1,Q948+1))</f>
        <v/>
      </c>
      <c r="R949" s="14" t="str">
        <f>IF(AND(טבלה20[[#This Row],[מחזורי פעילות]]=3,H950=1,טבלה20[[#This Row],[הפרש קבוע אחרון]]&lt;&gt;J950),1,"")</f>
        <v/>
      </c>
      <c r="S949" s="14" t="str">
        <f>IF(AND(טבלה20[[#This Row],[מחזורי פעילות]]=3,H950=1,טבלה20[[#This Row],[הפרש קבוע אחרון]]=J950),1,"")</f>
        <v/>
      </c>
      <c r="T949" s="14" t="str">
        <f>IF(AND(טבלה20[[#This Row],[דילוג]]=1,טבלה20[[#This Row],[הפרש קבוע אחרון]]=J948,טבלה20[[#This Row],[מחזורי פעילות]]&gt;1),1,"")</f>
        <v/>
      </c>
      <c r="U949" s="14" t="str">
        <f>IF(OR(AND(טבלה20[[#This Row],[מחזורי פעילות]]&lt;&gt;"",Q950=""),AND(טבלה20[[#This Row],[פעילות]]=3,Q950=1)),טבלה20[[#This Row],[מחזורי פעילות]],"")</f>
        <v/>
      </c>
      <c r="V949" s="14" t="str">
        <f>IF(טבלה20[[#This Row],[באיזה מחזור נעקר אחרי קביעה?]]&lt;&gt;"",1,"")</f>
        <v/>
      </c>
      <c r="W949" s="14" t="str">
        <f>IF(AND(טבלה20[[#This Row],[באיזה מחזור נעקר אחרי קביעה?]]&lt;&gt;"",טבלה20[[#This Row],[CycleNumber]]&gt;B950),טבלה20[[#This Row],[באיזה מחזור נעקר אחרי קביעה?]],"")</f>
        <v/>
      </c>
      <c r="X949" s="14" t="str">
        <f>IF(AND(טבלה20[[#This Row],[הפרש קבוע אחרון]]&lt;&gt;"",J948=""),טבלה20[[#This Row],[CycleNumber]],"")</f>
        <v/>
      </c>
      <c r="Y949" s="14" t="str">
        <f>IF(OR(טבלה20[[#This Row],[CycleNumber]]&gt;B950,B950=""),טבלה20[[#This Row],[CycleNumber]],"")</f>
        <v/>
      </c>
      <c r="Z9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49" t="s">
        <v>83</v>
      </c>
      <c r="AS949">
        <v>3</v>
      </c>
      <c r="AT949">
        <v>28</v>
      </c>
      <c r="AU949">
        <f t="shared" si="31"/>
        <v>0</v>
      </c>
      <c r="AV949" t="str">
        <f t="shared" si="32"/>
        <v/>
      </c>
    </row>
    <row r="950" spans="1:48" x14ac:dyDescent="0.25">
      <c r="A950" t="s">
        <v>83</v>
      </c>
      <c r="B950">
        <v>5</v>
      </c>
      <c r="C950">
        <v>0</v>
      </c>
      <c r="D950">
        <v>1</v>
      </c>
      <c r="E950">
        <v>0</v>
      </c>
      <c r="F950">
        <v>26</v>
      </c>
      <c r="G950">
        <f>טבלה20[[#This Row],[LengthofCycle]]+1</f>
        <v>27</v>
      </c>
      <c r="H950" t="str">
        <f>IF(טבלה20[[#This Row],[CycleNumber]]&gt;2,IF(AND(טבלה20[[#This Row],[LengthofCycle]]-F949=F949-F948,טבלה20[[#This Row],[LengthofCycle]]-F949&lt;&gt;0),1,""),"")</f>
        <v/>
      </c>
      <c r="I950" t="str">
        <f>IF(טבלה20[[#This Row],[דילוג]]=1,SUM(H950:H951),"")</f>
        <v/>
      </c>
      <c r="J950" t="str">
        <f>IF(AND(טבלה20[[#This Row],[CycleNumber]]&gt;B949,טבלה20[[#This Row],[CycleNumber]]&gt;2),IF(טבלה20[[#This Row],[דילוג]]=1,טבלה20[[#This Row],[LengthofCycle]]-F949,J949),"")</f>
        <v/>
      </c>
      <c r="K950">
        <f>IF(AND(טבלה20[[#This Row],[CycleNumber]]&gt;B949,טבלה20[[#This Row],[CycleNumber]]&gt;2),IF(טבלה20[[#This Row],[דילוג]]=1,1,IF(MAX(K948:K949)=1,1,IF(טבלה20[[#This Row],[LengthofCycle]]-F949&lt;&gt;טבלה20[[#This Row],[הפרש קבוע אחרון]],0,""))),"")</f>
        <v>0</v>
      </c>
      <c r="L950" t="str">
        <f>IF(טבלה20[[#This Row],[CycleNumber]]&lt;3,"",IF(טבלה20[[#This Row],[דילוג]]=1,1,IF(L949="","",IF(טבלה20[[#This Row],[LengthofCycle]]-F949=טבלה20[[#This Row],[הפרש קבוע אחרון]],1,IF(L949+1&gt;3,"",L949+1)))))</f>
        <v/>
      </c>
      <c r="M950" t="str">
        <f>IF(AND(טבלה20[[#This Row],[פעילות]]=1,L951=2,L952=1,B952&gt;טבלה20[[#This Row],[CycleNumber]]),1,"")</f>
        <v/>
      </c>
      <c r="N950" t="str">
        <f>IF(AND(טבלה20[[#This Row],[האם יש לאישה וסת דילוג?]]=1,טבלה20[[#This Row],[CycleNumber]]&gt;5),IF(AND(טבלה20[[#This Row],[LengthofCycle]]=F947,F949=F946,F948=F945),1,""),"")</f>
        <v/>
      </c>
      <c r="O950" t="str">
        <f>IF(OR(טבלה20[[#This Row],[פעילות]]="",L949=""),"",IF(טבלה20[[#This Row],[פעילות]]=1,1,0))</f>
        <v/>
      </c>
      <c r="P950" t="str">
        <f>IF(AND(טבלה20[[#This Row],[הפרש קבוע אחרון]]&lt;&gt;"",טבלה20[[#This Row],[CycleNumber]]&lt;B951,B951&lt;&gt;"",טבלה20[[#This Row],[פעילות]]&lt;4),IF(F951-טבלה20[[#This Row],[LengthofCycle]]=טבלה20[[#This Row],[הפרש קבוע אחרון]],1,0),"")</f>
        <v/>
      </c>
      <c r="Q950" s="14" t="str">
        <f>IF(טבלה20[[#This Row],[פעילות]]="","",IF(OR(Q949="",AND(טבלה20[[#This Row],[דילוג]]=1,L949=3)),1,Q949+1))</f>
        <v/>
      </c>
      <c r="R950" s="14" t="str">
        <f>IF(AND(טבלה20[[#This Row],[מחזורי פעילות]]=3,H951=1,טבלה20[[#This Row],[הפרש קבוע אחרון]]&lt;&gt;J951),1,"")</f>
        <v/>
      </c>
      <c r="S950" s="14" t="str">
        <f>IF(AND(טבלה20[[#This Row],[מחזורי פעילות]]=3,H951=1,טבלה20[[#This Row],[הפרש קבוע אחרון]]=J951),1,"")</f>
        <v/>
      </c>
      <c r="T950" s="14" t="str">
        <f>IF(AND(טבלה20[[#This Row],[דילוג]]=1,טבלה20[[#This Row],[הפרש קבוע אחרון]]=J949,טבלה20[[#This Row],[מחזורי פעילות]]&gt;1),1,"")</f>
        <v/>
      </c>
      <c r="U950" s="14" t="str">
        <f>IF(OR(AND(טבלה20[[#This Row],[מחזורי פעילות]]&lt;&gt;"",Q951=""),AND(טבלה20[[#This Row],[פעילות]]=3,Q951=1)),טבלה20[[#This Row],[מחזורי פעילות]],"")</f>
        <v/>
      </c>
      <c r="V950" s="14" t="str">
        <f>IF(טבלה20[[#This Row],[באיזה מחזור נעקר אחרי קביעה?]]&lt;&gt;"",1,"")</f>
        <v/>
      </c>
      <c r="W950" s="14" t="str">
        <f>IF(AND(טבלה20[[#This Row],[באיזה מחזור נעקר אחרי קביעה?]]&lt;&gt;"",טבלה20[[#This Row],[CycleNumber]]&gt;B951),טבלה20[[#This Row],[באיזה מחזור נעקר אחרי קביעה?]],"")</f>
        <v/>
      </c>
      <c r="X950" s="14" t="str">
        <f>IF(AND(טבלה20[[#This Row],[הפרש קבוע אחרון]]&lt;&gt;"",J949=""),טבלה20[[#This Row],[CycleNumber]],"")</f>
        <v/>
      </c>
      <c r="Y950" s="14" t="str">
        <f>IF(OR(טבלה20[[#This Row],[CycleNumber]]&gt;B951,B951=""),טבלה20[[#This Row],[CycleNumber]],"")</f>
        <v/>
      </c>
      <c r="Z9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0" t="s">
        <v>83</v>
      </c>
      <c r="AS950">
        <v>4</v>
      </c>
      <c r="AT950">
        <v>25</v>
      </c>
      <c r="AU950">
        <f t="shared" si="31"/>
        <v>0</v>
      </c>
      <c r="AV950" t="str">
        <f t="shared" si="32"/>
        <v/>
      </c>
    </row>
    <row r="951" spans="1:48" x14ac:dyDescent="0.25">
      <c r="A951" t="s">
        <v>83</v>
      </c>
      <c r="B951">
        <v>6</v>
      </c>
      <c r="C951">
        <v>0</v>
      </c>
      <c r="D951">
        <v>1</v>
      </c>
      <c r="E951">
        <v>0</v>
      </c>
      <c r="F951">
        <v>29</v>
      </c>
      <c r="G951">
        <f>טבלה20[[#This Row],[LengthofCycle]]+1</f>
        <v>30</v>
      </c>
      <c r="H951" t="str">
        <f>IF(טבלה20[[#This Row],[CycleNumber]]&gt;2,IF(AND(טבלה20[[#This Row],[LengthofCycle]]-F950=F950-F949,טבלה20[[#This Row],[LengthofCycle]]-F950&lt;&gt;0),1,""),"")</f>
        <v/>
      </c>
      <c r="I951" t="str">
        <f>IF(טבלה20[[#This Row],[דילוג]]=1,SUM(H951:H952),"")</f>
        <v/>
      </c>
      <c r="J951" t="str">
        <f>IF(AND(טבלה20[[#This Row],[CycleNumber]]&gt;B950,טבלה20[[#This Row],[CycleNumber]]&gt;2),IF(טבלה20[[#This Row],[דילוג]]=1,טבלה20[[#This Row],[LengthofCycle]]-F950,J950),"")</f>
        <v/>
      </c>
      <c r="K951">
        <f>IF(AND(טבלה20[[#This Row],[CycleNumber]]&gt;B950,טבלה20[[#This Row],[CycleNumber]]&gt;2),IF(טבלה20[[#This Row],[דילוג]]=1,1,IF(MAX(K949:K950)=1,1,IF(טבלה20[[#This Row],[LengthofCycle]]-F950&lt;&gt;טבלה20[[#This Row],[הפרש קבוע אחרון]],0,""))),"")</f>
        <v>0</v>
      </c>
      <c r="L951" t="str">
        <f>IF(טבלה20[[#This Row],[CycleNumber]]&lt;3,"",IF(טבלה20[[#This Row],[דילוג]]=1,1,IF(L950="","",IF(טבלה20[[#This Row],[LengthofCycle]]-F950=טבלה20[[#This Row],[הפרש קבוע אחרון]],1,IF(L950+1&gt;3,"",L950+1)))))</f>
        <v/>
      </c>
      <c r="M951" t="str">
        <f>IF(AND(טבלה20[[#This Row],[פעילות]]=1,L952=2,L953=1,B953&gt;טבלה20[[#This Row],[CycleNumber]]),1,"")</f>
        <v/>
      </c>
      <c r="N951" t="str">
        <f>IF(AND(טבלה20[[#This Row],[האם יש לאישה וסת דילוג?]]=1,טבלה20[[#This Row],[CycleNumber]]&gt;5),IF(AND(טבלה20[[#This Row],[LengthofCycle]]=F948,F950=F947,F949=F946),1,""),"")</f>
        <v/>
      </c>
      <c r="O951" t="str">
        <f>IF(OR(טבלה20[[#This Row],[פעילות]]="",L950=""),"",IF(טבלה20[[#This Row],[פעילות]]=1,1,0))</f>
        <v/>
      </c>
      <c r="P951" t="str">
        <f>IF(AND(טבלה20[[#This Row],[הפרש קבוע אחרון]]&lt;&gt;"",טבלה20[[#This Row],[CycleNumber]]&lt;B952,B952&lt;&gt;"",טבלה20[[#This Row],[פעילות]]&lt;4),IF(F952-טבלה20[[#This Row],[LengthofCycle]]=טבלה20[[#This Row],[הפרש קבוע אחרון]],1,0),"")</f>
        <v/>
      </c>
      <c r="Q951" s="14" t="str">
        <f>IF(טבלה20[[#This Row],[פעילות]]="","",IF(OR(Q950="",AND(טבלה20[[#This Row],[דילוג]]=1,L950=3)),1,Q950+1))</f>
        <v/>
      </c>
      <c r="R951" s="14" t="str">
        <f>IF(AND(טבלה20[[#This Row],[מחזורי פעילות]]=3,H952=1,טבלה20[[#This Row],[הפרש קבוע אחרון]]&lt;&gt;J952),1,"")</f>
        <v/>
      </c>
      <c r="S951" s="14" t="str">
        <f>IF(AND(טבלה20[[#This Row],[מחזורי פעילות]]=3,H952=1,טבלה20[[#This Row],[הפרש קבוע אחרון]]=J952),1,"")</f>
        <v/>
      </c>
      <c r="T951" s="14" t="str">
        <f>IF(AND(טבלה20[[#This Row],[דילוג]]=1,טבלה20[[#This Row],[הפרש קבוע אחרון]]=J950,טבלה20[[#This Row],[מחזורי פעילות]]&gt;1),1,"")</f>
        <v/>
      </c>
      <c r="U951" s="14" t="str">
        <f>IF(OR(AND(טבלה20[[#This Row],[מחזורי פעילות]]&lt;&gt;"",Q952=""),AND(טבלה20[[#This Row],[פעילות]]=3,Q952=1)),טבלה20[[#This Row],[מחזורי פעילות]],"")</f>
        <v/>
      </c>
      <c r="V951" s="14" t="str">
        <f>IF(טבלה20[[#This Row],[באיזה מחזור נעקר אחרי קביעה?]]&lt;&gt;"",1,"")</f>
        <v/>
      </c>
      <c r="W951" s="14" t="str">
        <f>IF(AND(טבלה20[[#This Row],[באיזה מחזור נעקר אחרי קביעה?]]&lt;&gt;"",טבלה20[[#This Row],[CycleNumber]]&gt;B952),טבלה20[[#This Row],[באיזה מחזור נעקר אחרי קביעה?]],"")</f>
        <v/>
      </c>
      <c r="X951" s="14" t="str">
        <f>IF(AND(טבלה20[[#This Row],[הפרש קבוע אחרון]]&lt;&gt;"",J950=""),טבלה20[[#This Row],[CycleNumber]],"")</f>
        <v/>
      </c>
      <c r="Y951" s="14" t="str">
        <f>IF(OR(טבלה20[[#This Row],[CycleNumber]]&gt;B952,B952=""),טבלה20[[#This Row],[CycleNumber]],"")</f>
        <v/>
      </c>
      <c r="Z9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1" t="s">
        <v>83</v>
      </c>
      <c r="AS951">
        <v>5</v>
      </c>
      <c r="AT951">
        <v>26</v>
      </c>
      <c r="AU951">
        <f t="shared" si="31"/>
        <v>0</v>
      </c>
      <c r="AV951" t="str">
        <f t="shared" si="32"/>
        <v/>
      </c>
    </row>
    <row r="952" spans="1:48" x14ac:dyDescent="0.25">
      <c r="A952" t="s">
        <v>83</v>
      </c>
      <c r="B952">
        <v>7</v>
      </c>
      <c r="C952">
        <v>0</v>
      </c>
      <c r="D952">
        <v>0</v>
      </c>
      <c r="E952">
        <v>0</v>
      </c>
      <c r="F952">
        <v>29</v>
      </c>
      <c r="G952">
        <f>טבלה20[[#This Row],[LengthofCycle]]+1</f>
        <v>30</v>
      </c>
      <c r="H952" t="str">
        <f>IF(טבלה20[[#This Row],[CycleNumber]]&gt;2,IF(AND(טבלה20[[#This Row],[LengthofCycle]]-F951=F951-F950,טבלה20[[#This Row],[LengthofCycle]]-F951&lt;&gt;0),1,""),"")</f>
        <v/>
      </c>
      <c r="I952" t="str">
        <f>IF(טבלה20[[#This Row],[דילוג]]=1,SUM(H952:H953),"")</f>
        <v/>
      </c>
      <c r="J952" t="str">
        <f>IF(AND(טבלה20[[#This Row],[CycleNumber]]&gt;B951,טבלה20[[#This Row],[CycleNumber]]&gt;2),IF(טבלה20[[#This Row],[דילוג]]=1,טבלה20[[#This Row],[LengthofCycle]]-F951,J951),"")</f>
        <v/>
      </c>
      <c r="K952">
        <f>IF(AND(טבלה20[[#This Row],[CycleNumber]]&gt;B951,טבלה20[[#This Row],[CycleNumber]]&gt;2),IF(טבלה20[[#This Row],[דילוג]]=1,1,IF(MAX(K950:K951)=1,1,IF(טבלה20[[#This Row],[LengthofCycle]]-F951&lt;&gt;טבלה20[[#This Row],[הפרש קבוע אחרון]],0,""))),"")</f>
        <v>0</v>
      </c>
      <c r="L952" t="str">
        <f>IF(טבלה20[[#This Row],[CycleNumber]]&lt;3,"",IF(טבלה20[[#This Row],[דילוג]]=1,1,IF(L951="","",IF(טבלה20[[#This Row],[LengthofCycle]]-F951=טבלה20[[#This Row],[הפרש קבוע אחרון]],1,IF(L951+1&gt;3,"",L951+1)))))</f>
        <v/>
      </c>
      <c r="M952" t="str">
        <f>IF(AND(טבלה20[[#This Row],[פעילות]]=1,L953=2,L954=1,B954&gt;טבלה20[[#This Row],[CycleNumber]]),1,"")</f>
        <v/>
      </c>
      <c r="N952" t="str">
        <f>IF(AND(טבלה20[[#This Row],[האם יש לאישה וסת דילוג?]]=1,טבלה20[[#This Row],[CycleNumber]]&gt;5),IF(AND(טבלה20[[#This Row],[LengthofCycle]]=F949,F951=F948,F950=F947),1,""),"")</f>
        <v/>
      </c>
      <c r="O952" t="str">
        <f>IF(OR(טבלה20[[#This Row],[פעילות]]="",L951=""),"",IF(טבלה20[[#This Row],[פעילות]]=1,1,0))</f>
        <v/>
      </c>
      <c r="P952" t="str">
        <f>IF(AND(טבלה20[[#This Row],[הפרש קבוע אחרון]]&lt;&gt;"",טבלה20[[#This Row],[CycleNumber]]&lt;B953,B953&lt;&gt;"",טבלה20[[#This Row],[פעילות]]&lt;4),IF(F953-טבלה20[[#This Row],[LengthofCycle]]=טבלה20[[#This Row],[הפרש קבוע אחרון]],1,0),"")</f>
        <v/>
      </c>
      <c r="Q952" s="14" t="str">
        <f>IF(טבלה20[[#This Row],[פעילות]]="","",IF(OR(Q951="",AND(טבלה20[[#This Row],[דילוג]]=1,L951=3)),1,Q951+1))</f>
        <v/>
      </c>
      <c r="R952" s="14" t="str">
        <f>IF(AND(טבלה20[[#This Row],[מחזורי פעילות]]=3,H953=1,טבלה20[[#This Row],[הפרש קבוע אחרון]]&lt;&gt;J953),1,"")</f>
        <v/>
      </c>
      <c r="S952" s="14" t="str">
        <f>IF(AND(טבלה20[[#This Row],[מחזורי פעילות]]=3,H953=1,טבלה20[[#This Row],[הפרש קבוע אחרון]]=J953),1,"")</f>
        <v/>
      </c>
      <c r="T952" s="14" t="str">
        <f>IF(AND(טבלה20[[#This Row],[דילוג]]=1,טבלה20[[#This Row],[הפרש קבוע אחרון]]=J951,טבלה20[[#This Row],[מחזורי פעילות]]&gt;1),1,"")</f>
        <v/>
      </c>
      <c r="U952" s="14" t="str">
        <f>IF(OR(AND(טבלה20[[#This Row],[מחזורי פעילות]]&lt;&gt;"",Q953=""),AND(טבלה20[[#This Row],[פעילות]]=3,Q953=1)),טבלה20[[#This Row],[מחזורי פעילות]],"")</f>
        <v/>
      </c>
      <c r="V952" s="14" t="str">
        <f>IF(טבלה20[[#This Row],[באיזה מחזור נעקר אחרי קביעה?]]&lt;&gt;"",1,"")</f>
        <v/>
      </c>
      <c r="W952" s="14" t="str">
        <f>IF(AND(טבלה20[[#This Row],[באיזה מחזור נעקר אחרי קביעה?]]&lt;&gt;"",טבלה20[[#This Row],[CycleNumber]]&gt;B953),טבלה20[[#This Row],[באיזה מחזור נעקר אחרי קביעה?]],"")</f>
        <v/>
      </c>
      <c r="X952" s="14" t="str">
        <f>IF(AND(טבלה20[[#This Row],[הפרש קבוע אחרון]]&lt;&gt;"",J951=""),טבלה20[[#This Row],[CycleNumber]],"")</f>
        <v/>
      </c>
      <c r="Y952" s="14">
        <f>IF(OR(טבלה20[[#This Row],[CycleNumber]]&gt;B953,B953=""),טבלה20[[#This Row],[CycleNumber]],"")</f>
        <v>7</v>
      </c>
      <c r="Z9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2" t="s">
        <v>83</v>
      </c>
      <c r="AS952">
        <v>6</v>
      </c>
      <c r="AT952">
        <v>29</v>
      </c>
      <c r="AU952">
        <f t="shared" si="31"/>
        <v>0</v>
      </c>
      <c r="AV952" t="str">
        <f t="shared" si="32"/>
        <v/>
      </c>
    </row>
    <row r="953" spans="1:48" x14ac:dyDescent="0.25">
      <c r="A953" t="s">
        <v>84</v>
      </c>
      <c r="B953">
        <v>1</v>
      </c>
      <c r="C953">
        <v>0</v>
      </c>
      <c r="D953">
        <v>1</v>
      </c>
      <c r="E953">
        <v>0</v>
      </c>
      <c r="F953">
        <v>34</v>
      </c>
      <c r="G953">
        <f>טבלה20[[#This Row],[LengthofCycle]]+1</f>
        <v>35</v>
      </c>
      <c r="H953" t="str">
        <f>IF(טבלה20[[#This Row],[CycleNumber]]&gt;2,IF(AND(טבלה20[[#This Row],[LengthofCycle]]-F952=F952-F951,טבלה20[[#This Row],[LengthofCycle]]-F952&lt;&gt;0),1,""),"")</f>
        <v/>
      </c>
      <c r="I953" t="str">
        <f>IF(טבלה20[[#This Row],[דילוג]]=1,SUM(H953:H954),"")</f>
        <v/>
      </c>
      <c r="J953" t="str">
        <f>IF(AND(טבלה20[[#This Row],[CycleNumber]]&gt;B952,טבלה20[[#This Row],[CycleNumber]]&gt;2),IF(טבלה20[[#This Row],[דילוג]]=1,טבלה20[[#This Row],[LengthofCycle]]-F952,J952),"")</f>
        <v/>
      </c>
      <c r="K953" t="str">
        <f>IF(AND(טבלה20[[#This Row],[CycleNumber]]&gt;B952,טבלה20[[#This Row],[CycleNumber]]&gt;2),IF(טבלה20[[#This Row],[דילוג]]=1,1,IF(MAX(K951:K952)=1,1,IF(טבלה20[[#This Row],[LengthofCycle]]-F952&lt;&gt;טבלה20[[#This Row],[הפרש קבוע אחרון]],0,""))),"")</f>
        <v/>
      </c>
      <c r="L953" t="str">
        <f>IF(טבלה20[[#This Row],[CycleNumber]]&lt;3,"",IF(טבלה20[[#This Row],[דילוג]]=1,1,IF(L952="","",IF(טבלה20[[#This Row],[LengthofCycle]]-F952=טבלה20[[#This Row],[הפרש קבוע אחרון]],1,IF(L952+1&gt;3,"",L952+1)))))</f>
        <v/>
      </c>
      <c r="M953" t="str">
        <f>IF(AND(טבלה20[[#This Row],[פעילות]]=1,L954=2,L955=1,B955&gt;טבלה20[[#This Row],[CycleNumber]]),1,"")</f>
        <v/>
      </c>
      <c r="N953" t="str">
        <f>IF(AND(טבלה20[[#This Row],[האם יש לאישה וסת דילוג?]]=1,טבלה20[[#This Row],[CycleNumber]]&gt;5),IF(AND(טבלה20[[#This Row],[LengthofCycle]]=F950,F952=F949,F951=F948),1,""),"")</f>
        <v/>
      </c>
      <c r="O953" t="str">
        <f>IF(OR(טבלה20[[#This Row],[פעילות]]="",L952=""),"",IF(טבלה20[[#This Row],[פעילות]]=1,1,0))</f>
        <v/>
      </c>
      <c r="P953" t="str">
        <f>IF(AND(טבלה20[[#This Row],[הפרש קבוע אחרון]]&lt;&gt;"",טבלה20[[#This Row],[CycleNumber]]&lt;B954,B954&lt;&gt;"",טבלה20[[#This Row],[פעילות]]&lt;4),IF(F954-טבלה20[[#This Row],[LengthofCycle]]=טבלה20[[#This Row],[הפרש קבוע אחרון]],1,0),"")</f>
        <v/>
      </c>
      <c r="Q953" s="14" t="str">
        <f>IF(טבלה20[[#This Row],[פעילות]]="","",IF(OR(Q952="",AND(טבלה20[[#This Row],[דילוג]]=1,L952=3)),1,Q952+1))</f>
        <v/>
      </c>
      <c r="R953" s="14" t="str">
        <f>IF(AND(טבלה20[[#This Row],[מחזורי פעילות]]=3,H954=1,טבלה20[[#This Row],[הפרש קבוע אחרון]]&lt;&gt;J954),1,"")</f>
        <v/>
      </c>
      <c r="S953" s="14" t="str">
        <f>IF(AND(טבלה20[[#This Row],[מחזורי פעילות]]=3,H954=1,טבלה20[[#This Row],[הפרש קבוע אחרון]]=J954),1,"")</f>
        <v/>
      </c>
      <c r="T953" s="14" t="str">
        <f>IF(AND(טבלה20[[#This Row],[דילוג]]=1,טבלה20[[#This Row],[הפרש קבוע אחרון]]=J952,טבלה20[[#This Row],[מחזורי פעילות]]&gt;1),1,"")</f>
        <v/>
      </c>
      <c r="U953" s="14" t="str">
        <f>IF(OR(AND(טבלה20[[#This Row],[מחזורי פעילות]]&lt;&gt;"",Q954=""),AND(טבלה20[[#This Row],[פעילות]]=3,Q954=1)),טבלה20[[#This Row],[מחזורי פעילות]],"")</f>
        <v/>
      </c>
      <c r="V953" s="14" t="str">
        <f>IF(טבלה20[[#This Row],[באיזה מחזור נעקר אחרי קביעה?]]&lt;&gt;"",1,"")</f>
        <v/>
      </c>
      <c r="W953" s="14" t="str">
        <f>IF(AND(טבלה20[[#This Row],[באיזה מחזור נעקר אחרי קביעה?]]&lt;&gt;"",טבלה20[[#This Row],[CycleNumber]]&gt;B954),טבלה20[[#This Row],[באיזה מחזור נעקר אחרי קביעה?]],"")</f>
        <v/>
      </c>
      <c r="X953" s="14" t="str">
        <f>IF(AND(טבלה20[[#This Row],[הפרש קבוע אחרון]]&lt;&gt;"",J952=""),טבלה20[[#This Row],[CycleNumber]],"")</f>
        <v/>
      </c>
      <c r="Y953" s="14" t="str">
        <f>IF(OR(טבלה20[[#This Row],[CycleNumber]]&gt;B954,B954=""),טבלה20[[#This Row],[CycleNumber]],"")</f>
        <v/>
      </c>
      <c r="Z9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3" t="s">
        <v>83</v>
      </c>
      <c r="AS953">
        <v>7</v>
      </c>
      <c r="AT953">
        <v>29</v>
      </c>
      <c r="AU953">
        <f t="shared" si="31"/>
        <v>0</v>
      </c>
      <c r="AV953" t="str">
        <f t="shared" si="32"/>
        <v/>
      </c>
    </row>
    <row r="954" spans="1:48" x14ac:dyDescent="0.25">
      <c r="A954" t="s">
        <v>84</v>
      </c>
      <c r="B954">
        <v>2</v>
      </c>
      <c r="C954">
        <v>0</v>
      </c>
      <c r="D954">
        <v>1</v>
      </c>
      <c r="E954">
        <v>0</v>
      </c>
      <c r="F954">
        <v>28</v>
      </c>
      <c r="G954">
        <f>טבלה20[[#This Row],[LengthofCycle]]+1</f>
        <v>29</v>
      </c>
      <c r="H954" t="str">
        <f>IF(טבלה20[[#This Row],[CycleNumber]]&gt;2,IF(AND(טבלה20[[#This Row],[LengthofCycle]]-F953=F953-F952,טבלה20[[#This Row],[LengthofCycle]]-F953&lt;&gt;0),1,""),"")</f>
        <v/>
      </c>
      <c r="I954" t="str">
        <f>IF(טבלה20[[#This Row],[דילוג]]=1,SUM(H954:H955),"")</f>
        <v/>
      </c>
      <c r="J954" t="str">
        <f>IF(AND(טבלה20[[#This Row],[CycleNumber]]&gt;B953,טבלה20[[#This Row],[CycleNumber]]&gt;2),IF(טבלה20[[#This Row],[דילוג]]=1,טבלה20[[#This Row],[LengthofCycle]]-F953,J953),"")</f>
        <v/>
      </c>
      <c r="K954" t="str">
        <f>IF(AND(טבלה20[[#This Row],[CycleNumber]]&gt;B953,טבלה20[[#This Row],[CycleNumber]]&gt;2),IF(טבלה20[[#This Row],[דילוג]]=1,1,IF(MAX(K952:K953)=1,1,IF(טבלה20[[#This Row],[LengthofCycle]]-F953&lt;&gt;טבלה20[[#This Row],[הפרש קבוע אחרון]],0,""))),"")</f>
        <v/>
      </c>
      <c r="L954" t="str">
        <f>IF(טבלה20[[#This Row],[CycleNumber]]&lt;3,"",IF(טבלה20[[#This Row],[דילוג]]=1,1,IF(L953="","",IF(טבלה20[[#This Row],[LengthofCycle]]-F953=טבלה20[[#This Row],[הפרש קבוע אחרון]],1,IF(L953+1&gt;3,"",L953+1)))))</f>
        <v/>
      </c>
      <c r="M954" t="str">
        <f>IF(AND(טבלה20[[#This Row],[פעילות]]=1,L955=2,L956=1,B956&gt;טבלה20[[#This Row],[CycleNumber]]),1,"")</f>
        <v/>
      </c>
      <c r="N954" t="str">
        <f>IF(AND(טבלה20[[#This Row],[האם יש לאישה וסת דילוג?]]=1,טבלה20[[#This Row],[CycleNumber]]&gt;5),IF(AND(טבלה20[[#This Row],[LengthofCycle]]=F951,F953=F950,F952=F949),1,""),"")</f>
        <v/>
      </c>
      <c r="O954" t="str">
        <f>IF(OR(טבלה20[[#This Row],[פעילות]]="",L953=""),"",IF(טבלה20[[#This Row],[פעילות]]=1,1,0))</f>
        <v/>
      </c>
      <c r="P954" t="str">
        <f>IF(AND(טבלה20[[#This Row],[הפרש קבוע אחרון]]&lt;&gt;"",טבלה20[[#This Row],[CycleNumber]]&lt;B955,B955&lt;&gt;"",טבלה20[[#This Row],[פעילות]]&lt;4),IF(F955-טבלה20[[#This Row],[LengthofCycle]]=טבלה20[[#This Row],[הפרש קבוע אחרון]],1,0),"")</f>
        <v/>
      </c>
      <c r="Q954" s="14" t="str">
        <f>IF(טבלה20[[#This Row],[פעילות]]="","",IF(OR(Q953="",AND(טבלה20[[#This Row],[דילוג]]=1,L953=3)),1,Q953+1))</f>
        <v/>
      </c>
      <c r="R954" s="14" t="str">
        <f>IF(AND(טבלה20[[#This Row],[מחזורי פעילות]]=3,H955=1,טבלה20[[#This Row],[הפרש קבוע אחרון]]&lt;&gt;J955),1,"")</f>
        <v/>
      </c>
      <c r="S954" s="14" t="str">
        <f>IF(AND(טבלה20[[#This Row],[מחזורי פעילות]]=3,H955=1,טבלה20[[#This Row],[הפרש קבוע אחרון]]=J955),1,"")</f>
        <v/>
      </c>
      <c r="T954" s="14" t="str">
        <f>IF(AND(טבלה20[[#This Row],[דילוג]]=1,טבלה20[[#This Row],[הפרש קבוע אחרון]]=J953,טבלה20[[#This Row],[מחזורי פעילות]]&gt;1),1,"")</f>
        <v/>
      </c>
      <c r="U954" s="14" t="str">
        <f>IF(OR(AND(טבלה20[[#This Row],[מחזורי פעילות]]&lt;&gt;"",Q955=""),AND(טבלה20[[#This Row],[פעילות]]=3,Q955=1)),טבלה20[[#This Row],[מחזורי פעילות]],"")</f>
        <v/>
      </c>
      <c r="V954" s="14" t="str">
        <f>IF(טבלה20[[#This Row],[באיזה מחזור נעקר אחרי קביעה?]]&lt;&gt;"",1,"")</f>
        <v/>
      </c>
      <c r="W954" s="14" t="str">
        <f>IF(AND(טבלה20[[#This Row],[באיזה מחזור נעקר אחרי קביעה?]]&lt;&gt;"",טבלה20[[#This Row],[CycleNumber]]&gt;B955),טבלה20[[#This Row],[באיזה מחזור נעקר אחרי קביעה?]],"")</f>
        <v/>
      </c>
      <c r="X954" s="14" t="str">
        <f>IF(AND(טבלה20[[#This Row],[הפרש קבוע אחרון]]&lt;&gt;"",J953=""),טבלה20[[#This Row],[CycleNumber]],"")</f>
        <v/>
      </c>
      <c r="Y954" s="14" t="str">
        <f>IF(OR(טבלה20[[#This Row],[CycleNumber]]&gt;B955,B955=""),טבלה20[[#This Row],[CycleNumber]],"")</f>
        <v/>
      </c>
      <c r="Z9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4" t="s">
        <v>84</v>
      </c>
      <c r="AS954">
        <v>1</v>
      </c>
      <c r="AT954">
        <v>34</v>
      </c>
      <c r="AU954" t="str">
        <f t="shared" si="31"/>
        <v/>
      </c>
      <c r="AV954" t="str">
        <f t="shared" si="32"/>
        <v/>
      </c>
    </row>
    <row r="955" spans="1:48" x14ac:dyDescent="0.25">
      <c r="A955" t="s">
        <v>84</v>
      </c>
      <c r="B955">
        <v>3</v>
      </c>
      <c r="C955">
        <v>0</v>
      </c>
      <c r="D955">
        <v>1</v>
      </c>
      <c r="E955">
        <v>0</v>
      </c>
      <c r="F955">
        <v>30</v>
      </c>
      <c r="G955">
        <f>טבלה20[[#This Row],[LengthofCycle]]+1</f>
        <v>31</v>
      </c>
      <c r="H955" t="str">
        <f>IF(טבלה20[[#This Row],[CycleNumber]]&gt;2,IF(AND(טבלה20[[#This Row],[LengthofCycle]]-F954=F954-F953,טבלה20[[#This Row],[LengthofCycle]]-F954&lt;&gt;0),1,""),"")</f>
        <v/>
      </c>
      <c r="I955" t="str">
        <f>IF(טבלה20[[#This Row],[דילוג]]=1,SUM(H955:H956),"")</f>
        <v/>
      </c>
      <c r="J955" t="str">
        <f>IF(AND(טבלה20[[#This Row],[CycleNumber]]&gt;B954,טבלה20[[#This Row],[CycleNumber]]&gt;2),IF(טבלה20[[#This Row],[דילוג]]=1,טבלה20[[#This Row],[LengthofCycle]]-F954,J954),"")</f>
        <v/>
      </c>
      <c r="K955">
        <f>IF(AND(טבלה20[[#This Row],[CycleNumber]]&gt;B954,טבלה20[[#This Row],[CycleNumber]]&gt;2),IF(טבלה20[[#This Row],[דילוג]]=1,1,IF(MAX(K953:K954)=1,1,IF(טבלה20[[#This Row],[LengthofCycle]]-F954&lt;&gt;טבלה20[[#This Row],[הפרש קבוע אחרון]],0,""))),"")</f>
        <v>0</v>
      </c>
      <c r="L955" t="str">
        <f>IF(טבלה20[[#This Row],[CycleNumber]]&lt;3,"",IF(טבלה20[[#This Row],[דילוג]]=1,1,IF(L954="","",IF(טבלה20[[#This Row],[LengthofCycle]]-F954=טבלה20[[#This Row],[הפרש קבוע אחרון]],1,IF(L954+1&gt;3,"",L954+1)))))</f>
        <v/>
      </c>
      <c r="M955" t="str">
        <f>IF(AND(טבלה20[[#This Row],[פעילות]]=1,L956=2,L957=1,B957&gt;טבלה20[[#This Row],[CycleNumber]]),1,"")</f>
        <v/>
      </c>
      <c r="N955" t="str">
        <f>IF(AND(טבלה20[[#This Row],[האם יש לאישה וסת דילוג?]]=1,טבלה20[[#This Row],[CycleNumber]]&gt;5),IF(AND(טבלה20[[#This Row],[LengthofCycle]]=F952,F954=F951,F953=F950),1,""),"")</f>
        <v/>
      </c>
      <c r="O955" t="str">
        <f>IF(OR(טבלה20[[#This Row],[פעילות]]="",L954=""),"",IF(טבלה20[[#This Row],[פעילות]]=1,1,0))</f>
        <v/>
      </c>
      <c r="P955" t="str">
        <f>IF(AND(טבלה20[[#This Row],[הפרש קבוע אחרון]]&lt;&gt;"",טבלה20[[#This Row],[CycleNumber]]&lt;B956,B956&lt;&gt;"",טבלה20[[#This Row],[פעילות]]&lt;4),IF(F956-טבלה20[[#This Row],[LengthofCycle]]=טבלה20[[#This Row],[הפרש קבוע אחרון]],1,0),"")</f>
        <v/>
      </c>
      <c r="Q955" s="14" t="str">
        <f>IF(טבלה20[[#This Row],[פעילות]]="","",IF(OR(Q954="",AND(טבלה20[[#This Row],[דילוג]]=1,L954=3)),1,Q954+1))</f>
        <v/>
      </c>
      <c r="R955" s="14" t="str">
        <f>IF(AND(טבלה20[[#This Row],[מחזורי פעילות]]=3,H956=1,טבלה20[[#This Row],[הפרש קבוע אחרון]]&lt;&gt;J956),1,"")</f>
        <v/>
      </c>
      <c r="S955" s="14" t="str">
        <f>IF(AND(טבלה20[[#This Row],[מחזורי פעילות]]=3,H956=1,טבלה20[[#This Row],[הפרש קבוע אחרון]]=J956),1,"")</f>
        <v/>
      </c>
      <c r="T955" s="14" t="str">
        <f>IF(AND(טבלה20[[#This Row],[דילוג]]=1,טבלה20[[#This Row],[הפרש קבוע אחרון]]=J954,טבלה20[[#This Row],[מחזורי פעילות]]&gt;1),1,"")</f>
        <v/>
      </c>
      <c r="U955" s="14" t="str">
        <f>IF(OR(AND(טבלה20[[#This Row],[מחזורי פעילות]]&lt;&gt;"",Q956=""),AND(טבלה20[[#This Row],[פעילות]]=3,Q956=1)),טבלה20[[#This Row],[מחזורי פעילות]],"")</f>
        <v/>
      </c>
      <c r="V955" s="14" t="str">
        <f>IF(טבלה20[[#This Row],[באיזה מחזור נעקר אחרי קביעה?]]&lt;&gt;"",1,"")</f>
        <v/>
      </c>
      <c r="W955" s="14" t="str">
        <f>IF(AND(טבלה20[[#This Row],[באיזה מחזור נעקר אחרי קביעה?]]&lt;&gt;"",טבלה20[[#This Row],[CycleNumber]]&gt;B956),טבלה20[[#This Row],[באיזה מחזור נעקר אחרי קביעה?]],"")</f>
        <v/>
      </c>
      <c r="X955" s="14" t="str">
        <f>IF(AND(טבלה20[[#This Row],[הפרש קבוע אחרון]]&lt;&gt;"",J954=""),טבלה20[[#This Row],[CycleNumber]],"")</f>
        <v/>
      </c>
      <c r="Y955" s="14" t="str">
        <f>IF(OR(טבלה20[[#This Row],[CycleNumber]]&gt;B956,B956=""),טבלה20[[#This Row],[CycleNumber]],"")</f>
        <v/>
      </c>
      <c r="Z9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5" t="s">
        <v>84</v>
      </c>
      <c r="AS955">
        <v>2</v>
      </c>
      <c r="AT955">
        <v>28</v>
      </c>
      <c r="AU955" t="str">
        <f t="shared" si="31"/>
        <v/>
      </c>
      <c r="AV955" t="str">
        <f t="shared" si="32"/>
        <v/>
      </c>
    </row>
    <row r="956" spans="1:48" x14ac:dyDescent="0.25">
      <c r="A956" t="s">
        <v>84</v>
      </c>
      <c r="B956">
        <v>4</v>
      </c>
      <c r="C956">
        <v>0</v>
      </c>
      <c r="D956">
        <v>1</v>
      </c>
      <c r="E956">
        <v>0</v>
      </c>
      <c r="F956">
        <v>36</v>
      </c>
      <c r="G956">
        <f>טבלה20[[#This Row],[LengthofCycle]]+1</f>
        <v>37</v>
      </c>
      <c r="H956" t="str">
        <f>IF(טבלה20[[#This Row],[CycleNumber]]&gt;2,IF(AND(טבלה20[[#This Row],[LengthofCycle]]-F955=F955-F954,טבלה20[[#This Row],[LengthofCycle]]-F955&lt;&gt;0),1,""),"")</f>
        <v/>
      </c>
      <c r="I956" t="str">
        <f>IF(טבלה20[[#This Row],[דילוג]]=1,SUM(H956:H957),"")</f>
        <v/>
      </c>
      <c r="J956" t="str">
        <f>IF(AND(טבלה20[[#This Row],[CycleNumber]]&gt;B955,טבלה20[[#This Row],[CycleNumber]]&gt;2),IF(טבלה20[[#This Row],[דילוג]]=1,טבלה20[[#This Row],[LengthofCycle]]-F955,J955),"")</f>
        <v/>
      </c>
      <c r="K956">
        <f>IF(AND(טבלה20[[#This Row],[CycleNumber]]&gt;B955,טבלה20[[#This Row],[CycleNumber]]&gt;2),IF(טבלה20[[#This Row],[דילוג]]=1,1,IF(MAX(K954:K955)=1,1,IF(טבלה20[[#This Row],[LengthofCycle]]-F955&lt;&gt;טבלה20[[#This Row],[הפרש קבוע אחרון]],0,""))),"")</f>
        <v>0</v>
      </c>
      <c r="L956" t="str">
        <f>IF(טבלה20[[#This Row],[CycleNumber]]&lt;3,"",IF(טבלה20[[#This Row],[דילוג]]=1,1,IF(L955="","",IF(טבלה20[[#This Row],[LengthofCycle]]-F955=טבלה20[[#This Row],[הפרש קבוע אחרון]],1,IF(L955+1&gt;3,"",L955+1)))))</f>
        <v/>
      </c>
      <c r="M956" t="str">
        <f>IF(AND(טבלה20[[#This Row],[פעילות]]=1,L957=2,L958=1,B958&gt;טבלה20[[#This Row],[CycleNumber]]),1,"")</f>
        <v/>
      </c>
      <c r="N956" t="str">
        <f>IF(AND(טבלה20[[#This Row],[האם יש לאישה וסת דילוג?]]=1,טבלה20[[#This Row],[CycleNumber]]&gt;5),IF(AND(טבלה20[[#This Row],[LengthofCycle]]=F953,F955=F952,F954=F951),1,""),"")</f>
        <v/>
      </c>
      <c r="O956" t="str">
        <f>IF(OR(טבלה20[[#This Row],[פעילות]]="",L955=""),"",IF(טבלה20[[#This Row],[פעילות]]=1,1,0))</f>
        <v/>
      </c>
      <c r="P956" t="str">
        <f>IF(AND(טבלה20[[#This Row],[הפרש קבוע אחרון]]&lt;&gt;"",טבלה20[[#This Row],[CycleNumber]]&lt;B957,B957&lt;&gt;"",טבלה20[[#This Row],[פעילות]]&lt;4),IF(F957-טבלה20[[#This Row],[LengthofCycle]]=טבלה20[[#This Row],[הפרש קבוע אחרון]],1,0),"")</f>
        <v/>
      </c>
      <c r="Q956" s="14" t="str">
        <f>IF(טבלה20[[#This Row],[פעילות]]="","",IF(OR(Q955="",AND(טבלה20[[#This Row],[דילוג]]=1,L955=3)),1,Q955+1))</f>
        <v/>
      </c>
      <c r="R956" s="14" t="str">
        <f>IF(AND(טבלה20[[#This Row],[מחזורי פעילות]]=3,H957=1,טבלה20[[#This Row],[הפרש קבוע אחרון]]&lt;&gt;J957),1,"")</f>
        <v/>
      </c>
      <c r="S956" s="14" t="str">
        <f>IF(AND(טבלה20[[#This Row],[מחזורי פעילות]]=3,H957=1,טבלה20[[#This Row],[הפרש קבוע אחרון]]=J957),1,"")</f>
        <v/>
      </c>
      <c r="T956" s="14" t="str">
        <f>IF(AND(טבלה20[[#This Row],[דילוג]]=1,טבלה20[[#This Row],[הפרש קבוע אחרון]]=J955,טבלה20[[#This Row],[מחזורי פעילות]]&gt;1),1,"")</f>
        <v/>
      </c>
      <c r="U956" s="14" t="str">
        <f>IF(OR(AND(טבלה20[[#This Row],[מחזורי פעילות]]&lt;&gt;"",Q957=""),AND(טבלה20[[#This Row],[פעילות]]=3,Q957=1)),טבלה20[[#This Row],[מחזורי פעילות]],"")</f>
        <v/>
      </c>
      <c r="V956" s="14" t="str">
        <f>IF(טבלה20[[#This Row],[באיזה מחזור נעקר אחרי קביעה?]]&lt;&gt;"",1,"")</f>
        <v/>
      </c>
      <c r="W956" s="14" t="str">
        <f>IF(AND(טבלה20[[#This Row],[באיזה מחזור נעקר אחרי קביעה?]]&lt;&gt;"",טבלה20[[#This Row],[CycleNumber]]&gt;B957),טבלה20[[#This Row],[באיזה מחזור נעקר אחרי קביעה?]],"")</f>
        <v/>
      </c>
      <c r="X956" s="14" t="str">
        <f>IF(AND(טבלה20[[#This Row],[הפרש קבוע אחרון]]&lt;&gt;"",J955=""),טבלה20[[#This Row],[CycleNumber]],"")</f>
        <v/>
      </c>
      <c r="Y956" s="14" t="str">
        <f>IF(OR(טבלה20[[#This Row],[CycleNumber]]&gt;B957,B957=""),טבלה20[[#This Row],[CycleNumber]],"")</f>
        <v/>
      </c>
      <c r="Z9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6" t="s">
        <v>84</v>
      </c>
      <c r="AS956">
        <v>3</v>
      </c>
      <c r="AT956">
        <v>30</v>
      </c>
      <c r="AU956">
        <f t="shared" si="31"/>
        <v>0</v>
      </c>
      <c r="AV956" t="str">
        <f t="shared" si="32"/>
        <v/>
      </c>
    </row>
    <row r="957" spans="1:48" x14ac:dyDescent="0.25">
      <c r="A957" t="s">
        <v>84</v>
      </c>
      <c r="B957">
        <v>5</v>
      </c>
      <c r="C957">
        <v>0</v>
      </c>
      <c r="D957">
        <v>1</v>
      </c>
      <c r="E957">
        <v>0</v>
      </c>
      <c r="F957">
        <v>28</v>
      </c>
      <c r="G957">
        <f>טבלה20[[#This Row],[LengthofCycle]]+1</f>
        <v>29</v>
      </c>
      <c r="H957" t="str">
        <f>IF(טבלה20[[#This Row],[CycleNumber]]&gt;2,IF(AND(טבלה20[[#This Row],[LengthofCycle]]-F956=F956-F955,טבלה20[[#This Row],[LengthofCycle]]-F956&lt;&gt;0),1,""),"")</f>
        <v/>
      </c>
      <c r="I957" t="str">
        <f>IF(טבלה20[[#This Row],[דילוג]]=1,SUM(H957:H958),"")</f>
        <v/>
      </c>
      <c r="J957" t="str">
        <f>IF(AND(טבלה20[[#This Row],[CycleNumber]]&gt;B956,טבלה20[[#This Row],[CycleNumber]]&gt;2),IF(טבלה20[[#This Row],[דילוג]]=1,טבלה20[[#This Row],[LengthofCycle]]-F956,J956),"")</f>
        <v/>
      </c>
      <c r="K957">
        <f>IF(AND(טבלה20[[#This Row],[CycleNumber]]&gt;B956,טבלה20[[#This Row],[CycleNumber]]&gt;2),IF(טבלה20[[#This Row],[דילוג]]=1,1,IF(MAX(K955:K956)=1,1,IF(טבלה20[[#This Row],[LengthofCycle]]-F956&lt;&gt;טבלה20[[#This Row],[הפרש קבוע אחרון]],0,""))),"")</f>
        <v>0</v>
      </c>
      <c r="L957" t="str">
        <f>IF(טבלה20[[#This Row],[CycleNumber]]&lt;3,"",IF(טבלה20[[#This Row],[דילוג]]=1,1,IF(L956="","",IF(טבלה20[[#This Row],[LengthofCycle]]-F956=טבלה20[[#This Row],[הפרש קבוע אחרון]],1,IF(L956+1&gt;3,"",L956+1)))))</f>
        <v/>
      </c>
      <c r="M957" t="str">
        <f>IF(AND(טבלה20[[#This Row],[פעילות]]=1,L958=2,L959=1,B959&gt;טבלה20[[#This Row],[CycleNumber]]),1,"")</f>
        <v/>
      </c>
      <c r="N957" t="str">
        <f>IF(AND(טבלה20[[#This Row],[האם יש לאישה וסת דילוג?]]=1,טבלה20[[#This Row],[CycleNumber]]&gt;5),IF(AND(טבלה20[[#This Row],[LengthofCycle]]=F954,F956=F953,F955=F952),1,""),"")</f>
        <v/>
      </c>
      <c r="O957" t="str">
        <f>IF(OR(טבלה20[[#This Row],[פעילות]]="",L956=""),"",IF(טבלה20[[#This Row],[פעילות]]=1,1,0))</f>
        <v/>
      </c>
      <c r="P957" t="str">
        <f>IF(AND(טבלה20[[#This Row],[הפרש קבוע אחרון]]&lt;&gt;"",טבלה20[[#This Row],[CycleNumber]]&lt;B958,B958&lt;&gt;"",טבלה20[[#This Row],[פעילות]]&lt;4),IF(F958-טבלה20[[#This Row],[LengthofCycle]]=טבלה20[[#This Row],[הפרש קבוע אחרון]],1,0),"")</f>
        <v/>
      </c>
      <c r="Q957" s="14" t="str">
        <f>IF(טבלה20[[#This Row],[פעילות]]="","",IF(OR(Q956="",AND(טבלה20[[#This Row],[דילוג]]=1,L956=3)),1,Q956+1))</f>
        <v/>
      </c>
      <c r="R957" s="14" t="str">
        <f>IF(AND(טבלה20[[#This Row],[מחזורי פעילות]]=3,H958=1,טבלה20[[#This Row],[הפרש קבוע אחרון]]&lt;&gt;J958),1,"")</f>
        <v/>
      </c>
      <c r="S957" s="14" t="str">
        <f>IF(AND(טבלה20[[#This Row],[מחזורי פעילות]]=3,H958=1,טבלה20[[#This Row],[הפרש קבוע אחרון]]=J958),1,"")</f>
        <v/>
      </c>
      <c r="T957" s="14" t="str">
        <f>IF(AND(טבלה20[[#This Row],[דילוג]]=1,טבלה20[[#This Row],[הפרש קבוע אחרון]]=J956,טבלה20[[#This Row],[מחזורי פעילות]]&gt;1),1,"")</f>
        <v/>
      </c>
      <c r="U957" s="14" t="str">
        <f>IF(OR(AND(טבלה20[[#This Row],[מחזורי פעילות]]&lt;&gt;"",Q958=""),AND(טבלה20[[#This Row],[פעילות]]=3,Q958=1)),טבלה20[[#This Row],[מחזורי פעילות]],"")</f>
        <v/>
      </c>
      <c r="V957" s="14" t="str">
        <f>IF(טבלה20[[#This Row],[באיזה מחזור נעקר אחרי קביעה?]]&lt;&gt;"",1,"")</f>
        <v/>
      </c>
      <c r="W957" s="14" t="str">
        <f>IF(AND(טבלה20[[#This Row],[באיזה מחזור נעקר אחרי קביעה?]]&lt;&gt;"",טבלה20[[#This Row],[CycleNumber]]&gt;B958),טבלה20[[#This Row],[באיזה מחזור נעקר אחרי קביעה?]],"")</f>
        <v/>
      </c>
      <c r="X957" s="14" t="str">
        <f>IF(AND(טבלה20[[#This Row],[הפרש קבוע אחרון]]&lt;&gt;"",J956=""),טבלה20[[#This Row],[CycleNumber]],"")</f>
        <v/>
      </c>
      <c r="Y957" s="14" t="str">
        <f>IF(OR(טבלה20[[#This Row],[CycleNumber]]&gt;B958,B958=""),טבלה20[[#This Row],[CycleNumber]],"")</f>
        <v/>
      </c>
      <c r="Z9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7" t="s">
        <v>84</v>
      </c>
      <c r="AS957">
        <v>4</v>
      </c>
      <c r="AT957">
        <v>36</v>
      </c>
      <c r="AU957">
        <f t="shared" si="31"/>
        <v>0</v>
      </c>
      <c r="AV957" t="str">
        <f t="shared" si="32"/>
        <v/>
      </c>
    </row>
    <row r="958" spans="1:48" x14ac:dyDescent="0.25">
      <c r="A958" t="s">
        <v>84</v>
      </c>
      <c r="B958">
        <v>6</v>
      </c>
      <c r="C958">
        <v>0</v>
      </c>
      <c r="D958">
        <v>1</v>
      </c>
      <c r="E958">
        <v>0</v>
      </c>
      <c r="F958">
        <v>32</v>
      </c>
      <c r="G958">
        <f>טבלה20[[#This Row],[LengthofCycle]]+1</f>
        <v>33</v>
      </c>
      <c r="H958" t="str">
        <f>IF(טבלה20[[#This Row],[CycleNumber]]&gt;2,IF(AND(טבלה20[[#This Row],[LengthofCycle]]-F957=F957-F956,טבלה20[[#This Row],[LengthofCycle]]-F957&lt;&gt;0),1,""),"")</f>
        <v/>
      </c>
      <c r="I958" t="str">
        <f>IF(טבלה20[[#This Row],[דילוג]]=1,SUM(H958:H959),"")</f>
        <v/>
      </c>
      <c r="J958" t="str">
        <f>IF(AND(טבלה20[[#This Row],[CycleNumber]]&gt;B957,טבלה20[[#This Row],[CycleNumber]]&gt;2),IF(טבלה20[[#This Row],[דילוג]]=1,טבלה20[[#This Row],[LengthofCycle]]-F957,J957),"")</f>
        <v/>
      </c>
      <c r="K958">
        <f>IF(AND(טבלה20[[#This Row],[CycleNumber]]&gt;B957,טבלה20[[#This Row],[CycleNumber]]&gt;2),IF(טבלה20[[#This Row],[דילוג]]=1,1,IF(MAX(K956:K957)=1,1,IF(טבלה20[[#This Row],[LengthofCycle]]-F957&lt;&gt;טבלה20[[#This Row],[הפרש קבוע אחרון]],0,""))),"")</f>
        <v>0</v>
      </c>
      <c r="L958" t="str">
        <f>IF(טבלה20[[#This Row],[CycleNumber]]&lt;3,"",IF(טבלה20[[#This Row],[דילוג]]=1,1,IF(L957="","",IF(טבלה20[[#This Row],[LengthofCycle]]-F957=טבלה20[[#This Row],[הפרש קבוע אחרון]],1,IF(L957+1&gt;3,"",L957+1)))))</f>
        <v/>
      </c>
      <c r="M958" t="str">
        <f>IF(AND(טבלה20[[#This Row],[פעילות]]=1,L959=2,L960=1,B960&gt;טבלה20[[#This Row],[CycleNumber]]),1,"")</f>
        <v/>
      </c>
      <c r="N958" t="str">
        <f>IF(AND(טבלה20[[#This Row],[האם יש לאישה וסת דילוג?]]=1,טבלה20[[#This Row],[CycleNumber]]&gt;5),IF(AND(טבלה20[[#This Row],[LengthofCycle]]=F955,F957=F954,F956=F953),1,""),"")</f>
        <v/>
      </c>
      <c r="O958" t="str">
        <f>IF(OR(טבלה20[[#This Row],[פעילות]]="",L957=""),"",IF(טבלה20[[#This Row],[פעילות]]=1,1,0))</f>
        <v/>
      </c>
      <c r="P958" t="str">
        <f>IF(AND(טבלה20[[#This Row],[הפרש קבוע אחרון]]&lt;&gt;"",טבלה20[[#This Row],[CycleNumber]]&lt;B959,B959&lt;&gt;"",טבלה20[[#This Row],[פעילות]]&lt;4),IF(F959-טבלה20[[#This Row],[LengthofCycle]]=טבלה20[[#This Row],[הפרש קבוע אחרון]],1,0),"")</f>
        <v/>
      </c>
      <c r="Q958" s="14" t="str">
        <f>IF(טבלה20[[#This Row],[פעילות]]="","",IF(OR(Q957="",AND(טבלה20[[#This Row],[דילוג]]=1,L957=3)),1,Q957+1))</f>
        <v/>
      </c>
      <c r="R958" s="14" t="str">
        <f>IF(AND(טבלה20[[#This Row],[מחזורי פעילות]]=3,H959=1,טבלה20[[#This Row],[הפרש קבוע אחרון]]&lt;&gt;J959),1,"")</f>
        <v/>
      </c>
      <c r="S958" s="14" t="str">
        <f>IF(AND(טבלה20[[#This Row],[מחזורי פעילות]]=3,H959=1,טבלה20[[#This Row],[הפרש קבוע אחרון]]=J959),1,"")</f>
        <v/>
      </c>
      <c r="T958" s="14" t="str">
        <f>IF(AND(טבלה20[[#This Row],[דילוג]]=1,טבלה20[[#This Row],[הפרש קבוע אחרון]]=J957,טבלה20[[#This Row],[מחזורי פעילות]]&gt;1),1,"")</f>
        <v/>
      </c>
      <c r="U958" s="14" t="str">
        <f>IF(OR(AND(טבלה20[[#This Row],[מחזורי פעילות]]&lt;&gt;"",Q959=""),AND(טבלה20[[#This Row],[פעילות]]=3,Q959=1)),טבלה20[[#This Row],[מחזורי פעילות]],"")</f>
        <v/>
      </c>
      <c r="V958" s="14" t="str">
        <f>IF(טבלה20[[#This Row],[באיזה מחזור נעקר אחרי קביעה?]]&lt;&gt;"",1,"")</f>
        <v/>
      </c>
      <c r="W958" s="14" t="str">
        <f>IF(AND(טבלה20[[#This Row],[באיזה מחזור נעקר אחרי קביעה?]]&lt;&gt;"",טבלה20[[#This Row],[CycleNumber]]&gt;B959),טבלה20[[#This Row],[באיזה מחזור נעקר אחרי קביעה?]],"")</f>
        <v/>
      </c>
      <c r="X958" s="14" t="str">
        <f>IF(AND(טבלה20[[#This Row],[הפרש קבוע אחרון]]&lt;&gt;"",J957=""),טבלה20[[#This Row],[CycleNumber]],"")</f>
        <v/>
      </c>
      <c r="Y958" s="14" t="str">
        <f>IF(OR(טבלה20[[#This Row],[CycleNumber]]&gt;B959,B959=""),טבלה20[[#This Row],[CycleNumber]],"")</f>
        <v/>
      </c>
      <c r="Z9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8" t="s">
        <v>84</v>
      </c>
      <c r="AS958">
        <v>5</v>
      </c>
      <c r="AT958">
        <v>28</v>
      </c>
      <c r="AU958">
        <f t="shared" si="31"/>
        <v>0</v>
      </c>
      <c r="AV958" t="str">
        <f t="shared" si="32"/>
        <v/>
      </c>
    </row>
    <row r="959" spans="1:48" x14ac:dyDescent="0.25">
      <c r="A959" t="s">
        <v>84</v>
      </c>
      <c r="B959">
        <v>7</v>
      </c>
      <c r="C959">
        <v>0</v>
      </c>
      <c r="D959">
        <v>1</v>
      </c>
      <c r="E959">
        <v>0</v>
      </c>
      <c r="F959">
        <v>30</v>
      </c>
      <c r="G959">
        <f>טבלה20[[#This Row],[LengthofCycle]]+1</f>
        <v>31</v>
      </c>
      <c r="H959" t="str">
        <f>IF(טבלה20[[#This Row],[CycleNumber]]&gt;2,IF(AND(טבלה20[[#This Row],[LengthofCycle]]-F958=F958-F957,טבלה20[[#This Row],[LengthofCycle]]-F958&lt;&gt;0),1,""),"")</f>
        <v/>
      </c>
      <c r="I959" t="str">
        <f>IF(טבלה20[[#This Row],[דילוג]]=1,SUM(H959:H960),"")</f>
        <v/>
      </c>
      <c r="J959" t="str">
        <f>IF(AND(טבלה20[[#This Row],[CycleNumber]]&gt;B958,טבלה20[[#This Row],[CycleNumber]]&gt;2),IF(טבלה20[[#This Row],[דילוג]]=1,טבלה20[[#This Row],[LengthofCycle]]-F958,J958),"")</f>
        <v/>
      </c>
      <c r="K959">
        <f>IF(AND(טבלה20[[#This Row],[CycleNumber]]&gt;B958,טבלה20[[#This Row],[CycleNumber]]&gt;2),IF(טבלה20[[#This Row],[דילוג]]=1,1,IF(MAX(K957:K958)=1,1,IF(טבלה20[[#This Row],[LengthofCycle]]-F958&lt;&gt;טבלה20[[#This Row],[הפרש קבוע אחרון]],0,""))),"")</f>
        <v>0</v>
      </c>
      <c r="L959" t="str">
        <f>IF(טבלה20[[#This Row],[CycleNumber]]&lt;3,"",IF(טבלה20[[#This Row],[דילוג]]=1,1,IF(L958="","",IF(טבלה20[[#This Row],[LengthofCycle]]-F958=טבלה20[[#This Row],[הפרש קבוע אחרון]],1,IF(L958+1&gt;3,"",L958+1)))))</f>
        <v/>
      </c>
      <c r="M959" t="str">
        <f>IF(AND(טבלה20[[#This Row],[פעילות]]=1,L960=2,L961=1,B961&gt;טבלה20[[#This Row],[CycleNumber]]),1,"")</f>
        <v/>
      </c>
      <c r="N959" t="str">
        <f>IF(AND(טבלה20[[#This Row],[האם יש לאישה וסת דילוג?]]=1,טבלה20[[#This Row],[CycleNumber]]&gt;5),IF(AND(טבלה20[[#This Row],[LengthofCycle]]=F956,F958=F955,F957=F954),1,""),"")</f>
        <v/>
      </c>
      <c r="O959" t="str">
        <f>IF(OR(טבלה20[[#This Row],[פעילות]]="",L958=""),"",IF(טבלה20[[#This Row],[פעילות]]=1,1,0))</f>
        <v/>
      </c>
      <c r="P959" t="str">
        <f>IF(AND(טבלה20[[#This Row],[הפרש קבוע אחרון]]&lt;&gt;"",טבלה20[[#This Row],[CycleNumber]]&lt;B960,B960&lt;&gt;"",טבלה20[[#This Row],[פעילות]]&lt;4),IF(F960-טבלה20[[#This Row],[LengthofCycle]]=טבלה20[[#This Row],[הפרש קבוע אחרון]],1,0),"")</f>
        <v/>
      </c>
      <c r="Q959" s="14" t="str">
        <f>IF(טבלה20[[#This Row],[פעילות]]="","",IF(OR(Q958="",AND(טבלה20[[#This Row],[דילוג]]=1,L958=3)),1,Q958+1))</f>
        <v/>
      </c>
      <c r="R959" s="14" t="str">
        <f>IF(AND(טבלה20[[#This Row],[מחזורי פעילות]]=3,H960=1,טבלה20[[#This Row],[הפרש קבוע אחרון]]&lt;&gt;J960),1,"")</f>
        <v/>
      </c>
      <c r="S959" s="14" t="str">
        <f>IF(AND(טבלה20[[#This Row],[מחזורי פעילות]]=3,H960=1,טבלה20[[#This Row],[הפרש קבוע אחרון]]=J960),1,"")</f>
        <v/>
      </c>
      <c r="T959" s="14" t="str">
        <f>IF(AND(טבלה20[[#This Row],[דילוג]]=1,טבלה20[[#This Row],[הפרש קבוע אחרון]]=J958,טבלה20[[#This Row],[מחזורי פעילות]]&gt;1),1,"")</f>
        <v/>
      </c>
      <c r="U959" s="14" t="str">
        <f>IF(OR(AND(טבלה20[[#This Row],[מחזורי פעילות]]&lt;&gt;"",Q960=""),AND(טבלה20[[#This Row],[פעילות]]=3,Q960=1)),טבלה20[[#This Row],[מחזורי פעילות]],"")</f>
        <v/>
      </c>
      <c r="V959" s="14" t="str">
        <f>IF(טבלה20[[#This Row],[באיזה מחזור נעקר אחרי קביעה?]]&lt;&gt;"",1,"")</f>
        <v/>
      </c>
      <c r="W959" s="14" t="str">
        <f>IF(AND(טבלה20[[#This Row],[באיזה מחזור נעקר אחרי קביעה?]]&lt;&gt;"",טבלה20[[#This Row],[CycleNumber]]&gt;B960),טבלה20[[#This Row],[באיזה מחזור נעקר אחרי קביעה?]],"")</f>
        <v/>
      </c>
      <c r="X959" s="14" t="str">
        <f>IF(AND(טבלה20[[#This Row],[הפרש קבוע אחרון]]&lt;&gt;"",J958=""),טבלה20[[#This Row],[CycleNumber]],"")</f>
        <v/>
      </c>
      <c r="Y959" s="14">
        <f>IF(OR(טבלה20[[#This Row],[CycleNumber]]&gt;B960,B960=""),טבלה20[[#This Row],[CycleNumber]],"")</f>
        <v>7</v>
      </c>
      <c r="Z9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59" t="s">
        <v>84</v>
      </c>
      <c r="AS959">
        <v>6</v>
      </c>
      <c r="AT959">
        <v>32</v>
      </c>
      <c r="AU959">
        <f t="shared" si="31"/>
        <v>0</v>
      </c>
      <c r="AV959" t="str">
        <f t="shared" si="32"/>
        <v/>
      </c>
    </row>
    <row r="960" spans="1:48" x14ac:dyDescent="0.25">
      <c r="A960" t="s">
        <v>85</v>
      </c>
      <c r="B960">
        <v>1</v>
      </c>
      <c r="C960">
        <v>0</v>
      </c>
      <c r="D960">
        <v>0</v>
      </c>
      <c r="E960">
        <v>0</v>
      </c>
      <c r="F960">
        <v>32</v>
      </c>
      <c r="G960">
        <f>טבלה20[[#This Row],[LengthofCycle]]+1</f>
        <v>33</v>
      </c>
      <c r="H960" t="str">
        <f>IF(טבלה20[[#This Row],[CycleNumber]]&gt;2,IF(AND(טבלה20[[#This Row],[LengthofCycle]]-F959=F959-F958,טבלה20[[#This Row],[LengthofCycle]]-F959&lt;&gt;0),1,""),"")</f>
        <v/>
      </c>
      <c r="I960" t="str">
        <f>IF(טבלה20[[#This Row],[דילוג]]=1,SUM(H960:H961),"")</f>
        <v/>
      </c>
      <c r="J960" t="str">
        <f>IF(AND(טבלה20[[#This Row],[CycleNumber]]&gt;B959,טבלה20[[#This Row],[CycleNumber]]&gt;2),IF(טבלה20[[#This Row],[דילוג]]=1,טבלה20[[#This Row],[LengthofCycle]]-F959,J959),"")</f>
        <v/>
      </c>
      <c r="K960" t="str">
        <f>IF(AND(טבלה20[[#This Row],[CycleNumber]]&gt;B959,טבלה20[[#This Row],[CycleNumber]]&gt;2),IF(טבלה20[[#This Row],[דילוג]]=1,1,IF(MAX(K958:K959)=1,1,IF(טבלה20[[#This Row],[LengthofCycle]]-F959&lt;&gt;טבלה20[[#This Row],[הפרש קבוע אחרון]],0,""))),"")</f>
        <v/>
      </c>
      <c r="L960" t="str">
        <f>IF(טבלה20[[#This Row],[CycleNumber]]&lt;3,"",IF(טבלה20[[#This Row],[דילוג]]=1,1,IF(L959="","",IF(טבלה20[[#This Row],[LengthofCycle]]-F959=טבלה20[[#This Row],[הפרש קבוע אחרון]],1,IF(L959+1&gt;3,"",L959+1)))))</f>
        <v/>
      </c>
      <c r="M960" t="str">
        <f>IF(AND(טבלה20[[#This Row],[פעילות]]=1,L961=2,L962=1,B962&gt;טבלה20[[#This Row],[CycleNumber]]),1,"")</f>
        <v/>
      </c>
      <c r="N960" t="str">
        <f>IF(AND(טבלה20[[#This Row],[האם יש לאישה וסת דילוג?]]=1,טבלה20[[#This Row],[CycleNumber]]&gt;5),IF(AND(טבלה20[[#This Row],[LengthofCycle]]=F957,F959=F956,F958=F955),1,""),"")</f>
        <v/>
      </c>
      <c r="O960" t="str">
        <f>IF(OR(טבלה20[[#This Row],[פעילות]]="",L959=""),"",IF(טבלה20[[#This Row],[פעילות]]=1,1,0))</f>
        <v/>
      </c>
      <c r="P960" t="str">
        <f>IF(AND(טבלה20[[#This Row],[הפרש קבוע אחרון]]&lt;&gt;"",טבלה20[[#This Row],[CycleNumber]]&lt;B961,B961&lt;&gt;"",טבלה20[[#This Row],[פעילות]]&lt;4),IF(F961-טבלה20[[#This Row],[LengthofCycle]]=טבלה20[[#This Row],[הפרש קבוע אחרון]],1,0),"")</f>
        <v/>
      </c>
      <c r="Q960" s="14" t="str">
        <f>IF(טבלה20[[#This Row],[פעילות]]="","",IF(OR(Q959="",AND(טבלה20[[#This Row],[דילוג]]=1,L959=3)),1,Q959+1))</f>
        <v/>
      </c>
      <c r="R960" s="14" t="str">
        <f>IF(AND(טבלה20[[#This Row],[מחזורי פעילות]]=3,H961=1,טבלה20[[#This Row],[הפרש קבוע אחרון]]&lt;&gt;J961),1,"")</f>
        <v/>
      </c>
      <c r="S960" s="14" t="str">
        <f>IF(AND(טבלה20[[#This Row],[מחזורי פעילות]]=3,H961=1,טבלה20[[#This Row],[הפרש קבוע אחרון]]=J961),1,"")</f>
        <v/>
      </c>
      <c r="T960" s="14" t="str">
        <f>IF(AND(טבלה20[[#This Row],[דילוג]]=1,טבלה20[[#This Row],[הפרש קבוע אחרון]]=J959,טבלה20[[#This Row],[מחזורי פעילות]]&gt;1),1,"")</f>
        <v/>
      </c>
      <c r="U960" s="14" t="str">
        <f>IF(OR(AND(טבלה20[[#This Row],[מחזורי פעילות]]&lt;&gt;"",Q961=""),AND(טבלה20[[#This Row],[פעילות]]=3,Q961=1)),טבלה20[[#This Row],[מחזורי פעילות]],"")</f>
        <v/>
      </c>
      <c r="V960" s="14" t="str">
        <f>IF(טבלה20[[#This Row],[באיזה מחזור נעקר אחרי קביעה?]]&lt;&gt;"",1,"")</f>
        <v/>
      </c>
      <c r="W960" s="14" t="str">
        <f>IF(AND(טבלה20[[#This Row],[באיזה מחזור נעקר אחרי קביעה?]]&lt;&gt;"",טבלה20[[#This Row],[CycleNumber]]&gt;B961),טבלה20[[#This Row],[באיזה מחזור נעקר אחרי קביעה?]],"")</f>
        <v/>
      </c>
      <c r="X960" s="14" t="str">
        <f>IF(AND(טבלה20[[#This Row],[הפרש קבוע אחרון]]&lt;&gt;"",J959=""),טבלה20[[#This Row],[CycleNumber]],"")</f>
        <v/>
      </c>
      <c r="Y960" s="14" t="str">
        <f>IF(OR(טבלה20[[#This Row],[CycleNumber]]&gt;B961,B961=""),טבלה20[[#This Row],[CycleNumber]],"")</f>
        <v/>
      </c>
      <c r="Z9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0" t="s">
        <v>84</v>
      </c>
      <c r="AS960">
        <v>7</v>
      </c>
      <c r="AT960">
        <v>30</v>
      </c>
      <c r="AU960">
        <f t="shared" si="31"/>
        <v>0</v>
      </c>
      <c r="AV960" t="str">
        <f t="shared" si="32"/>
        <v/>
      </c>
    </row>
    <row r="961" spans="1:48" x14ac:dyDescent="0.25">
      <c r="A961" t="s">
        <v>85</v>
      </c>
      <c r="B961">
        <v>2</v>
      </c>
      <c r="C961">
        <v>0</v>
      </c>
      <c r="D961">
        <v>1</v>
      </c>
      <c r="E961">
        <v>0</v>
      </c>
      <c r="F961">
        <v>27</v>
      </c>
      <c r="G961">
        <f>טבלה20[[#This Row],[LengthofCycle]]+1</f>
        <v>28</v>
      </c>
      <c r="H961" t="str">
        <f>IF(טבלה20[[#This Row],[CycleNumber]]&gt;2,IF(AND(טבלה20[[#This Row],[LengthofCycle]]-F960=F960-F959,טבלה20[[#This Row],[LengthofCycle]]-F960&lt;&gt;0),1,""),"")</f>
        <v/>
      </c>
      <c r="I961" t="str">
        <f>IF(טבלה20[[#This Row],[דילוג]]=1,SUM(H961:H962),"")</f>
        <v/>
      </c>
      <c r="J961" t="str">
        <f>IF(AND(טבלה20[[#This Row],[CycleNumber]]&gt;B960,טבלה20[[#This Row],[CycleNumber]]&gt;2),IF(טבלה20[[#This Row],[דילוג]]=1,טבלה20[[#This Row],[LengthofCycle]]-F960,J960),"")</f>
        <v/>
      </c>
      <c r="K961" t="str">
        <f>IF(AND(טבלה20[[#This Row],[CycleNumber]]&gt;B960,טבלה20[[#This Row],[CycleNumber]]&gt;2),IF(טבלה20[[#This Row],[דילוג]]=1,1,IF(MAX(K959:K960)=1,1,IF(טבלה20[[#This Row],[LengthofCycle]]-F960&lt;&gt;טבלה20[[#This Row],[הפרש קבוע אחרון]],0,""))),"")</f>
        <v/>
      </c>
      <c r="L961" t="str">
        <f>IF(טבלה20[[#This Row],[CycleNumber]]&lt;3,"",IF(טבלה20[[#This Row],[דילוג]]=1,1,IF(L960="","",IF(טבלה20[[#This Row],[LengthofCycle]]-F960=טבלה20[[#This Row],[הפרש קבוע אחרון]],1,IF(L960+1&gt;3,"",L960+1)))))</f>
        <v/>
      </c>
      <c r="M961" t="str">
        <f>IF(AND(טבלה20[[#This Row],[פעילות]]=1,L962=2,L963=1,B963&gt;טבלה20[[#This Row],[CycleNumber]]),1,"")</f>
        <v/>
      </c>
      <c r="N961" t="str">
        <f>IF(AND(טבלה20[[#This Row],[האם יש לאישה וסת דילוג?]]=1,טבלה20[[#This Row],[CycleNumber]]&gt;5),IF(AND(טבלה20[[#This Row],[LengthofCycle]]=F958,F960=F957,F959=F956),1,""),"")</f>
        <v/>
      </c>
      <c r="O961" t="str">
        <f>IF(OR(טבלה20[[#This Row],[פעילות]]="",L960=""),"",IF(טבלה20[[#This Row],[פעילות]]=1,1,0))</f>
        <v/>
      </c>
      <c r="P961" t="str">
        <f>IF(AND(טבלה20[[#This Row],[הפרש קבוע אחרון]]&lt;&gt;"",טבלה20[[#This Row],[CycleNumber]]&lt;B962,B962&lt;&gt;"",טבלה20[[#This Row],[פעילות]]&lt;4),IF(F962-טבלה20[[#This Row],[LengthofCycle]]=טבלה20[[#This Row],[הפרש קבוע אחרון]],1,0),"")</f>
        <v/>
      </c>
      <c r="Q961" s="14" t="str">
        <f>IF(טבלה20[[#This Row],[פעילות]]="","",IF(OR(Q960="",AND(טבלה20[[#This Row],[דילוג]]=1,L960=3)),1,Q960+1))</f>
        <v/>
      </c>
      <c r="R961" s="14" t="str">
        <f>IF(AND(טבלה20[[#This Row],[מחזורי פעילות]]=3,H962=1,טבלה20[[#This Row],[הפרש קבוע אחרון]]&lt;&gt;J962),1,"")</f>
        <v/>
      </c>
      <c r="S961" s="14" t="str">
        <f>IF(AND(טבלה20[[#This Row],[מחזורי פעילות]]=3,H962=1,טבלה20[[#This Row],[הפרש קבוע אחרון]]=J962),1,"")</f>
        <v/>
      </c>
      <c r="T961" s="14" t="str">
        <f>IF(AND(טבלה20[[#This Row],[דילוג]]=1,טבלה20[[#This Row],[הפרש קבוע אחרון]]=J960,טבלה20[[#This Row],[מחזורי פעילות]]&gt;1),1,"")</f>
        <v/>
      </c>
      <c r="U961" s="14" t="str">
        <f>IF(OR(AND(טבלה20[[#This Row],[מחזורי פעילות]]&lt;&gt;"",Q962=""),AND(טבלה20[[#This Row],[פעילות]]=3,Q962=1)),טבלה20[[#This Row],[מחזורי פעילות]],"")</f>
        <v/>
      </c>
      <c r="V961" s="14" t="str">
        <f>IF(טבלה20[[#This Row],[באיזה מחזור נעקר אחרי קביעה?]]&lt;&gt;"",1,"")</f>
        <v/>
      </c>
      <c r="W961" s="14" t="str">
        <f>IF(AND(טבלה20[[#This Row],[באיזה מחזור נעקר אחרי קביעה?]]&lt;&gt;"",טבלה20[[#This Row],[CycleNumber]]&gt;B962),טבלה20[[#This Row],[באיזה מחזור נעקר אחרי קביעה?]],"")</f>
        <v/>
      </c>
      <c r="X961" s="14" t="str">
        <f>IF(AND(טבלה20[[#This Row],[הפרש קבוע אחרון]]&lt;&gt;"",J960=""),טבלה20[[#This Row],[CycleNumber]],"")</f>
        <v/>
      </c>
      <c r="Y961" s="14" t="str">
        <f>IF(OR(טבלה20[[#This Row],[CycleNumber]]&gt;B962,B962=""),טבלה20[[#This Row],[CycleNumber]],"")</f>
        <v/>
      </c>
      <c r="Z9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1" t="s">
        <v>85</v>
      </c>
      <c r="AS961">
        <v>1</v>
      </c>
      <c r="AT961">
        <v>32</v>
      </c>
      <c r="AU961" t="str">
        <f t="shared" si="31"/>
        <v/>
      </c>
      <c r="AV961" t="str">
        <f t="shared" si="32"/>
        <v/>
      </c>
    </row>
    <row r="962" spans="1:48" x14ac:dyDescent="0.25">
      <c r="A962" t="s">
        <v>85</v>
      </c>
      <c r="B962">
        <v>3</v>
      </c>
      <c r="C962">
        <v>0</v>
      </c>
      <c r="D962">
        <v>1</v>
      </c>
      <c r="E962">
        <v>0</v>
      </c>
      <c r="F962">
        <v>30</v>
      </c>
      <c r="G962">
        <f>טבלה20[[#This Row],[LengthofCycle]]+1</f>
        <v>31</v>
      </c>
      <c r="H962" t="str">
        <f>IF(טבלה20[[#This Row],[CycleNumber]]&gt;2,IF(AND(טבלה20[[#This Row],[LengthofCycle]]-F961=F961-F960,טבלה20[[#This Row],[LengthofCycle]]-F961&lt;&gt;0),1,""),"")</f>
        <v/>
      </c>
      <c r="I962" t="str">
        <f>IF(טבלה20[[#This Row],[דילוג]]=1,SUM(H962:H963),"")</f>
        <v/>
      </c>
      <c r="J962" t="str">
        <f>IF(AND(טבלה20[[#This Row],[CycleNumber]]&gt;B961,טבלה20[[#This Row],[CycleNumber]]&gt;2),IF(טבלה20[[#This Row],[דילוג]]=1,טבלה20[[#This Row],[LengthofCycle]]-F961,J961),"")</f>
        <v/>
      </c>
      <c r="K962">
        <f>IF(AND(טבלה20[[#This Row],[CycleNumber]]&gt;B961,טבלה20[[#This Row],[CycleNumber]]&gt;2),IF(טבלה20[[#This Row],[דילוג]]=1,1,IF(MAX(K960:K961)=1,1,IF(טבלה20[[#This Row],[LengthofCycle]]-F961&lt;&gt;טבלה20[[#This Row],[הפרש קבוע אחרון]],0,""))),"")</f>
        <v>0</v>
      </c>
      <c r="L962" t="str">
        <f>IF(טבלה20[[#This Row],[CycleNumber]]&lt;3,"",IF(טבלה20[[#This Row],[דילוג]]=1,1,IF(L961="","",IF(טבלה20[[#This Row],[LengthofCycle]]-F961=טבלה20[[#This Row],[הפרש קבוע אחרון]],1,IF(L961+1&gt;3,"",L961+1)))))</f>
        <v/>
      </c>
      <c r="M962" t="str">
        <f>IF(AND(טבלה20[[#This Row],[פעילות]]=1,L963=2,L964=1,B964&gt;טבלה20[[#This Row],[CycleNumber]]),1,"")</f>
        <v/>
      </c>
      <c r="N962" t="str">
        <f>IF(AND(טבלה20[[#This Row],[האם יש לאישה וסת דילוג?]]=1,טבלה20[[#This Row],[CycleNumber]]&gt;5),IF(AND(טבלה20[[#This Row],[LengthofCycle]]=F959,F961=F958,F960=F957),1,""),"")</f>
        <v/>
      </c>
      <c r="O962" t="str">
        <f>IF(OR(טבלה20[[#This Row],[פעילות]]="",L961=""),"",IF(טבלה20[[#This Row],[פעילות]]=1,1,0))</f>
        <v/>
      </c>
      <c r="P962" t="str">
        <f>IF(AND(טבלה20[[#This Row],[הפרש קבוע אחרון]]&lt;&gt;"",טבלה20[[#This Row],[CycleNumber]]&lt;B963,B963&lt;&gt;"",טבלה20[[#This Row],[פעילות]]&lt;4),IF(F963-טבלה20[[#This Row],[LengthofCycle]]=טבלה20[[#This Row],[הפרש קבוע אחרון]],1,0),"")</f>
        <v/>
      </c>
      <c r="Q962" s="14" t="str">
        <f>IF(טבלה20[[#This Row],[פעילות]]="","",IF(OR(Q961="",AND(טבלה20[[#This Row],[דילוג]]=1,L961=3)),1,Q961+1))</f>
        <v/>
      </c>
      <c r="R962" s="14" t="str">
        <f>IF(AND(טבלה20[[#This Row],[מחזורי פעילות]]=3,H963=1,טבלה20[[#This Row],[הפרש קבוע אחרון]]&lt;&gt;J963),1,"")</f>
        <v/>
      </c>
      <c r="S962" s="14" t="str">
        <f>IF(AND(טבלה20[[#This Row],[מחזורי פעילות]]=3,H963=1,טבלה20[[#This Row],[הפרש קבוע אחרון]]=J963),1,"")</f>
        <v/>
      </c>
      <c r="T962" s="14" t="str">
        <f>IF(AND(טבלה20[[#This Row],[דילוג]]=1,טבלה20[[#This Row],[הפרש קבוע אחרון]]=J961,טבלה20[[#This Row],[מחזורי פעילות]]&gt;1),1,"")</f>
        <v/>
      </c>
      <c r="U962" s="14" t="str">
        <f>IF(OR(AND(טבלה20[[#This Row],[מחזורי פעילות]]&lt;&gt;"",Q963=""),AND(טבלה20[[#This Row],[פעילות]]=3,Q963=1)),טבלה20[[#This Row],[מחזורי פעילות]],"")</f>
        <v/>
      </c>
      <c r="V962" s="14" t="str">
        <f>IF(טבלה20[[#This Row],[באיזה מחזור נעקר אחרי קביעה?]]&lt;&gt;"",1,"")</f>
        <v/>
      </c>
      <c r="W962" s="14" t="str">
        <f>IF(AND(טבלה20[[#This Row],[באיזה מחזור נעקר אחרי קביעה?]]&lt;&gt;"",טבלה20[[#This Row],[CycleNumber]]&gt;B963),טבלה20[[#This Row],[באיזה מחזור נעקר אחרי קביעה?]],"")</f>
        <v/>
      </c>
      <c r="X962" s="14" t="str">
        <f>IF(AND(טבלה20[[#This Row],[הפרש קבוע אחרון]]&lt;&gt;"",J961=""),טבלה20[[#This Row],[CycleNumber]],"")</f>
        <v/>
      </c>
      <c r="Y962" s="14" t="str">
        <f>IF(OR(טבלה20[[#This Row],[CycleNumber]]&gt;B963,B963=""),טבלה20[[#This Row],[CycleNumber]],"")</f>
        <v/>
      </c>
      <c r="Z9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2" t="s">
        <v>85</v>
      </c>
      <c r="AS962">
        <v>2</v>
      </c>
      <c r="AT962">
        <v>27</v>
      </c>
      <c r="AU962" t="str">
        <f t="shared" si="31"/>
        <v/>
      </c>
      <c r="AV962" t="str">
        <f t="shared" si="32"/>
        <v/>
      </c>
    </row>
    <row r="963" spans="1:48" x14ac:dyDescent="0.25">
      <c r="A963" t="s">
        <v>85</v>
      </c>
      <c r="B963">
        <v>4</v>
      </c>
      <c r="C963">
        <v>0</v>
      </c>
      <c r="D963">
        <v>0</v>
      </c>
      <c r="E963">
        <v>0</v>
      </c>
      <c r="F963">
        <v>34</v>
      </c>
      <c r="G963">
        <f>טבלה20[[#This Row],[LengthofCycle]]+1</f>
        <v>35</v>
      </c>
      <c r="H963" t="str">
        <f>IF(טבלה20[[#This Row],[CycleNumber]]&gt;2,IF(AND(טבלה20[[#This Row],[LengthofCycle]]-F962=F962-F961,טבלה20[[#This Row],[LengthofCycle]]-F962&lt;&gt;0),1,""),"")</f>
        <v/>
      </c>
      <c r="I963" t="str">
        <f>IF(טבלה20[[#This Row],[דילוג]]=1,SUM(H963:H964),"")</f>
        <v/>
      </c>
      <c r="J963" t="str">
        <f>IF(AND(טבלה20[[#This Row],[CycleNumber]]&gt;B962,טבלה20[[#This Row],[CycleNumber]]&gt;2),IF(טבלה20[[#This Row],[דילוג]]=1,טבלה20[[#This Row],[LengthofCycle]]-F962,J962),"")</f>
        <v/>
      </c>
      <c r="K963">
        <f>IF(AND(טבלה20[[#This Row],[CycleNumber]]&gt;B962,טבלה20[[#This Row],[CycleNumber]]&gt;2),IF(טבלה20[[#This Row],[דילוג]]=1,1,IF(MAX(K961:K962)=1,1,IF(טבלה20[[#This Row],[LengthofCycle]]-F962&lt;&gt;טבלה20[[#This Row],[הפרש קבוע אחרון]],0,""))),"")</f>
        <v>0</v>
      </c>
      <c r="L963" t="str">
        <f>IF(טבלה20[[#This Row],[CycleNumber]]&lt;3,"",IF(טבלה20[[#This Row],[דילוג]]=1,1,IF(L962="","",IF(טבלה20[[#This Row],[LengthofCycle]]-F962=טבלה20[[#This Row],[הפרש קבוע אחרון]],1,IF(L962+1&gt;3,"",L962+1)))))</f>
        <v/>
      </c>
      <c r="M963" t="str">
        <f>IF(AND(טבלה20[[#This Row],[פעילות]]=1,L964=2,L965=1,B965&gt;טבלה20[[#This Row],[CycleNumber]]),1,"")</f>
        <v/>
      </c>
      <c r="N963" t="str">
        <f>IF(AND(טבלה20[[#This Row],[האם יש לאישה וסת דילוג?]]=1,טבלה20[[#This Row],[CycleNumber]]&gt;5),IF(AND(טבלה20[[#This Row],[LengthofCycle]]=F960,F962=F959,F961=F958),1,""),"")</f>
        <v/>
      </c>
      <c r="O963" t="str">
        <f>IF(OR(טבלה20[[#This Row],[פעילות]]="",L962=""),"",IF(טבלה20[[#This Row],[פעילות]]=1,1,0))</f>
        <v/>
      </c>
      <c r="P963" t="str">
        <f>IF(AND(טבלה20[[#This Row],[הפרש קבוע אחרון]]&lt;&gt;"",טבלה20[[#This Row],[CycleNumber]]&lt;B964,B964&lt;&gt;"",טבלה20[[#This Row],[פעילות]]&lt;4),IF(F964-טבלה20[[#This Row],[LengthofCycle]]=טבלה20[[#This Row],[הפרש קבוע אחרון]],1,0),"")</f>
        <v/>
      </c>
      <c r="Q963" s="14" t="str">
        <f>IF(טבלה20[[#This Row],[פעילות]]="","",IF(OR(Q962="",AND(טבלה20[[#This Row],[דילוג]]=1,L962=3)),1,Q962+1))</f>
        <v/>
      </c>
      <c r="R963" s="14" t="str">
        <f>IF(AND(טבלה20[[#This Row],[מחזורי פעילות]]=3,H964=1,טבלה20[[#This Row],[הפרש קבוע אחרון]]&lt;&gt;J964),1,"")</f>
        <v/>
      </c>
      <c r="S963" s="14" t="str">
        <f>IF(AND(טבלה20[[#This Row],[מחזורי פעילות]]=3,H964=1,טבלה20[[#This Row],[הפרש קבוע אחרון]]=J964),1,"")</f>
        <v/>
      </c>
      <c r="T963" s="14" t="str">
        <f>IF(AND(טבלה20[[#This Row],[דילוג]]=1,טבלה20[[#This Row],[הפרש קבוע אחרון]]=J962,טבלה20[[#This Row],[מחזורי פעילות]]&gt;1),1,"")</f>
        <v/>
      </c>
      <c r="U963" s="14" t="str">
        <f>IF(OR(AND(טבלה20[[#This Row],[מחזורי פעילות]]&lt;&gt;"",Q964=""),AND(טבלה20[[#This Row],[פעילות]]=3,Q964=1)),טבלה20[[#This Row],[מחזורי פעילות]],"")</f>
        <v/>
      </c>
      <c r="V963" s="14" t="str">
        <f>IF(טבלה20[[#This Row],[באיזה מחזור נעקר אחרי קביעה?]]&lt;&gt;"",1,"")</f>
        <v/>
      </c>
      <c r="W963" s="14" t="str">
        <f>IF(AND(טבלה20[[#This Row],[באיזה מחזור נעקר אחרי קביעה?]]&lt;&gt;"",טבלה20[[#This Row],[CycleNumber]]&gt;B964),טבלה20[[#This Row],[באיזה מחזור נעקר אחרי קביעה?]],"")</f>
        <v/>
      </c>
      <c r="X963" s="14" t="str">
        <f>IF(AND(טבלה20[[#This Row],[הפרש קבוע אחרון]]&lt;&gt;"",J962=""),טבלה20[[#This Row],[CycleNumber]],"")</f>
        <v/>
      </c>
      <c r="Y963" s="14" t="str">
        <f>IF(OR(טבלה20[[#This Row],[CycleNumber]]&gt;B964,B964=""),טבלה20[[#This Row],[CycleNumber]],"")</f>
        <v/>
      </c>
      <c r="Z9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3" t="s">
        <v>85</v>
      </c>
      <c r="AS963">
        <v>3</v>
      </c>
      <c r="AT963">
        <v>30</v>
      </c>
      <c r="AU963">
        <f t="shared" si="31"/>
        <v>0</v>
      </c>
      <c r="AV963" t="str">
        <f t="shared" si="32"/>
        <v/>
      </c>
    </row>
    <row r="964" spans="1:48" x14ac:dyDescent="0.25">
      <c r="A964" t="s">
        <v>85</v>
      </c>
      <c r="B964">
        <v>5</v>
      </c>
      <c r="C964">
        <v>0</v>
      </c>
      <c r="D964">
        <v>0</v>
      </c>
      <c r="E964">
        <v>0</v>
      </c>
      <c r="F964">
        <v>42</v>
      </c>
      <c r="G964">
        <f>טבלה20[[#This Row],[LengthofCycle]]+1</f>
        <v>43</v>
      </c>
      <c r="H964" t="str">
        <f>IF(טבלה20[[#This Row],[CycleNumber]]&gt;2,IF(AND(טבלה20[[#This Row],[LengthofCycle]]-F963=F963-F962,טבלה20[[#This Row],[LengthofCycle]]-F963&lt;&gt;0),1,""),"")</f>
        <v/>
      </c>
      <c r="I964" t="str">
        <f>IF(טבלה20[[#This Row],[דילוג]]=1,SUM(H964:H965),"")</f>
        <v/>
      </c>
      <c r="J964" t="str">
        <f>IF(AND(טבלה20[[#This Row],[CycleNumber]]&gt;B963,טבלה20[[#This Row],[CycleNumber]]&gt;2),IF(טבלה20[[#This Row],[דילוג]]=1,טבלה20[[#This Row],[LengthofCycle]]-F963,J963),"")</f>
        <v/>
      </c>
      <c r="K964">
        <f>IF(AND(טבלה20[[#This Row],[CycleNumber]]&gt;B963,טבלה20[[#This Row],[CycleNumber]]&gt;2),IF(טבלה20[[#This Row],[דילוג]]=1,1,IF(MAX(K962:K963)=1,1,IF(טבלה20[[#This Row],[LengthofCycle]]-F963&lt;&gt;טבלה20[[#This Row],[הפרש קבוע אחרון]],0,""))),"")</f>
        <v>0</v>
      </c>
      <c r="L964" t="str">
        <f>IF(טבלה20[[#This Row],[CycleNumber]]&lt;3,"",IF(טבלה20[[#This Row],[דילוג]]=1,1,IF(L963="","",IF(טבלה20[[#This Row],[LengthofCycle]]-F963=טבלה20[[#This Row],[הפרש קבוע אחרון]],1,IF(L963+1&gt;3,"",L963+1)))))</f>
        <v/>
      </c>
      <c r="M964" t="str">
        <f>IF(AND(טבלה20[[#This Row],[פעילות]]=1,L965=2,L966=1,B966&gt;טבלה20[[#This Row],[CycleNumber]]),1,"")</f>
        <v/>
      </c>
      <c r="N964" t="str">
        <f>IF(AND(טבלה20[[#This Row],[האם יש לאישה וסת דילוג?]]=1,טבלה20[[#This Row],[CycleNumber]]&gt;5),IF(AND(טבלה20[[#This Row],[LengthofCycle]]=F961,F963=F960,F962=F959),1,""),"")</f>
        <v/>
      </c>
      <c r="O964" t="str">
        <f>IF(OR(טבלה20[[#This Row],[פעילות]]="",L963=""),"",IF(טבלה20[[#This Row],[פעילות]]=1,1,0))</f>
        <v/>
      </c>
      <c r="P964" t="str">
        <f>IF(AND(טבלה20[[#This Row],[הפרש קבוע אחרון]]&lt;&gt;"",טבלה20[[#This Row],[CycleNumber]]&lt;B965,B965&lt;&gt;"",טבלה20[[#This Row],[פעילות]]&lt;4),IF(F965-טבלה20[[#This Row],[LengthofCycle]]=טבלה20[[#This Row],[הפרש קבוע אחרון]],1,0),"")</f>
        <v/>
      </c>
      <c r="Q964" s="14" t="str">
        <f>IF(טבלה20[[#This Row],[פעילות]]="","",IF(OR(Q963="",AND(טבלה20[[#This Row],[דילוג]]=1,L963=3)),1,Q963+1))</f>
        <v/>
      </c>
      <c r="R964" s="14" t="str">
        <f>IF(AND(טבלה20[[#This Row],[מחזורי פעילות]]=3,H965=1,טבלה20[[#This Row],[הפרש קבוע אחרון]]&lt;&gt;J965),1,"")</f>
        <v/>
      </c>
      <c r="S964" s="14" t="str">
        <f>IF(AND(טבלה20[[#This Row],[מחזורי פעילות]]=3,H965=1,טבלה20[[#This Row],[הפרש קבוע אחרון]]=J965),1,"")</f>
        <v/>
      </c>
      <c r="T964" s="14" t="str">
        <f>IF(AND(טבלה20[[#This Row],[דילוג]]=1,טבלה20[[#This Row],[הפרש קבוע אחרון]]=J963,טבלה20[[#This Row],[מחזורי פעילות]]&gt;1),1,"")</f>
        <v/>
      </c>
      <c r="U964" s="14" t="str">
        <f>IF(OR(AND(טבלה20[[#This Row],[מחזורי פעילות]]&lt;&gt;"",Q965=""),AND(טבלה20[[#This Row],[פעילות]]=3,Q965=1)),טבלה20[[#This Row],[מחזורי פעילות]],"")</f>
        <v/>
      </c>
      <c r="V964" s="14" t="str">
        <f>IF(טבלה20[[#This Row],[באיזה מחזור נעקר אחרי קביעה?]]&lt;&gt;"",1,"")</f>
        <v/>
      </c>
      <c r="W964" s="14" t="str">
        <f>IF(AND(טבלה20[[#This Row],[באיזה מחזור נעקר אחרי קביעה?]]&lt;&gt;"",טבלה20[[#This Row],[CycleNumber]]&gt;B965),טבלה20[[#This Row],[באיזה מחזור נעקר אחרי קביעה?]],"")</f>
        <v/>
      </c>
      <c r="X964" s="14" t="str">
        <f>IF(AND(טבלה20[[#This Row],[הפרש קבוע אחרון]]&lt;&gt;"",J963=""),טבלה20[[#This Row],[CycleNumber]],"")</f>
        <v/>
      </c>
      <c r="Y964" s="14" t="str">
        <f>IF(OR(טבלה20[[#This Row],[CycleNumber]]&gt;B965,B965=""),טבלה20[[#This Row],[CycleNumber]],"")</f>
        <v/>
      </c>
      <c r="Z9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4" t="s">
        <v>85</v>
      </c>
      <c r="AS964">
        <v>4</v>
      </c>
      <c r="AT964">
        <v>34</v>
      </c>
      <c r="AU964">
        <f t="shared" si="31"/>
        <v>0</v>
      </c>
      <c r="AV964" t="str">
        <f t="shared" si="32"/>
        <v/>
      </c>
    </row>
    <row r="965" spans="1:48" x14ac:dyDescent="0.25">
      <c r="A965" t="s">
        <v>85</v>
      </c>
      <c r="B965">
        <v>6</v>
      </c>
      <c r="C965">
        <v>0</v>
      </c>
      <c r="D965">
        <v>1</v>
      </c>
      <c r="E965">
        <v>0</v>
      </c>
      <c r="F965">
        <v>30</v>
      </c>
      <c r="G965">
        <f>טבלה20[[#This Row],[LengthofCycle]]+1</f>
        <v>31</v>
      </c>
      <c r="H965" t="str">
        <f>IF(טבלה20[[#This Row],[CycleNumber]]&gt;2,IF(AND(טבלה20[[#This Row],[LengthofCycle]]-F964=F964-F963,טבלה20[[#This Row],[LengthofCycle]]-F964&lt;&gt;0),1,""),"")</f>
        <v/>
      </c>
      <c r="I965" t="str">
        <f>IF(טבלה20[[#This Row],[דילוג]]=1,SUM(H965:H966),"")</f>
        <v/>
      </c>
      <c r="J965" t="str">
        <f>IF(AND(טבלה20[[#This Row],[CycleNumber]]&gt;B964,טבלה20[[#This Row],[CycleNumber]]&gt;2),IF(טבלה20[[#This Row],[דילוג]]=1,טבלה20[[#This Row],[LengthofCycle]]-F964,J964),"")</f>
        <v/>
      </c>
      <c r="K965">
        <f>IF(AND(טבלה20[[#This Row],[CycleNumber]]&gt;B964,טבלה20[[#This Row],[CycleNumber]]&gt;2),IF(טבלה20[[#This Row],[דילוג]]=1,1,IF(MAX(K963:K964)=1,1,IF(טבלה20[[#This Row],[LengthofCycle]]-F964&lt;&gt;טבלה20[[#This Row],[הפרש קבוע אחרון]],0,""))),"")</f>
        <v>0</v>
      </c>
      <c r="L965" t="str">
        <f>IF(טבלה20[[#This Row],[CycleNumber]]&lt;3,"",IF(טבלה20[[#This Row],[דילוג]]=1,1,IF(L964="","",IF(טבלה20[[#This Row],[LengthofCycle]]-F964=טבלה20[[#This Row],[הפרש קבוע אחרון]],1,IF(L964+1&gt;3,"",L964+1)))))</f>
        <v/>
      </c>
      <c r="M965" t="str">
        <f>IF(AND(טבלה20[[#This Row],[פעילות]]=1,L966=2,L967=1,B967&gt;טבלה20[[#This Row],[CycleNumber]]),1,"")</f>
        <v/>
      </c>
      <c r="N965" t="str">
        <f>IF(AND(טבלה20[[#This Row],[האם יש לאישה וסת דילוג?]]=1,טבלה20[[#This Row],[CycleNumber]]&gt;5),IF(AND(טבלה20[[#This Row],[LengthofCycle]]=F962,F964=F961,F963=F960),1,""),"")</f>
        <v/>
      </c>
      <c r="O965" t="str">
        <f>IF(OR(טבלה20[[#This Row],[פעילות]]="",L964=""),"",IF(טבלה20[[#This Row],[פעילות]]=1,1,0))</f>
        <v/>
      </c>
      <c r="P965" t="str">
        <f>IF(AND(טבלה20[[#This Row],[הפרש קבוע אחרון]]&lt;&gt;"",טבלה20[[#This Row],[CycleNumber]]&lt;B966,B966&lt;&gt;"",טבלה20[[#This Row],[פעילות]]&lt;4),IF(F966-טבלה20[[#This Row],[LengthofCycle]]=טבלה20[[#This Row],[הפרש קבוע אחרון]],1,0),"")</f>
        <v/>
      </c>
      <c r="Q965" s="14" t="str">
        <f>IF(טבלה20[[#This Row],[פעילות]]="","",IF(OR(Q964="",AND(טבלה20[[#This Row],[דילוג]]=1,L964=3)),1,Q964+1))</f>
        <v/>
      </c>
      <c r="R965" s="14" t="str">
        <f>IF(AND(טבלה20[[#This Row],[מחזורי פעילות]]=3,H966=1,טבלה20[[#This Row],[הפרש קבוע אחרון]]&lt;&gt;J966),1,"")</f>
        <v/>
      </c>
      <c r="S965" s="14" t="str">
        <f>IF(AND(טבלה20[[#This Row],[מחזורי פעילות]]=3,H966=1,טבלה20[[#This Row],[הפרש קבוע אחרון]]=J966),1,"")</f>
        <v/>
      </c>
      <c r="T965" s="14" t="str">
        <f>IF(AND(טבלה20[[#This Row],[דילוג]]=1,טבלה20[[#This Row],[הפרש קבוע אחרון]]=J964,טבלה20[[#This Row],[מחזורי פעילות]]&gt;1),1,"")</f>
        <v/>
      </c>
      <c r="U965" s="14" t="str">
        <f>IF(OR(AND(טבלה20[[#This Row],[מחזורי פעילות]]&lt;&gt;"",Q966=""),AND(טבלה20[[#This Row],[פעילות]]=3,Q966=1)),טבלה20[[#This Row],[מחזורי פעילות]],"")</f>
        <v/>
      </c>
      <c r="V965" s="14" t="str">
        <f>IF(טבלה20[[#This Row],[באיזה מחזור נעקר אחרי קביעה?]]&lt;&gt;"",1,"")</f>
        <v/>
      </c>
      <c r="W965" s="14" t="str">
        <f>IF(AND(טבלה20[[#This Row],[באיזה מחזור נעקר אחרי קביעה?]]&lt;&gt;"",טבלה20[[#This Row],[CycleNumber]]&gt;B966),טבלה20[[#This Row],[באיזה מחזור נעקר אחרי קביעה?]],"")</f>
        <v/>
      </c>
      <c r="X965" s="14" t="str">
        <f>IF(AND(טבלה20[[#This Row],[הפרש קבוע אחרון]]&lt;&gt;"",J964=""),טבלה20[[#This Row],[CycleNumber]],"")</f>
        <v/>
      </c>
      <c r="Y965" s="14" t="str">
        <f>IF(OR(טבלה20[[#This Row],[CycleNumber]]&gt;B966,B966=""),טבלה20[[#This Row],[CycleNumber]],"")</f>
        <v/>
      </c>
      <c r="Z9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5" t="s">
        <v>85</v>
      </c>
      <c r="AS965">
        <v>5</v>
      </c>
      <c r="AT965">
        <v>42</v>
      </c>
      <c r="AU965">
        <f t="shared" ref="AU965:AU1028" si="33">IF(AS965=AS963+2,IF(AND(AT963-AT964=AT964-AT965,AT963-AT964&lt;&gt;0),1,0),"")</f>
        <v>0</v>
      </c>
      <c r="AV965" t="str">
        <f t="shared" si="32"/>
        <v/>
      </c>
    </row>
    <row r="966" spans="1:48" x14ac:dyDescent="0.25">
      <c r="A966" t="s">
        <v>85</v>
      </c>
      <c r="B966">
        <v>7</v>
      </c>
      <c r="C966">
        <v>0</v>
      </c>
      <c r="D966">
        <v>1</v>
      </c>
      <c r="E966">
        <v>0</v>
      </c>
      <c r="F966">
        <v>38</v>
      </c>
      <c r="G966">
        <f>טבלה20[[#This Row],[LengthofCycle]]+1</f>
        <v>39</v>
      </c>
      <c r="H966" t="str">
        <f>IF(טבלה20[[#This Row],[CycleNumber]]&gt;2,IF(AND(טבלה20[[#This Row],[LengthofCycle]]-F965=F965-F964,טבלה20[[#This Row],[LengthofCycle]]-F965&lt;&gt;0),1,""),"")</f>
        <v/>
      </c>
      <c r="I966" t="str">
        <f>IF(טבלה20[[#This Row],[דילוג]]=1,SUM(H966:H967),"")</f>
        <v/>
      </c>
      <c r="J966" t="str">
        <f>IF(AND(טבלה20[[#This Row],[CycleNumber]]&gt;B965,טבלה20[[#This Row],[CycleNumber]]&gt;2),IF(טבלה20[[#This Row],[דילוג]]=1,טבלה20[[#This Row],[LengthofCycle]]-F965,J965),"")</f>
        <v/>
      </c>
      <c r="K966">
        <f>IF(AND(טבלה20[[#This Row],[CycleNumber]]&gt;B965,טבלה20[[#This Row],[CycleNumber]]&gt;2),IF(טבלה20[[#This Row],[דילוג]]=1,1,IF(MAX(K964:K965)=1,1,IF(טבלה20[[#This Row],[LengthofCycle]]-F965&lt;&gt;טבלה20[[#This Row],[הפרש קבוע אחרון]],0,""))),"")</f>
        <v>0</v>
      </c>
      <c r="L966" t="str">
        <f>IF(טבלה20[[#This Row],[CycleNumber]]&lt;3,"",IF(טבלה20[[#This Row],[דילוג]]=1,1,IF(L965="","",IF(טבלה20[[#This Row],[LengthofCycle]]-F965=טבלה20[[#This Row],[הפרש קבוע אחרון]],1,IF(L965+1&gt;3,"",L965+1)))))</f>
        <v/>
      </c>
      <c r="M966" t="str">
        <f>IF(AND(טבלה20[[#This Row],[פעילות]]=1,L967=2,L968=1,B968&gt;טבלה20[[#This Row],[CycleNumber]]),1,"")</f>
        <v/>
      </c>
      <c r="N966" t="str">
        <f>IF(AND(טבלה20[[#This Row],[האם יש לאישה וסת דילוג?]]=1,טבלה20[[#This Row],[CycleNumber]]&gt;5),IF(AND(טבלה20[[#This Row],[LengthofCycle]]=F963,F965=F962,F964=F961),1,""),"")</f>
        <v/>
      </c>
      <c r="O966" t="str">
        <f>IF(OR(טבלה20[[#This Row],[פעילות]]="",L965=""),"",IF(טבלה20[[#This Row],[פעילות]]=1,1,0))</f>
        <v/>
      </c>
      <c r="P966" t="str">
        <f>IF(AND(טבלה20[[#This Row],[הפרש קבוע אחרון]]&lt;&gt;"",טבלה20[[#This Row],[CycleNumber]]&lt;B967,B967&lt;&gt;"",טבלה20[[#This Row],[פעילות]]&lt;4),IF(F967-טבלה20[[#This Row],[LengthofCycle]]=טבלה20[[#This Row],[הפרש קבוע אחרון]],1,0),"")</f>
        <v/>
      </c>
      <c r="Q966" s="14" t="str">
        <f>IF(טבלה20[[#This Row],[פעילות]]="","",IF(OR(Q965="",AND(טבלה20[[#This Row],[דילוג]]=1,L965=3)),1,Q965+1))</f>
        <v/>
      </c>
      <c r="R966" s="14" t="str">
        <f>IF(AND(טבלה20[[#This Row],[מחזורי פעילות]]=3,H967=1,טבלה20[[#This Row],[הפרש קבוע אחרון]]&lt;&gt;J967),1,"")</f>
        <v/>
      </c>
      <c r="S966" s="14" t="str">
        <f>IF(AND(טבלה20[[#This Row],[מחזורי פעילות]]=3,H967=1,טבלה20[[#This Row],[הפרש קבוע אחרון]]=J967),1,"")</f>
        <v/>
      </c>
      <c r="T966" s="14" t="str">
        <f>IF(AND(טבלה20[[#This Row],[דילוג]]=1,טבלה20[[#This Row],[הפרש קבוע אחרון]]=J965,טבלה20[[#This Row],[מחזורי פעילות]]&gt;1),1,"")</f>
        <v/>
      </c>
      <c r="U966" s="14" t="str">
        <f>IF(OR(AND(טבלה20[[#This Row],[מחזורי פעילות]]&lt;&gt;"",Q967=""),AND(טבלה20[[#This Row],[פעילות]]=3,Q967=1)),טבלה20[[#This Row],[מחזורי פעילות]],"")</f>
        <v/>
      </c>
      <c r="V966" s="14" t="str">
        <f>IF(טבלה20[[#This Row],[באיזה מחזור נעקר אחרי קביעה?]]&lt;&gt;"",1,"")</f>
        <v/>
      </c>
      <c r="W966" s="14" t="str">
        <f>IF(AND(טבלה20[[#This Row],[באיזה מחזור נעקר אחרי קביעה?]]&lt;&gt;"",טבלה20[[#This Row],[CycleNumber]]&gt;B967),טבלה20[[#This Row],[באיזה מחזור נעקר אחרי קביעה?]],"")</f>
        <v/>
      </c>
      <c r="X966" s="14" t="str">
        <f>IF(AND(טבלה20[[#This Row],[הפרש קבוע אחרון]]&lt;&gt;"",J965=""),טבלה20[[#This Row],[CycleNumber]],"")</f>
        <v/>
      </c>
      <c r="Y966" s="14" t="str">
        <f>IF(OR(טבלה20[[#This Row],[CycleNumber]]&gt;B967,B967=""),טבלה20[[#This Row],[CycleNumber]],"")</f>
        <v/>
      </c>
      <c r="Z9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6" t="s">
        <v>85</v>
      </c>
      <c r="AS966">
        <v>6</v>
      </c>
      <c r="AT966">
        <v>30</v>
      </c>
      <c r="AU966">
        <f t="shared" si="33"/>
        <v>0</v>
      </c>
      <c r="AV966" t="str">
        <f t="shared" ref="AV966:AV1029" si="34">IF(AND(AU966=1,AU965=1),1,"")</f>
        <v/>
      </c>
    </row>
    <row r="967" spans="1:48" x14ac:dyDescent="0.25">
      <c r="A967" t="s">
        <v>85</v>
      </c>
      <c r="B967">
        <v>8</v>
      </c>
      <c r="C967">
        <v>0</v>
      </c>
      <c r="D967">
        <v>1</v>
      </c>
      <c r="E967">
        <v>0</v>
      </c>
      <c r="F967">
        <v>32</v>
      </c>
      <c r="G967">
        <f>טבלה20[[#This Row],[LengthofCycle]]+1</f>
        <v>33</v>
      </c>
      <c r="H967" t="str">
        <f>IF(טבלה20[[#This Row],[CycleNumber]]&gt;2,IF(AND(טבלה20[[#This Row],[LengthofCycle]]-F966=F966-F965,טבלה20[[#This Row],[LengthofCycle]]-F966&lt;&gt;0),1,""),"")</f>
        <v/>
      </c>
      <c r="I967" t="str">
        <f>IF(טבלה20[[#This Row],[דילוג]]=1,SUM(H967:H968),"")</f>
        <v/>
      </c>
      <c r="J967" t="str">
        <f>IF(AND(טבלה20[[#This Row],[CycleNumber]]&gt;B966,טבלה20[[#This Row],[CycleNumber]]&gt;2),IF(טבלה20[[#This Row],[דילוג]]=1,טבלה20[[#This Row],[LengthofCycle]]-F966,J966),"")</f>
        <v/>
      </c>
      <c r="K967">
        <f>IF(AND(טבלה20[[#This Row],[CycleNumber]]&gt;B966,טבלה20[[#This Row],[CycleNumber]]&gt;2),IF(טבלה20[[#This Row],[דילוג]]=1,1,IF(MAX(K965:K966)=1,1,IF(טבלה20[[#This Row],[LengthofCycle]]-F966&lt;&gt;טבלה20[[#This Row],[הפרש קבוע אחרון]],0,""))),"")</f>
        <v>0</v>
      </c>
      <c r="L967" t="str">
        <f>IF(טבלה20[[#This Row],[CycleNumber]]&lt;3,"",IF(טבלה20[[#This Row],[דילוג]]=1,1,IF(L966="","",IF(טבלה20[[#This Row],[LengthofCycle]]-F966=טבלה20[[#This Row],[הפרש קבוע אחרון]],1,IF(L966+1&gt;3,"",L966+1)))))</f>
        <v/>
      </c>
      <c r="M967" t="str">
        <f>IF(AND(טבלה20[[#This Row],[פעילות]]=1,L968=2,L969=1,B969&gt;טבלה20[[#This Row],[CycleNumber]]),1,"")</f>
        <v/>
      </c>
      <c r="N967" t="str">
        <f>IF(AND(טבלה20[[#This Row],[האם יש לאישה וסת דילוג?]]=1,טבלה20[[#This Row],[CycleNumber]]&gt;5),IF(AND(טבלה20[[#This Row],[LengthofCycle]]=F964,F966=F963,F965=F962),1,""),"")</f>
        <v/>
      </c>
      <c r="O967" t="str">
        <f>IF(OR(טבלה20[[#This Row],[פעילות]]="",L966=""),"",IF(טבלה20[[#This Row],[פעילות]]=1,1,0))</f>
        <v/>
      </c>
      <c r="P967" t="str">
        <f>IF(AND(טבלה20[[#This Row],[הפרש קבוע אחרון]]&lt;&gt;"",טבלה20[[#This Row],[CycleNumber]]&lt;B968,B968&lt;&gt;"",טבלה20[[#This Row],[פעילות]]&lt;4),IF(F968-טבלה20[[#This Row],[LengthofCycle]]=טבלה20[[#This Row],[הפרש קבוע אחרון]],1,0),"")</f>
        <v/>
      </c>
      <c r="Q967" s="14" t="str">
        <f>IF(טבלה20[[#This Row],[פעילות]]="","",IF(OR(Q966="",AND(טבלה20[[#This Row],[דילוג]]=1,L966=3)),1,Q966+1))</f>
        <v/>
      </c>
      <c r="R967" s="14" t="str">
        <f>IF(AND(טבלה20[[#This Row],[מחזורי פעילות]]=3,H968=1,טבלה20[[#This Row],[הפרש קבוע אחרון]]&lt;&gt;J968),1,"")</f>
        <v/>
      </c>
      <c r="S967" s="14" t="str">
        <f>IF(AND(טבלה20[[#This Row],[מחזורי פעילות]]=3,H968=1,טבלה20[[#This Row],[הפרש קבוע אחרון]]=J968),1,"")</f>
        <v/>
      </c>
      <c r="T967" s="14" t="str">
        <f>IF(AND(טבלה20[[#This Row],[דילוג]]=1,טבלה20[[#This Row],[הפרש קבוע אחרון]]=J966,טבלה20[[#This Row],[מחזורי פעילות]]&gt;1),1,"")</f>
        <v/>
      </c>
      <c r="U967" s="14" t="str">
        <f>IF(OR(AND(טבלה20[[#This Row],[מחזורי פעילות]]&lt;&gt;"",Q968=""),AND(טבלה20[[#This Row],[פעילות]]=3,Q968=1)),טבלה20[[#This Row],[מחזורי פעילות]],"")</f>
        <v/>
      </c>
      <c r="V967" s="14" t="str">
        <f>IF(טבלה20[[#This Row],[באיזה מחזור נעקר אחרי קביעה?]]&lt;&gt;"",1,"")</f>
        <v/>
      </c>
      <c r="W967" s="14" t="str">
        <f>IF(AND(טבלה20[[#This Row],[באיזה מחזור נעקר אחרי קביעה?]]&lt;&gt;"",טבלה20[[#This Row],[CycleNumber]]&gt;B968),טבלה20[[#This Row],[באיזה מחזור נעקר אחרי קביעה?]],"")</f>
        <v/>
      </c>
      <c r="X967" s="14" t="str">
        <f>IF(AND(טבלה20[[#This Row],[הפרש קבוע אחרון]]&lt;&gt;"",J966=""),טבלה20[[#This Row],[CycleNumber]],"")</f>
        <v/>
      </c>
      <c r="Y967" s="14" t="str">
        <f>IF(OR(טבלה20[[#This Row],[CycleNumber]]&gt;B968,B968=""),טבלה20[[#This Row],[CycleNumber]],"")</f>
        <v/>
      </c>
      <c r="Z9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7" t="s">
        <v>85</v>
      </c>
      <c r="AS967">
        <v>7</v>
      </c>
      <c r="AT967">
        <v>38</v>
      </c>
      <c r="AU967">
        <f t="shared" si="33"/>
        <v>0</v>
      </c>
      <c r="AV967" t="str">
        <f t="shared" si="34"/>
        <v/>
      </c>
    </row>
    <row r="968" spans="1:48" x14ac:dyDescent="0.25">
      <c r="A968" t="s">
        <v>85</v>
      </c>
      <c r="B968">
        <v>9</v>
      </c>
      <c r="C968">
        <v>0</v>
      </c>
      <c r="D968">
        <v>1</v>
      </c>
      <c r="E968">
        <v>0</v>
      </c>
      <c r="F968">
        <v>32</v>
      </c>
      <c r="G968">
        <f>טבלה20[[#This Row],[LengthofCycle]]+1</f>
        <v>33</v>
      </c>
      <c r="H968" t="str">
        <f>IF(טבלה20[[#This Row],[CycleNumber]]&gt;2,IF(AND(טבלה20[[#This Row],[LengthofCycle]]-F967=F967-F966,טבלה20[[#This Row],[LengthofCycle]]-F967&lt;&gt;0),1,""),"")</f>
        <v/>
      </c>
      <c r="I968" t="str">
        <f>IF(טבלה20[[#This Row],[דילוג]]=1,SUM(H968:H969),"")</f>
        <v/>
      </c>
      <c r="J968" t="str">
        <f>IF(AND(טבלה20[[#This Row],[CycleNumber]]&gt;B967,טבלה20[[#This Row],[CycleNumber]]&gt;2),IF(טבלה20[[#This Row],[דילוג]]=1,טבלה20[[#This Row],[LengthofCycle]]-F967,J967),"")</f>
        <v/>
      </c>
      <c r="K968">
        <f>IF(AND(טבלה20[[#This Row],[CycleNumber]]&gt;B967,טבלה20[[#This Row],[CycleNumber]]&gt;2),IF(טבלה20[[#This Row],[דילוג]]=1,1,IF(MAX(K966:K967)=1,1,IF(טבלה20[[#This Row],[LengthofCycle]]-F967&lt;&gt;טבלה20[[#This Row],[הפרש קבוע אחרון]],0,""))),"")</f>
        <v>0</v>
      </c>
      <c r="L968" t="str">
        <f>IF(טבלה20[[#This Row],[CycleNumber]]&lt;3,"",IF(טבלה20[[#This Row],[דילוג]]=1,1,IF(L967="","",IF(טבלה20[[#This Row],[LengthofCycle]]-F967=טבלה20[[#This Row],[הפרש קבוע אחרון]],1,IF(L967+1&gt;3,"",L967+1)))))</f>
        <v/>
      </c>
      <c r="M968" t="str">
        <f>IF(AND(טבלה20[[#This Row],[פעילות]]=1,L969=2,L970=1,B970&gt;טבלה20[[#This Row],[CycleNumber]]),1,"")</f>
        <v/>
      </c>
      <c r="N968" t="str">
        <f>IF(AND(טבלה20[[#This Row],[האם יש לאישה וסת דילוג?]]=1,טבלה20[[#This Row],[CycleNumber]]&gt;5),IF(AND(טבלה20[[#This Row],[LengthofCycle]]=F965,F967=F964,F966=F963),1,""),"")</f>
        <v/>
      </c>
      <c r="O968" t="str">
        <f>IF(OR(טבלה20[[#This Row],[פעילות]]="",L967=""),"",IF(טבלה20[[#This Row],[פעילות]]=1,1,0))</f>
        <v/>
      </c>
      <c r="P968" t="str">
        <f>IF(AND(טבלה20[[#This Row],[הפרש קבוע אחרון]]&lt;&gt;"",טבלה20[[#This Row],[CycleNumber]]&lt;B969,B969&lt;&gt;"",טבלה20[[#This Row],[פעילות]]&lt;4),IF(F969-טבלה20[[#This Row],[LengthofCycle]]=טבלה20[[#This Row],[הפרש קבוע אחרון]],1,0),"")</f>
        <v/>
      </c>
      <c r="Q968" s="14" t="str">
        <f>IF(טבלה20[[#This Row],[פעילות]]="","",IF(OR(Q967="",AND(טבלה20[[#This Row],[דילוג]]=1,L967=3)),1,Q967+1))</f>
        <v/>
      </c>
      <c r="R968" s="14" t="str">
        <f>IF(AND(טבלה20[[#This Row],[מחזורי פעילות]]=3,H969=1,טבלה20[[#This Row],[הפרש קבוע אחרון]]&lt;&gt;J969),1,"")</f>
        <v/>
      </c>
      <c r="S968" s="14" t="str">
        <f>IF(AND(טבלה20[[#This Row],[מחזורי פעילות]]=3,H969=1,טבלה20[[#This Row],[הפרש קבוע אחרון]]=J969),1,"")</f>
        <v/>
      </c>
      <c r="T968" s="14" t="str">
        <f>IF(AND(טבלה20[[#This Row],[דילוג]]=1,טבלה20[[#This Row],[הפרש קבוע אחרון]]=J967,טבלה20[[#This Row],[מחזורי פעילות]]&gt;1),1,"")</f>
        <v/>
      </c>
      <c r="U968" s="14" t="str">
        <f>IF(OR(AND(טבלה20[[#This Row],[מחזורי פעילות]]&lt;&gt;"",Q969=""),AND(טבלה20[[#This Row],[פעילות]]=3,Q969=1)),טבלה20[[#This Row],[מחזורי פעילות]],"")</f>
        <v/>
      </c>
      <c r="V968" s="14" t="str">
        <f>IF(טבלה20[[#This Row],[באיזה מחזור נעקר אחרי קביעה?]]&lt;&gt;"",1,"")</f>
        <v/>
      </c>
      <c r="W968" s="14" t="str">
        <f>IF(AND(טבלה20[[#This Row],[באיזה מחזור נעקר אחרי קביעה?]]&lt;&gt;"",טבלה20[[#This Row],[CycleNumber]]&gt;B969),טבלה20[[#This Row],[באיזה מחזור נעקר אחרי קביעה?]],"")</f>
        <v/>
      </c>
      <c r="X968" s="14" t="str">
        <f>IF(AND(טבלה20[[#This Row],[הפרש קבוע אחרון]]&lt;&gt;"",J967=""),טבלה20[[#This Row],[CycleNumber]],"")</f>
        <v/>
      </c>
      <c r="Y968" s="14" t="str">
        <f>IF(OR(טבלה20[[#This Row],[CycleNumber]]&gt;B969,B969=""),טבלה20[[#This Row],[CycleNumber]],"")</f>
        <v/>
      </c>
      <c r="Z9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8" t="s">
        <v>85</v>
      </c>
      <c r="AS968">
        <v>8</v>
      </c>
      <c r="AT968">
        <v>32</v>
      </c>
      <c r="AU968">
        <f t="shared" si="33"/>
        <v>0</v>
      </c>
      <c r="AV968" t="str">
        <f t="shared" si="34"/>
        <v/>
      </c>
    </row>
    <row r="969" spans="1:48" x14ac:dyDescent="0.25">
      <c r="A969" t="s">
        <v>85</v>
      </c>
      <c r="B969">
        <v>10</v>
      </c>
      <c r="C969">
        <v>0</v>
      </c>
      <c r="D969">
        <v>1</v>
      </c>
      <c r="E969">
        <v>0</v>
      </c>
      <c r="F969">
        <v>30</v>
      </c>
      <c r="G969">
        <f>טבלה20[[#This Row],[LengthofCycle]]+1</f>
        <v>31</v>
      </c>
      <c r="H969" t="str">
        <f>IF(טבלה20[[#This Row],[CycleNumber]]&gt;2,IF(AND(טבלה20[[#This Row],[LengthofCycle]]-F968=F968-F967,טבלה20[[#This Row],[LengthofCycle]]-F968&lt;&gt;0),1,""),"")</f>
        <v/>
      </c>
      <c r="I969" t="str">
        <f>IF(טבלה20[[#This Row],[דילוג]]=1,SUM(H969:H970),"")</f>
        <v/>
      </c>
      <c r="J969" t="str">
        <f>IF(AND(טבלה20[[#This Row],[CycleNumber]]&gt;B968,טבלה20[[#This Row],[CycleNumber]]&gt;2),IF(טבלה20[[#This Row],[דילוג]]=1,טבלה20[[#This Row],[LengthofCycle]]-F968,J968),"")</f>
        <v/>
      </c>
      <c r="K969">
        <f>IF(AND(טבלה20[[#This Row],[CycleNumber]]&gt;B968,טבלה20[[#This Row],[CycleNumber]]&gt;2),IF(טבלה20[[#This Row],[דילוג]]=1,1,IF(MAX(K967:K968)=1,1,IF(טבלה20[[#This Row],[LengthofCycle]]-F968&lt;&gt;טבלה20[[#This Row],[הפרש קבוע אחרון]],0,""))),"")</f>
        <v>0</v>
      </c>
      <c r="L969" t="str">
        <f>IF(טבלה20[[#This Row],[CycleNumber]]&lt;3,"",IF(טבלה20[[#This Row],[דילוג]]=1,1,IF(L968="","",IF(טבלה20[[#This Row],[LengthofCycle]]-F968=טבלה20[[#This Row],[הפרש קבוע אחרון]],1,IF(L968+1&gt;3,"",L968+1)))))</f>
        <v/>
      </c>
      <c r="M969" t="str">
        <f>IF(AND(טבלה20[[#This Row],[פעילות]]=1,L970=2,L971=1,B971&gt;טבלה20[[#This Row],[CycleNumber]]),1,"")</f>
        <v/>
      </c>
      <c r="N969" t="str">
        <f>IF(AND(טבלה20[[#This Row],[האם יש לאישה וסת דילוג?]]=1,טבלה20[[#This Row],[CycleNumber]]&gt;5),IF(AND(טבלה20[[#This Row],[LengthofCycle]]=F966,F968=F965,F967=F964),1,""),"")</f>
        <v/>
      </c>
      <c r="O969" t="str">
        <f>IF(OR(טבלה20[[#This Row],[פעילות]]="",L968=""),"",IF(טבלה20[[#This Row],[פעילות]]=1,1,0))</f>
        <v/>
      </c>
      <c r="P969" t="str">
        <f>IF(AND(טבלה20[[#This Row],[הפרש קבוע אחרון]]&lt;&gt;"",טבלה20[[#This Row],[CycleNumber]]&lt;B970,B970&lt;&gt;"",טבלה20[[#This Row],[פעילות]]&lt;4),IF(F970-טבלה20[[#This Row],[LengthofCycle]]=טבלה20[[#This Row],[הפרש קבוע אחרון]],1,0),"")</f>
        <v/>
      </c>
      <c r="Q969" s="14" t="str">
        <f>IF(טבלה20[[#This Row],[פעילות]]="","",IF(OR(Q968="",AND(טבלה20[[#This Row],[דילוג]]=1,L968=3)),1,Q968+1))</f>
        <v/>
      </c>
      <c r="R969" s="14" t="str">
        <f>IF(AND(טבלה20[[#This Row],[מחזורי פעילות]]=3,H970=1,טבלה20[[#This Row],[הפרש קבוע אחרון]]&lt;&gt;J970),1,"")</f>
        <v/>
      </c>
      <c r="S969" s="14" t="str">
        <f>IF(AND(טבלה20[[#This Row],[מחזורי פעילות]]=3,H970=1,טבלה20[[#This Row],[הפרש קבוע אחרון]]=J970),1,"")</f>
        <v/>
      </c>
      <c r="T969" s="14" t="str">
        <f>IF(AND(טבלה20[[#This Row],[דילוג]]=1,טבלה20[[#This Row],[הפרש קבוע אחרון]]=J968,טבלה20[[#This Row],[מחזורי פעילות]]&gt;1),1,"")</f>
        <v/>
      </c>
      <c r="U969" s="14" t="str">
        <f>IF(OR(AND(טבלה20[[#This Row],[מחזורי פעילות]]&lt;&gt;"",Q970=""),AND(טבלה20[[#This Row],[פעילות]]=3,Q970=1)),טבלה20[[#This Row],[מחזורי פעילות]],"")</f>
        <v/>
      </c>
      <c r="V969" s="14" t="str">
        <f>IF(טבלה20[[#This Row],[באיזה מחזור נעקר אחרי קביעה?]]&lt;&gt;"",1,"")</f>
        <v/>
      </c>
      <c r="W969" s="14" t="str">
        <f>IF(AND(טבלה20[[#This Row],[באיזה מחזור נעקר אחרי קביעה?]]&lt;&gt;"",טבלה20[[#This Row],[CycleNumber]]&gt;B970),טבלה20[[#This Row],[באיזה מחזור נעקר אחרי קביעה?]],"")</f>
        <v/>
      </c>
      <c r="X969" s="14" t="str">
        <f>IF(AND(טבלה20[[#This Row],[הפרש קבוע אחרון]]&lt;&gt;"",J968=""),טבלה20[[#This Row],[CycleNumber]],"")</f>
        <v/>
      </c>
      <c r="Y969" s="14" t="str">
        <f>IF(OR(טבלה20[[#This Row],[CycleNumber]]&gt;B970,B970=""),טבלה20[[#This Row],[CycleNumber]],"")</f>
        <v/>
      </c>
      <c r="Z9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69" t="s">
        <v>85</v>
      </c>
      <c r="AS969">
        <v>9</v>
      </c>
      <c r="AT969">
        <v>32</v>
      </c>
      <c r="AU969">
        <f t="shared" si="33"/>
        <v>0</v>
      </c>
      <c r="AV969" t="str">
        <f t="shared" si="34"/>
        <v/>
      </c>
    </row>
    <row r="970" spans="1:48" x14ac:dyDescent="0.25">
      <c r="A970" t="s">
        <v>85</v>
      </c>
      <c r="B970">
        <v>11</v>
      </c>
      <c r="C970">
        <v>0</v>
      </c>
      <c r="D970">
        <v>1</v>
      </c>
      <c r="E970">
        <v>0</v>
      </c>
      <c r="F970">
        <v>35</v>
      </c>
      <c r="G970">
        <f>טבלה20[[#This Row],[LengthofCycle]]+1</f>
        <v>36</v>
      </c>
      <c r="H970" t="str">
        <f>IF(טבלה20[[#This Row],[CycleNumber]]&gt;2,IF(AND(טבלה20[[#This Row],[LengthofCycle]]-F969=F969-F968,טבלה20[[#This Row],[LengthofCycle]]-F969&lt;&gt;0),1,""),"")</f>
        <v/>
      </c>
      <c r="I970" t="str">
        <f>IF(טבלה20[[#This Row],[דילוג]]=1,SUM(H970:H971),"")</f>
        <v/>
      </c>
      <c r="J970" t="str">
        <f>IF(AND(טבלה20[[#This Row],[CycleNumber]]&gt;B969,טבלה20[[#This Row],[CycleNumber]]&gt;2),IF(טבלה20[[#This Row],[דילוג]]=1,טבלה20[[#This Row],[LengthofCycle]]-F969,J969),"")</f>
        <v/>
      </c>
      <c r="K970">
        <f>IF(AND(טבלה20[[#This Row],[CycleNumber]]&gt;B969,טבלה20[[#This Row],[CycleNumber]]&gt;2),IF(טבלה20[[#This Row],[דילוג]]=1,1,IF(MAX(K968:K969)=1,1,IF(טבלה20[[#This Row],[LengthofCycle]]-F969&lt;&gt;טבלה20[[#This Row],[הפרש קבוע אחרון]],0,""))),"")</f>
        <v>0</v>
      </c>
      <c r="L970" t="str">
        <f>IF(טבלה20[[#This Row],[CycleNumber]]&lt;3,"",IF(טבלה20[[#This Row],[דילוג]]=1,1,IF(L969="","",IF(טבלה20[[#This Row],[LengthofCycle]]-F969=טבלה20[[#This Row],[הפרש קבוע אחרון]],1,IF(L969+1&gt;3,"",L969+1)))))</f>
        <v/>
      </c>
      <c r="M970" t="str">
        <f>IF(AND(טבלה20[[#This Row],[פעילות]]=1,L971=2,L972=1,B972&gt;טבלה20[[#This Row],[CycleNumber]]),1,"")</f>
        <v/>
      </c>
      <c r="N970" t="str">
        <f>IF(AND(טבלה20[[#This Row],[האם יש לאישה וסת דילוג?]]=1,טבלה20[[#This Row],[CycleNumber]]&gt;5),IF(AND(טבלה20[[#This Row],[LengthofCycle]]=F967,F969=F966,F968=F965),1,""),"")</f>
        <v/>
      </c>
      <c r="O970" t="str">
        <f>IF(OR(טבלה20[[#This Row],[פעילות]]="",L969=""),"",IF(טבלה20[[#This Row],[פעילות]]=1,1,0))</f>
        <v/>
      </c>
      <c r="P970" t="str">
        <f>IF(AND(טבלה20[[#This Row],[הפרש קבוע אחרון]]&lt;&gt;"",טבלה20[[#This Row],[CycleNumber]]&lt;B971,B971&lt;&gt;"",טבלה20[[#This Row],[פעילות]]&lt;4),IF(F971-טבלה20[[#This Row],[LengthofCycle]]=טבלה20[[#This Row],[הפרש קבוע אחרון]],1,0),"")</f>
        <v/>
      </c>
      <c r="Q970" s="14" t="str">
        <f>IF(טבלה20[[#This Row],[פעילות]]="","",IF(OR(Q969="",AND(טבלה20[[#This Row],[דילוג]]=1,L969=3)),1,Q969+1))</f>
        <v/>
      </c>
      <c r="R970" s="14" t="str">
        <f>IF(AND(טבלה20[[#This Row],[מחזורי פעילות]]=3,H971=1,טבלה20[[#This Row],[הפרש קבוע אחרון]]&lt;&gt;J971),1,"")</f>
        <v/>
      </c>
      <c r="S970" s="14" t="str">
        <f>IF(AND(טבלה20[[#This Row],[מחזורי פעילות]]=3,H971=1,טבלה20[[#This Row],[הפרש קבוע אחרון]]=J971),1,"")</f>
        <v/>
      </c>
      <c r="T970" s="14" t="str">
        <f>IF(AND(טבלה20[[#This Row],[דילוג]]=1,טבלה20[[#This Row],[הפרש קבוע אחרון]]=J969,טבלה20[[#This Row],[מחזורי פעילות]]&gt;1),1,"")</f>
        <v/>
      </c>
      <c r="U970" s="14" t="str">
        <f>IF(OR(AND(טבלה20[[#This Row],[מחזורי פעילות]]&lt;&gt;"",Q971=""),AND(טבלה20[[#This Row],[פעילות]]=3,Q971=1)),טבלה20[[#This Row],[מחזורי פעילות]],"")</f>
        <v/>
      </c>
      <c r="V970" s="14" t="str">
        <f>IF(טבלה20[[#This Row],[באיזה מחזור נעקר אחרי קביעה?]]&lt;&gt;"",1,"")</f>
        <v/>
      </c>
      <c r="W970" s="14" t="str">
        <f>IF(AND(טבלה20[[#This Row],[באיזה מחזור נעקר אחרי קביעה?]]&lt;&gt;"",טבלה20[[#This Row],[CycleNumber]]&gt;B971),טבלה20[[#This Row],[באיזה מחזור נעקר אחרי קביעה?]],"")</f>
        <v/>
      </c>
      <c r="X970" s="14" t="str">
        <f>IF(AND(טבלה20[[#This Row],[הפרש קבוע אחרון]]&lt;&gt;"",J969=""),טבלה20[[#This Row],[CycleNumber]],"")</f>
        <v/>
      </c>
      <c r="Y970" s="14" t="str">
        <f>IF(OR(טבלה20[[#This Row],[CycleNumber]]&gt;B971,B971=""),טבלה20[[#This Row],[CycleNumber]],"")</f>
        <v/>
      </c>
      <c r="Z9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0" t="s">
        <v>85</v>
      </c>
      <c r="AS970">
        <v>10</v>
      </c>
      <c r="AT970">
        <v>30</v>
      </c>
      <c r="AU970">
        <f t="shared" si="33"/>
        <v>0</v>
      </c>
      <c r="AV970" t="str">
        <f t="shared" si="34"/>
        <v/>
      </c>
    </row>
    <row r="971" spans="1:48" x14ac:dyDescent="0.25">
      <c r="A971" t="s">
        <v>85</v>
      </c>
      <c r="B971">
        <v>12</v>
      </c>
      <c r="C971">
        <v>0</v>
      </c>
      <c r="D971">
        <v>1</v>
      </c>
      <c r="E971">
        <v>0</v>
      </c>
      <c r="F971">
        <v>36</v>
      </c>
      <c r="G971">
        <f>טבלה20[[#This Row],[LengthofCycle]]+1</f>
        <v>37</v>
      </c>
      <c r="H971" t="str">
        <f>IF(טבלה20[[#This Row],[CycleNumber]]&gt;2,IF(AND(טבלה20[[#This Row],[LengthofCycle]]-F970=F970-F969,טבלה20[[#This Row],[LengthofCycle]]-F970&lt;&gt;0),1,""),"")</f>
        <v/>
      </c>
      <c r="I971" t="str">
        <f>IF(טבלה20[[#This Row],[דילוג]]=1,SUM(H971:H972),"")</f>
        <v/>
      </c>
      <c r="J971" t="str">
        <f>IF(AND(טבלה20[[#This Row],[CycleNumber]]&gt;B970,טבלה20[[#This Row],[CycleNumber]]&gt;2),IF(טבלה20[[#This Row],[דילוג]]=1,טבלה20[[#This Row],[LengthofCycle]]-F970,J970),"")</f>
        <v/>
      </c>
      <c r="K971">
        <f>IF(AND(טבלה20[[#This Row],[CycleNumber]]&gt;B970,טבלה20[[#This Row],[CycleNumber]]&gt;2),IF(טבלה20[[#This Row],[דילוג]]=1,1,IF(MAX(K969:K970)=1,1,IF(טבלה20[[#This Row],[LengthofCycle]]-F970&lt;&gt;טבלה20[[#This Row],[הפרש קבוע אחרון]],0,""))),"")</f>
        <v>0</v>
      </c>
      <c r="L971" t="str">
        <f>IF(טבלה20[[#This Row],[CycleNumber]]&lt;3,"",IF(טבלה20[[#This Row],[דילוג]]=1,1,IF(L970="","",IF(טבלה20[[#This Row],[LengthofCycle]]-F970=טבלה20[[#This Row],[הפרש קבוע אחרון]],1,IF(L970+1&gt;3,"",L970+1)))))</f>
        <v/>
      </c>
      <c r="M971" t="str">
        <f>IF(AND(טבלה20[[#This Row],[פעילות]]=1,L972=2,L973=1,B973&gt;טבלה20[[#This Row],[CycleNumber]]),1,"")</f>
        <v/>
      </c>
      <c r="N971" t="str">
        <f>IF(AND(טבלה20[[#This Row],[האם יש לאישה וסת דילוג?]]=1,טבלה20[[#This Row],[CycleNumber]]&gt;5),IF(AND(טבלה20[[#This Row],[LengthofCycle]]=F968,F970=F967,F969=F966),1,""),"")</f>
        <v/>
      </c>
      <c r="O971" t="str">
        <f>IF(OR(טבלה20[[#This Row],[פעילות]]="",L970=""),"",IF(טבלה20[[#This Row],[פעילות]]=1,1,0))</f>
        <v/>
      </c>
      <c r="P971" t="str">
        <f>IF(AND(טבלה20[[#This Row],[הפרש קבוע אחרון]]&lt;&gt;"",טבלה20[[#This Row],[CycleNumber]]&lt;B972,B972&lt;&gt;"",טבלה20[[#This Row],[פעילות]]&lt;4),IF(F972-טבלה20[[#This Row],[LengthofCycle]]=טבלה20[[#This Row],[הפרש קבוע אחרון]],1,0),"")</f>
        <v/>
      </c>
      <c r="Q971" s="14" t="str">
        <f>IF(טבלה20[[#This Row],[פעילות]]="","",IF(OR(Q970="",AND(טבלה20[[#This Row],[דילוג]]=1,L970=3)),1,Q970+1))</f>
        <v/>
      </c>
      <c r="R971" s="14" t="str">
        <f>IF(AND(טבלה20[[#This Row],[מחזורי פעילות]]=3,H972=1,טבלה20[[#This Row],[הפרש קבוע אחרון]]&lt;&gt;J972),1,"")</f>
        <v/>
      </c>
      <c r="S971" s="14" t="str">
        <f>IF(AND(טבלה20[[#This Row],[מחזורי פעילות]]=3,H972=1,טבלה20[[#This Row],[הפרש קבוע אחרון]]=J972),1,"")</f>
        <v/>
      </c>
      <c r="T971" s="14" t="str">
        <f>IF(AND(טבלה20[[#This Row],[דילוג]]=1,טבלה20[[#This Row],[הפרש קבוע אחרון]]=J970,טבלה20[[#This Row],[מחזורי פעילות]]&gt;1),1,"")</f>
        <v/>
      </c>
      <c r="U971" s="14" t="str">
        <f>IF(OR(AND(טבלה20[[#This Row],[מחזורי פעילות]]&lt;&gt;"",Q972=""),AND(טבלה20[[#This Row],[פעילות]]=3,Q972=1)),טבלה20[[#This Row],[מחזורי פעילות]],"")</f>
        <v/>
      </c>
      <c r="V971" s="14" t="str">
        <f>IF(טבלה20[[#This Row],[באיזה מחזור נעקר אחרי קביעה?]]&lt;&gt;"",1,"")</f>
        <v/>
      </c>
      <c r="W971" s="14" t="str">
        <f>IF(AND(טבלה20[[#This Row],[באיזה מחזור נעקר אחרי קביעה?]]&lt;&gt;"",טבלה20[[#This Row],[CycleNumber]]&gt;B972),טבלה20[[#This Row],[באיזה מחזור נעקר אחרי קביעה?]],"")</f>
        <v/>
      </c>
      <c r="X971" s="14" t="str">
        <f>IF(AND(טבלה20[[#This Row],[הפרש קבוע אחרון]]&lt;&gt;"",J970=""),טבלה20[[#This Row],[CycleNumber]],"")</f>
        <v/>
      </c>
      <c r="Y971" s="14">
        <f>IF(OR(טבלה20[[#This Row],[CycleNumber]]&gt;B972,B972=""),טבלה20[[#This Row],[CycleNumber]],"")</f>
        <v>12</v>
      </c>
      <c r="Z9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1" t="s">
        <v>85</v>
      </c>
      <c r="AS971">
        <v>11</v>
      </c>
      <c r="AT971">
        <v>35</v>
      </c>
      <c r="AU971">
        <f t="shared" si="33"/>
        <v>0</v>
      </c>
      <c r="AV971" t="str">
        <f t="shared" si="34"/>
        <v/>
      </c>
    </row>
    <row r="972" spans="1:48" x14ac:dyDescent="0.25">
      <c r="A972" t="s">
        <v>86</v>
      </c>
      <c r="B972">
        <v>1</v>
      </c>
      <c r="C972">
        <v>0</v>
      </c>
      <c r="D972">
        <v>1</v>
      </c>
      <c r="E972">
        <v>0</v>
      </c>
      <c r="F972">
        <v>28</v>
      </c>
      <c r="G972">
        <f>טבלה20[[#This Row],[LengthofCycle]]+1</f>
        <v>29</v>
      </c>
      <c r="H972" t="str">
        <f>IF(טבלה20[[#This Row],[CycleNumber]]&gt;2,IF(AND(טבלה20[[#This Row],[LengthofCycle]]-F971=F971-F970,טבלה20[[#This Row],[LengthofCycle]]-F971&lt;&gt;0),1,""),"")</f>
        <v/>
      </c>
      <c r="I972" t="str">
        <f>IF(טבלה20[[#This Row],[דילוג]]=1,SUM(H972:H973),"")</f>
        <v/>
      </c>
      <c r="J972" t="str">
        <f>IF(AND(טבלה20[[#This Row],[CycleNumber]]&gt;B971,טבלה20[[#This Row],[CycleNumber]]&gt;2),IF(טבלה20[[#This Row],[דילוג]]=1,טבלה20[[#This Row],[LengthofCycle]]-F971,J971),"")</f>
        <v/>
      </c>
      <c r="K972" t="str">
        <f>IF(AND(טבלה20[[#This Row],[CycleNumber]]&gt;B971,טבלה20[[#This Row],[CycleNumber]]&gt;2),IF(טבלה20[[#This Row],[דילוג]]=1,1,IF(MAX(K970:K971)=1,1,IF(טבלה20[[#This Row],[LengthofCycle]]-F971&lt;&gt;טבלה20[[#This Row],[הפרש קבוע אחרון]],0,""))),"")</f>
        <v/>
      </c>
      <c r="L972" t="str">
        <f>IF(טבלה20[[#This Row],[CycleNumber]]&lt;3,"",IF(טבלה20[[#This Row],[דילוג]]=1,1,IF(L971="","",IF(טבלה20[[#This Row],[LengthofCycle]]-F971=טבלה20[[#This Row],[הפרש קבוע אחרון]],1,IF(L971+1&gt;3,"",L971+1)))))</f>
        <v/>
      </c>
      <c r="M972" t="str">
        <f>IF(AND(טבלה20[[#This Row],[פעילות]]=1,L973=2,L974=1,B974&gt;טבלה20[[#This Row],[CycleNumber]]),1,"")</f>
        <v/>
      </c>
      <c r="N972" t="str">
        <f>IF(AND(טבלה20[[#This Row],[האם יש לאישה וסת דילוג?]]=1,טבלה20[[#This Row],[CycleNumber]]&gt;5),IF(AND(טבלה20[[#This Row],[LengthofCycle]]=F969,F971=F968,F970=F967),1,""),"")</f>
        <v/>
      </c>
      <c r="O972" t="str">
        <f>IF(OR(טבלה20[[#This Row],[פעילות]]="",L971=""),"",IF(טבלה20[[#This Row],[פעילות]]=1,1,0))</f>
        <v/>
      </c>
      <c r="P972" t="str">
        <f>IF(AND(טבלה20[[#This Row],[הפרש קבוע אחרון]]&lt;&gt;"",טבלה20[[#This Row],[CycleNumber]]&lt;B973,B973&lt;&gt;"",טבלה20[[#This Row],[פעילות]]&lt;4),IF(F973-טבלה20[[#This Row],[LengthofCycle]]=טבלה20[[#This Row],[הפרש קבוע אחרון]],1,0),"")</f>
        <v/>
      </c>
      <c r="Q972" s="14" t="str">
        <f>IF(טבלה20[[#This Row],[פעילות]]="","",IF(OR(Q971="",AND(טבלה20[[#This Row],[דילוג]]=1,L971=3)),1,Q971+1))</f>
        <v/>
      </c>
      <c r="R972" s="14" t="str">
        <f>IF(AND(טבלה20[[#This Row],[מחזורי פעילות]]=3,H973=1,טבלה20[[#This Row],[הפרש קבוע אחרון]]&lt;&gt;J973),1,"")</f>
        <v/>
      </c>
      <c r="S972" s="14" t="str">
        <f>IF(AND(טבלה20[[#This Row],[מחזורי פעילות]]=3,H973=1,טבלה20[[#This Row],[הפרש קבוע אחרון]]=J973),1,"")</f>
        <v/>
      </c>
      <c r="T972" s="14" t="str">
        <f>IF(AND(טבלה20[[#This Row],[דילוג]]=1,טבלה20[[#This Row],[הפרש קבוע אחרון]]=J971,טבלה20[[#This Row],[מחזורי פעילות]]&gt;1),1,"")</f>
        <v/>
      </c>
      <c r="U972" s="14" t="str">
        <f>IF(OR(AND(טבלה20[[#This Row],[מחזורי פעילות]]&lt;&gt;"",Q973=""),AND(טבלה20[[#This Row],[פעילות]]=3,Q973=1)),טבלה20[[#This Row],[מחזורי פעילות]],"")</f>
        <v/>
      </c>
      <c r="V972" s="14" t="str">
        <f>IF(טבלה20[[#This Row],[באיזה מחזור נעקר אחרי קביעה?]]&lt;&gt;"",1,"")</f>
        <v/>
      </c>
      <c r="W972" s="14" t="str">
        <f>IF(AND(טבלה20[[#This Row],[באיזה מחזור נעקר אחרי קביעה?]]&lt;&gt;"",טבלה20[[#This Row],[CycleNumber]]&gt;B973),טבלה20[[#This Row],[באיזה מחזור נעקר אחרי קביעה?]],"")</f>
        <v/>
      </c>
      <c r="X972" s="14" t="str">
        <f>IF(AND(טבלה20[[#This Row],[הפרש קבוע אחרון]]&lt;&gt;"",J971=""),טבלה20[[#This Row],[CycleNumber]],"")</f>
        <v/>
      </c>
      <c r="Y972" s="14" t="str">
        <f>IF(OR(טבלה20[[#This Row],[CycleNumber]]&gt;B973,B973=""),טבלה20[[#This Row],[CycleNumber]],"")</f>
        <v/>
      </c>
      <c r="Z9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2" t="s">
        <v>85</v>
      </c>
      <c r="AS972">
        <v>12</v>
      </c>
      <c r="AT972">
        <v>36</v>
      </c>
      <c r="AU972">
        <f t="shared" si="33"/>
        <v>0</v>
      </c>
      <c r="AV972" t="str">
        <f t="shared" si="34"/>
        <v/>
      </c>
    </row>
    <row r="973" spans="1:48" x14ac:dyDescent="0.25">
      <c r="A973" t="s">
        <v>86</v>
      </c>
      <c r="B973">
        <v>2</v>
      </c>
      <c r="C973">
        <v>0</v>
      </c>
      <c r="D973">
        <v>1</v>
      </c>
      <c r="E973">
        <v>0</v>
      </c>
      <c r="F973">
        <v>31</v>
      </c>
      <c r="G973">
        <f>טבלה20[[#This Row],[LengthofCycle]]+1</f>
        <v>32</v>
      </c>
      <c r="H973" t="str">
        <f>IF(טבלה20[[#This Row],[CycleNumber]]&gt;2,IF(AND(טבלה20[[#This Row],[LengthofCycle]]-F972=F972-F971,טבלה20[[#This Row],[LengthofCycle]]-F972&lt;&gt;0),1,""),"")</f>
        <v/>
      </c>
      <c r="I973" t="str">
        <f>IF(טבלה20[[#This Row],[דילוג]]=1,SUM(H973:H974),"")</f>
        <v/>
      </c>
      <c r="J973" t="str">
        <f>IF(AND(טבלה20[[#This Row],[CycleNumber]]&gt;B972,טבלה20[[#This Row],[CycleNumber]]&gt;2),IF(טבלה20[[#This Row],[דילוג]]=1,טבלה20[[#This Row],[LengthofCycle]]-F972,J972),"")</f>
        <v/>
      </c>
      <c r="K973" t="str">
        <f>IF(AND(טבלה20[[#This Row],[CycleNumber]]&gt;B972,טבלה20[[#This Row],[CycleNumber]]&gt;2),IF(טבלה20[[#This Row],[דילוג]]=1,1,IF(MAX(K971:K972)=1,1,IF(טבלה20[[#This Row],[LengthofCycle]]-F972&lt;&gt;טבלה20[[#This Row],[הפרש קבוע אחרון]],0,""))),"")</f>
        <v/>
      </c>
      <c r="L973" t="str">
        <f>IF(טבלה20[[#This Row],[CycleNumber]]&lt;3,"",IF(טבלה20[[#This Row],[דילוג]]=1,1,IF(L972="","",IF(טבלה20[[#This Row],[LengthofCycle]]-F972=טבלה20[[#This Row],[הפרש קבוע אחרון]],1,IF(L972+1&gt;3,"",L972+1)))))</f>
        <v/>
      </c>
      <c r="M973" t="str">
        <f>IF(AND(טבלה20[[#This Row],[פעילות]]=1,L974=2,L975=1,B975&gt;טבלה20[[#This Row],[CycleNumber]]),1,"")</f>
        <v/>
      </c>
      <c r="N973" t="str">
        <f>IF(AND(טבלה20[[#This Row],[האם יש לאישה וסת דילוג?]]=1,טבלה20[[#This Row],[CycleNumber]]&gt;5),IF(AND(טבלה20[[#This Row],[LengthofCycle]]=F970,F972=F969,F971=F968),1,""),"")</f>
        <v/>
      </c>
      <c r="O973" t="str">
        <f>IF(OR(טבלה20[[#This Row],[פעילות]]="",L972=""),"",IF(טבלה20[[#This Row],[פעילות]]=1,1,0))</f>
        <v/>
      </c>
      <c r="P973" t="str">
        <f>IF(AND(טבלה20[[#This Row],[הפרש קבוע אחרון]]&lt;&gt;"",טבלה20[[#This Row],[CycleNumber]]&lt;B974,B974&lt;&gt;"",טבלה20[[#This Row],[פעילות]]&lt;4),IF(F974-טבלה20[[#This Row],[LengthofCycle]]=טבלה20[[#This Row],[הפרש קבוע אחרון]],1,0),"")</f>
        <v/>
      </c>
      <c r="Q973" s="14" t="str">
        <f>IF(טבלה20[[#This Row],[פעילות]]="","",IF(OR(Q972="",AND(טבלה20[[#This Row],[דילוג]]=1,L972=3)),1,Q972+1))</f>
        <v/>
      </c>
      <c r="R973" s="14" t="str">
        <f>IF(AND(טבלה20[[#This Row],[מחזורי פעילות]]=3,H974=1,טבלה20[[#This Row],[הפרש קבוע אחרון]]&lt;&gt;J974),1,"")</f>
        <v/>
      </c>
      <c r="S973" s="14" t="str">
        <f>IF(AND(טבלה20[[#This Row],[מחזורי פעילות]]=3,H974=1,טבלה20[[#This Row],[הפרש קבוע אחרון]]=J974),1,"")</f>
        <v/>
      </c>
      <c r="T973" s="14" t="str">
        <f>IF(AND(טבלה20[[#This Row],[דילוג]]=1,טבלה20[[#This Row],[הפרש קבוע אחרון]]=J972,טבלה20[[#This Row],[מחזורי פעילות]]&gt;1),1,"")</f>
        <v/>
      </c>
      <c r="U973" s="14" t="str">
        <f>IF(OR(AND(טבלה20[[#This Row],[מחזורי פעילות]]&lt;&gt;"",Q974=""),AND(טבלה20[[#This Row],[פעילות]]=3,Q974=1)),טבלה20[[#This Row],[מחזורי פעילות]],"")</f>
        <v/>
      </c>
      <c r="V973" s="14" t="str">
        <f>IF(טבלה20[[#This Row],[באיזה מחזור נעקר אחרי קביעה?]]&lt;&gt;"",1,"")</f>
        <v/>
      </c>
      <c r="W973" s="14" t="str">
        <f>IF(AND(טבלה20[[#This Row],[באיזה מחזור נעקר אחרי קביעה?]]&lt;&gt;"",טבלה20[[#This Row],[CycleNumber]]&gt;B974),טבלה20[[#This Row],[באיזה מחזור נעקר אחרי קביעה?]],"")</f>
        <v/>
      </c>
      <c r="X973" s="14" t="str">
        <f>IF(AND(טבלה20[[#This Row],[הפרש קבוע אחרון]]&lt;&gt;"",J972=""),טבלה20[[#This Row],[CycleNumber]],"")</f>
        <v/>
      </c>
      <c r="Y973" s="14" t="str">
        <f>IF(OR(טבלה20[[#This Row],[CycleNumber]]&gt;B974,B974=""),טבלה20[[#This Row],[CycleNumber]],"")</f>
        <v/>
      </c>
      <c r="Z9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3" t="s">
        <v>86</v>
      </c>
      <c r="AS973">
        <v>1</v>
      </c>
      <c r="AT973">
        <v>28</v>
      </c>
      <c r="AU973" t="str">
        <f t="shared" si="33"/>
        <v/>
      </c>
      <c r="AV973" t="str">
        <f t="shared" si="34"/>
        <v/>
      </c>
    </row>
    <row r="974" spans="1:48" x14ac:dyDescent="0.25">
      <c r="A974" t="s">
        <v>86</v>
      </c>
      <c r="B974">
        <v>3</v>
      </c>
      <c r="C974">
        <v>0</v>
      </c>
      <c r="D974">
        <v>1</v>
      </c>
      <c r="E974">
        <v>0</v>
      </c>
      <c r="F974">
        <v>28</v>
      </c>
      <c r="G974">
        <f>טבלה20[[#This Row],[LengthofCycle]]+1</f>
        <v>29</v>
      </c>
      <c r="H974" t="str">
        <f>IF(טבלה20[[#This Row],[CycleNumber]]&gt;2,IF(AND(טבלה20[[#This Row],[LengthofCycle]]-F973=F973-F972,טבלה20[[#This Row],[LengthofCycle]]-F973&lt;&gt;0),1,""),"")</f>
        <v/>
      </c>
      <c r="I974" t="str">
        <f>IF(טבלה20[[#This Row],[דילוג]]=1,SUM(H974:H975),"")</f>
        <v/>
      </c>
      <c r="J974" t="str">
        <f>IF(AND(טבלה20[[#This Row],[CycleNumber]]&gt;B973,טבלה20[[#This Row],[CycleNumber]]&gt;2),IF(טבלה20[[#This Row],[דילוג]]=1,טבלה20[[#This Row],[LengthofCycle]]-F973,J973),"")</f>
        <v/>
      </c>
      <c r="K974">
        <f>IF(AND(טבלה20[[#This Row],[CycleNumber]]&gt;B973,טבלה20[[#This Row],[CycleNumber]]&gt;2),IF(טבלה20[[#This Row],[דילוג]]=1,1,IF(MAX(K972:K973)=1,1,IF(טבלה20[[#This Row],[LengthofCycle]]-F973&lt;&gt;טבלה20[[#This Row],[הפרש קבוע אחרון]],0,""))),"")</f>
        <v>0</v>
      </c>
      <c r="L974" t="str">
        <f>IF(טבלה20[[#This Row],[CycleNumber]]&lt;3,"",IF(טבלה20[[#This Row],[דילוג]]=1,1,IF(L973="","",IF(טבלה20[[#This Row],[LengthofCycle]]-F973=טבלה20[[#This Row],[הפרש קבוע אחרון]],1,IF(L973+1&gt;3,"",L973+1)))))</f>
        <v/>
      </c>
      <c r="M974" t="str">
        <f>IF(AND(טבלה20[[#This Row],[פעילות]]=1,L975=2,L976=1,B976&gt;טבלה20[[#This Row],[CycleNumber]]),1,"")</f>
        <v/>
      </c>
      <c r="N974" t="str">
        <f>IF(AND(טבלה20[[#This Row],[האם יש לאישה וסת דילוג?]]=1,טבלה20[[#This Row],[CycleNumber]]&gt;5),IF(AND(טבלה20[[#This Row],[LengthofCycle]]=F971,F973=F970,F972=F969),1,""),"")</f>
        <v/>
      </c>
      <c r="O974" t="str">
        <f>IF(OR(טבלה20[[#This Row],[פעילות]]="",L973=""),"",IF(טבלה20[[#This Row],[פעילות]]=1,1,0))</f>
        <v/>
      </c>
      <c r="P974" t="str">
        <f>IF(AND(טבלה20[[#This Row],[הפרש קבוע אחרון]]&lt;&gt;"",טבלה20[[#This Row],[CycleNumber]]&lt;B975,B975&lt;&gt;"",טבלה20[[#This Row],[פעילות]]&lt;4),IF(F975-טבלה20[[#This Row],[LengthofCycle]]=טבלה20[[#This Row],[הפרש קבוע אחרון]],1,0),"")</f>
        <v/>
      </c>
      <c r="Q974" s="14" t="str">
        <f>IF(טבלה20[[#This Row],[פעילות]]="","",IF(OR(Q973="",AND(טבלה20[[#This Row],[דילוג]]=1,L973=3)),1,Q973+1))</f>
        <v/>
      </c>
      <c r="R974" s="14" t="str">
        <f>IF(AND(טבלה20[[#This Row],[מחזורי פעילות]]=3,H975=1,טבלה20[[#This Row],[הפרש קבוע אחרון]]&lt;&gt;J975),1,"")</f>
        <v/>
      </c>
      <c r="S974" s="14" t="str">
        <f>IF(AND(טבלה20[[#This Row],[מחזורי פעילות]]=3,H975=1,טבלה20[[#This Row],[הפרש קבוע אחרון]]=J975),1,"")</f>
        <v/>
      </c>
      <c r="T974" s="14" t="str">
        <f>IF(AND(טבלה20[[#This Row],[דילוג]]=1,טבלה20[[#This Row],[הפרש קבוע אחרון]]=J973,טבלה20[[#This Row],[מחזורי פעילות]]&gt;1),1,"")</f>
        <v/>
      </c>
      <c r="U974" s="14" t="str">
        <f>IF(OR(AND(טבלה20[[#This Row],[מחזורי פעילות]]&lt;&gt;"",Q975=""),AND(טבלה20[[#This Row],[פעילות]]=3,Q975=1)),טבלה20[[#This Row],[מחזורי פעילות]],"")</f>
        <v/>
      </c>
      <c r="V974" s="14" t="str">
        <f>IF(טבלה20[[#This Row],[באיזה מחזור נעקר אחרי קביעה?]]&lt;&gt;"",1,"")</f>
        <v/>
      </c>
      <c r="W974" s="14" t="str">
        <f>IF(AND(טבלה20[[#This Row],[באיזה מחזור נעקר אחרי קביעה?]]&lt;&gt;"",טבלה20[[#This Row],[CycleNumber]]&gt;B975),טבלה20[[#This Row],[באיזה מחזור נעקר אחרי קביעה?]],"")</f>
        <v/>
      </c>
      <c r="X974" s="14" t="str">
        <f>IF(AND(טבלה20[[#This Row],[הפרש קבוע אחרון]]&lt;&gt;"",J973=""),טבלה20[[#This Row],[CycleNumber]],"")</f>
        <v/>
      </c>
      <c r="Y974" s="14" t="str">
        <f>IF(OR(טבלה20[[#This Row],[CycleNumber]]&gt;B975,B975=""),טבלה20[[#This Row],[CycleNumber]],"")</f>
        <v/>
      </c>
      <c r="Z9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4" t="s">
        <v>86</v>
      </c>
      <c r="AS974">
        <v>2</v>
      </c>
      <c r="AT974">
        <v>31</v>
      </c>
      <c r="AU974" t="str">
        <f t="shared" si="33"/>
        <v/>
      </c>
      <c r="AV974" t="str">
        <f t="shared" si="34"/>
        <v/>
      </c>
    </row>
    <row r="975" spans="1:48" x14ac:dyDescent="0.25">
      <c r="A975" t="s">
        <v>86</v>
      </c>
      <c r="B975">
        <v>4</v>
      </c>
      <c r="C975">
        <v>0</v>
      </c>
      <c r="D975">
        <v>1</v>
      </c>
      <c r="E975">
        <v>0</v>
      </c>
      <c r="F975">
        <v>29</v>
      </c>
      <c r="G975">
        <f>טבלה20[[#This Row],[LengthofCycle]]+1</f>
        <v>30</v>
      </c>
      <c r="H975" t="str">
        <f>IF(טבלה20[[#This Row],[CycleNumber]]&gt;2,IF(AND(טבלה20[[#This Row],[LengthofCycle]]-F974=F974-F973,טבלה20[[#This Row],[LengthofCycle]]-F974&lt;&gt;0),1,""),"")</f>
        <v/>
      </c>
      <c r="I975" t="str">
        <f>IF(טבלה20[[#This Row],[דילוג]]=1,SUM(H975:H976),"")</f>
        <v/>
      </c>
      <c r="J975" t="str">
        <f>IF(AND(טבלה20[[#This Row],[CycleNumber]]&gt;B974,טבלה20[[#This Row],[CycleNumber]]&gt;2),IF(טבלה20[[#This Row],[דילוג]]=1,טבלה20[[#This Row],[LengthofCycle]]-F974,J974),"")</f>
        <v/>
      </c>
      <c r="K975">
        <f>IF(AND(טבלה20[[#This Row],[CycleNumber]]&gt;B974,טבלה20[[#This Row],[CycleNumber]]&gt;2),IF(טבלה20[[#This Row],[דילוג]]=1,1,IF(MAX(K973:K974)=1,1,IF(טבלה20[[#This Row],[LengthofCycle]]-F974&lt;&gt;טבלה20[[#This Row],[הפרש קבוע אחרון]],0,""))),"")</f>
        <v>0</v>
      </c>
      <c r="L975" t="str">
        <f>IF(טבלה20[[#This Row],[CycleNumber]]&lt;3,"",IF(טבלה20[[#This Row],[דילוג]]=1,1,IF(L974="","",IF(טבלה20[[#This Row],[LengthofCycle]]-F974=טבלה20[[#This Row],[הפרש קבוע אחרון]],1,IF(L974+1&gt;3,"",L974+1)))))</f>
        <v/>
      </c>
      <c r="M975" t="str">
        <f>IF(AND(טבלה20[[#This Row],[פעילות]]=1,L976=2,L977=1,B977&gt;טבלה20[[#This Row],[CycleNumber]]),1,"")</f>
        <v/>
      </c>
      <c r="N975" t="str">
        <f>IF(AND(טבלה20[[#This Row],[האם יש לאישה וסת דילוג?]]=1,טבלה20[[#This Row],[CycleNumber]]&gt;5),IF(AND(טבלה20[[#This Row],[LengthofCycle]]=F972,F974=F971,F973=F970),1,""),"")</f>
        <v/>
      </c>
      <c r="O975" t="str">
        <f>IF(OR(טבלה20[[#This Row],[פעילות]]="",L974=""),"",IF(טבלה20[[#This Row],[פעילות]]=1,1,0))</f>
        <v/>
      </c>
      <c r="P975" t="str">
        <f>IF(AND(טבלה20[[#This Row],[הפרש קבוע אחרון]]&lt;&gt;"",טבלה20[[#This Row],[CycleNumber]]&lt;B976,B976&lt;&gt;"",טבלה20[[#This Row],[פעילות]]&lt;4),IF(F976-טבלה20[[#This Row],[LengthofCycle]]=טבלה20[[#This Row],[הפרש קבוע אחרון]],1,0),"")</f>
        <v/>
      </c>
      <c r="Q975" s="14" t="str">
        <f>IF(טבלה20[[#This Row],[פעילות]]="","",IF(OR(Q974="",AND(טבלה20[[#This Row],[דילוג]]=1,L974=3)),1,Q974+1))</f>
        <v/>
      </c>
      <c r="R975" s="14" t="str">
        <f>IF(AND(טבלה20[[#This Row],[מחזורי פעילות]]=3,H976=1,טבלה20[[#This Row],[הפרש קבוע אחרון]]&lt;&gt;J976),1,"")</f>
        <v/>
      </c>
      <c r="S975" s="14" t="str">
        <f>IF(AND(טבלה20[[#This Row],[מחזורי פעילות]]=3,H976=1,טבלה20[[#This Row],[הפרש קבוע אחרון]]=J976),1,"")</f>
        <v/>
      </c>
      <c r="T975" s="14" t="str">
        <f>IF(AND(טבלה20[[#This Row],[דילוג]]=1,טבלה20[[#This Row],[הפרש קבוע אחרון]]=J974,טבלה20[[#This Row],[מחזורי פעילות]]&gt;1),1,"")</f>
        <v/>
      </c>
      <c r="U975" s="14" t="str">
        <f>IF(OR(AND(טבלה20[[#This Row],[מחזורי פעילות]]&lt;&gt;"",Q976=""),AND(טבלה20[[#This Row],[פעילות]]=3,Q976=1)),טבלה20[[#This Row],[מחזורי פעילות]],"")</f>
        <v/>
      </c>
      <c r="V975" s="14" t="str">
        <f>IF(טבלה20[[#This Row],[באיזה מחזור נעקר אחרי קביעה?]]&lt;&gt;"",1,"")</f>
        <v/>
      </c>
      <c r="W975" s="14" t="str">
        <f>IF(AND(טבלה20[[#This Row],[באיזה מחזור נעקר אחרי קביעה?]]&lt;&gt;"",טבלה20[[#This Row],[CycleNumber]]&gt;B976),טבלה20[[#This Row],[באיזה מחזור נעקר אחרי קביעה?]],"")</f>
        <v/>
      </c>
      <c r="X975" s="14" t="str">
        <f>IF(AND(טבלה20[[#This Row],[הפרש קבוע אחרון]]&lt;&gt;"",J974=""),טבלה20[[#This Row],[CycleNumber]],"")</f>
        <v/>
      </c>
      <c r="Y975" s="14" t="str">
        <f>IF(OR(טבלה20[[#This Row],[CycleNumber]]&gt;B976,B976=""),טבלה20[[#This Row],[CycleNumber]],"")</f>
        <v/>
      </c>
      <c r="Z9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5" t="s">
        <v>86</v>
      </c>
      <c r="AS975">
        <v>3</v>
      </c>
      <c r="AT975">
        <v>28</v>
      </c>
      <c r="AU975">
        <f t="shared" si="33"/>
        <v>0</v>
      </c>
      <c r="AV975" t="str">
        <f t="shared" si="34"/>
        <v/>
      </c>
    </row>
    <row r="976" spans="1:48" x14ac:dyDescent="0.25">
      <c r="A976" t="s">
        <v>86</v>
      </c>
      <c r="B976">
        <v>5</v>
      </c>
      <c r="C976">
        <v>0</v>
      </c>
      <c r="D976">
        <v>1</v>
      </c>
      <c r="E976">
        <v>0</v>
      </c>
      <c r="F976">
        <v>30</v>
      </c>
      <c r="G976">
        <f>טבלה20[[#This Row],[LengthofCycle]]+1</f>
        <v>31</v>
      </c>
      <c r="H976">
        <f>IF(טבלה20[[#This Row],[CycleNumber]]&gt;2,IF(AND(טבלה20[[#This Row],[LengthofCycle]]-F975=F975-F974,טבלה20[[#This Row],[LengthofCycle]]-F975&lt;&gt;0),1,""),"")</f>
        <v>1</v>
      </c>
      <c r="I976">
        <f>IF(טבלה20[[#This Row],[דילוג]]=1,SUM(H976:H977),"")</f>
        <v>1</v>
      </c>
      <c r="J976">
        <f>IF(AND(טבלה20[[#This Row],[CycleNumber]]&gt;B975,טבלה20[[#This Row],[CycleNumber]]&gt;2),IF(טבלה20[[#This Row],[דילוג]]=1,טבלה20[[#This Row],[LengthofCycle]]-F975,J975),"")</f>
        <v>1</v>
      </c>
      <c r="K976">
        <f>IF(AND(טבלה20[[#This Row],[CycleNumber]]&gt;B975,טבלה20[[#This Row],[CycleNumber]]&gt;2),IF(טבלה20[[#This Row],[דילוג]]=1,1,IF(MAX(K974:K975)=1,1,IF(טבלה20[[#This Row],[LengthofCycle]]-F975&lt;&gt;טבלה20[[#This Row],[הפרש קבוע אחרון]],0,""))),"")</f>
        <v>1</v>
      </c>
      <c r="L976">
        <f>IF(טבלה20[[#This Row],[CycleNumber]]&lt;3,"",IF(טבלה20[[#This Row],[דילוג]]=1,1,IF(L975="","",IF(טבלה20[[#This Row],[LengthofCycle]]-F975=טבלה20[[#This Row],[הפרש קבוע אחרון]],1,IF(L975+1&gt;3,"",L975+1)))))</f>
        <v>1</v>
      </c>
      <c r="M976" t="str">
        <f>IF(AND(טבלה20[[#This Row],[פעילות]]=1,L977=2,L978=1,B978&gt;טבלה20[[#This Row],[CycleNumber]]),1,"")</f>
        <v/>
      </c>
      <c r="N976" t="str">
        <f>IF(AND(טבלה20[[#This Row],[האם יש לאישה וסת דילוג?]]=1,טבלה20[[#This Row],[CycleNumber]]&gt;5),IF(AND(טבלה20[[#This Row],[LengthofCycle]]=F973,F975=F972,F974=F971),1,""),"")</f>
        <v/>
      </c>
      <c r="O976" t="str">
        <f>IF(OR(טבלה20[[#This Row],[פעילות]]="",L975=""),"",IF(טבלה20[[#This Row],[פעילות]]=1,1,0))</f>
        <v/>
      </c>
      <c r="P976">
        <f>IF(AND(טבלה20[[#This Row],[הפרש קבוע אחרון]]&lt;&gt;"",טבלה20[[#This Row],[CycleNumber]]&lt;B977,B977&lt;&gt;"",טבלה20[[#This Row],[פעילות]]&lt;4),IF(F977-טבלה20[[#This Row],[LengthofCycle]]=טבלה20[[#This Row],[הפרש קבוע אחרון]],1,0),"")</f>
        <v>0</v>
      </c>
      <c r="Q976" s="14">
        <f>IF(טבלה20[[#This Row],[פעילות]]="","",IF(OR(Q975="",AND(טבלה20[[#This Row],[דילוג]]=1,L975=3)),1,Q975+1))</f>
        <v>1</v>
      </c>
      <c r="R976" s="14" t="str">
        <f>IF(AND(טבלה20[[#This Row],[מחזורי פעילות]]=3,H977=1,טבלה20[[#This Row],[הפרש קבוע אחרון]]&lt;&gt;J977),1,"")</f>
        <v/>
      </c>
      <c r="S976" s="14" t="str">
        <f>IF(AND(טבלה20[[#This Row],[מחזורי פעילות]]=3,H977=1,טבלה20[[#This Row],[הפרש קבוע אחרון]]=J977),1,"")</f>
        <v/>
      </c>
      <c r="T976" s="14" t="str">
        <f>IF(AND(טבלה20[[#This Row],[דילוג]]=1,טבלה20[[#This Row],[הפרש קבוע אחרון]]=J975,טבלה20[[#This Row],[מחזורי פעילות]]&gt;1),1,"")</f>
        <v/>
      </c>
      <c r="U976" s="14" t="str">
        <f>IF(OR(AND(טבלה20[[#This Row],[מחזורי פעילות]]&lt;&gt;"",Q977=""),AND(טבלה20[[#This Row],[פעילות]]=3,Q977=1)),טבלה20[[#This Row],[מחזורי פעילות]],"")</f>
        <v/>
      </c>
      <c r="V976" s="14" t="str">
        <f>IF(טבלה20[[#This Row],[באיזה מחזור נעקר אחרי קביעה?]]&lt;&gt;"",1,"")</f>
        <v/>
      </c>
      <c r="W976" s="14" t="str">
        <f>IF(AND(טבלה20[[#This Row],[באיזה מחזור נעקר אחרי קביעה?]]&lt;&gt;"",טבלה20[[#This Row],[CycleNumber]]&gt;B977),טבלה20[[#This Row],[באיזה מחזור נעקר אחרי קביעה?]],"")</f>
        <v/>
      </c>
      <c r="X976" s="14">
        <f>IF(AND(טבלה20[[#This Row],[הפרש קבוע אחרון]]&lt;&gt;"",J975=""),טבלה20[[#This Row],[CycleNumber]],"")</f>
        <v>5</v>
      </c>
      <c r="Y976" s="14" t="str">
        <f>IF(OR(טבלה20[[#This Row],[CycleNumber]]&gt;B977,B977=""),טבלה20[[#This Row],[CycleNumber]],"")</f>
        <v/>
      </c>
      <c r="Z9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6" t="s">
        <v>86</v>
      </c>
      <c r="AS976">
        <v>4</v>
      </c>
      <c r="AT976">
        <v>29</v>
      </c>
      <c r="AU976">
        <f t="shared" si="33"/>
        <v>0</v>
      </c>
      <c r="AV976" t="str">
        <f t="shared" si="34"/>
        <v/>
      </c>
    </row>
    <row r="977" spans="1:48" x14ac:dyDescent="0.25">
      <c r="A977" t="s">
        <v>86</v>
      </c>
      <c r="B977">
        <v>6</v>
      </c>
      <c r="C977">
        <v>0</v>
      </c>
      <c r="D977">
        <v>1</v>
      </c>
      <c r="E977">
        <v>0</v>
      </c>
      <c r="F977">
        <v>28</v>
      </c>
      <c r="G977">
        <f>טבלה20[[#This Row],[LengthofCycle]]+1</f>
        <v>29</v>
      </c>
      <c r="H977" t="str">
        <f>IF(טבלה20[[#This Row],[CycleNumber]]&gt;2,IF(AND(טבלה20[[#This Row],[LengthofCycle]]-F976=F976-F975,טבלה20[[#This Row],[LengthofCycle]]-F976&lt;&gt;0),1,""),"")</f>
        <v/>
      </c>
      <c r="I977" t="str">
        <f>IF(טבלה20[[#This Row],[דילוג]]=1,SUM(H977:H978),"")</f>
        <v/>
      </c>
      <c r="J977">
        <f>IF(AND(טבלה20[[#This Row],[CycleNumber]]&gt;B976,טבלה20[[#This Row],[CycleNumber]]&gt;2),IF(טבלה20[[#This Row],[דילוג]]=1,טבלה20[[#This Row],[LengthofCycle]]-F976,J976),"")</f>
        <v>1</v>
      </c>
      <c r="K977">
        <f>IF(AND(טבלה20[[#This Row],[CycleNumber]]&gt;B976,טבלה20[[#This Row],[CycleNumber]]&gt;2),IF(טבלה20[[#This Row],[דילוג]]=1,1,IF(MAX(K975:K976)=1,1,IF(טבלה20[[#This Row],[LengthofCycle]]-F976&lt;&gt;טבלה20[[#This Row],[הפרש קבוע אחרון]],0,""))),"")</f>
        <v>1</v>
      </c>
      <c r="L977">
        <f>IF(טבלה20[[#This Row],[CycleNumber]]&lt;3,"",IF(טבלה20[[#This Row],[דילוג]]=1,1,IF(L976="","",IF(טבלה20[[#This Row],[LengthofCycle]]-F976=טבלה20[[#This Row],[הפרש קבוע אחרון]],1,IF(L976+1&gt;3,"",L976+1)))))</f>
        <v>2</v>
      </c>
      <c r="M977" t="str">
        <f>IF(AND(טבלה20[[#This Row],[פעילות]]=1,L978=2,L979=1,B979&gt;טבלה20[[#This Row],[CycleNumber]]),1,"")</f>
        <v/>
      </c>
      <c r="N977" t="str">
        <f>IF(AND(טבלה20[[#This Row],[האם יש לאישה וסת דילוג?]]=1,טבלה20[[#This Row],[CycleNumber]]&gt;5),IF(AND(טבלה20[[#This Row],[LengthofCycle]]=F974,F976=F973,F975=F972),1,""),"")</f>
        <v/>
      </c>
      <c r="O977">
        <f>IF(OR(טבלה20[[#This Row],[פעילות]]="",L976=""),"",IF(טבלה20[[#This Row],[פעילות]]=1,1,0))</f>
        <v>0</v>
      </c>
      <c r="P977" t="str">
        <f>IF(AND(טבלה20[[#This Row],[הפרש קבוע אחרון]]&lt;&gt;"",טבלה20[[#This Row],[CycleNumber]]&lt;B978,B978&lt;&gt;"",טבלה20[[#This Row],[פעילות]]&lt;4),IF(F978-טבלה20[[#This Row],[LengthofCycle]]=טבלה20[[#This Row],[הפרש קבוע אחרון]],1,0),"")</f>
        <v/>
      </c>
      <c r="Q977" s="14">
        <f>IF(טבלה20[[#This Row],[פעילות]]="","",IF(OR(Q976="",AND(טבלה20[[#This Row],[דילוג]]=1,L976=3)),1,Q976+1))</f>
        <v>2</v>
      </c>
      <c r="R977" s="14" t="str">
        <f>IF(AND(טבלה20[[#This Row],[מחזורי פעילות]]=3,H978=1,טבלה20[[#This Row],[הפרש קבוע אחרון]]&lt;&gt;J978),1,"")</f>
        <v/>
      </c>
      <c r="S977" s="14" t="str">
        <f>IF(AND(טבלה20[[#This Row],[מחזורי פעילות]]=3,H978=1,טבלה20[[#This Row],[הפרש קבוע אחרון]]=J978),1,"")</f>
        <v/>
      </c>
      <c r="T977" s="14" t="str">
        <f>IF(AND(טבלה20[[#This Row],[דילוג]]=1,טבלה20[[#This Row],[הפרש קבוע אחרון]]=J976,טבלה20[[#This Row],[מחזורי פעילות]]&gt;1),1,"")</f>
        <v/>
      </c>
      <c r="U977" s="14">
        <f>IF(OR(AND(טבלה20[[#This Row],[מחזורי פעילות]]&lt;&gt;"",Q978=""),AND(טבלה20[[#This Row],[פעילות]]=3,Q978=1)),טבלה20[[#This Row],[מחזורי פעילות]],"")</f>
        <v>2</v>
      </c>
      <c r="V977" s="14">
        <f>IF(טבלה20[[#This Row],[באיזה מחזור נעקר אחרי קביעה?]]&lt;&gt;"",1,"")</f>
        <v>1</v>
      </c>
      <c r="W977" s="14">
        <f>IF(AND(טבלה20[[#This Row],[באיזה מחזור נעקר אחרי קביעה?]]&lt;&gt;"",טבלה20[[#This Row],[CycleNumber]]&gt;B978),טבלה20[[#This Row],[באיזה מחזור נעקר אחרי קביעה?]],"")</f>
        <v>2</v>
      </c>
      <c r="X977" s="14" t="str">
        <f>IF(AND(טבלה20[[#This Row],[הפרש קבוע אחרון]]&lt;&gt;"",J976=""),טבלה20[[#This Row],[CycleNumber]],"")</f>
        <v/>
      </c>
      <c r="Y977" s="14">
        <f>IF(OR(טבלה20[[#This Row],[CycleNumber]]&gt;B978,B978=""),טבלה20[[#This Row],[CycleNumber]],"")</f>
        <v>6</v>
      </c>
      <c r="Z9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7" t="s">
        <v>86</v>
      </c>
      <c r="AS977">
        <v>5</v>
      </c>
      <c r="AT977">
        <v>30</v>
      </c>
      <c r="AU977">
        <f t="shared" si="33"/>
        <v>1</v>
      </c>
      <c r="AV977" t="str">
        <f t="shared" si="34"/>
        <v/>
      </c>
    </row>
    <row r="978" spans="1:48" x14ac:dyDescent="0.25">
      <c r="A978" t="s">
        <v>87</v>
      </c>
      <c r="B978">
        <v>1</v>
      </c>
      <c r="C978">
        <v>1</v>
      </c>
      <c r="D978">
        <v>1</v>
      </c>
      <c r="E978">
        <v>0</v>
      </c>
      <c r="F978">
        <v>28</v>
      </c>
      <c r="G978">
        <f>טבלה20[[#This Row],[LengthofCycle]]+1</f>
        <v>29</v>
      </c>
      <c r="H978" t="str">
        <f>IF(טבלה20[[#This Row],[CycleNumber]]&gt;2,IF(AND(טבלה20[[#This Row],[LengthofCycle]]-F977=F977-F976,טבלה20[[#This Row],[LengthofCycle]]-F977&lt;&gt;0),1,""),"")</f>
        <v/>
      </c>
      <c r="I978" t="str">
        <f>IF(טבלה20[[#This Row],[דילוג]]=1,SUM(H978:H979),"")</f>
        <v/>
      </c>
      <c r="J978" t="str">
        <f>IF(AND(טבלה20[[#This Row],[CycleNumber]]&gt;B977,טבלה20[[#This Row],[CycleNumber]]&gt;2),IF(טבלה20[[#This Row],[דילוג]]=1,טבלה20[[#This Row],[LengthofCycle]]-F977,J977),"")</f>
        <v/>
      </c>
      <c r="K978" t="str">
        <f>IF(AND(טבלה20[[#This Row],[CycleNumber]]&gt;B977,טבלה20[[#This Row],[CycleNumber]]&gt;2),IF(טבלה20[[#This Row],[דילוג]]=1,1,IF(MAX(K976:K977)=1,1,IF(טבלה20[[#This Row],[LengthofCycle]]-F977&lt;&gt;טבלה20[[#This Row],[הפרש קבוע אחרון]],0,""))),"")</f>
        <v/>
      </c>
      <c r="L978" t="str">
        <f>IF(טבלה20[[#This Row],[CycleNumber]]&lt;3,"",IF(טבלה20[[#This Row],[דילוג]]=1,1,IF(L977="","",IF(טבלה20[[#This Row],[LengthofCycle]]-F977=טבלה20[[#This Row],[הפרש קבוע אחרון]],1,IF(L977+1&gt;3,"",L977+1)))))</f>
        <v/>
      </c>
      <c r="M978" t="str">
        <f>IF(AND(טבלה20[[#This Row],[פעילות]]=1,L979=2,L980=1,B980&gt;טבלה20[[#This Row],[CycleNumber]]),1,"")</f>
        <v/>
      </c>
      <c r="N978" t="str">
        <f>IF(AND(טבלה20[[#This Row],[האם יש לאישה וסת דילוג?]]=1,טבלה20[[#This Row],[CycleNumber]]&gt;5),IF(AND(טבלה20[[#This Row],[LengthofCycle]]=F975,F977=F974,F976=F973),1,""),"")</f>
        <v/>
      </c>
      <c r="O978" t="str">
        <f>IF(OR(טבלה20[[#This Row],[פעילות]]="",L977=""),"",IF(טבלה20[[#This Row],[פעילות]]=1,1,0))</f>
        <v/>
      </c>
      <c r="P978" t="str">
        <f>IF(AND(טבלה20[[#This Row],[הפרש קבוע אחרון]]&lt;&gt;"",טבלה20[[#This Row],[CycleNumber]]&lt;B979,B979&lt;&gt;"",טבלה20[[#This Row],[פעילות]]&lt;4),IF(F979-טבלה20[[#This Row],[LengthofCycle]]=טבלה20[[#This Row],[הפרש קבוע אחרון]],1,0),"")</f>
        <v/>
      </c>
      <c r="Q978" s="14" t="str">
        <f>IF(טבלה20[[#This Row],[פעילות]]="","",IF(OR(Q977="",AND(טבלה20[[#This Row],[דילוג]]=1,L977=3)),1,Q977+1))</f>
        <v/>
      </c>
      <c r="R978" s="14" t="str">
        <f>IF(AND(טבלה20[[#This Row],[מחזורי פעילות]]=3,H979=1,טבלה20[[#This Row],[הפרש קבוע אחרון]]&lt;&gt;J979),1,"")</f>
        <v/>
      </c>
      <c r="S978" s="14" t="str">
        <f>IF(AND(טבלה20[[#This Row],[מחזורי פעילות]]=3,H979=1,טבלה20[[#This Row],[הפרש קבוע אחרון]]=J979),1,"")</f>
        <v/>
      </c>
      <c r="T978" s="14" t="str">
        <f>IF(AND(טבלה20[[#This Row],[דילוג]]=1,טבלה20[[#This Row],[הפרש קבוע אחרון]]=J977,טבלה20[[#This Row],[מחזורי פעילות]]&gt;1),1,"")</f>
        <v/>
      </c>
      <c r="U978" s="14" t="str">
        <f>IF(OR(AND(טבלה20[[#This Row],[מחזורי פעילות]]&lt;&gt;"",Q979=""),AND(טבלה20[[#This Row],[פעילות]]=3,Q979=1)),טבלה20[[#This Row],[מחזורי פעילות]],"")</f>
        <v/>
      </c>
      <c r="V978" s="14" t="str">
        <f>IF(טבלה20[[#This Row],[באיזה מחזור נעקר אחרי קביעה?]]&lt;&gt;"",1,"")</f>
        <v/>
      </c>
      <c r="W978" s="14" t="str">
        <f>IF(AND(טבלה20[[#This Row],[באיזה מחזור נעקר אחרי קביעה?]]&lt;&gt;"",טבלה20[[#This Row],[CycleNumber]]&gt;B979),טבלה20[[#This Row],[באיזה מחזור נעקר אחרי קביעה?]],"")</f>
        <v/>
      </c>
      <c r="X978" s="14" t="str">
        <f>IF(AND(טבלה20[[#This Row],[הפרש קבוע אחרון]]&lt;&gt;"",J977=""),טבלה20[[#This Row],[CycleNumber]],"")</f>
        <v/>
      </c>
      <c r="Y978" s="14" t="str">
        <f>IF(OR(טבלה20[[#This Row],[CycleNumber]]&gt;B979,B979=""),טבלה20[[#This Row],[CycleNumber]],"")</f>
        <v/>
      </c>
      <c r="Z9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8" t="s">
        <v>86</v>
      </c>
      <c r="AS978">
        <v>6</v>
      </c>
      <c r="AT978">
        <v>28</v>
      </c>
      <c r="AU978">
        <f t="shared" si="33"/>
        <v>0</v>
      </c>
      <c r="AV978" t="str">
        <f t="shared" si="34"/>
        <v/>
      </c>
    </row>
    <row r="979" spans="1:48" x14ac:dyDescent="0.25">
      <c r="A979" t="s">
        <v>87</v>
      </c>
      <c r="B979">
        <v>2</v>
      </c>
      <c r="C979">
        <v>1</v>
      </c>
      <c r="D979">
        <v>1</v>
      </c>
      <c r="E979">
        <v>0</v>
      </c>
      <c r="F979">
        <v>31</v>
      </c>
      <c r="G979">
        <f>טבלה20[[#This Row],[LengthofCycle]]+1</f>
        <v>32</v>
      </c>
      <c r="H979" t="str">
        <f>IF(טבלה20[[#This Row],[CycleNumber]]&gt;2,IF(AND(טבלה20[[#This Row],[LengthofCycle]]-F978=F978-F977,טבלה20[[#This Row],[LengthofCycle]]-F978&lt;&gt;0),1,""),"")</f>
        <v/>
      </c>
      <c r="I979" t="str">
        <f>IF(טבלה20[[#This Row],[דילוג]]=1,SUM(H979:H980),"")</f>
        <v/>
      </c>
      <c r="J979" t="str">
        <f>IF(AND(טבלה20[[#This Row],[CycleNumber]]&gt;B978,טבלה20[[#This Row],[CycleNumber]]&gt;2),IF(טבלה20[[#This Row],[דילוג]]=1,טבלה20[[#This Row],[LengthofCycle]]-F978,J978),"")</f>
        <v/>
      </c>
      <c r="K979" t="str">
        <f>IF(AND(טבלה20[[#This Row],[CycleNumber]]&gt;B978,טבלה20[[#This Row],[CycleNumber]]&gt;2),IF(טבלה20[[#This Row],[דילוג]]=1,1,IF(MAX(K977:K978)=1,1,IF(טבלה20[[#This Row],[LengthofCycle]]-F978&lt;&gt;טבלה20[[#This Row],[הפרש קבוע אחרון]],0,""))),"")</f>
        <v/>
      </c>
      <c r="L979" t="str">
        <f>IF(טבלה20[[#This Row],[CycleNumber]]&lt;3,"",IF(טבלה20[[#This Row],[דילוג]]=1,1,IF(L978="","",IF(טבלה20[[#This Row],[LengthofCycle]]-F978=טבלה20[[#This Row],[הפרש קבוע אחרון]],1,IF(L978+1&gt;3,"",L978+1)))))</f>
        <v/>
      </c>
      <c r="M979" t="str">
        <f>IF(AND(טבלה20[[#This Row],[פעילות]]=1,L980=2,L981=1,B981&gt;טבלה20[[#This Row],[CycleNumber]]),1,"")</f>
        <v/>
      </c>
      <c r="N979" t="str">
        <f>IF(AND(טבלה20[[#This Row],[האם יש לאישה וסת דילוג?]]=1,טבלה20[[#This Row],[CycleNumber]]&gt;5),IF(AND(טבלה20[[#This Row],[LengthofCycle]]=F976,F978=F975,F977=F974),1,""),"")</f>
        <v/>
      </c>
      <c r="O979" t="str">
        <f>IF(OR(טבלה20[[#This Row],[פעילות]]="",L978=""),"",IF(טבלה20[[#This Row],[פעילות]]=1,1,0))</f>
        <v/>
      </c>
      <c r="P979" t="str">
        <f>IF(AND(טבלה20[[#This Row],[הפרש קבוע אחרון]]&lt;&gt;"",טבלה20[[#This Row],[CycleNumber]]&lt;B980,B980&lt;&gt;"",טבלה20[[#This Row],[פעילות]]&lt;4),IF(F980-טבלה20[[#This Row],[LengthofCycle]]=טבלה20[[#This Row],[הפרש קבוע אחרון]],1,0),"")</f>
        <v/>
      </c>
      <c r="Q979" s="14" t="str">
        <f>IF(טבלה20[[#This Row],[פעילות]]="","",IF(OR(Q978="",AND(טבלה20[[#This Row],[דילוג]]=1,L978=3)),1,Q978+1))</f>
        <v/>
      </c>
      <c r="R979" s="14" t="str">
        <f>IF(AND(טבלה20[[#This Row],[מחזורי פעילות]]=3,H980=1,טבלה20[[#This Row],[הפרש קבוע אחרון]]&lt;&gt;J980),1,"")</f>
        <v/>
      </c>
      <c r="S979" s="14" t="str">
        <f>IF(AND(טבלה20[[#This Row],[מחזורי פעילות]]=3,H980=1,טבלה20[[#This Row],[הפרש קבוע אחרון]]=J980),1,"")</f>
        <v/>
      </c>
      <c r="T979" s="14" t="str">
        <f>IF(AND(טבלה20[[#This Row],[דילוג]]=1,טבלה20[[#This Row],[הפרש קבוע אחרון]]=J978,טבלה20[[#This Row],[מחזורי פעילות]]&gt;1),1,"")</f>
        <v/>
      </c>
      <c r="U979" s="14" t="str">
        <f>IF(OR(AND(טבלה20[[#This Row],[מחזורי פעילות]]&lt;&gt;"",Q980=""),AND(טבלה20[[#This Row],[פעילות]]=3,Q980=1)),טבלה20[[#This Row],[מחזורי פעילות]],"")</f>
        <v/>
      </c>
      <c r="V979" s="14" t="str">
        <f>IF(טבלה20[[#This Row],[באיזה מחזור נעקר אחרי קביעה?]]&lt;&gt;"",1,"")</f>
        <v/>
      </c>
      <c r="W979" s="14" t="str">
        <f>IF(AND(טבלה20[[#This Row],[באיזה מחזור נעקר אחרי קביעה?]]&lt;&gt;"",טבלה20[[#This Row],[CycleNumber]]&gt;B980),טבלה20[[#This Row],[באיזה מחזור נעקר אחרי קביעה?]],"")</f>
        <v/>
      </c>
      <c r="X979" s="14" t="str">
        <f>IF(AND(טבלה20[[#This Row],[הפרש קבוע אחרון]]&lt;&gt;"",J978=""),טבלה20[[#This Row],[CycleNumber]],"")</f>
        <v/>
      </c>
      <c r="Y979" s="14" t="str">
        <f>IF(OR(טבלה20[[#This Row],[CycleNumber]]&gt;B980,B980=""),טבלה20[[#This Row],[CycleNumber]],"")</f>
        <v/>
      </c>
      <c r="Z9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79" t="s">
        <v>87</v>
      </c>
      <c r="AS979">
        <v>1</v>
      </c>
      <c r="AT979">
        <v>28</v>
      </c>
      <c r="AU979" t="str">
        <f t="shared" si="33"/>
        <v/>
      </c>
      <c r="AV979" t="str">
        <f t="shared" si="34"/>
        <v/>
      </c>
    </row>
    <row r="980" spans="1:48" x14ac:dyDescent="0.25">
      <c r="A980" t="s">
        <v>87</v>
      </c>
      <c r="B980">
        <v>3</v>
      </c>
      <c r="C980">
        <v>1</v>
      </c>
      <c r="D980">
        <v>1</v>
      </c>
      <c r="E980">
        <v>0</v>
      </c>
      <c r="F980">
        <v>29</v>
      </c>
      <c r="G980">
        <f>טבלה20[[#This Row],[LengthofCycle]]+1</f>
        <v>30</v>
      </c>
      <c r="H980" t="str">
        <f>IF(טבלה20[[#This Row],[CycleNumber]]&gt;2,IF(AND(טבלה20[[#This Row],[LengthofCycle]]-F979=F979-F978,טבלה20[[#This Row],[LengthofCycle]]-F979&lt;&gt;0),1,""),"")</f>
        <v/>
      </c>
      <c r="I980" t="str">
        <f>IF(טבלה20[[#This Row],[דילוג]]=1,SUM(H980:H981),"")</f>
        <v/>
      </c>
      <c r="J980" t="str">
        <f>IF(AND(טבלה20[[#This Row],[CycleNumber]]&gt;B979,טבלה20[[#This Row],[CycleNumber]]&gt;2),IF(טבלה20[[#This Row],[דילוג]]=1,טבלה20[[#This Row],[LengthofCycle]]-F979,J979),"")</f>
        <v/>
      </c>
      <c r="K980">
        <f>IF(AND(טבלה20[[#This Row],[CycleNumber]]&gt;B979,טבלה20[[#This Row],[CycleNumber]]&gt;2),IF(טבלה20[[#This Row],[דילוג]]=1,1,IF(MAX(K978:K979)=1,1,IF(טבלה20[[#This Row],[LengthofCycle]]-F979&lt;&gt;טבלה20[[#This Row],[הפרש קבוע אחרון]],0,""))),"")</f>
        <v>0</v>
      </c>
      <c r="L980" t="str">
        <f>IF(טבלה20[[#This Row],[CycleNumber]]&lt;3,"",IF(טבלה20[[#This Row],[דילוג]]=1,1,IF(L979="","",IF(טבלה20[[#This Row],[LengthofCycle]]-F979=טבלה20[[#This Row],[הפרש קבוע אחרון]],1,IF(L979+1&gt;3,"",L979+1)))))</f>
        <v/>
      </c>
      <c r="M980" t="str">
        <f>IF(AND(טבלה20[[#This Row],[פעילות]]=1,L981=2,L982=1,B982&gt;טבלה20[[#This Row],[CycleNumber]]),1,"")</f>
        <v/>
      </c>
      <c r="N980" t="str">
        <f>IF(AND(טבלה20[[#This Row],[האם יש לאישה וסת דילוג?]]=1,טבלה20[[#This Row],[CycleNumber]]&gt;5),IF(AND(טבלה20[[#This Row],[LengthofCycle]]=F977,F979=F976,F978=F975),1,""),"")</f>
        <v/>
      </c>
      <c r="O980" t="str">
        <f>IF(OR(טבלה20[[#This Row],[פעילות]]="",L979=""),"",IF(טבלה20[[#This Row],[פעילות]]=1,1,0))</f>
        <v/>
      </c>
      <c r="P980" t="str">
        <f>IF(AND(טבלה20[[#This Row],[הפרש קבוע אחרון]]&lt;&gt;"",טבלה20[[#This Row],[CycleNumber]]&lt;B981,B981&lt;&gt;"",טבלה20[[#This Row],[פעילות]]&lt;4),IF(F981-טבלה20[[#This Row],[LengthofCycle]]=טבלה20[[#This Row],[הפרש קבוע אחרון]],1,0),"")</f>
        <v/>
      </c>
      <c r="Q980" s="14" t="str">
        <f>IF(טבלה20[[#This Row],[פעילות]]="","",IF(OR(Q979="",AND(טבלה20[[#This Row],[דילוג]]=1,L979=3)),1,Q979+1))</f>
        <v/>
      </c>
      <c r="R980" s="14" t="str">
        <f>IF(AND(טבלה20[[#This Row],[מחזורי פעילות]]=3,H981=1,טבלה20[[#This Row],[הפרש קבוע אחרון]]&lt;&gt;J981),1,"")</f>
        <v/>
      </c>
      <c r="S980" s="14" t="str">
        <f>IF(AND(טבלה20[[#This Row],[מחזורי פעילות]]=3,H981=1,טבלה20[[#This Row],[הפרש קבוע אחרון]]=J981),1,"")</f>
        <v/>
      </c>
      <c r="T980" s="14" t="str">
        <f>IF(AND(טבלה20[[#This Row],[דילוג]]=1,טבלה20[[#This Row],[הפרש קבוע אחרון]]=J979,טבלה20[[#This Row],[מחזורי פעילות]]&gt;1),1,"")</f>
        <v/>
      </c>
      <c r="U980" s="14" t="str">
        <f>IF(OR(AND(טבלה20[[#This Row],[מחזורי פעילות]]&lt;&gt;"",Q981=""),AND(טבלה20[[#This Row],[פעילות]]=3,Q981=1)),טבלה20[[#This Row],[מחזורי פעילות]],"")</f>
        <v/>
      </c>
      <c r="V980" s="14" t="str">
        <f>IF(טבלה20[[#This Row],[באיזה מחזור נעקר אחרי קביעה?]]&lt;&gt;"",1,"")</f>
        <v/>
      </c>
      <c r="W980" s="14" t="str">
        <f>IF(AND(טבלה20[[#This Row],[באיזה מחזור נעקר אחרי קביעה?]]&lt;&gt;"",טבלה20[[#This Row],[CycleNumber]]&gt;B981),טבלה20[[#This Row],[באיזה מחזור נעקר אחרי קביעה?]],"")</f>
        <v/>
      </c>
      <c r="X980" s="14" t="str">
        <f>IF(AND(טבלה20[[#This Row],[הפרש קבוע אחרון]]&lt;&gt;"",J979=""),טבלה20[[#This Row],[CycleNumber]],"")</f>
        <v/>
      </c>
      <c r="Y980" s="14" t="str">
        <f>IF(OR(טבלה20[[#This Row],[CycleNumber]]&gt;B981,B981=""),טבלה20[[#This Row],[CycleNumber]],"")</f>
        <v/>
      </c>
      <c r="Z9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0" t="s">
        <v>87</v>
      </c>
      <c r="AS980">
        <v>2</v>
      </c>
      <c r="AT980">
        <v>31</v>
      </c>
      <c r="AU980" t="str">
        <f t="shared" si="33"/>
        <v/>
      </c>
      <c r="AV980" t="str">
        <f t="shared" si="34"/>
        <v/>
      </c>
    </row>
    <row r="981" spans="1:48" x14ac:dyDescent="0.25">
      <c r="A981" t="s">
        <v>87</v>
      </c>
      <c r="B981">
        <v>4</v>
      </c>
      <c r="C981">
        <v>1</v>
      </c>
      <c r="D981">
        <v>1</v>
      </c>
      <c r="E981">
        <v>0</v>
      </c>
      <c r="F981">
        <v>29</v>
      </c>
      <c r="G981">
        <f>טבלה20[[#This Row],[LengthofCycle]]+1</f>
        <v>30</v>
      </c>
      <c r="H981" t="str">
        <f>IF(טבלה20[[#This Row],[CycleNumber]]&gt;2,IF(AND(טבלה20[[#This Row],[LengthofCycle]]-F980=F980-F979,טבלה20[[#This Row],[LengthofCycle]]-F980&lt;&gt;0),1,""),"")</f>
        <v/>
      </c>
      <c r="I981" t="str">
        <f>IF(טבלה20[[#This Row],[דילוג]]=1,SUM(H981:H982),"")</f>
        <v/>
      </c>
      <c r="J981" t="str">
        <f>IF(AND(טבלה20[[#This Row],[CycleNumber]]&gt;B980,טבלה20[[#This Row],[CycleNumber]]&gt;2),IF(טבלה20[[#This Row],[דילוג]]=1,טבלה20[[#This Row],[LengthofCycle]]-F980,J980),"")</f>
        <v/>
      </c>
      <c r="K981">
        <f>IF(AND(טבלה20[[#This Row],[CycleNumber]]&gt;B980,טבלה20[[#This Row],[CycleNumber]]&gt;2),IF(טבלה20[[#This Row],[דילוג]]=1,1,IF(MAX(K979:K980)=1,1,IF(טבלה20[[#This Row],[LengthofCycle]]-F980&lt;&gt;טבלה20[[#This Row],[הפרש קבוע אחרון]],0,""))),"")</f>
        <v>0</v>
      </c>
      <c r="L981" t="str">
        <f>IF(טבלה20[[#This Row],[CycleNumber]]&lt;3,"",IF(טבלה20[[#This Row],[דילוג]]=1,1,IF(L980="","",IF(טבלה20[[#This Row],[LengthofCycle]]-F980=טבלה20[[#This Row],[הפרש קבוע אחרון]],1,IF(L980+1&gt;3,"",L980+1)))))</f>
        <v/>
      </c>
      <c r="M981" t="str">
        <f>IF(AND(טבלה20[[#This Row],[פעילות]]=1,L982=2,L983=1,B983&gt;טבלה20[[#This Row],[CycleNumber]]),1,"")</f>
        <v/>
      </c>
      <c r="N981" t="str">
        <f>IF(AND(טבלה20[[#This Row],[האם יש לאישה וסת דילוג?]]=1,טבלה20[[#This Row],[CycleNumber]]&gt;5),IF(AND(טבלה20[[#This Row],[LengthofCycle]]=F978,F980=F977,F979=F976),1,""),"")</f>
        <v/>
      </c>
      <c r="O981" t="str">
        <f>IF(OR(טבלה20[[#This Row],[פעילות]]="",L980=""),"",IF(טבלה20[[#This Row],[פעילות]]=1,1,0))</f>
        <v/>
      </c>
      <c r="P981" t="str">
        <f>IF(AND(טבלה20[[#This Row],[הפרש קבוע אחרון]]&lt;&gt;"",טבלה20[[#This Row],[CycleNumber]]&lt;B982,B982&lt;&gt;"",טבלה20[[#This Row],[פעילות]]&lt;4),IF(F982-טבלה20[[#This Row],[LengthofCycle]]=טבלה20[[#This Row],[הפרש קבוע אחרון]],1,0),"")</f>
        <v/>
      </c>
      <c r="Q981" s="14" t="str">
        <f>IF(טבלה20[[#This Row],[פעילות]]="","",IF(OR(Q980="",AND(טבלה20[[#This Row],[דילוג]]=1,L980=3)),1,Q980+1))</f>
        <v/>
      </c>
      <c r="R981" s="14" t="str">
        <f>IF(AND(טבלה20[[#This Row],[מחזורי פעילות]]=3,H982=1,טבלה20[[#This Row],[הפרש קבוע אחרון]]&lt;&gt;J982),1,"")</f>
        <v/>
      </c>
      <c r="S981" s="14" t="str">
        <f>IF(AND(טבלה20[[#This Row],[מחזורי פעילות]]=3,H982=1,טבלה20[[#This Row],[הפרש קבוע אחרון]]=J982),1,"")</f>
        <v/>
      </c>
      <c r="T981" s="14" t="str">
        <f>IF(AND(טבלה20[[#This Row],[דילוג]]=1,טבלה20[[#This Row],[הפרש קבוע אחרון]]=J980,טבלה20[[#This Row],[מחזורי פעילות]]&gt;1),1,"")</f>
        <v/>
      </c>
      <c r="U981" s="14" t="str">
        <f>IF(OR(AND(טבלה20[[#This Row],[מחזורי פעילות]]&lt;&gt;"",Q982=""),AND(טבלה20[[#This Row],[פעילות]]=3,Q982=1)),טבלה20[[#This Row],[מחזורי פעילות]],"")</f>
        <v/>
      </c>
      <c r="V981" s="14" t="str">
        <f>IF(טבלה20[[#This Row],[באיזה מחזור נעקר אחרי קביעה?]]&lt;&gt;"",1,"")</f>
        <v/>
      </c>
      <c r="W981" s="14" t="str">
        <f>IF(AND(טבלה20[[#This Row],[באיזה מחזור נעקר אחרי קביעה?]]&lt;&gt;"",טבלה20[[#This Row],[CycleNumber]]&gt;B982),טבלה20[[#This Row],[באיזה מחזור נעקר אחרי קביעה?]],"")</f>
        <v/>
      </c>
      <c r="X981" s="14" t="str">
        <f>IF(AND(טבלה20[[#This Row],[הפרש קבוע אחרון]]&lt;&gt;"",J980=""),טבלה20[[#This Row],[CycleNumber]],"")</f>
        <v/>
      </c>
      <c r="Y981" s="14" t="str">
        <f>IF(OR(טבלה20[[#This Row],[CycleNumber]]&gt;B982,B982=""),טבלה20[[#This Row],[CycleNumber]],"")</f>
        <v/>
      </c>
      <c r="Z9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1" t="s">
        <v>87</v>
      </c>
      <c r="AS981">
        <v>3</v>
      </c>
      <c r="AT981">
        <v>29</v>
      </c>
      <c r="AU981">
        <f t="shared" si="33"/>
        <v>0</v>
      </c>
      <c r="AV981" t="str">
        <f t="shared" si="34"/>
        <v/>
      </c>
    </row>
    <row r="982" spans="1:48" x14ac:dyDescent="0.25">
      <c r="A982" t="s">
        <v>87</v>
      </c>
      <c r="B982">
        <v>5</v>
      </c>
      <c r="C982">
        <v>1</v>
      </c>
      <c r="D982">
        <v>1</v>
      </c>
      <c r="E982">
        <v>0</v>
      </c>
      <c r="F982">
        <v>30</v>
      </c>
      <c r="G982">
        <f>טבלה20[[#This Row],[LengthofCycle]]+1</f>
        <v>31</v>
      </c>
      <c r="H982" t="str">
        <f>IF(טבלה20[[#This Row],[CycleNumber]]&gt;2,IF(AND(טבלה20[[#This Row],[LengthofCycle]]-F981=F981-F980,טבלה20[[#This Row],[LengthofCycle]]-F981&lt;&gt;0),1,""),"")</f>
        <v/>
      </c>
      <c r="I982" t="str">
        <f>IF(טבלה20[[#This Row],[דילוג]]=1,SUM(H982:H983),"")</f>
        <v/>
      </c>
      <c r="J982" t="str">
        <f>IF(AND(טבלה20[[#This Row],[CycleNumber]]&gt;B981,טבלה20[[#This Row],[CycleNumber]]&gt;2),IF(טבלה20[[#This Row],[דילוג]]=1,טבלה20[[#This Row],[LengthofCycle]]-F981,J981),"")</f>
        <v/>
      </c>
      <c r="K982">
        <f>IF(AND(טבלה20[[#This Row],[CycleNumber]]&gt;B981,טבלה20[[#This Row],[CycleNumber]]&gt;2),IF(טבלה20[[#This Row],[דילוג]]=1,1,IF(MAX(K980:K981)=1,1,IF(טבלה20[[#This Row],[LengthofCycle]]-F981&lt;&gt;טבלה20[[#This Row],[הפרש קבוע אחרון]],0,""))),"")</f>
        <v>0</v>
      </c>
      <c r="L982" t="str">
        <f>IF(טבלה20[[#This Row],[CycleNumber]]&lt;3,"",IF(טבלה20[[#This Row],[דילוג]]=1,1,IF(L981="","",IF(טבלה20[[#This Row],[LengthofCycle]]-F981=טבלה20[[#This Row],[הפרש קבוע אחרון]],1,IF(L981+1&gt;3,"",L981+1)))))</f>
        <v/>
      </c>
      <c r="M982" t="str">
        <f>IF(AND(טבלה20[[#This Row],[פעילות]]=1,L983=2,L984=1,B984&gt;טבלה20[[#This Row],[CycleNumber]]),1,"")</f>
        <v/>
      </c>
      <c r="N982" t="str">
        <f>IF(AND(טבלה20[[#This Row],[האם יש לאישה וסת דילוג?]]=1,טבלה20[[#This Row],[CycleNumber]]&gt;5),IF(AND(טבלה20[[#This Row],[LengthofCycle]]=F979,F981=F978,F980=F977),1,""),"")</f>
        <v/>
      </c>
      <c r="O982" t="str">
        <f>IF(OR(טבלה20[[#This Row],[פעילות]]="",L981=""),"",IF(טבלה20[[#This Row],[פעילות]]=1,1,0))</f>
        <v/>
      </c>
      <c r="P982" t="str">
        <f>IF(AND(טבלה20[[#This Row],[הפרש קבוע אחרון]]&lt;&gt;"",טבלה20[[#This Row],[CycleNumber]]&lt;B983,B983&lt;&gt;"",טבלה20[[#This Row],[פעילות]]&lt;4),IF(F983-טבלה20[[#This Row],[LengthofCycle]]=טבלה20[[#This Row],[הפרש קבוע אחרון]],1,0),"")</f>
        <v/>
      </c>
      <c r="Q982" s="14" t="str">
        <f>IF(טבלה20[[#This Row],[פעילות]]="","",IF(OR(Q981="",AND(טבלה20[[#This Row],[דילוג]]=1,L981=3)),1,Q981+1))</f>
        <v/>
      </c>
      <c r="R982" s="14" t="str">
        <f>IF(AND(טבלה20[[#This Row],[מחזורי פעילות]]=3,H983=1,טבלה20[[#This Row],[הפרש קבוע אחרון]]&lt;&gt;J983),1,"")</f>
        <v/>
      </c>
      <c r="S982" s="14" t="str">
        <f>IF(AND(טבלה20[[#This Row],[מחזורי פעילות]]=3,H983=1,טבלה20[[#This Row],[הפרש קבוע אחרון]]=J983),1,"")</f>
        <v/>
      </c>
      <c r="T982" s="14" t="str">
        <f>IF(AND(טבלה20[[#This Row],[דילוג]]=1,טבלה20[[#This Row],[הפרש קבוע אחרון]]=J981,טבלה20[[#This Row],[מחזורי פעילות]]&gt;1),1,"")</f>
        <v/>
      </c>
      <c r="U982" s="14" t="str">
        <f>IF(OR(AND(טבלה20[[#This Row],[מחזורי פעילות]]&lt;&gt;"",Q983=""),AND(טבלה20[[#This Row],[פעילות]]=3,Q983=1)),טבלה20[[#This Row],[מחזורי פעילות]],"")</f>
        <v/>
      </c>
      <c r="V982" s="14" t="str">
        <f>IF(טבלה20[[#This Row],[באיזה מחזור נעקר אחרי קביעה?]]&lt;&gt;"",1,"")</f>
        <v/>
      </c>
      <c r="W982" s="14" t="str">
        <f>IF(AND(טבלה20[[#This Row],[באיזה מחזור נעקר אחרי קביעה?]]&lt;&gt;"",טבלה20[[#This Row],[CycleNumber]]&gt;B983),טבלה20[[#This Row],[באיזה מחזור נעקר אחרי קביעה?]],"")</f>
        <v/>
      </c>
      <c r="X982" s="14" t="str">
        <f>IF(AND(טבלה20[[#This Row],[הפרש קבוע אחרון]]&lt;&gt;"",J981=""),טבלה20[[#This Row],[CycleNumber]],"")</f>
        <v/>
      </c>
      <c r="Y982" s="14" t="str">
        <f>IF(OR(טבלה20[[#This Row],[CycleNumber]]&gt;B983,B983=""),טבלה20[[#This Row],[CycleNumber]],"")</f>
        <v/>
      </c>
      <c r="Z9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2" t="s">
        <v>87</v>
      </c>
      <c r="AS982">
        <v>4</v>
      </c>
      <c r="AT982">
        <v>29</v>
      </c>
      <c r="AU982">
        <f t="shared" si="33"/>
        <v>0</v>
      </c>
      <c r="AV982" t="str">
        <f t="shared" si="34"/>
        <v/>
      </c>
    </row>
    <row r="983" spans="1:48" x14ac:dyDescent="0.25">
      <c r="A983" t="s">
        <v>87</v>
      </c>
      <c r="B983">
        <v>6</v>
      </c>
      <c r="C983">
        <v>1</v>
      </c>
      <c r="D983">
        <v>1</v>
      </c>
      <c r="E983">
        <v>0</v>
      </c>
      <c r="F983">
        <v>29</v>
      </c>
      <c r="G983">
        <f>טבלה20[[#This Row],[LengthofCycle]]+1</f>
        <v>30</v>
      </c>
      <c r="H983" t="str">
        <f>IF(טבלה20[[#This Row],[CycleNumber]]&gt;2,IF(AND(טבלה20[[#This Row],[LengthofCycle]]-F982=F982-F981,טבלה20[[#This Row],[LengthofCycle]]-F982&lt;&gt;0),1,""),"")</f>
        <v/>
      </c>
      <c r="I983" t="str">
        <f>IF(טבלה20[[#This Row],[דילוג]]=1,SUM(H983:H984),"")</f>
        <v/>
      </c>
      <c r="J983" t="str">
        <f>IF(AND(טבלה20[[#This Row],[CycleNumber]]&gt;B982,טבלה20[[#This Row],[CycleNumber]]&gt;2),IF(טבלה20[[#This Row],[דילוג]]=1,טבלה20[[#This Row],[LengthofCycle]]-F982,J982),"")</f>
        <v/>
      </c>
      <c r="K983">
        <f>IF(AND(טבלה20[[#This Row],[CycleNumber]]&gt;B982,טבלה20[[#This Row],[CycleNumber]]&gt;2),IF(טבלה20[[#This Row],[דילוג]]=1,1,IF(MAX(K981:K982)=1,1,IF(טבלה20[[#This Row],[LengthofCycle]]-F982&lt;&gt;טבלה20[[#This Row],[הפרש קבוע אחרון]],0,""))),"")</f>
        <v>0</v>
      </c>
      <c r="L983" t="str">
        <f>IF(טבלה20[[#This Row],[CycleNumber]]&lt;3,"",IF(טבלה20[[#This Row],[דילוג]]=1,1,IF(L982="","",IF(טבלה20[[#This Row],[LengthofCycle]]-F982=טבלה20[[#This Row],[הפרש קבוע אחרון]],1,IF(L982+1&gt;3,"",L982+1)))))</f>
        <v/>
      </c>
      <c r="M983" t="str">
        <f>IF(AND(טבלה20[[#This Row],[פעילות]]=1,L984=2,L985=1,B985&gt;טבלה20[[#This Row],[CycleNumber]]),1,"")</f>
        <v/>
      </c>
      <c r="N983" t="str">
        <f>IF(AND(טבלה20[[#This Row],[האם יש לאישה וסת דילוג?]]=1,טבלה20[[#This Row],[CycleNumber]]&gt;5),IF(AND(טבלה20[[#This Row],[LengthofCycle]]=F980,F982=F979,F981=F978),1,""),"")</f>
        <v/>
      </c>
      <c r="O983" t="str">
        <f>IF(OR(טבלה20[[#This Row],[פעילות]]="",L982=""),"",IF(טבלה20[[#This Row],[פעילות]]=1,1,0))</f>
        <v/>
      </c>
      <c r="P983" t="str">
        <f>IF(AND(טבלה20[[#This Row],[הפרש קבוע אחרון]]&lt;&gt;"",טבלה20[[#This Row],[CycleNumber]]&lt;B984,B984&lt;&gt;"",טבלה20[[#This Row],[פעילות]]&lt;4),IF(F984-טבלה20[[#This Row],[LengthofCycle]]=טבלה20[[#This Row],[הפרש קבוע אחרון]],1,0),"")</f>
        <v/>
      </c>
      <c r="Q983" s="14" t="str">
        <f>IF(טבלה20[[#This Row],[פעילות]]="","",IF(OR(Q982="",AND(טבלה20[[#This Row],[דילוג]]=1,L982=3)),1,Q982+1))</f>
        <v/>
      </c>
      <c r="R983" s="14" t="str">
        <f>IF(AND(טבלה20[[#This Row],[מחזורי פעילות]]=3,H984=1,טבלה20[[#This Row],[הפרש קבוע אחרון]]&lt;&gt;J984),1,"")</f>
        <v/>
      </c>
      <c r="S983" s="14" t="str">
        <f>IF(AND(טבלה20[[#This Row],[מחזורי פעילות]]=3,H984=1,טבלה20[[#This Row],[הפרש קבוע אחרון]]=J984),1,"")</f>
        <v/>
      </c>
      <c r="T983" s="14" t="str">
        <f>IF(AND(טבלה20[[#This Row],[דילוג]]=1,טבלה20[[#This Row],[הפרש קבוע אחרון]]=J982,טבלה20[[#This Row],[מחזורי פעילות]]&gt;1),1,"")</f>
        <v/>
      </c>
      <c r="U983" s="14" t="str">
        <f>IF(OR(AND(טבלה20[[#This Row],[מחזורי פעילות]]&lt;&gt;"",Q984=""),AND(טבלה20[[#This Row],[פעילות]]=3,Q984=1)),טבלה20[[#This Row],[מחזורי פעילות]],"")</f>
        <v/>
      </c>
      <c r="V983" s="14" t="str">
        <f>IF(טבלה20[[#This Row],[באיזה מחזור נעקר אחרי קביעה?]]&lt;&gt;"",1,"")</f>
        <v/>
      </c>
      <c r="W983" s="14" t="str">
        <f>IF(AND(טבלה20[[#This Row],[באיזה מחזור נעקר אחרי קביעה?]]&lt;&gt;"",טבלה20[[#This Row],[CycleNumber]]&gt;B984),טבלה20[[#This Row],[באיזה מחזור נעקר אחרי קביעה?]],"")</f>
        <v/>
      </c>
      <c r="X983" s="14" t="str">
        <f>IF(AND(טבלה20[[#This Row],[הפרש קבוע אחרון]]&lt;&gt;"",J982=""),טבלה20[[#This Row],[CycleNumber]],"")</f>
        <v/>
      </c>
      <c r="Y983" s="14" t="str">
        <f>IF(OR(טבלה20[[#This Row],[CycleNumber]]&gt;B984,B984=""),טבלה20[[#This Row],[CycleNumber]],"")</f>
        <v/>
      </c>
      <c r="Z9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3" t="s">
        <v>87</v>
      </c>
      <c r="AS983">
        <v>5</v>
      </c>
      <c r="AT983">
        <v>30</v>
      </c>
      <c r="AU983">
        <f t="shared" si="33"/>
        <v>0</v>
      </c>
      <c r="AV983" t="str">
        <f t="shared" si="34"/>
        <v/>
      </c>
    </row>
    <row r="984" spans="1:48" x14ac:dyDescent="0.25">
      <c r="A984" t="s">
        <v>87</v>
      </c>
      <c r="B984">
        <v>7</v>
      </c>
      <c r="C984">
        <v>1</v>
      </c>
      <c r="D984">
        <v>1</v>
      </c>
      <c r="E984">
        <v>0</v>
      </c>
      <c r="F984">
        <v>30</v>
      </c>
      <c r="G984">
        <f>טבלה20[[#This Row],[LengthofCycle]]+1</f>
        <v>31</v>
      </c>
      <c r="H984" t="str">
        <f>IF(טבלה20[[#This Row],[CycleNumber]]&gt;2,IF(AND(טבלה20[[#This Row],[LengthofCycle]]-F983=F983-F982,טבלה20[[#This Row],[LengthofCycle]]-F983&lt;&gt;0),1,""),"")</f>
        <v/>
      </c>
      <c r="I984" t="str">
        <f>IF(טבלה20[[#This Row],[דילוג]]=1,SUM(H984:H985),"")</f>
        <v/>
      </c>
      <c r="J984" t="str">
        <f>IF(AND(טבלה20[[#This Row],[CycleNumber]]&gt;B983,טבלה20[[#This Row],[CycleNumber]]&gt;2),IF(טבלה20[[#This Row],[דילוג]]=1,טבלה20[[#This Row],[LengthofCycle]]-F983,J983),"")</f>
        <v/>
      </c>
      <c r="K984">
        <f>IF(AND(טבלה20[[#This Row],[CycleNumber]]&gt;B983,טבלה20[[#This Row],[CycleNumber]]&gt;2),IF(טבלה20[[#This Row],[דילוג]]=1,1,IF(MAX(K982:K983)=1,1,IF(טבלה20[[#This Row],[LengthofCycle]]-F983&lt;&gt;טבלה20[[#This Row],[הפרש קבוע אחרון]],0,""))),"")</f>
        <v>0</v>
      </c>
      <c r="L984" t="str">
        <f>IF(טבלה20[[#This Row],[CycleNumber]]&lt;3,"",IF(טבלה20[[#This Row],[דילוג]]=1,1,IF(L983="","",IF(טבלה20[[#This Row],[LengthofCycle]]-F983=טבלה20[[#This Row],[הפרש קבוע אחרון]],1,IF(L983+1&gt;3,"",L983+1)))))</f>
        <v/>
      </c>
      <c r="M984" t="str">
        <f>IF(AND(טבלה20[[#This Row],[פעילות]]=1,L985=2,L986=1,B986&gt;טבלה20[[#This Row],[CycleNumber]]),1,"")</f>
        <v/>
      </c>
      <c r="N984" t="str">
        <f>IF(AND(טבלה20[[#This Row],[האם יש לאישה וסת דילוג?]]=1,טבלה20[[#This Row],[CycleNumber]]&gt;5),IF(AND(טבלה20[[#This Row],[LengthofCycle]]=F981,F983=F980,F982=F979),1,""),"")</f>
        <v/>
      </c>
      <c r="O984" t="str">
        <f>IF(OR(טבלה20[[#This Row],[פעילות]]="",L983=""),"",IF(טבלה20[[#This Row],[פעילות]]=1,1,0))</f>
        <v/>
      </c>
      <c r="P984" t="str">
        <f>IF(AND(טבלה20[[#This Row],[הפרש קבוע אחרון]]&lt;&gt;"",טבלה20[[#This Row],[CycleNumber]]&lt;B985,B985&lt;&gt;"",טבלה20[[#This Row],[פעילות]]&lt;4),IF(F985-טבלה20[[#This Row],[LengthofCycle]]=טבלה20[[#This Row],[הפרש קבוע אחרון]],1,0),"")</f>
        <v/>
      </c>
      <c r="Q984" s="14" t="str">
        <f>IF(טבלה20[[#This Row],[פעילות]]="","",IF(OR(Q983="",AND(טבלה20[[#This Row],[דילוג]]=1,L983=3)),1,Q983+1))</f>
        <v/>
      </c>
      <c r="R984" s="14" t="str">
        <f>IF(AND(טבלה20[[#This Row],[מחזורי פעילות]]=3,H985=1,טבלה20[[#This Row],[הפרש קבוע אחרון]]&lt;&gt;J985),1,"")</f>
        <v/>
      </c>
      <c r="S984" s="14" t="str">
        <f>IF(AND(טבלה20[[#This Row],[מחזורי פעילות]]=3,H985=1,טבלה20[[#This Row],[הפרש קבוע אחרון]]=J985),1,"")</f>
        <v/>
      </c>
      <c r="T984" s="14" t="str">
        <f>IF(AND(טבלה20[[#This Row],[דילוג]]=1,טבלה20[[#This Row],[הפרש קבוע אחרון]]=J983,טבלה20[[#This Row],[מחזורי פעילות]]&gt;1),1,"")</f>
        <v/>
      </c>
      <c r="U984" s="14" t="str">
        <f>IF(OR(AND(טבלה20[[#This Row],[מחזורי פעילות]]&lt;&gt;"",Q985=""),AND(טבלה20[[#This Row],[פעילות]]=3,Q985=1)),טבלה20[[#This Row],[מחזורי פעילות]],"")</f>
        <v/>
      </c>
      <c r="V984" s="14" t="str">
        <f>IF(טבלה20[[#This Row],[באיזה מחזור נעקר אחרי קביעה?]]&lt;&gt;"",1,"")</f>
        <v/>
      </c>
      <c r="W984" s="14" t="str">
        <f>IF(AND(טבלה20[[#This Row],[באיזה מחזור נעקר אחרי קביעה?]]&lt;&gt;"",טבלה20[[#This Row],[CycleNumber]]&gt;B985),טבלה20[[#This Row],[באיזה מחזור נעקר אחרי קביעה?]],"")</f>
        <v/>
      </c>
      <c r="X984" s="14" t="str">
        <f>IF(AND(טבלה20[[#This Row],[הפרש קבוע אחרון]]&lt;&gt;"",J983=""),טבלה20[[#This Row],[CycleNumber]],"")</f>
        <v/>
      </c>
      <c r="Y984" s="14" t="str">
        <f>IF(OR(טבלה20[[#This Row],[CycleNumber]]&gt;B985,B985=""),טבלה20[[#This Row],[CycleNumber]],"")</f>
        <v/>
      </c>
      <c r="Z9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4" t="s">
        <v>87</v>
      </c>
      <c r="AS984">
        <v>6</v>
      </c>
      <c r="AT984">
        <v>29</v>
      </c>
      <c r="AU984">
        <f t="shared" si="33"/>
        <v>0</v>
      </c>
      <c r="AV984" t="str">
        <f t="shared" si="34"/>
        <v/>
      </c>
    </row>
    <row r="985" spans="1:48" x14ac:dyDescent="0.25">
      <c r="A985" t="s">
        <v>87</v>
      </c>
      <c r="B985">
        <v>8</v>
      </c>
      <c r="C985">
        <v>1</v>
      </c>
      <c r="D985">
        <v>1</v>
      </c>
      <c r="E985">
        <v>0</v>
      </c>
      <c r="F985">
        <v>28</v>
      </c>
      <c r="G985">
        <f>טבלה20[[#This Row],[LengthofCycle]]+1</f>
        <v>29</v>
      </c>
      <c r="H985" t="str">
        <f>IF(טבלה20[[#This Row],[CycleNumber]]&gt;2,IF(AND(טבלה20[[#This Row],[LengthofCycle]]-F984=F984-F983,טבלה20[[#This Row],[LengthofCycle]]-F984&lt;&gt;0),1,""),"")</f>
        <v/>
      </c>
      <c r="I985" t="str">
        <f>IF(טבלה20[[#This Row],[דילוג]]=1,SUM(H985:H986),"")</f>
        <v/>
      </c>
      <c r="J985" t="str">
        <f>IF(AND(טבלה20[[#This Row],[CycleNumber]]&gt;B984,טבלה20[[#This Row],[CycleNumber]]&gt;2),IF(טבלה20[[#This Row],[דילוג]]=1,טבלה20[[#This Row],[LengthofCycle]]-F984,J984),"")</f>
        <v/>
      </c>
      <c r="K985">
        <f>IF(AND(טבלה20[[#This Row],[CycleNumber]]&gt;B984,טבלה20[[#This Row],[CycleNumber]]&gt;2),IF(טבלה20[[#This Row],[דילוג]]=1,1,IF(MAX(K983:K984)=1,1,IF(טבלה20[[#This Row],[LengthofCycle]]-F984&lt;&gt;טבלה20[[#This Row],[הפרש קבוע אחרון]],0,""))),"")</f>
        <v>0</v>
      </c>
      <c r="L985" t="str">
        <f>IF(טבלה20[[#This Row],[CycleNumber]]&lt;3,"",IF(טבלה20[[#This Row],[דילוג]]=1,1,IF(L984="","",IF(טבלה20[[#This Row],[LengthofCycle]]-F984=טבלה20[[#This Row],[הפרש קבוע אחרון]],1,IF(L984+1&gt;3,"",L984+1)))))</f>
        <v/>
      </c>
      <c r="M985" t="str">
        <f>IF(AND(טבלה20[[#This Row],[פעילות]]=1,L986=2,L987=1,B987&gt;טבלה20[[#This Row],[CycleNumber]]),1,"")</f>
        <v/>
      </c>
      <c r="N985" t="str">
        <f>IF(AND(טבלה20[[#This Row],[האם יש לאישה וסת דילוג?]]=1,טבלה20[[#This Row],[CycleNumber]]&gt;5),IF(AND(טבלה20[[#This Row],[LengthofCycle]]=F982,F984=F981,F983=F980),1,""),"")</f>
        <v/>
      </c>
      <c r="O985" t="str">
        <f>IF(OR(טבלה20[[#This Row],[פעילות]]="",L984=""),"",IF(טבלה20[[#This Row],[פעילות]]=1,1,0))</f>
        <v/>
      </c>
      <c r="P985" t="str">
        <f>IF(AND(טבלה20[[#This Row],[הפרש קבוע אחרון]]&lt;&gt;"",טבלה20[[#This Row],[CycleNumber]]&lt;B986,B986&lt;&gt;"",טבלה20[[#This Row],[פעילות]]&lt;4),IF(F986-טבלה20[[#This Row],[LengthofCycle]]=טבלה20[[#This Row],[הפרש קבוע אחרון]],1,0),"")</f>
        <v/>
      </c>
      <c r="Q985" s="14" t="str">
        <f>IF(טבלה20[[#This Row],[פעילות]]="","",IF(OR(Q984="",AND(טבלה20[[#This Row],[דילוג]]=1,L984=3)),1,Q984+1))</f>
        <v/>
      </c>
      <c r="R985" s="14" t="str">
        <f>IF(AND(טבלה20[[#This Row],[מחזורי פעילות]]=3,H986=1,טבלה20[[#This Row],[הפרש קבוע אחרון]]&lt;&gt;J986),1,"")</f>
        <v/>
      </c>
      <c r="S985" s="14" t="str">
        <f>IF(AND(טבלה20[[#This Row],[מחזורי פעילות]]=3,H986=1,טבלה20[[#This Row],[הפרש קבוע אחרון]]=J986),1,"")</f>
        <v/>
      </c>
      <c r="T985" s="14" t="str">
        <f>IF(AND(טבלה20[[#This Row],[דילוג]]=1,טבלה20[[#This Row],[הפרש קבוע אחרון]]=J984,טבלה20[[#This Row],[מחזורי פעילות]]&gt;1),1,"")</f>
        <v/>
      </c>
      <c r="U985" s="14" t="str">
        <f>IF(OR(AND(טבלה20[[#This Row],[מחזורי פעילות]]&lt;&gt;"",Q986=""),AND(טבלה20[[#This Row],[פעילות]]=3,Q986=1)),טבלה20[[#This Row],[מחזורי פעילות]],"")</f>
        <v/>
      </c>
      <c r="V985" s="14" t="str">
        <f>IF(טבלה20[[#This Row],[באיזה מחזור נעקר אחרי קביעה?]]&lt;&gt;"",1,"")</f>
        <v/>
      </c>
      <c r="W985" s="14" t="str">
        <f>IF(AND(טבלה20[[#This Row],[באיזה מחזור נעקר אחרי קביעה?]]&lt;&gt;"",טבלה20[[#This Row],[CycleNumber]]&gt;B986),טבלה20[[#This Row],[באיזה מחזור נעקר אחרי קביעה?]],"")</f>
        <v/>
      </c>
      <c r="X985" s="14" t="str">
        <f>IF(AND(טבלה20[[#This Row],[הפרש קבוע אחרון]]&lt;&gt;"",J984=""),טבלה20[[#This Row],[CycleNumber]],"")</f>
        <v/>
      </c>
      <c r="Y985" s="14" t="str">
        <f>IF(OR(טבלה20[[#This Row],[CycleNumber]]&gt;B986,B986=""),טבלה20[[#This Row],[CycleNumber]],"")</f>
        <v/>
      </c>
      <c r="Z9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5" t="s">
        <v>87</v>
      </c>
      <c r="AS985">
        <v>7</v>
      </c>
      <c r="AT985">
        <v>30</v>
      </c>
      <c r="AU985">
        <f t="shared" si="33"/>
        <v>0</v>
      </c>
      <c r="AV985" t="str">
        <f t="shared" si="34"/>
        <v/>
      </c>
    </row>
    <row r="986" spans="1:48" x14ac:dyDescent="0.25">
      <c r="A986" t="s">
        <v>87</v>
      </c>
      <c r="B986">
        <v>9</v>
      </c>
      <c r="C986">
        <v>1</v>
      </c>
      <c r="D986">
        <v>1</v>
      </c>
      <c r="E986">
        <v>0</v>
      </c>
      <c r="F986">
        <v>28</v>
      </c>
      <c r="G986">
        <f>טבלה20[[#This Row],[LengthofCycle]]+1</f>
        <v>29</v>
      </c>
      <c r="H986" t="str">
        <f>IF(טבלה20[[#This Row],[CycleNumber]]&gt;2,IF(AND(טבלה20[[#This Row],[LengthofCycle]]-F985=F985-F984,טבלה20[[#This Row],[LengthofCycle]]-F985&lt;&gt;0),1,""),"")</f>
        <v/>
      </c>
      <c r="I986" t="str">
        <f>IF(טבלה20[[#This Row],[דילוג]]=1,SUM(H986:H987),"")</f>
        <v/>
      </c>
      <c r="J986" t="str">
        <f>IF(AND(טבלה20[[#This Row],[CycleNumber]]&gt;B985,טבלה20[[#This Row],[CycleNumber]]&gt;2),IF(טבלה20[[#This Row],[דילוג]]=1,טבלה20[[#This Row],[LengthofCycle]]-F985,J985),"")</f>
        <v/>
      </c>
      <c r="K986">
        <f>IF(AND(טבלה20[[#This Row],[CycleNumber]]&gt;B985,טבלה20[[#This Row],[CycleNumber]]&gt;2),IF(טבלה20[[#This Row],[דילוג]]=1,1,IF(MAX(K984:K985)=1,1,IF(טבלה20[[#This Row],[LengthofCycle]]-F985&lt;&gt;טבלה20[[#This Row],[הפרש קבוע אחרון]],0,""))),"")</f>
        <v>0</v>
      </c>
      <c r="L986" t="str">
        <f>IF(טבלה20[[#This Row],[CycleNumber]]&lt;3,"",IF(טבלה20[[#This Row],[דילוג]]=1,1,IF(L985="","",IF(טבלה20[[#This Row],[LengthofCycle]]-F985=טבלה20[[#This Row],[הפרש קבוע אחרון]],1,IF(L985+1&gt;3,"",L985+1)))))</f>
        <v/>
      </c>
      <c r="M986" t="str">
        <f>IF(AND(טבלה20[[#This Row],[פעילות]]=1,L987=2,L988=1,B988&gt;טבלה20[[#This Row],[CycleNumber]]),1,"")</f>
        <v/>
      </c>
      <c r="N986" t="str">
        <f>IF(AND(טבלה20[[#This Row],[האם יש לאישה וסת דילוג?]]=1,טבלה20[[#This Row],[CycleNumber]]&gt;5),IF(AND(טבלה20[[#This Row],[LengthofCycle]]=F983,F985=F982,F984=F981),1,""),"")</f>
        <v/>
      </c>
      <c r="O986" t="str">
        <f>IF(OR(טבלה20[[#This Row],[פעילות]]="",L985=""),"",IF(טבלה20[[#This Row],[פעילות]]=1,1,0))</f>
        <v/>
      </c>
      <c r="P986" t="str">
        <f>IF(AND(טבלה20[[#This Row],[הפרש קבוע אחרון]]&lt;&gt;"",טבלה20[[#This Row],[CycleNumber]]&lt;B987,B987&lt;&gt;"",טבלה20[[#This Row],[פעילות]]&lt;4),IF(F987-טבלה20[[#This Row],[LengthofCycle]]=טבלה20[[#This Row],[הפרש קבוע אחרון]],1,0),"")</f>
        <v/>
      </c>
      <c r="Q986" s="14" t="str">
        <f>IF(טבלה20[[#This Row],[פעילות]]="","",IF(OR(Q985="",AND(טבלה20[[#This Row],[דילוג]]=1,L985=3)),1,Q985+1))</f>
        <v/>
      </c>
      <c r="R986" s="14" t="str">
        <f>IF(AND(טבלה20[[#This Row],[מחזורי פעילות]]=3,H987=1,טבלה20[[#This Row],[הפרש קבוע אחרון]]&lt;&gt;J987),1,"")</f>
        <v/>
      </c>
      <c r="S986" s="14" t="str">
        <f>IF(AND(טבלה20[[#This Row],[מחזורי פעילות]]=3,H987=1,טבלה20[[#This Row],[הפרש קבוע אחרון]]=J987),1,"")</f>
        <v/>
      </c>
      <c r="T986" s="14" t="str">
        <f>IF(AND(טבלה20[[#This Row],[דילוג]]=1,טבלה20[[#This Row],[הפרש קבוע אחרון]]=J985,טבלה20[[#This Row],[מחזורי פעילות]]&gt;1),1,"")</f>
        <v/>
      </c>
      <c r="U986" s="14" t="str">
        <f>IF(OR(AND(טבלה20[[#This Row],[מחזורי פעילות]]&lt;&gt;"",Q987=""),AND(טבלה20[[#This Row],[פעילות]]=3,Q987=1)),טבלה20[[#This Row],[מחזורי פעילות]],"")</f>
        <v/>
      </c>
      <c r="V986" s="14" t="str">
        <f>IF(טבלה20[[#This Row],[באיזה מחזור נעקר אחרי קביעה?]]&lt;&gt;"",1,"")</f>
        <v/>
      </c>
      <c r="W986" s="14" t="str">
        <f>IF(AND(טבלה20[[#This Row],[באיזה מחזור נעקר אחרי קביעה?]]&lt;&gt;"",טבלה20[[#This Row],[CycleNumber]]&gt;B987),טבלה20[[#This Row],[באיזה מחזור נעקר אחרי קביעה?]],"")</f>
        <v/>
      </c>
      <c r="X986" s="14" t="str">
        <f>IF(AND(טבלה20[[#This Row],[הפרש קבוע אחרון]]&lt;&gt;"",J985=""),טבלה20[[#This Row],[CycleNumber]],"")</f>
        <v/>
      </c>
      <c r="Y986" s="14" t="str">
        <f>IF(OR(טבלה20[[#This Row],[CycleNumber]]&gt;B987,B987=""),טבלה20[[#This Row],[CycleNumber]],"")</f>
        <v/>
      </c>
      <c r="Z9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6" t="s">
        <v>87</v>
      </c>
      <c r="AS986">
        <v>8</v>
      </c>
      <c r="AT986">
        <v>28</v>
      </c>
      <c r="AU986">
        <f t="shared" si="33"/>
        <v>0</v>
      </c>
      <c r="AV986" t="str">
        <f t="shared" si="34"/>
        <v/>
      </c>
    </row>
    <row r="987" spans="1:48" x14ac:dyDescent="0.25">
      <c r="A987" t="s">
        <v>87</v>
      </c>
      <c r="B987">
        <v>10</v>
      </c>
      <c r="C987">
        <v>1</v>
      </c>
      <c r="D987">
        <v>1</v>
      </c>
      <c r="E987">
        <v>0</v>
      </c>
      <c r="F987">
        <v>29</v>
      </c>
      <c r="G987">
        <f>טבלה20[[#This Row],[LengthofCycle]]+1</f>
        <v>30</v>
      </c>
      <c r="H987" t="str">
        <f>IF(טבלה20[[#This Row],[CycleNumber]]&gt;2,IF(AND(טבלה20[[#This Row],[LengthofCycle]]-F986=F986-F985,טבלה20[[#This Row],[LengthofCycle]]-F986&lt;&gt;0),1,""),"")</f>
        <v/>
      </c>
      <c r="I987" t="str">
        <f>IF(טבלה20[[#This Row],[דילוג]]=1,SUM(H987:H988),"")</f>
        <v/>
      </c>
      <c r="J987" t="str">
        <f>IF(AND(טבלה20[[#This Row],[CycleNumber]]&gt;B986,טבלה20[[#This Row],[CycleNumber]]&gt;2),IF(טבלה20[[#This Row],[דילוג]]=1,טבלה20[[#This Row],[LengthofCycle]]-F986,J986),"")</f>
        <v/>
      </c>
      <c r="K987">
        <f>IF(AND(טבלה20[[#This Row],[CycleNumber]]&gt;B986,טבלה20[[#This Row],[CycleNumber]]&gt;2),IF(טבלה20[[#This Row],[דילוג]]=1,1,IF(MAX(K985:K986)=1,1,IF(טבלה20[[#This Row],[LengthofCycle]]-F986&lt;&gt;טבלה20[[#This Row],[הפרש קבוע אחרון]],0,""))),"")</f>
        <v>0</v>
      </c>
      <c r="L987" t="str">
        <f>IF(טבלה20[[#This Row],[CycleNumber]]&lt;3,"",IF(טבלה20[[#This Row],[דילוג]]=1,1,IF(L986="","",IF(טבלה20[[#This Row],[LengthofCycle]]-F986=טבלה20[[#This Row],[הפרש קבוע אחרון]],1,IF(L986+1&gt;3,"",L986+1)))))</f>
        <v/>
      </c>
      <c r="M987" t="str">
        <f>IF(AND(טבלה20[[#This Row],[פעילות]]=1,L988=2,L989=1,B989&gt;טבלה20[[#This Row],[CycleNumber]]),1,"")</f>
        <v/>
      </c>
      <c r="N987" t="str">
        <f>IF(AND(טבלה20[[#This Row],[האם יש לאישה וסת דילוג?]]=1,טבלה20[[#This Row],[CycleNumber]]&gt;5),IF(AND(טבלה20[[#This Row],[LengthofCycle]]=F984,F986=F983,F985=F982),1,""),"")</f>
        <v/>
      </c>
      <c r="O987" t="str">
        <f>IF(OR(טבלה20[[#This Row],[פעילות]]="",L986=""),"",IF(טבלה20[[#This Row],[פעילות]]=1,1,0))</f>
        <v/>
      </c>
      <c r="P987" t="str">
        <f>IF(AND(טבלה20[[#This Row],[הפרש קבוע אחרון]]&lt;&gt;"",טבלה20[[#This Row],[CycleNumber]]&lt;B988,B988&lt;&gt;"",טבלה20[[#This Row],[פעילות]]&lt;4),IF(F988-טבלה20[[#This Row],[LengthofCycle]]=טבלה20[[#This Row],[הפרש קבוע אחרון]],1,0),"")</f>
        <v/>
      </c>
      <c r="Q987" s="14" t="str">
        <f>IF(טבלה20[[#This Row],[פעילות]]="","",IF(OR(Q986="",AND(טבלה20[[#This Row],[דילוג]]=1,L986=3)),1,Q986+1))</f>
        <v/>
      </c>
      <c r="R987" s="14" t="str">
        <f>IF(AND(טבלה20[[#This Row],[מחזורי פעילות]]=3,H988=1,טבלה20[[#This Row],[הפרש קבוע אחרון]]&lt;&gt;J988),1,"")</f>
        <v/>
      </c>
      <c r="S987" s="14" t="str">
        <f>IF(AND(טבלה20[[#This Row],[מחזורי פעילות]]=3,H988=1,טבלה20[[#This Row],[הפרש קבוע אחרון]]=J988),1,"")</f>
        <v/>
      </c>
      <c r="T987" s="14" t="str">
        <f>IF(AND(טבלה20[[#This Row],[דילוג]]=1,טבלה20[[#This Row],[הפרש קבוע אחרון]]=J986,טבלה20[[#This Row],[מחזורי פעילות]]&gt;1),1,"")</f>
        <v/>
      </c>
      <c r="U987" s="14" t="str">
        <f>IF(OR(AND(טבלה20[[#This Row],[מחזורי פעילות]]&lt;&gt;"",Q988=""),AND(טבלה20[[#This Row],[פעילות]]=3,Q988=1)),טבלה20[[#This Row],[מחזורי פעילות]],"")</f>
        <v/>
      </c>
      <c r="V987" s="14" t="str">
        <f>IF(טבלה20[[#This Row],[באיזה מחזור נעקר אחרי קביעה?]]&lt;&gt;"",1,"")</f>
        <v/>
      </c>
      <c r="W987" s="14" t="str">
        <f>IF(AND(טבלה20[[#This Row],[באיזה מחזור נעקר אחרי קביעה?]]&lt;&gt;"",טבלה20[[#This Row],[CycleNumber]]&gt;B988),טבלה20[[#This Row],[באיזה מחזור נעקר אחרי קביעה?]],"")</f>
        <v/>
      </c>
      <c r="X987" s="14" t="str">
        <f>IF(AND(טבלה20[[#This Row],[הפרש קבוע אחרון]]&lt;&gt;"",J986=""),טבלה20[[#This Row],[CycleNumber]],"")</f>
        <v/>
      </c>
      <c r="Y987" s="14">
        <f>IF(OR(טבלה20[[#This Row],[CycleNumber]]&gt;B988,B988=""),טבלה20[[#This Row],[CycleNumber]],"")</f>
        <v>10</v>
      </c>
      <c r="Z9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7" t="s">
        <v>87</v>
      </c>
      <c r="AS987">
        <v>9</v>
      </c>
      <c r="AT987">
        <v>28</v>
      </c>
      <c r="AU987">
        <f t="shared" si="33"/>
        <v>0</v>
      </c>
      <c r="AV987" t="str">
        <f t="shared" si="34"/>
        <v/>
      </c>
    </row>
    <row r="988" spans="1:48" x14ac:dyDescent="0.25">
      <c r="A988" t="s">
        <v>88</v>
      </c>
      <c r="B988">
        <v>1</v>
      </c>
      <c r="C988">
        <v>0</v>
      </c>
      <c r="D988">
        <v>1</v>
      </c>
      <c r="E988">
        <v>0</v>
      </c>
      <c r="F988">
        <v>26</v>
      </c>
      <c r="G988">
        <f>טבלה20[[#This Row],[LengthofCycle]]+1</f>
        <v>27</v>
      </c>
      <c r="H988" t="str">
        <f>IF(טבלה20[[#This Row],[CycleNumber]]&gt;2,IF(AND(טבלה20[[#This Row],[LengthofCycle]]-F987=F987-F986,טבלה20[[#This Row],[LengthofCycle]]-F987&lt;&gt;0),1,""),"")</f>
        <v/>
      </c>
      <c r="I988" t="str">
        <f>IF(טבלה20[[#This Row],[דילוג]]=1,SUM(H988:H989),"")</f>
        <v/>
      </c>
      <c r="J988" t="str">
        <f>IF(AND(טבלה20[[#This Row],[CycleNumber]]&gt;B987,טבלה20[[#This Row],[CycleNumber]]&gt;2),IF(טבלה20[[#This Row],[דילוג]]=1,טבלה20[[#This Row],[LengthofCycle]]-F987,J987),"")</f>
        <v/>
      </c>
      <c r="K988" t="str">
        <f>IF(AND(טבלה20[[#This Row],[CycleNumber]]&gt;B987,טבלה20[[#This Row],[CycleNumber]]&gt;2),IF(טבלה20[[#This Row],[דילוג]]=1,1,IF(MAX(K986:K987)=1,1,IF(טבלה20[[#This Row],[LengthofCycle]]-F987&lt;&gt;טבלה20[[#This Row],[הפרש קבוע אחרון]],0,""))),"")</f>
        <v/>
      </c>
      <c r="L988" t="str">
        <f>IF(טבלה20[[#This Row],[CycleNumber]]&lt;3,"",IF(טבלה20[[#This Row],[דילוג]]=1,1,IF(L987="","",IF(טבלה20[[#This Row],[LengthofCycle]]-F987=טבלה20[[#This Row],[הפרש קבוע אחרון]],1,IF(L987+1&gt;3,"",L987+1)))))</f>
        <v/>
      </c>
      <c r="M988" t="str">
        <f>IF(AND(טבלה20[[#This Row],[פעילות]]=1,L989=2,L990=1,B990&gt;טבלה20[[#This Row],[CycleNumber]]),1,"")</f>
        <v/>
      </c>
      <c r="N988" t="str">
        <f>IF(AND(טבלה20[[#This Row],[האם יש לאישה וסת דילוג?]]=1,טבלה20[[#This Row],[CycleNumber]]&gt;5),IF(AND(טבלה20[[#This Row],[LengthofCycle]]=F985,F987=F984,F986=F983),1,""),"")</f>
        <v/>
      </c>
      <c r="O988" t="str">
        <f>IF(OR(טבלה20[[#This Row],[פעילות]]="",L987=""),"",IF(טבלה20[[#This Row],[פעילות]]=1,1,0))</f>
        <v/>
      </c>
      <c r="P988" t="str">
        <f>IF(AND(טבלה20[[#This Row],[הפרש קבוע אחרון]]&lt;&gt;"",טבלה20[[#This Row],[CycleNumber]]&lt;B989,B989&lt;&gt;"",טבלה20[[#This Row],[פעילות]]&lt;4),IF(F989-טבלה20[[#This Row],[LengthofCycle]]=טבלה20[[#This Row],[הפרש קבוע אחרון]],1,0),"")</f>
        <v/>
      </c>
      <c r="Q988" s="14" t="str">
        <f>IF(טבלה20[[#This Row],[פעילות]]="","",IF(OR(Q987="",AND(טבלה20[[#This Row],[דילוג]]=1,L987=3)),1,Q987+1))</f>
        <v/>
      </c>
      <c r="R988" s="14" t="str">
        <f>IF(AND(טבלה20[[#This Row],[מחזורי פעילות]]=3,H989=1,טבלה20[[#This Row],[הפרש קבוע אחרון]]&lt;&gt;J989),1,"")</f>
        <v/>
      </c>
      <c r="S988" s="14" t="str">
        <f>IF(AND(טבלה20[[#This Row],[מחזורי פעילות]]=3,H989=1,טבלה20[[#This Row],[הפרש קבוע אחרון]]=J989),1,"")</f>
        <v/>
      </c>
      <c r="T988" s="14" t="str">
        <f>IF(AND(טבלה20[[#This Row],[דילוג]]=1,טבלה20[[#This Row],[הפרש קבוע אחרון]]=J987,טבלה20[[#This Row],[מחזורי פעילות]]&gt;1),1,"")</f>
        <v/>
      </c>
      <c r="U988" s="14" t="str">
        <f>IF(OR(AND(טבלה20[[#This Row],[מחזורי פעילות]]&lt;&gt;"",Q989=""),AND(טבלה20[[#This Row],[פעילות]]=3,Q989=1)),טבלה20[[#This Row],[מחזורי פעילות]],"")</f>
        <v/>
      </c>
      <c r="V988" s="14" t="str">
        <f>IF(טבלה20[[#This Row],[באיזה מחזור נעקר אחרי קביעה?]]&lt;&gt;"",1,"")</f>
        <v/>
      </c>
      <c r="W988" s="14" t="str">
        <f>IF(AND(טבלה20[[#This Row],[באיזה מחזור נעקר אחרי קביעה?]]&lt;&gt;"",טבלה20[[#This Row],[CycleNumber]]&gt;B989),טבלה20[[#This Row],[באיזה מחזור נעקר אחרי קביעה?]],"")</f>
        <v/>
      </c>
      <c r="X988" s="14" t="str">
        <f>IF(AND(טבלה20[[#This Row],[הפרש קבוע אחרון]]&lt;&gt;"",J987=""),טבלה20[[#This Row],[CycleNumber]],"")</f>
        <v/>
      </c>
      <c r="Y988" s="14" t="str">
        <f>IF(OR(טבלה20[[#This Row],[CycleNumber]]&gt;B989,B989=""),טבלה20[[#This Row],[CycleNumber]],"")</f>
        <v/>
      </c>
      <c r="Z9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8" t="s">
        <v>87</v>
      </c>
      <c r="AS988">
        <v>10</v>
      </c>
      <c r="AT988">
        <v>29</v>
      </c>
      <c r="AU988">
        <f t="shared" si="33"/>
        <v>0</v>
      </c>
      <c r="AV988" t="str">
        <f t="shared" si="34"/>
        <v/>
      </c>
    </row>
    <row r="989" spans="1:48" x14ac:dyDescent="0.25">
      <c r="A989" t="s">
        <v>88</v>
      </c>
      <c r="B989">
        <v>2</v>
      </c>
      <c r="C989">
        <v>0</v>
      </c>
      <c r="D989">
        <v>1</v>
      </c>
      <c r="E989">
        <v>0</v>
      </c>
      <c r="F989">
        <v>26</v>
      </c>
      <c r="G989">
        <f>טבלה20[[#This Row],[LengthofCycle]]+1</f>
        <v>27</v>
      </c>
      <c r="H989" t="str">
        <f>IF(טבלה20[[#This Row],[CycleNumber]]&gt;2,IF(AND(טבלה20[[#This Row],[LengthofCycle]]-F988=F988-F987,טבלה20[[#This Row],[LengthofCycle]]-F988&lt;&gt;0),1,""),"")</f>
        <v/>
      </c>
      <c r="I989" t="str">
        <f>IF(טבלה20[[#This Row],[דילוג]]=1,SUM(H989:H990),"")</f>
        <v/>
      </c>
      <c r="J989" t="str">
        <f>IF(AND(טבלה20[[#This Row],[CycleNumber]]&gt;B988,טבלה20[[#This Row],[CycleNumber]]&gt;2),IF(טבלה20[[#This Row],[דילוג]]=1,טבלה20[[#This Row],[LengthofCycle]]-F988,J988),"")</f>
        <v/>
      </c>
      <c r="K989" t="str">
        <f>IF(AND(טבלה20[[#This Row],[CycleNumber]]&gt;B988,טבלה20[[#This Row],[CycleNumber]]&gt;2),IF(טבלה20[[#This Row],[דילוג]]=1,1,IF(MAX(K987:K988)=1,1,IF(טבלה20[[#This Row],[LengthofCycle]]-F988&lt;&gt;טבלה20[[#This Row],[הפרש קבוע אחרון]],0,""))),"")</f>
        <v/>
      </c>
      <c r="L989" t="str">
        <f>IF(טבלה20[[#This Row],[CycleNumber]]&lt;3,"",IF(טבלה20[[#This Row],[דילוג]]=1,1,IF(L988="","",IF(טבלה20[[#This Row],[LengthofCycle]]-F988=טבלה20[[#This Row],[הפרש קבוע אחרון]],1,IF(L988+1&gt;3,"",L988+1)))))</f>
        <v/>
      </c>
      <c r="M989" t="str">
        <f>IF(AND(טבלה20[[#This Row],[פעילות]]=1,L990=2,L991=1,B991&gt;טבלה20[[#This Row],[CycleNumber]]),1,"")</f>
        <v/>
      </c>
      <c r="N989" t="str">
        <f>IF(AND(טבלה20[[#This Row],[האם יש לאישה וסת דילוג?]]=1,טבלה20[[#This Row],[CycleNumber]]&gt;5),IF(AND(טבלה20[[#This Row],[LengthofCycle]]=F986,F988=F985,F987=F984),1,""),"")</f>
        <v/>
      </c>
      <c r="O989" t="str">
        <f>IF(OR(טבלה20[[#This Row],[פעילות]]="",L988=""),"",IF(טבלה20[[#This Row],[פעילות]]=1,1,0))</f>
        <v/>
      </c>
      <c r="P989" t="str">
        <f>IF(AND(טבלה20[[#This Row],[הפרש קבוע אחרון]]&lt;&gt;"",טבלה20[[#This Row],[CycleNumber]]&lt;B990,B990&lt;&gt;"",טבלה20[[#This Row],[פעילות]]&lt;4),IF(F990-טבלה20[[#This Row],[LengthofCycle]]=טבלה20[[#This Row],[הפרש קבוע אחרון]],1,0),"")</f>
        <v/>
      </c>
      <c r="Q989" s="14" t="str">
        <f>IF(טבלה20[[#This Row],[פעילות]]="","",IF(OR(Q988="",AND(טבלה20[[#This Row],[דילוג]]=1,L988=3)),1,Q988+1))</f>
        <v/>
      </c>
      <c r="R989" s="14" t="str">
        <f>IF(AND(טבלה20[[#This Row],[מחזורי פעילות]]=3,H990=1,טבלה20[[#This Row],[הפרש קבוע אחרון]]&lt;&gt;J990),1,"")</f>
        <v/>
      </c>
      <c r="S989" s="14" t="str">
        <f>IF(AND(טבלה20[[#This Row],[מחזורי פעילות]]=3,H990=1,טבלה20[[#This Row],[הפרש קבוע אחרון]]=J990),1,"")</f>
        <v/>
      </c>
      <c r="T989" s="14" t="str">
        <f>IF(AND(טבלה20[[#This Row],[דילוג]]=1,טבלה20[[#This Row],[הפרש קבוע אחרון]]=J988,טבלה20[[#This Row],[מחזורי פעילות]]&gt;1),1,"")</f>
        <v/>
      </c>
      <c r="U989" s="14" t="str">
        <f>IF(OR(AND(טבלה20[[#This Row],[מחזורי פעילות]]&lt;&gt;"",Q990=""),AND(טבלה20[[#This Row],[פעילות]]=3,Q990=1)),טבלה20[[#This Row],[מחזורי פעילות]],"")</f>
        <v/>
      </c>
      <c r="V989" s="14" t="str">
        <f>IF(טבלה20[[#This Row],[באיזה מחזור נעקר אחרי קביעה?]]&lt;&gt;"",1,"")</f>
        <v/>
      </c>
      <c r="W989" s="14" t="str">
        <f>IF(AND(טבלה20[[#This Row],[באיזה מחזור נעקר אחרי קביעה?]]&lt;&gt;"",טבלה20[[#This Row],[CycleNumber]]&gt;B990),טבלה20[[#This Row],[באיזה מחזור נעקר אחרי קביעה?]],"")</f>
        <v/>
      </c>
      <c r="X989" s="14" t="str">
        <f>IF(AND(טבלה20[[#This Row],[הפרש קבוע אחרון]]&lt;&gt;"",J988=""),טבלה20[[#This Row],[CycleNumber]],"")</f>
        <v/>
      </c>
      <c r="Y989" s="14" t="str">
        <f>IF(OR(טבלה20[[#This Row],[CycleNumber]]&gt;B990,B990=""),טבלה20[[#This Row],[CycleNumber]],"")</f>
        <v/>
      </c>
      <c r="Z9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89" t="s">
        <v>88</v>
      </c>
      <c r="AS989">
        <v>1</v>
      </c>
      <c r="AT989">
        <v>26</v>
      </c>
      <c r="AU989" t="str">
        <f t="shared" si="33"/>
        <v/>
      </c>
      <c r="AV989" t="str">
        <f t="shared" si="34"/>
        <v/>
      </c>
    </row>
    <row r="990" spans="1:48" x14ac:dyDescent="0.25">
      <c r="A990" t="s">
        <v>88</v>
      </c>
      <c r="B990">
        <v>3</v>
      </c>
      <c r="C990">
        <v>0</v>
      </c>
      <c r="D990">
        <v>1</v>
      </c>
      <c r="E990">
        <v>0</v>
      </c>
      <c r="F990">
        <v>27</v>
      </c>
      <c r="G990">
        <f>טבלה20[[#This Row],[LengthofCycle]]+1</f>
        <v>28</v>
      </c>
      <c r="H990" t="str">
        <f>IF(טבלה20[[#This Row],[CycleNumber]]&gt;2,IF(AND(טבלה20[[#This Row],[LengthofCycle]]-F989=F989-F988,טבלה20[[#This Row],[LengthofCycle]]-F989&lt;&gt;0),1,""),"")</f>
        <v/>
      </c>
      <c r="I990" t="str">
        <f>IF(טבלה20[[#This Row],[דילוג]]=1,SUM(H990:H991),"")</f>
        <v/>
      </c>
      <c r="J990" t="str">
        <f>IF(AND(טבלה20[[#This Row],[CycleNumber]]&gt;B989,טבלה20[[#This Row],[CycleNumber]]&gt;2),IF(טבלה20[[#This Row],[דילוג]]=1,טבלה20[[#This Row],[LengthofCycle]]-F989,J989),"")</f>
        <v/>
      </c>
      <c r="K990">
        <f>IF(AND(טבלה20[[#This Row],[CycleNumber]]&gt;B989,טבלה20[[#This Row],[CycleNumber]]&gt;2),IF(טבלה20[[#This Row],[דילוג]]=1,1,IF(MAX(K988:K989)=1,1,IF(טבלה20[[#This Row],[LengthofCycle]]-F989&lt;&gt;טבלה20[[#This Row],[הפרש קבוע אחרון]],0,""))),"")</f>
        <v>0</v>
      </c>
      <c r="L990" t="str">
        <f>IF(טבלה20[[#This Row],[CycleNumber]]&lt;3,"",IF(טבלה20[[#This Row],[דילוג]]=1,1,IF(L989="","",IF(טבלה20[[#This Row],[LengthofCycle]]-F989=טבלה20[[#This Row],[הפרש קבוע אחרון]],1,IF(L989+1&gt;3,"",L989+1)))))</f>
        <v/>
      </c>
      <c r="M990" t="str">
        <f>IF(AND(טבלה20[[#This Row],[פעילות]]=1,L991=2,L992=1,B992&gt;טבלה20[[#This Row],[CycleNumber]]),1,"")</f>
        <v/>
      </c>
      <c r="N990" t="str">
        <f>IF(AND(טבלה20[[#This Row],[האם יש לאישה וסת דילוג?]]=1,טבלה20[[#This Row],[CycleNumber]]&gt;5),IF(AND(טבלה20[[#This Row],[LengthofCycle]]=F987,F989=F986,F988=F985),1,""),"")</f>
        <v/>
      </c>
      <c r="O990" t="str">
        <f>IF(OR(טבלה20[[#This Row],[פעילות]]="",L989=""),"",IF(טבלה20[[#This Row],[פעילות]]=1,1,0))</f>
        <v/>
      </c>
      <c r="P990" t="str">
        <f>IF(AND(טבלה20[[#This Row],[הפרש קבוע אחרון]]&lt;&gt;"",טבלה20[[#This Row],[CycleNumber]]&lt;B991,B991&lt;&gt;"",טבלה20[[#This Row],[פעילות]]&lt;4),IF(F991-טבלה20[[#This Row],[LengthofCycle]]=טבלה20[[#This Row],[הפרש קבוע אחרון]],1,0),"")</f>
        <v/>
      </c>
      <c r="Q990" s="14" t="str">
        <f>IF(טבלה20[[#This Row],[פעילות]]="","",IF(OR(Q989="",AND(טבלה20[[#This Row],[דילוג]]=1,L989=3)),1,Q989+1))</f>
        <v/>
      </c>
      <c r="R990" s="14" t="str">
        <f>IF(AND(טבלה20[[#This Row],[מחזורי פעילות]]=3,H991=1,טבלה20[[#This Row],[הפרש קבוע אחרון]]&lt;&gt;J991),1,"")</f>
        <v/>
      </c>
      <c r="S990" s="14" t="str">
        <f>IF(AND(טבלה20[[#This Row],[מחזורי פעילות]]=3,H991=1,טבלה20[[#This Row],[הפרש קבוע אחרון]]=J991),1,"")</f>
        <v/>
      </c>
      <c r="T990" s="14" t="str">
        <f>IF(AND(טבלה20[[#This Row],[דילוג]]=1,טבלה20[[#This Row],[הפרש קבוע אחרון]]=J989,טבלה20[[#This Row],[מחזורי פעילות]]&gt;1),1,"")</f>
        <v/>
      </c>
      <c r="U990" s="14" t="str">
        <f>IF(OR(AND(טבלה20[[#This Row],[מחזורי פעילות]]&lt;&gt;"",Q991=""),AND(טבלה20[[#This Row],[פעילות]]=3,Q991=1)),טבלה20[[#This Row],[מחזורי פעילות]],"")</f>
        <v/>
      </c>
      <c r="V990" s="14" t="str">
        <f>IF(טבלה20[[#This Row],[באיזה מחזור נעקר אחרי קביעה?]]&lt;&gt;"",1,"")</f>
        <v/>
      </c>
      <c r="W990" s="14" t="str">
        <f>IF(AND(טבלה20[[#This Row],[באיזה מחזור נעקר אחרי קביעה?]]&lt;&gt;"",טבלה20[[#This Row],[CycleNumber]]&gt;B991),טבלה20[[#This Row],[באיזה מחזור נעקר אחרי קביעה?]],"")</f>
        <v/>
      </c>
      <c r="X990" s="14" t="str">
        <f>IF(AND(טבלה20[[#This Row],[הפרש קבוע אחרון]]&lt;&gt;"",J989=""),טבלה20[[#This Row],[CycleNumber]],"")</f>
        <v/>
      </c>
      <c r="Y990" s="14" t="str">
        <f>IF(OR(טבלה20[[#This Row],[CycleNumber]]&gt;B991,B991=""),טבלה20[[#This Row],[CycleNumber]],"")</f>
        <v/>
      </c>
      <c r="Z9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0" t="s">
        <v>88</v>
      </c>
      <c r="AS990">
        <v>2</v>
      </c>
      <c r="AT990">
        <v>26</v>
      </c>
      <c r="AU990" t="str">
        <f t="shared" si="33"/>
        <v/>
      </c>
      <c r="AV990" t="str">
        <f t="shared" si="34"/>
        <v/>
      </c>
    </row>
    <row r="991" spans="1:48" x14ac:dyDescent="0.25">
      <c r="A991" t="s">
        <v>88</v>
      </c>
      <c r="B991">
        <v>4</v>
      </c>
      <c r="C991">
        <v>0</v>
      </c>
      <c r="D991">
        <v>1</v>
      </c>
      <c r="E991">
        <v>0</v>
      </c>
      <c r="F991">
        <v>26</v>
      </c>
      <c r="G991">
        <f>טבלה20[[#This Row],[LengthofCycle]]+1</f>
        <v>27</v>
      </c>
      <c r="H991" t="str">
        <f>IF(טבלה20[[#This Row],[CycleNumber]]&gt;2,IF(AND(טבלה20[[#This Row],[LengthofCycle]]-F990=F990-F989,טבלה20[[#This Row],[LengthofCycle]]-F990&lt;&gt;0),1,""),"")</f>
        <v/>
      </c>
      <c r="I991" t="str">
        <f>IF(טבלה20[[#This Row],[דילוג]]=1,SUM(H991:H992),"")</f>
        <v/>
      </c>
      <c r="J991" t="str">
        <f>IF(AND(טבלה20[[#This Row],[CycleNumber]]&gt;B990,טבלה20[[#This Row],[CycleNumber]]&gt;2),IF(טבלה20[[#This Row],[דילוג]]=1,טבלה20[[#This Row],[LengthofCycle]]-F990,J990),"")</f>
        <v/>
      </c>
      <c r="K991">
        <f>IF(AND(טבלה20[[#This Row],[CycleNumber]]&gt;B990,טבלה20[[#This Row],[CycleNumber]]&gt;2),IF(טבלה20[[#This Row],[דילוג]]=1,1,IF(MAX(K989:K990)=1,1,IF(טבלה20[[#This Row],[LengthofCycle]]-F990&lt;&gt;טבלה20[[#This Row],[הפרש קבוע אחרון]],0,""))),"")</f>
        <v>0</v>
      </c>
      <c r="L991" t="str">
        <f>IF(טבלה20[[#This Row],[CycleNumber]]&lt;3,"",IF(טבלה20[[#This Row],[דילוג]]=1,1,IF(L990="","",IF(טבלה20[[#This Row],[LengthofCycle]]-F990=טבלה20[[#This Row],[הפרש קבוע אחרון]],1,IF(L990+1&gt;3,"",L990+1)))))</f>
        <v/>
      </c>
      <c r="M991" t="str">
        <f>IF(AND(טבלה20[[#This Row],[פעילות]]=1,L992=2,L993=1,B993&gt;טבלה20[[#This Row],[CycleNumber]]),1,"")</f>
        <v/>
      </c>
      <c r="N991" t="str">
        <f>IF(AND(טבלה20[[#This Row],[האם יש לאישה וסת דילוג?]]=1,טבלה20[[#This Row],[CycleNumber]]&gt;5),IF(AND(טבלה20[[#This Row],[LengthofCycle]]=F988,F990=F987,F989=F986),1,""),"")</f>
        <v/>
      </c>
      <c r="O991" t="str">
        <f>IF(OR(טבלה20[[#This Row],[פעילות]]="",L990=""),"",IF(טבלה20[[#This Row],[פעילות]]=1,1,0))</f>
        <v/>
      </c>
      <c r="P991" t="str">
        <f>IF(AND(טבלה20[[#This Row],[הפרש קבוע אחרון]]&lt;&gt;"",טבלה20[[#This Row],[CycleNumber]]&lt;B992,B992&lt;&gt;"",טבלה20[[#This Row],[פעילות]]&lt;4),IF(F992-טבלה20[[#This Row],[LengthofCycle]]=טבלה20[[#This Row],[הפרש קבוע אחרון]],1,0),"")</f>
        <v/>
      </c>
      <c r="Q991" s="14" t="str">
        <f>IF(טבלה20[[#This Row],[פעילות]]="","",IF(OR(Q990="",AND(טבלה20[[#This Row],[דילוג]]=1,L990=3)),1,Q990+1))</f>
        <v/>
      </c>
      <c r="R991" s="14" t="str">
        <f>IF(AND(טבלה20[[#This Row],[מחזורי פעילות]]=3,H992=1,טבלה20[[#This Row],[הפרש קבוע אחרון]]&lt;&gt;J992),1,"")</f>
        <v/>
      </c>
      <c r="S991" s="14" t="str">
        <f>IF(AND(טבלה20[[#This Row],[מחזורי פעילות]]=3,H992=1,טבלה20[[#This Row],[הפרש קבוע אחרון]]=J992),1,"")</f>
        <v/>
      </c>
      <c r="T991" s="14" t="str">
        <f>IF(AND(טבלה20[[#This Row],[דילוג]]=1,טבלה20[[#This Row],[הפרש קבוע אחרון]]=J990,טבלה20[[#This Row],[מחזורי פעילות]]&gt;1),1,"")</f>
        <v/>
      </c>
      <c r="U991" s="14" t="str">
        <f>IF(OR(AND(טבלה20[[#This Row],[מחזורי פעילות]]&lt;&gt;"",Q992=""),AND(טבלה20[[#This Row],[פעילות]]=3,Q992=1)),טבלה20[[#This Row],[מחזורי פעילות]],"")</f>
        <v/>
      </c>
      <c r="V991" s="14" t="str">
        <f>IF(טבלה20[[#This Row],[באיזה מחזור נעקר אחרי קביעה?]]&lt;&gt;"",1,"")</f>
        <v/>
      </c>
      <c r="W991" s="14" t="str">
        <f>IF(AND(טבלה20[[#This Row],[באיזה מחזור נעקר אחרי קביעה?]]&lt;&gt;"",טבלה20[[#This Row],[CycleNumber]]&gt;B992),טבלה20[[#This Row],[באיזה מחזור נעקר אחרי קביעה?]],"")</f>
        <v/>
      </c>
      <c r="X991" s="14" t="str">
        <f>IF(AND(טבלה20[[#This Row],[הפרש קבוע אחרון]]&lt;&gt;"",J990=""),טבלה20[[#This Row],[CycleNumber]],"")</f>
        <v/>
      </c>
      <c r="Y991" s="14" t="str">
        <f>IF(OR(טבלה20[[#This Row],[CycleNumber]]&gt;B992,B992=""),טבלה20[[#This Row],[CycleNumber]],"")</f>
        <v/>
      </c>
      <c r="Z9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1" t="s">
        <v>88</v>
      </c>
      <c r="AS991">
        <v>3</v>
      </c>
      <c r="AT991">
        <v>27</v>
      </c>
      <c r="AU991">
        <f t="shared" si="33"/>
        <v>0</v>
      </c>
      <c r="AV991" t="str">
        <f t="shared" si="34"/>
        <v/>
      </c>
    </row>
    <row r="992" spans="1:48" x14ac:dyDescent="0.25">
      <c r="A992" t="s">
        <v>88</v>
      </c>
      <c r="B992">
        <v>5</v>
      </c>
      <c r="C992">
        <v>0</v>
      </c>
      <c r="D992">
        <v>1</v>
      </c>
      <c r="E992">
        <v>0</v>
      </c>
      <c r="F992">
        <v>26</v>
      </c>
      <c r="G992">
        <f>טבלה20[[#This Row],[LengthofCycle]]+1</f>
        <v>27</v>
      </c>
      <c r="H992" t="str">
        <f>IF(טבלה20[[#This Row],[CycleNumber]]&gt;2,IF(AND(טבלה20[[#This Row],[LengthofCycle]]-F991=F991-F990,טבלה20[[#This Row],[LengthofCycle]]-F991&lt;&gt;0),1,""),"")</f>
        <v/>
      </c>
      <c r="I992" t="str">
        <f>IF(טבלה20[[#This Row],[דילוג]]=1,SUM(H992:H993),"")</f>
        <v/>
      </c>
      <c r="J992" t="str">
        <f>IF(AND(טבלה20[[#This Row],[CycleNumber]]&gt;B991,טבלה20[[#This Row],[CycleNumber]]&gt;2),IF(טבלה20[[#This Row],[דילוג]]=1,טבלה20[[#This Row],[LengthofCycle]]-F991,J991),"")</f>
        <v/>
      </c>
      <c r="K992">
        <f>IF(AND(טבלה20[[#This Row],[CycleNumber]]&gt;B991,טבלה20[[#This Row],[CycleNumber]]&gt;2),IF(טבלה20[[#This Row],[דילוג]]=1,1,IF(MAX(K990:K991)=1,1,IF(טבלה20[[#This Row],[LengthofCycle]]-F991&lt;&gt;טבלה20[[#This Row],[הפרש קבוע אחרון]],0,""))),"")</f>
        <v>0</v>
      </c>
      <c r="L992" t="str">
        <f>IF(טבלה20[[#This Row],[CycleNumber]]&lt;3,"",IF(טבלה20[[#This Row],[דילוג]]=1,1,IF(L991="","",IF(טבלה20[[#This Row],[LengthofCycle]]-F991=טבלה20[[#This Row],[הפרש קבוע אחרון]],1,IF(L991+1&gt;3,"",L991+1)))))</f>
        <v/>
      </c>
      <c r="M992" t="str">
        <f>IF(AND(טבלה20[[#This Row],[פעילות]]=1,L993=2,L994=1,B994&gt;טבלה20[[#This Row],[CycleNumber]]),1,"")</f>
        <v/>
      </c>
      <c r="N992" t="str">
        <f>IF(AND(טבלה20[[#This Row],[האם יש לאישה וסת דילוג?]]=1,טבלה20[[#This Row],[CycleNumber]]&gt;5),IF(AND(טבלה20[[#This Row],[LengthofCycle]]=F989,F991=F988,F990=F987),1,""),"")</f>
        <v/>
      </c>
      <c r="O992" t="str">
        <f>IF(OR(טבלה20[[#This Row],[פעילות]]="",L991=""),"",IF(טבלה20[[#This Row],[פעילות]]=1,1,0))</f>
        <v/>
      </c>
      <c r="P992" t="str">
        <f>IF(AND(טבלה20[[#This Row],[הפרש קבוע אחרון]]&lt;&gt;"",טבלה20[[#This Row],[CycleNumber]]&lt;B993,B993&lt;&gt;"",טבלה20[[#This Row],[פעילות]]&lt;4),IF(F993-טבלה20[[#This Row],[LengthofCycle]]=טבלה20[[#This Row],[הפרש קבוע אחרון]],1,0),"")</f>
        <v/>
      </c>
      <c r="Q992" s="14" t="str">
        <f>IF(טבלה20[[#This Row],[פעילות]]="","",IF(OR(Q991="",AND(טבלה20[[#This Row],[דילוג]]=1,L991=3)),1,Q991+1))</f>
        <v/>
      </c>
      <c r="R992" s="14" t="str">
        <f>IF(AND(טבלה20[[#This Row],[מחזורי פעילות]]=3,H993=1,טבלה20[[#This Row],[הפרש קבוע אחרון]]&lt;&gt;J993),1,"")</f>
        <v/>
      </c>
      <c r="S992" s="14" t="str">
        <f>IF(AND(טבלה20[[#This Row],[מחזורי פעילות]]=3,H993=1,טבלה20[[#This Row],[הפרש קבוע אחרון]]=J993),1,"")</f>
        <v/>
      </c>
      <c r="T992" s="14" t="str">
        <f>IF(AND(טבלה20[[#This Row],[דילוג]]=1,טבלה20[[#This Row],[הפרש קבוע אחרון]]=J991,טבלה20[[#This Row],[מחזורי פעילות]]&gt;1),1,"")</f>
        <v/>
      </c>
      <c r="U992" s="14" t="str">
        <f>IF(OR(AND(טבלה20[[#This Row],[מחזורי פעילות]]&lt;&gt;"",Q993=""),AND(טבלה20[[#This Row],[פעילות]]=3,Q993=1)),טבלה20[[#This Row],[מחזורי פעילות]],"")</f>
        <v/>
      </c>
      <c r="V992" s="14" t="str">
        <f>IF(טבלה20[[#This Row],[באיזה מחזור נעקר אחרי קביעה?]]&lt;&gt;"",1,"")</f>
        <v/>
      </c>
      <c r="W992" s="14" t="str">
        <f>IF(AND(טבלה20[[#This Row],[באיזה מחזור נעקר אחרי קביעה?]]&lt;&gt;"",טבלה20[[#This Row],[CycleNumber]]&gt;B993),טבלה20[[#This Row],[באיזה מחזור נעקר אחרי קביעה?]],"")</f>
        <v/>
      </c>
      <c r="X992" s="14" t="str">
        <f>IF(AND(טבלה20[[#This Row],[הפרש קבוע אחרון]]&lt;&gt;"",J991=""),טבלה20[[#This Row],[CycleNumber]],"")</f>
        <v/>
      </c>
      <c r="Y992" s="14" t="str">
        <f>IF(OR(טבלה20[[#This Row],[CycleNumber]]&gt;B993,B993=""),טבלה20[[#This Row],[CycleNumber]],"")</f>
        <v/>
      </c>
      <c r="Z9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2" t="s">
        <v>88</v>
      </c>
      <c r="AS992">
        <v>4</v>
      </c>
      <c r="AT992">
        <v>26</v>
      </c>
      <c r="AU992">
        <f t="shared" si="33"/>
        <v>0</v>
      </c>
      <c r="AV992" t="str">
        <f t="shared" si="34"/>
        <v/>
      </c>
    </row>
    <row r="993" spans="1:48" x14ac:dyDescent="0.25">
      <c r="A993" t="s">
        <v>88</v>
      </c>
      <c r="B993">
        <v>6</v>
      </c>
      <c r="C993">
        <v>0</v>
      </c>
      <c r="D993">
        <v>1</v>
      </c>
      <c r="E993">
        <v>0</v>
      </c>
      <c r="F993">
        <v>28</v>
      </c>
      <c r="G993">
        <f>טבלה20[[#This Row],[LengthofCycle]]+1</f>
        <v>29</v>
      </c>
      <c r="H993" t="str">
        <f>IF(טבלה20[[#This Row],[CycleNumber]]&gt;2,IF(AND(טבלה20[[#This Row],[LengthofCycle]]-F992=F992-F991,טבלה20[[#This Row],[LengthofCycle]]-F992&lt;&gt;0),1,""),"")</f>
        <v/>
      </c>
      <c r="I993" t="str">
        <f>IF(טבלה20[[#This Row],[דילוג]]=1,SUM(H993:H994),"")</f>
        <v/>
      </c>
      <c r="J993" t="str">
        <f>IF(AND(טבלה20[[#This Row],[CycleNumber]]&gt;B992,טבלה20[[#This Row],[CycleNumber]]&gt;2),IF(טבלה20[[#This Row],[דילוג]]=1,טבלה20[[#This Row],[LengthofCycle]]-F992,J992),"")</f>
        <v/>
      </c>
      <c r="K993">
        <f>IF(AND(טבלה20[[#This Row],[CycleNumber]]&gt;B992,טבלה20[[#This Row],[CycleNumber]]&gt;2),IF(טבלה20[[#This Row],[דילוג]]=1,1,IF(MAX(K991:K992)=1,1,IF(טבלה20[[#This Row],[LengthofCycle]]-F992&lt;&gt;טבלה20[[#This Row],[הפרש קבוע אחרון]],0,""))),"")</f>
        <v>0</v>
      </c>
      <c r="L993" t="str">
        <f>IF(טבלה20[[#This Row],[CycleNumber]]&lt;3,"",IF(טבלה20[[#This Row],[דילוג]]=1,1,IF(L992="","",IF(טבלה20[[#This Row],[LengthofCycle]]-F992=טבלה20[[#This Row],[הפרש קבוע אחרון]],1,IF(L992+1&gt;3,"",L992+1)))))</f>
        <v/>
      </c>
      <c r="M993" t="str">
        <f>IF(AND(טבלה20[[#This Row],[פעילות]]=1,L994=2,L995=1,B995&gt;טבלה20[[#This Row],[CycleNumber]]),1,"")</f>
        <v/>
      </c>
      <c r="N993" t="str">
        <f>IF(AND(טבלה20[[#This Row],[האם יש לאישה וסת דילוג?]]=1,טבלה20[[#This Row],[CycleNumber]]&gt;5),IF(AND(טבלה20[[#This Row],[LengthofCycle]]=F990,F992=F989,F991=F988),1,""),"")</f>
        <v/>
      </c>
      <c r="O993" t="str">
        <f>IF(OR(טבלה20[[#This Row],[פעילות]]="",L992=""),"",IF(טבלה20[[#This Row],[פעילות]]=1,1,0))</f>
        <v/>
      </c>
      <c r="P993" t="str">
        <f>IF(AND(טבלה20[[#This Row],[הפרש קבוע אחרון]]&lt;&gt;"",טבלה20[[#This Row],[CycleNumber]]&lt;B994,B994&lt;&gt;"",טבלה20[[#This Row],[פעילות]]&lt;4),IF(F994-טבלה20[[#This Row],[LengthofCycle]]=טבלה20[[#This Row],[הפרש קבוע אחרון]],1,0),"")</f>
        <v/>
      </c>
      <c r="Q993" s="14" t="str">
        <f>IF(טבלה20[[#This Row],[פעילות]]="","",IF(OR(Q992="",AND(טבלה20[[#This Row],[דילוג]]=1,L992=3)),1,Q992+1))</f>
        <v/>
      </c>
      <c r="R993" s="14" t="str">
        <f>IF(AND(טבלה20[[#This Row],[מחזורי פעילות]]=3,H994=1,טבלה20[[#This Row],[הפרש קבוע אחרון]]&lt;&gt;J994),1,"")</f>
        <v/>
      </c>
      <c r="S993" s="14" t="str">
        <f>IF(AND(טבלה20[[#This Row],[מחזורי פעילות]]=3,H994=1,טבלה20[[#This Row],[הפרש קבוע אחרון]]=J994),1,"")</f>
        <v/>
      </c>
      <c r="T993" s="14" t="str">
        <f>IF(AND(טבלה20[[#This Row],[דילוג]]=1,טבלה20[[#This Row],[הפרש קבוע אחרון]]=J992,טבלה20[[#This Row],[מחזורי פעילות]]&gt;1),1,"")</f>
        <v/>
      </c>
      <c r="U993" s="14" t="str">
        <f>IF(OR(AND(טבלה20[[#This Row],[מחזורי פעילות]]&lt;&gt;"",Q994=""),AND(טבלה20[[#This Row],[פעילות]]=3,Q994=1)),טבלה20[[#This Row],[מחזורי פעילות]],"")</f>
        <v/>
      </c>
      <c r="V993" s="14" t="str">
        <f>IF(טבלה20[[#This Row],[באיזה מחזור נעקר אחרי קביעה?]]&lt;&gt;"",1,"")</f>
        <v/>
      </c>
      <c r="W993" s="14" t="str">
        <f>IF(AND(טבלה20[[#This Row],[באיזה מחזור נעקר אחרי קביעה?]]&lt;&gt;"",טבלה20[[#This Row],[CycleNumber]]&gt;B994),טבלה20[[#This Row],[באיזה מחזור נעקר אחרי קביעה?]],"")</f>
        <v/>
      </c>
      <c r="X993" s="14" t="str">
        <f>IF(AND(טבלה20[[#This Row],[הפרש קבוע אחרון]]&lt;&gt;"",J992=""),טבלה20[[#This Row],[CycleNumber]],"")</f>
        <v/>
      </c>
      <c r="Y993" s="14" t="str">
        <f>IF(OR(טבלה20[[#This Row],[CycleNumber]]&gt;B994,B994=""),טבלה20[[#This Row],[CycleNumber]],"")</f>
        <v/>
      </c>
      <c r="Z9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3" t="s">
        <v>88</v>
      </c>
      <c r="AS993">
        <v>5</v>
      </c>
      <c r="AT993">
        <v>26</v>
      </c>
      <c r="AU993">
        <f t="shared" si="33"/>
        <v>0</v>
      </c>
      <c r="AV993" t="str">
        <f t="shared" si="34"/>
        <v/>
      </c>
    </row>
    <row r="994" spans="1:48" x14ac:dyDescent="0.25">
      <c r="A994" t="s">
        <v>88</v>
      </c>
      <c r="B994">
        <v>7</v>
      </c>
      <c r="C994">
        <v>0</v>
      </c>
      <c r="D994">
        <v>1</v>
      </c>
      <c r="E994">
        <v>0</v>
      </c>
      <c r="F994">
        <v>27</v>
      </c>
      <c r="G994">
        <f>טבלה20[[#This Row],[LengthofCycle]]+1</f>
        <v>28</v>
      </c>
      <c r="H994" t="str">
        <f>IF(טבלה20[[#This Row],[CycleNumber]]&gt;2,IF(AND(טבלה20[[#This Row],[LengthofCycle]]-F993=F993-F992,טבלה20[[#This Row],[LengthofCycle]]-F993&lt;&gt;0),1,""),"")</f>
        <v/>
      </c>
      <c r="I994" t="str">
        <f>IF(טבלה20[[#This Row],[דילוג]]=1,SUM(H994:H995),"")</f>
        <v/>
      </c>
      <c r="J994" t="str">
        <f>IF(AND(טבלה20[[#This Row],[CycleNumber]]&gt;B993,טבלה20[[#This Row],[CycleNumber]]&gt;2),IF(טבלה20[[#This Row],[דילוג]]=1,טבלה20[[#This Row],[LengthofCycle]]-F993,J993),"")</f>
        <v/>
      </c>
      <c r="K994">
        <f>IF(AND(טבלה20[[#This Row],[CycleNumber]]&gt;B993,טבלה20[[#This Row],[CycleNumber]]&gt;2),IF(טבלה20[[#This Row],[דילוג]]=1,1,IF(MAX(K992:K993)=1,1,IF(טבלה20[[#This Row],[LengthofCycle]]-F993&lt;&gt;טבלה20[[#This Row],[הפרש קבוע אחרון]],0,""))),"")</f>
        <v>0</v>
      </c>
      <c r="L994" t="str">
        <f>IF(טבלה20[[#This Row],[CycleNumber]]&lt;3,"",IF(טבלה20[[#This Row],[דילוג]]=1,1,IF(L993="","",IF(טבלה20[[#This Row],[LengthofCycle]]-F993=טבלה20[[#This Row],[הפרש קבוע אחרון]],1,IF(L993+1&gt;3,"",L993+1)))))</f>
        <v/>
      </c>
      <c r="M994" t="str">
        <f>IF(AND(טבלה20[[#This Row],[פעילות]]=1,L995=2,L996=1,B996&gt;טבלה20[[#This Row],[CycleNumber]]),1,"")</f>
        <v/>
      </c>
      <c r="N994" t="str">
        <f>IF(AND(טבלה20[[#This Row],[האם יש לאישה וסת דילוג?]]=1,טבלה20[[#This Row],[CycleNumber]]&gt;5),IF(AND(טבלה20[[#This Row],[LengthofCycle]]=F991,F993=F990,F992=F989),1,""),"")</f>
        <v/>
      </c>
      <c r="O994" t="str">
        <f>IF(OR(טבלה20[[#This Row],[פעילות]]="",L993=""),"",IF(טבלה20[[#This Row],[פעילות]]=1,1,0))</f>
        <v/>
      </c>
      <c r="P994" t="str">
        <f>IF(AND(טבלה20[[#This Row],[הפרש קבוע אחרון]]&lt;&gt;"",טבלה20[[#This Row],[CycleNumber]]&lt;B995,B995&lt;&gt;"",טבלה20[[#This Row],[פעילות]]&lt;4),IF(F995-טבלה20[[#This Row],[LengthofCycle]]=טבלה20[[#This Row],[הפרש קבוע אחרון]],1,0),"")</f>
        <v/>
      </c>
      <c r="Q994" s="14" t="str">
        <f>IF(טבלה20[[#This Row],[פעילות]]="","",IF(OR(Q993="",AND(טבלה20[[#This Row],[דילוג]]=1,L993=3)),1,Q993+1))</f>
        <v/>
      </c>
      <c r="R994" s="14" t="str">
        <f>IF(AND(טבלה20[[#This Row],[מחזורי פעילות]]=3,H995=1,טבלה20[[#This Row],[הפרש קבוע אחרון]]&lt;&gt;J995),1,"")</f>
        <v/>
      </c>
      <c r="S994" s="14" t="str">
        <f>IF(AND(טבלה20[[#This Row],[מחזורי פעילות]]=3,H995=1,טבלה20[[#This Row],[הפרש קבוע אחרון]]=J995),1,"")</f>
        <v/>
      </c>
      <c r="T994" s="14" t="str">
        <f>IF(AND(טבלה20[[#This Row],[דילוג]]=1,טבלה20[[#This Row],[הפרש קבוע אחרון]]=J993,טבלה20[[#This Row],[מחזורי פעילות]]&gt;1),1,"")</f>
        <v/>
      </c>
      <c r="U994" s="14" t="str">
        <f>IF(OR(AND(טבלה20[[#This Row],[מחזורי פעילות]]&lt;&gt;"",Q995=""),AND(טבלה20[[#This Row],[פעילות]]=3,Q995=1)),טבלה20[[#This Row],[מחזורי פעילות]],"")</f>
        <v/>
      </c>
      <c r="V994" s="14" t="str">
        <f>IF(טבלה20[[#This Row],[באיזה מחזור נעקר אחרי קביעה?]]&lt;&gt;"",1,"")</f>
        <v/>
      </c>
      <c r="W994" s="14" t="str">
        <f>IF(AND(טבלה20[[#This Row],[באיזה מחזור נעקר אחרי קביעה?]]&lt;&gt;"",טבלה20[[#This Row],[CycleNumber]]&gt;B995),טבלה20[[#This Row],[באיזה מחזור נעקר אחרי קביעה?]],"")</f>
        <v/>
      </c>
      <c r="X994" s="14" t="str">
        <f>IF(AND(טבלה20[[#This Row],[הפרש קבוע אחרון]]&lt;&gt;"",J993=""),טבלה20[[#This Row],[CycleNumber]],"")</f>
        <v/>
      </c>
      <c r="Y994" s="14" t="str">
        <f>IF(OR(טבלה20[[#This Row],[CycleNumber]]&gt;B995,B995=""),טבלה20[[#This Row],[CycleNumber]],"")</f>
        <v/>
      </c>
      <c r="Z9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4" t="s">
        <v>88</v>
      </c>
      <c r="AS994">
        <v>6</v>
      </c>
      <c r="AT994">
        <v>28</v>
      </c>
      <c r="AU994">
        <f t="shared" si="33"/>
        <v>0</v>
      </c>
      <c r="AV994" t="str">
        <f t="shared" si="34"/>
        <v/>
      </c>
    </row>
    <row r="995" spans="1:48" x14ac:dyDescent="0.25">
      <c r="A995" t="s">
        <v>88</v>
      </c>
      <c r="B995">
        <v>8</v>
      </c>
      <c r="C995">
        <v>0</v>
      </c>
      <c r="D995">
        <v>1</v>
      </c>
      <c r="E995">
        <v>0</v>
      </c>
      <c r="F995">
        <v>28</v>
      </c>
      <c r="G995">
        <f>טבלה20[[#This Row],[LengthofCycle]]+1</f>
        <v>29</v>
      </c>
      <c r="H995" t="str">
        <f>IF(טבלה20[[#This Row],[CycleNumber]]&gt;2,IF(AND(טבלה20[[#This Row],[LengthofCycle]]-F994=F994-F993,טבלה20[[#This Row],[LengthofCycle]]-F994&lt;&gt;0),1,""),"")</f>
        <v/>
      </c>
      <c r="I995" t="str">
        <f>IF(טבלה20[[#This Row],[דילוג]]=1,SUM(H995:H996),"")</f>
        <v/>
      </c>
      <c r="J995" t="str">
        <f>IF(AND(טבלה20[[#This Row],[CycleNumber]]&gt;B994,טבלה20[[#This Row],[CycleNumber]]&gt;2),IF(טבלה20[[#This Row],[דילוג]]=1,טבלה20[[#This Row],[LengthofCycle]]-F994,J994),"")</f>
        <v/>
      </c>
      <c r="K995">
        <f>IF(AND(טבלה20[[#This Row],[CycleNumber]]&gt;B994,טבלה20[[#This Row],[CycleNumber]]&gt;2),IF(טבלה20[[#This Row],[דילוג]]=1,1,IF(MAX(K993:K994)=1,1,IF(טבלה20[[#This Row],[LengthofCycle]]-F994&lt;&gt;טבלה20[[#This Row],[הפרש קבוע אחרון]],0,""))),"")</f>
        <v>0</v>
      </c>
      <c r="L995" t="str">
        <f>IF(טבלה20[[#This Row],[CycleNumber]]&lt;3,"",IF(טבלה20[[#This Row],[דילוג]]=1,1,IF(L994="","",IF(טבלה20[[#This Row],[LengthofCycle]]-F994=טבלה20[[#This Row],[הפרש קבוע אחרון]],1,IF(L994+1&gt;3,"",L994+1)))))</f>
        <v/>
      </c>
      <c r="M995" t="str">
        <f>IF(AND(טבלה20[[#This Row],[פעילות]]=1,L996=2,L997=1,B997&gt;טבלה20[[#This Row],[CycleNumber]]),1,"")</f>
        <v/>
      </c>
      <c r="N995" t="str">
        <f>IF(AND(טבלה20[[#This Row],[האם יש לאישה וסת דילוג?]]=1,טבלה20[[#This Row],[CycleNumber]]&gt;5),IF(AND(טבלה20[[#This Row],[LengthofCycle]]=F992,F994=F991,F993=F990),1,""),"")</f>
        <v/>
      </c>
      <c r="O995" t="str">
        <f>IF(OR(טבלה20[[#This Row],[פעילות]]="",L994=""),"",IF(טבלה20[[#This Row],[פעילות]]=1,1,0))</f>
        <v/>
      </c>
      <c r="P995" t="str">
        <f>IF(AND(טבלה20[[#This Row],[הפרש קבוע אחרון]]&lt;&gt;"",טבלה20[[#This Row],[CycleNumber]]&lt;B996,B996&lt;&gt;"",טבלה20[[#This Row],[פעילות]]&lt;4),IF(F996-טבלה20[[#This Row],[LengthofCycle]]=טבלה20[[#This Row],[הפרש קבוע אחרון]],1,0),"")</f>
        <v/>
      </c>
      <c r="Q995" s="14" t="str">
        <f>IF(טבלה20[[#This Row],[פעילות]]="","",IF(OR(Q994="",AND(טבלה20[[#This Row],[דילוג]]=1,L994=3)),1,Q994+1))</f>
        <v/>
      </c>
      <c r="R995" s="14" t="str">
        <f>IF(AND(טבלה20[[#This Row],[מחזורי פעילות]]=3,H996=1,טבלה20[[#This Row],[הפרש קבוע אחרון]]&lt;&gt;J996),1,"")</f>
        <v/>
      </c>
      <c r="S995" s="14" t="str">
        <f>IF(AND(טבלה20[[#This Row],[מחזורי פעילות]]=3,H996=1,טבלה20[[#This Row],[הפרש קבוע אחרון]]=J996),1,"")</f>
        <v/>
      </c>
      <c r="T995" s="14" t="str">
        <f>IF(AND(טבלה20[[#This Row],[דילוג]]=1,טבלה20[[#This Row],[הפרש קבוע אחרון]]=J994,טבלה20[[#This Row],[מחזורי פעילות]]&gt;1),1,"")</f>
        <v/>
      </c>
      <c r="U995" s="14" t="str">
        <f>IF(OR(AND(טבלה20[[#This Row],[מחזורי פעילות]]&lt;&gt;"",Q996=""),AND(טבלה20[[#This Row],[פעילות]]=3,Q996=1)),טבלה20[[#This Row],[מחזורי פעילות]],"")</f>
        <v/>
      </c>
      <c r="V995" s="14" t="str">
        <f>IF(טבלה20[[#This Row],[באיזה מחזור נעקר אחרי קביעה?]]&lt;&gt;"",1,"")</f>
        <v/>
      </c>
      <c r="W995" s="14" t="str">
        <f>IF(AND(טבלה20[[#This Row],[באיזה מחזור נעקר אחרי קביעה?]]&lt;&gt;"",טבלה20[[#This Row],[CycleNumber]]&gt;B996),טבלה20[[#This Row],[באיזה מחזור נעקר אחרי קביעה?]],"")</f>
        <v/>
      </c>
      <c r="X995" s="14" t="str">
        <f>IF(AND(טבלה20[[#This Row],[הפרש קבוע אחרון]]&lt;&gt;"",J994=""),טבלה20[[#This Row],[CycleNumber]],"")</f>
        <v/>
      </c>
      <c r="Y995" s="14" t="str">
        <f>IF(OR(טבלה20[[#This Row],[CycleNumber]]&gt;B996,B996=""),טבלה20[[#This Row],[CycleNumber]],"")</f>
        <v/>
      </c>
      <c r="Z9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5" t="s">
        <v>88</v>
      </c>
      <c r="AS995">
        <v>7</v>
      </c>
      <c r="AT995">
        <v>27</v>
      </c>
      <c r="AU995">
        <f t="shared" si="33"/>
        <v>0</v>
      </c>
      <c r="AV995" t="str">
        <f t="shared" si="34"/>
        <v/>
      </c>
    </row>
    <row r="996" spans="1:48" x14ac:dyDescent="0.25">
      <c r="A996" t="s">
        <v>88</v>
      </c>
      <c r="B996">
        <v>9</v>
      </c>
      <c r="C996">
        <v>0</v>
      </c>
      <c r="D996">
        <v>1</v>
      </c>
      <c r="E996">
        <v>0</v>
      </c>
      <c r="F996">
        <v>27</v>
      </c>
      <c r="G996">
        <f>טבלה20[[#This Row],[LengthofCycle]]+1</f>
        <v>28</v>
      </c>
      <c r="H996" t="str">
        <f>IF(טבלה20[[#This Row],[CycleNumber]]&gt;2,IF(AND(טבלה20[[#This Row],[LengthofCycle]]-F995=F995-F994,טבלה20[[#This Row],[LengthofCycle]]-F995&lt;&gt;0),1,""),"")</f>
        <v/>
      </c>
      <c r="I996" t="str">
        <f>IF(טבלה20[[#This Row],[דילוג]]=1,SUM(H996:H997),"")</f>
        <v/>
      </c>
      <c r="J996" t="str">
        <f>IF(AND(טבלה20[[#This Row],[CycleNumber]]&gt;B995,טבלה20[[#This Row],[CycleNumber]]&gt;2),IF(טבלה20[[#This Row],[דילוג]]=1,טבלה20[[#This Row],[LengthofCycle]]-F995,J995),"")</f>
        <v/>
      </c>
      <c r="K996">
        <f>IF(AND(טבלה20[[#This Row],[CycleNumber]]&gt;B995,טבלה20[[#This Row],[CycleNumber]]&gt;2),IF(טבלה20[[#This Row],[דילוג]]=1,1,IF(MAX(K994:K995)=1,1,IF(טבלה20[[#This Row],[LengthofCycle]]-F995&lt;&gt;טבלה20[[#This Row],[הפרש קבוע אחרון]],0,""))),"")</f>
        <v>0</v>
      </c>
      <c r="L996" t="str">
        <f>IF(טבלה20[[#This Row],[CycleNumber]]&lt;3,"",IF(טבלה20[[#This Row],[דילוג]]=1,1,IF(L995="","",IF(טבלה20[[#This Row],[LengthofCycle]]-F995=טבלה20[[#This Row],[הפרש קבוע אחרון]],1,IF(L995+1&gt;3,"",L995+1)))))</f>
        <v/>
      </c>
      <c r="M996" t="str">
        <f>IF(AND(טבלה20[[#This Row],[פעילות]]=1,L997=2,L998=1,B998&gt;טבלה20[[#This Row],[CycleNumber]]),1,"")</f>
        <v/>
      </c>
      <c r="N996" t="str">
        <f>IF(AND(טבלה20[[#This Row],[האם יש לאישה וסת דילוג?]]=1,טבלה20[[#This Row],[CycleNumber]]&gt;5),IF(AND(טבלה20[[#This Row],[LengthofCycle]]=F993,F995=F992,F994=F991),1,""),"")</f>
        <v/>
      </c>
      <c r="O996" t="str">
        <f>IF(OR(טבלה20[[#This Row],[פעילות]]="",L995=""),"",IF(טבלה20[[#This Row],[פעילות]]=1,1,0))</f>
        <v/>
      </c>
      <c r="P996" t="str">
        <f>IF(AND(טבלה20[[#This Row],[הפרש קבוע אחרון]]&lt;&gt;"",טבלה20[[#This Row],[CycleNumber]]&lt;B997,B997&lt;&gt;"",טבלה20[[#This Row],[פעילות]]&lt;4),IF(F997-טבלה20[[#This Row],[LengthofCycle]]=טבלה20[[#This Row],[הפרש קבוע אחרון]],1,0),"")</f>
        <v/>
      </c>
      <c r="Q996" s="14" t="str">
        <f>IF(טבלה20[[#This Row],[פעילות]]="","",IF(OR(Q995="",AND(טבלה20[[#This Row],[דילוג]]=1,L995=3)),1,Q995+1))</f>
        <v/>
      </c>
      <c r="R996" s="14" t="str">
        <f>IF(AND(טבלה20[[#This Row],[מחזורי פעילות]]=3,H997=1,טבלה20[[#This Row],[הפרש קבוע אחרון]]&lt;&gt;J997),1,"")</f>
        <v/>
      </c>
      <c r="S996" s="14" t="str">
        <f>IF(AND(טבלה20[[#This Row],[מחזורי פעילות]]=3,H997=1,טבלה20[[#This Row],[הפרש קבוע אחרון]]=J997),1,"")</f>
        <v/>
      </c>
      <c r="T996" s="14" t="str">
        <f>IF(AND(טבלה20[[#This Row],[דילוג]]=1,טבלה20[[#This Row],[הפרש קבוע אחרון]]=J995,טבלה20[[#This Row],[מחזורי פעילות]]&gt;1),1,"")</f>
        <v/>
      </c>
      <c r="U996" s="14" t="str">
        <f>IF(OR(AND(טבלה20[[#This Row],[מחזורי פעילות]]&lt;&gt;"",Q997=""),AND(טבלה20[[#This Row],[פעילות]]=3,Q997=1)),טבלה20[[#This Row],[מחזורי פעילות]],"")</f>
        <v/>
      </c>
      <c r="V996" s="14" t="str">
        <f>IF(טבלה20[[#This Row],[באיזה מחזור נעקר אחרי קביעה?]]&lt;&gt;"",1,"")</f>
        <v/>
      </c>
      <c r="W996" s="14" t="str">
        <f>IF(AND(טבלה20[[#This Row],[באיזה מחזור נעקר אחרי קביעה?]]&lt;&gt;"",טבלה20[[#This Row],[CycleNumber]]&gt;B997),טבלה20[[#This Row],[באיזה מחזור נעקר אחרי קביעה?]],"")</f>
        <v/>
      </c>
      <c r="X996" s="14" t="str">
        <f>IF(AND(טבלה20[[#This Row],[הפרש קבוע אחרון]]&lt;&gt;"",J995=""),טבלה20[[#This Row],[CycleNumber]],"")</f>
        <v/>
      </c>
      <c r="Y996" s="14">
        <f>IF(OR(טבלה20[[#This Row],[CycleNumber]]&gt;B997,B997=""),טבלה20[[#This Row],[CycleNumber]],"")</f>
        <v>9</v>
      </c>
      <c r="Z9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6" t="s">
        <v>88</v>
      </c>
      <c r="AS996">
        <v>8</v>
      </c>
      <c r="AT996">
        <v>28</v>
      </c>
      <c r="AU996">
        <f t="shared" si="33"/>
        <v>0</v>
      </c>
      <c r="AV996" t="str">
        <f t="shared" si="34"/>
        <v/>
      </c>
    </row>
    <row r="997" spans="1:48" x14ac:dyDescent="0.25">
      <c r="A997" t="s">
        <v>89</v>
      </c>
      <c r="B997">
        <v>1</v>
      </c>
      <c r="C997">
        <v>0</v>
      </c>
      <c r="D997">
        <v>1</v>
      </c>
      <c r="E997">
        <v>0</v>
      </c>
      <c r="F997">
        <v>28</v>
      </c>
      <c r="G997">
        <f>טבלה20[[#This Row],[LengthofCycle]]+1</f>
        <v>29</v>
      </c>
      <c r="H997" t="str">
        <f>IF(טבלה20[[#This Row],[CycleNumber]]&gt;2,IF(AND(טבלה20[[#This Row],[LengthofCycle]]-F996=F996-F995,טבלה20[[#This Row],[LengthofCycle]]-F996&lt;&gt;0),1,""),"")</f>
        <v/>
      </c>
      <c r="I997" t="str">
        <f>IF(טבלה20[[#This Row],[דילוג]]=1,SUM(H997:H998),"")</f>
        <v/>
      </c>
      <c r="J997" t="str">
        <f>IF(AND(טבלה20[[#This Row],[CycleNumber]]&gt;B996,טבלה20[[#This Row],[CycleNumber]]&gt;2),IF(טבלה20[[#This Row],[דילוג]]=1,טבלה20[[#This Row],[LengthofCycle]]-F996,J996),"")</f>
        <v/>
      </c>
      <c r="K997" t="str">
        <f>IF(AND(טבלה20[[#This Row],[CycleNumber]]&gt;B996,טבלה20[[#This Row],[CycleNumber]]&gt;2),IF(טבלה20[[#This Row],[דילוג]]=1,1,IF(MAX(K995:K996)=1,1,IF(טבלה20[[#This Row],[LengthofCycle]]-F996&lt;&gt;טבלה20[[#This Row],[הפרש קבוע אחרון]],0,""))),"")</f>
        <v/>
      </c>
      <c r="L997" t="str">
        <f>IF(טבלה20[[#This Row],[CycleNumber]]&lt;3,"",IF(טבלה20[[#This Row],[דילוג]]=1,1,IF(L996="","",IF(טבלה20[[#This Row],[LengthofCycle]]-F996=טבלה20[[#This Row],[הפרש קבוע אחרון]],1,IF(L996+1&gt;3,"",L996+1)))))</f>
        <v/>
      </c>
      <c r="M997" t="str">
        <f>IF(AND(טבלה20[[#This Row],[פעילות]]=1,L998=2,L999=1,B999&gt;טבלה20[[#This Row],[CycleNumber]]),1,"")</f>
        <v/>
      </c>
      <c r="N997" t="str">
        <f>IF(AND(טבלה20[[#This Row],[האם יש לאישה וסת דילוג?]]=1,טבלה20[[#This Row],[CycleNumber]]&gt;5),IF(AND(טבלה20[[#This Row],[LengthofCycle]]=F994,F996=F993,F995=F992),1,""),"")</f>
        <v/>
      </c>
      <c r="O997" t="str">
        <f>IF(OR(טבלה20[[#This Row],[פעילות]]="",L996=""),"",IF(טבלה20[[#This Row],[פעילות]]=1,1,0))</f>
        <v/>
      </c>
      <c r="P997" t="str">
        <f>IF(AND(טבלה20[[#This Row],[הפרש קבוע אחרון]]&lt;&gt;"",טבלה20[[#This Row],[CycleNumber]]&lt;B998,B998&lt;&gt;"",טבלה20[[#This Row],[פעילות]]&lt;4),IF(F998-טבלה20[[#This Row],[LengthofCycle]]=טבלה20[[#This Row],[הפרש קבוע אחרון]],1,0),"")</f>
        <v/>
      </c>
      <c r="Q997" s="14" t="str">
        <f>IF(טבלה20[[#This Row],[פעילות]]="","",IF(OR(Q996="",AND(טבלה20[[#This Row],[דילוג]]=1,L996=3)),1,Q996+1))</f>
        <v/>
      </c>
      <c r="R997" s="14" t="str">
        <f>IF(AND(טבלה20[[#This Row],[מחזורי פעילות]]=3,H998=1,טבלה20[[#This Row],[הפרש קבוע אחרון]]&lt;&gt;J998),1,"")</f>
        <v/>
      </c>
      <c r="S997" s="14" t="str">
        <f>IF(AND(טבלה20[[#This Row],[מחזורי פעילות]]=3,H998=1,טבלה20[[#This Row],[הפרש קבוע אחרון]]=J998),1,"")</f>
        <v/>
      </c>
      <c r="T997" s="14" t="str">
        <f>IF(AND(טבלה20[[#This Row],[דילוג]]=1,טבלה20[[#This Row],[הפרש קבוע אחרון]]=J996,טבלה20[[#This Row],[מחזורי פעילות]]&gt;1),1,"")</f>
        <v/>
      </c>
      <c r="U997" s="14" t="str">
        <f>IF(OR(AND(טבלה20[[#This Row],[מחזורי פעילות]]&lt;&gt;"",Q998=""),AND(טבלה20[[#This Row],[פעילות]]=3,Q998=1)),טבלה20[[#This Row],[מחזורי פעילות]],"")</f>
        <v/>
      </c>
      <c r="V997" s="14" t="str">
        <f>IF(טבלה20[[#This Row],[באיזה מחזור נעקר אחרי קביעה?]]&lt;&gt;"",1,"")</f>
        <v/>
      </c>
      <c r="W997" s="14" t="str">
        <f>IF(AND(טבלה20[[#This Row],[באיזה מחזור נעקר אחרי קביעה?]]&lt;&gt;"",טבלה20[[#This Row],[CycleNumber]]&gt;B998),טבלה20[[#This Row],[באיזה מחזור נעקר אחרי קביעה?]],"")</f>
        <v/>
      </c>
      <c r="X997" s="14" t="str">
        <f>IF(AND(טבלה20[[#This Row],[הפרש קבוע אחרון]]&lt;&gt;"",J996=""),טבלה20[[#This Row],[CycleNumber]],"")</f>
        <v/>
      </c>
      <c r="Y997" s="14" t="str">
        <f>IF(OR(טבלה20[[#This Row],[CycleNumber]]&gt;B998,B998=""),טבלה20[[#This Row],[CycleNumber]],"")</f>
        <v/>
      </c>
      <c r="Z9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7" t="s">
        <v>88</v>
      </c>
      <c r="AS997">
        <v>9</v>
      </c>
      <c r="AT997">
        <v>27</v>
      </c>
      <c r="AU997">
        <f t="shared" si="33"/>
        <v>0</v>
      </c>
      <c r="AV997" t="str">
        <f t="shared" si="34"/>
        <v/>
      </c>
    </row>
    <row r="998" spans="1:48" x14ac:dyDescent="0.25">
      <c r="A998" t="s">
        <v>89</v>
      </c>
      <c r="B998">
        <v>2</v>
      </c>
      <c r="C998">
        <v>0</v>
      </c>
      <c r="D998">
        <v>0</v>
      </c>
      <c r="E998">
        <v>0</v>
      </c>
      <c r="F998">
        <v>27</v>
      </c>
      <c r="G998">
        <f>טבלה20[[#This Row],[LengthofCycle]]+1</f>
        <v>28</v>
      </c>
      <c r="H998" t="str">
        <f>IF(טבלה20[[#This Row],[CycleNumber]]&gt;2,IF(AND(טבלה20[[#This Row],[LengthofCycle]]-F997=F997-F996,טבלה20[[#This Row],[LengthofCycle]]-F997&lt;&gt;0),1,""),"")</f>
        <v/>
      </c>
      <c r="I998" t="str">
        <f>IF(טבלה20[[#This Row],[דילוג]]=1,SUM(H998:H999),"")</f>
        <v/>
      </c>
      <c r="J998" t="str">
        <f>IF(AND(טבלה20[[#This Row],[CycleNumber]]&gt;B997,טבלה20[[#This Row],[CycleNumber]]&gt;2),IF(טבלה20[[#This Row],[דילוג]]=1,טבלה20[[#This Row],[LengthofCycle]]-F997,J997),"")</f>
        <v/>
      </c>
      <c r="K998" t="str">
        <f>IF(AND(טבלה20[[#This Row],[CycleNumber]]&gt;B997,טבלה20[[#This Row],[CycleNumber]]&gt;2),IF(טבלה20[[#This Row],[דילוג]]=1,1,IF(MAX(K996:K997)=1,1,IF(טבלה20[[#This Row],[LengthofCycle]]-F997&lt;&gt;טבלה20[[#This Row],[הפרש קבוע אחרון]],0,""))),"")</f>
        <v/>
      </c>
      <c r="L998" t="str">
        <f>IF(טבלה20[[#This Row],[CycleNumber]]&lt;3,"",IF(טבלה20[[#This Row],[דילוג]]=1,1,IF(L997="","",IF(טבלה20[[#This Row],[LengthofCycle]]-F997=טבלה20[[#This Row],[הפרש קבוע אחרון]],1,IF(L997+1&gt;3,"",L997+1)))))</f>
        <v/>
      </c>
      <c r="M998" t="str">
        <f>IF(AND(טבלה20[[#This Row],[פעילות]]=1,L999=2,L1000=1,B1000&gt;טבלה20[[#This Row],[CycleNumber]]),1,"")</f>
        <v/>
      </c>
      <c r="N998" t="str">
        <f>IF(AND(טבלה20[[#This Row],[האם יש לאישה וסת דילוג?]]=1,טבלה20[[#This Row],[CycleNumber]]&gt;5),IF(AND(טבלה20[[#This Row],[LengthofCycle]]=F995,F997=F994,F996=F993),1,""),"")</f>
        <v/>
      </c>
      <c r="O998" t="str">
        <f>IF(OR(טבלה20[[#This Row],[פעילות]]="",L997=""),"",IF(טבלה20[[#This Row],[פעילות]]=1,1,0))</f>
        <v/>
      </c>
      <c r="P998" t="str">
        <f>IF(AND(טבלה20[[#This Row],[הפרש קבוע אחרון]]&lt;&gt;"",טבלה20[[#This Row],[CycleNumber]]&lt;B999,B999&lt;&gt;"",טבלה20[[#This Row],[פעילות]]&lt;4),IF(F999-טבלה20[[#This Row],[LengthofCycle]]=טבלה20[[#This Row],[הפרש קבוע אחרון]],1,0),"")</f>
        <v/>
      </c>
      <c r="Q998" s="14" t="str">
        <f>IF(טבלה20[[#This Row],[פעילות]]="","",IF(OR(Q997="",AND(טבלה20[[#This Row],[דילוג]]=1,L997=3)),1,Q997+1))</f>
        <v/>
      </c>
      <c r="R998" s="14" t="str">
        <f>IF(AND(טבלה20[[#This Row],[מחזורי פעילות]]=3,H999=1,טבלה20[[#This Row],[הפרש קבוע אחרון]]&lt;&gt;J999),1,"")</f>
        <v/>
      </c>
      <c r="S998" s="14" t="str">
        <f>IF(AND(טבלה20[[#This Row],[מחזורי פעילות]]=3,H999=1,טבלה20[[#This Row],[הפרש קבוע אחרון]]=J999),1,"")</f>
        <v/>
      </c>
      <c r="T998" s="14" t="str">
        <f>IF(AND(טבלה20[[#This Row],[דילוג]]=1,טבלה20[[#This Row],[הפרש קבוע אחרון]]=J997,טבלה20[[#This Row],[מחזורי פעילות]]&gt;1),1,"")</f>
        <v/>
      </c>
      <c r="U998" s="14" t="str">
        <f>IF(OR(AND(טבלה20[[#This Row],[מחזורי פעילות]]&lt;&gt;"",Q999=""),AND(טבלה20[[#This Row],[פעילות]]=3,Q999=1)),טבלה20[[#This Row],[מחזורי פעילות]],"")</f>
        <v/>
      </c>
      <c r="V998" s="14" t="str">
        <f>IF(טבלה20[[#This Row],[באיזה מחזור נעקר אחרי קביעה?]]&lt;&gt;"",1,"")</f>
        <v/>
      </c>
      <c r="W998" s="14" t="str">
        <f>IF(AND(טבלה20[[#This Row],[באיזה מחזור נעקר אחרי קביעה?]]&lt;&gt;"",טבלה20[[#This Row],[CycleNumber]]&gt;B999),טבלה20[[#This Row],[באיזה מחזור נעקר אחרי קביעה?]],"")</f>
        <v/>
      </c>
      <c r="X998" s="14" t="str">
        <f>IF(AND(טבלה20[[#This Row],[הפרש קבוע אחרון]]&lt;&gt;"",J997=""),טבלה20[[#This Row],[CycleNumber]],"")</f>
        <v/>
      </c>
      <c r="Y998" s="14" t="str">
        <f>IF(OR(טבלה20[[#This Row],[CycleNumber]]&gt;B999,B999=""),טבלה20[[#This Row],[CycleNumber]],"")</f>
        <v/>
      </c>
      <c r="Z9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8" t="s">
        <v>89</v>
      </c>
      <c r="AS998">
        <v>1</v>
      </c>
      <c r="AT998">
        <v>28</v>
      </c>
      <c r="AU998" t="str">
        <f t="shared" si="33"/>
        <v/>
      </c>
      <c r="AV998" t="str">
        <f t="shared" si="34"/>
        <v/>
      </c>
    </row>
    <row r="999" spans="1:48" x14ac:dyDescent="0.25">
      <c r="A999" t="s">
        <v>89</v>
      </c>
      <c r="B999">
        <v>3</v>
      </c>
      <c r="C999">
        <v>0</v>
      </c>
      <c r="D999">
        <v>1</v>
      </c>
      <c r="E999">
        <v>0</v>
      </c>
      <c r="F999">
        <v>26</v>
      </c>
      <c r="G999">
        <f>טבלה20[[#This Row],[LengthofCycle]]+1</f>
        <v>27</v>
      </c>
      <c r="H999">
        <f>IF(טבלה20[[#This Row],[CycleNumber]]&gt;2,IF(AND(טבלה20[[#This Row],[LengthofCycle]]-F998=F998-F997,טבלה20[[#This Row],[LengthofCycle]]-F998&lt;&gt;0),1,""),"")</f>
        <v>1</v>
      </c>
      <c r="I999">
        <f>IF(טבלה20[[#This Row],[דילוג]]=1,SUM(H999:H1000),"")</f>
        <v>1</v>
      </c>
      <c r="J999">
        <f>IF(AND(טבלה20[[#This Row],[CycleNumber]]&gt;B998,טבלה20[[#This Row],[CycleNumber]]&gt;2),IF(טבלה20[[#This Row],[דילוג]]=1,טבלה20[[#This Row],[LengthofCycle]]-F998,J998),"")</f>
        <v>-1</v>
      </c>
      <c r="K999">
        <f>IF(AND(טבלה20[[#This Row],[CycleNumber]]&gt;B998,טבלה20[[#This Row],[CycleNumber]]&gt;2),IF(טבלה20[[#This Row],[דילוג]]=1,1,IF(MAX(K997:K998)=1,1,IF(טבלה20[[#This Row],[LengthofCycle]]-F998&lt;&gt;טבלה20[[#This Row],[הפרש קבוע אחרון]],0,""))),"")</f>
        <v>1</v>
      </c>
      <c r="L999">
        <f>IF(טבלה20[[#This Row],[CycleNumber]]&lt;3,"",IF(טבלה20[[#This Row],[דילוג]]=1,1,IF(L998="","",IF(טבלה20[[#This Row],[LengthofCycle]]-F998=טבלה20[[#This Row],[הפרש קבוע אחרון]],1,IF(L998+1&gt;3,"",L998+1)))))</f>
        <v>1</v>
      </c>
      <c r="M999">
        <f>IF(AND(טבלה20[[#This Row],[פעילות]]=1,L1000=2,L1001=1,B1001&gt;טבלה20[[#This Row],[CycleNumber]]),1,"")</f>
        <v>1</v>
      </c>
      <c r="N999" t="str">
        <f>IF(AND(טבלה20[[#This Row],[האם יש לאישה וסת דילוג?]]=1,טבלה20[[#This Row],[CycleNumber]]&gt;5),IF(AND(טבלה20[[#This Row],[LengthofCycle]]=F996,F998=F995,F997=F994),1,""),"")</f>
        <v/>
      </c>
      <c r="O999" t="str">
        <f>IF(OR(טבלה20[[#This Row],[פעילות]]="",L998=""),"",IF(טבלה20[[#This Row],[פעילות]]=1,1,0))</f>
        <v/>
      </c>
      <c r="P999">
        <f>IF(AND(טבלה20[[#This Row],[הפרש קבוע אחרון]]&lt;&gt;"",טבלה20[[#This Row],[CycleNumber]]&lt;B1000,B1000&lt;&gt;"",טבלה20[[#This Row],[פעילות]]&lt;4),IF(F1000-טבלה20[[#This Row],[LengthofCycle]]=טבלה20[[#This Row],[הפרש קבוע אחרון]],1,0),"")</f>
        <v>0</v>
      </c>
      <c r="Q999" s="14">
        <f>IF(טבלה20[[#This Row],[פעילות]]="","",IF(OR(Q998="",AND(טבלה20[[#This Row],[דילוג]]=1,L998=3)),1,Q998+1))</f>
        <v>1</v>
      </c>
      <c r="R999" s="14" t="str">
        <f>IF(AND(טבלה20[[#This Row],[מחזורי פעילות]]=3,H1000=1,טבלה20[[#This Row],[הפרש קבוע אחרון]]&lt;&gt;J1000),1,"")</f>
        <v/>
      </c>
      <c r="S999" s="14" t="str">
        <f>IF(AND(טבלה20[[#This Row],[מחזורי פעילות]]=3,H1000=1,טבלה20[[#This Row],[הפרש קבוע אחרון]]=J1000),1,"")</f>
        <v/>
      </c>
      <c r="T999" s="14" t="str">
        <f>IF(AND(טבלה20[[#This Row],[דילוג]]=1,טבלה20[[#This Row],[הפרש קבוע אחרון]]=J998,טבלה20[[#This Row],[מחזורי פעילות]]&gt;1),1,"")</f>
        <v/>
      </c>
      <c r="U999" s="14" t="str">
        <f>IF(OR(AND(טבלה20[[#This Row],[מחזורי פעילות]]&lt;&gt;"",Q1000=""),AND(טבלה20[[#This Row],[פעילות]]=3,Q1000=1)),טבלה20[[#This Row],[מחזורי פעילות]],"")</f>
        <v/>
      </c>
      <c r="V999" s="14" t="str">
        <f>IF(טבלה20[[#This Row],[באיזה מחזור נעקר אחרי קביעה?]]&lt;&gt;"",1,"")</f>
        <v/>
      </c>
      <c r="W999" s="14" t="str">
        <f>IF(AND(טבלה20[[#This Row],[באיזה מחזור נעקר אחרי קביעה?]]&lt;&gt;"",טבלה20[[#This Row],[CycleNumber]]&gt;B1000),טבלה20[[#This Row],[באיזה מחזור נעקר אחרי קביעה?]],"")</f>
        <v/>
      </c>
      <c r="X999" s="14">
        <f>IF(AND(טבלה20[[#This Row],[הפרש קבוע אחרון]]&lt;&gt;"",J998=""),טבלה20[[#This Row],[CycleNumber]],"")</f>
        <v>3</v>
      </c>
      <c r="Y999" s="14" t="str">
        <f>IF(OR(טבלה20[[#This Row],[CycleNumber]]&gt;B1000,B1000=""),טבלה20[[#This Row],[CycleNumber]],"")</f>
        <v/>
      </c>
      <c r="Z9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999" t="s">
        <v>89</v>
      </c>
      <c r="AS999">
        <v>2</v>
      </c>
      <c r="AT999">
        <v>27</v>
      </c>
      <c r="AU999" t="str">
        <f t="shared" si="33"/>
        <v/>
      </c>
      <c r="AV999" t="str">
        <f t="shared" si="34"/>
        <v/>
      </c>
    </row>
    <row r="1000" spans="1:48" x14ac:dyDescent="0.25">
      <c r="A1000" t="s">
        <v>89</v>
      </c>
      <c r="B1000">
        <v>4</v>
      </c>
      <c r="C1000">
        <v>0</v>
      </c>
      <c r="D1000">
        <v>1</v>
      </c>
      <c r="E1000">
        <v>0</v>
      </c>
      <c r="F1000">
        <v>26</v>
      </c>
      <c r="G1000">
        <f>טבלה20[[#This Row],[LengthofCycle]]+1</f>
        <v>27</v>
      </c>
      <c r="H1000" t="str">
        <f>IF(טבלה20[[#This Row],[CycleNumber]]&gt;2,IF(AND(טבלה20[[#This Row],[LengthofCycle]]-F999=F999-F998,טבלה20[[#This Row],[LengthofCycle]]-F999&lt;&gt;0),1,""),"")</f>
        <v/>
      </c>
      <c r="I1000" t="str">
        <f>IF(טבלה20[[#This Row],[דילוג]]=1,SUM(H1000:H1001),"")</f>
        <v/>
      </c>
      <c r="J1000">
        <f>IF(AND(טבלה20[[#This Row],[CycleNumber]]&gt;B999,טבלה20[[#This Row],[CycleNumber]]&gt;2),IF(טבלה20[[#This Row],[דילוג]]=1,טבלה20[[#This Row],[LengthofCycle]]-F999,J999),"")</f>
        <v>-1</v>
      </c>
      <c r="K1000">
        <f>IF(AND(טבלה20[[#This Row],[CycleNumber]]&gt;B999,טבלה20[[#This Row],[CycleNumber]]&gt;2),IF(טבלה20[[#This Row],[דילוג]]=1,1,IF(MAX(K998:K999)=1,1,IF(טבלה20[[#This Row],[LengthofCycle]]-F999&lt;&gt;טבלה20[[#This Row],[הפרש קבוע אחרון]],0,""))),"")</f>
        <v>1</v>
      </c>
      <c r="L1000">
        <f>IF(טבלה20[[#This Row],[CycleNumber]]&lt;3,"",IF(טבלה20[[#This Row],[דילוג]]=1,1,IF(L999="","",IF(טבלה20[[#This Row],[LengthofCycle]]-F999=טבלה20[[#This Row],[הפרש קבוע אחרון]],1,IF(L999+1&gt;3,"",L999+1)))))</f>
        <v>2</v>
      </c>
      <c r="M1000" t="str">
        <f>IF(AND(טבלה20[[#This Row],[פעילות]]=1,L1001=2,L1002=1,B1002&gt;טבלה20[[#This Row],[CycleNumber]]),1,"")</f>
        <v/>
      </c>
      <c r="N1000" t="str">
        <f>IF(AND(טבלה20[[#This Row],[האם יש לאישה וסת דילוג?]]=1,טבלה20[[#This Row],[CycleNumber]]&gt;5),IF(AND(טבלה20[[#This Row],[LengthofCycle]]=F997,F999=F996,F998=F995),1,""),"")</f>
        <v/>
      </c>
      <c r="O1000">
        <f>IF(OR(טבלה20[[#This Row],[פעילות]]="",L999=""),"",IF(טבלה20[[#This Row],[פעילות]]=1,1,0))</f>
        <v>0</v>
      </c>
      <c r="P1000">
        <f>IF(AND(טבלה20[[#This Row],[הפרש קבוע אחרון]]&lt;&gt;"",טבלה20[[#This Row],[CycleNumber]]&lt;B1001,B1001&lt;&gt;"",טבלה20[[#This Row],[פעילות]]&lt;4),IF(F1001-טבלה20[[#This Row],[LengthofCycle]]=טבלה20[[#This Row],[הפרש קבוע אחרון]],1,0),"")</f>
        <v>1</v>
      </c>
      <c r="Q1000" s="14">
        <f>IF(טבלה20[[#This Row],[פעילות]]="","",IF(OR(Q999="",AND(טבלה20[[#This Row],[דילוג]]=1,L999=3)),1,Q999+1))</f>
        <v>2</v>
      </c>
      <c r="R1000" s="14" t="str">
        <f>IF(AND(טבלה20[[#This Row],[מחזורי פעילות]]=3,H1001=1,טבלה20[[#This Row],[הפרש קבוע אחרון]]&lt;&gt;J1001),1,"")</f>
        <v/>
      </c>
      <c r="S1000" s="14" t="str">
        <f>IF(AND(טבלה20[[#This Row],[מחזורי פעילות]]=3,H1001=1,טבלה20[[#This Row],[הפרש קבוע אחרון]]=J1001),1,"")</f>
        <v/>
      </c>
      <c r="T1000" s="14" t="str">
        <f>IF(AND(טבלה20[[#This Row],[דילוג]]=1,טבלה20[[#This Row],[הפרש קבוע אחרון]]=J999,טבלה20[[#This Row],[מחזורי פעילות]]&gt;1),1,"")</f>
        <v/>
      </c>
      <c r="U1000" s="14" t="str">
        <f>IF(OR(AND(טבלה20[[#This Row],[מחזורי פעילות]]&lt;&gt;"",Q1001=""),AND(טבלה20[[#This Row],[פעילות]]=3,Q1001=1)),טבלה20[[#This Row],[מחזורי פעילות]],"")</f>
        <v/>
      </c>
      <c r="V1000" s="14" t="str">
        <f>IF(טבלה20[[#This Row],[באיזה מחזור נעקר אחרי קביעה?]]&lt;&gt;"",1,"")</f>
        <v/>
      </c>
      <c r="W1000" s="14" t="str">
        <f>IF(AND(טבלה20[[#This Row],[באיזה מחזור נעקר אחרי קביעה?]]&lt;&gt;"",טבלה20[[#This Row],[CycleNumber]]&gt;B1001),טבלה20[[#This Row],[באיזה מחזור נעקר אחרי קביעה?]],"")</f>
        <v/>
      </c>
      <c r="X1000" s="14" t="str">
        <f>IF(AND(טבלה20[[#This Row],[הפרש קבוע אחרון]]&lt;&gt;"",J999=""),טבלה20[[#This Row],[CycleNumber]],"")</f>
        <v/>
      </c>
      <c r="Y1000" s="14" t="str">
        <f>IF(OR(טבלה20[[#This Row],[CycleNumber]]&gt;B1001,B1001=""),טבלה20[[#This Row],[CycleNumber]],"")</f>
        <v/>
      </c>
      <c r="Z10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0" t="s">
        <v>89</v>
      </c>
      <c r="AS1000">
        <v>3</v>
      </c>
      <c r="AT1000">
        <v>26</v>
      </c>
      <c r="AU1000">
        <f t="shared" si="33"/>
        <v>1</v>
      </c>
      <c r="AV1000" t="str">
        <f t="shared" si="34"/>
        <v/>
      </c>
    </row>
    <row r="1001" spans="1:48" x14ac:dyDescent="0.25">
      <c r="A1001" t="s">
        <v>89</v>
      </c>
      <c r="B1001">
        <v>5</v>
      </c>
      <c r="C1001">
        <v>0</v>
      </c>
      <c r="D1001">
        <v>1</v>
      </c>
      <c r="E1001">
        <v>0</v>
      </c>
      <c r="F1001">
        <v>25</v>
      </c>
      <c r="G1001">
        <f>טבלה20[[#This Row],[LengthofCycle]]+1</f>
        <v>26</v>
      </c>
      <c r="H1001" t="str">
        <f>IF(טבלה20[[#This Row],[CycleNumber]]&gt;2,IF(AND(טבלה20[[#This Row],[LengthofCycle]]-F1000=F1000-F999,טבלה20[[#This Row],[LengthofCycle]]-F1000&lt;&gt;0),1,""),"")</f>
        <v/>
      </c>
      <c r="I1001" t="str">
        <f>IF(טבלה20[[#This Row],[דילוג]]=1,SUM(H1001:H1002),"")</f>
        <v/>
      </c>
      <c r="J1001">
        <f>IF(AND(טבלה20[[#This Row],[CycleNumber]]&gt;B1000,טבלה20[[#This Row],[CycleNumber]]&gt;2),IF(טבלה20[[#This Row],[דילוג]]=1,טבלה20[[#This Row],[LengthofCycle]]-F1000,J1000),"")</f>
        <v>-1</v>
      </c>
      <c r="K1001">
        <f>IF(AND(טבלה20[[#This Row],[CycleNumber]]&gt;B1000,טבלה20[[#This Row],[CycleNumber]]&gt;2),IF(טבלה20[[#This Row],[דילוג]]=1,1,IF(MAX(K999:K1000)=1,1,IF(טבלה20[[#This Row],[LengthofCycle]]-F1000&lt;&gt;טבלה20[[#This Row],[הפרש קבוע אחרון]],0,""))),"")</f>
        <v>1</v>
      </c>
      <c r="L1001">
        <f>IF(טבלה20[[#This Row],[CycleNumber]]&lt;3,"",IF(טבלה20[[#This Row],[דילוג]]=1,1,IF(L1000="","",IF(טבלה20[[#This Row],[LengthofCycle]]-F1000=טבלה20[[#This Row],[הפרש קבוע אחרון]],1,IF(L1000+1&gt;3,"",L1000+1)))))</f>
        <v>1</v>
      </c>
      <c r="M1001" t="str">
        <f>IF(AND(טבלה20[[#This Row],[פעילות]]=1,L1002=2,L1003=1,B1003&gt;טבלה20[[#This Row],[CycleNumber]]),1,"")</f>
        <v/>
      </c>
      <c r="N1001" t="str">
        <f>IF(AND(טבלה20[[#This Row],[האם יש לאישה וסת דילוג?]]=1,טבלה20[[#This Row],[CycleNumber]]&gt;5),IF(AND(טבלה20[[#This Row],[LengthofCycle]]=F998,F1000=F997,F999=F996),1,""),"")</f>
        <v/>
      </c>
      <c r="O1001">
        <f>IF(OR(טבלה20[[#This Row],[פעילות]]="",L1000=""),"",IF(טבלה20[[#This Row],[פעילות]]=1,1,0))</f>
        <v>1</v>
      </c>
      <c r="P1001">
        <f>IF(AND(טבלה20[[#This Row],[הפרש קבוע אחרון]]&lt;&gt;"",טבלה20[[#This Row],[CycleNumber]]&lt;B1002,B1002&lt;&gt;"",טבלה20[[#This Row],[פעילות]]&lt;4),IF(F1002-טבלה20[[#This Row],[LengthofCycle]]=טבלה20[[#This Row],[הפרש קבוע אחרון]],1,0),"")</f>
        <v>0</v>
      </c>
      <c r="Q1001" s="14">
        <f>IF(טבלה20[[#This Row],[פעילות]]="","",IF(OR(Q1000="",AND(טבלה20[[#This Row],[דילוג]]=1,L1000=3)),1,Q1000+1))</f>
        <v>3</v>
      </c>
      <c r="R1001" s="14" t="str">
        <f>IF(AND(טבלה20[[#This Row],[מחזורי פעילות]]=3,H1002=1,טבלה20[[#This Row],[הפרש קבוע אחרון]]&lt;&gt;J1002),1,"")</f>
        <v/>
      </c>
      <c r="S1001" s="14" t="str">
        <f>IF(AND(טבלה20[[#This Row],[מחזורי פעילות]]=3,H1002=1,טבלה20[[#This Row],[הפרש קבוע אחרון]]=J1002),1,"")</f>
        <v/>
      </c>
      <c r="T1001" s="14" t="str">
        <f>IF(AND(טבלה20[[#This Row],[דילוג]]=1,טבלה20[[#This Row],[הפרש קבוע אחרון]]=J1000,טבלה20[[#This Row],[מחזורי פעילות]]&gt;1),1,"")</f>
        <v/>
      </c>
      <c r="U1001" s="14" t="str">
        <f>IF(OR(AND(טבלה20[[#This Row],[מחזורי פעילות]]&lt;&gt;"",Q1002=""),AND(טבלה20[[#This Row],[פעילות]]=3,Q1002=1)),טבלה20[[#This Row],[מחזורי פעילות]],"")</f>
        <v/>
      </c>
      <c r="V1001" s="14" t="str">
        <f>IF(טבלה20[[#This Row],[באיזה מחזור נעקר אחרי קביעה?]]&lt;&gt;"",1,"")</f>
        <v/>
      </c>
      <c r="W1001" s="14" t="str">
        <f>IF(AND(טבלה20[[#This Row],[באיזה מחזור נעקר אחרי קביעה?]]&lt;&gt;"",טבלה20[[#This Row],[CycleNumber]]&gt;B1002),טבלה20[[#This Row],[באיזה מחזור נעקר אחרי קביעה?]],"")</f>
        <v/>
      </c>
      <c r="X1001" s="14" t="str">
        <f>IF(AND(טבלה20[[#This Row],[הפרש קבוע אחרון]]&lt;&gt;"",J1000=""),טבלה20[[#This Row],[CycleNumber]],"")</f>
        <v/>
      </c>
      <c r="Y1001" s="14" t="str">
        <f>IF(OR(טבלה20[[#This Row],[CycleNumber]]&gt;B1002,B1002=""),טבלה20[[#This Row],[CycleNumber]],"")</f>
        <v/>
      </c>
      <c r="Z10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1" t="s">
        <v>89</v>
      </c>
      <c r="AS1001">
        <v>4</v>
      </c>
      <c r="AT1001">
        <v>26</v>
      </c>
      <c r="AU1001">
        <f t="shared" si="33"/>
        <v>0</v>
      </c>
      <c r="AV1001" t="str">
        <f t="shared" si="34"/>
        <v/>
      </c>
    </row>
    <row r="1002" spans="1:48" x14ac:dyDescent="0.25">
      <c r="A1002" t="s">
        <v>89</v>
      </c>
      <c r="B1002">
        <v>6</v>
      </c>
      <c r="C1002">
        <v>0</v>
      </c>
      <c r="D1002">
        <v>1</v>
      </c>
      <c r="E1002">
        <v>0</v>
      </c>
      <c r="F1002">
        <v>25</v>
      </c>
      <c r="G1002">
        <f>טבלה20[[#This Row],[LengthofCycle]]+1</f>
        <v>26</v>
      </c>
      <c r="H1002" t="str">
        <f>IF(טבלה20[[#This Row],[CycleNumber]]&gt;2,IF(AND(טבלה20[[#This Row],[LengthofCycle]]-F1001=F1001-F1000,טבלה20[[#This Row],[LengthofCycle]]-F1001&lt;&gt;0),1,""),"")</f>
        <v/>
      </c>
      <c r="I1002" t="str">
        <f>IF(טבלה20[[#This Row],[דילוג]]=1,SUM(H1002:H1003),"")</f>
        <v/>
      </c>
      <c r="J1002">
        <f>IF(AND(טבלה20[[#This Row],[CycleNumber]]&gt;B1001,טבלה20[[#This Row],[CycleNumber]]&gt;2),IF(טבלה20[[#This Row],[דילוג]]=1,טבלה20[[#This Row],[LengthofCycle]]-F1001,J1001),"")</f>
        <v>-1</v>
      </c>
      <c r="K1002">
        <f>IF(AND(טבלה20[[#This Row],[CycleNumber]]&gt;B1001,טבלה20[[#This Row],[CycleNumber]]&gt;2),IF(טבלה20[[#This Row],[דילוג]]=1,1,IF(MAX(K1000:K1001)=1,1,IF(טבלה20[[#This Row],[LengthofCycle]]-F1001&lt;&gt;טבלה20[[#This Row],[הפרש קבוע אחרון]],0,""))),"")</f>
        <v>1</v>
      </c>
      <c r="L1002">
        <f>IF(טבלה20[[#This Row],[CycleNumber]]&lt;3,"",IF(טבלה20[[#This Row],[דילוג]]=1,1,IF(L1001="","",IF(טבלה20[[#This Row],[LengthofCycle]]-F1001=טבלה20[[#This Row],[הפרש קבוע אחרון]],1,IF(L1001+1&gt;3,"",L1001+1)))))</f>
        <v>2</v>
      </c>
      <c r="M1002" t="str">
        <f>IF(AND(טבלה20[[#This Row],[פעילות]]=1,L1003=2,L1004=1,B1004&gt;טבלה20[[#This Row],[CycleNumber]]),1,"")</f>
        <v/>
      </c>
      <c r="N1002" t="str">
        <f>IF(AND(טבלה20[[#This Row],[האם יש לאישה וסת דילוג?]]=1,טבלה20[[#This Row],[CycleNumber]]&gt;5),IF(AND(טבלה20[[#This Row],[LengthofCycle]]=F999,F1001=F998,F1000=F997),1,""),"")</f>
        <v/>
      </c>
      <c r="O1002">
        <f>IF(OR(טבלה20[[#This Row],[פעילות]]="",L1001=""),"",IF(טבלה20[[#This Row],[פעילות]]=1,1,0))</f>
        <v>0</v>
      </c>
      <c r="P1002">
        <f>IF(AND(טבלה20[[#This Row],[הפרש קבוע אחרון]]&lt;&gt;"",טבלה20[[#This Row],[CycleNumber]]&lt;B1003,B1003&lt;&gt;"",טבלה20[[#This Row],[פעילות]]&lt;4),IF(F1003-טבלה20[[#This Row],[LengthofCycle]]=טבלה20[[#This Row],[הפרש קבוע אחרון]],1,0),"")</f>
        <v>0</v>
      </c>
      <c r="Q1002" s="14">
        <f>IF(טבלה20[[#This Row],[פעילות]]="","",IF(OR(Q1001="",AND(טבלה20[[#This Row],[דילוג]]=1,L1001=3)),1,Q1001+1))</f>
        <v>4</v>
      </c>
      <c r="R1002" s="14" t="str">
        <f>IF(AND(טבלה20[[#This Row],[מחזורי פעילות]]=3,H1003=1,טבלה20[[#This Row],[הפרש קבוע אחרון]]&lt;&gt;J1003),1,"")</f>
        <v/>
      </c>
      <c r="S1002" s="14" t="str">
        <f>IF(AND(טבלה20[[#This Row],[מחזורי פעילות]]=3,H1003=1,טבלה20[[#This Row],[הפרש קבוע אחרון]]=J1003),1,"")</f>
        <v/>
      </c>
      <c r="T1002" s="14" t="str">
        <f>IF(AND(טבלה20[[#This Row],[דילוג]]=1,טבלה20[[#This Row],[הפרש קבוע אחרון]]=J1001,טבלה20[[#This Row],[מחזורי פעילות]]&gt;1),1,"")</f>
        <v/>
      </c>
      <c r="U1002" s="14" t="str">
        <f>IF(OR(AND(טבלה20[[#This Row],[מחזורי פעילות]]&lt;&gt;"",Q1003=""),AND(טבלה20[[#This Row],[פעילות]]=3,Q1003=1)),טבלה20[[#This Row],[מחזורי פעילות]],"")</f>
        <v/>
      </c>
      <c r="V1002" s="14" t="str">
        <f>IF(טבלה20[[#This Row],[באיזה מחזור נעקר אחרי קביעה?]]&lt;&gt;"",1,"")</f>
        <v/>
      </c>
      <c r="W1002" s="14" t="str">
        <f>IF(AND(טבלה20[[#This Row],[באיזה מחזור נעקר אחרי קביעה?]]&lt;&gt;"",טבלה20[[#This Row],[CycleNumber]]&gt;B1003),טבלה20[[#This Row],[באיזה מחזור נעקר אחרי קביעה?]],"")</f>
        <v/>
      </c>
      <c r="X1002" s="14" t="str">
        <f>IF(AND(טבלה20[[#This Row],[הפרש קבוע אחרון]]&lt;&gt;"",J1001=""),טבלה20[[#This Row],[CycleNumber]],"")</f>
        <v/>
      </c>
      <c r="Y1002" s="14" t="str">
        <f>IF(OR(טבלה20[[#This Row],[CycleNumber]]&gt;B1003,B1003=""),טבלה20[[#This Row],[CycleNumber]],"")</f>
        <v/>
      </c>
      <c r="Z10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2" t="s">
        <v>89</v>
      </c>
      <c r="AS1002">
        <v>5</v>
      </c>
      <c r="AT1002">
        <v>25</v>
      </c>
      <c r="AU1002">
        <f t="shared" si="33"/>
        <v>0</v>
      </c>
      <c r="AV1002" t="str">
        <f t="shared" si="34"/>
        <v/>
      </c>
    </row>
    <row r="1003" spans="1:48" x14ac:dyDescent="0.25">
      <c r="A1003" t="s">
        <v>89</v>
      </c>
      <c r="B1003">
        <v>7</v>
      </c>
      <c r="C1003">
        <v>0</v>
      </c>
      <c r="D1003">
        <v>1</v>
      </c>
      <c r="E1003">
        <v>0</v>
      </c>
      <c r="F1003">
        <v>28</v>
      </c>
      <c r="G1003">
        <f>טבלה20[[#This Row],[LengthofCycle]]+1</f>
        <v>29</v>
      </c>
      <c r="H1003" t="str">
        <f>IF(טבלה20[[#This Row],[CycleNumber]]&gt;2,IF(AND(טבלה20[[#This Row],[LengthofCycle]]-F1002=F1002-F1001,טבלה20[[#This Row],[LengthofCycle]]-F1002&lt;&gt;0),1,""),"")</f>
        <v/>
      </c>
      <c r="I1003" t="str">
        <f>IF(טבלה20[[#This Row],[דילוג]]=1,SUM(H1003:H1004),"")</f>
        <v/>
      </c>
      <c r="J1003">
        <f>IF(AND(טבלה20[[#This Row],[CycleNumber]]&gt;B1002,טבלה20[[#This Row],[CycleNumber]]&gt;2),IF(טבלה20[[#This Row],[דילוג]]=1,טבלה20[[#This Row],[LengthofCycle]]-F1002,J1002),"")</f>
        <v>-1</v>
      </c>
      <c r="K1003">
        <f>IF(AND(טבלה20[[#This Row],[CycleNumber]]&gt;B1002,טבלה20[[#This Row],[CycleNumber]]&gt;2),IF(טבלה20[[#This Row],[דילוג]]=1,1,IF(MAX(K1001:K1002)=1,1,IF(טבלה20[[#This Row],[LengthofCycle]]-F1002&lt;&gt;טבלה20[[#This Row],[הפרש קבוע אחרון]],0,""))),"")</f>
        <v>1</v>
      </c>
      <c r="L1003">
        <f>IF(טבלה20[[#This Row],[CycleNumber]]&lt;3,"",IF(טבלה20[[#This Row],[דילוג]]=1,1,IF(L1002="","",IF(טבלה20[[#This Row],[LengthofCycle]]-F1002=טבלה20[[#This Row],[הפרש קבוע אחרון]],1,IF(L1002+1&gt;3,"",L1002+1)))))</f>
        <v>3</v>
      </c>
      <c r="M1003" t="str">
        <f>IF(AND(טבלה20[[#This Row],[פעילות]]=1,L1004=2,L1005=1,B1005&gt;טבלה20[[#This Row],[CycleNumber]]),1,"")</f>
        <v/>
      </c>
      <c r="N1003" t="str">
        <f>IF(AND(טבלה20[[#This Row],[האם יש לאישה וסת דילוג?]]=1,טבלה20[[#This Row],[CycleNumber]]&gt;5),IF(AND(טבלה20[[#This Row],[LengthofCycle]]=F1000,F1002=F999,F1001=F998),1,""),"")</f>
        <v/>
      </c>
      <c r="O1003">
        <f>IF(OR(טבלה20[[#This Row],[פעילות]]="",L1002=""),"",IF(טבלה20[[#This Row],[פעילות]]=1,1,0))</f>
        <v>0</v>
      </c>
      <c r="P1003">
        <f>IF(AND(טבלה20[[#This Row],[הפרש קבוע אחרון]]&lt;&gt;"",טבלה20[[#This Row],[CycleNumber]]&lt;B1004,B1004&lt;&gt;"",טבלה20[[#This Row],[פעילות]]&lt;4),IF(F1004-טבלה20[[#This Row],[LengthofCycle]]=טבלה20[[#This Row],[הפרש קבוע אחרון]],1,0),"")</f>
        <v>1</v>
      </c>
      <c r="Q1003" s="14">
        <f>IF(טבלה20[[#This Row],[פעילות]]="","",IF(OR(Q1002="",AND(טבלה20[[#This Row],[דילוג]]=1,L1002=3)),1,Q1002+1))</f>
        <v>5</v>
      </c>
      <c r="R1003" s="14" t="str">
        <f>IF(AND(טבלה20[[#This Row],[מחזורי פעילות]]=3,H1004=1,טבלה20[[#This Row],[הפרש קבוע אחרון]]&lt;&gt;J1004),1,"")</f>
        <v/>
      </c>
      <c r="S1003" s="14" t="str">
        <f>IF(AND(טבלה20[[#This Row],[מחזורי פעילות]]=3,H1004=1,טבלה20[[#This Row],[הפרש קבוע אחרון]]=J1004),1,"")</f>
        <v/>
      </c>
      <c r="T1003" s="14" t="str">
        <f>IF(AND(טבלה20[[#This Row],[דילוג]]=1,טבלה20[[#This Row],[הפרש קבוע אחרון]]=J1002,טבלה20[[#This Row],[מחזורי פעילות]]&gt;1),1,"")</f>
        <v/>
      </c>
      <c r="U1003" s="14" t="str">
        <f>IF(OR(AND(טבלה20[[#This Row],[מחזורי פעילות]]&lt;&gt;"",Q1004=""),AND(טבלה20[[#This Row],[פעילות]]=3,Q1004=1)),טבלה20[[#This Row],[מחזורי פעילות]],"")</f>
        <v/>
      </c>
      <c r="V1003" s="14" t="str">
        <f>IF(טבלה20[[#This Row],[באיזה מחזור נעקר אחרי קביעה?]]&lt;&gt;"",1,"")</f>
        <v/>
      </c>
      <c r="W1003" s="14" t="str">
        <f>IF(AND(טבלה20[[#This Row],[באיזה מחזור נעקר אחרי קביעה?]]&lt;&gt;"",טבלה20[[#This Row],[CycleNumber]]&gt;B1004),טבלה20[[#This Row],[באיזה מחזור נעקר אחרי קביעה?]],"")</f>
        <v/>
      </c>
      <c r="X1003" s="14" t="str">
        <f>IF(AND(טבלה20[[#This Row],[הפרש קבוע אחרון]]&lt;&gt;"",J1002=""),טבלה20[[#This Row],[CycleNumber]],"")</f>
        <v/>
      </c>
      <c r="Y1003" s="14" t="str">
        <f>IF(OR(טבלה20[[#This Row],[CycleNumber]]&gt;B1004,B1004=""),טבלה20[[#This Row],[CycleNumber]],"")</f>
        <v/>
      </c>
      <c r="Z10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3" t="s">
        <v>89</v>
      </c>
      <c r="AS1003">
        <v>6</v>
      </c>
      <c r="AT1003">
        <v>25</v>
      </c>
      <c r="AU1003">
        <f t="shared" si="33"/>
        <v>0</v>
      </c>
      <c r="AV1003" t="str">
        <f t="shared" si="34"/>
        <v/>
      </c>
    </row>
    <row r="1004" spans="1:48" x14ac:dyDescent="0.25">
      <c r="A1004" t="s">
        <v>89</v>
      </c>
      <c r="B1004">
        <v>8</v>
      </c>
      <c r="C1004">
        <v>0</v>
      </c>
      <c r="D1004">
        <v>0</v>
      </c>
      <c r="E1004">
        <v>0</v>
      </c>
      <c r="F1004">
        <v>27</v>
      </c>
      <c r="G1004">
        <f>טבלה20[[#This Row],[LengthofCycle]]+1</f>
        <v>28</v>
      </c>
      <c r="H1004" t="str">
        <f>IF(טבלה20[[#This Row],[CycleNumber]]&gt;2,IF(AND(טבלה20[[#This Row],[LengthofCycle]]-F1003=F1003-F1002,טבלה20[[#This Row],[LengthofCycle]]-F1003&lt;&gt;0),1,""),"")</f>
        <v/>
      </c>
      <c r="I1004" t="str">
        <f>IF(טבלה20[[#This Row],[דילוג]]=1,SUM(H1004:H1005),"")</f>
        <v/>
      </c>
      <c r="J1004">
        <f>IF(AND(טבלה20[[#This Row],[CycleNumber]]&gt;B1003,טבלה20[[#This Row],[CycleNumber]]&gt;2),IF(טבלה20[[#This Row],[דילוג]]=1,טבלה20[[#This Row],[LengthofCycle]]-F1003,J1003),"")</f>
        <v>-1</v>
      </c>
      <c r="K1004">
        <f>IF(AND(טבלה20[[#This Row],[CycleNumber]]&gt;B1003,טבלה20[[#This Row],[CycleNumber]]&gt;2),IF(טבלה20[[#This Row],[דילוג]]=1,1,IF(MAX(K1002:K1003)=1,1,IF(טבלה20[[#This Row],[LengthofCycle]]-F1003&lt;&gt;טבלה20[[#This Row],[הפרש קבוע אחרון]],0,""))),"")</f>
        <v>1</v>
      </c>
      <c r="L1004">
        <f>IF(טבלה20[[#This Row],[CycleNumber]]&lt;3,"",IF(טבלה20[[#This Row],[דילוג]]=1,1,IF(L1003="","",IF(טבלה20[[#This Row],[LengthofCycle]]-F1003=טבלה20[[#This Row],[הפרש קבוע אחרון]],1,IF(L1003+1&gt;3,"",L1003+1)))))</f>
        <v>1</v>
      </c>
      <c r="M1004">
        <f>IF(AND(טבלה20[[#This Row],[פעילות]]=1,L1005=2,L1006=1,B1006&gt;טבלה20[[#This Row],[CycleNumber]]),1,"")</f>
        <v>1</v>
      </c>
      <c r="N1004" t="str">
        <f>IF(AND(טבלה20[[#This Row],[האם יש לאישה וסת דילוג?]]=1,טבלה20[[#This Row],[CycleNumber]]&gt;5),IF(AND(טבלה20[[#This Row],[LengthofCycle]]=F1001,F1003=F1000,F1002=F999),1,""),"")</f>
        <v/>
      </c>
      <c r="O1004">
        <f>IF(OR(טבלה20[[#This Row],[פעילות]]="",L1003=""),"",IF(טבלה20[[#This Row],[פעילות]]=1,1,0))</f>
        <v>1</v>
      </c>
      <c r="P1004">
        <f>IF(AND(טבלה20[[#This Row],[הפרש קבוע אחרון]]&lt;&gt;"",טבלה20[[#This Row],[CycleNumber]]&lt;B1005,B1005&lt;&gt;"",טבלה20[[#This Row],[פעילות]]&lt;4),IF(F1005-טבלה20[[#This Row],[LengthofCycle]]=טבלה20[[#This Row],[הפרש קבוע אחרון]],1,0),"")</f>
        <v>0</v>
      </c>
      <c r="Q1004" s="14">
        <f>IF(טבלה20[[#This Row],[פעילות]]="","",IF(OR(Q1003="",AND(טבלה20[[#This Row],[דילוג]]=1,L1003=3)),1,Q1003+1))</f>
        <v>6</v>
      </c>
      <c r="R1004" s="14" t="str">
        <f>IF(AND(טבלה20[[#This Row],[מחזורי פעילות]]=3,H1005=1,טבלה20[[#This Row],[הפרש קבוע אחרון]]&lt;&gt;J1005),1,"")</f>
        <v/>
      </c>
      <c r="S1004" s="14" t="str">
        <f>IF(AND(טבלה20[[#This Row],[מחזורי פעילות]]=3,H1005=1,טבלה20[[#This Row],[הפרש קבוע אחרון]]=J1005),1,"")</f>
        <v/>
      </c>
      <c r="T1004" s="14" t="str">
        <f>IF(AND(טבלה20[[#This Row],[דילוג]]=1,טבלה20[[#This Row],[הפרש קבוע אחרון]]=J1003,טבלה20[[#This Row],[מחזורי פעילות]]&gt;1),1,"")</f>
        <v/>
      </c>
      <c r="U1004" s="14" t="str">
        <f>IF(OR(AND(טבלה20[[#This Row],[מחזורי פעילות]]&lt;&gt;"",Q1005=""),AND(טבלה20[[#This Row],[פעילות]]=3,Q1005=1)),טבלה20[[#This Row],[מחזורי פעילות]],"")</f>
        <v/>
      </c>
      <c r="V1004" s="14" t="str">
        <f>IF(טבלה20[[#This Row],[באיזה מחזור נעקר אחרי קביעה?]]&lt;&gt;"",1,"")</f>
        <v/>
      </c>
      <c r="W1004" s="14" t="str">
        <f>IF(AND(טבלה20[[#This Row],[באיזה מחזור נעקר אחרי קביעה?]]&lt;&gt;"",טבלה20[[#This Row],[CycleNumber]]&gt;B1005),טבלה20[[#This Row],[באיזה מחזור נעקר אחרי קביעה?]],"")</f>
        <v/>
      </c>
      <c r="X1004" s="14" t="str">
        <f>IF(AND(טבלה20[[#This Row],[הפרש קבוע אחרון]]&lt;&gt;"",J1003=""),טבלה20[[#This Row],[CycleNumber]],"")</f>
        <v/>
      </c>
      <c r="Y1004" s="14" t="str">
        <f>IF(OR(טבלה20[[#This Row],[CycleNumber]]&gt;B1005,B1005=""),טבלה20[[#This Row],[CycleNumber]],"")</f>
        <v/>
      </c>
      <c r="Z10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4" t="s">
        <v>89</v>
      </c>
      <c r="AS1004">
        <v>7</v>
      </c>
      <c r="AT1004">
        <v>28</v>
      </c>
      <c r="AU1004">
        <f t="shared" si="33"/>
        <v>0</v>
      </c>
      <c r="AV1004" t="str">
        <f t="shared" si="34"/>
        <v/>
      </c>
    </row>
    <row r="1005" spans="1:48" x14ac:dyDescent="0.25">
      <c r="A1005" t="s">
        <v>89</v>
      </c>
      <c r="B1005">
        <v>9</v>
      </c>
      <c r="C1005">
        <v>0</v>
      </c>
      <c r="D1005">
        <v>0</v>
      </c>
      <c r="E1005">
        <v>0</v>
      </c>
      <c r="F1005">
        <v>28</v>
      </c>
      <c r="G1005">
        <f>טבלה20[[#This Row],[LengthofCycle]]+1</f>
        <v>29</v>
      </c>
      <c r="H1005" t="str">
        <f>IF(טבלה20[[#This Row],[CycleNumber]]&gt;2,IF(AND(טבלה20[[#This Row],[LengthofCycle]]-F1004=F1004-F1003,טבלה20[[#This Row],[LengthofCycle]]-F1004&lt;&gt;0),1,""),"")</f>
        <v/>
      </c>
      <c r="I1005" t="str">
        <f>IF(טבלה20[[#This Row],[דילוג]]=1,SUM(H1005:H1006),"")</f>
        <v/>
      </c>
      <c r="J1005">
        <f>IF(AND(טבלה20[[#This Row],[CycleNumber]]&gt;B1004,טבלה20[[#This Row],[CycleNumber]]&gt;2),IF(טבלה20[[#This Row],[דילוג]]=1,טבלה20[[#This Row],[LengthofCycle]]-F1004,J1004),"")</f>
        <v>-1</v>
      </c>
      <c r="K1005">
        <f>IF(AND(טבלה20[[#This Row],[CycleNumber]]&gt;B1004,טבלה20[[#This Row],[CycleNumber]]&gt;2),IF(טבלה20[[#This Row],[דילוג]]=1,1,IF(MAX(K1003:K1004)=1,1,IF(טבלה20[[#This Row],[LengthofCycle]]-F1004&lt;&gt;טבלה20[[#This Row],[הפרש קבוע אחרון]],0,""))),"")</f>
        <v>1</v>
      </c>
      <c r="L1005">
        <f>IF(טבלה20[[#This Row],[CycleNumber]]&lt;3,"",IF(טבלה20[[#This Row],[דילוג]]=1,1,IF(L1004="","",IF(טבלה20[[#This Row],[LengthofCycle]]-F1004=טבלה20[[#This Row],[הפרש קבוע אחרון]],1,IF(L1004+1&gt;3,"",L1004+1)))))</f>
        <v>2</v>
      </c>
      <c r="M1005" t="str">
        <f>IF(AND(טבלה20[[#This Row],[פעילות]]=1,L1006=2,L1007=1,B1007&gt;טבלה20[[#This Row],[CycleNumber]]),1,"")</f>
        <v/>
      </c>
      <c r="N1005" t="str">
        <f>IF(AND(טבלה20[[#This Row],[האם יש לאישה וסת דילוג?]]=1,טבלה20[[#This Row],[CycleNumber]]&gt;5),IF(AND(טבלה20[[#This Row],[LengthofCycle]]=F1002,F1004=F1001,F1003=F1000),1,""),"")</f>
        <v/>
      </c>
      <c r="O1005">
        <f>IF(OR(טבלה20[[#This Row],[פעילות]]="",L1004=""),"",IF(טבלה20[[#This Row],[פעילות]]=1,1,0))</f>
        <v>0</v>
      </c>
      <c r="P1005">
        <f>IF(AND(טבלה20[[#This Row],[הפרש קבוע אחרון]]&lt;&gt;"",טבלה20[[#This Row],[CycleNumber]]&lt;B1006,B1006&lt;&gt;"",טבלה20[[#This Row],[פעילות]]&lt;4),IF(F1006-טבלה20[[#This Row],[LengthofCycle]]=טבלה20[[#This Row],[הפרש קבוע אחרון]],1,0),"")</f>
        <v>1</v>
      </c>
      <c r="Q1005" s="14">
        <f>IF(טבלה20[[#This Row],[פעילות]]="","",IF(OR(Q1004="",AND(טבלה20[[#This Row],[דילוג]]=1,L1004=3)),1,Q1004+1))</f>
        <v>7</v>
      </c>
      <c r="R1005" s="14" t="str">
        <f>IF(AND(טבלה20[[#This Row],[מחזורי פעילות]]=3,H1006=1,טבלה20[[#This Row],[הפרש קבוע אחרון]]&lt;&gt;J1006),1,"")</f>
        <v/>
      </c>
      <c r="S1005" s="14" t="str">
        <f>IF(AND(טבלה20[[#This Row],[מחזורי פעילות]]=3,H1006=1,טבלה20[[#This Row],[הפרש קבוע אחרון]]=J1006),1,"")</f>
        <v/>
      </c>
      <c r="T1005" s="14" t="str">
        <f>IF(AND(טבלה20[[#This Row],[דילוג]]=1,טבלה20[[#This Row],[הפרש קבוע אחרון]]=J1004,טבלה20[[#This Row],[מחזורי פעילות]]&gt;1),1,"")</f>
        <v/>
      </c>
      <c r="U1005" s="14" t="str">
        <f>IF(OR(AND(טבלה20[[#This Row],[מחזורי פעילות]]&lt;&gt;"",Q1006=""),AND(טבלה20[[#This Row],[פעילות]]=3,Q1006=1)),טבלה20[[#This Row],[מחזורי פעילות]],"")</f>
        <v/>
      </c>
      <c r="V1005" s="14" t="str">
        <f>IF(טבלה20[[#This Row],[באיזה מחזור נעקר אחרי קביעה?]]&lt;&gt;"",1,"")</f>
        <v/>
      </c>
      <c r="W1005" s="14" t="str">
        <f>IF(AND(טבלה20[[#This Row],[באיזה מחזור נעקר אחרי קביעה?]]&lt;&gt;"",טבלה20[[#This Row],[CycleNumber]]&gt;B1006),טבלה20[[#This Row],[באיזה מחזור נעקר אחרי קביעה?]],"")</f>
        <v/>
      </c>
      <c r="X1005" s="14" t="str">
        <f>IF(AND(טבלה20[[#This Row],[הפרש קבוע אחרון]]&lt;&gt;"",J1004=""),טבלה20[[#This Row],[CycleNumber]],"")</f>
        <v/>
      </c>
      <c r="Y1005" s="14" t="str">
        <f>IF(OR(טבלה20[[#This Row],[CycleNumber]]&gt;B1006,B1006=""),טבלה20[[#This Row],[CycleNumber]],"")</f>
        <v/>
      </c>
      <c r="Z10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5" t="s">
        <v>89</v>
      </c>
      <c r="AS1005">
        <v>8</v>
      </c>
      <c r="AT1005">
        <v>27</v>
      </c>
      <c r="AU1005">
        <f t="shared" si="33"/>
        <v>0</v>
      </c>
      <c r="AV1005" t="str">
        <f t="shared" si="34"/>
        <v/>
      </c>
    </row>
    <row r="1006" spans="1:48" x14ac:dyDescent="0.25">
      <c r="A1006" t="s">
        <v>89</v>
      </c>
      <c r="B1006">
        <v>10</v>
      </c>
      <c r="C1006">
        <v>0</v>
      </c>
      <c r="D1006">
        <v>1</v>
      </c>
      <c r="E1006">
        <v>0</v>
      </c>
      <c r="F1006">
        <v>27</v>
      </c>
      <c r="G1006">
        <f>טבלה20[[#This Row],[LengthofCycle]]+1</f>
        <v>28</v>
      </c>
      <c r="H1006" t="str">
        <f>IF(טבלה20[[#This Row],[CycleNumber]]&gt;2,IF(AND(טבלה20[[#This Row],[LengthofCycle]]-F1005=F1005-F1004,טבלה20[[#This Row],[LengthofCycle]]-F1005&lt;&gt;0),1,""),"")</f>
        <v/>
      </c>
      <c r="I1006" t="str">
        <f>IF(טבלה20[[#This Row],[דילוג]]=1,SUM(H1006:H1007),"")</f>
        <v/>
      </c>
      <c r="J1006">
        <f>IF(AND(טבלה20[[#This Row],[CycleNumber]]&gt;B1005,טבלה20[[#This Row],[CycleNumber]]&gt;2),IF(טבלה20[[#This Row],[דילוג]]=1,טבלה20[[#This Row],[LengthofCycle]]-F1005,J1005),"")</f>
        <v>-1</v>
      </c>
      <c r="K1006">
        <f>IF(AND(טבלה20[[#This Row],[CycleNumber]]&gt;B1005,טבלה20[[#This Row],[CycleNumber]]&gt;2),IF(טבלה20[[#This Row],[דילוג]]=1,1,IF(MAX(K1004:K1005)=1,1,IF(טבלה20[[#This Row],[LengthofCycle]]-F1005&lt;&gt;טבלה20[[#This Row],[הפרש קבוע אחרון]],0,""))),"")</f>
        <v>1</v>
      </c>
      <c r="L1006">
        <f>IF(טבלה20[[#This Row],[CycleNumber]]&lt;3,"",IF(טבלה20[[#This Row],[דילוג]]=1,1,IF(L1005="","",IF(טבלה20[[#This Row],[LengthofCycle]]-F1005=טבלה20[[#This Row],[הפרש קבוע אחרון]],1,IF(L1005+1&gt;3,"",L1005+1)))))</f>
        <v>1</v>
      </c>
      <c r="M1006" t="str">
        <f>IF(AND(טבלה20[[#This Row],[פעילות]]=1,L1007=2,L1008=1,B1008&gt;טבלה20[[#This Row],[CycleNumber]]),1,"")</f>
        <v/>
      </c>
      <c r="N1006" t="str">
        <f>IF(AND(טבלה20[[#This Row],[האם יש לאישה וסת דילוג?]]=1,טבלה20[[#This Row],[CycleNumber]]&gt;5),IF(AND(טבלה20[[#This Row],[LengthofCycle]]=F1003,F1005=F1002,F1004=F1001),1,""),"")</f>
        <v/>
      </c>
      <c r="O1006">
        <f>IF(OR(טבלה20[[#This Row],[פעילות]]="",L1005=""),"",IF(טבלה20[[#This Row],[פעילות]]=1,1,0))</f>
        <v>1</v>
      </c>
      <c r="P1006">
        <f>IF(AND(טבלה20[[#This Row],[הפרש קבוע אחרון]]&lt;&gt;"",טבלה20[[#This Row],[CycleNumber]]&lt;B1007,B1007&lt;&gt;"",טבלה20[[#This Row],[פעילות]]&lt;4),IF(F1007-טבלה20[[#This Row],[LengthofCycle]]=טבלה20[[#This Row],[הפרש קבוע אחרון]],1,0),"")</f>
        <v>1</v>
      </c>
      <c r="Q1006" s="14">
        <f>IF(טבלה20[[#This Row],[פעילות]]="","",IF(OR(Q1005="",AND(טבלה20[[#This Row],[דילוג]]=1,L1005=3)),1,Q1005+1))</f>
        <v>8</v>
      </c>
      <c r="R1006" s="14" t="str">
        <f>IF(AND(טבלה20[[#This Row],[מחזורי פעילות]]=3,H1007=1,טבלה20[[#This Row],[הפרש קבוע אחרון]]&lt;&gt;J1007),1,"")</f>
        <v/>
      </c>
      <c r="S1006" s="14" t="str">
        <f>IF(AND(טבלה20[[#This Row],[מחזורי פעילות]]=3,H1007=1,טבלה20[[#This Row],[הפרש קבוע אחרון]]=J1007),1,"")</f>
        <v/>
      </c>
      <c r="T1006" s="14" t="str">
        <f>IF(AND(טבלה20[[#This Row],[דילוג]]=1,טבלה20[[#This Row],[הפרש קבוע אחרון]]=J1005,טבלה20[[#This Row],[מחזורי פעילות]]&gt;1),1,"")</f>
        <v/>
      </c>
      <c r="U1006" s="14" t="str">
        <f>IF(OR(AND(טבלה20[[#This Row],[מחזורי פעילות]]&lt;&gt;"",Q1007=""),AND(טבלה20[[#This Row],[פעילות]]=3,Q1007=1)),טבלה20[[#This Row],[מחזורי פעילות]],"")</f>
        <v/>
      </c>
      <c r="V1006" s="14" t="str">
        <f>IF(טבלה20[[#This Row],[באיזה מחזור נעקר אחרי קביעה?]]&lt;&gt;"",1,"")</f>
        <v/>
      </c>
      <c r="W1006" s="14" t="str">
        <f>IF(AND(טבלה20[[#This Row],[באיזה מחזור נעקר אחרי קביעה?]]&lt;&gt;"",טבלה20[[#This Row],[CycleNumber]]&gt;B1007),טבלה20[[#This Row],[באיזה מחזור נעקר אחרי קביעה?]],"")</f>
        <v/>
      </c>
      <c r="X1006" s="14" t="str">
        <f>IF(AND(טבלה20[[#This Row],[הפרש קבוע אחרון]]&lt;&gt;"",J1005=""),טבלה20[[#This Row],[CycleNumber]],"")</f>
        <v/>
      </c>
      <c r="Y1006" s="14" t="str">
        <f>IF(OR(טבלה20[[#This Row],[CycleNumber]]&gt;B1007,B1007=""),טבלה20[[#This Row],[CycleNumber]],"")</f>
        <v/>
      </c>
      <c r="Z10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6" t="s">
        <v>89</v>
      </c>
      <c r="AS1006">
        <v>9</v>
      </c>
      <c r="AT1006">
        <v>28</v>
      </c>
      <c r="AU1006">
        <f t="shared" si="33"/>
        <v>0</v>
      </c>
      <c r="AV1006" t="str">
        <f t="shared" si="34"/>
        <v/>
      </c>
    </row>
    <row r="1007" spans="1:48" x14ac:dyDescent="0.25">
      <c r="A1007" t="s">
        <v>89</v>
      </c>
      <c r="B1007">
        <v>11</v>
      </c>
      <c r="C1007">
        <v>0</v>
      </c>
      <c r="D1007">
        <v>1</v>
      </c>
      <c r="E1007">
        <v>0</v>
      </c>
      <c r="F1007">
        <v>26</v>
      </c>
      <c r="G1007">
        <f>טבלה20[[#This Row],[LengthofCycle]]+1</f>
        <v>27</v>
      </c>
      <c r="H1007">
        <f>IF(טבלה20[[#This Row],[CycleNumber]]&gt;2,IF(AND(טבלה20[[#This Row],[LengthofCycle]]-F1006=F1006-F1005,טבלה20[[#This Row],[LengthofCycle]]-F1006&lt;&gt;0),1,""),"")</f>
        <v>1</v>
      </c>
      <c r="I1007">
        <f>IF(טבלה20[[#This Row],[דילוג]]=1,SUM(H1007:H1008),"")</f>
        <v>1</v>
      </c>
      <c r="J1007">
        <f>IF(AND(טבלה20[[#This Row],[CycleNumber]]&gt;B1006,טבלה20[[#This Row],[CycleNumber]]&gt;2),IF(טבלה20[[#This Row],[דילוג]]=1,טבלה20[[#This Row],[LengthofCycle]]-F1006,J1006),"")</f>
        <v>-1</v>
      </c>
      <c r="K1007">
        <f>IF(AND(טבלה20[[#This Row],[CycleNumber]]&gt;B1006,טבלה20[[#This Row],[CycleNumber]]&gt;2),IF(טבלה20[[#This Row],[דילוג]]=1,1,IF(MAX(K1005:K1006)=1,1,IF(טבלה20[[#This Row],[LengthofCycle]]-F1006&lt;&gt;טבלה20[[#This Row],[הפרש קבוע אחרון]],0,""))),"")</f>
        <v>1</v>
      </c>
      <c r="L1007">
        <f>IF(טבלה20[[#This Row],[CycleNumber]]&lt;3,"",IF(טבלה20[[#This Row],[דילוג]]=1,1,IF(L1006="","",IF(טבלה20[[#This Row],[LengthofCycle]]-F1006=טבלה20[[#This Row],[הפרש קבוע אחרון]],1,IF(L1006+1&gt;3,"",L1006+1)))))</f>
        <v>1</v>
      </c>
      <c r="M1007" t="str">
        <f>IF(AND(טבלה20[[#This Row],[פעילות]]=1,L1008=2,L1009=1,B1009&gt;טבלה20[[#This Row],[CycleNumber]]),1,"")</f>
        <v/>
      </c>
      <c r="N1007" t="str">
        <f>IF(AND(טבלה20[[#This Row],[האם יש לאישה וסת דילוג?]]=1,טבלה20[[#This Row],[CycleNumber]]&gt;5),IF(AND(טבלה20[[#This Row],[LengthofCycle]]=F1004,F1006=F1003,F1005=F1002),1,""),"")</f>
        <v/>
      </c>
      <c r="O1007">
        <f>IF(OR(טבלה20[[#This Row],[פעילות]]="",L1006=""),"",IF(טבלה20[[#This Row],[פעילות]]=1,1,0))</f>
        <v>1</v>
      </c>
      <c r="P1007">
        <f>IF(AND(טבלה20[[#This Row],[הפרש קבוע אחרון]]&lt;&gt;"",טבלה20[[#This Row],[CycleNumber]]&lt;B1008,B1008&lt;&gt;"",טבלה20[[#This Row],[פעילות]]&lt;4),IF(F1008-טבלה20[[#This Row],[LengthofCycle]]=טבלה20[[#This Row],[הפרש קבוע אחרון]],1,0),"")</f>
        <v>0</v>
      </c>
      <c r="Q1007" s="14">
        <f>IF(טבלה20[[#This Row],[פעילות]]="","",IF(OR(Q1006="",AND(טבלה20[[#This Row],[דילוג]]=1,L1006=3)),1,Q1006+1))</f>
        <v>9</v>
      </c>
      <c r="R1007" s="14" t="str">
        <f>IF(AND(טבלה20[[#This Row],[מחזורי פעילות]]=3,H1008=1,טבלה20[[#This Row],[הפרש קבוע אחרון]]&lt;&gt;J1008),1,"")</f>
        <v/>
      </c>
      <c r="S1007" s="14" t="str">
        <f>IF(AND(טבלה20[[#This Row],[מחזורי פעילות]]=3,H1008=1,טבלה20[[#This Row],[הפרש קבוע אחרון]]=J1008),1,"")</f>
        <v/>
      </c>
      <c r="T1007" s="14">
        <f>IF(AND(טבלה20[[#This Row],[דילוג]]=1,טבלה20[[#This Row],[הפרש קבוע אחרון]]=J1006,טבלה20[[#This Row],[מחזורי פעילות]]&gt;1),1,"")</f>
        <v>1</v>
      </c>
      <c r="U1007" s="14" t="str">
        <f>IF(OR(AND(טבלה20[[#This Row],[מחזורי פעילות]]&lt;&gt;"",Q1008=""),AND(טבלה20[[#This Row],[פעילות]]=3,Q1008=1)),טבלה20[[#This Row],[מחזורי פעילות]],"")</f>
        <v/>
      </c>
      <c r="V1007" s="14" t="str">
        <f>IF(טבלה20[[#This Row],[באיזה מחזור נעקר אחרי קביעה?]]&lt;&gt;"",1,"")</f>
        <v/>
      </c>
      <c r="W1007" s="14" t="str">
        <f>IF(AND(טבלה20[[#This Row],[באיזה מחזור נעקר אחרי קביעה?]]&lt;&gt;"",טבלה20[[#This Row],[CycleNumber]]&gt;B1008),טבלה20[[#This Row],[באיזה מחזור נעקר אחרי קביעה?]],"")</f>
        <v/>
      </c>
      <c r="X1007" s="14" t="str">
        <f>IF(AND(טבלה20[[#This Row],[הפרש קבוע אחרון]]&lt;&gt;"",J1006=""),טבלה20[[#This Row],[CycleNumber]],"")</f>
        <v/>
      </c>
      <c r="Y1007" s="14" t="str">
        <f>IF(OR(טבלה20[[#This Row],[CycleNumber]]&gt;B1008,B1008=""),טבלה20[[#This Row],[CycleNumber]],"")</f>
        <v/>
      </c>
      <c r="Z10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7" t="s">
        <v>89</v>
      </c>
      <c r="AS1007">
        <v>10</v>
      </c>
      <c r="AT1007">
        <v>27</v>
      </c>
      <c r="AU1007">
        <f t="shared" si="33"/>
        <v>0</v>
      </c>
      <c r="AV1007" t="str">
        <f t="shared" si="34"/>
        <v/>
      </c>
    </row>
    <row r="1008" spans="1:48" x14ac:dyDescent="0.25">
      <c r="A1008" t="s">
        <v>89</v>
      </c>
      <c r="B1008">
        <v>12</v>
      </c>
      <c r="C1008">
        <v>0</v>
      </c>
      <c r="D1008">
        <v>1</v>
      </c>
      <c r="E1008">
        <v>0</v>
      </c>
      <c r="F1008">
        <v>28</v>
      </c>
      <c r="G1008">
        <f>טבלה20[[#This Row],[LengthofCycle]]+1</f>
        <v>29</v>
      </c>
      <c r="H1008" t="str">
        <f>IF(טבלה20[[#This Row],[CycleNumber]]&gt;2,IF(AND(טבלה20[[#This Row],[LengthofCycle]]-F1007=F1007-F1006,טבלה20[[#This Row],[LengthofCycle]]-F1007&lt;&gt;0),1,""),"")</f>
        <v/>
      </c>
      <c r="I1008" t="str">
        <f>IF(טבלה20[[#This Row],[דילוג]]=1,SUM(H1008:H1009),"")</f>
        <v/>
      </c>
      <c r="J1008">
        <f>IF(AND(טבלה20[[#This Row],[CycleNumber]]&gt;B1007,טבלה20[[#This Row],[CycleNumber]]&gt;2),IF(טבלה20[[#This Row],[דילוג]]=1,טבלה20[[#This Row],[LengthofCycle]]-F1007,J1007),"")</f>
        <v>-1</v>
      </c>
      <c r="K1008">
        <f>IF(AND(טבלה20[[#This Row],[CycleNumber]]&gt;B1007,טבלה20[[#This Row],[CycleNumber]]&gt;2),IF(טבלה20[[#This Row],[דילוג]]=1,1,IF(MAX(K1006:K1007)=1,1,IF(טבלה20[[#This Row],[LengthofCycle]]-F1007&lt;&gt;טבלה20[[#This Row],[הפרש קבוע אחרון]],0,""))),"")</f>
        <v>1</v>
      </c>
      <c r="L1008">
        <f>IF(טבלה20[[#This Row],[CycleNumber]]&lt;3,"",IF(טבלה20[[#This Row],[דילוג]]=1,1,IF(L1007="","",IF(טבלה20[[#This Row],[LengthofCycle]]-F1007=טבלה20[[#This Row],[הפרש קבוע אחרון]],1,IF(L1007+1&gt;3,"",L1007+1)))))</f>
        <v>2</v>
      </c>
      <c r="M1008" t="str">
        <f>IF(AND(טבלה20[[#This Row],[פעילות]]=1,L1009=2,L1010=1,B1010&gt;טבלה20[[#This Row],[CycleNumber]]),1,"")</f>
        <v/>
      </c>
      <c r="N1008" t="str">
        <f>IF(AND(טבלה20[[#This Row],[האם יש לאישה וסת דילוג?]]=1,טבלה20[[#This Row],[CycleNumber]]&gt;5),IF(AND(טבלה20[[#This Row],[LengthofCycle]]=F1005,F1007=F1004,F1006=F1003),1,""),"")</f>
        <v/>
      </c>
      <c r="O1008">
        <f>IF(OR(טבלה20[[#This Row],[פעילות]]="",L1007=""),"",IF(טבלה20[[#This Row],[פעילות]]=1,1,0))</f>
        <v>0</v>
      </c>
      <c r="P1008">
        <f>IF(AND(טבלה20[[#This Row],[הפרש קבוע אחרון]]&lt;&gt;"",טבלה20[[#This Row],[CycleNumber]]&lt;B1009,B1009&lt;&gt;"",טבלה20[[#This Row],[פעילות]]&lt;4),IF(F1009-טבלה20[[#This Row],[LengthofCycle]]=טבלה20[[#This Row],[הפרש קבוע אחרון]],1,0),"")</f>
        <v>0</v>
      </c>
      <c r="Q1008" s="14">
        <f>IF(טבלה20[[#This Row],[פעילות]]="","",IF(OR(Q1007="",AND(טבלה20[[#This Row],[דילוג]]=1,L1007=3)),1,Q1007+1))</f>
        <v>10</v>
      </c>
      <c r="R1008" s="14" t="str">
        <f>IF(AND(טבלה20[[#This Row],[מחזורי פעילות]]=3,H1009=1,טבלה20[[#This Row],[הפרש קבוע אחרון]]&lt;&gt;J1009),1,"")</f>
        <v/>
      </c>
      <c r="S1008" s="14" t="str">
        <f>IF(AND(טבלה20[[#This Row],[מחזורי פעילות]]=3,H1009=1,טבלה20[[#This Row],[הפרש קבוע אחרון]]=J1009),1,"")</f>
        <v/>
      </c>
      <c r="T1008" s="14" t="str">
        <f>IF(AND(טבלה20[[#This Row],[דילוג]]=1,טבלה20[[#This Row],[הפרש קבוע אחרון]]=J1007,טבלה20[[#This Row],[מחזורי פעילות]]&gt;1),1,"")</f>
        <v/>
      </c>
      <c r="U1008" s="14" t="str">
        <f>IF(OR(AND(טבלה20[[#This Row],[מחזורי פעילות]]&lt;&gt;"",Q1009=""),AND(טבלה20[[#This Row],[פעילות]]=3,Q1009=1)),טבלה20[[#This Row],[מחזורי פעילות]],"")</f>
        <v/>
      </c>
      <c r="V1008" s="14" t="str">
        <f>IF(טבלה20[[#This Row],[באיזה מחזור נעקר אחרי קביעה?]]&lt;&gt;"",1,"")</f>
        <v/>
      </c>
      <c r="W1008" s="14" t="str">
        <f>IF(AND(טבלה20[[#This Row],[באיזה מחזור נעקר אחרי קביעה?]]&lt;&gt;"",טבלה20[[#This Row],[CycleNumber]]&gt;B1009),טבלה20[[#This Row],[באיזה מחזור נעקר אחרי קביעה?]],"")</f>
        <v/>
      </c>
      <c r="X1008" s="14" t="str">
        <f>IF(AND(טבלה20[[#This Row],[הפרש קבוע אחרון]]&lt;&gt;"",J1007=""),טבלה20[[#This Row],[CycleNumber]],"")</f>
        <v/>
      </c>
      <c r="Y1008" s="14" t="str">
        <f>IF(OR(טבלה20[[#This Row],[CycleNumber]]&gt;B1009,B1009=""),טבלה20[[#This Row],[CycleNumber]],"")</f>
        <v/>
      </c>
      <c r="Z10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8" t="s">
        <v>89</v>
      </c>
      <c r="AS1008">
        <v>11</v>
      </c>
      <c r="AT1008">
        <v>26</v>
      </c>
      <c r="AU1008">
        <f t="shared" si="33"/>
        <v>1</v>
      </c>
      <c r="AV1008" t="str">
        <f t="shared" si="34"/>
        <v/>
      </c>
    </row>
    <row r="1009" spans="1:48" x14ac:dyDescent="0.25">
      <c r="A1009" t="s">
        <v>89</v>
      </c>
      <c r="B1009">
        <v>13</v>
      </c>
      <c r="C1009">
        <v>0</v>
      </c>
      <c r="D1009">
        <v>1</v>
      </c>
      <c r="E1009">
        <v>0</v>
      </c>
      <c r="F1009">
        <v>28</v>
      </c>
      <c r="G1009">
        <f>טבלה20[[#This Row],[LengthofCycle]]+1</f>
        <v>29</v>
      </c>
      <c r="H1009" t="str">
        <f>IF(טבלה20[[#This Row],[CycleNumber]]&gt;2,IF(AND(טבלה20[[#This Row],[LengthofCycle]]-F1008=F1008-F1007,טבלה20[[#This Row],[LengthofCycle]]-F1008&lt;&gt;0),1,""),"")</f>
        <v/>
      </c>
      <c r="I1009" t="str">
        <f>IF(טבלה20[[#This Row],[דילוג]]=1,SUM(H1009:H1010),"")</f>
        <v/>
      </c>
      <c r="J1009">
        <f>IF(AND(טבלה20[[#This Row],[CycleNumber]]&gt;B1008,טבלה20[[#This Row],[CycleNumber]]&gt;2),IF(טבלה20[[#This Row],[דילוג]]=1,טבלה20[[#This Row],[LengthofCycle]]-F1008,J1008),"")</f>
        <v>-1</v>
      </c>
      <c r="K1009">
        <f>IF(AND(טבלה20[[#This Row],[CycleNumber]]&gt;B1008,טבלה20[[#This Row],[CycleNumber]]&gt;2),IF(טבלה20[[#This Row],[דילוג]]=1,1,IF(MAX(K1007:K1008)=1,1,IF(טבלה20[[#This Row],[LengthofCycle]]-F1008&lt;&gt;טבלה20[[#This Row],[הפרש קבוע אחרון]],0,""))),"")</f>
        <v>1</v>
      </c>
      <c r="L1009">
        <f>IF(טבלה20[[#This Row],[CycleNumber]]&lt;3,"",IF(טבלה20[[#This Row],[דילוג]]=1,1,IF(L1008="","",IF(טבלה20[[#This Row],[LengthofCycle]]-F1008=טבלה20[[#This Row],[הפרש קבוע אחרון]],1,IF(L1008+1&gt;3,"",L1008+1)))))</f>
        <v>3</v>
      </c>
      <c r="M1009" t="str">
        <f>IF(AND(טבלה20[[#This Row],[פעילות]]=1,L1010=2,L1011=1,B1011&gt;טבלה20[[#This Row],[CycleNumber]]),1,"")</f>
        <v/>
      </c>
      <c r="N1009" t="str">
        <f>IF(AND(טבלה20[[#This Row],[האם יש לאישה וסת דילוג?]]=1,טבלה20[[#This Row],[CycleNumber]]&gt;5),IF(AND(טבלה20[[#This Row],[LengthofCycle]]=F1006,F1008=F1005,F1007=F1004),1,""),"")</f>
        <v/>
      </c>
      <c r="O1009">
        <f>IF(OR(טבלה20[[#This Row],[פעילות]]="",L1008=""),"",IF(טבלה20[[#This Row],[פעילות]]=1,1,0))</f>
        <v>0</v>
      </c>
      <c r="P1009" t="str">
        <f>IF(AND(טבלה20[[#This Row],[הפרש קבוע אחרון]]&lt;&gt;"",טבלה20[[#This Row],[CycleNumber]]&lt;B1010,B1010&lt;&gt;"",טבלה20[[#This Row],[פעילות]]&lt;4),IF(F1010-טבלה20[[#This Row],[LengthofCycle]]=טבלה20[[#This Row],[הפרש קבוע אחרון]],1,0),"")</f>
        <v/>
      </c>
      <c r="Q1009" s="14">
        <f>IF(טבלה20[[#This Row],[פעילות]]="","",IF(OR(Q1008="",AND(טבלה20[[#This Row],[דילוג]]=1,L1008=3)),1,Q1008+1))</f>
        <v>11</v>
      </c>
      <c r="R1009" s="14" t="str">
        <f>IF(AND(טבלה20[[#This Row],[מחזורי פעילות]]=3,H1010=1,טבלה20[[#This Row],[הפרש קבוע אחרון]]&lt;&gt;J1010),1,"")</f>
        <v/>
      </c>
      <c r="S1009" s="14" t="str">
        <f>IF(AND(טבלה20[[#This Row],[מחזורי פעילות]]=3,H1010=1,טבלה20[[#This Row],[הפרש קבוע אחרון]]=J1010),1,"")</f>
        <v/>
      </c>
      <c r="T1009" s="14" t="str">
        <f>IF(AND(טבלה20[[#This Row],[דילוג]]=1,טבלה20[[#This Row],[הפרש קבוע אחרון]]=J1008,טבלה20[[#This Row],[מחזורי פעילות]]&gt;1),1,"")</f>
        <v/>
      </c>
      <c r="U1009" s="14">
        <f>IF(OR(AND(טבלה20[[#This Row],[מחזורי פעילות]]&lt;&gt;"",Q1010=""),AND(טבלה20[[#This Row],[פעילות]]=3,Q1010=1)),טבלה20[[#This Row],[מחזורי פעילות]],"")</f>
        <v>11</v>
      </c>
      <c r="V1009" s="14">
        <f>IF(טבלה20[[#This Row],[באיזה מחזור נעקר אחרי קביעה?]]&lt;&gt;"",1,"")</f>
        <v>1</v>
      </c>
      <c r="W1009" s="14">
        <f>IF(AND(טבלה20[[#This Row],[באיזה מחזור נעקר אחרי קביעה?]]&lt;&gt;"",טבלה20[[#This Row],[CycleNumber]]&gt;B1010),טבלה20[[#This Row],[באיזה מחזור נעקר אחרי קביעה?]],"")</f>
        <v>11</v>
      </c>
      <c r="X1009" s="14" t="str">
        <f>IF(AND(טבלה20[[#This Row],[הפרש קבוע אחרון]]&lt;&gt;"",J1008=""),טבלה20[[#This Row],[CycleNumber]],"")</f>
        <v/>
      </c>
      <c r="Y1009" s="14">
        <f>IF(OR(טבלה20[[#This Row],[CycleNumber]]&gt;B1010,B1010=""),טבלה20[[#This Row],[CycleNumber]],"")</f>
        <v>13</v>
      </c>
      <c r="Z10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09" t="s">
        <v>89</v>
      </c>
      <c r="AS1009">
        <v>12</v>
      </c>
      <c r="AT1009">
        <v>28</v>
      </c>
      <c r="AU1009">
        <f t="shared" si="33"/>
        <v>0</v>
      </c>
      <c r="AV1009" t="str">
        <f t="shared" si="34"/>
        <v/>
      </c>
    </row>
    <row r="1010" spans="1:48" x14ac:dyDescent="0.25">
      <c r="A1010" t="s">
        <v>90</v>
      </c>
      <c r="B1010">
        <v>1</v>
      </c>
      <c r="C1010">
        <v>1</v>
      </c>
      <c r="D1010">
        <v>1</v>
      </c>
      <c r="E1010">
        <v>1</v>
      </c>
      <c r="F1010">
        <v>38</v>
      </c>
      <c r="G1010">
        <f>טבלה20[[#This Row],[LengthofCycle]]+1</f>
        <v>39</v>
      </c>
      <c r="H1010" t="str">
        <f>IF(טבלה20[[#This Row],[CycleNumber]]&gt;2,IF(AND(טבלה20[[#This Row],[LengthofCycle]]-F1009=F1009-F1008,טבלה20[[#This Row],[LengthofCycle]]-F1009&lt;&gt;0),1,""),"")</f>
        <v/>
      </c>
      <c r="I1010" t="str">
        <f>IF(טבלה20[[#This Row],[דילוג]]=1,SUM(H1010:H1011),"")</f>
        <v/>
      </c>
      <c r="J1010" t="str">
        <f>IF(AND(טבלה20[[#This Row],[CycleNumber]]&gt;B1009,טבלה20[[#This Row],[CycleNumber]]&gt;2),IF(טבלה20[[#This Row],[דילוג]]=1,טבלה20[[#This Row],[LengthofCycle]]-F1009,J1009),"")</f>
        <v/>
      </c>
      <c r="K1010" t="str">
        <f>IF(AND(טבלה20[[#This Row],[CycleNumber]]&gt;B1009,טבלה20[[#This Row],[CycleNumber]]&gt;2),IF(טבלה20[[#This Row],[דילוג]]=1,1,IF(MAX(K1008:K1009)=1,1,IF(טבלה20[[#This Row],[LengthofCycle]]-F1009&lt;&gt;טבלה20[[#This Row],[הפרש קבוע אחרון]],0,""))),"")</f>
        <v/>
      </c>
      <c r="L1010" t="str">
        <f>IF(טבלה20[[#This Row],[CycleNumber]]&lt;3,"",IF(טבלה20[[#This Row],[דילוג]]=1,1,IF(L1009="","",IF(טבלה20[[#This Row],[LengthofCycle]]-F1009=טבלה20[[#This Row],[הפרש קבוע אחרון]],1,IF(L1009+1&gt;3,"",L1009+1)))))</f>
        <v/>
      </c>
      <c r="M1010" t="str">
        <f>IF(AND(טבלה20[[#This Row],[פעילות]]=1,L1011=2,L1012=1,B1012&gt;טבלה20[[#This Row],[CycleNumber]]),1,"")</f>
        <v/>
      </c>
      <c r="N1010" t="str">
        <f>IF(AND(טבלה20[[#This Row],[האם יש לאישה וסת דילוג?]]=1,טבלה20[[#This Row],[CycleNumber]]&gt;5),IF(AND(טבלה20[[#This Row],[LengthofCycle]]=F1007,F1009=F1006,F1008=F1005),1,""),"")</f>
        <v/>
      </c>
      <c r="O1010" t="str">
        <f>IF(OR(טבלה20[[#This Row],[פעילות]]="",L1009=""),"",IF(טבלה20[[#This Row],[פעילות]]=1,1,0))</f>
        <v/>
      </c>
      <c r="P1010" t="str">
        <f>IF(AND(טבלה20[[#This Row],[הפרש קבוע אחרון]]&lt;&gt;"",טבלה20[[#This Row],[CycleNumber]]&lt;B1011,B1011&lt;&gt;"",טבלה20[[#This Row],[פעילות]]&lt;4),IF(F1011-טבלה20[[#This Row],[LengthofCycle]]=טבלה20[[#This Row],[הפרש קבוע אחרון]],1,0),"")</f>
        <v/>
      </c>
      <c r="Q1010" s="14" t="str">
        <f>IF(טבלה20[[#This Row],[פעילות]]="","",IF(OR(Q1009="",AND(טבלה20[[#This Row],[דילוג]]=1,L1009=3)),1,Q1009+1))</f>
        <v/>
      </c>
      <c r="R1010" s="14" t="str">
        <f>IF(AND(טבלה20[[#This Row],[מחזורי פעילות]]=3,H1011=1,טבלה20[[#This Row],[הפרש קבוע אחרון]]&lt;&gt;J1011),1,"")</f>
        <v/>
      </c>
      <c r="S1010" s="14" t="str">
        <f>IF(AND(טבלה20[[#This Row],[מחזורי פעילות]]=3,H1011=1,טבלה20[[#This Row],[הפרש קבוע אחרון]]=J1011),1,"")</f>
        <v/>
      </c>
      <c r="T1010" s="14" t="str">
        <f>IF(AND(טבלה20[[#This Row],[דילוג]]=1,טבלה20[[#This Row],[הפרש קבוע אחרון]]=J1009,טבלה20[[#This Row],[מחזורי פעילות]]&gt;1),1,"")</f>
        <v/>
      </c>
      <c r="U1010" s="14" t="str">
        <f>IF(OR(AND(טבלה20[[#This Row],[מחזורי פעילות]]&lt;&gt;"",Q1011=""),AND(טבלה20[[#This Row],[פעילות]]=3,Q1011=1)),טבלה20[[#This Row],[מחזורי פעילות]],"")</f>
        <v/>
      </c>
      <c r="V1010" s="14" t="str">
        <f>IF(טבלה20[[#This Row],[באיזה מחזור נעקר אחרי קביעה?]]&lt;&gt;"",1,"")</f>
        <v/>
      </c>
      <c r="W1010" s="14" t="str">
        <f>IF(AND(טבלה20[[#This Row],[באיזה מחזור נעקר אחרי קביעה?]]&lt;&gt;"",טבלה20[[#This Row],[CycleNumber]]&gt;B1011),טבלה20[[#This Row],[באיזה מחזור נעקר אחרי קביעה?]],"")</f>
        <v/>
      </c>
      <c r="X1010" s="14" t="str">
        <f>IF(AND(טבלה20[[#This Row],[הפרש קבוע אחרון]]&lt;&gt;"",J1009=""),טבלה20[[#This Row],[CycleNumber]],"")</f>
        <v/>
      </c>
      <c r="Y1010" s="14" t="str">
        <f>IF(OR(טבלה20[[#This Row],[CycleNumber]]&gt;B1011,B1011=""),טבלה20[[#This Row],[CycleNumber]],"")</f>
        <v/>
      </c>
      <c r="Z10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0" t="s">
        <v>89</v>
      </c>
      <c r="AS1010">
        <v>13</v>
      </c>
      <c r="AT1010">
        <v>28</v>
      </c>
      <c r="AU1010">
        <f t="shared" si="33"/>
        <v>0</v>
      </c>
      <c r="AV1010" t="str">
        <f t="shared" si="34"/>
        <v/>
      </c>
    </row>
    <row r="1011" spans="1:48" x14ac:dyDescent="0.25">
      <c r="A1011" t="s">
        <v>90</v>
      </c>
      <c r="B1011">
        <v>2</v>
      </c>
      <c r="C1011">
        <v>1</v>
      </c>
      <c r="D1011">
        <v>1</v>
      </c>
      <c r="E1011">
        <v>1</v>
      </c>
      <c r="F1011">
        <v>32</v>
      </c>
      <c r="G1011">
        <f>טבלה20[[#This Row],[LengthofCycle]]+1</f>
        <v>33</v>
      </c>
      <c r="H1011" t="str">
        <f>IF(טבלה20[[#This Row],[CycleNumber]]&gt;2,IF(AND(טבלה20[[#This Row],[LengthofCycle]]-F1010=F1010-F1009,טבלה20[[#This Row],[LengthofCycle]]-F1010&lt;&gt;0),1,""),"")</f>
        <v/>
      </c>
      <c r="I1011" t="str">
        <f>IF(טבלה20[[#This Row],[דילוג]]=1,SUM(H1011:H1012),"")</f>
        <v/>
      </c>
      <c r="J1011" t="str">
        <f>IF(AND(טבלה20[[#This Row],[CycleNumber]]&gt;B1010,טבלה20[[#This Row],[CycleNumber]]&gt;2),IF(טבלה20[[#This Row],[דילוג]]=1,טבלה20[[#This Row],[LengthofCycle]]-F1010,J1010),"")</f>
        <v/>
      </c>
      <c r="K1011" t="str">
        <f>IF(AND(טבלה20[[#This Row],[CycleNumber]]&gt;B1010,טבלה20[[#This Row],[CycleNumber]]&gt;2),IF(טבלה20[[#This Row],[דילוג]]=1,1,IF(MAX(K1009:K1010)=1,1,IF(טבלה20[[#This Row],[LengthofCycle]]-F1010&lt;&gt;טבלה20[[#This Row],[הפרש קבוע אחרון]],0,""))),"")</f>
        <v/>
      </c>
      <c r="L1011" t="str">
        <f>IF(טבלה20[[#This Row],[CycleNumber]]&lt;3,"",IF(טבלה20[[#This Row],[דילוג]]=1,1,IF(L1010="","",IF(טבלה20[[#This Row],[LengthofCycle]]-F1010=טבלה20[[#This Row],[הפרש קבוע אחרון]],1,IF(L1010+1&gt;3,"",L1010+1)))))</f>
        <v/>
      </c>
      <c r="M1011" t="str">
        <f>IF(AND(טבלה20[[#This Row],[פעילות]]=1,L1012=2,L1013=1,B1013&gt;טבלה20[[#This Row],[CycleNumber]]),1,"")</f>
        <v/>
      </c>
      <c r="N1011" t="str">
        <f>IF(AND(טבלה20[[#This Row],[האם יש לאישה וסת דילוג?]]=1,טבלה20[[#This Row],[CycleNumber]]&gt;5),IF(AND(טבלה20[[#This Row],[LengthofCycle]]=F1008,F1010=F1007,F1009=F1006),1,""),"")</f>
        <v/>
      </c>
      <c r="O1011" t="str">
        <f>IF(OR(טבלה20[[#This Row],[פעילות]]="",L1010=""),"",IF(טבלה20[[#This Row],[פעילות]]=1,1,0))</f>
        <v/>
      </c>
      <c r="P1011" t="str">
        <f>IF(AND(טבלה20[[#This Row],[הפרש קבוע אחרון]]&lt;&gt;"",טבלה20[[#This Row],[CycleNumber]]&lt;B1012,B1012&lt;&gt;"",טבלה20[[#This Row],[פעילות]]&lt;4),IF(F1012-טבלה20[[#This Row],[LengthofCycle]]=טבלה20[[#This Row],[הפרש קבוע אחרון]],1,0),"")</f>
        <v/>
      </c>
      <c r="Q1011" s="14" t="str">
        <f>IF(טבלה20[[#This Row],[פעילות]]="","",IF(OR(Q1010="",AND(טבלה20[[#This Row],[דילוג]]=1,L1010=3)),1,Q1010+1))</f>
        <v/>
      </c>
      <c r="R1011" s="14" t="str">
        <f>IF(AND(טבלה20[[#This Row],[מחזורי פעילות]]=3,H1012=1,טבלה20[[#This Row],[הפרש קבוע אחרון]]&lt;&gt;J1012),1,"")</f>
        <v/>
      </c>
      <c r="S1011" s="14" t="str">
        <f>IF(AND(טבלה20[[#This Row],[מחזורי פעילות]]=3,H1012=1,טבלה20[[#This Row],[הפרש קבוע אחרון]]=J1012),1,"")</f>
        <v/>
      </c>
      <c r="T1011" s="14" t="str">
        <f>IF(AND(טבלה20[[#This Row],[דילוג]]=1,טבלה20[[#This Row],[הפרש קבוע אחרון]]=J1010,טבלה20[[#This Row],[מחזורי פעילות]]&gt;1),1,"")</f>
        <v/>
      </c>
      <c r="U1011" s="14" t="str">
        <f>IF(OR(AND(טבלה20[[#This Row],[מחזורי פעילות]]&lt;&gt;"",Q1012=""),AND(טבלה20[[#This Row],[פעילות]]=3,Q1012=1)),טבלה20[[#This Row],[מחזורי פעילות]],"")</f>
        <v/>
      </c>
      <c r="V1011" s="14" t="str">
        <f>IF(טבלה20[[#This Row],[באיזה מחזור נעקר אחרי קביעה?]]&lt;&gt;"",1,"")</f>
        <v/>
      </c>
      <c r="W1011" s="14" t="str">
        <f>IF(AND(טבלה20[[#This Row],[באיזה מחזור נעקר אחרי קביעה?]]&lt;&gt;"",טבלה20[[#This Row],[CycleNumber]]&gt;B1012),טבלה20[[#This Row],[באיזה מחזור נעקר אחרי קביעה?]],"")</f>
        <v/>
      </c>
      <c r="X1011" s="14" t="str">
        <f>IF(AND(טבלה20[[#This Row],[הפרש קבוע אחרון]]&lt;&gt;"",J1010=""),טבלה20[[#This Row],[CycleNumber]],"")</f>
        <v/>
      </c>
      <c r="Y1011" s="14" t="str">
        <f>IF(OR(טבלה20[[#This Row],[CycleNumber]]&gt;B1012,B1012=""),טבלה20[[#This Row],[CycleNumber]],"")</f>
        <v/>
      </c>
      <c r="Z10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1" t="s">
        <v>90</v>
      </c>
      <c r="AS1011">
        <v>1</v>
      </c>
      <c r="AT1011">
        <v>38</v>
      </c>
      <c r="AU1011" t="str">
        <f t="shared" si="33"/>
        <v/>
      </c>
      <c r="AV1011" t="str">
        <f t="shared" si="34"/>
        <v/>
      </c>
    </row>
    <row r="1012" spans="1:48" x14ac:dyDescent="0.25">
      <c r="A1012" t="s">
        <v>90</v>
      </c>
      <c r="B1012">
        <v>3</v>
      </c>
      <c r="C1012">
        <v>1</v>
      </c>
      <c r="D1012">
        <v>1</v>
      </c>
      <c r="E1012">
        <v>1</v>
      </c>
      <c r="F1012">
        <v>38</v>
      </c>
      <c r="G1012">
        <f>טבלה20[[#This Row],[LengthofCycle]]+1</f>
        <v>39</v>
      </c>
      <c r="H1012" t="str">
        <f>IF(טבלה20[[#This Row],[CycleNumber]]&gt;2,IF(AND(טבלה20[[#This Row],[LengthofCycle]]-F1011=F1011-F1010,טבלה20[[#This Row],[LengthofCycle]]-F1011&lt;&gt;0),1,""),"")</f>
        <v/>
      </c>
      <c r="I1012" t="str">
        <f>IF(טבלה20[[#This Row],[דילוג]]=1,SUM(H1012:H1013),"")</f>
        <v/>
      </c>
      <c r="J1012" t="str">
        <f>IF(AND(טבלה20[[#This Row],[CycleNumber]]&gt;B1011,טבלה20[[#This Row],[CycleNumber]]&gt;2),IF(טבלה20[[#This Row],[דילוג]]=1,טבלה20[[#This Row],[LengthofCycle]]-F1011,J1011),"")</f>
        <v/>
      </c>
      <c r="K1012">
        <f>IF(AND(טבלה20[[#This Row],[CycleNumber]]&gt;B1011,טבלה20[[#This Row],[CycleNumber]]&gt;2),IF(טבלה20[[#This Row],[דילוג]]=1,1,IF(MAX(K1010:K1011)=1,1,IF(טבלה20[[#This Row],[LengthofCycle]]-F1011&lt;&gt;טבלה20[[#This Row],[הפרש קבוע אחרון]],0,""))),"")</f>
        <v>0</v>
      </c>
      <c r="L1012" t="str">
        <f>IF(טבלה20[[#This Row],[CycleNumber]]&lt;3,"",IF(טבלה20[[#This Row],[דילוג]]=1,1,IF(L1011="","",IF(טבלה20[[#This Row],[LengthofCycle]]-F1011=טבלה20[[#This Row],[הפרש קבוע אחרון]],1,IF(L1011+1&gt;3,"",L1011+1)))))</f>
        <v/>
      </c>
      <c r="M1012" t="str">
        <f>IF(AND(טבלה20[[#This Row],[פעילות]]=1,L1013=2,L1014=1,B1014&gt;טבלה20[[#This Row],[CycleNumber]]),1,"")</f>
        <v/>
      </c>
      <c r="N1012" t="str">
        <f>IF(AND(טבלה20[[#This Row],[האם יש לאישה וסת דילוג?]]=1,טבלה20[[#This Row],[CycleNumber]]&gt;5),IF(AND(טבלה20[[#This Row],[LengthofCycle]]=F1009,F1011=F1008,F1010=F1007),1,""),"")</f>
        <v/>
      </c>
      <c r="O1012" t="str">
        <f>IF(OR(טבלה20[[#This Row],[פעילות]]="",L1011=""),"",IF(טבלה20[[#This Row],[פעילות]]=1,1,0))</f>
        <v/>
      </c>
      <c r="P1012" t="str">
        <f>IF(AND(טבלה20[[#This Row],[הפרש קבוע אחרון]]&lt;&gt;"",טבלה20[[#This Row],[CycleNumber]]&lt;B1013,B1013&lt;&gt;"",טבלה20[[#This Row],[פעילות]]&lt;4),IF(F1013-טבלה20[[#This Row],[LengthofCycle]]=טבלה20[[#This Row],[הפרש קבוע אחרון]],1,0),"")</f>
        <v/>
      </c>
      <c r="Q1012" s="14" t="str">
        <f>IF(טבלה20[[#This Row],[פעילות]]="","",IF(OR(Q1011="",AND(טבלה20[[#This Row],[דילוג]]=1,L1011=3)),1,Q1011+1))</f>
        <v/>
      </c>
      <c r="R1012" s="14" t="str">
        <f>IF(AND(טבלה20[[#This Row],[מחזורי פעילות]]=3,H1013=1,טבלה20[[#This Row],[הפרש קבוע אחרון]]&lt;&gt;J1013),1,"")</f>
        <v/>
      </c>
      <c r="S1012" s="14" t="str">
        <f>IF(AND(טבלה20[[#This Row],[מחזורי פעילות]]=3,H1013=1,טבלה20[[#This Row],[הפרש קבוע אחרון]]=J1013),1,"")</f>
        <v/>
      </c>
      <c r="T1012" s="14" t="str">
        <f>IF(AND(טבלה20[[#This Row],[דילוג]]=1,טבלה20[[#This Row],[הפרש קבוע אחרון]]=J1011,טבלה20[[#This Row],[מחזורי פעילות]]&gt;1),1,"")</f>
        <v/>
      </c>
      <c r="U1012" s="14" t="str">
        <f>IF(OR(AND(טבלה20[[#This Row],[מחזורי פעילות]]&lt;&gt;"",Q1013=""),AND(טבלה20[[#This Row],[פעילות]]=3,Q1013=1)),טבלה20[[#This Row],[מחזורי פעילות]],"")</f>
        <v/>
      </c>
      <c r="V1012" s="14" t="str">
        <f>IF(טבלה20[[#This Row],[באיזה מחזור נעקר אחרי קביעה?]]&lt;&gt;"",1,"")</f>
        <v/>
      </c>
      <c r="W1012" s="14" t="str">
        <f>IF(AND(טבלה20[[#This Row],[באיזה מחזור נעקר אחרי קביעה?]]&lt;&gt;"",טבלה20[[#This Row],[CycleNumber]]&gt;B1013),טבלה20[[#This Row],[באיזה מחזור נעקר אחרי קביעה?]],"")</f>
        <v/>
      </c>
      <c r="X1012" s="14" t="str">
        <f>IF(AND(טבלה20[[#This Row],[הפרש קבוע אחרון]]&lt;&gt;"",J1011=""),טבלה20[[#This Row],[CycleNumber]],"")</f>
        <v/>
      </c>
      <c r="Y1012" s="14" t="str">
        <f>IF(OR(טבלה20[[#This Row],[CycleNumber]]&gt;B1013,B1013=""),טבלה20[[#This Row],[CycleNumber]],"")</f>
        <v/>
      </c>
      <c r="Z10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2" t="s">
        <v>90</v>
      </c>
      <c r="AS1012">
        <v>2</v>
      </c>
      <c r="AT1012">
        <v>32</v>
      </c>
      <c r="AU1012" t="str">
        <f t="shared" si="33"/>
        <v/>
      </c>
      <c r="AV1012" t="str">
        <f t="shared" si="34"/>
        <v/>
      </c>
    </row>
    <row r="1013" spans="1:48" x14ac:dyDescent="0.25">
      <c r="A1013" t="s">
        <v>90</v>
      </c>
      <c r="B1013">
        <v>4</v>
      </c>
      <c r="C1013">
        <v>1</v>
      </c>
      <c r="D1013">
        <v>1</v>
      </c>
      <c r="E1013">
        <v>1</v>
      </c>
      <c r="F1013">
        <v>38</v>
      </c>
      <c r="G1013">
        <f>טבלה20[[#This Row],[LengthofCycle]]+1</f>
        <v>39</v>
      </c>
      <c r="H1013" t="str">
        <f>IF(טבלה20[[#This Row],[CycleNumber]]&gt;2,IF(AND(טבלה20[[#This Row],[LengthofCycle]]-F1012=F1012-F1011,טבלה20[[#This Row],[LengthofCycle]]-F1012&lt;&gt;0),1,""),"")</f>
        <v/>
      </c>
      <c r="I1013" t="str">
        <f>IF(טבלה20[[#This Row],[דילוג]]=1,SUM(H1013:H1014),"")</f>
        <v/>
      </c>
      <c r="J1013" t="str">
        <f>IF(AND(טבלה20[[#This Row],[CycleNumber]]&gt;B1012,טבלה20[[#This Row],[CycleNumber]]&gt;2),IF(טבלה20[[#This Row],[דילוג]]=1,טבלה20[[#This Row],[LengthofCycle]]-F1012,J1012),"")</f>
        <v/>
      </c>
      <c r="K1013">
        <f>IF(AND(טבלה20[[#This Row],[CycleNumber]]&gt;B1012,טבלה20[[#This Row],[CycleNumber]]&gt;2),IF(טבלה20[[#This Row],[דילוג]]=1,1,IF(MAX(K1011:K1012)=1,1,IF(טבלה20[[#This Row],[LengthofCycle]]-F1012&lt;&gt;טבלה20[[#This Row],[הפרש קבוע אחרון]],0,""))),"")</f>
        <v>0</v>
      </c>
      <c r="L1013" t="str">
        <f>IF(טבלה20[[#This Row],[CycleNumber]]&lt;3,"",IF(טבלה20[[#This Row],[דילוג]]=1,1,IF(L1012="","",IF(טבלה20[[#This Row],[LengthofCycle]]-F1012=טבלה20[[#This Row],[הפרש קבוע אחרון]],1,IF(L1012+1&gt;3,"",L1012+1)))))</f>
        <v/>
      </c>
      <c r="M1013" t="str">
        <f>IF(AND(טבלה20[[#This Row],[פעילות]]=1,L1014=2,L1015=1,B1015&gt;טבלה20[[#This Row],[CycleNumber]]),1,"")</f>
        <v/>
      </c>
      <c r="N1013" t="str">
        <f>IF(AND(טבלה20[[#This Row],[האם יש לאישה וסת דילוג?]]=1,טבלה20[[#This Row],[CycleNumber]]&gt;5),IF(AND(טבלה20[[#This Row],[LengthofCycle]]=F1010,F1012=F1009,F1011=F1008),1,""),"")</f>
        <v/>
      </c>
      <c r="O1013" t="str">
        <f>IF(OR(טבלה20[[#This Row],[פעילות]]="",L1012=""),"",IF(טבלה20[[#This Row],[פעילות]]=1,1,0))</f>
        <v/>
      </c>
      <c r="P1013" t="str">
        <f>IF(AND(טבלה20[[#This Row],[הפרש קבוע אחרון]]&lt;&gt;"",טבלה20[[#This Row],[CycleNumber]]&lt;B1014,B1014&lt;&gt;"",טבלה20[[#This Row],[פעילות]]&lt;4),IF(F1014-טבלה20[[#This Row],[LengthofCycle]]=טבלה20[[#This Row],[הפרש קבוע אחרון]],1,0),"")</f>
        <v/>
      </c>
      <c r="Q1013" s="14" t="str">
        <f>IF(טבלה20[[#This Row],[פעילות]]="","",IF(OR(Q1012="",AND(טבלה20[[#This Row],[דילוג]]=1,L1012=3)),1,Q1012+1))</f>
        <v/>
      </c>
      <c r="R1013" s="14" t="str">
        <f>IF(AND(טבלה20[[#This Row],[מחזורי פעילות]]=3,H1014=1,טבלה20[[#This Row],[הפרש קבוע אחרון]]&lt;&gt;J1014),1,"")</f>
        <v/>
      </c>
      <c r="S1013" s="14" t="str">
        <f>IF(AND(טבלה20[[#This Row],[מחזורי פעילות]]=3,H1014=1,טבלה20[[#This Row],[הפרש קבוע אחרון]]=J1014),1,"")</f>
        <v/>
      </c>
      <c r="T1013" s="14" t="str">
        <f>IF(AND(טבלה20[[#This Row],[דילוג]]=1,טבלה20[[#This Row],[הפרש קבוע אחרון]]=J1012,טבלה20[[#This Row],[מחזורי פעילות]]&gt;1),1,"")</f>
        <v/>
      </c>
      <c r="U1013" s="14" t="str">
        <f>IF(OR(AND(טבלה20[[#This Row],[מחזורי פעילות]]&lt;&gt;"",Q1014=""),AND(טבלה20[[#This Row],[פעילות]]=3,Q1014=1)),טבלה20[[#This Row],[מחזורי פעילות]],"")</f>
        <v/>
      </c>
      <c r="V1013" s="14" t="str">
        <f>IF(טבלה20[[#This Row],[באיזה מחזור נעקר אחרי קביעה?]]&lt;&gt;"",1,"")</f>
        <v/>
      </c>
      <c r="W1013" s="14" t="str">
        <f>IF(AND(טבלה20[[#This Row],[באיזה מחזור נעקר אחרי קביעה?]]&lt;&gt;"",טבלה20[[#This Row],[CycleNumber]]&gt;B1014),טבלה20[[#This Row],[באיזה מחזור נעקר אחרי קביעה?]],"")</f>
        <v/>
      </c>
      <c r="X1013" s="14" t="str">
        <f>IF(AND(טבלה20[[#This Row],[הפרש קבוע אחרון]]&lt;&gt;"",J1012=""),טבלה20[[#This Row],[CycleNumber]],"")</f>
        <v/>
      </c>
      <c r="Y1013" s="14" t="str">
        <f>IF(OR(טבלה20[[#This Row],[CycleNumber]]&gt;B1014,B1014=""),טבלה20[[#This Row],[CycleNumber]],"")</f>
        <v/>
      </c>
      <c r="Z10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3" t="s">
        <v>90</v>
      </c>
      <c r="AS1013">
        <v>3</v>
      </c>
      <c r="AT1013">
        <v>38</v>
      </c>
      <c r="AU1013">
        <f t="shared" si="33"/>
        <v>0</v>
      </c>
      <c r="AV1013" t="str">
        <f t="shared" si="34"/>
        <v/>
      </c>
    </row>
    <row r="1014" spans="1:48" x14ac:dyDescent="0.25">
      <c r="A1014" t="s">
        <v>90</v>
      </c>
      <c r="B1014">
        <v>5</v>
      </c>
      <c r="C1014">
        <v>1</v>
      </c>
      <c r="D1014">
        <v>1</v>
      </c>
      <c r="E1014">
        <v>1</v>
      </c>
      <c r="F1014">
        <v>39</v>
      </c>
      <c r="G1014">
        <f>טבלה20[[#This Row],[LengthofCycle]]+1</f>
        <v>40</v>
      </c>
      <c r="H1014" t="str">
        <f>IF(טבלה20[[#This Row],[CycleNumber]]&gt;2,IF(AND(טבלה20[[#This Row],[LengthofCycle]]-F1013=F1013-F1012,טבלה20[[#This Row],[LengthofCycle]]-F1013&lt;&gt;0),1,""),"")</f>
        <v/>
      </c>
      <c r="I1014" t="str">
        <f>IF(טבלה20[[#This Row],[דילוג]]=1,SUM(H1014:H1015),"")</f>
        <v/>
      </c>
      <c r="J1014" t="str">
        <f>IF(AND(טבלה20[[#This Row],[CycleNumber]]&gt;B1013,טבלה20[[#This Row],[CycleNumber]]&gt;2),IF(טבלה20[[#This Row],[דילוג]]=1,טבלה20[[#This Row],[LengthofCycle]]-F1013,J1013),"")</f>
        <v/>
      </c>
      <c r="K1014">
        <f>IF(AND(טבלה20[[#This Row],[CycleNumber]]&gt;B1013,טבלה20[[#This Row],[CycleNumber]]&gt;2),IF(טבלה20[[#This Row],[דילוג]]=1,1,IF(MAX(K1012:K1013)=1,1,IF(טבלה20[[#This Row],[LengthofCycle]]-F1013&lt;&gt;טבלה20[[#This Row],[הפרש קבוע אחרון]],0,""))),"")</f>
        <v>0</v>
      </c>
      <c r="L1014" t="str">
        <f>IF(טבלה20[[#This Row],[CycleNumber]]&lt;3,"",IF(טבלה20[[#This Row],[דילוג]]=1,1,IF(L1013="","",IF(טבלה20[[#This Row],[LengthofCycle]]-F1013=טבלה20[[#This Row],[הפרש קבוע אחרון]],1,IF(L1013+1&gt;3,"",L1013+1)))))</f>
        <v/>
      </c>
      <c r="M1014" t="str">
        <f>IF(AND(טבלה20[[#This Row],[פעילות]]=1,L1015=2,L1016=1,B1016&gt;טבלה20[[#This Row],[CycleNumber]]),1,"")</f>
        <v/>
      </c>
      <c r="N1014" t="str">
        <f>IF(AND(טבלה20[[#This Row],[האם יש לאישה וסת דילוג?]]=1,טבלה20[[#This Row],[CycleNumber]]&gt;5),IF(AND(טבלה20[[#This Row],[LengthofCycle]]=F1011,F1013=F1010,F1012=F1009),1,""),"")</f>
        <v/>
      </c>
      <c r="O1014" t="str">
        <f>IF(OR(טבלה20[[#This Row],[פעילות]]="",L1013=""),"",IF(טבלה20[[#This Row],[פעילות]]=1,1,0))</f>
        <v/>
      </c>
      <c r="P1014" t="str">
        <f>IF(AND(טבלה20[[#This Row],[הפרש קבוע אחרון]]&lt;&gt;"",טבלה20[[#This Row],[CycleNumber]]&lt;B1015,B1015&lt;&gt;"",טבלה20[[#This Row],[פעילות]]&lt;4),IF(F1015-טבלה20[[#This Row],[LengthofCycle]]=טבלה20[[#This Row],[הפרש קבוע אחרון]],1,0),"")</f>
        <v/>
      </c>
      <c r="Q1014" s="14" t="str">
        <f>IF(טבלה20[[#This Row],[פעילות]]="","",IF(OR(Q1013="",AND(טבלה20[[#This Row],[דילוג]]=1,L1013=3)),1,Q1013+1))</f>
        <v/>
      </c>
      <c r="R1014" s="14" t="str">
        <f>IF(AND(טבלה20[[#This Row],[מחזורי פעילות]]=3,H1015=1,טבלה20[[#This Row],[הפרש קבוע אחרון]]&lt;&gt;J1015),1,"")</f>
        <v/>
      </c>
      <c r="S1014" s="14" t="str">
        <f>IF(AND(טבלה20[[#This Row],[מחזורי פעילות]]=3,H1015=1,טבלה20[[#This Row],[הפרש קבוע אחרון]]=J1015),1,"")</f>
        <v/>
      </c>
      <c r="T1014" s="14" t="str">
        <f>IF(AND(טבלה20[[#This Row],[דילוג]]=1,טבלה20[[#This Row],[הפרש קבוע אחרון]]=J1013,טבלה20[[#This Row],[מחזורי פעילות]]&gt;1),1,"")</f>
        <v/>
      </c>
      <c r="U1014" s="14" t="str">
        <f>IF(OR(AND(טבלה20[[#This Row],[מחזורי פעילות]]&lt;&gt;"",Q1015=""),AND(טבלה20[[#This Row],[פעילות]]=3,Q1015=1)),טבלה20[[#This Row],[מחזורי פעילות]],"")</f>
        <v/>
      </c>
      <c r="V1014" s="14" t="str">
        <f>IF(טבלה20[[#This Row],[באיזה מחזור נעקר אחרי קביעה?]]&lt;&gt;"",1,"")</f>
        <v/>
      </c>
      <c r="W1014" s="14" t="str">
        <f>IF(AND(טבלה20[[#This Row],[באיזה מחזור נעקר אחרי קביעה?]]&lt;&gt;"",טבלה20[[#This Row],[CycleNumber]]&gt;B1015),טבלה20[[#This Row],[באיזה מחזור נעקר אחרי קביעה?]],"")</f>
        <v/>
      </c>
      <c r="X1014" s="14" t="str">
        <f>IF(AND(טבלה20[[#This Row],[הפרש קבוע אחרון]]&lt;&gt;"",J1013=""),טבלה20[[#This Row],[CycleNumber]],"")</f>
        <v/>
      </c>
      <c r="Y1014" s="14" t="str">
        <f>IF(OR(טבלה20[[#This Row],[CycleNumber]]&gt;B1015,B1015=""),טבלה20[[#This Row],[CycleNumber]],"")</f>
        <v/>
      </c>
      <c r="Z10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4" t="s">
        <v>90</v>
      </c>
      <c r="AS1014">
        <v>4</v>
      </c>
      <c r="AT1014">
        <v>38</v>
      </c>
      <c r="AU1014">
        <f t="shared" si="33"/>
        <v>0</v>
      </c>
      <c r="AV1014" t="str">
        <f t="shared" si="34"/>
        <v/>
      </c>
    </row>
    <row r="1015" spans="1:48" x14ac:dyDescent="0.25">
      <c r="A1015" t="s">
        <v>90</v>
      </c>
      <c r="B1015">
        <v>6</v>
      </c>
      <c r="C1015">
        <v>1</v>
      </c>
      <c r="D1015">
        <v>1</v>
      </c>
      <c r="E1015">
        <v>1</v>
      </c>
      <c r="F1015">
        <v>38</v>
      </c>
      <c r="G1015">
        <f>טבלה20[[#This Row],[LengthofCycle]]+1</f>
        <v>39</v>
      </c>
      <c r="H1015" t="str">
        <f>IF(טבלה20[[#This Row],[CycleNumber]]&gt;2,IF(AND(טבלה20[[#This Row],[LengthofCycle]]-F1014=F1014-F1013,טבלה20[[#This Row],[LengthofCycle]]-F1014&lt;&gt;0),1,""),"")</f>
        <v/>
      </c>
      <c r="I1015" t="str">
        <f>IF(טבלה20[[#This Row],[דילוג]]=1,SUM(H1015:H1016),"")</f>
        <v/>
      </c>
      <c r="J1015" t="str">
        <f>IF(AND(טבלה20[[#This Row],[CycleNumber]]&gt;B1014,טבלה20[[#This Row],[CycleNumber]]&gt;2),IF(טבלה20[[#This Row],[דילוג]]=1,טבלה20[[#This Row],[LengthofCycle]]-F1014,J1014),"")</f>
        <v/>
      </c>
      <c r="K1015">
        <f>IF(AND(טבלה20[[#This Row],[CycleNumber]]&gt;B1014,טבלה20[[#This Row],[CycleNumber]]&gt;2),IF(טבלה20[[#This Row],[דילוג]]=1,1,IF(MAX(K1013:K1014)=1,1,IF(טבלה20[[#This Row],[LengthofCycle]]-F1014&lt;&gt;טבלה20[[#This Row],[הפרש קבוע אחרון]],0,""))),"")</f>
        <v>0</v>
      </c>
      <c r="L1015" t="str">
        <f>IF(טבלה20[[#This Row],[CycleNumber]]&lt;3,"",IF(טבלה20[[#This Row],[דילוג]]=1,1,IF(L1014="","",IF(טבלה20[[#This Row],[LengthofCycle]]-F1014=טבלה20[[#This Row],[הפרש קבוע אחרון]],1,IF(L1014+1&gt;3,"",L1014+1)))))</f>
        <v/>
      </c>
      <c r="M1015" t="str">
        <f>IF(AND(טבלה20[[#This Row],[פעילות]]=1,L1016=2,L1017=1,B1017&gt;טבלה20[[#This Row],[CycleNumber]]),1,"")</f>
        <v/>
      </c>
      <c r="N1015" t="str">
        <f>IF(AND(טבלה20[[#This Row],[האם יש לאישה וסת דילוג?]]=1,טבלה20[[#This Row],[CycleNumber]]&gt;5),IF(AND(טבלה20[[#This Row],[LengthofCycle]]=F1012,F1014=F1011,F1013=F1010),1,""),"")</f>
        <v/>
      </c>
      <c r="O1015" t="str">
        <f>IF(OR(טבלה20[[#This Row],[פעילות]]="",L1014=""),"",IF(טבלה20[[#This Row],[פעילות]]=1,1,0))</f>
        <v/>
      </c>
      <c r="P1015" t="str">
        <f>IF(AND(טבלה20[[#This Row],[הפרש קבוע אחרון]]&lt;&gt;"",טבלה20[[#This Row],[CycleNumber]]&lt;B1016,B1016&lt;&gt;"",טבלה20[[#This Row],[פעילות]]&lt;4),IF(F1016-טבלה20[[#This Row],[LengthofCycle]]=טבלה20[[#This Row],[הפרש קבוע אחרון]],1,0),"")</f>
        <v/>
      </c>
      <c r="Q1015" s="14" t="str">
        <f>IF(טבלה20[[#This Row],[פעילות]]="","",IF(OR(Q1014="",AND(טבלה20[[#This Row],[דילוג]]=1,L1014=3)),1,Q1014+1))</f>
        <v/>
      </c>
      <c r="R1015" s="14" t="str">
        <f>IF(AND(טבלה20[[#This Row],[מחזורי פעילות]]=3,H1016=1,טבלה20[[#This Row],[הפרש קבוע אחרון]]&lt;&gt;J1016),1,"")</f>
        <v/>
      </c>
      <c r="S1015" s="14" t="str">
        <f>IF(AND(טבלה20[[#This Row],[מחזורי פעילות]]=3,H1016=1,טבלה20[[#This Row],[הפרש קבוע אחרון]]=J1016),1,"")</f>
        <v/>
      </c>
      <c r="T1015" s="14" t="str">
        <f>IF(AND(טבלה20[[#This Row],[דילוג]]=1,טבלה20[[#This Row],[הפרש קבוע אחרון]]=J1014,טבלה20[[#This Row],[מחזורי פעילות]]&gt;1),1,"")</f>
        <v/>
      </c>
      <c r="U1015" s="14" t="str">
        <f>IF(OR(AND(טבלה20[[#This Row],[מחזורי פעילות]]&lt;&gt;"",Q1016=""),AND(טבלה20[[#This Row],[פעילות]]=3,Q1016=1)),טבלה20[[#This Row],[מחזורי פעילות]],"")</f>
        <v/>
      </c>
      <c r="V1015" s="14" t="str">
        <f>IF(טבלה20[[#This Row],[באיזה מחזור נעקר אחרי קביעה?]]&lt;&gt;"",1,"")</f>
        <v/>
      </c>
      <c r="W1015" s="14" t="str">
        <f>IF(AND(טבלה20[[#This Row],[באיזה מחזור נעקר אחרי קביעה?]]&lt;&gt;"",טבלה20[[#This Row],[CycleNumber]]&gt;B1016),טבלה20[[#This Row],[באיזה מחזור נעקר אחרי קביעה?]],"")</f>
        <v/>
      </c>
      <c r="X1015" s="14" t="str">
        <f>IF(AND(טבלה20[[#This Row],[הפרש קבוע אחרון]]&lt;&gt;"",J1014=""),טבלה20[[#This Row],[CycleNumber]],"")</f>
        <v/>
      </c>
      <c r="Y1015" s="14" t="str">
        <f>IF(OR(טבלה20[[#This Row],[CycleNumber]]&gt;B1016,B1016=""),טבלה20[[#This Row],[CycleNumber]],"")</f>
        <v/>
      </c>
      <c r="Z10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5" t="s">
        <v>90</v>
      </c>
      <c r="AS1015">
        <v>5</v>
      </c>
      <c r="AT1015">
        <v>39</v>
      </c>
      <c r="AU1015">
        <f t="shared" si="33"/>
        <v>0</v>
      </c>
      <c r="AV1015" t="str">
        <f t="shared" si="34"/>
        <v/>
      </c>
    </row>
    <row r="1016" spans="1:48" x14ac:dyDescent="0.25">
      <c r="A1016" t="s">
        <v>90</v>
      </c>
      <c r="B1016">
        <v>7</v>
      </c>
      <c r="C1016">
        <v>1</v>
      </c>
      <c r="D1016">
        <v>1</v>
      </c>
      <c r="E1016">
        <v>1</v>
      </c>
      <c r="F1016">
        <v>31</v>
      </c>
      <c r="G1016">
        <f>טבלה20[[#This Row],[LengthofCycle]]+1</f>
        <v>32</v>
      </c>
      <c r="H1016" t="str">
        <f>IF(טבלה20[[#This Row],[CycleNumber]]&gt;2,IF(AND(טבלה20[[#This Row],[LengthofCycle]]-F1015=F1015-F1014,טבלה20[[#This Row],[LengthofCycle]]-F1015&lt;&gt;0),1,""),"")</f>
        <v/>
      </c>
      <c r="I1016" t="str">
        <f>IF(טבלה20[[#This Row],[דילוג]]=1,SUM(H1016:H1017),"")</f>
        <v/>
      </c>
      <c r="J1016" t="str">
        <f>IF(AND(טבלה20[[#This Row],[CycleNumber]]&gt;B1015,טבלה20[[#This Row],[CycleNumber]]&gt;2),IF(טבלה20[[#This Row],[דילוג]]=1,טבלה20[[#This Row],[LengthofCycle]]-F1015,J1015),"")</f>
        <v/>
      </c>
      <c r="K1016">
        <f>IF(AND(טבלה20[[#This Row],[CycleNumber]]&gt;B1015,טבלה20[[#This Row],[CycleNumber]]&gt;2),IF(טבלה20[[#This Row],[דילוג]]=1,1,IF(MAX(K1014:K1015)=1,1,IF(טבלה20[[#This Row],[LengthofCycle]]-F1015&lt;&gt;טבלה20[[#This Row],[הפרש קבוע אחרון]],0,""))),"")</f>
        <v>0</v>
      </c>
      <c r="L1016" t="str">
        <f>IF(טבלה20[[#This Row],[CycleNumber]]&lt;3,"",IF(טבלה20[[#This Row],[דילוג]]=1,1,IF(L1015="","",IF(טבלה20[[#This Row],[LengthofCycle]]-F1015=טבלה20[[#This Row],[הפרש קבוע אחרון]],1,IF(L1015+1&gt;3,"",L1015+1)))))</f>
        <v/>
      </c>
      <c r="M1016" t="str">
        <f>IF(AND(טבלה20[[#This Row],[פעילות]]=1,L1017=2,L1018=1,B1018&gt;טבלה20[[#This Row],[CycleNumber]]),1,"")</f>
        <v/>
      </c>
      <c r="N1016" t="str">
        <f>IF(AND(טבלה20[[#This Row],[האם יש לאישה וסת דילוג?]]=1,טבלה20[[#This Row],[CycleNumber]]&gt;5),IF(AND(טבלה20[[#This Row],[LengthofCycle]]=F1013,F1015=F1012,F1014=F1011),1,""),"")</f>
        <v/>
      </c>
      <c r="O1016" t="str">
        <f>IF(OR(טבלה20[[#This Row],[פעילות]]="",L1015=""),"",IF(טבלה20[[#This Row],[פעילות]]=1,1,0))</f>
        <v/>
      </c>
      <c r="P1016" t="str">
        <f>IF(AND(טבלה20[[#This Row],[הפרש קבוע אחרון]]&lt;&gt;"",טבלה20[[#This Row],[CycleNumber]]&lt;B1017,B1017&lt;&gt;"",טבלה20[[#This Row],[פעילות]]&lt;4),IF(F1017-טבלה20[[#This Row],[LengthofCycle]]=טבלה20[[#This Row],[הפרש קבוע אחרון]],1,0),"")</f>
        <v/>
      </c>
      <c r="Q1016" s="14" t="str">
        <f>IF(טבלה20[[#This Row],[פעילות]]="","",IF(OR(Q1015="",AND(טבלה20[[#This Row],[דילוג]]=1,L1015=3)),1,Q1015+1))</f>
        <v/>
      </c>
      <c r="R1016" s="14" t="str">
        <f>IF(AND(טבלה20[[#This Row],[מחזורי פעילות]]=3,H1017=1,טבלה20[[#This Row],[הפרש קבוע אחרון]]&lt;&gt;J1017),1,"")</f>
        <v/>
      </c>
      <c r="S1016" s="14" t="str">
        <f>IF(AND(טבלה20[[#This Row],[מחזורי פעילות]]=3,H1017=1,טבלה20[[#This Row],[הפרש קבוע אחרון]]=J1017),1,"")</f>
        <v/>
      </c>
      <c r="T1016" s="14" t="str">
        <f>IF(AND(טבלה20[[#This Row],[דילוג]]=1,טבלה20[[#This Row],[הפרש קבוע אחרון]]=J1015,טבלה20[[#This Row],[מחזורי פעילות]]&gt;1),1,"")</f>
        <v/>
      </c>
      <c r="U1016" s="14" t="str">
        <f>IF(OR(AND(טבלה20[[#This Row],[מחזורי פעילות]]&lt;&gt;"",Q1017=""),AND(טבלה20[[#This Row],[פעילות]]=3,Q1017=1)),טבלה20[[#This Row],[מחזורי פעילות]],"")</f>
        <v/>
      </c>
      <c r="V1016" s="14" t="str">
        <f>IF(טבלה20[[#This Row],[באיזה מחזור נעקר אחרי קביעה?]]&lt;&gt;"",1,"")</f>
        <v/>
      </c>
      <c r="W1016" s="14" t="str">
        <f>IF(AND(טבלה20[[#This Row],[באיזה מחזור נעקר אחרי קביעה?]]&lt;&gt;"",טבלה20[[#This Row],[CycleNumber]]&gt;B1017),טבלה20[[#This Row],[באיזה מחזור נעקר אחרי קביעה?]],"")</f>
        <v/>
      </c>
      <c r="X1016" s="14" t="str">
        <f>IF(AND(טבלה20[[#This Row],[הפרש קבוע אחרון]]&lt;&gt;"",J1015=""),טבלה20[[#This Row],[CycleNumber]],"")</f>
        <v/>
      </c>
      <c r="Y1016" s="14" t="str">
        <f>IF(OR(טבלה20[[#This Row],[CycleNumber]]&gt;B1017,B1017=""),טבלה20[[#This Row],[CycleNumber]],"")</f>
        <v/>
      </c>
      <c r="Z10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6" t="s">
        <v>90</v>
      </c>
      <c r="AS1016">
        <v>6</v>
      </c>
      <c r="AT1016">
        <v>38</v>
      </c>
      <c r="AU1016">
        <f t="shared" si="33"/>
        <v>0</v>
      </c>
      <c r="AV1016" t="str">
        <f t="shared" si="34"/>
        <v/>
      </c>
    </row>
    <row r="1017" spans="1:48" x14ac:dyDescent="0.25">
      <c r="A1017" t="s">
        <v>90</v>
      </c>
      <c r="B1017">
        <v>8</v>
      </c>
      <c r="C1017">
        <v>1</v>
      </c>
      <c r="D1017">
        <v>1</v>
      </c>
      <c r="E1017">
        <v>1</v>
      </c>
      <c r="F1017">
        <v>35</v>
      </c>
      <c r="G1017">
        <f>טבלה20[[#This Row],[LengthofCycle]]+1</f>
        <v>36</v>
      </c>
      <c r="H1017" t="str">
        <f>IF(טבלה20[[#This Row],[CycleNumber]]&gt;2,IF(AND(טבלה20[[#This Row],[LengthofCycle]]-F1016=F1016-F1015,טבלה20[[#This Row],[LengthofCycle]]-F1016&lt;&gt;0),1,""),"")</f>
        <v/>
      </c>
      <c r="I1017" t="str">
        <f>IF(טבלה20[[#This Row],[דילוג]]=1,SUM(H1017:H1018),"")</f>
        <v/>
      </c>
      <c r="J1017" t="str">
        <f>IF(AND(טבלה20[[#This Row],[CycleNumber]]&gt;B1016,טבלה20[[#This Row],[CycleNumber]]&gt;2),IF(טבלה20[[#This Row],[דילוג]]=1,טבלה20[[#This Row],[LengthofCycle]]-F1016,J1016),"")</f>
        <v/>
      </c>
      <c r="K1017">
        <f>IF(AND(טבלה20[[#This Row],[CycleNumber]]&gt;B1016,טבלה20[[#This Row],[CycleNumber]]&gt;2),IF(טבלה20[[#This Row],[דילוג]]=1,1,IF(MAX(K1015:K1016)=1,1,IF(טבלה20[[#This Row],[LengthofCycle]]-F1016&lt;&gt;טבלה20[[#This Row],[הפרש קבוע אחרון]],0,""))),"")</f>
        <v>0</v>
      </c>
      <c r="L1017" t="str">
        <f>IF(טבלה20[[#This Row],[CycleNumber]]&lt;3,"",IF(טבלה20[[#This Row],[דילוג]]=1,1,IF(L1016="","",IF(טבלה20[[#This Row],[LengthofCycle]]-F1016=טבלה20[[#This Row],[הפרש קבוע אחרון]],1,IF(L1016+1&gt;3,"",L1016+1)))))</f>
        <v/>
      </c>
      <c r="M1017" t="str">
        <f>IF(AND(טבלה20[[#This Row],[פעילות]]=1,L1018=2,L1019=1,B1019&gt;טבלה20[[#This Row],[CycleNumber]]),1,"")</f>
        <v/>
      </c>
      <c r="N1017" t="str">
        <f>IF(AND(טבלה20[[#This Row],[האם יש לאישה וסת דילוג?]]=1,טבלה20[[#This Row],[CycleNumber]]&gt;5),IF(AND(טבלה20[[#This Row],[LengthofCycle]]=F1014,F1016=F1013,F1015=F1012),1,""),"")</f>
        <v/>
      </c>
      <c r="O1017" t="str">
        <f>IF(OR(טבלה20[[#This Row],[פעילות]]="",L1016=""),"",IF(טבלה20[[#This Row],[פעילות]]=1,1,0))</f>
        <v/>
      </c>
      <c r="P1017" t="str">
        <f>IF(AND(טבלה20[[#This Row],[הפרש קבוע אחרון]]&lt;&gt;"",טבלה20[[#This Row],[CycleNumber]]&lt;B1018,B1018&lt;&gt;"",טבלה20[[#This Row],[פעילות]]&lt;4),IF(F1018-טבלה20[[#This Row],[LengthofCycle]]=טבלה20[[#This Row],[הפרש קבוע אחרון]],1,0),"")</f>
        <v/>
      </c>
      <c r="Q1017" s="14" t="str">
        <f>IF(טבלה20[[#This Row],[פעילות]]="","",IF(OR(Q1016="",AND(טבלה20[[#This Row],[דילוג]]=1,L1016=3)),1,Q1016+1))</f>
        <v/>
      </c>
      <c r="R1017" s="14" t="str">
        <f>IF(AND(טבלה20[[#This Row],[מחזורי פעילות]]=3,H1018=1,טבלה20[[#This Row],[הפרש קבוע אחרון]]&lt;&gt;J1018),1,"")</f>
        <v/>
      </c>
      <c r="S1017" s="14" t="str">
        <f>IF(AND(טבלה20[[#This Row],[מחזורי פעילות]]=3,H1018=1,טבלה20[[#This Row],[הפרש קבוע אחרון]]=J1018),1,"")</f>
        <v/>
      </c>
      <c r="T1017" s="14" t="str">
        <f>IF(AND(טבלה20[[#This Row],[דילוג]]=1,טבלה20[[#This Row],[הפרש קבוע אחרון]]=J1016,טבלה20[[#This Row],[מחזורי פעילות]]&gt;1),1,"")</f>
        <v/>
      </c>
      <c r="U1017" s="14" t="str">
        <f>IF(OR(AND(טבלה20[[#This Row],[מחזורי פעילות]]&lt;&gt;"",Q1018=""),AND(טבלה20[[#This Row],[פעילות]]=3,Q1018=1)),טבלה20[[#This Row],[מחזורי פעילות]],"")</f>
        <v/>
      </c>
      <c r="V1017" s="14" t="str">
        <f>IF(טבלה20[[#This Row],[באיזה מחזור נעקר אחרי קביעה?]]&lt;&gt;"",1,"")</f>
        <v/>
      </c>
      <c r="W1017" s="14" t="str">
        <f>IF(AND(טבלה20[[#This Row],[באיזה מחזור נעקר אחרי קביעה?]]&lt;&gt;"",טבלה20[[#This Row],[CycleNumber]]&gt;B1018),טבלה20[[#This Row],[באיזה מחזור נעקר אחרי קביעה?]],"")</f>
        <v/>
      </c>
      <c r="X1017" s="14" t="str">
        <f>IF(AND(טבלה20[[#This Row],[הפרש קבוע אחרון]]&lt;&gt;"",J1016=""),טבלה20[[#This Row],[CycleNumber]],"")</f>
        <v/>
      </c>
      <c r="Y1017" s="14" t="str">
        <f>IF(OR(טבלה20[[#This Row],[CycleNumber]]&gt;B1018,B1018=""),טבלה20[[#This Row],[CycleNumber]],"")</f>
        <v/>
      </c>
      <c r="Z10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7" t="s">
        <v>90</v>
      </c>
      <c r="AS1017">
        <v>7</v>
      </c>
      <c r="AT1017">
        <v>31</v>
      </c>
      <c r="AU1017">
        <f t="shared" si="33"/>
        <v>0</v>
      </c>
      <c r="AV1017" t="str">
        <f t="shared" si="34"/>
        <v/>
      </c>
    </row>
    <row r="1018" spans="1:48" x14ac:dyDescent="0.25">
      <c r="A1018" t="s">
        <v>90</v>
      </c>
      <c r="B1018">
        <v>9</v>
      </c>
      <c r="C1018">
        <v>1</v>
      </c>
      <c r="D1018">
        <v>1</v>
      </c>
      <c r="E1018">
        <v>1</v>
      </c>
      <c r="F1018">
        <v>35</v>
      </c>
      <c r="G1018">
        <f>טבלה20[[#This Row],[LengthofCycle]]+1</f>
        <v>36</v>
      </c>
      <c r="H1018" t="str">
        <f>IF(טבלה20[[#This Row],[CycleNumber]]&gt;2,IF(AND(טבלה20[[#This Row],[LengthofCycle]]-F1017=F1017-F1016,טבלה20[[#This Row],[LengthofCycle]]-F1017&lt;&gt;0),1,""),"")</f>
        <v/>
      </c>
      <c r="I1018" t="str">
        <f>IF(טבלה20[[#This Row],[דילוג]]=1,SUM(H1018:H1019),"")</f>
        <v/>
      </c>
      <c r="J1018" t="str">
        <f>IF(AND(טבלה20[[#This Row],[CycleNumber]]&gt;B1017,טבלה20[[#This Row],[CycleNumber]]&gt;2),IF(טבלה20[[#This Row],[דילוג]]=1,טבלה20[[#This Row],[LengthofCycle]]-F1017,J1017),"")</f>
        <v/>
      </c>
      <c r="K1018">
        <f>IF(AND(טבלה20[[#This Row],[CycleNumber]]&gt;B1017,טבלה20[[#This Row],[CycleNumber]]&gt;2),IF(טבלה20[[#This Row],[דילוג]]=1,1,IF(MAX(K1016:K1017)=1,1,IF(טבלה20[[#This Row],[LengthofCycle]]-F1017&lt;&gt;טבלה20[[#This Row],[הפרש קבוע אחרון]],0,""))),"")</f>
        <v>0</v>
      </c>
      <c r="L1018" t="str">
        <f>IF(טבלה20[[#This Row],[CycleNumber]]&lt;3,"",IF(טבלה20[[#This Row],[דילוג]]=1,1,IF(L1017="","",IF(טבלה20[[#This Row],[LengthofCycle]]-F1017=טבלה20[[#This Row],[הפרש קבוע אחרון]],1,IF(L1017+1&gt;3,"",L1017+1)))))</f>
        <v/>
      </c>
      <c r="M1018" t="str">
        <f>IF(AND(טבלה20[[#This Row],[פעילות]]=1,L1019=2,L1020=1,B1020&gt;טבלה20[[#This Row],[CycleNumber]]),1,"")</f>
        <v/>
      </c>
      <c r="N1018" t="str">
        <f>IF(AND(טבלה20[[#This Row],[האם יש לאישה וסת דילוג?]]=1,טבלה20[[#This Row],[CycleNumber]]&gt;5),IF(AND(טבלה20[[#This Row],[LengthofCycle]]=F1015,F1017=F1014,F1016=F1013),1,""),"")</f>
        <v/>
      </c>
      <c r="O1018" t="str">
        <f>IF(OR(טבלה20[[#This Row],[פעילות]]="",L1017=""),"",IF(טבלה20[[#This Row],[פעילות]]=1,1,0))</f>
        <v/>
      </c>
      <c r="P1018" t="str">
        <f>IF(AND(טבלה20[[#This Row],[הפרש קבוע אחרון]]&lt;&gt;"",טבלה20[[#This Row],[CycleNumber]]&lt;B1019,B1019&lt;&gt;"",טבלה20[[#This Row],[פעילות]]&lt;4),IF(F1019-טבלה20[[#This Row],[LengthofCycle]]=טבלה20[[#This Row],[הפרש קבוע אחרון]],1,0),"")</f>
        <v/>
      </c>
      <c r="Q1018" s="14" t="str">
        <f>IF(טבלה20[[#This Row],[פעילות]]="","",IF(OR(Q1017="",AND(טבלה20[[#This Row],[דילוג]]=1,L1017=3)),1,Q1017+1))</f>
        <v/>
      </c>
      <c r="R1018" s="14" t="str">
        <f>IF(AND(טבלה20[[#This Row],[מחזורי פעילות]]=3,H1019=1,טבלה20[[#This Row],[הפרש קבוע אחרון]]&lt;&gt;J1019),1,"")</f>
        <v/>
      </c>
      <c r="S1018" s="14" t="str">
        <f>IF(AND(טבלה20[[#This Row],[מחזורי פעילות]]=3,H1019=1,טבלה20[[#This Row],[הפרש קבוע אחרון]]=J1019),1,"")</f>
        <v/>
      </c>
      <c r="T1018" s="14" t="str">
        <f>IF(AND(טבלה20[[#This Row],[דילוג]]=1,טבלה20[[#This Row],[הפרש קבוע אחרון]]=J1017,טבלה20[[#This Row],[מחזורי פעילות]]&gt;1),1,"")</f>
        <v/>
      </c>
      <c r="U1018" s="14" t="str">
        <f>IF(OR(AND(טבלה20[[#This Row],[מחזורי פעילות]]&lt;&gt;"",Q1019=""),AND(טבלה20[[#This Row],[פעילות]]=3,Q1019=1)),טבלה20[[#This Row],[מחזורי פעילות]],"")</f>
        <v/>
      </c>
      <c r="V1018" s="14" t="str">
        <f>IF(טבלה20[[#This Row],[באיזה מחזור נעקר אחרי קביעה?]]&lt;&gt;"",1,"")</f>
        <v/>
      </c>
      <c r="W1018" s="14" t="str">
        <f>IF(AND(טבלה20[[#This Row],[באיזה מחזור נעקר אחרי קביעה?]]&lt;&gt;"",טבלה20[[#This Row],[CycleNumber]]&gt;B1019),טבלה20[[#This Row],[באיזה מחזור נעקר אחרי קביעה?]],"")</f>
        <v/>
      </c>
      <c r="X1018" s="14" t="str">
        <f>IF(AND(טבלה20[[#This Row],[הפרש קבוע אחרון]]&lt;&gt;"",J1017=""),טבלה20[[#This Row],[CycleNumber]],"")</f>
        <v/>
      </c>
      <c r="Y1018" s="14" t="str">
        <f>IF(OR(טבלה20[[#This Row],[CycleNumber]]&gt;B1019,B1019=""),טבלה20[[#This Row],[CycleNumber]],"")</f>
        <v/>
      </c>
      <c r="Z10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8" t="s">
        <v>90</v>
      </c>
      <c r="AS1018">
        <v>8</v>
      </c>
      <c r="AT1018">
        <v>35</v>
      </c>
      <c r="AU1018">
        <f t="shared" si="33"/>
        <v>0</v>
      </c>
      <c r="AV1018" t="str">
        <f t="shared" si="34"/>
        <v/>
      </c>
    </row>
    <row r="1019" spans="1:48" x14ac:dyDescent="0.25">
      <c r="A1019" t="s">
        <v>90</v>
      </c>
      <c r="B1019">
        <v>10</v>
      </c>
      <c r="C1019">
        <v>1</v>
      </c>
      <c r="D1019">
        <v>0</v>
      </c>
      <c r="E1019">
        <v>1</v>
      </c>
      <c r="F1019">
        <v>32</v>
      </c>
      <c r="G1019">
        <f>טבלה20[[#This Row],[LengthofCycle]]+1</f>
        <v>33</v>
      </c>
      <c r="H1019" t="str">
        <f>IF(טבלה20[[#This Row],[CycleNumber]]&gt;2,IF(AND(טבלה20[[#This Row],[LengthofCycle]]-F1018=F1018-F1017,טבלה20[[#This Row],[LengthofCycle]]-F1018&lt;&gt;0),1,""),"")</f>
        <v/>
      </c>
      <c r="I1019" t="str">
        <f>IF(טבלה20[[#This Row],[דילוג]]=1,SUM(H1019:H1020),"")</f>
        <v/>
      </c>
      <c r="J1019" t="str">
        <f>IF(AND(טבלה20[[#This Row],[CycleNumber]]&gt;B1018,טבלה20[[#This Row],[CycleNumber]]&gt;2),IF(טבלה20[[#This Row],[דילוג]]=1,טבלה20[[#This Row],[LengthofCycle]]-F1018,J1018),"")</f>
        <v/>
      </c>
      <c r="K1019">
        <f>IF(AND(טבלה20[[#This Row],[CycleNumber]]&gt;B1018,טבלה20[[#This Row],[CycleNumber]]&gt;2),IF(טבלה20[[#This Row],[דילוג]]=1,1,IF(MAX(K1017:K1018)=1,1,IF(טבלה20[[#This Row],[LengthofCycle]]-F1018&lt;&gt;טבלה20[[#This Row],[הפרש קבוע אחרון]],0,""))),"")</f>
        <v>0</v>
      </c>
      <c r="L1019" t="str">
        <f>IF(טבלה20[[#This Row],[CycleNumber]]&lt;3,"",IF(טבלה20[[#This Row],[דילוג]]=1,1,IF(L1018="","",IF(טבלה20[[#This Row],[LengthofCycle]]-F1018=טבלה20[[#This Row],[הפרש קבוע אחרון]],1,IF(L1018+1&gt;3,"",L1018+1)))))</f>
        <v/>
      </c>
      <c r="M1019" t="str">
        <f>IF(AND(טבלה20[[#This Row],[פעילות]]=1,L1020=2,L1021=1,B1021&gt;טבלה20[[#This Row],[CycleNumber]]),1,"")</f>
        <v/>
      </c>
      <c r="N1019" t="str">
        <f>IF(AND(טבלה20[[#This Row],[האם יש לאישה וסת דילוג?]]=1,טבלה20[[#This Row],[CycleNumber]]&gt;5),IF(AND(טבלה20[[#This Row],[LengthofCycle]]=F1016,F1018=F1015,F1017=F1014),1,""),"")</f>
        <v/>
      </c>
      <c r="O1019" t="str">
        <f>IF(OR(טבלה20[[#This Row],[פעילות]]="",L1018=""),"",IF(טבלה20[[#This Row],[פעילות]]=1,1,0))</f>
        <v/>
      </c>
      <c r="P1019" t="str">
        <f>IF(AND(טבלה20[[#This Row],[הפרש קבוע אחרון]]&lt;&gt;"",טבלה20[[#This Row],[CycleNumber]]&lt;B1020,B1020&lt;&gt;"",טבלה20[[#This Row],[פעילות]]&lt;4),IF(F1020-טבלה20[[#This Row],[LengthofCycle]]=טבלה20[[#This Row],[הפרש קבוע אחרון]],1,0),"")</f>
        <v/>
      </c>
      <c r="Q1019" s="14" t="str">
        <f>IF(טבלה20[[#This Row],[פעילות]]="","",IF(OR(Q1018="",AND(טבלה20[[#This Row],[דילוג]]=1,L1018=3)),1,Q1018+1))</f>
        <v/>
      </c>
      <c r="R1019" s="14" t="str">
        <f>IF(AND(טבלה20[[#This Row],[מחזורי פעילות]]=3,H1020=1,טבלה20[[#This Row],[הפרש קבוע אחרון]]&lt;&gt;J1020),1,"")</f>
        <v/>
      </c>
      <c r="S1019" s="14" t="str">
        <f>IF(AND(טבלה20[[#This Row],[מחזורי פעילות]]=3,H1020=1,טבלה20[[#This Row],[הפרש קבוע אחרון]]=J1020),1,"")</f>
        <v/>
      </c>
      <c r="T1019" s="14" t="str">
        <f>IF(AND(טבלה20[[#This Row],[דילוג]]=1,טבלה20[[#This Row],[הפרש קבוע אחרון]]=J1018,טבלה20[[#This Row],[מחזורי פעילות]]&gt;1),1,"")</f>
        <v/>
      </c>
      <c r="U1019" s="14" t="str">
        <f>IF(OR(AND(טבלה20[[#This Row],[מחזורי פעילות]]&lt;&gt;"",Q1020=""),AND(טבלה20[[#This Row],[פעילות]]=3,Q1020=1)),טבלה20[[#This Row],[מחזורי פעילות]],"")</f>
        <v/>
      </c>
      <c r="V1019" s="14" t="str">
        <f>IF(טבלה20[[#This Row],[באיזה מחזור נעקר אחרי קביעה?]]&lt;&gt;"",1,"")</f>
        <v/>
      </c>
      <c r="W1019" s="14" t="str">
        <f>IF(AND(טבלה20[[#This Row],[באיזה מחזור נעקר אחרי קביעה?]]&lt;&gt;"",טבלה20[[#This Row],[CycleNumber]]&gt;B1020),טבלה20[[#This Row],[באיזה מחזור נעקר אחרי קביעה?]],"")</f>
        <v/>
      </c>
      <c r="X1019" s="14" t="str">
        <f>IF(AND(טבלה20[[#This Row],[הפרש קבוע אחרון]]&lt;&gt;"",J1018=""),טבלה20[[#This Row],[CycleNumber]],"")</f>
        <v/>
      </c>
      <c r="Y1019" s="14" t="str">
        <f>IF(OR(טבלה20[[#This Row],[CycleNumber]]&gt;B1020,B1020=""),טבלה20[[#This Row],[CycleNumber]],"")</f>
        <v/>
      </c>
      <c r="Z10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19" t="s">
        <v>90</v>
      </c>
      <c r="AS1019">
        <v>9</v>
      </c>
      <c r="AT1019">
        <v>35</v>
      </c>
      <c r="AU1019">
        <f t="shared" si="33"/>
        <v>0</v>
      </c>
      <c r="AV1019" t="str">
        <f t="shared" si="34"/>
        <v/>
      </c>
    </row>
    <row r="1020" spans="1:48" x14ac:dyDescent="0.25">
      <c r="A1020" t="s">
        <v>90</v>
      </c>
      <c r="B1020">
        <v>11</v>
      </c>
      <c r="C1020">
        <v>1</v>
      </c>
      <c r="D1020">
        <v>1</v>
      </c>
      <c r="E1020">
        <v>1</v>
      </c>
      <c r="F1020">
        <v>38</v>
      </c>
      <c r="G1020">
        <f>טבלה20[[#This Row],[LengthofCycle]]+1</f>
        <v>39</v>
      </c>
      <c r="H1020" t="str">
        <f>IF(טבלה20[[#This Row],[CycleNumber]]&gt;2,IF(AND(טבלה20[[#This Row],[LengthofCycle]]-F1019=F1019-F1018,טבלה20[[#This Row],[LengthofCycle]]-F1019&lt;&gt;0),1,""),"")</f>
        <v/>
      </c>
      <c r="I1020" t="str">
        <f>IF(טבלה20[[#This Row],[דילוג]]=1,SUM(H1020:H1021),"")</f>
        <v/>
      </c>
      <c r="J1020" t="str">
        <f>IF(AND(טבלה20[[#This Row],[CycleNumber]]&gt;B1019,טבלה20[[#This Row],[CycleNumber]]&gt;2),IF(טבלה20[[#This Row],[דילוג]]=1,טבלה20[[#This Row],[LengthofCycle]]-F1019,J1019),"")</f>
        <v/>
      </c>
      <c r="K1020">
        <f>IF(AND(טבלה20[[#This Row],[CycleNumber]]&gt;B1019,טבלה20[[#This Row],[CycleNumber]]&gt;2),IF(טבלה20[[#This Row],[דילוג]]=1,1,IF(MAX(K1018:K1019)=1,1,IF(טבלה20[[#This Row],[LengthofCycle]]-F1019&lt;&gt;טבלה20[[#This Row],[הפרש קבוע אחרון]],0,""))),"")</f>
        <v>0</v>
      </c>
      <c r="L1020" t="str">
        <f>IF(טבלה20[[#This Row],[CycleNumber]]&lt;3,"",IF(טבלה20[[#This Row],[דילוג]]=1,1,IF(L1019="","",IF(טבלה20[[#This Row],[LengthofCycle]]-F1019=טבלה20[[#This Row],[הפרש קבוע אחרון]],1,IF(L1019+1&gt;3,"",L1019+1)))))</f>
        <v/>
      </c>
      <c r="M1020" t="str">
        <f>IF(AND(טבלה20[[#This Row],[פעילות]]=1,L1021=2,L1022=1,B1022&gt;טבלה20[[#This Row],[CycleNumber]]),1,"")</f>
        <v/>
      </c>
      <c r="N1020" t="str">
        <f>IF(AND(טבלה20[[#This Row],[האם יש לאישה וסת דילוג?]]=1,טבלה20[[#This Row],[CycleNumber]]&gt;5),IF(AND(טבלה20[[#This Row],[LengthofCycle]]=F1017,F1019=F1016,F1018=F1015),1,""),"")</f>
        <v/>
      </c>
      <c r="O1020" t="str">
        <f>IF(OR(טבלה20[[#This Row],[פעילות]]="",L1019=""),"",IF(טבלה20[[#This Row],[פעילות]]=1,1,0))</f>
        <v/>
      </c>
      <c r="P1020" t="str">
        <f>IF(AND(טבלה20[[#This Row],[הפרש קבוע אחרון]]&lt;&gt;"",טבלה20[[#This Row],[CycleNumber]]&lt;B1021,B1021&lt;&gt;"",טבלה20[[#This Row],[פעילות]]&lt;4),IF(F1021-טבלה20[[#This Row],[LengthofCycle]]=טבלה20[[#This Row],[הפרש קבוע אחרון]],1,0),"")</f>
        <v/>
      </c>
      <c r="Q1020" s="14" t="str">
        <f>IF(טבלה20[[#This Row],[פעילות]]="","",IF(OR(Q1019="",AND(טבלה20[[#This Row],[דילוג]]=1,L1019=3)),1,Q1019+1))</f>
        <v/>
      </c>
      <c r="R1020" s="14" t="str">
        <f>IF(AND(טבלה20[[#This Row],[מחזורי פעילות]]=3,H1021=1,טבלה20[[#This Row],[הפרש קבוע אחרון]]&lt;&gt;J1021),1,"")</f>
        <v/>
      </c>
      <c r="S1020" s="14" t="str">
        <f>IF(AND(טבלה20[[#This Row],[מחזורי פעילות]]=3,H1021=1,טבלה20[[#This Row],[הפרש קבוע אחרון]]=J1021),1,"")</f>
        <v/>
      </c>
      <c r="T1020" s="14" t="str">
        <f>IF(AND(טבלה20[[#This Row],[דילוג]]=1,טבלה20[[#This Row],[הפרש קבוע אחרון]]=J1019,טבלה20[[#This Row],[מחזורי פעילות]]&gt;1),1,"")</f>
        <v/>
      </c>
      <c r="U1020" s="14" t="str">
        <f>IF(OR(AND(טבלה20[[#This Row],[מחזורי פעילות]]&lt;&gt;"",Q1021=""),AND(טבלה20[[#This Row],[פעילות]]=3,Q1021=1)),טבלה20[[#This Row],[מחזורי פעילות]],"")</f>
        <v/>
      </c>
      <c r="V1020" s="14" t="str">
        <f>IF(טבלה20[[#This Row],[באיזה מחזור נעקר אחרי קביעה?]]&lt;&gt;"",1,"")</f>
        <v/>
      </c>
      <c r="W1020" s="14" t="str">
        <f>IF(AND(טבלה20[[#This Row],[באיזה מחזור נעקר אחרי קביעה?]]&lt;&gt;"",טבלה20[[#This Row],[CycleNumber]]&gt;B1021),טבלה20[[#This Row],[באיזה מחזור נעקר אחרי קביעה?]],"")</f>
        <v/>
      </c>
      <c r="X1020" s="14" t="str">
        <f>IF(AND(טבלה20[[#This Row],[הפרש קבוע אחרון]]&lt;&gt;"",J1019=""),טבלה20[[#This Row],[CycleNumber]],"")</f>
        <v/>
      </c>
      <c r="Y1020" s="14" t="str">
        <f>IF(OR(טבלה20[[#This Row],[CycleNumber]]&gt;B1021,B1021=""),טבלה20[[#This Row],[CycleNumber]],"")</f>
        <v/>
      </c>
      <c r="Z10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0" t="s">
        <v>90</v>
      </c>
      <c r="AS1020">
        <v>10</v>
      </c>
      <c r="AT1020">
        <v>32</v>
      </c>
      <c r="AU1020">
        <f t="shared" si="33"/>
        <v>0</v>
      </c>
      <c r="AV1020" t="str">
        <f t="shared" si="34"/>
        <v/>
      </c>
    </row>
    <row r="1021" spans="1:48" x14ac:dyDescent="0.25">
      <c r="A1021" t="s">
        <v>90</v>
      </c>
      <c r="B1021">
        <v>12</v>
      </c>
      <c r="C1021">
        <v>1</v>
      </c>
      <c r="D1021">
        <v>1</v>
      </c>
      <c r="E1021">
        <v>1</v>
      </c>
      <c r="F1021">
        <v>42</v>
      </c>
      <c r="G1021">
        <f>טבלה20[[#This Row],[LengthofCycle]]+1</f>
        <v>43</v>
      </c>
      <c r="H1021" t="str">
        <f>IF(טבלה20[[#This Row],[CycleNumber]]&gt;2,IF(AND(טבלה20[[#This Row],[LengthofCycle]]-F1020=F1020-F1019,טבלה20[[#This Row],[LengthofCycle]]-F1020&lt;&gt;0),1,""),"")</f>
        <v/>
      </c>
      <c r="I1021" t="str">
        <f>IF(טבלה20[[#This Row],[דילוג]]=1,SUM(H1021:H1022),"")</f>
        <v/>
      </c>
      <c r="J1021" t="str">
        <f>IF(AND(טבלה20[[#This Row],[CycleNumber]]&gt;B1020,טבלה20[[#This Row],[CycleNumber]]&gt;2),IF(טבלה20[[#This Row],[דילוג]]=1,טבלה20[[#This Row],[LengthofCycle]]-F1020,J1020),"")</f>
        <v/>
      </c>
      <c r="K1021">
        <f>IF(AND(טבלה20[[#This Row],[CycleNumber]]&gt;B1020,טבלה20[[#This Row],[CycleNumber]]&gt;2),IF(טבלה20[[#This Row],[דילוג]]=1,1,IF(MAX(K1019:K1020)=1,1,IF(טבלה20[[#This Row],[LengthofCycle]]-F1020&lt;&gt;טבלה20[[#This Row],[הפרש קבוע אחרון]],0,""))),"")</f>
        <v>0</v>
      </c>
      <c r="L1021" t="str">
        <f>IF(טבלה20[[#This Row],[CycleNumber]]&lt;3,"",IF(טבלה20[[#This Row],[דילוג]]=1,1,IF(L1020="","",IF(טבלה20[[#This Row],[LengthofCycle]]-F1020=טבלה20[[#This Row],[הפרש קבוע אחרון]],1,IF(L1020+1&gt;3,"",L1020+1)))))</f>
        <v/>
      </c>
      <c r="M1021" t="str">
        <f>IF(AND(טבלה20[[#This Row],[פעילות]]=1,L1022=2,L1023=1,B1023&gt;טבלה20[[#This Row],[CycleNumber]]),1,"")</f>
        <v/>
      </c>
      <c r="N1021" t="str">
        <f>IF(AND(טבלה20[[#This Row],[האם יש לאישה וסת דילוג?]]=1,טבלה20[[#This Row],[CycleNumber]]&gt;5),IF(AND(טבלה20[[#This Row],[LengthofCycle]]=F1018,F1020=F1017,F1019=F1016),1,""),"")</f>
        <v/>
      </c>
      <c r="O1021" t="str">
        <f>IF(OR(טבלה20[[#This Row],[פעילות]]="",L1020=""),"",IF(טבלה20[[#This Row],[פעילות]]=1,1,0))</f>
        <v/>
      </c>
      <c r="P1021" t="str">
        <f>IF(AND(טבלה20[[#This Row],[הפרש קבוע אחרון]]&lt;&gt;"",טבלה20[[#This Row],[CycleNumber]]&lt;B1022,B1022&lt;&gt;"",טבלה20[[#This Row],[פעילות]]&lt;4),IF(F1022-טבלה20[[#This Row],[LengthofCycle]]=טבלה20[[#This Row],[הפרש קבוע אחרון]],1,0),"")</f>
        <v/>
      </c>
      <c r="Q1021" s="14" t="str">
        <f>IF(טבלה20[[#This Row],[פעילות]]="","",IF(OR(Q1020="",AND(טבלה20[[#This Row],[דילוג]]=1,L1020=3)),1,Q1020+1))</f>
        <v/>
      </c>
      <c r="R1021" s="14" t="str">
        <f>IF(AND(טבלה20[[#This Row],[מחזורי פעילות]]=3,H1022=1,טבלה20[[#This Row],[הפרש קבוע אחרון]]&lt;&gt;J1022),1,"")</f>
        <v/>
      </c>
      <c r="S1021" s="14" t="str">
        <f>IF(AND(טבלה20[[#This Row],[מחזורי פעילות]]=3,H1022=1,טבלה20[[#This Row],[הפרש קבוע אחרון]]=J1022),1,"")</f>
        <v/>
      </c>
      <c r="T1021" s="14" t="str">
        <f>IF(AND(טבלה20[[#This Row],[דילוג]]=1,טבלה20[[#This Row],[הפרש קבוע אחרון]]=J1020,טבלה20[[#This Row],[מחזורי פעילות]]&gt;1),1,"")</f>
        <v/>
      </c>
      <c r="U1021" s="14" t="str">
        <f>IF(OR(AND(טבלה20[[#This Row],[מחזורי פעילות]]&lt;&gt;"",Q1022=""),AND(טבלה20[[#This Row],[פעילות]]=3,Q1022=1)),טבלה20[[#This Row],[מחזורי פעילות]],"")</f>
        <v/>
      </c>
      <c r="V1021" s="14" t="str">
        <f>IF(טבלה20[[#This Row],[באיזה מחזור נעקר אחרי קביעה?]]&lt;&gt;"",1,"")</f>
        <v/>
      </c>
      <c r="W1021" s="14" t="str">
        <f>IF(AND(טבלה20[[#This Row],[באיזה מחזור נעקר אחרי קביעה?]]&lt;&gt;"",טבלה20[[#This Row],[CycleNumber]]&gt;B1022),טבלה20[[#This Row],[באיזה מחזור נעקר אחרי קביעה?]],"")</f>
        <v/>
      </c>
      <c r="X1021" s="14" t="str">
        <f>IF(AND(טבלה20[[#This Row],[הפרש קבוע אחרון]]&lt;&gt;"",J1020=""),טבלה20[[#This Row],[CycleNumber]],"")</f>
        <v/>
      </c>
      <c r="Y1021" s="14">
        <f>IF(OR(טבלה20[[#This Row],[CycleNumber]]&gt;B1022,B1022=""),טבלה20[[#This Row],[CycleNumber]],"")</f>
        <v>12</v>
      </c>
      <c r="Z10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1" t="s">
        <v>90</v>
      </c>
      <c r="AS1021">
        <v>11</v>
      </c>
      <c r="AT1021">
        <v>38</v>
      </c>
      <c r="AU1021">
        <f t="shared" si="33"/>
        <v>0</v>
      </c>
      <c r="AV1021" t="str">
        <f t="shared" si="34"/>
        <v/>
      </c>
    </row>
    <row r="1022" spans="1:48" x14ac:dyDescent="0.25">
      <c r="A1022" t="s">
        <v>91</v>
      </c>
      <c r="B1022">
        <v>1</v>
      </c>
      <c r="C1022">
        <v>0</v>
      </c>
      <c r="D1022">
        <v>1</v>
      </c>
      <c r="E1022">
        <v>0</v>
      </c>
      <c r="F1022">
        <v>29</v>
      </c>
      <c r="G1022">
        <f>טבלה20[[#This Row],[LengthofCycle]]+1</f>
        <v>30</v>
      </c>
      <c r="H1022" t="str">
        <f>IF(טבלה20[[#This Row],[CycleNumber]]&gt;2,IF(AND(טבלה20[[#This Row],[LengthofCycle]]-F1021=F1021-F1020,טבלה20[[#This Row],[LengthofCycle]]-F1021&lt;&gt;0),1,""),"")</f>
        <v/>
      </c>
      <c r="I1022" t="str">
        <f>IF(טבלה20[[#This Row],[דילוג]]=1,SUM(H1022:H1023),"")</f>
        <v/>
      </c>
      <c r="J1022" t="str">
        <f>IF(AND(טבלה20[[#This Row],[CycleNumber]]&gt;B1021,טבלה20[[#This Row],[CycleNumber]]&gt;2),IF(טבלה20[[#This Row],[דילוג]]=1,טבלה20[[#This Row],[LengthofCycle]]-F1021,J1021),"")</f>
        <v/>
      </c>
      <c r="K1022" t="str">
        <f>IF(AND(טבלה20[[#This Row],[CycleNumber]]&gt;B1021,טבלה20[[#This Row],[CycleNumber]]&gt;2),IF(טבלה20[[#This Row],[דילוג]]=1,1,IF(MAX(K1020:K1021)=1,1,IF(טבלה20[[#This Row],[LengthofCycle]]-F1021&lt;&gt;טבלה20[[#This Row],[הפרש קבוע אחרון]],0,""))),"")</f>
        <v/>
      </c>
      <c r="L1022" t="str">
        <f>IF(טבלה20[[#This Row],[CycleNumber]]&lt;3,"",IF(טבלה20[[#This Row],[דילוג]]=1,1,IF(L1021="","",IF(טבלה20[[#This Row],[LengthofCycle]]-F1021=טבלה20[[#This Row],[הפרש קבוע אחרון]],1,IF(L1021+1&gt;3,"",L1021+1)))))</f>
        <v/>
      </c>
      <c r="M1022" t="str">
        <f>IF(AND(טבלה20[[#This Row],[פעילות]]=1,L1023=2,L1024=1,B1024&gt;טבלה20[[#This Row],[CycleNumber]]),1,"")</f>
        <v/>
      </c>
      <c r="N1022" t="str">
        <f>IF(AND(טבלה20[[#This Row],[האם יש לאישה וסת דילוג?]]=1,טבלה20[[#This Row],[CycleNumber]]&gt;5),IF(AND(טבלה20[[#This Row],[LengthofCycle]]=F1019,F1021=F1018,F1020=F1017),1,""),"")</f>
        <v/>
      </c>
      <c r="O1022" t="str">
        <f>IF(OR(טבלה20[[#This Row],[פעילות]]="",L1021=""),"",IF(טבלה20[[#This Row],[פעילות]]=1,1,0))</f>
        <v/>
      </c>
      <c r="P1022" t="str">
        <f>IF(AND(טבלה20[[#This Row],[הפרש קבוע אחרון]]&lt;&gt;"",טבלה20[[#This Row],[CycleNumber]]&lt;B1023,B1023&lt;&gt;"",טבלה20[[#This Row],[פעילות]]&lt;4),IF(F1023-טבלה20[[#This Row],[LengthofCycle]]=טבלה20[[#This Row],[הפרש קבוע אחרון]],1,0),"")</f>
        <v/>
      </c>
      <c r="Q1022" s="14" t="str">
        <f>IF(טבלה20[[#This Row],[פעילות]]="","",IF(OR(Q1021="",AND(טבלה20[[#This Row],[דילוג]]=1,L1021=3)),1,Q1021+1))</f>
        <v/>
      </c>
      <c r="R1022" s="14" t="str">
        <f>IF(AND(טבלה20[[#This Row],[מחזורי פעילות]]=3,H1023=1,טבלה20[[#This Row],[הפרש קבוע אחרון]]&lt;&gt;J1023),1,"")</f>
        <v/>
      </c>
      <c r="S1022" s="14" t="str">
        <f>IF(AND(טבלה20[[#This Row],[מחזורי פעילות]]=3,H1023=1,טבלה20[[#This Row],[הפרש קבוע אחרון]]=J1023),1,"")</f>
        <v/>
      </c>
      <c r="T1022" s="14" t="str">
        <f>IF(AND(טבלה20[[#This Row],[דילוג]]=1,טבלה20[[#This Row],[הפרש קבוע אחרון]]=J1021,טבלה20[[#This Row],[מחזורי פעילות]]&gt;1),1,"")</f>
        <v/>
      </c>
      <c r="U1022" s="14" t="str">
        <f>IF(OR(AND(טבלה20[[#This Row],[מחזורי פעילות]]&lt;&gt;"",Q1023=""),AND(טבלה20[[#This Row],[פעילות]]=3,Q1023=1)),טבלה20[[#This Row],[מחזורי פעילות]],"")</f>
        <v/>
      </c>
      <c r="V1022" s="14" t="str">
        <f>IF(טבלה20[[#This Row],[באיזה מחזור נעקר אחרי קביעה?]]&lt;&gt;"",1,"")</f>
        <v/>
      </c>
      <c r="W1022" s="14" t="str">
        <f>IF(AND(טבלה20[[#This Row],[באיזה מחזור נעקר אחרי קביעה?]]&lt;&gt;"",טבלה20[[#This Row],[CycleNumber]]&gt;B1023),טבלה20[[#This Row],[באיזה מחזור נעקר אחרי קביעה?]],"")</f>
        <v/>
      </c>
      <c r="X1022" s="14" t="str">
        <f>IF(AND(טבלה20[[#This Row],[הפרש קבוע אחרון]]&lt;&gt;"",J1021=""),טבלה20[[#This Row],[CycleNumber]],"")</f>
        <v/>
      </c>
      <c r="Y1022" s="14" t="str">
        <f>IF(OR(טבלה20[[#This Row],[CycleNumber]]&gt;B1023,B1023=""),טבלה20[[#This Row],[CycleNumber]],"")</f>
        <v/>
      </c>
      <c r="Z10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2" t="s">
        <v>90</v>
      </c>
      <c r="AS1022">
        <v>12</v>
      </c>
      <c r="AT1022">
        <v>42</v>
      </c>
      <c r="AU1022">
        <f t="shared" si="33"/>
        <v>0</v>
      </c>
      <c r="AV1022" t="str">
        <f t="shared" si="34"/>
        <v/>
      </c>
    </row>
    <row r="1023" spans="1:48" x14ac:dyDescent="0.25">
      <c r="A1023" t="s">
        <v>91</v>
      </c>
      <c r="B1023">
        <v>2</v>
      </c>
      <c r="C1023">
        <v>0</v>
      </c>
      <c r="D1023">
        <v>1</v>
      </c>
      <c r="E1023">
        <v>0</v>
      </c>
      <c r="F1023">
        <v>25</v>
      </c>
      <c r="G1023">
        <f>טבלה20[[#This Row],[LengthofCycle]]+1</f>
        <v>26</v>
      </c>
      <c r="H1023" t="str">
        <f>IF(טבלה20[[#This Row],[CycleNumber]]&gt;2,IF(AND(טבלה20[[#This Row],[LengthofCycle]]-F1022=F1022-F1021,טבלה20[[#This Row],[LengthofCycle]]-F1022&lt;&gt;0),1,""),"")</f>
        <v/>
      </c>
      <c r="I1023" t="str">
        <f>IF(טבלה20[[#This Row],[דילוג]]=1,SUM(H1023:H1024),"")</f>
        <v/>
      </c>
      <c r="J1023" t="str">
        <f>IF(AND(טבלה20[[#This Row],[CycleNumber]]&gt;B1022,טבלה20[[#This Row],[CycleNumber]]&gt;2),IF(טבלה20[[#This Row],[דילוג]]=1,טבלה20[[#This Row],[LengthofCycle]]-F1022,J1022),"")</f>
        <v/>
      </c>
      <c r="K1023" t="str">
        <f>IF(AND(טבלה20[[#This Row],[CycleNumber]]&gt;B1022,טבלה20[[#This Row],[CycleNumber]]&gt;2),IF(טבלה20[[#This Row],[דילוג]]=1,1,IF(MAX(K1021:K1022)=1,1,IF(טבלה20[[#This Row],[LengthofCycle]]-F1022&lt;&gt;טבלה20[[#This Row],[הפרש קבוע אחרון]],0,""))),"")</f>
        <v/>
      </c>
      <c r="L1023" t="str">
        <f>IF(טבלה20[[#This Row],[CycleNumber]]&lt;3,"",IF(טבלה20[[#This Row],[דילוג]]=1,1,IF(L1022="","",IF(טבלה20[[#This Row],[LengthofCycle]]-F1022=טבלה20[[#This Row],[הפרש קבוע אחרון]],1,IF(L1022+1&gt;3,"",L1022+1)))))</f>
        <v/>
      </c>
      <c r="M1023" t="str">
        <f>IF(AND(טבלה20[[#This Row],[פעילות]]=1,L1024=2,L1025=1,B1025&gt;טבלה20[[#This Row],[CycleNumber]]),1,"")</f>
        <v/>
      </c>
      <c r="N1023" t="str">
        <f>IF(AND(טבלה20[[#This Row],[האם יש לאישה וסת דילוג?]]=1,טבלה20[[#This Row],[CycleNumber]]&gt;5),IF(AND(טבלה20[[#This Row],[LengthofCycle]]=F1020,F1022=F1019,F1021=F1018),1,""),"")</f>
        <v/>
      </c>
      <c r="O1023" t="str">
        <f>IF(OR(טבלה20[[#This Row],[פעילות]]="",L1022=""),"",IF(טבלה20[[#This Row],[פעילות]]=1,1,0))</f>
        <v/>
      </c>
      <c r="P1023" t="str">
        <f>IF(AND(טבלה20[[#This Row],[הפרש קבוע אחרון]]&lt;&gt;"",טבלה20[[#This Row],[CycleNumber]]&lt;B1024,B1024&lt;&gt;"",טבלה20[[#This Row],[פעילות]]&lt;4),IF(F1024-טבלה20[[#This Row],[LengthofCycle]]=טבלה20[[#This Row],[הפרש קבוע אחרון]],1,0),"")</f>
        <v/>
      </c>
      <c r="Q1023" s="14" t="str">
        <f>IF(טבלה20[[#This Row],[פעילות]]="","",IF(OR(Q1022="",AND(טבלה20[[#This Row],[דילוג]]=1,L1022=3)),1,Q1022+1))</f>
        <v/>
      </c>
      <c r="R1023" s="14" t="str">
        <f>IF(AND(טבלה20[[#This Row],[מחזורי פעילות]]=3,H1024=1,טבלה20[[#This Row],[הפרש קבוע אחרון]]&lt;&gt;J1024),1,"")</f>
        <v/>
      </c>
      <c r="S1023" s="14" t="str">
        <f>IF(AND(טבלה20[[#This Row],[מחזורי פעילות]]=3,H1024=1,טבלה20[[#This Row],[הפרש קבוע אחרון]]=J1024),1,"")</f>
        <v/>
      </c>
      <c r="T1023" s="14" t="str">
        <f>IF(AND(טבלה20[[#This Row],[דילוג]]=1,טבלה20[[#This Row],[הפרש קבוע אחרון]]=J1022,טבלה20[[#This Row],[מחזורי פעילות]]&gt;1),1,"")</f>
        <v/>
      </c>
      <c r="U1023" s="14" t="str">
        <f>IF(OR(AND(טבלה20[[#This Row],[מחזורי פעילות]]&lt;&gt;"",Q1024=""),AND(טבלה20[[#This Row],[פעילות]]=3,Q1024=1)),טבלה20[[#This Row],[מחזורי פעילות]],"")</f>
        <v/>
      </c>
      <c r="V1023" s="14" t="str">
        <f>IF(טבלה20[[#This Row],[באיזה מחזור נעקר אחרי קביעה?]]&lt;&gt;"",1,"")</f>
        <v/>
      </c>
      <c r="W1023" s="14" t="str">
        <f>IF(AND(טבלה20[[#This Row],[באיזה מחזור נעקר אחרי קביעה?]]&lt;&gt;"",טבלה20[[#This Row],[CycleNumber]]&gt;B1024),טבלה20[[#This Row],[באיזה מחזור נעקר אחרי קביעה?]],"")</f>
        <v/>
      </c>
      <c r="X1023" s="14" t="str">
        <f>IF(AND(טבלה20[[#This Row],[הפרש קבוע אחרון]]&lt;&gt;"",J1022=""),טבלה20[[#This Row],[CycleNumber]],"")</f>
        <v/>
      </c>
      <c r="Y1023" s="14" t="str">
        <f>IF(OR(טבלה20[[#This Row],[CycleNumber]]&gt;B1024,B1024=""),טבלה20[[#This Row],[CycleNumber]],"")</f>
        <v/>
      </c>
      <c r="Z10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3" t="s">
        <v>91</v>
      </c>
      <c r="AS1023">
        <v>1</v>
      </c>
      <c r="AT1023">
        <v>29</v>
      </c>
      <c r="AU1023" t="str">
        <f t="shared" si="33"/>
        <v/>
      </c>
      <c r="AV1023" t="str">
        <f t="shared" si="34"/>
        <v/>
      </c>
    </row>
    <row r="1024" spans="1:48" x14ac:dyDescent="0.25">
      <c r="A1024" t="s">
        <v>91</v>
      </c>
      <c r="B1024">
        <v>3</v>
      </c>
      <c r="C1024">
        <v>0</v>
      </c>
      <c r="D1024">
        <v>1</v>
      </c>
      <c r="E1024">
        <v>0</v>
      </c>
      <c r="F1024">
        <v>26</v>
      </c>
      <c r="G1024">
        <f>טבלה20[[#This Row],[LengthofCycle]]+1</f>
        <v>27</v>
      </c>
      <c r="H1024" t="str">
        <f>IF(טבלה20[[#This Row],[CycleNumber]]&gt;2,IF(AND(טבלה20[[#This Row],[LengthofCycle]]-F1023=F1023-F1022,טבלה20[[#This Row],[LengthofCycle]]-F1023&lt;&gt;0),1,""),"")</f>
        <v/>
      </c>
      <c r="I1024" t="str">
        <f>IF(טבלה20[[#This Row],[דילוג]]=1,SUM(H1024:H1025),"")</f>
        <v/>
      </c>
      <c r="J1024" t="str">
        <f>IF(AND(טבלה20[[#This Row],[CycleNumber]]&gt;B1023,טבלה20[[#This Row],[CycleNumber]]&gt;2),IF(טבלה20[[#This Row],[דילוג]]=1,טבלה20[[#This Row],[LengthofCycle]]-F1023,J1023),"")</f>
        <v/>
      </c>
      <c r="K1024">
        <f>IF(AND(טבלה20[[#This Row],[CycleNumber]]&gt;B1023,טבלה20[[#This Row],[CycleNumber]]&gt;2),IF(טבלה20[[#This Row],[דילוג]]=1,1,IF(MAX(K1022:K1023)=1,1,IF(טבלה20[[#This Row],[LengthofCycle]]-F1023&lt;&gt;טבלה20[[#This Row],[הפרש קבוע אחרון]],0,""))),"")</f>
        <v>0</v>
      </c>
      <c r="L1024" t="str">
        <f>IF(טבלה20[[#This Row],[CycleNumber]]&lt;3,"",IF(טבלה20[[#This Row],[דילוג]]=1,1,IF(L1023="","",IF(טבלה20[[#This Row],[LengthofCycle]]-F1023=טבלה20[[#This Row],[הפרש קבוע אחרון]],1,IF(L1023+1&gt;3,"",L1023+1)))))</f>
        <v/>
      </c>
      <c r="M1024" t="str">
        <f>IF(AND(טבלה20[[#This Row],[פעילות]]=1,L1025=2,L1026=1,B1026&gt;טבלה20[[#This Row],[CycleNumber]]),1,"")</f>
        <v/>
      </c>
      <c r="N1024" t="str">
        <f>IF(AND(טבלה20[[#This Row],[האם יש לאישה וסת דילוג?]]=1,טבלה20[[#This Row],[CycleNumber]]&gt;5),IF(AND(טבלה20[[#This Row],[LengthofCycle]]=F1021,F1023=F1020,F1022=F1019),1,""),"")</f>
        <v/>
      </c>
      <c r="O1024" t="str">
        <f>IF(OR(טבלה20[[#This Row],[פעילות]]="",L1023=""),"",IF(טבלה20[[#This Row],[פעילות]]=1,1,0))</f>
        <v/>
      </c>
      <c r="P1024" t="str">
        <f>IF(AND(טבלה20[[#This Row],[הפרש קבוע אחרון]]&lt;&gt;"",טבלה20[[#This Row],[CycleNumber]]&lt;B1025,B1025&lt;&gt;"",טבלה20[[#This Row],[פעילות]]&lt;4),IF(F1025-טבלה20[[#This Row],[LengthofCycle]]=טבלה20[[#This Row],[הפרש קבוע אחרון]],1,0),"")</f>
        <v/>
      </c>
      <c r="Q1024" s="14" t="str">
        <f>IF(טבלה20[[#This Row],[פעילות]]="","",IF(OR(Q1023="",AND(טבלה20[[#This Row],[דילוג]]=1,L1023=3)),1,Q1023+1))</f>
        <v/>
      </c>
      <c r="R1024" s="14" t="str">
        <f>IF(AND(טבלה20[[#This Row],[מחזורי פעילות]]=3,H1025=1,טבלה20[[#This Row],[הפרש קבוע אחרון]]&lt;&gt;J1025),1,"")</f>
        <v/>
      </c>
      <c r="S1024" s="14" t="str">
        <f>IF(AND(טבלה20[[#This Row],[מחזורי פעילות]]=3,H1025=1,טבלה20[[#This Row],[הפרש קבוע אחרון]]=J1025),1,"")</f>
        <v/>
      </c>
      <c r="T1024" s="14" t="str">
        <f>IF(AND(טבלה20[[#This Row],[דילוג]]=1,טבלה20[[#This Row],[הפרש קבוע אחרון]]=J1023,טבלה20[[#This Row],[מחזורי פעילות]]&gt;1),1,"")</f>
        <v/>
      </c>
      <c r="U1024" s="14" t="str">
        <f>IF(OR(AND(טבלה20[[#This Row],[מחזורי פעילות]]&lt;&gt;"",Q1025=""),AND(טבלה20[[#This Row],[פעילות]]=3,Q1025=1)),טבלה20[[#This Row],[מחזורי פעילות]],"")</f>
        <v/>
      </c>
      <c r="V1024" s="14" t="str">
        <f>IF(טבלה20[[#This Row],[באיזה מחזור נעקר אחרי קביעה?]]&lt;&gt;"",1,"")</f>
        <v/>
      </c>
      <c r="W1024" s="14" t="str">
        <f>IF(AND(טבלה20[[#This Row],[באיזה מחזור נעקר אחרי קביעה?]]&lt;&gt;"",טבלה20[[#This Row],[CycleNumber]]&gt;B1025),טבלה20[[#This Row],[באיזה מחזור נעקר אחרי קביעה?]],"")</f>
        <v/>
      </c>
      <c r="X1024" s="14" t="str">
        <f>IF(AND(טבלה20[[#This Row],[הפרש קבוע אחרון]]&lt;&gt;"",J1023=""),טבלה20[[#This Row],[CycleNumber]],"")</f>
        <v/>
      </c>
      <c r="Y1024" s="14" t="str">
        <f>IF(OR(טבלה20[[#This Row],[CycleNumber]]&gt;B1025,B1025=""),טבלה20[[#This Row],[CycleNumber]],"")</f>
        <v/>
      </c>
      <c r="Z10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4" t="s">
        <v>91</v>
      </c>
      <c r="AS1024">
        <v>2</v>
      </c>
      <c r="AT1024">
        <v>25</v>
      </c>
      <c r="AU1024" t="str">
        <f t="shared" si="33"/>
        <v/>
      </c>
      <c r="AV1024" t="str">
        <f t="shared" si="34"/>
        <v/>
      </c>
    </row>
    <row r="1025" spans="1:48" x14ac:dyDescent="0.25">
      <c r="A1025" t="s">
        <v>91</v>
      </c>
      <c r="B1025">
        <v>4</v>
      </c>
      <c r="C1025">
        <v>0</v>
      </c>
      <c r="D1025">
        <v>1</v>
      </c>
      <c r="E1025">
        <v>0</v>
      </c>
      <c r="F1025">
        <v>25</v>
      </c>
      <c r="G1025">
        <f>טבלה20[[#This Row],[LengthofCycle]]+1</f>
        <v>26</v>
      </c>
      <c r="H1025" t="str">
        <f>IF(טבלה20[[#This Row],[CycleNumber]]&gt;2,IF(AND(טבלה20[[#This Row],[LengthofCycle]]-F1024=F1024-F1023,טבלה20[[#This Row],[LengthofCycle]]-F1024&lt;&gt;0),1,""),"")</f>
        <v/>
      </c>
      <c r="I1025" t="str">
        <f>IF(טבלה20[[#This Row],[דילוג]]=1,SUM(H1025:H1026),"")</f>
        <v/>
      </c>
      <c r="J1025" t="str">
        <f>IF(AND(טבלה20[[#This Row],[CycleNumber]]&gt;B1024,טבלה20[[#This Row],[CycleNumber]]&gt;2),IF(טבלה20[[#This Row],[דילוג]]=1,טבלה20[[#This Row],[LengthofCycle]]-F1024,J1024),"")</f>
        <v/>
      </c>
      <c r="K1025">
        <f>IF(AND(טבלה20[[#This Row],[CycleNumber]]&gt;B1024,טבלה20[[#This Row],[CycleNumber]]&gt;2),IF(טבלה20[[#This Row],[דילוג]]=1,1,IF(MAX(K1023:K1024)=1,1,IF(טבלה20[[#This Row],[LengthofCycle]]-F1024&lt;&gt;טבלה20[[#This Row],[הפרש קבוע אחרון]],0,""))),"")</f>
        <v>0</v>
      </c>
      <c r="L1025" t="str">
        <f>IF(טבלה20[[#This Row],[CycleNumber]]&lt;3,"",IF(טבלה20[[#This Row],[דילוג]]=1,1,IF(L1024="","",IF(טבלה20[[#This Row],[LengthofCycle]]-F1024=טבלה20[[#This Row],[הפרש קבוע אחרון]],1,IF(L1024+1&gt;3,"",L1024+1)))))</f>
        <v/>
      </c>
      <c r="M1025" t="str">
        <f>IF(AND(טבלה20[[#This Row],[פעילות]]=1,L1026=2,L1027=1,B1027&gt;טבלה20[[#This Row],[CycleNumber]]),1,"")</f>
        <v/>
      </c>
      <c r="N1025" t="str">
        <f>IF(AND(טבלה20[[#This Row],[האם יש לאישה וסת דילוג?]]=1,טבלה20[[#This Row],[CycleNumber]]&gt;5),IF(AND(טבלה20[[#This Row],[LengthofCycle]]=F1022,F1024=F1021,F1023=F1020),1,""),"")</f>
        <v/>
      </c>
      <c r="O1025" t="str">
        <f>IF(OR(טבלה20[[#This Row],[פעילות]]="",L1024=""),"",IF(טבלה20[[#This Row],[פעילות]]=1,1,0))</f>
        <v/>
      </c>
      <c r="P1025" t="str">
        <f>IF(AND(טבלה20[[#This Row],[הפרש קבוע אחרון]]&lt;&gt;"",טבלה20[[#This Row],[CycleNumber]]&lt;B1026,B1026&lt;&gt;"",טבלה20[[#This Row],[פעילות]]&lt;4),IF(F1026-טבלה20[[#This Row],[LengthofCycle]]=טבלה20[[#This Row],[הפרש קבוע אחרון]],1,0),"")</f>
        <v/>
      </c>
      <c r="Q1025" s="14" t="str">
        <f>IF(טבלה20[[#This Row],[פעילות]]="","",IF(OR(Q1024="",AND(טבלה20[[#This Row],[דילוג]]=1,L1024=3)),1,Q1024+1))</f>
        <v/>
      </c>
      <c r="R1025" s="14" t="str">
        <f>IF(AND(טבלה20[[#This Row],[מחזורי פעילות]]=3,H1026=1,טבלה20[[#This Row],[הפרש קבוע אחרון]]&lt;&gt;J1026),1,"")</f>
        <v/>
      </c>
      <c r="S1025" s="14" t="str">
        <f>IF(AND(טבלה20[[#This Row],[מחזורי פעילות]]=3,H1026=1,טבלה20[[#This Row],[הפרש קבוע אחרון]]=J1026),1,"")</f>
        <v/>
      </c>
      <c r="T1025" s="14" t="str">
        <f>IF(AND(טבלה20[[#This Row],[דילוג]]=1,טבלה20[[#This Row],[הפרש קבוע אחרון]]=J1024,טבלה20[[#This Row],[מחזורי פעילות]]&gt;1),1,"")</f>
        <v/>
      </c>
      <c r="U1025" s="14" t="str">
        <f>IF(OR(AND(טבלה20[[#This Row],[מחזורי פעילות]]&lt;&gt;"",Q1026=""),AND(טבלה20[[#This Row],[פעילות]]=3,Q1026=1)),טבלה20[[#This Row],[מחזורי פעילות]],"")</f>
        <v/>
      </c>
      <c r="V1025" s="14" t="str">
        <f>IF(טבלה20[[#This Row],[באיזה מחזור נעקר אחרי קביעה?]]&lt;&gt;"",1,"")</f>
        <v/>
      </c>
      <c r="W1025" s="14" t="str">
        <f>IF(AND(טבלה20[[#This Row],[באיזה מחזור נעקר אחרי קביעה?]]&lt;&gt;"",טבלה20[[#This Row],[CycleNumber]]&gt;B1026),טבלה20[[#This Row],[באיזה מחזור נעקר אחרי קביעה?]],"")</f>
        <v/>
      </c>
      <c r="X1025" s="14" t="str">
        <f>IF(AND(טבלה20[[#This Row],[הפרש קבוע אחרון]]&lt;&gt;"",J1024=""),טבלה20[[#This Row],[CycleNumber]],"")</f>
        <v/>
      </c>
      <c r="Y1025" s="14" t="str">
        <f>IF(OR(טבלה20[[#This Row],[CycleNumber]]&gt;B1026,B1026=""),טבלה20[[#This Row],[CycleNumber]],"")</f>
        <v/>
      </c>
      <c r="Z10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5" t="s">
        <v>91</v>
      </c>
      <c r="AS1025">
        <v>3</v>
      </c>
      <c r="AT1025">
        <v>26</v>
      </c>
      <c r="AU1025">
        <f t="shared" si="33"/>
        <v>0</v>
      </c>
      <c r="AV1025" t="str">
        <f t="shared" si="34"/>
        <v/>
      </c>
    </row>
    <row r="1026" spans="1:48" x14ac:dyDescent="0.25">
      <c r="A1026" t="s">
        <v>91</v>
      </c>
      <c r="B1026">
        <v>5</v>
      </c>
      <c r="C1026">
        <v>0</v>
      </c>
      <c r="D1026">
        <v>1</v>
      </c>
      <c r="E1026">
        <v>0</v>
      </c>
      <c r="F1026">
        <v>26</v>
      </c>
      <c r="G1026">
        <f>טבלה20[[#This Row],[LengthofCycle]]+1</f>
        <v>27</v>
      </c>
      <c r="H1026" t="str">
        <f>IF(טבלה20[[#This Row],[CycleNumber]]&gt;2,IF(AND(טבלה20[[#This Row],[LengthofCycle]]-F1025=F1025-F1024,טבלה20[[#This Row],[LengthofCycle]]-F1025&lt;&gt;0),1,""),"")</f>
        <v/>
      </c>
      <c r="I1026" t="str">
        <f>IF(טבלה20[[#This Row],[דילוג]]=1,SUM(H1026:H1027),"")</f>
        <v/>
      </c>
      <c r="J1026" t="str">
        <f>IF(AND(טבלה20[[#This Row],[CycleNumber]]&gt;B1025,טבלה20[[#This Row],[CycleNumber]]&gt;2),IF(טבלה20[[#This Row],[דילוג]]=1,טבלה20[[#This Row],[LengthofCycle]]-F1025,J1025),"")</f>
        <v/>
      </c>
      <c r="K1026">
        <f>IF(AND(טבלה20[[#This Row],[CycleNumber]]&gt;B1025,טבלה20[[#This Row],[CycleNumber]]&gt;2),IF(טבלה20[[#This Row],[דילוג]]=1,1,IF(MAX(K1024:K1025)=1,1,IF(טבלה20[[#This Row],[LengthofCycle]]-F1025&lt;&gt;טבלה20[[#This Row],[הפרש קבוע אחרון]],0,""))),"")</f>
        <v>0</v>
      </c>
      <c r="L1026" t="str">
        <f>IF(טבלה20[[#This Row],[CycleNumber]]&lt;3,"",IF(טבלה20[[#This Row],[דילוג]]=1,1,IF(L1025="","",IF(טבלה20[[#This Row],[LengthofCycle]]-F1025=טבלה20[[#This Row],[הפרש קבוע אחרון]],1,IF(L1025+1&gt;3,"",L1025+1)))))</f>
        <v/>
      </c>
      <c r="M1026" t="str">
        <f>IF(AND(טבלה20[[#This Row],[פעילות]]=1,L1027=2,L1028=1,B1028&gt;טבלה20[[#This Row],[CycleNumber]]),1,"")</f>
        <v/>
      </c>
      <c r="N1026" t="str">
        <f>IF(AND(טבלה20[[#This Row],[האם יש לאישה וסת דילוג?]]=1,טבלה20[[#This Row],[CycleNumber]]&gt;5),IF(AND(טבלה20[[#This Row],[LengthofCycle]]=F1023,F1025=F1022,F1024=F1021),1,""),"")</f>
        <v/>
      </c>
      <c r="O1026" t="str">
        <f>IF(OR(טבלה20[[#This Row],[פעילות]]="",L1025=""),"",IF(טבלה20[[#This Row],[פעילות]]=1,1,0))</f>
        <v/>
      </c>
      <c r="P1026" t="str">
        <f>IF(AND(טבלה20[[#This Row],[הפרש קבוע אחרון]]&lt;&gt;"",טבלה20[[#This Row],[CycleNumber]]&lt;B1027,B1027&lt;&gt;"",טבלה20[[#This Row],[פעילות]]&lt;4),IF(F1027-טבלה20[[#This Row],[LengthofCycle]]=טבלה20[[#This Row],[הפרש קבוע אחרון]],1,0),"")</f>
        <v/>
      </c>
      <c r="Q1026" s="14" t="str">
        <f>IF(טבלה20[[#This Row],[פעילות]]="","",IF(OR(Q1025="",AND(טבלה20[[#This Row],[דילוג]]=1,L1025=3)),1,Q1025+1))</f>
        <v/>
      </c>
      <c r="R1026" s="14" t="str">
        <f>IF(AND(טבלה20[[#This Row],[מחזורי פעילות]]=3,H1027=1,טבלה20[[#This Row],[הפרש קבוע אחרון]]&lt;&gt;J1027),1,"")</f>
        <v/>
      </c>
      <c r="S1026" s="14" t="str">
        <f>IF(AND(טבלה20[[#This Row],[מחזורי פעילות]]=3,H1027=1,טבלה20[[#This Row],[הפרש קבוע אחרון]]=J1027),1,"")</f>
        <v/>
      </c>
      <c r="T1026" s="14" t="str">
        <f>IF(AND(טבלה20[[#This Row],[דילוג]]=1,טבלה20[[#This Row],[הפרש קבוע אחרון]]=J1025,טבלה20[[#This Row],[מחזורי פעילות]]&gt;1),1,"")</f>
        <v/>
      </c>
      <c r="U1026" s="14" t="str">
        <f>IF(OR(AND(טבלה20[[#This Row],[מחזורי פעילות]]&lt;&gt;"",Q1027=""),AND(טבלה20[[#This Row],[פעילות]]=3,Q1027=1)),טבלה20[[#This Row],[מחזורי פעילות]],"")</f>
        <v/>
      </c>
      <c r="V1026" s="14" t="str">
        <f>IF(טבלה20[[#This Row],[באיזה מחזור נעקר אחרי קביעה?]]&lt;&gt;"",1,"")</f>
        <v/>
      </c>
      <c r="W1026" s="14" t="str">
        <f>IF(AND(טבלה20[[#This Row],[באיזה מחזור נעקר אחרי קביעה?]]&lt;&gt;"",טבלה20[[#This Row],[CycleNumber]]&gt;B1027),טבלה20[[#This Row],[באיזה מחזור נעקר אחרי קביעה?]],"")</f>
        <v/>
      </c>
      <c r="X1026" s="14" t="str">
        <f>IF(AND(טבלה20[[#This Row],[הפרש קבוע אחרון]]&lt;&gt;"",J1025=""),טבלה20[[#This Row],[CycleNumber]],"")</f>
        <v/>
      </c>
      <c r="Y1026" s="14" t="str">
        <f>IF(OR(טבלה20[[#This Row],[CycleNumber]]&gt;B1027,B1027=""),טבלה20[[#This Row],[CycleNumber]],"")</f>
        <v/>
      </c>
      <c r="Z10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6" t="s">
        <v>91</v>
      </c>
      <c r="AS1026">
        <v>4</v>
      </c>
      <c r="AT1026">
        <v>25</v>
      </c>
      <c r="AU1026">
        <f t="shared" si="33"/>
        <v>0</v>
      </c>
      <c r="AV1026" t="str">
        <f t="shared" si="34"/>
        <v/>
      </c>
    </row>
    <row r="1027" spans="1:48" x14ac:dyDescent="0.25">
      <c r="A1027" t="s">
        <v>91</v>
      </c>
      <c r="B1027">
        <v>6</v>
      </c>
      <c r="C1027">
        <v>0</v>
      </c>
      <c r="D1027">
        <v>1</v>
      </c>
      <c r="E1027">
        <v>0</v>
      </c>
      <c r="F1027">
        <v>27</v>
      </c>
      <c r="G1027">
        <f>טבלה20[[#This Row],[LengthofCycle]]+1</f>
        <v>28</v>
      </c>
      <c r="H1027">
        <f>IF(טבלה20[[#This Row],[CycleNumber]]&gt;2,IF(AND(טבלה20[[#This Row],[LengthofCycle]]-F1026=F1026-F1025,טבלה20[[#This Row],[LengthofCycle]]-F1026&lt;&gt;0),1,""),"")</f>
        <v>1</v>
      </c>
      <c r="I1027">
        <f>IF(טבלה20[[#This Row],[דילוג]]=1,SUM(H1027:H1028),"")</f>
        <v>1</v>
      </c>
      <c r="J1027">
        <f>IF(AND(טבלה20[[#This Row],[CycleNumber]]&gt;B1026,טבלה20[[#This Row],[CycleNumber]]&gt;2),IF(טבלה20[[#This Row],[דילוג]]=1,טבלה20[[#This Row],[LengthofCycle]]-F1026,J1026),"")</f>
        <v>1</v>
      </c>
      <c r="K1027">
        <f>IF(AND(טבלה20[[#This Row],[CycleNumber]]&gt;B1026,טבלה20[[#This Row],[CycleNumber]]&gt;2),IF(טבלה20[[#This Row],[דילוג]]=1,1,IF(MAX(K1025:K1026)=1,1,IF(טבלה20[[#This Row],[LengthofCycle]]-F1026&lt;&gt;טבלה20[[#This Row],[הפרש קבוע אחרון]],0,""))),"")</f>
        <v>1</v>
      </c>
      <c r="L1027">
        <f>IF(טבלה20[[#This Row],[CycleNumber]]&lt;3,"",IF(טבלה20[[#This Row],[דילוג]]=1,1,IF(L1026="","",IF(טבלה20[[#This Row],[LengthofCycle]]-F1026=טבלה20[[#This Row],[הפרש קבוע אחרון]],1,IF(L1026+1&gt;3,"",L1026+1)))))</f>
        <v>1</v>
      </c>
      <c r="M1027" t="str">
        <f>IF(AND(טבלה20[[#This Row],[פעילות]]=1,L1028=2,L1029=1,B1029&gt;טבלה20[[#This Row],[CycleNumber]]),1,"")</f>
        <v/>
      </c>
      <c r="N1027" t="str">
        <f>IF(AND(טבלה20[[#This Row],[האם יש לאישה וסת דילוג?]]=1,טבלה20[[#This Row],[CycleNumber]]&gt;5),IF(AND(טבלה20[[#This Row],[LengthofCycle]]=F1024,F1026=F1023,F1025=F1022),1,""),"")</f>
        <v/>
      </c>
      <c r="O1027" t="str">
        <f>IF(OR(טבלה20[[#This Row],[פעילות]]="",L1026=""),"",IF(טבלה20[[#This Row],[פעילות]]=1,1,0))</f>
        <v/>
      </c>
      <c r="P1027">
        <f>IF(AND(טבלה20[[#This Row],[הפרש קבוע אחרון]]&lt;&gt;"",טבלה20[[#This Row],[CycleNumber]]&lt;B1028,B1028&lt;&gt;"",טבלה20[[#This Row],[פעילות]]&lt;4),IF(F1028-טבלה20[[#This Row],[LengthofCycle]]=טבלה20[[#This Row],[הפרש קבוע אחרון]],1,0),"")</f>
        <v>0</v>
      </c>
      <c r="Q1027" s="14">
        <f>IF(טבלה20[[#This Row],[פעילות]]="","",IF(OR(Q1026="",AND(טבלה20[[#This Row],[דילוג]]=1,L1026=3)),1,Q1026+1))</f>
        <v>1</v>
      </c>
      <c r="R1027" s="14" t="str">
        <f>IF(AND(טבלה20[[#This Row],[מחזורי פעילות]]=3,H1028=1,טבלה20[[#This Row],[הפרש קבוע אחרון]]&lt;&gt;J1028),1,"")</f>
        <v/>
      </c>
      <c r="S1027" s="14" t="str">
        <f>IF(AND(טבלה20[[#This Row],[מחזורי פעילות]]=3,H1028=1,טבלה20[[#This Row],[הפרש קבוע אחרון]]=J1028),1,"")</f>
        <v/>
      </c>
      <c r="T1027" s="14" t="str">
        <f>IF(AND(טבלה20[[#This Row],[דילוג]]=1,טבלה20[[#This Row],[הפרש קבוע אחרון]]=J1026,טבלה20[[#This Row],[מחזורי פעילות]]&gt;1),1,"")</f>
        <v/>
      </c>
      <c r="U1027" s="14" t="str">
        <f>IF(OR(AND(טבלה20[[#This Row],[מחזורי פעילות]]&lt;&gt;"",Q1028=""),AND(טבלה20[[#This Row],[פעילות]]=3,Q1028=1)),טבלה20[[#This Row],[מחזורי פעילות]],"")</f>
        <v/>
      </c>
      <c r="V1027" s="14" t="str">
        <f>IF(טבלה20[[#This Row],[באיזה מחזור נעקר אחרי קביעה?]]&lt;&gt;"",1,"")</f>
        <v/>
      </c>
      <c r="W1027" s="14" t="str">
        <f>IF(AND(טבלה20[[#This Row],[באיזה מחזור נעקר אחרי קביעה?]]&lt;&gt;"",טבלה20[[#This Row],[CycleNumber]]&gt;B1028),טבלה20[[#This Row],[באיזה מחזור נעקר אחרי קביעה?]],"")</f>
        <v/>
      </c>
      <c r="X1027" s="14">
        <f>IF(AND(טבלה20[[#This Row],[הפרש קבוע אחרון]]&lt;&gt;"",J1026=""),טבלה20[[#This Row],[CycleNumber]],"")</f>
        <v>6</v>
      </c>
      <c r="Y1027" s="14" t="str">
        <f>IF(OR(טבלה20[[#This Row],[CycleNumber]]&gt;B1028,B1028=""),טבלה20[[#This Row],[CycleNumber]],"")</f>
        <v/>
      </c>
      <c r="Z10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7" t="s">
        <v>91</v>
      </c>
      <c r="AS1027">
        <v>5</v>
      </c>
      <c r="AT1027">
        <v>26</v>
      </c>
      <c r="AU1027">
        <f t="shared" si="33"/>
        <v>0</v>
      </c>
      <c r="AV1027" t="str">
        <f t="shared" si="34"/>
        <v/>
      </c>
    </row>
    <row r="1028" spans="1:48" x14ac:dyDescent="0.25">
      <c r="A1028" t="s">
        <v>91</v>
      </c>
      <c r="B1028">
        <v>7</v>
      </c>
      <c r="C1028">
        <v>0</v>
      </c>
      <c r="D1028">
        <v>1</v>
      </c>
      <c r="E1028">
        <v>0</v>
      </c>
      <c r="F1028">
        <v>25</v>
      </c>
      <c r="G1028">
        <f>טבלה20[[#This Row],[LengthofCycle]]+1</f>
        <v>26</v>
      </c>
      <c r="H1028" t="str">
        <f>IF(טבלה20[[#This Row],[CycleNumber]]&gt;2,IF(AND(טבלה20[[#This Row],[LengthofCycle]]-F1027=F1027-F1026,טבלה20[[#This Row],[LengthofCycle]]-F1027&lt;&gt;0),1,""),"")</f>
        <v/>
      </c>
      <c r="I1028" t="str">
        <f>IF(טבלה20[[#This Row],[דילוג]]=1,SUM(H1028:H1029),"")</f>
        <v/>
      </c>
      <c r="J1028">
        <f>IF(AND(טבלה20[[#This Row],[CycleNumber]]&gt;B1027,טבלה20[[#This Row],[CycleNumber]]&gt;2),IF(טבלה20[[#This Row],[דילוג]]=1,טבלה20[[#This Row],[LengthofCycle]]-F1027,J1027),"")</f>
        <v>1</v>
      </c>
      <c r="K1028">
        <f>IF(AND(טבלה20[[#This Row],[CycleNumber]]&gt;B1027,טבלה20[[#This Row],[CycleNumber]]&gt;2),IF(טבלה20[[#This Row],[דילוג]]=1,1,IF(MAX(K1026:K1027)=1,1,IF(טבלה20[[#This Row],[LengthofCycle]]-F1027&lt;&gt;טבלה20[[#This Row],[הפרש קבוע אחרון]],0,""))),"")</f>
        <v>1</v>
      </c>
      <c r="L1028">
        <f>IF(טבלה20[[#This Row],[CycleNumber]]&lt;3,"",IF(טבלה20[[#This Row],[דילוג]]=1,1,IF(L1027="","",IF(טבלה20[[#This Row],[LengthofCycle]]-F1027=טבלה20[[#This Row],[הפרש קבוע אחרון]],1,IF(L1027+1&gt;3,"",L1027+1)))))</f>
        <v>2</v>
      </c>
      <c r="M1028" t="str">
        <f>IF(AND(טבלה20[[#This Row],[פעילות]]=1,L1029=2,L1030=1,B1030&gt;טבלה20[[#This Row],[CycleNumber]]),1,"")</f>
        <v/>
      </c>
      <c r="N1028" t="str">
        <f>IF(AND(טבלה20[[#This Row],[האם יש לאישה וסת דילוג?]]=1,טבלה20[[#This Row],[CycleNumber]]&gt;5),IF(AND(טבלה20[[#This Row],[LengthofCycle]]=F1025,F1027=F1024,F1026=F1023),1,""),"")</f>
        <v/>
      </c>
      <c r="O1028">
        <f>IF(OR(טבלה20[[#This Row],[פעילות]]="",L1027=""),"",IF(טבלה20[[#This Row],[פעילות]]=1,1,0))</f>
        <v>0</v>
      </c>
      <c r="P1028">
        <f>IF(AND(טבלה20[[#This Row],[הפרש קבוע אחרון]]&lt;&gt;"",טבלה20[[#This Row],[CycleNumber]]&lt;B1029,B1029&lt;&gt;"",טבלה20[[#This Row],[פעילות]]&lt;4),IF(F1029-טבלה20[[#This Row],[LengthofCycle]]=טבלה20[[#This Row],[הפרש קבוע אחרון]],1,0),"")</f>
        <v>0</v>
      </c>
      <c r="Q1028" s="14">
        <f>IF(טבלה20[[#This Row],[פעילות]]="","",IF(OR(Q1027="",AND(טבלה20[[#This Row],[דילוג]]=1,L1027=3)),1,Q1027+1))</f>
        <v>2</v>
      </c>
      <c r="R1028" s="14" t="str">
        <f>IF(AND(טבלה20[[#This Row],[מחזורי פעילות]]=3,H1029=1,טבלה20[[#This Row],[הפרש קבוע אחרון]]&lt;&gt;J1029),1,"")</f>
        <v/>
      </c>
      <c r="S1028" s="14" t="str">
        <f>IF(AND(טבלה20[[#This Row],[מחזורי פעילות]]=3,H1029=1,טבלה20[[#This Row],[הפרש קבוע אחרון]]=J1029),1,"")</f>
        <v/>
      </c>
      <c r="T1028" s="14" t="str">
        <f>IF(AND(טבלה20[[#This Row],[דילוג]]=1,טבלה20[[#This Row],[הפרש קבוע אחרון]]=J1027,טבלה20[[#This Row],[מחזורי פעילות]]&gt;1),1,"")</f>
        <v/>
      </c>
      <c r="U1028" s="14" t="str">
        <f>IF(OR(AND(טבלה20[[#This Row],[מחזורי פעילות]]&lt;&gt;"",Q1029=""),AND(טבלה20[[#This Row],[פעילות]]=3,Q1029=1)),טבלה20[[#This Row],[מחזורי פעילות]],"")</f>
        <v/>
      </c>
      <c r="V1028" s="14" t="str">
        <f>IF(טבלה20[[#This Row],[באיזה מחזור נעקר אחרי קביעה?]]&lt;&gt;"",1,"")</f>
        <v/>
      </c>
      <c r="W1028" s="14" t="str">
        <f>IF(AND(טבלה20[[#This Row],[באיזה מחזור נעקר אחרי קביעה?]]&lt;&gt;"",טבלה20[[#This Row],[CycleNumber]]&gt;B1029),טבלה20[[#This Row],[באיזה מחזור נעקר אחרי קביעה?]],"")</f>
        <v/>
      </c>
      <c r="X1028" s="14" t="str">
        <f>IF(AND(טבלה20[[#This Row],[הפרש קבוע אחרון]]&lt;&gt;"",J1027=""),טבלה20[[#This Row],[CycleNumber]],"")</f>
        <v/>
      </c>
      <c r="Y1028" s="14" t="str">
        <f>IF(OR(טבלה20[[#This Row],[CycleNumber]]&gt;B1029,B1029=""),טבלה20[[#This Row],[CycleNumber]],"")</f>
        <v/>
      </c>
      <c r="Z10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8" t="s">
        <v>91</v>
      </c>
      <c r="AS1028">
        <v>6</v>
      </c>
      <c r="AT1028">
        <v>27</v>
      </c>
      <c r="AU1028">
        <f t="shared" si="33"/>
        <v>1</v>
      </c>
      <c r="AV1028" t="str">
        <f t="shared" si="34"/>
        <v/>
      </c>
    </row>
    <row r="1029" spans="1:48" x14ac:dyDescent="0.25">
      <c r="A1029" t="s">
        <v>91</v>
      </c>
      <c r="B1029">
        <v>8</v>
      </c>
      <c r="C1029">
        <v>0</v>
      </c>
      <c r="D1029">
        <v>1</v>
      </c>
      <c r="E1029">
        <v>0</v>
      </c>
      <c r="F1029">
        <v>27</v>
      </c>
      <c r="G1029">
        <f>טבלה20[[#This Row],[LengthofCycle]]+1</f>
        <v>28</v>
      </c>
      <c r="H1029" t="str">
        <f>IF(טבלה20[[#This Row],[CycleNumber]]&gt;2,IF(AND(טבלה20[[#This Row],[LengthofCycle]]-F1028=F1028-F1027,טבלה20[[#This Row],[LengthofCycle]]-F1028&lt;&gt;0),1,""),"")</f>
        <v/>
      </c>
      <c r="I1029" t="str">
        <f>IF(טבלה20[[#This Row],[דילוג]]=1,SUM(H1029:H1030),"")</f>
        <v/>
      </c>
      <c r="J1029">
        <f>IF(AND(טבלה20[[#This Row],[CycleNumber]]&gt;B1028,טבלה20[[#This Row],[CycleNumber]]&gt;2),IF(טבלה20[[#This Row],[דילוג]]=1,טבלה20[[#This Row],[LengthofCycle]]-F1028,J1028),"")</f>
        <v>1</v>
      </c>
      <c r="K1029">
        <f>IF(AND(טבלה20[[#This Row],[CycleNumber]]&gt;B1028,טבלה20[[#This Row],[CycleNumber]]&gt;2),IF(טבלה20[[#This Row],[דילוג]]=1,1,IF(MAX(K1027:K1028)=1,1,IF(טבלה20[[#This Row],[LengthofCycle]]-F1028&lt;&gt;טבלה20[[#This Row],[הפרש קבוע אחרון]],0,""))),"")</f>
        <v>1</v>
      </c>
      <c r="L1029">
        <f>IF(טבלה20[[#This Row],[CycleNumber]]&lt;3,"",IF(טבלה20[[#This Row],[דילוג]]=1,1,IF(L1028="","",IF(טבלה20[[#This Row],[LengthofCycle]]-F1028=טבלה20[[#This Row],[הפרש קבוע אחרון]],1,IF(L1028+1&gt;3,"",L1028+1)))))</f>
        <v>3</v>
      </c>
      <c r="M1029" t="str">
        <f>IF(AND(טבלה20[[#This Row],[פעילות]]=1,L1030=2,L1031=1,B1031&gt;טבלה20[[#This Row],[CycleNumber]]),1,"")</f>
        <v/>
      </c>
      <c r="N1029" t="str">
        <f>IF(AND(טבלה20[[#This Row],[האם יש לאישה וסת דילוג?]]=1,טבלה20[[#This Row],[CycleNumber]]&gt;5),IF(AND(טבלה20[[#This Row],[LengthofCycle]]=F1026,F1028=F1025,F1027=F1024),1,""),"")</f>
        <v/>
      </c>
      <c r="O1029">
        <f>IF(OR(טבלה20[[#This Row],[פעילות]]="",L1028=""),"",IF(טבלה20[[#This Row],[פעילות]]=1,1,0))</f>
        <v>0</v>
      </c>
      <c r="P1029">
        <f>IF(AND(טבלה20[[#This Row],[הפרש קבוע אחרון]]&lt;&gt;"",טבלה20[[#This Row],[CycleNumber]]&lt;B1030,B1030&lt;&gt;"",טבלה20[[#This Row],[פעילות]]&lt;4),IF(F1030-טבלה20[[#This Row],[LengthofCycle]]=טבלה20[[#This Row],[הפרש קבוע אחרון]],1,0),"")</f>
        <v>0</v>
      </c>
      <c r="Q1029" s="14">
        <f>IF(טבלה20[[#This Row],[פעילות]]="","",IF(OR(Q1028="",AND(טבלה20[[#This Row],[דילוג]]=1,L1028=3)),1,Q1028+1))</f>
        <v>3</v>
      </c>
      <c r="R1029" s="14" t="str">
        <f>IF(AND(טבלה20[[#This Row],[מחזורי פעילות]]=3,H1030=1,טבלה20[[#This Row],[הפרש קבוע אחרון]]&lt;&gt;J1030),1,"")</f>
        <v/>
      </c>
      <c r="S1029" s="14" t="str">
        <f>IF(AND(טבלה20[[#This Row],[מחזורי פעילות]]=3,H1030=1,טבלה20[[#This Row],[הפרש קבוע אחרון]]=J1030),1,"")</f>
        <v/>
      </c>
      <c r="T1029" s="14" t="str">
        <f>IF(AND(טבלה20[[#This Row],[דילוג]]=1,טבלה20[[#This Row],[הפרש קבוע אחרון]]=J1028,טבלה20[[#This Row],[מחזורי פעילות]]&gt;1),1,"")</f>
        <v/>
      </c>
      <c r="U1029" s="14">
        <f>IF(OR(AND(טבלה20[[#This Row],[מחזורי פעילות]]&lt;&gt;"",Q1030=""),AND(טבלה20[[#This Row],[פעילות]]=3,Q1030=1)),טבלה20[[#This Row],[מחזורי פעילות]],"")</f>
        <v>3</v>
      </c>
      <c r="V1029" s="14">
        <f>IF(טבלה20[[#This Row],[באיזה מחזור נעקר אחרי קביעה?]]&lt;&gt;"",1,"")</f>
        <v>1</v>
      </c>
      <c r="W1029" s="14" t="str">
        <f>IF(AND(טבלה20[[#This Row],[באיזה מחזור נעקר אחרי קביעה?]]&lt;&gt;"",טבלה20[[#This Row],[CycleNumber]]&gt;B1030),טבלה20[[#This Row],[באיזה מחזור נעקר אחרי קביעה?]],"")</f>
        <v/>
      </c>
      <c r="X1029" s="14" t="str">
        <f>IF(AND(טבלה20[[#This Row],[הפרש קבוע אחרון]]&lt;&gt;"",J1028=""),טבלה20[[#This Row],[CycleNumber]],"")</f>
        <v/>
      </c>
      <c r="Y1029" s="14" t="str">
        <f>IF(OR(טבלה20[[#This Row],[CycleNumber]]&gt;B1030,B1030=""),טבלה20[[#This Row],[CycleNumber]],"")</f>
        <v/>
      </c>
      <c r="Z10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29" t="s">
        <v>91</v>
      </c>
      <c r="AS1029">
        <v>7</v>
      </c>
      <c r="AT1029">
        <v>25</v>
      </c>
      <c r="AU1029">
        <f t="shared" ref="AU1029:AU1092" si="35">IF(AS1029=AS1027+2,IF(AND(AT1027-AT1028=AT1028-AT1029,AT1027-AT1028&lt;&gt;0),1,0),"")</f>
        <v>0</v>
      </c>
      <c r="AV1029" t="str">
        <f t="shared" si="34"/>
        <v/>
      </c>
    </row>
    <row r="1030" spans="1:48" x14ac:dyDescent="0.25">
      <c r="A1030" t="s">
        <v>91</v>
      </c>
      <c r="B1030">
        <v>9</v>
      </c>
      <c r="C1030">
        <v>0</v>
      </c>
      <c r="D1030">
        <v>1</v>
      </c>
      <c r="E1030">
        <v>0</v>
      </c>
      <c r="F1030">
        <v>26</v>
      </c>
      <c r="G1030">
        <f>טבלה20[[#This Row],[LengthofCycle]]+1</f>
        <v>27</v>
      </c>
      <c r="H1030" t="str">
        <f>IF(טבלה20[[#This Row],[CycleNumber]]&gt;2,IF(AND(טבלה20[[#This Row],[LengthofCycle]]-F1029=F1029-F1028,טבלה20[[#This Row],[LengthofCycle]]-F1029&lt;&gt;0),1,""),"")</f>
        <v/>
      </c>
      <c r="I1030" t="str">
        <f>IF(טבלה20[[#This Row],[דילוג]]=1,SUM(H1030:H1031),"")</f>
        <v/>
      </c>
      <c r="J1030">
        <f>IF(AND(טבלה20[[#This Row],[CycleNumber]]&gt;B1029,טבלה20[[#This Row],[CycleNumber]]&gt;2),IF(טבלה20[[#This Row],[דילוג]]=1,טבלה20[[#This Row],[LengthofCycle]]-F1029,J1029),"")</f>
        <v>1</v>
      </c>
      <c r="K1030">
        <f>IF(AND(טבלה20[[#This Row],[CycleNumber]]&gt;B1029,טבלה20[[#This Row],[CycleNumber]]&gt;2),IF(טבלה20[[#This Row],[דילוג]]=1,1,IF(MAX(K1028:K1029)=1,1,IF(טבלה20[[#This Row],[LengthofCycle]]-F1029&lt;&gt;טבלה20[[#This Row],[הפרש קבוע אחרון]],0,""))),"")</f>
        <v>1</v>
      </c>
      <c r="L1030" t="str">
        <f>IF(טבלה20[[#This Row],[CycleNumber]]&lt;3,"",IF(טבלה20[[#This Row],[דילוג]]=1,1,IF(L1029="","",IF(טבלה20[[#This Row],[LengthofCycle]]-F1029=טבלה20[[#This Row],[הפרש קבוע אחרון]],1,IF(L1029+1&gt;3,"",L1029+1)))))</f>
        <v/>
      </c>
      <c r="M1030" t="str">
        <f>IF(AND(טבלה20[[#This Row],[פעילות]]=1,L1031=2,L1032=1,B1032&gt;טבלה20[[#This Row],[CycleNumber]]),1,"")</f>
        <v/>
      </c>
      <c r="N1030" t="str">
        <f>IF(AND(טבלה20[[#This Row],[האם יש לאישה וסת דילוג?]]=1,טבלה20[[#This Row],[CycleNumber]]&gt;5),IF(AND(טבלה20[[#This Row],[LengthofCycle]]=F1027,F1029=F1026,F1028=F1025),1,""),"")</f>
        <v/>
      </c>
      <c r="O1030" t="str">
        <f>IF(OR(טבלה20[[#This Row],[פעילות]]="",L1029=""),"",IF(טבלה20[[#This Row],[פעילות]]=1,1,0))</f>
        <v/>
      </c>
      <c r="P1030" t="str">
        <f>IF(AND(טבלה20[[#This Row],[הפרש קבוע אחרון]]&lt;&gt;"",טבלה20[[#This Row],[CycleNumber]]&lt;B1031,B1031&lt;&gt;"",טבלה20[[#This Row],[פעילות]]&lt;4),IF(F1031-טבלה20[[#This Row],[LengthofCycle]]=טבלה20[[#This Row],[הפרש קבוע אחרון]],1,0),"")</f>
        <v/>
      </c>
      <c r="Q1030" s="14" t="str">
        <f>IF(טבלה20[[#This Row],[פעילות]]="","",IF(OR(Q1029="",AND(טבלה20[[#This Row],[דילוג]]=1,L1029=3)),1,Q1029+1))</f>
        <v/>
      </c>
      <c r="R1030" s="14" t="str">
        <f>IF(AND(טבלה20[[#This Row],[מחזורי פעילות]]=3,H1031=1,טבלה20[[#This Row],[הפרש קבוע אחרון]]&lt;&gt;J1031),1,"")</f>
        <v/>
      </c>
      <c r="S1030" s="14" t="str">
        <f>IF(AND(טבלה20[[#This Row],[מחזורי פעילות]]=3,H1031=1,טבלה20[[#This Row],[הפרש קבוע אחרון]]=J1031),1,"")</f>
        <v/>
      </c>
      <c r="T1030" s="14" t="str">
        <f>IF(AND(טבלה20[[#This Row],[דילוג]]=1,טבלה20[[#This Row],[הפרש קבוע אחרון]]=J1029,טבלה20[[#This Row],[מחזורי פעילות]]&gt;1),1,"")</f>
        <v/>
      </c>
      <c r="U1030" s="14" t="str">
        <f>IF(OR(AND(טבלה20[[#This Row],[מחזורי פעילות]]&lt;&gt;"",Q1031=""),AND(טבלה20[[#This Row],[פעילות]]=3,Q1031=1)),טבלה20[[#This Row],[מחזורי פעילות]],"")</f>
        <v/>
      </c>
      <c r="V1030" s="14" t="str">
        <f>IF(טבלה20[[#This Row],[באיזה מחזור נעקר אחרי קביעה?]]&lt;&gt;"",1,"")</f>
        <v/>
      </c>
      <c r="W1030" s="14" t="str">
        <f>IF(AND(טבלה20[[#This Row],[באיזה מחזור נעקר אחרי קביעה?]]&lt;&gt;"",טבלה20[[#This Row],[CycleNumber]]&gt;B1031),טבלה20[[#This Row],[באיזה מחזור נעקר אחרי קביעה?]],"")</f>
        <v/>
      </c>
      <c r="X1030" s="14" t="str">
        <f>IF(AND(טבלה20[[#This Row],[הפרש קבוע אחרון]]&lt;&gt;"",J1029=""),טבלה20[[#This Row],[CycleNumber]],"")</f>
        <v/>
      </c>
      <c r="Y1030" s="14" t="str">
        <f>IF(OR(טבלה20[[#This Row],[CycleNumber]]&gt;B1031,B1031=""),טבלה20[[#This Row],[CycleNumber]],"")</f>
        <v/>
      </c>
      <c r="Z10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0" t="s">
        <v>91</v>
      </c>
      <c r="AS1030">
        <v>8</v>
      </c>
      <c r="AT1030">
        <v>27</v>
      </c>
      <c r="AU1030">
        <f t="shared" si="35"/>
        <v>0</v>
      </c>
      <c r="AV1030" t="str">
        <f t="shared" ref="AV1030:AV1093" si="36">IF(AND(AU1030=1,AU1029=1),1,"")</f>
        <v/>
      </c>
    </row>
    <row r="1031" spans="1:48" x14ac:dyDescent="0.25">
      <c r="A1031" t="s">
        <v>91</v>
      </c>
      <c r="B1031">
        <v>10</v>
      </c>
      <c r="C1031">
        <v>0</v>
      </c>
      <c r="D1031">
        <v>1</v>
      </c>
      <c r="E1031">
        <v>0</v>
      </c>
      <c r="F1031">
        <v>25</v>
      </c>
      <c r="G1031">
        <f>טבלה20[[#This Row],[LengthofCycle]]+1</f>
        <v>26</v>
      </c>
      <c r="H1031">
        <f>IF(טבלה20[[#This Row],[CycleNumber]]&gt;2,IF(AND(טבלה20[[#This Row],[LengthofCycle]]-F1030=F1030-F1029,טבלה20[[#This Row],[LengthofCycle]]-F1030&lt;&gt;0),1,""),"")</f>
        <v>1</v>
      </c>
      <c r="I1031">
        <f>IF(טבלה20[[#This Row],[דילוג]]=1,SUM(H1031:H1032),"")</f>
        <v>1</v>
      </c>
      <c r="J1031">
        <f>IF(AND(טבלה20[[#This Row],[CycleNumber]]&gt;B1030,טבלה20[[#This Row],[CycleNumber]]&gt;2),IF(טבלה20[[#This Row],[דילוג]]=1,טבלה20[[#This Row],[LengthofCycle]]-F1030,J1030),"")</f>
        <v>-1</v>
      </c>
      <c r="K1031">
        <f>IF(AND(טבלה20[[#This Row],[CycleNumber]]&gt;B1030,טבלה20[[#This Row],[CycleNumber]]&gt;2),IF(טבלה20[[#This Row],[דילוג]]=1,1,IF(MAX(K1029:K1030)=1,1,IF(טבלה20[[#This Row],[LengthofCycle]]-F1030&lt;&gt;טבלה20[[#This Row],[הפרש קבוע אחרון]],0,""))),"")</f>
        <v>1</v>
      </c>
      <c r="L1031">
        <f>IF(טבלה20[[#This Row],[CycleNumber]]&lt;3,"",IF(טבלה20[[#This Row],[דילוג]]=1,1,IF(L1030="","",IF(טבלה20[[#This Row],[LengthofCycle]]-F1030=טבלה20[[#This Row],[הפרש קבוע אחרון]],1,IF(L1030+1&gt;3,"",L1030+1)))))</f>
        <v>1</v>
      </c>
      <c r="M1031" t="str">
        <f>IF(AND(טבלה20[[#This Row],[פעילות]]=1,L1032=2,L1033=1,B1033&gt;טבלה20[[#This Row],[CycleNumber]]),1,"")</f>
        <v/>
      </c>
      <c r="N1031" t="str">
        <f>IF(AND(טבלה20[[#This Row],[האם יש לאישה וסת דילוג?]]=1,טבלה20[[#This Row],[CycleNumber]]&gt;5),IF(AND(טבלה20[[#This Row],[LengthofCycle]]=F1028,F1030=F1027,F1029=F1026),1,""),"")</f>
        <v/>
      </c>
      <c r="O1031" t="str">
        <f>IF(OR(טבלה20[[#This Row],[פעילות]]="",L1030=""),"",IF(טבלה20[[#This Row],[פעילות]]=1,1,0))</f>
        <v/>
      </c>
      <c r="P1031">
        <f>IF(AND(טבלה20[[#This Row],[הפרש קבוע אחרון]]&lt;&gt;"",טבלה20[[#This Row],[CycleNumber]]&lt;B1032,B1032&lt;&gt;"",טבלה20[[#This Row],[פעילות]]&lt;4),IF(F1032-טבלה20[[#This Row],[LengthofCycle]]=טבלה20[[#This Row],[הפרש קבוע אחרון]],1,0),"")</f>
        <v>0</v>
      </c>
      <c r="Q1031" s="14">
        <f>IF(טבלה20[[#This Row],[פעילות]]="","",IF(OR(Q1030="",AND(טבלה20[[#This Row],[דילוג]]=1,L1030=3)),1,Q1030+1))</f>
        <v>1</v>
      </c>
      <c r="R1031" s="14" t="str">
        <f>IF(AND(טבלה20[[#This Row],[מחזורי פעילות]]=3,H1032=1,טבלה20[[#This Row],[הפרש קבוע אחרון]]&lt;&gt;J1032),1,"")</f>
        <v/>
      </c>
      <c r="S1031" s="14" t="str">
        <f>IF(AND(טבלה20[[#This Row],[מחזורי פעילות]]=3,H1032=1,טבלה20[[#This Row],[הפרש קבוע אחרון]]=J1032),1,"")</f>
        <v/>
      </c>
      <c r="T1031" s="14" t="str">
        <f>IF(AND(טבלה20[[#This Row],[דילוג]]=1,טבלה20[[#This Row],[הפרש קבוע אחרון]]=J1030,טבלה20[[#This Row],[מחזורי פעילות]]&gt;1),1,"")</f>
        <v/>
      </c>
      <c r="U1031" s="14" t="str">
        <f>IF(OR(AND(טבלה20[[#This Row],[מחזורי פעילות]]&lt;&gt;"",Q1032=""),AND(טבלה20[[#This Row],[פעילות]]=3,Q1032=1)),טבלה20[[#This Row],[מחזורי פעילות]],"")</f>
        <v/>
      </c>
      <c r="V1031" s="14" t="str">
        <f>IF(טבלה20[[#This Row],[באיזה מחזור נעקר אחרי קביעה?]]&lt;&gt;"",1,"")</f>
        <v/>
      </c>
      <c r="W1031" s="14" t="str">
        <f>IF(AND(טבלה20[[#This Row],[באיזה מחזור נעקר אחרי קביעה?]]&lt;&gt;"",טבלה20[[#This Row],[CycleNumber]]&gt;B1032),טבלה20[[#This Row],[באיזה מחזור נעקר אחרי קביעה?]],"")</f>
        <v/>
      </c>
      <c r="X1031" s="14" t="str">
        <f>IF(AND(טבלה20[[#This Row],[הפרש קבוע אחרון]]&lt;&gt;"",J1030=""),טבלה20[[#This Row],[CycleNumber]],"")</f>
        <v/>
      </c>
      <c r="Y1031" s="14" t="str">
        <f>IF(OR(טבלה20[[#This Row],[CycleNumber]]&gt;B1032,B1032=""),טבלה20[[#This Row],[CycleNumber]],"")</f>
        <v/>
      </c>
      <c r="Z10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1" t="s">
        <v>91</v>
      </c>
      <c r="AS1031">
        <v>9</v>
      </c>
      <c r="AT1031">
        <v>26</v>
      </c>
      <c r="AU1031">
        <f t="shared" si="35"/>
        <v>0</v>
      </c>
      <c r="AV1031" t="str">
        <f t="shared" si="36"/>
        <v/>
      </c>
    </row>
    <row r="1032" spans="1:48" x14ac:dyDescent="0.25">
      <c r="A1032" t="s">
        <v>91</v>
      </c>
      <c r="B1032">
        <v>11</v>
      </c>
      <c r="C1032">
        <v>0</v>
      </c>
      <c r="D1032">
        <v>1</v>
      </c>
      <c r="E1032">
        <v>0</v>
      </c>
      <c r="F1032">
        <v>26</v>
      </c>
      <c r="G1032">
        <f>טבלה20[[#This Row],[LengthofCycle]]+1</f>
        <v>27</v>
      </c>
      <c r="H1032" t="str">
        <f>IF(טבלה20[[#This Row],[CycleNumber]]&gt;2,IF(AND(טבלה20[[#This Row],[LengthofCycle]]-F1031=F1031-F1030,טבלה20[[#This Row],[LengthofCycle]]-F1031&lt;&gt;0),1,""),"")</f>
        <v/>
      </c>
      <c r="I1032" t="str">
        <f>IF(טבלה20[[#This Row],[דילוג]]=1,SUM(H1032:H1033),"")</f>
        <v/>
      </c>
      <c r="J1032">
        <f>IF(AND(טבלה20[[#This Row],[CycleNumber]]&gt;B1031,טבלה20[[#This Row],[CycleNumber]]&gt;2),IF(טבלה20[[#This Row],[דילוג]]=1,טבלה20[[#This Row],[LengthofCycle]]-F1031,J1031),"")</f>
        <v>-1</v>
      </c>
      <c r="K1032">
        <f>IF(AND(טבלה20[[#This Row],[CycleNumber]]&gt;B1031,טבלה20[[#This Row],[CycleNumber]]&gt;2),IF(טבלה20[[#This Row],[דילוג]]=1,1,IF(MAX(K1030:K1031)=1,1,IF(טבלה20[[#This Row],[LengthofCycle]]-F1031&lt;&gt;טבלה20[[#This Row],[הפרש קבוע אחרון]],0,""))),"")</f>
        <v>1</v>
      </c>
      <c r="L1032">
        <f>IF(טבלה20[[#This Row],[CycleNumber]]&lt;3,"",IF(טבלה20[[#This Row],[דילוג]]=1,1,IF(L1031="","",IF(טבלה20[[#This Row],[LengthofCycle]]-F1031=טבלה20[[#This Row],[הפרש קבוע אחרון]],1,IF(L1031+1&gt;3,"",L1031+1)))))</f>
        <v>2</v>
      </c>
      <c r="M1032" t="str">
        <f>IF(AND(טבלה20[[#This Row],[פעילות]]=1,L1033=2,L1034=1,B1034&gt;טבלה20[[#This Row],[CycleNumber]]),1,"")</f>
        <v/>
      </c>
      <c r="N1032" t="str">
        <f>IF(AND(טבלה20[[#This Row],[האם יש לאישה וסת דילוג?]]=1,טבלה20[[#This Row],[CycleNumber]]&gt;5),IF(AND(טבלה20[[#This Row],[LengthofCycle]]=F1029,F1031=F1028,F1030=F1027),1,""),"")</f>
        <v/>
      </c>
      <c r="O1032">
        <f>IF(OR(טבלה20[[#This Row],[פעילות]]="",L1031=""),"",IF(טבלה20[[#This Row],[פעילות]]=1,1,0))</f>
        <v>0</v>
      </c>
      <c r="P1032">
        <f>IF(AND(טבלה20[[#This Row],[הפרש קבוע אחרון]]&lt;&gt;"",טבלה20[[#This Row],[CycleNumber]]&lt;B1033,B1033&lt;&gt;"",טבלה20[[#This Row],[פעילות]]&lt;4),IF(F1033-טבלה20[[#This Row],[LengthofCycle]]=טבלה20[[#This Row],[הפרש קבוע אחרון]],1,0),"")</f>
        <v>0</v>
      </c>
      <c r="Q1032" s="14">
        <f>IF(טבלה20[[#This Row],[פעילות]]="","",IF(OR(Q1031="",AND(טבלה20[[#This Row],[דילוג]]=1,L1031=3)),1,Q1031+1))</f>
        <v>2</v>
      </c>
      <c r="R1032" s="14" t="str">
        <f>IF(AND(טבלה20[[#This Row],[מחזורי פעילות]]=3,H1033=1,טבלה20[[#This Row],[הפרש קבוע אחרון]]&lt;&gt;J1033),1,"")</f>
        <v/>
      </c>
      <c r="S1032" s="14" t="str">
        <f>IF(AND(טבלה20[[#This Row],[מחזורי פעילות]]=3,H1033=1,טבלה20[[#This Row],[הפרש קבוע אחרון]]=J1033),1,"")</f>
        <v/>
      </c>
      <c r="T1032" s="14" t="str">
        <f>IF(AND(טבלה20[[#This Row],[דילוג]]=1,טבלה20[[#This Row],[הפרש קבוע אחרון]]=J1031,טבלה20[[#This Row],[מחזורי פעילות]]&gt;1),1,"")</f>
        <v/>
      </c>
      <c r="U1032" s="14" t="str">
        <f>IF(OR(AND(טבלה20[[#This Row],[מחזורי פעילות]]&lt;&gt;"",Q1033=""),AND(טבלה20[[#This Row],[פעילות]]=3,Q1033=1)),טבלה20[[#This Row],[מחזורי פעילות]],"")</f>
        <v/>
      </c>
      <c r="V1032" s="14" t="str">
        <f>IF(טבלה20[[#This Row],[באיזה מחזור נעקר אחרי קביעה?]]&lt;&gt;"",1,"")</f>
        <v/>
      </c>
      <c r="W1032" s="14" t="str">
        <f>IF(AND(טבלה20[[#This Row],[באיזה מחזור נעקר אחרי קביעה?]]&lt;&gt;"",טבלה20[[#This Row],[CycleNumber]]&gt;B1033),טבלה20[[#This Row],[באיזה מחזור נעקר אחרי קביעה?]],"")</f>
        <v/>
      </c>
      <c r="X1032" s="14" t="str">
        <f>IF(AND(טבלה20[[#This Row],[הפרש קבוע אחרון]]&lt;&gt;"",J1031=""),טבלה20[[#This Row],[CycleNumber]],"")</f>
        <v/>
      </c>
      <c r="Y1032" s="14" t="str">
        <f>IF(OR(טבלה20[[#This Row],[CycleNumber]]&gt;B1033,B1033=""),טבלה20[[#This Row],[CycleNumber]],"")</f>
        <v/>
      </c>
      <c r="Z10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2" t="s">
        <v>91</v>
      </c>
      <c r="AS1032">
        <v>10</v>
      </c>
      <c r="AT1032">
        <v>25</v>
      </c>
      <c r="AU1032">
        <f t="shared" si="35"/>
        <v>1</v>
      </c>
      <c r="AV1032" t="str">
        <f t="shared" si="36"/>
        <v/>
      </c>
    </row>
    <row r="1033" spans="1:48" x14ac:dyDescent="0.25">
      <c r="A1033" t="s">
        <v>91</v>
      </c>
      <c r="B1033">
        <v>12</v>
      </c>
      <c r="C1033">
        <v>0</v>
      </c>
      <c r="D1033">
        <v>1</v>
      </c>
      <c r="E1033">
        <v>0</v>
      </c>
      <c r="F1033">
        <v>26</v>
      </c>
      <c r="G1033">
        <f>טבלה20[[#This Row],[LengthofCycle]]+1</f>
        <v>27</v>
      </c>
      <c r="H1033" t="str">
        <f>IF(טבלה20[[#This Row],[CycleNumber]]&gt;2,IF(AND(טבלה20[[#This Row],[LengthofCycle]]-F1032=F1032-F1031,טבלה20[[#This Row],[LengthofCycle]]-F1032&lt;&gt;0),1,""),"")</f>
        <v/>
      </c>
      <c r="I1033" t="str">
        <f>IF(טבלה20[[#This Row],[דילוג]]=1,SUM(H1033:H1034),"")</f>
        <v/>
      </c>
      <c r="J1033">
        <f>IF(AND(טבלה20[[#This Row],[CycleNumber]]&gt;B1032,טבלה20[[#This Row],[CycleNumber]]&gt;2),IF(טבלה20[[#This Row],[דילוג]]=1,טבלה20[[#This Row],[LengthofCycle]]-F1032,J1032),"")</f>
        <v>-1</v>
      </c>
      <c r="K1033">
        <f>IF(AND(טבלה20[[#This Row],[CycleNumber]]&gt;B1032,טבלה20[[#This Row],[CycleNumber]]&gt;2),IF(טבלה20[[#This Row],[דילוג]]=1,1,IF(MAX(K1031:K1032)=1,1,IF(טבלה20[[#This Row],[LengthofCycle]]-F1032&lt;&gt;טבלה20[[#This Row],[הפרש קבוע אחרון]],0,""))),"")</f>
        <v>1</v>
      </c>
      <c r="L1033">
        <f>IF(טבלה20[[#This Row],[CycleNumber]]&lt;3,"",IF(טבלה20[[#This Row],[דילוג]]=1,1,IF(L1032="","",IF(טבלה20[[#This Row],[LengthofCycle]]-F1032=טבלה20[[#This Row],[הפרש קבוע אחרון]],1,IF(L1032+1&gt;3,"",L1032+1)))))</f>
        <v>3</v>
      </c>
      <c r="M1033" t="str">
        <f>IF(AND(טבלה20[[#This Row],[פעילות]]=1,L1034=2,L1035=1,B1035&gt;טבלה20[[#This Row],[CycleNumber]]),1,"")</f>
        <v/>
      </c>
      <c r="N1033" t="str">
        <f>IF(AND(טבלה20[[#This Row],[האם יש לאישה וסת דילוג?]]=1,טבלה20[[#This Row],[CycleNumber]]&gt;5),IF(AND(טבלה20[[#This Row],[LengthofCycle]]=F1030,F1032=F1029,F1031=F1028),1,""),"")</f>
        <v/>
      </c>
      <c r="O1033">
        <f>IF(OR(טבלה20[[#This Row],[פעילות]]="",L1032=""),"",IF(טבלה20[[#This Row],[פעילות]]=1,1,0))</f>
        <v>0</v>
      </c>
      <c r="P1033">
        <f>IF(AND(טבלה20[[#This Row],[הפרש קבוע אחרון]]&lt;&gt;"",טבלה20[[#This Row],[CycleNumber]]&lt;B1034,B1034&lt;&gt;"",טבלה20[[#This Row],[פעילות]]&lt;4),IF(F1034-טבלה20[[#This Row],[LengthofCycle]]=טבלה20[[#This Row],[הפרש קבוע אחרון]],1,0),"")</f>
        <v>0</v>
      </c>
      <c r="Q1033" s="14">
        <f>IF(טבלה20[[#This Row],[פעילות]]="","",IF(OR(Q1032="",AND(טבלה20[[#This Row],[דילוג]]=1,L1032=3)),1,Q1032+1))</f>
        <v>3</v>
      </c>
      <c r="R1033" s="14" t="str">
        <f>IF(AND(טבלה20[[#This Row],[מחזורי פעילות]]=3,H1034=1,טבלה20[[#This Row],[הפרש קבוע אחרון]]&lt;&gt;J1034),1,"")</f>
        <v/>
      </c>
      <c r="S1033" s="14" t="str">
        <f>IF(AND(טבלה20[[#This Row],[מחזורי פעילות]]=3,H1034=1,טבלה20[[#This Row],[הפרש קבוע אחרון]]=J1034),1,"")</f>
        <v/>
      </c>
      <c r="T1033" s="14" t="str">
        <f>IF(AND(טבלה20[[#This Row],[דילוג]]=1,טבלה20[[#This Row],[הפרש קבוע אחרון]]=J1032,טבלה20[[#This Row],[מחזורי פעילות]]&gt;1),1,"")</f>
        <v/>
      </c>
      <c r="U1033" s="14">
        <f>IF(OR(AND(טבלה20[[#This Row],[מחזורי פעילות]]&lt;&gt;"",Q1034=""),AND(טבלה20[[#This Row],[פעילות]]=3,Q1034=1)),טבלה20[[#This Row],[מחזורי פעילות]],"")</f>
        <v>3</v>
      </c>
      <c r="V1033" s="14">
        <f>IF(טבלה20[[#This Row],[באיזה מחזור נעקר אחרי קביעה?]]&lt;&gt;"",1,"")</f>
        <v>1</v>
      </c>
      <c r="W1033" s="14" t="str">
        <f>IF(AND(טבלה20[[#This Row],[באיזה מחזור נעקר אחרי קביעה?]]&lt;&gt;"",טבלה20[[#This Row],[CycleNumber]]&gt;B1034),טבלה20[[#This Row],[באיזה מחזור נעקר אחרי קביעה?]],"")</f>
        <v/>
      </c>
      <c r="X1033" s="14" t="str">
        <f>IF(AND(טבלה20[[#This Row],[הפרש קבוע אחרון]]&lt;&gt;"",J1032=""),טבלה20[[#This Row],[CycleNumber]],"")</f>
        <v/>
      </c>
      <c r="Y1033" s="14" t="str">
        <f>IF(OR(טבלה20[[#This Row],[CycleNumber]]&gt;B1034,B1034=""),טבלה20[[#This Row],[CycleNumber]],"")</f>
        <v/>
      </c>
      <c r="Z10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3" t="s">
        <v>91</v>
      </c>
      <c r="AS1033">
        <v>11</v>
      </c>
      <c r="AT1033">
        <v>26</v>
      </c>
      <c r="AU1033">
        <f t="shared" si="35"/>
        <v>0</v>
      </c>
      <c r="AV1033" t="str">
        <f t="shared" si="36"/>
        <v/>
      </c>
    </row>
    <row r="1034" spans="1:48" x14ac:dyDescent="0.25">
      <c r="A1034" t="s">
        <v>91</v>
      </c>
      <c r="B1034">
        <v>13</v>
      </c>
      <c r="C1034">
        <v>0</v>
      </c>
      <c r="D1034">
        <v>1</v>
      </c>
      <c r="E1034">
        <v>0</v>
      </c>
      <c r="F1034">
        <v>24</v>
      </c>
      <c r="G1034">
        <f>טבלה20[[#This Row],[LengthofCycle]]+1</f>
        <v>25</v>
      </c>
      <c r="H1034" t="str">
        <f>IF(טבלה20[[#This Row],[CycleNumber]]&gt;2,IF(AND(טבלה20[[#This Row],[LengthofCycle]]-F1033=F1033-F1032,טבלה20[[#This Row],[LengthofCycle]]-F1033&lt;&gt;0),1,""),"")</f>
        <v/>
      </c>
      <c r="I1034" t="str">
        <f>IF(טבלה20[[#This Row],[דילוג]]=1,SUM(H1034:H1035),"")</f>
        <v/>
      </c>
      <c r="J1034">
        <f>IF(AND(טבלה20[[#This Row],[CycleNumber]]&gt;B1033,טבלה20[[#This Row],[CycleNumber]]&gt;2),IF(טבלה20[[#This Row],[דילוג]]=1,טבלה20[[#This Row],[LengthofCycle]]-F1033,J1033),"")</f>
        <v>-1</v>
      </c>
      <c r="K1034">
        <f>IF(AND(טבלה20[[#This Row],[CycleNumber]]&gt;B1033,טבלה20[[#This Row],[CycleNumber]]&gt;2),IF(טבלה20[[#This Row],[דילוג]]=1,1,IF(MAX(K1032:K1033)=1,1,IF(טבלה20[[#This Row],[LengthofCycle]]-F1033&lt;&gt;טבלה20[[#This Row],[הפרש קבוע אחרון]],0,""))),"")</f>
        <v>1</v>
      </c>
      <c r="L1034" t="str">
        <f>IF(טבלה20[[#This Row],[CycleNumber]]&lt;3,"",IF(טבלה20[[#This Row],[דילוג]]=1,1,IF(L1033="","",IF(טבלה20[[#This Row],[LengthofCycle]]-F1033=טבלה20[[#This Row],[הפרש קבוע אחרון]],1,IF(L1033+1&gt;3,"",L1033+1)))))</f>
        <v/>
      </c>
      <c r="M1034" t="str">
        <f>IF(AND(טבלה20[[#This Row],[פעילות]]=1,L1035=2,L1036=1,B1036&gt;טבלה20[[#This Row],[CycleNumber]]),1,"")</f>
        <v/>
      </c>
      <c r="N1034" t="str">
        <f>IF(AND(טבלה20[[#This Row],[האם יש לאישה וסת דילוג?]]=1,טבלה20[[#This Row],[CycleNumber]]&gt;5),IF(AND(טבלה20[[#This Row],[LengthofCycle]]=F1031,F1033=F1030,F1032=F1029),1,""),"")</f>
        <v/>
      </c>
      <c r="O1034" t="str">
        <f>IF(OR(טבלה20[[#This Row],[פעילות]]="",L1033=""),"",IF(טבלה20[[#This Row],[פעילות]]=1,1,0))</f>
        <v/>
      </c>
      <c r="P1034" t="str">
        <f>IF(AND(טבלה20[[#This Row],[הפרש קבוע אחרון]]&lt;&gt;"",טבלה20[[#This Row],[CycleNumber]]&lt;B1035,B1035&lt;&gt;"",טבלה20[[#This Row],[פעילות]]&lt;4),IF(F1035-טבלה20[[#This Row],[LengthofCycle]]=טבלה20[[#This Row],[הפרש קבוע אחרון]],1,0),"")</f>
        <v/>
      </c>
      <c r="Q1034" s="14" t="str">
        <f>IF(טבלה20[[#This Row],[פעילות]]="","",IF(OR(Q1033="",AND(טבלה20[[#This Row],[דילוג]]=1,L1033=3)),1,Q1033+1))</f>
        <v/>
      </c>
      <c r="R1034" s="14" t="str">
        <f>IF(AND(טבלה20[[#This Row],[מחזורי פעילות]]=3,H1035=1,טבלה20[[#This Row],[הפרש קבוע אחרון]]&lt;&gt;J1035),1,"")</f>
        <v/>
      </c>
      <c r="S1034" s="14" t="str">
        <f>IF(AND(טבלה20[[#This Row],[מחזורי פעילות]]=3,H1035=1,טבלה20[[#This Row],[הפרש קבוע אחרון]]=J1035),1,"")</f>
        <v/>
      </c>
      <c r="T1034" s="14" t="str">
        <f>IF(AND(טבלה20[[#This Row],[דילוג]]=1,טבלה20[[#This Row],[הפרש קבוע אחרון]]=J1033,טבלה20[[#This Row],[מחזורי פעילות]]&gt;1),1,"")</f>
        <v/>
      </c>
      <c r="U1034" s="14" t="str">
        <f>IF(OR(AND(טבלה20[[#This Row],[מחזורי פעילות]]&lt;&gt;"",Q1035=""),AND(טבלה20[[#This Row],[פעילות]]=3,Q1035=1)),טבלה20[[#This Row],[מחזורי פעילות]],"")</f>
        <v/>
      </c>
      <c r="V1034" s="14" t="str">
        <f>IF(טבלה20[[#This Row],[באיזה מחזור נעקר אחרי קביעה?]]&lt;&gt;"",1,"")</f>
        <v/>
      </c>
      <c r="W1034" s="14" t="str">
        <f>IF(AND(טבלה20[[#This Row],[באיזה מחזור נעקר אחרי קביעה?]]&lt;&gt;"",טבלה20[[#This Row],[CycleNumber]]&gt;B1035),טבלה20[[#This Row],[באיזה מחזור נעקר אחרי קביעה?]],"")</f>
        <v/>
      </c>
      <c r="X1034" s="14" t="str">
        <f>IF(AND(טבלה20[[#This Row],[הפרש קבוע אחרון]]&lt;&gt;"",J1033=""),טבלה20[[#This Row],[CycleNumber]],"")</f>
        <v/>
      </c>
      <c r="Y1034" s="14" t="str">
        <f>IF(OR(טבלה20[[#This Row],[CycleNumber]]&gt;B1035,B1035=""),טבלה20[[#This Row],[CycleNumber]],"")</f>
        <v/>
      </c>
      <c r="Z10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4" t="s">
        <v>91</v>
      </c>
      <c r="AS1034">
        <v>12</v>
      </c>
      <c r="AT1034">
        <v>26</v>
      </c>
      <c r="AU1034">
        <f t="shared" si="35"/>
        <v>0</v>
      </c>
      <c r="AV1034" t="str">
        <f t="shared" si="36"/>
        <v/>
      </c>
    </row>
    <row r="1035" spans="1:48" x14ac:dyDescent="0.25">
      <c r="A1035" t="s">
        <v>91</v>
      </c>
      <c r="B1035">
        <v>14</v>
      </c>
      <c r="C1035">
        <v>0</v>
      </c>
      <c r="D1035">
        <v>1</v>
      </c>
      <c r="E1035">
        <v>0</v>
      </c>
      <c r="F1035">
        <v>25</v>
      </c>
      <c r="G1035">
        <f>טבלה20[[#This Row],[LengthofCycle]]+1</f>
        <v>26</v>
      </c>
      <c r="H1035" t="str">
        <f>IF(טבלה20[[#This Row],[CycleNumber]]&gt;2,IF(AND(טבלה20[[#This Row],[LengthofCycle]]-F1034=F1034-F1033,טבלה20[[#This Row],[LengthofCycle]]-F1034&lt;&gt;0),1,""),"")</f>
        <v/>
      </c>
      <c r="I1035" t="str">
        <f>IF(טבלה20[[#This Row],[דילוג]]=1,SUM(H1035:H1036),"")</f>
        <v/>
      </c>
      <c r="J1035">
        <f>IF(AND(טבלה20[[#This Row],[CycleNumber]]&gt;B1034,טבלה20[[#This Row],[CycleNumber]]&gt;2),IF(טבלה20[[#This Row],[דילוג]]=1,טבלה20[[#This Row],[LengthofCycle]]-F1034,J1034),"")</f>
        <v>-1</v>
      </c>
      <c r="K1035">
        <f>IF(AND(טבלה20[[#This Row],[CycleNumber]]&gt;B1034,טבלה20[[#This Row],[CycleNumber]]&gt;2),IF(טבלה20[[#This Row],[דילוג]]=1,1,IF(MAX(K1033:K1034)=1,1,IF(טבלה20[[#This Row],[LengthofCycle]]-F1034&lt;&gt;טבלה20[[#This Row],[הפרש קבוע אחרון]],0,""))),"")</f>
        <v>1</v>
      </c>
      <c r="L1035" t="str">
        <f>IF(טבלה20[[#This Row],[CycleNumber]]&lt;3,"",IF(טבלה20[[#This Row],[דילוג]]=1,1,IF(L1034="","",IF(טבלה20[[#This Row],[LengthofCycle]]-F1034=טבלה20[[#This Row],[הפרש קבוע אחרון]],1,IF(L1034+1&gt;3,"",L1034+1)))))</f>
        <v/>
      </c>
      <c r="M1035" t="str">
        <f>IF(AND(טבלה20[[#This Row],[פעילות]]=1,L1036=2,L1037=1,B1037&gt;טבלה20[[#This Row],[CycleNumber]]),1,"")</f>
        <v/>
      </c>
      <c r="N1035" t="str">
        <f>IF(AND(טבלה20[[#This Row],[האם יש לאישה וסת דילוג?]]=1,טבלה20[[#This Row],[CycleNumber]]&gt;5),IF(AND(טבלה20[[#This Row],[LengthofCycle]]=F1032,F1034=F1031,F1033=F1030),1,""),"")</f>
        <v/>
      </c>
      <c r="O1035" t="str">
        <f>IF(OR(טבלה20[[#This Row],[פעילות]]="",L1034=""),"",IF(טבלה20[[#This Row],[פעילות]]=1,1,0))</f>
        <v/>
      </c>
      <c r="P1035" t="str">
        <f>IF(AND(טבלה20[[#This Row],[הפרש קבוע אחרון]]&lt;&gt;"",טבלה20[[#This Row],[CycleNumber]]&lt;B1036,B1036&lt;&gt;"",טבלה20[[#This Row],[פעילות]]&lt;4),IF(F1036-טבלה20[[#This Row],[LengthofCycle]]=טבלה20[[#This Row],[הפרש קבוע אחרון]],1,0),"")</f>
        <v/>
      </c>
      <c r="Q1035" s="14" t="str">
        <f>IF(טבלה20[[#This Row],[פעילות]]="","",IF(OR(Q1034="",AND(טבלה20[[#This Row],[דילוג]]=1,L1034=3)),1,Q1034+1))</f>
        <v/>
      </c>
      <c r="R1035" s="14" t="str">
        <f>IF(AND(טבלה20[[#This Row],[מחזורי פעילות]]=3,H1036=1,טבלה20[[#This Row],[הפרש קבוע אחרון]]&lt;&gt;J1036),1,"")</f>
        <v/>
      </c>
      <c r="S1035" s="14" t="str">
        <f>IF(AND(טבלה20[[#This Row],[מחזורי פעילות]]=3,H1036=1,טבלה20[[#This Row],[הפרש קבוע אחרון]]=J1036),1,"")</f>
        <v/>
      </c>
      <c r="T1035" s="14" t="str">
        <f>IF(AND(טבלה20[[#This Row],[דילוג]]=1,טבלה20[[#This Row],[הפרש קבוע אחרון]]=J1034,טבלה20[[#This Row],[מחזורי פעילות]]&gt;1),1,"")</f>
        <v/>
      </c>
      <c r="U1035" s="14" t="str">
        <f>IF(OR(AND(טבלה20[[#This Row],[מחזורי פעילות]]&lt;&gt;"",Q1036=""),AND(טבלה20[[#This Row],[פעילות]]=3,Q1036=1)),טבלה20[[#This Row],[מחזורי פעילות]],"")</f>
        <v/>
      </c>
      <c r="V1035" s="14" t="str">
        <f>IF(טבלה20[[#This Row],[באיזה מחזור נעקר אחרי קביעה?]]&lt;&gt;"",1,"")</f>
        <v/>
      </c>
      <c r="W1035" s="14" t="str">
        <f>IF(AND(טבלה20[[#This Row],[באיזה מחזור נעקר אחרי קביעה?]]&lt;&gt;"",טבלה20[[#This Row],[CycleNumber]]&gt;B1036),טבלה20[[#This Row],[באיזה מחזור נעקר אחרי קביעה?]],"")</f>
        <v/>
      </c>
      <c r="X1035" s="14" t="str">
        <f>IF(AND(טבלה20[[#This Row],[הפרש קבוע אחרון]]&lt;&gt;"",J1034=""),טבלה20[[#This Row],[CycleNumber]],"")</f>
        <v/>
      </c>
      <c r="Y1035" s="14" t="str">
        <f>IF(OR(טבלה20[[#This Row],[CycleNumber]]&gt;B1036,B1036=""),טבלה20[[#This Row],[CycleNumber]],"")</f>
        <v/>
      </c>
      <c r="Z10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5" t="s">
        <v>91</v>
      </c>
      <c r="AS1035">
        <v>13</v>
      </c>
      <c r="AT1035">
        <v>24</v>
      </c>
      <c r="AU1035">
        <f t="shared" si="35"/>
        <v>0</v>
      </c>
      <c r="AV1035" t="str">
        <f t="shared" si="36"/>
        <v/>
      </c>
    </row>
    <row r="1036" spans="1:48" x14ac:dyDescent="0.25">
      <c r="A1036" t="s">
        <v>91</v>
      </c>
      <c r="B1036">
        <v>15</v>
      </c>
      <c r="C1036">
        <v>0</v>
      </c>
      <c r="D1036">
        <v>1</v>
      </c>
      <c r="E1036">
        <v>0</v>
      </c>
      <c r="F1036">
        <v>25</v>
      </c>
      <c r="G1036">
        <f>טבלה20[[#This Row],[LengthofCycle]]+1</f>
        <v>26</v>
      </c>
      <c r="H1036" t="str">
        <f>IF(טבלה20[[#This Row],[CycleNumber]]&gt;2,IF(AND(טבלה20[[#This Row],[LengthofCycle]]-F1035=F1035-F1034,טבלה20[[#This Row],[LengthofCycle]]-F1035&lt;&gt;0),1,""),"")</f>
        <v/>
      </c>
      <c r="I1036" t="str">
        <f>IF(טבלה20[[#This Row],[דילוג]]=1,SUM(H1036:H1037),"")</f>
        <v/>
      </c>
      <c r="J1036">
        <f>IF(AND(טבלה20[[#This Row],[CycleNumber]]&gt;B1035,טבלה20[[#This Row],[CycleNumber]]&gt;2),IF(טבלה20[[#This Row],[דילוג]]=1,טבלה20[[#This Row],[LengthofCycle]]-F1035,J1035),"")</f>
        <v>-1</v>
      </c>
      <c r="K1036">
        <f>IF(AND(טבלה20[[#This Row],[CycleNumber]]&gt;B1035,טבלה20[[#This Row],[CycleNumber]]&gt;2),IF(טבלה20[[#This Row],[דילוג]]=1,1,IF(MAX(K1034:K1035)=1,1,IF(טבלה20[[#This Row],[LengthofCycle]]-F1035&lt;&gt;טבלה20[[#This Row],[הפרש קבוע אחרון]],0,""))),"")</f>
        <v>1</v>
      </c>
      <c r="L1036" t="str">
        <f>IF(טבלה20[[#This Row],[CycleNumber]]&lt;3,"",IF(טבלה20[[#This Row],[דילוג]]=1,1,IF(L1035="","",IF(טבלה20[[#This Row],[LengthofCycle]]-F1035=טבלה20[[#This Row],[הפרש קבוע אחרון]],1,IF(L1035+1&gt;3,"",L1035+1)))))</f>
        <v/>
      </c>
      <c r="M1036" t="str">
        <f>IF(AND(טבלה20[[#This Row],[פעילות]]=1,L1037=2,L1038=1,B1038&gt;טבלה20[[#This Row],[CycleNumber]]),1,"")</f>
        <v/>
      </c>
      <c r="N1036" t="str">
        <f>IF(AND(טבלה20[[#This Row],[האם יש לאישה וסת דילוג?]]=1,טבלה20[[#This Row],[CycleNumber]]&gt;5),IF(AND(טבלה20[[#This Row],[LengthofCycle]]=F1033,F1035=F1032,F1034=F1031),1,""),"")</f>
        <v/>
      </c>
      <c r="O1036" t="str">
        <f>IF(OR(טבלה20[[#This Row],[פעילות]]="",L1035=""),"",IF(טבלה20[[#This Row],[פעילות]]=1,1,0))</f>
        <v/>
      </c>
      <c r="P1036" t="str">
        <f>IF(AND(טבלה20[[#This Row],[הפרש קבוע אחרון]]&lt;&gt;"",טבלה20[[#This Row],[CycleNumber]]&lt;B1037,B1037&lt;&gt;"",טבלה20[[#This Row],[פעילות]]&lt;4),IF(F1037-טבלה20[[#This Row],[LengthofCycle]]=טבלה20[[#This Row],[הפרש קבוע אחרון]],1,0),"")</f>
        <v/>
      </c>
      <c r="Q1036" s="14" t="str">
        <f>IF(טבלה20[[#This Row],[פעילות]]="","",IF(OR(Q1035="",AND(טבלה20[[#This Row],[דילוג]]=1,L1035=3)),1,Q1035+1))</f>
        <v/>
      </c>
      <c r="R1036" s="14" t="str">
        <f>IF(AND(טבלה20[[#This Row],[מחזורי פעילות]]=3,H1037=1,טבלה20[[#This Row],[הפרש קבוע אחרון]]&lt;&gt;J1037),1,"")</f>
        <v/>
      </c>
      <c r="S1036" s="14" t="str">
        <f>IF(AND(טבלה20[[#This Row],[מחזורי פעילות]]=3,H1037=1,טבלה20[[#This Row],[הפרש קבוע אחרון]]=J1037),1,"")</f>
        <v/>
      </c>
      <c r="T1036" s="14" t="str">
        <f>IF(AND(טבלה20[[#This Row],[דילוג]]=1,טבלה20[[#This Row],[הפרש קבוע אחרון]]=J1035,טבלה20[[#This Row],[מחזורי פעילות]]&gt;1),1,"")</f>
        <v/>
      </c>
      <c r="U1036" s="14" t="str">
        <f>IF(OR(AND(טבלה20[[#This Row],[מחזורי פעילות]]&lt;&gt;"",Q1037=""),AND(טבלה20[[#This Row],[פעילות]]=3,Q1037=1)),טבלה20[[#This Row],[מחזורי פעילות]],"")</f>
        <v/>
      </c>
      <c r="V1036" s="14" t="str">
        <f>IF(טבלה20[[#This Row],[באיזה מחזור נעקר אחרי קביעה?]]&lt;&gt;"",1,"")</f>
        <v/>
      </c>
      <c r="W1036" s="14" t="str">
        <f>IF(AND(טבלה20[[#This Row],[באיזה מחזור נעקר אחרי קביעה?]]&lt;&gt;"",טבלה20[[#This Row],[CycleNumber]]&gt;B1037),טבלה20[[#This Row],[באיזה מחזור נעקר אחרי קביעה?]],"")</f>
        <v/>
      </c>
      <c r="X1036" s="14" t="str">
        <f>IF(AND(טבלה20[[#This Row],[הפרש קבוע אחרון]]&lt;&gt;"",J1035=""),טבלה20[[#This Row],[CycleNumber]],"")</f>
        <v/>
      </c>
      <c r="Y1036" s="14" t="str">
        <f>IF(OR(טבלה20[[#This Row],[CycleNumber]]&gt;B1037,B1037=""),טבלה20[[#This Row],[CycleNumber]],"")</f>
        <v/>
      </c>
      <c r="Z10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6" t="s">
        <v>91</v>
      </c>
      <c r="AS1036">
        <v>14</v>
      </c>
      <c r="AT1036">
        <v>25</v>
      </c>
      <c r="AU1036">
        <f t="shared" si="35"/>
        <v>0</v>
      </c>
      <c r="AV1036" t="str">
        <f t="shared" si="36"/>
        <v/>
      </c>
    </row>
    <row r="1037" spans="1:48" x14ac:dyDescent="0.25">
      <c r="A1037" t="s">
        <v>91</v>
      </c>
      <c r="B1037">
        <v>16</v>
      </c>
      <c r="C1037">
        <v>0</v>
      </c>
      <c r="D1037">
        <v>1</v>
      </c>
      <c r="E1037">
        <v>0</v>
      </c>
      <c r="F1037">
        <v>27</v>
      </c>
      <c r="G1037">
        <f>טבלה20[[#This Row],[LengthofCycle]]+1</f>
        <v>28</v>
      </c>
      <c r="H1037" t="str">
        <f>IF(טבלה20[[#This Row],[CycleNumber]]&gt;2,IF(AND(טבלה20[[#This Row],[LengthofCycle]]-F1036=F1036-F1035,טבלה20[[#This Row],[LengthofCycle]]-F1036&lt;&gt;0),1,""),"")</f>
        <v/>
      </c>
      <c r="I1037" t="str">
        <f>IF(טבלה20[[#This Row],[דילוג]]=1,SUM(H1037:H1038),"")</f>
        <v/>
      </c>
      <c r="J1037">
        <f>IF(AND(טבלה20[[#This Row],[CycleNumber]]&gt;B1036,טבלה20[[#This Row],[CycleNumber]]&gt;2),IF(טבלה20[[#This Row],[דילוג]]=1,טבלה20[[#This Row],[LengthofCycle]]-F1036,J1036),"")</f>
        <v>-1</v>
      </c>
      <c r="K1037">
        <f>IF(AND(טבלה20[[#This Row],[CycleNumber]]&gt;B1036,טבלה20[[#This Row],[CycleNumber]]&gt;2),IF(טבלה20[[#This Row],[דילוג]]=1,1,IF(MAX(K1035:K1036)=1,1,IF(טבלה20[[#This Row],[LengthofCycle]]-F1036&lt;&gt;טבלה20[[#This Row],[הפרש קבוע אחרון]],0,""))),"")</f>
        <v>1</v>
      </c>
      <c r="L1037" t="str">
        <f>IF(טבלה20[[#This Row],[CycleNumber]]&lt;3,"",IF(טבלה20[[#This Row],[דילוג]]=1,1,IF(L1036="","",IF(טבלה20[[#This Row],[LengthofCycle]]-F1036=טבלה20[[#This Row],[הפרש קבוע אחרון]],1,IF(L1036+1&gt;3,"",L1036+1)))))</f>
        <v/>
      </c>
      <c r="M1037" t="str">
        <f>IF(AND(טבלה20[[#This Row],[פעילות]]=1,L1038=2,L1039=1,B1039&gt;טבלה20[[#This Row],[CycleNumber]]),1,"")</f>
        <v/>
      </c>
      <c r="N1037" t="str">
        <f>IF(AND(טבלה20[[#This Row],[האם יש לאישה וסת דילוג?]]=1,טבלה20[[#This Row],[CycleNumber]]&gt;5),IF(AND(טבלה20[[#This Row],[LengthofCycle]]=F1034,F1036=F1033,F1035=F1032),1,""),"")</f>
        <v/>
      </c>
      <c r="O1037" t="str">
        <f>IF(OR(טבלה20[[#This Row],[פעילות]]="",L1036=""),"",IF(טבלה20[[#This Row],[פעילות]]=1,1,0))</f>
        <v/>
      </c>
      <c r="P1037" t="str">
        <f>IF(AND(טבלה20[[#This Row],[הפרש קבוע אחרון]]&lt;&gt;"",טבלה20[[#This Row],[CycleNumber]]&lt;B1038,B1038&lt;&gt;"",טבלה20[[#This Row],[פעילות]]&lt;4),IF(F1038-טבלה20[[#This Row],[LengthofCycle]]=טבלה20[[#This Row],[הפרש קבוע אחרון]],1,0),"")</f>
        <v/>
      </c>
      <c r="Q1037" s="14" t="str">
        <f>IF(טבלה20[[#This Row],[פעילות]]="","",IF(OR(Q1036="",AND(טבלה20[[#This Row],[דילוג]]=1,L1036=3)),1,Q1036+1))</f>
        <v/>
      </c>
      <c r="R1037" s="14" t="str">
        <f>IF(AND(טבלה20[[#This Row],[מחזורי פעילות]]=3,H1038=1,טבלה20[[#This Row],[הפרש קבוע אחרון]]&lt;&gt;J1038),1,"")</f>
        <v/>
      </c>
      <c r="S1037" s="14" t="str">
        <f>IF(AND(טבלה20[[#This Row],[מחזורי פעילות]]=3,H1038=1,טבלה20[[#This Row],[הפרש קבוע אחרון]]=J1038),1,"")</f>
        <v/>
      </c>
      <c r="T1037" s="14" t="str">
        <f>IF(AND(טבלה20[[#This Row],[דילוג]]=1,טבלה20[[#This Row],[הפרש קבוע אחרון]]=J1036,טבלה20[[#This Row],[מחזורי פעילות]]&gt;1),1,"")</f>
        <v/>
      </c>
      <c r="U1037" s="14" t="str">
        <f>IF(OR(AND(טבלה20[[#This Row],[מחזורי פעילות]]&lt;&gt;"",Q1038=""),AND(טבלה20[[#This Row],[פעילות]]=3,Q1038=1)),טבלה20[[#This Row],[מחזורי פעילות]],"")</f>
        <v/>
      </c>
      <c r="V1037" s="14" t="str">
        <f>IF(טבלה20[[#This Row],[באיזה מחזור נעקר אחרי קביעה?]]&lt;&gt;"",1,"")</f>
        <v/>
      </c>
      <c r="W1037" s="14" t="str">
        <f>IF(AND(טבלה20[[#This Row],[באיזה מחזור נעקר אחרי קביעה?]]&lt;&gt;"",טבלה20[[#This Row],[CycleNumber]]&gt;B1038),טבלה20[[#This Row],[באיזה מחזור נעקר אחרי קביעה?]],"")</f>
        <v/>
      </c>
      <c r="X1037" s="14" t="str">
        <f>IF(AND(טבלה20[[#This Row],[הפרש קבוע אחרון]]&lt;&gt;"",J1036=""),טבלה20[[#This Row],[CycleNumber]],"")</f>
        <v/>
      </c>
      <c r="Y1037" s="14" t="str">
        <f>IF(OR(טבלה20[[#This Row],[CycleNumber]]&gt;B1038,B1038=""),טבלה20[[#This Row],[CycleNumber]],"")</f>
        <v/>
      </c>
      <c r="Z10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7" t="s">
        <v>91</v>
      </c>
      <c r="AS1037">
        <v>15</v>
      </c>
      <c r="AT1037">
        <v>25</v>
      </c>
      <c r="AU1037">
        <f t="shared" si="35"/>
        <v>0</v>
      </c>
      <c r="AV1037" t="str">
        <f t="shared" si="36"/>
        <v/>
      </c>
    </row>
    <row r="1038" spans="1:48" x14ac:dyDescent="0.25">
      <c r="A1038" t="s">
        <v>91</v>
      </c>
      <c r="B1038">
        <v>17</v>
      </c>
      <c r="C1038">
        <v>0</v>
      </c>
      <c r="D1038">
        <v>1</v>
      </c>
      <c r="E1038">
        <v>0</v>
      </c>
      <c r="F1038">
        <v>24</v>
      </c>
      <c r="G1038">
        <f>טבלה20[[#This Row],[LengthofCycle]]+1</f>
        <v>25</v>
      </c>
      <c r="H1038" t="str">
        <f>IF(טבלה20[[#This Row],[CycleNumber]]&gt;2,IF(AND(טבלה20[[#This Row],[LengthofCycle]]-F1037=F1037-F1036,טבלה20[[#This Row],[LengthofCycle]]-F1037&lt;&gt;0),1,""),"")</f>
        <v/>
      </c>
      <c r="I1038" t="str">
        <f>IF(טבלה20[[#This Row],[דילוג]]=1,SUM(H1038:H1039),"")</f>
        <v/>
      </c>
      <c r="J1038">
        <f>IF(AND(טבלה20[[#This Row],[CycleNumber]]&gt;B1037,טבלה20[[#This Row],[CycleNumber]]&gt;2),IF(טבלה20[[#This Row],[דילוג]]=1,טבלה20[[#This Row],[LengthofCycle]]-F1037,J1037),"")</f>
        <v>-1</v>
      </c>
      <c r="K1038">
        <f>IF(AND(טבלה20[[#This Row],[CycleNumber]]&gt;B1037,טבלה20[[#This Row],[CycleNumber]]&gt;2),IF(טבלה20[[#This Row],[דילוג]]=1,1,IF(MAX(K1036:K1037)=1,1,IF(טבלה20[[#This Row],[LengthofCycle]]-F1037&lt;&gt;טבלה20[[#This Row],[הפרש קבוע אחרון]],0,""))),"")</f>
        <v>1</v>
      </c>
      <c r="L1038" t="str">
        <f>IF(טבלה20[[#This Row],[CycleNumber]]&lt;3,"",IF(טבלה20[[#This Row],[דילוג]]=1,1,IF(L1037="","",IF(טבלה20[[#This Row],[LengthofCycle]]-F1037=טבלה20[[#This Row],[הפרש קבוע אחרון]],1,IF(L1037+1&gt;3,"",L1037+1)))))</f>
        <v/>
      </c>
      <c r="M1038" t="str">
        <f>IF(AND(טבלה20[[#This Row],[פעילות]]=1,L1039=2,L1040=1,B1040&gt;טבלה20[[#This Row],[CycleNumber]]),1,"")</f>
        <v/>
      </c>
      <c r="N1038" t="str">
        <f>IF(AND(טבלה20[[#This Row],[האם יש לאישה וסת דילוג?]]=1,טבלה20[[#This Row],[CycleNumber]]&gt;5),IF(AND(טבלה20[[#This Row],[LengthofCycle]]=F1035,F1037=F1034,F1036=F1033),1,""),"")</f>
        <v/>
      </c>
      <c r="O1038" t="str">
        <f>IF(OR(טבלה20[[#This Row],[פעילות]]="",L1037=""),"",IF(טבלה20[[#This Row],[פעילות]]=1,1,0))</f>
        <v/>
      </c>
      <c r="P1038" t="str">
        <f>IF(AND(טבלה20[[#This Row],[הפרש קבוע אחרון]]&lt;&gt;"",טבלה20[[#This Row],[CycleNumber]]&lt;B1039,B1039&lt;&gt;"",טבלה20[[#This Row],[פעילות]]&lt;4),IF(F1039-טבלה20[[#This Row],[LengthofCycle]]=טבלה20[[#This Row],[הפרש קבוע אחרון]],1,0),"")</f>
        <v/>
      </c>
      <c r="Q1038" s="14" t="str">
        <f>IF(טבלה20[[#This Row],[פעילות]]="","",IF(OR(Q1037="",AND(טבלה20[[#This Row],[דילוג]]=1,L1037=3)),1,Q1037+1))</f>
        <v/>
      </c>
      <c r="R1038" s="14" t="str">
        <f>IF(AND(טבלה20[[#This Row],[מחזורי פעילות]]=3,H1039=1,טבלה20[[#This Row],[הפרש קבוע אחרון]]&lt;&gt;J1039),1,"")</f>
        <v/>
      </c>
      <c r="S1038" s="14" t="str">
        <f>IF(AND(טבלה20[[#This Row],[מחזורי פעילות]]=3,H1039=1,טבלה20[[#This Row],[הפרש קבוע אחרון]]=J1039),1,"")</f>
        <v/>
      </c>
      <c r="T1038" s="14" t="str">
        <f>IF(AND(טבלה20[[#This Row],[דילוג]]=1,טבלה20[[#This Row],[הפרש קבוע אחרון]]=J1037,טבלה20[[#This Row],[מחזורי פעילות]]&gt;1),1,"")</f>
        <v/>
      </c>
      <c r="U1038" s="14" t="str">
        <f>IF(OR(AND(טבלה20[[#This Row],[מחזורי פעילות]]&lt;&gt;"",Q1039=""),AND(טבלה20[[#This Row],[פעילות]]=3,Q1039=1)),טבלה20[[#This Row],[מחזורי פעילות]],"")</f>
        <v/>
      </c>
      <c r="V1038" s="14" t="str">
        <f>IF(טבלה20[[#This Row],[באיזה מחזור נעקר אחרי קביעה?]]&lt;&gt;"",1,"")</f>
        <v/>
      </c>
      <c r="W1038" s="14" t="str">
        <f>IF(AND(טבלה20[[#This Row],[באיזה מחזור נעקר אחרי קביעה?]]&lt;&gt;"",טבלה20[[#This Row],[CycleNumber]]&gt;B1039),טבלה20[[#This Row],[באיזה מחזור נעקר אחרי קביעה?]],"")</f>
        <v/>
      </c>
      <c r="X1038" s="14" t="str">
        <f>IF(AND(טבלה20[[#This Row],[הפרש קבוע אחרון]]&lt;&gt;"",J1037=""),טבלה20[[#This Row],[CycleNumber]],"")</f>
        <v/>
      </c>
      <c r="Y1038" s="14" t="str">
        <f>IF(OR(טבלה20[[#This Row],[CycleNumber]]&gt;B1039,B1039=""),טבלה20[[#This Row],[CycleNumber]],"")</f>
        <v/>
      </c>
      <c r="Z10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8" t="s">
        <v>91</v>
      </c>
      <c r="AS1038">
        <v>16</v>
      </c>
      <c r="AT1038">
        <v>27</v>
      </c>
      <c r="AU1038">
        <f t="shared" si="35"/>
        <v>0</v>
      </c>
      <c r="AV1038" t="str">
        <f t="shared" si="36"/>
        <v/>
      </c>
    </row>
    <row r="1039" spans="1:48" x14ac:dyDescent="0.25">
      <c r="A1039" t="s">
        <v>91</v>
      </c>
      <c r="B1039">
        <v>18</v>
      </c>
      <c r="C1039">
        <v>0</v>
      </c>
      <c r="D1039">
        <v>1</v>
      </c>
      <c r="E1039">
        <v>0</v>
      </c>
      <c r="F1039">
        <v>25</v>
      </c>
      <c r="G1039">
        <f>טבלה20[[#This Row],[LengthofCycle]]+1</f>
        <v>26</v>
      </c>
      <c r="H1039" t="str">
        <f>IF(טבלה20[[#This Row],[CycleNumber]]&gt;2,IF(AND(טבלה20[[#This Row],[LengthofCycle]]-F1038=F1038-F1037,טבלה20[[#This Row],[LengthofCycle]]-F1038&lt;&gt;0),1,""),"")</f>
        <v/>
      </c>
      <c r="I1039" t="str">
        <f>IF(טבלה20[[#This Row],[דילוג]]=1,SUM(H1039:H1040),"")</f>
        <v/>
      </c>
      <c r="J1039">
        <f>IF(AND(טבלה20[[#This Row],[CycleNumber]]&gt;B1038,טבלה20[[#This Row],[CycleNumber]]&gt;2),IF(טבלה20[[#This Row],[דילוג]]=1,טבלה20[[#This Row],[LengthofCycle]]-F1038,J1038),"")</f>
        <v>-1</v>
      </c>
      <c r="K1039">
        <f>IF(AND(טבלה20[[#This Row],[CycleNumber]]&gt;B1038,טבלה20[[#This Row],[CycleNumber]]&gt;2),IF(טבלה20[[#This Row],[דילוג]]=1,1,IF(MAX(K1037:K1038)=1,1,IF(טבלה20[[#This Row],[LengthofCycle]]-F1038&lt;&gt;טבלה20[[#This Row],[הפרש קבוע אחרון]],0,""))),"")</f>
        <v>1</v>
      </c>
      <c r="L1039" t="str">
        <f>IF(טבלה20[[#This Row],[CycleNumber]]&lt;3,"",IF(טבלה20[[#This Row],[דילוג]]=1,1,IF(L1038="","",IF(טבלה20[[#This Row],[LengthofCycle]]-F1038=טבלה20[[#This Row],[הפרש קבוע אחרון]],1,IF(L1038+1&gt;3,"",L1038+1)))))</f>
        <v/>
      </c>
      <c r="M1039" t="str">
        <f>IF(AND(טבלה20[[#This Row],[פעילות]]=1,L1040=2,L1041=1,B1041&gt;טבלה20[[#This Row],[CycleNumber]]),1,"")</f>
        <v/>
      </c>
      <c r="N1039" t="str">
        <f>IF(AND(טבלה20[[#This Row],[האם יש לאישה וסת דילוג?]]=1,טבלה20[[#This Row],[CycleNumber]]&gt;5),IF(AND(טבלה20[[#This Row],[LengthofCycle]]=F1036,F1038=F1035,F1037=F1034),1,""),"")</f>
        <v/>
      </c>
      <c r="O1039" t="str">
        <f>IF(OR(טבלה20[[#This Row],[פעילות]]="",L1038=""),"",IF(טבלה20[[#This Row],[פעילות]]=1,1,0))</f>
        <v/>
      </c>
      <c r="P1039" t="str">
        <f>IF(AND(טבלה20[[#This Row],[הפרש קבוע אחרון]]&lt;&gt;"",טבלה20[[#This Row],[CycleNumber]]&lt;B1040,B1040&lt;&gt;"",טבלה20[[#This Row],[פעילות]]&lt;4),IF(F1040-טבלה20[[#This Row],[LengthofCycle]]=טבלה20[[#This Row],[הפרש קבוע אחרון]],1,0),"")</f>
        <v/>
      </c>
      <c r="Q1039" s="14" t="str">
        <f>IF(טבלה20[[#This Row],[פעילות]]="","",IF(OR(Q1038="",AND(טבלה20[[#This Row],[דילוג]]=1,L1038=3)),1,Q1038+1))</f>
        <v/>
      </c>
      <c r="R1039" s="14" t="str">
        <f>IF(AND(טבלה20[[#This Row],[מחזורי פעילות]]=3,H1040=1,טבלה20[[#This Row],[הפרש קבוע אחרון]]&lt;&gt;J1040),1,"")</f>
        <v/>
      </c>
      <c r="S1039" s="14" t="str">
        <f>IF(AND(טבלה20[[#This Row],[מחזורי פעילות]]=3,H1040=1,טבלה20[[#This Row],[הפרש קבוע אחרון]]=J1040),1,"")</f>
        <v/>
      </c>
      <c r="T1039" s="14" t="str">
        <f>IF(AND(טבלה20[[#This Row],[דילוג]]=1,טבלה20[[#This Row],[הפרש קבוע אחרון]]=J1038,טבלה20[[#This Row],[מחזורי פעילות]]&gt;1),1,"")</f>
        <v/>
      </c>
      <c r="U1039" s="14" t="str">
        <f>IF(OR(AND(טבלה20[[#This Row],[מחזורי פעילות]]&lt;&gt;"",Q1040=""),AND(טבלה20[[#This Row],[פעילות]]=3,Q1040=1)),טבלה20[[#This Row],[מחזורי פעילות]],"")</f>
        <v/>
      </c>
      <c r="V1039" s="14" t="str">
        <f>IF(טבלה20[[#This Row],[באיזה מחזור נעקר אחרי קביעה?]]&lt;&gt;"",1,"")</f>
        <v/>
      </c>
      <c r="W1039" s="14" t="str">
        <f>IF(AND(טבלה20[[#This Row],[באיזה מחזור נעקר אחרי קביעה?]]&lt;&gt;"",טבלה20[[#This Row],[CycleNumber]]&gt;B1040),טבלה20[[#This Row],[באיזה מחזור נעקר אחרי קביעה?]],"")</f>
        <v/>
      </c>
      <c r="X1039" s="14" t="str">
        <f>IF(AND(טבלה20[[#This Row],[הפרש קבוע אחרון]]&lt;&gt;"",J1038=""),טבלה20[[#This Row],[CycleNumber]],"")</f>
        <v/>
      </c>
      <c r="Y1039" s="14" t="str">
        <f>IF(OR(טבלה20[[#This Row],[CycleNumber]]&gt;B1040,B1040=""),טבלה20[[#This Row],[CycleNumber]],"")</f>
        <v/>
      </c>
      <c r="Z10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39" t="s">
        <v>91</v>
      </c>
      <c r="AS1039">
        <v>17</v>
      </c>
      <c r="AT1039">
        <v>24</v>
      </c>
      <c r="AU1039">
        <f t="shared" si="35"/>
        <v>0</v>
      </c>
      <c r="AV1039" t="str">
        <f t="shared" si="36"/>
        <v/>
      </c>
    </row>
    <row r="1040" spans="1:48" x14ac:dyDescent="0.25">
      <c r="A1040" t="s">
        <v>91</v>
      </c>
      <c r="B1040">
        <v>19</v>
      </c>
      <c r="C1040">
        <v>0</v>
      </c>
      <c r="D1040">
        <v>1</v>
      </c>
      <c r="E1040">
        <v>0</v>
      </c>
      <c r="F1040">
        <v>25</v>
      </c>
      <c r="G1040">
        <f>טבלה20[[#This Row],[LengthofCycle]]+1</f>
        <v>26</v>
      </c>
      <c r="H1040" t="str">
        <f>IF(טבלה20[[#This Row],[CycleNumber]]&gt;2,IF(AND(טבלה20[[#This Row],[LengthofCycle]]-F1039=F1039-F1038,טבלה20[[#This Row],[LengthofCycle]]-F1039&lt;&gt;0),1,""),"")</f>
        <v/>
      </c>
      <c r="I1040" t="str">
        <f>IF(טבלה20[[#This Row],[דילוג]]=1,SUM(H1040:H1041),"")</f>
        <v/>
      </c>
      <c r="J1040">
        <f>IF(AND(טבלה20[[#This Row],[CycleNumber]]&gt;B1039,טבלה20[[#This Row],[CycleNumber]]&gt;2),IF(טבלה20[[#This Row],[דילוג]]=1,טבלה20[[#This Row],[LengthofCycle]]-F1039,J1039),"")</f>
        <v>-1</v>
      </c>
      <c r="K1040">
        <f>IF(AND(טבלה20[[#This Row],[CycleNumber]]&gt;B1039,טבלה20[[#This Row],[CycleNumber]]&gt;2),IF(טבלה20[[#This Row],[דילוג]]=1,1,IF(MAX(K1038:K1039)=1,1,IF(טבלה20[[#This Row],[LengthofCycle]]-F1039&lt;&gt;טבלה20[[#This Row],[הפרש קבוע אחרון]],0,""))),"")</f>
        <v>1</v>
      </c>
      <c r="L1040" t="str">
        <f>IF(טבלה20[[#This Row],[CycleNumber]]&lt;3,"",IF(טבלה20[[#This Row],[דילוג]]=1,1,IF(L1039="","",IF(טבלה20[[#This Row],[LengthofCycle]]-F1039=טבלה20[[#This Row],[הפרש קבוע אחרון]],1,IF(L1039+1&gt;3,"",L1039+1)))))</f>
        <v/>
      </c>
      <c r="M1040" t="str">
        <f>IF(AND(טבלה20[[#This Row],[פעילות]]=1,L1041=2,L1042=1,B1042&gt;טבלה20[[#This Row],[CycleNumber]]),1,"")</f>
        <v/>
      </c>
      <c r="N1040" t="str">
        <f>IF(AND(טבלה20[[#This Row],[האם יש לאישה וסת דילוג?]]=1,טבלה20[[#This Row],[CycleNumber]]&gt;5),IF(AND(טבלה20[[#This Row],[LengthofCycle]]=F1037,F1039=F1036,F1038=F1035),1,""),"")</f>
        <v/>
      </c>
      <c r="O1040" t="str">
        <f>IF(OR(טבלה20[[#This Row],[פעילות]]="",L1039=""),"",IF(טבלה20[[#This Row],[פעילות]]=1,1,0))</f>
        <v/>
      </c>
      <c r="P1040" t="str">
        <f>IF(AND(טבלה20[[#This Row],[הפרש קבוע אחרון]]&lt;&gt;"",טבלה20[[#This Row],[CycleNumber]]&lt;B1041,B1041&lt;&gt;"",טבלה20[[#This Row],[פעילות]]&lt;4),IF(F1041-טבלה20[[#This Row],[LengthofCycle]]=טבלה20[[#This Row],[הפרש קבוע אחרון]],1,0),"")</f>
        <v/>
      </c>
      <c r="Q1040" s="14" t="str">
        <f>IF(טבלה20[[#This Row],[פעילות]]="","",IF(OR(Q1039="",AND(טבלה20[[#This Row],[דילוג]]=1,L1039=3)),1,Q1039+1))</f>
        <v/>
      </c>
      <c r="R1040" s="14" t="str">
        <f>IF(AND(טבלה20[[#This Row],[מחזורי פעילות]]=3,H1041=1,טבלה20[[#This Row],[הפרש קבוע אחרון]]&lt;&gt;J1041),1,"")</f>
        <v/>
      </c>
      <c r="S1040" s="14" t="str">
        <f>IF(AND(טבלה20[[#This Row],[מחזורי פעילות]]=3,H1041=1,טבלה20[[#This Row],[הפרש קבוע אחרון]]=J1041),1,"")</f>
        <v/>
      </c>
      <c r="T1040" s="14" t="str">
        <f>IF(AND(טבלה20[[#This Row],[דילוג]]=1,טבלה20[[#This Row],[הפרש קבוע אחרון]]=J1039,טבלה20[[#This Row],[מחזורי פעילות]]&gt;1),1,"")</f>
        <v/>
      </c>
      <c r="U1040" s="14" t="str">
        <f>IF(OR(AND(טבלה20[[#This Row],[מחזורי פעילות]]&lt;&gt;"",Q1041=""),AND(טבלה20[[#This Row],[פעילות]]=3,Q1041=1)),טבלה20[[#This Row],[מחזורי פעילות]],"")</f>
        <v/>
      </c>
      <c r="V1040" s="14" t="str">
        <f>IF(טבלה20[[#This Row],[באיזה מחזור נעקר אחרי קביעה?]]&lt;&gt;"",1,"")</f>
        <v/>
      </c>
      <c r="W1040" s="14" t="str">
        <f>IF(AND(טבלה20[[#This Row],[באיזה מחזור נעקר אחרי קביעה?]]&lt;&gt;"",טבלה20[[#This Row],[CycleNumber]]&gt;B1041),טבלה20[[#This Row],[באיזה מחזור נעקר אחרי קביעה?]],"")</f>
        <v/>
      </c>
      <c r="X1040" s="14" t="str">
        <f>IF(AND(טבלה20[[#This Row],[הפרש קבוע אחרון]]&lt;&gt;"",J1039=""),טבלה20[[#This Row],[CycleNumber]],"")</f>
        <v/>
      </c>
      <c r="Y1040" s="14" t="str">
        <f>IF(OR(טבלה20[[#This Row],[CycleNumber]]&gt;B1041,B1041=""),טבלה20[[#This Row],[CycleNumber]],"")</f>
        <v/>
      </c>
      <c r="Z10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0" t="s">
        <v>91</v>
      </c>
      <c r="AS1040">
        <v>18</v>
      </c>
      <c r="AT1040">
        <v>25</v>
      </c>
      <c r="AU1040">
        <f t="shared" si="35"/>
        <v>0</v>
      </c>
      <c r="AV1040" t="str">
        <f t="shared" si="36"/>
        <v/>
      </c>
    </row>
    <row r="1041" spans="1:48" x14ac:dyDescent="0.25">
      <c r="A1041" t="s">
        <v>91</v>
      </c>
      <c r="B1041">
        <v>20</v>
      </c>
      <c r="C1041">
        <v>0</v>
      </c>
      <c r="D1041">
        <v>1</v>
      </c>
      <c r="E1041">
        <v>0</v>
      </c>
      <c r="F1041">
        <v>29</v>
      </c>
      <c r="G1041">
        <f>טבלה20[[#This Row],[LengthofCycle]]+1</f>
        <v>30</v>
      </c>
      <c r="H1041" t="str">
        <f>IF(טבלה20[[#This Row],[CycleNumber]]&gt;2,IF(AND(טבלה20[[#This Row],[LengthofCycle]]-F1040=F1040-F1039,טבלה20[[#This Row],[LengthofCycle]]-F1040&lt;&gt;0),1,""),"")</f>
        <v/>
      </c>
      <c r="I1041" t="str">
        <f>IF(טבלה20[[#This Row],[דילוג]]=1,SUM(H1041:H1042),"")</f>
        <v/>
      </c>
      <c r="J1041">
        <f>IF(AND(טבלה20[[#This Row],[CycleNumber]]&gt;B1040,טבלה20[[#This Row],[CycleNumber]]&gt;2),IF(טבלה20[[#This Row],[דילוג]]=1,טבלה20[[#This Row],[LengthofCycle]]-F1040,J1040),"")</f>
        <v>-1</v>
      </c>
      <c r="K1041">
        <f>IF(AND(טבלה20[[#This Row],[CycleNumber]]&gt;B1040,טבלה20[[#This Row],[CycleNumber]]&gt;2),IF(טבלה20[[#This Row],[דילוג]]=1,1,IF(MAX(K1039:K1040)=1,1,IF(טבלה20[[#This Row],[LengthofCycle]]-F1040&lt;&gt;טבלה20[[#This Row],[הפרש קבוע אחרון]],0,""))),"")</f>
        <v>1</v>
      </c>
      <c r="L1041" t="str">
        <f>IF(טבלה20[[#This Row],[CycleNumber]]&lt;3,"",IF(טבלה20[[#This Row],[דילוג]]=1,1,IF(L1040="","",IF(טבלה20[[#This Row],[LengthofCycle]]-F1040=טבלה20[[#This Row],[הפרש קבוע אחרון]],1,IF(L1040+1&gt;3,"",L1040+1)))))</f>
        <v/>
      </c>
      <c r="M1041" t="str">
        <f>IF(AND(טבלה20[[#This Row],[פעילות]]=1,L1042=2,L1043=1,B1043&gt;טבלה20[[#This Row],[CycleNumber]]),1,"")</f>
        <v/>
      </c>
      <c r="N1041" t="str">
        <f>IF(AND(טבלה20[[#This Row],[האם יש לאישה וסת דילוג?]]=1,טבלה20[[#This Row],[CycleNumber]]&gt;5),IF(AND(טבלה20[[#This Row],[LengthofCycle]]=F1038,F1040=F1037,F1039=F1036),1,""),"")</f>
        <v/>
      </c>
      <c r="O1041" t="str">
        <f>IF(OR(טבלה20[[#This Row],[פעילות]]="",L1040=""),"",IF(טבלה20[[#This Row],[פעילות]]=1,1,0))</f>
        <v/>
      </c>
      <c r="P1041" t="str">
        <f>IF(AND(טבלה20[[#This Row],[הפרש קבוע אחרון]]&lt;&gt;"",טבלה20[[#This Row],[CycleNumber]]&lt;B1042,B1042&lt;&gt;"",טבלה20[[#This Row],[פעילות]]&lt;4),IF(F1042-טבלה20[[#This Row],[LengthofCycle]]=טבלה20[[#This Row],[הפרש קבוע אחרון]],1,0),"")</f>
        <v/>
      </c>
      <c r="Q1041" s="14" t="str">
        <f>IF(טבלה20[[#This Row],[פעילות]]="","",IF(OR(Q1040="",AND(טבלה20[[#This Row],[דילוג]]=1,L1040=3)),1,Q1040+1))</f>
        <v/>
      </c>
      <c r="R1041" s="14" t="str">
        <f>IF(AND(טבלה20[[#This Row],[מחזורי פעילות]]=3,H1042=1,טבלה20[[#This Row],[הפרש קבוע אחרון]]&lt;&gt;J1042),1,"")</f>
        <v/>
      </c>
      <c r="S1041" s="14" t="str">
        <f>IF(AND(טבלה20[[#This Row],[מחזורי פעילות]]=3,H1042=1,טבלה20[[#This Row],[הפרש קבוע אחרון]]=J1042),1,"")</f>
        <v/>
      </c>
      <c r="T1041" s="14" t="str">
        <f>IF(AND(טבלה20[[#This Row],[דילוג]]=1,טבלה20[[#This Row],[הפרש קבוע אחרון]]=J1040,טבלה20[[#This Row],[מחזורי פעילות]]&gt;1),1,"")</f>
        <v/>
      </c>
      <c r="U1041" s="14" t="str">
        <f>IF(OR(AND(טבלה20[[#This Row],[מחזורי פעילות]]&lt;&gt;"",Q1042=""),AND(טבלה20[[#This Row],[פעילות]]=3,Q1042=1)),טבלה20[[#This Row],[מחזורי פעילות]],"")</f>
        <v/>
      </c>
      <c r="V1041" s="14" t="str">
        <f>IF(טבלה20[[#This Row],[באיזה מחזור נעקר אחרי קביעה?]]&lt;&gt;"",1,"")</f>
        <v/>
      </c>
      <c r="W1041" s="14" t="str">
        <f>IF(AND(טבלה20[[#This Row],[באיזה מחזור נעקר אחרי קביעה?]]&lt;&gt;"",טבלה20[[#This Row],[CycleNumber]]&gt;B1042),טבלה20[[#This Row],[באיזה מחזור נעקר אחרי קביעה?]],"")</f>
        <v/>
      </c>
      <c r="X1041" s="14" t="str">
        <f>IF(AND(טבלה20[[#This Row],[הפרש קבוע אחרון]]&lt;&gt;"",J1040=""),טבלה20[[#This Row],[CycleNumber]],"")</f>
        <v/>
      </c>
      <c r="Y1041" s="14">
        <f>IF(OR(טבלה20[[#This Row],[CycleNumber]]&gt;B1042,B1042=""),טבלה20[[#This Row],[CycleNumber]],"")</f>
        <v>20</v>
      </c>
      <c r="Z10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1" t="s">
        <v>91</v>
      </c>
      <c r="AS1041">
        <v>19</v>
      </c>
      <c r="AT1041">
        <v>25</v>
      </c>
      <c r="AU1041">
        <f t="shared" si="35"/>
        <v>0</v>
      </c>
      <c r="AV1041" t="str">
        <f t="shared" si="36"/>
        <v/>
      </c>
    </row>
    <row r="1042" spans="1:48" x14ac:dyDescent="0.25">
      <c r="A1042" t="s">
        <v>92</v>
      </c>
      <c r="B1042">
        <v>1</v>
      </c>
      <c r="C1042">
        <v>0</v>
      </c>
      <c r="D1042">
        <v>1</v>
      </c>
      <c r="E1042">
        <v>0</v>
      </c>
      <c r="F1042">
        <v>39</v>
      </c>
      <c r="G1042">
        <f>טבלה20[[#This Row],[LengthofCycle]]+1</f>
        <v>40</v>
      </c>
      <c r="H1042" t="str">
        <f>IF(טבלה20[[#This Row],[CycleNumber]]&gt;2,IF(AND(טבלה20[[#This Row],[LengthofCycle]]-F1041=F1041-F1040,טבלה20[[#This Row],[LengthofCycle]]-F1041&lt;&gt;0),1,""),"")</f>
        <v/>
      </c>
      <c r="I1042" t="str">
        <f>IF(טבלה20[[#This Row],[דילוג]]=1,SUM(H1042:H1043),"")</f>
        <v/>
      </c>
      <c r="J1042" t="str">
        <f>IF(AND(טבלה20[[#This Row],[CycleNumber]]&gt;B1041,טבלה20[[#This Row],[CycleNumber]]&gt;2),IF(טבלה20[[#This Row],[דילוג]]=1,טבלה20[[#This Row],[LengthofCycle]]-F1041,J1041),"")</f>
        <v/>
      </c>
      <c r="K1042" t="str">
        <f>IF(AND(טבלה20[[#This Row],[CycleNumber]]&gt;B1041,טבלה20[[#This Row],[CycleNumber]]&gt;2),IF(טבלה20[[#This Row],[דילוג]]=1,1,IF(MAX(K1040:K1041)=1,1,IF(טבלה20[[#This Row],[LengthofCycle]]-F1041&lt;&gt;טבלה20[[#This Row],[הפרש קבוע אחרון]],0,""))),"")</f>
        <v/>
      </c>
      <c r="L1042" t="str">
        <f>IF(טבלה20[[#This Row],[CycleNumber]]&lt;3,"",IF(טבלה20[[#This Row],[דילוג]]=1,1,IF(L1041="","",IF(טבלה20[[#This Row],[LengthofCycle]]-F1041=טבלה20[[#This Row],[הפרש קבוע אחרון]],1,IF(L1041+1&gt;3,"",L1041+1)))))</f>
        <v/>
      </c>
      <c r="M1042" t="str">
        <f>IF(AND(טבלה20[[#This Row],[פעילות]]=1,L1043=2,L1044=1,B1044&gt;טבלה20[[#This Row],[CycleNumber]]),1,"")</f>
        <v/>
      </c>
      <c r="N1042" t="str">
        <f>IF(AND(טבלה20[[#This Row],[האם יש לאישה וסת דילוג?]]=1,טבלה20[[#This Row],[CycleNumber]]&gt;5),IF(AND(טבלה20[[#This Row],[LengthofCycle]]=F1039,F1041=F1038,F1040=F1037),1,""),"")</f>
        <v/>
      </c>
      <c r="O1042" t="str">
        <f>IF(OR(טבלה20[[#This Row],[פעילות]]="",L1041=""),"",IF(טבלה20[[#This Row],[פעילות]]=1,1,0))</f>
        <v/>
      </c>
      <c r="P1042" t="str">
        <f>IF(AND(טבלה20[[#This Row],[הפרש קבוע אחרון]]&lt;&gt;"",טבלה20[[#This Row],[CycleNumber]]&lt;B1043,B1043&lt;&gt;"",טבלה20[[#This Row],[פעילות]]&lt;4),IF(F1043-טבלה20[[#This Row],[LengthofCycle]]=טבלה20[[#This Row],[הפרש קבוע אחרון]],1,0),"")</f>
        <v/>
      </c>
      <c r="Q1042" s="14" t="str">
        <f>IF(טבלה20[[#This Row],[פעילות]]="","",IF(OR(Q1041="",AND(טבלה20[[#This Row],[דילוג]]=1,L1041=3)),1,Q1041+1))</f>
        <v/>
      </c>
      <c r="R1042" s="14" t="str">
        <f>IF(AND(טבלה20[[#This Row],[מחזורי פעילות]]=3,H1043=1,טבלה20[[#This Row],[הפרש קבוע אחרון]]&lt;&gt;J1043),1,"")</f>
        <v/>
      </c>
      <c r="S1042" s="14" t="str">
        <f>IF(AND(טבלה20[[#This Row],[מחזורי פעילות]]=3,H1043=1,טבלה20[[#This Row],[הפרש קבוע אחרון]]=J1043),1,"")</f>
        <v/>
      </c>
      <c r="T1042" s="14" t="str">
        <f>IF(AND(טבלה20[[#This Row],[דילוג]]=1,טבלה20[[#This Row],[הפרש קבוע אחרון]]=J1041,טבלה20[[#This Row],[מחזורי פעילות]]&gt;1),1,"")</f>
        <v/>
      </c>
      <c r="U1042" s="14" t="str">
        <f>IF(OR(AND(טבלה20[[#This Row],[מחזורי פעילות]]&lt;&gt;"",Q1043=""),AND(טבלה20[[#This Row],[פעילות]]=3,Q1043=1)),טבלה20[[#This Row],[מחזורי פעילות]],"")</f>
        <v/>
      </c>
      <c r="V1042" s="14" t="str">
        <f>IF(טבלה20[[#This Row],[באיזה מחזור נעקר אחרי קביעה?]]&lt;&gt;"",1,"")</f>
        <v/>
      </c>
      <c r="W1042" s="14" t="str">
        <f>IF(AND(טבלה20[[#This Row],[באיזה מחזור נעקר אחרי קביעה?]]&lt;&gt;"",טבלה20[[#This Row],[CycleNumber]]&gt;B1043),טבלה20[[#This Row],[באיזה מחזור נעקר אחרי קביעה?]],"")</f>
        <v/>
      </c>
      <c r="X1042" s="14" t="str">
        <f>IF(AND(טבלה20[[#This Row],[הפרש קבוע אחרון]]&lt;&gt;"",J1041=""),טבלה20[[#This Row],[CycleNumber]],"")</f>
        <v/>
      </c>
      <c r="Y1042" s="14" t="str">
        <f>IF(OR(טבלה20[[#This Row],[CycleNumber]]&gt;B1043,B1043=""),טבלה20[[#This Row],[CycleNumber]],"")</f>
        <v/>
      </c>
      <c r="Z10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2" t="s">
        <v>91</v>
      </c>
      <c r="AS1042">
        <v>20</v>
      </c>
      <c r="AT1042">
        <v>29</v>
      </c>
      <c r="AU1042">
        <f t="shared" si="35"/>
        <v>0</v>
      </c>
      <c r="AV1042" t="str">
        <f t="shared" si="36"/>
        <v/>
      </c>
    </row>
    <row r="1043" spans="1:48" x14ac:dyDescent="0.25">
      <c r="A1043" t="s">
        <v>92</v>
      </c>
      <c r="B1043">
        <v>2</v>
      </c>
      <c r="C1043">
        <v>0</v>
      </c>
      <c r="D1043">
        <v>1</v>
      </c>
      <c r="E1043">
        <v>0</v>
      </c>
      <c r="F1043">
        <v>23</v>
      </c>
      <c r="G1043">
        <f>טבלה20[[#This Row],[LengthofCycle]]+1</f>
        <v>24</v>
      </c>
      <c r="H1043" t="str">
        <f>IF(טבלה20[[#This Row],[CycleNumber]]&gt;2,IF(AND(טבלה20[[#This Row],[LengthofCycle]]-F1042=F1042-F1041,טבלה20[[#This Row],[LengthofCycle]]-F1042&lt;&gt;0),1,""),"")</f>
        <v/>
      </c>
      <c r="I1043" t="str">
        <f>IF(טבלה20[[#This Row],[דילוג]]=1,SUM(H1043:H1044),"")</f>
        <v/>
      </c>
      <c r="J1043" t="str">
        <f>IF(AND(טבלה20[[#This Row],[CycleNumber]]&gt;B1042,טבלה20[[#This Row],[CycleNumber]]&gt;2),IF(טבלה20[[#This Row],[דילוג]]=1,טבלה20[[#This Row],[LengthofCycle]]-F1042,J1042),"")</f>
        <v/>
      </c>
      <c r="K1043" t="str">
        <f>IF(AND(טבלה20[[#This Row],[CycleNumber]]&gt;B1042,טבלה20[[#This Row],[CycleNumber]]&gt;2),IF(טבלה20[[#This Row],[דילוג]]=1,1,IF(MAX(K1041:K1042)=1,1,IF(טבלה20[[#This Row],[LengthofCycle]]-F1042&lt;&gt;טבלה20[[#This Row],[הפרש קבוע אחרון]],0,""))),"")</f>
        <v/>
      </c>
      <c r="L1043" t="str">
        <f>IF(טבלה20[[#This Row],[CycleNumber]]&lt;3,"",IF(טבלה20[[#This Row],[דילוג]]=1,1,IF(L1042="","",IF(טבלה20[[#This Row],[LengthofCycle]]-F1042=טבלה20[[#This Row],[הפרש קבוע אחרון]],1,IF(L1042+1&gt;3,"",L1042+1)))))</f>
        <v/>
      </c>
      <c r="M1043" t="str">
        <f>IF(AND(טבלה20[[#This Row],[פעילות]]=1,L1044=2,L1045=1,B1045&gt;טבלה20[[#This Row],[CycleNumber]]),1,"")</f>
        <v/>
      </c>
      <c r="N1043" t="str">
        <f>IF(AND(טבלה20[[#This Row],[האם יש לאישה וסת דילוג?]]=1,טבלה20[[#This Row],[CycleNumber]]&gt;5),IF(AND(טבלה20[[#This Row],[LengthofCycle]]=F1040,F1042=F1039,F1041=F1038),1,""),"")</f>
        <v/>
      </c>
      <c r="O1043" t="str">
        <f>IF(OR(טבלה20[[#This Row],[פעילות]]="",L1042=""),"",IF(טבלה20[[#This Row],[פעילות]]=1,1,0))</f>
        <v/>
      </c>
      <c r="P1043" t="str">
        <f>IF(AND(טבלה20[[#This Row],[הפרש קבוע אחרון]]&lt;&gt;"",טבלה20[[#This Row],[CycleNumber]]&lt;B1044,B1044&lt;&gt;"",טבלה20[[#This Row],[פעילות]]&lt;4),IF(F1044-טבלה20[[#This Row],[LengthofCycle]]=טבלה20[[#This Row],[הפרש קבוע אחרון]],1,0),"")</f>
        <v/>
      </c>
      <c r="Q1043" s="14" t="str">
        <f>IF(טבלה20[[#This Row],[פעילות]]="","",IF(OR(Q1042="",AND(טבלה20[[#This Row],[דילוג]]=1,L1042=3)),1,Q1042+1))</f>
        <v/>
      </c>
      <c r="R1043" s="14" t="str">
        <f>IF(AND(טבלה20[[#This Row],[מחזורי פעילות]]=3,H1044=1,טבלה20[[#This Row],[הפרש קבוע אחרון]]&lt;&gt;J1044),1,"")</f>
        <v/>
      </c>
      <c r="S1043" s="14" t="str">
        <f>IF(AND(טבלה20[[#This Row],[מחזורי פעילות]]=3,H1044=1,טבלה20[[#This Row],[הפרש קבוע אחרון]]=J1044),1,"")</f>
        <v/>
      </c>
      <c r="T1043" s="14" t="str">
        <f>IF(AND(טבלה20[[#This Row],[דילוג]]=1,טבלה20[[#This Row],[הפרש קבוע אחרון]]=J1042,טבלה20[[#This Row],[מחזורי פעילות]]&gt;1),1,"")</f>
        <v/>
      </c>
      <c r="U1043" s="14" t="str">
        <f>IF(OR(AND(טבלה20[[#This Row],[מחזורי פעילות]]&lt;&gt;"",Q1044=""),AND(טבלה20[[#This Row],[פעילות]]=3,Q1044=1)),טבלה20[[#This Row],[מחזורי פעילות]],"")</f>
        <v/>
      </c>
      <c r="V1043" s="14" t="str">
        <f>IF(טבלה20[[#This Row],[באיזה מחזור נעקר אחרי קביעה?]]&lt;&gt;"",1,"")</f>
        <v/>
      </c>
      <c r="W1043" s="14" t="str">
        <f>IF(AND(טבלה20[[#This Row],[באיזה מחזור נעקר אחרי קביעה?]]&lt;&gt;"",טבלה20[[#This Row],[CycleNumber]]&gt;B1044),טבלה20[[#This Row],[באיזה מחזור נעקר אחרי קביעה?]],"")</f>
        <v/>
      </c>
      <c r="X1043" s="14" t="str">
        <f>IF(AND(טבלה20[[#This Row],[הפרש קבוע אחרון]]&lt;&gt;"",J1042=""),טבלה20[[#This Row],[CycleNumber]],"")</f>
        <v/>
      </c>
      <c r="Y1043" s="14" t="str">
        <f>IF(OR(טבלה20[[#This Row],[CycleNumber]]&gt;B1044,B1044=""),טבלה20[[#This Row],[CycleNumber]],"")</f>
        <v/>
      </c>
      <c r="Z10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3" t="s">
        <v>92</v>
      </c>
      <c r="AS1043">
        <v>1</v>
      </c>
      <c r="AT1043">
        <v>39</v>
      </c>
      <c r="AU1043" t="str">
        <f t="shared" si="35"/>
        <v/>
      </c>
      <c r="AV1043" t="str">
        <f t="shared" si="36"/>
        <v/>
      </c>
    </row>
    <row r="1044" spans="1:48" x14ac:dyDescent="0.25">
      <c r="A1044" t="s">
        <v>92</v>
      </c>
      <c r="B1044">
        <v>3</v>
      </c>
      <c r="C1044">
        <v>0</v>
      </c>
      <c r="D1044">
        <v>1</v>
      </c>
      <c r="E1044">
        <v>0</v>
      </c>
      <c r="F1044">
        <v>30</v>
      </c>
      <c r="G1044">
        <f>טבלה20[[#This Row],[LengthofCycle]]+1</f>
        <v>31</v>
      </c>
      <c r="H1044" t="str">
        <f>IF(טבלה20[[#This Row],[CycleNumber]]&gt;2,IF(AND(טבלה20[[#This Row],[LengthofCycle]]-F1043=F1043-F1042,טבלה20[[#This Row],[LengthofCycle]]-F1043&lt;&gt;0),1,""),"")</f>
        <v/>
      </c>
      <c r="I1044" t="str">
        <f>IF(טבלה20[[#This Row],[דילוג]]=1,SUM(H1044:H1045),"")</f>
        <v/>
      </c>
      <c r="J1044" t="str">
        <f>IF(AND(טבלה20[[#This Row],[CycleNumber]]&gt;B1043,טבלה20[[#This Row],[CycleNumber]]&gt;2),IF(טבלה20[[#This Row],[דילוג]]=1,טבלה20[[#This Row],[LengthofCycle]]-F1043,J1043),"")</f>
        <v/>
      </c>
      <c r="K1044">
        <f>IF(AND(טבלה20[[#This Row],[CycleNumber]]&gt;B1043,טבלה20[[#This Row],[CycleNumber]]&gt;2),IF(טבלה20[[#This Row],[דילוג]]=1,1,IF(MAX(K1042:K1043)=1,1,IF(טבלה20[[#This Row],[LengthofCycle]]-F1043&lt;&gt;טבלה20[[#This Row],[הפרש קבוע אחרון]],0,""))),"")</f>
        <v>0</v>
      </c>
      <c r="L1044" t="str">
        <f>IF(טבלה20[[#This Row],[CycleNumber]]&lt;3,"",IF(טבלה20[[#This Row],[דילוג]]=1,1,IF(L1043="","",IF(טבלה20[[#This Row],[LengthofCycle]]-F1043=טבלה20[[#This Row],[הפרש קבוע אחרון]],1,IF(L1043+1&gt;3,"",L1043+1)))))</f>
        <v/>
      </c>
      <c r="M1044" t="str">
        <f>IF(AND(טבלה20[[#This Row],[פעילות]]=1,L1045=2,L1046=1,B1046&gt;טבלה20[[#This Row],[CycleNumber]]),1,"")</f>
        <v/>
      </c>
      <c r="N1044" t="str">
        <f>IF(AND(טבלה20[[#This Row],[האם יש לאישה וסת דילוג?]]=1,טבלה20[[#This Row],[CycleNumber]]&gt;5),IF(AND(טבלה20[[#This Row],[LengthofCycle]]=F1041,F1043=F1040,F1042=F1039),1,""),"")</f>
        <v/>
      </c>
      <c r="O1044" t="str">
        <f>IF(OR(טבלה20[[#This Row],[פעילות]]="",L1043=""),"",IF(טבלה20[[#This Row],[פעילות]]=1,1,0))</f>
        <v/>
      </c>
      <c r="P1044" t="str">
        <f>IF(AND(טבלה20[[#This Row],[הפרש קבוע אחרון]]&lt;&gt;"",טבלה20[[#This Row],[CycleNumber]]&lt;B1045,B1045&lt;&gt;"",טבלה20[[#This Row],[פעילות]]&lt;4),IF(F1045-טבלה20[[#This Row],[LengthofCycle]]=טבלה20[[#This Row],[הפרש קבוע אחרון]],1,0),"")</f>
        <v/>
      </c>
      <c r="Q1044" s="14" t="str">
        <f>IF(טבלה20[[#This Row],[פעילות]]="","",IF(OR(Q1043="",AND(טבלה20[[#This Row],[דילוג]]=1,L1043=3)),1,Q1043+1))</f>
        <v/>
      </c>
      <c r="R1044" s="14" t="str">
        <f>IF(AND(טבלה20[[#This Row],[מחזורי פעילות]]=3,H1045=1,טבלה20[[#This Row],[הפרש קבוע אחרון]]&lt;&gt;J1045),1,"")</f>
        <v/>
      </c>
      <c r="S1044" s="14" t="str">
        <f>IF(AND(טבלה20[[#This Row],[מחזורי פעילות]]=3,H1045=1,טבלה20[[#This Row],[הפרש קבוע אחרון]]=J1045),1,"")</f>
        <v/>
      </c>
      <c r="T1044" s="14" t="str">
        <f>IF(AND(טבלה20[[#This Row],[דילוג]]=1,טבלה20[[#This Row],[הפרש קבוע אחרון]]=J1043,טבלה20[[#This Row],[מחזורי פעילות]]&gt;1),1,"")</f>
        <v/>
      </c>
      <c r="U1044" s="14" t="str">
        <f>IF(OR(AND(טבלה20[[#This Row],[מחזורי פעילות]]&lt;&gt;"",Q1045=""),AND(טבלה20[[#This Row],[פעילות]]=3,Q1045=1)),טבלה20[[#This Row],[מחזורי פעילות]],"")</f>
        <v/>
      </c>
      <c r="V1044" s="14" t="str">
        <f>IF(טבלה20[[#This Row],[באיזה מחזור נעקר אחרי קביעה?]]&lt;&gt;"",1,"")</f>
        <v/>
      </c>
      <c r="W1044" s="14" t="str">
        <f>IF(AND(טבלה20[[#This Row],[באיזה מחזור נעקר אחרי קביעה?]]&lt;&gt;"",טבלה20[[#This Row],[CycleNumber]]&gt;B1045),טבלה20[[#This Row],[באיזה מחזור נעקר אחרי קביעה?]],"")</f>
        <v/>
      </c>
      <c r="X1044" s="14" t="str">
        <f>IF(AND(טבלה20[[#This Row],[הפרש קבוע אחרון]]&lt;&gt;"",J1043=""),טבלה20[[#This Row],[CycleNumber]],"")</f>
        <v/>
      </c>
      <c r="Y1044" s="14" t="str">
        <f>IF(OR(טבלה20[[#This Row],[CycleNumber]]&gt;B1045,B1045=""),טבלה20[[#This Row],[CycleNumber]],"")</f>
        <v/>
      </c>
      <c r="Z10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4" t="s">
        <v>92</v>
      </c>
      <c r="AS1044">
        <v>2</v>
      </c>
      <c r="AT1044">
        <v>23</v>
      </c>
      <c r="AU1044" t="str">
        <f t="shared" si="35"/>
        <v/>
      </c>
      <c r="AV1044" t="str">
        <f t="shared" si="36"/>
        <v/>
      </c>
    </row>
    <row r="1045" spans="1:48" x14ac:dyDescent="0.25">
      <c r="A1045" t="s">
        <v>92</v>
      </c>
      <c r="B1045">
        <v>4</v>
      </c>
      <c r="C1045">
        <v>0</v>
      </c>
      <c r="D1045">
        <v>1</v>
      </c>
      <c r="E1045">
        <v>0</v>
      </c>
      <c r="F1045">
        <v>34</v>
      </c>
      <c r="G1045">
        <f>טבלה20[[#This Row],[LengthofCycle]]+1</f>
        <v>35</v>
      </c>
      <c r="H1045" t="str">
        <f>IF(טבלה20[[#This Row],[CycleNumber]]&gt;2,IF(AND(טבלה20[[#This Row],[LengthofCycle]]-F1044=F1044-F1043,טבלה20[[#This Row],[LengthofCycle]]-F1044&lt;&gt;0),1,""),"")</f>
        <v/>
      </c>
      <c r="I1045" t="str">
        <f>IF(טבלה20[[#This Row],[דילוג]]=1,SUM(H1045:H1046),"")</f>
        <v/>
      </c>
      <c r="J1045" t="str">
        <f>IF(AND(טבלה20[[#This Row],[CycleNumber]]&gt;B1044,טבלה20[[#This Row],[CycleNumber]]&gt;2),IF(טבלה20[[#This Row],[דילוג]]=1,טבלה20[[#This Row],[LengthofCycle]]-F1044,J1044),"")</f>
        <v/>
      </c>
      <c r="K1045">
        <f>IF(AND(טבלה20[[#This Row],[CycleNumber]]&gt;B1044,טבלה20[[#This Row],[CycleNumber]]&gt;2),IF(טבלה20[[#This Row],[דילוג]]=1,1,IF(MAX(K1043:K1044)=1,1,IF(טבלה20[[#This Row],[LengthofCycle]]-F1044&lt;&gt;טבלה20[[#This Row],[הפרש קבוע אחרון]],0,""))),"")</f>
        <v>0</v>
      </c>
      <c r="L1045" t="str">
        <f>IF(טבלה20[[#This Row],[CycleNumber]]&lt;3,"",IF(טבלה20[[#This Row],[דילוג]]=1,1,IF(L1044="","",IF(טבלה20[[#This Row],[LengthofCycle]]-F1044=טבלה20[[#This Row],[הפרש קבוע אחרון]],1,IF(L1044+1&gt;3,"",L1044+1)))))</f>
        <v/>
      </c>
      <c r="M1045" t="str">
        <f>IF(AND(טבלה20[[#This Row],[פעילות]]=1,L1046=2,L1047=1,B1047&gt;טבלה20[[#This Row],[CycleNumber]]),1,"")</f>
        <v/>
      </c>
      <c r="N1045" t="str">
        <f>IF(AND(טבלה20[[#This Row],[האם יש לאישה וסת דילוג?]]=1,טבלה20[[#This Row],[CycleNumber]]&gt;5),IF(AND(טבלה20[[#This Row],[LengthofCycle]]=F1042,F1044=F1041,F1043=F1040),1,""),"")</f>
        <v/>
      </c>
      <c r="O1045" t="str">
        <f>IF(OR(טבלה20[[#This Row],[פעילות]]="",L1044=""),"",IF(טבלה20[[#This Row],[פעילות]]=1,1,0))</f>
        <v/>
      </c>
      <c r="P1045" t="str">
        <f>IF(AND(טבלה20[[#This Row],[הפרש קבוע אחרון]]&lt;&gt;"",טבלה20[[#This Row],[CycleNumber]]&lt;B1046,B1046&lt;&gt;"",טבלה20[[#This Row],[פעילות]]&lt;4),IF(F1046-טבלה20[[#This Row],[LengthofCycle]]=טבלה20[[#This Row],[הפרש קבוע אחרון]],1,0),"")</f>
        <v/>
      </c>
      <c r="Q1045" s="14" t="str">
        <f>IF(טבלה20[[#This Row],[פעילות]]="","",IF(OR(Q1044="",AND(טבלה20[[#This Row],[דילוג]]=1,L1044=3)),1,Q1044+1))</f>
        <v/>
      </c>
      <c r="R1045" s="14" t="str">
        <f>IF(AND(טבלה20[[#This Row],[מחזורי פעילות]]=3,H1046=1,טבלה20[[#This Row],[הפרש קבוע אחרון]]&lt;&gt;J1046),1,"")</f>
        <v/>
      </c>
      <c r="S1045" s="14" t="str">
        <f>IF(AND(טבלה20[[#This Row],[מחזורי פעילות]]=3,H1046=1,טבלה20[[#This Row],[הפרש קבוע אחרון]]=J1046),1,"")</f>
        <v/>
      </c>
      <c r="T1045" s="14" t="str">
        <f>IF(AND(טבלה20[[#This Row],[דילוג]]=1,טבלה20[[#This Row],[הפרש קבוע אחרון]]=J1044,טבלה20[[#This Row],[מחזורי פעילות]]&gt;1),1,"")</f>
        <v/>
      </c>
      <c r="U1045" s="14" t="str">
        <f>IF(OR(AND(טבלה20[[#This Row],[מחזורי פעילות]]&lt;&gt;"",Q1046=""),AND(טבלה20[[#This Row],[פעילות]]=3,Q1046=1)),טבלה20[[#This Row],[מחזורי פעילות]],"")</f>
        <v/>
      </c>
      <c r="V1045" s="14" t="str">
        <f>IF(טבלה20[[#This Row],[באיזה מחזור נעקר אחרי קביעה?]]&lt;&gt;"",1,"")</f>
        <v/>
      </c>
      <c r="W1045" s="14" t="str">
        <f>IF(AND(טבלה20[[#This Row],[באיזה מחזור נעקר אחרי קביעה?]]&lt;&gt;"",טבלה20[[#This Row],[CycleNumber]]&gt;B1046),טבלה20[[#This Row],[באיזה מחזור נעקר אחרי קביעה?]],"")</f>
        <v/>
      </c>
      <c r="X1045" s="14" t="str">
        <f>IF(AND(טבלה20[[#This Row],[הפרש קבוע אחרון]]&lt;&gt;"",J1044=""),טבלה20[[#This Row],[CycleNumber]],"")</f>
        <v/>
      </c>
      <c r="Y1045" s="14" t="str">
        <f>IF(OR(טבלה20[[#This Row],[CycleNumber]]&gt;B1046,B1046=""),טבלה20[[#This Row],[CycleNumber]],"")</f>
        <v/>
      </c>
      <c r="Z10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5" t="s">
        <v>92</v>
      </c>
      <c r="AS1045">
        <v>3</v>
      </c>
      <c r="AT1045">
        <v>30</v>
      </c>
      <c r="AU1045">
        <f t="shared" si="35"/>
        <v>0</v>
      </c>
      <c r="AV1045" t="str">
        <f t="shared" si="36"/>
        <v/>
      </c>
    </row>
    <row r="1046" spans="1:48" x14ac:dyDescent="0.25">
      <c r="A1046" t="s">
        <v>92</v>
      </c>
      <c r="B1046">
        <v>5</v>
      </c>
      <c r="C1046">
        <v>0</v>
      </c>
      <c r="D1046">
        <v>1</v>
      </c>
      <c r="E1046">
        <v>0</v>
      </c>
      <c r="F1046">
        <v>32</v>
      </c>
      <c r="G1046">
        <f>טבלה20[[#This Row],[LengthofCycle]]+1</f>
        <v>33</v>
      </c>
      <c r="H1046" t="str">
        <f>IF(טבלה20[[#This Row],[CycleNumber]]&gt;2,IF(AND(טבלה20[[#This Row],[LengthofCycle]]-F1045=F1045-F1044,טבלה20[[#This Row],[LengthofCycle]]-F1045&lt;&gt;0),1,""),"")</f>
        <v/>
      </c>
      <c r="I1046" t="str">
        <f>IF(טבלה20[[#This Row],[דילוג]]=1,SUM(H1046:H1047),"")</f>
        <v/>
      </c>
      <c r="J1046" t="str">
        <f>IF(AND(טבלה20[[#This Row],[CycleNumber]]&gt;B1045,טבלה20[[#This Row],[CycleNumber]]&gt;2),IF(טבלה20[[#This Row],[דילוג]]=1,טבלה20[[#This Row],[LengthofCycle]]-F1045,J1045),"")</f>
        <v/>
      </c>
      <c r="K1046">
        <f>IF(AND(טבלה20[[#This Row],[CycleNumber]]&gt;B1045,טבלה20[[#This Row],[CycleNumber]]&gt;2),IF(טבלה20[[#This Row],[דילוג]]=1,1,IF(MAX(K1044:K1045)=1,1,IF(טבלה20[[#This Row],[LengthofCycle]]-F1045&lt;&gt;טבלה20[[#This Row],[הפרש קבוע אחרון]],0,""))),"")</f>
        <v>0</v>
      </c>
      <c r="L1046" t="str">
        <f>IF(טבלה20[[#This Row],[CycleNumber]]&lt;3,"",IF(טבלה20[[#This Row],[דילוג]]=1,1,IF(L1045="","",IF(טבלה20[[#This Row],[LengthofCycle]]-F1045=טבלה20[[#This Row],[הפרש קבוע אחרון]],1,IF(L1045+1&gt;3,"",L1045+1)))))</f>
        <v/>
      </c>
      <c r="M1046" t="str">
        <f>IF(AND(טבלה20[[#This Row],[פעילות]]=1,L1047=2,L1048=1,B1048&gt;טבלה20[[#This Row],[CycleNumber]]),1,"")</f>
        <v/>
      </c>
      <c r="N1046" t="str">
        <f>IF(AND(טבלה20[[#This Row],[האם יש לאישה וסת דילוג?]]=1,טבלה20[[#This Row],[CycleNumber]]&gt;5),IF(AND(טבלה20[[#This Row],[LengthofCycle]]=F1043,F1045=F1042,F1044=F1041),1,""),"")</f>
        <v/>
      </c>
      <c r="O1046" t="str">
        <f>IF(OR(טבלה20[[#This Row],[פעילות]]="",L1045=""),"",IF(טבלה20[[#This Row],[פעילות]]=1,1,0))</f>
        <v/>
      </c>
      <c r="P1046" t="str">
        <f>IF(AND(טבלה20[[#This Row],[הפרש קבוע אחרון]]&lt;&gt;"",טבלה20[[#This Row],[CycleNumber]]&lt;B1047,B1047&lt;&gt;"",טבלה20[[#This Row],[פעילות]]&lt;4),IF(F1047-טבלה20[[#This Row],[LengthofCycle]]=טבלה20[[#This Row],[הפרש קבוע אחרון]],1,0),"")</f>
        <v/>
      </c>
      <c r="Q1046" s="14" t="str">
        <f>IF(טבלה20[[#This Row],[פעילות]]="","",IF(OR(Q1045="",AND(טבלה20[[#This Row],[דילוג]]=1,L1045=3)),1,Q1045+1))</f>
        <v/>
      </c>
      <c r="R1046" s="14" t="str">
        <f>IF(AND(טבלה20[[#This Row],[מחזורי פעילות]]=3,H1047=1,טבלה20[[#This Row],[הפרש קבוע אחרון]]&lt;&gt;J1047),1,"")</f>
        <v/>
      </c>
      <c r="S1046" s="14" t="str">
        <f>IF(AND(טבלה20[[#This Row],[מחזורי פעילות]]=3,H1047=1,טבלה20[[#This Row],[הפרש קבוע אחרון]]=J1047),1,"")</f>
        <v/>
      </c>
      <c r="T1046" s="14" t="str">
        <f>IF(AND(טבלה20[[#This Row],[דילוג]]=1,טבלה20[[#This Row],[הפרש קבוע אחרון]]=J1045,טבלה20[[#This Row],[מחזורי פעילות]]&gt;1),1,"")</f>
        <v/>
      </c>
      <c r="U1046" s="14" t="str">
        <f>IF(OR(AND(טבלה20[[#This Row],[מחזורי פעילות]]&lt;&gt;"",Q1047=""),AND(טבלה20[[#This Row],[פעילות]]=3,Q1047=1)),טבלה20[[#This Row],[מחזורי פעילות]],"")</f>
        <v/>
      </c>
      <c r="V1046" s="14" t="str">
        <f>IF(טבלה20[[#This Row],[באיזה מחזור נעקר אחרי קביעה?]]&lt;&gt;"",1,"")</f>
        <v/>
      </c>
      <c r="W1046" s="14" t="str">
        <f>IF(AND(טבלה20[[#This Row],[באיזה מחזור נעקר אחרי קביעה?]]&lt;&gt;"",טבלה20[[#This Row],[CycleNumber]]&gt;B1047),טבלה20[[#This Row],[באיזה מחזור נעקר אחרי קביעה?]],"")</f>
        <v/>
      </c>
      <c r="X1046" s="14" t="str">
        <f>IF(AND(טבלה20[[#This Row],[הפרש קבוע אחרון]]&lt;&gt;"",J1045=""),טבלה20[[#This Row],[CycleNumber]],"")</f>
        <v/>
      </c>
      <c r="Y1046" s="14">
        <f>IF(OR(טבלה20[[#This Row],[CycleNumber]]&gt;B1047,B1047=""),טבלה20[[#This Row],[CycleNumber]],"")</f>
        <v>5</v>
      </c>
      <c r="Z10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6" t="s">
        <v>92</v>
      </c>
      <c r="AS1046">
        <v>4</v>
      </c>
      <c r="AT1046">
        <v>34</v>
      </c>
      <c r="AU1046">
        <f t="shared" si="35"/>
        <v>0</v>
      </c>
      <c r="AV1046" t="str">
        <f t="shared" si="36"/>
        <v/>
      </c>
    </row>
    <row r="1047" spans="1:48" x14ac:dyDescent="0.25">
      <c r="A1047" t="s">
        <v>93</v>
      </c>
      <c r="B1047">
        <v>1</v>
      </c>
      <c r="C1047">
        <v>0</v>
      </c>
      <c r="D1047">
        <v>1</v>
      </c>
      <c r="E1047">
        <v>0</v>
      </c>
      <c r="F1047">
        <v>25</v>
      </c>
      <c r="G1047">
        <f>טבלה20[[#This Row],[LengthofCycle]]+1</f>
        <v>26</v>
      </c>
      <c r="H1047" t="str">
        <f>IF(טבלה20[[#This Row],[CycleNumber]]&gt;2,IF(AND(טבלה20[[#This Row],[LengthofCycle]]-F1046=F1046-F1045,טבלה20[[#This Row],[LengthofCycle]]-F1046&lt;&gt;0),1,""),"")</f>
        <v/>
      </c>
      <c r="I1047" t="str">
        <f>IF(טבלה20[[#This Row],[דילוג]]=1,SUM(H1047:H1048),"")</f>
        <v/>
      </c>
      <c r="J1047" t="str">
        <f>IF(AND(טבלה20[[#This Row],[CycleNumber]]&gt;B1046,טבלה20[[#This Row],[CycleNumber]]&gt;2),IF(טבלה20[[#This Row],[דילוג]]=1,טבלה20[[#This Row],[LengthofCycle]]-F1046,J1046),"")</f>
        <v/>
      </c>
      <c r="K1047" t="str">
        <f>IF(AND(טבלה20[[#This Row],[CycleNumber]]&gt;B1046,טבלה20[[#This Row],[CycleNumber]]&gt;2),IF(טבלה20[[#This Row],[דילוג]]=1,1,IF(MAX(K1045:K1046)=1,1,IF(טבלה20[[#This Row],[LengthofCycle]]-F1046&lt;&gt;טבלה20[[#This Row],[הפרש קבוע אחרון]],0,""))),"")</f>
        <v/>
      </c>
      <c r="L1047" t="str">
        <f>IF(טבלה20[[#This Row],[CycleNumber]]&lt;3,"",IF(טבלה20[[#This Row],[דילוג]]=1,1,IF(L1046="","",IF(טבלה20[[#This Row],[LengthofCycle]]-F1046=טבלה20[[#This Row],[הפרש קבוע אחרון]],1,IF(L1046+1&gt;3,"",L1046+1)))))</f>
        <v/>
      </c>
      <c r="M1047" t="str">
        <f>IF(AND(טבלה20[[#This Row],[פעילות]]=1,L1048=2,L1049=1,B1049&gt;טבלה20[[#This Row],[CycleNumber]]),1,"")</f>
        <v/>
      </c>
      <c r="N1047" t="str">
        <f>IF(AND(טבלה20[[#This Row],[האם יש לאישה וסת דילוג?]]=1,טבלה20[[#This Row],[CycleNumber]]&gt;5),IF(AND(טבלה20[[#This Row],[LengthofCycle]]=F1044,F1046=F1043,F1045=F1042),1,""),"")</f>
        <v/>
      </c>
      <c r="O1047" t="str">
        <f>IF(OR(טבלה20[[#This Row],[פעילות]]="",L1046=""),"",IF(טבלה20[[#This Row],[פעילות]]=1,1,0))</f>
        <v/>
      </c>
      <c r="P1047" t="str">
        <f>IF(AND(טבלה20[[#This Row],[הפרש קבוע אחרון]]&lt;&gt;"",טבלה20[[#This Row],[CycleNumber]]&lt;B1048,B1048&lt;&gt;"",טבלה20[[#This Row],[פעילות]]&lt;4),IF(F1048-טבלה20[[#This Row],[LengthofCycle]]=טבלה20[[#This Row],[הפרש קבוע אחרון]],1,0),"")</f>
        <v/>
      </c>
      <c r="Q1047" s="14" t="str">
        <f>IF(טבלה20[[#This Row],[פעילות]]="","",IF(OR(Q1046="",AND(טבלה20[[#This Row],[דילוג]]=1,L1046=3)),1,Q1046+1))</f>
        <v/>
      </c>
      <c r="R1047" s="14" t="str">
        <f>IF(AND(טבלה20[[#This Row],[מחזורי פעילות]]=3,H1048=1,טבלה20[[#This Row],[הפרש קבוע אחרון]]&lt;&gt;J1048),1,"")</f>
        <v/>
      </c>
      <c r="S1047" s="14" t="str">
        <f>IF(AND(טבלה20[[#This Row],[מחזורי פעילות]]=3,H1048=1,טבלה20[[#This Row],[הפרש קבוע אחרון]]=J1048),1,"")</f>
        <v/>
      </c>
      <c r="T1047" s="14" t="str">
        <f>IF(AND(טבלה20[[#This Row],[דילוג]]=1,טבלה20[[#This Row],[הפרש קבוע אחרון]]=J1046,טבלה20[[#This Row],[מחזורי פעילות]]&gt;1),1,"")</f>
        <v/>
      </c>
      <c r="U1047" s="14" t="str">
        <f>IF(OR(AND(טבלה20[[#This Row],[מחזורי פעילות]]&lt;&gt;"",Q1048=""),AND(טבלה20[[#This Row],[פעילות]]=3,Q1048=1)),טבלה20[[#This Row],[מחזורי פעילות]],"")</f>
        <v/>
      </c>
      <c r="V1047" s="14" t="str">
        <f>IF(טבלה20[[#This Row],[באיזה מחזור נעקר אחרי קביעה?]]&lt;&gt;"",1,"")</f>
        <v/>
      </c>
      <c r="W1047" s="14" t="str">
        <f>IF(AND(טבלה20[[#This Row],[באיזה מחזור נעקר אחרי קביעה?]]&lt;&gt;"",טבלה20[[#This Row],[CycleNumber]]&gt;B1048),טבלה20[[#This Row],[באיזה מחזור נעקר אחרי קביעה?]],"")</f>
        <v/>
      </c>
      <c r="X1047" s="14" t="str">
        <f>IF(AND(טבלה20[[#This Row],[הפרש קבוע אחרון]]&lt;&gt;"",J1046=""),טבלה20[[#This Row],[CycleNumber]],"")</f>
        <v/>
      </c>
      <c r="Y1047" s="14" t="str">
        <f>IF(OR(טבלה20[[#This Row],[CycleNumber]]&gt;B1048,B1048=""),טבלה20[[#This Row],[CycleNumber]],"")</f>
        <v/>
      </c>
      <c r="Z10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7" t="s">
        <v>92</v>
      </c>
      <c r="AS1047">
        <v>5</v>
      </c>
      <c r="AT1047">
        <v>32</v>
      </c>
      <c r="AU1047">
        <f t="shared" si="35"/>
        <v>0</v>
      </c>
      <c r="AV1047" t="str">
        <f t="shared" si="36"/>
        <v/>
      </c>
    </row>
    <row r="1048" spans="1:48" x14ac:dyDescent="0.25">
      <c r="A1048" t="s">
        <v>93</v>
      </c>
      <c r="B1048">
        <v>2</v>
      </c>
      <c r="C1048">
        <v>0</v>
      </c>
      <c r="D1048">
        <v>1</v>
      </c>
      <c r="E1048">
        <v>0</v>
      </c>
      <c r="F1048">
        <v>28</v>
      </c>
      <c r="G1048">
        <f>טבלה20[[#This Row],[LengthofCycle]]+1</f>
        <v>29</v>
      </c>
      <c r="H1048" t="str">
        <f>IF(טבלה20[[#This Row],[CycleNumber]]&gt;2,IF(AND(טבלה20[[#This Row],[LengthofCycle]]-F1047=F1047-F1046,טבלה20[[#This Row],[LengthofCycle]]-F1047&lt;&gt;0),1,""),"")</f>
        <v/>
      </c>
      <c r="I1048" t="str">
        <f>IF(טבלה20[[#This Row],[דילוג]]=1,SUM(H1048:H1049),"")</f>
        <v/>
      </c>
      <c r="J1048" t="str">
        <f>IF(AND(טבלה20[[#This Row],[CycleNumber]]&gt;B1047,טבלה20[[#This Row],[CycleNumber]]&gt;2),IF(טבלה20[[#This Row],[דילוג]]=1,טבלה20[[#This Row],[LengthofCycle]]-F1047,J1047),"")</f>
        <v/>
      </c>
      <c r="K1048" t="str">
        <f>IF(AND(טבלה20[[#This Row],[CycleNumber]]&gt;B1047,טבלה20[[#This Row],[CycleNumber]]&gt;2),IF(טבלה20[[#This Row],[דילוג]]=1,1,IF(MAX(K1046:K1047)=1,1,IF(טבלה20[[#This Row],[LengthofCycle]]-F1047&lt;&gt;טבלה20[[#This Row],[הפרש קבוע אחרון]],0,""))),"")</f>
        <v/>
      </c>
      <c r="L1048" t="str">
        <f>IF(טבלה20[[#This Row],[CycleNumber]]&lt;3,"",IF(טבלה20[[#This Row],[דילוג]]=1,1,IF(L1047="","",IF(טבלה20[[#This Row],[LengthofCycle]]-F1047=טבלה20[[#This Row],[הפרש קבוע אחרון]],1,IF(L1047+1&gt;3,"",L1047+1)))))</f>
        <v/>
      </c>
      <c r="M1048" t="str">
        <f>IF(AND(טבלה20[[#This Row],[פעילות]]=1,L1049=2,L1050=1,B1050&gt;טבלה20[[#This Row],[CycleNumber]]),1,"")</f>
        <v/>
      </c>
      <c r="N1048" t="str">
        <f>IF(AND(טבלה20[[#This Row],[האם יש לאישה וסת דילוג?]]=1,טבלה20[[#This Row],[CycleNumber]]&gt;5),IF(AND(טבלה20[[#This Row],[LengthofCycle]]=F1045,F1047=F1044,F1046=F1043),1,""),"")</f>
        <v/>
      </c>
      <c r="O1048" t="str">
        <f>IF(OR(טבלה20[[#This Row],[פעילות]]="",L1047=""),"",IF(טבלה20[[#This Row],[פעילות]]=1,1,0))</f>
        <v/>
      </c>
      <c r="P1048" t="str">
        <f>IF(AND(טבלה20[[#This Row],[הפרש קבוע אחרון]]&lt;&gt;"",טבלה20[[#This Row],[CycleNumber]]&lt;B1049,B1049&lt;&gt;"",טבלה20[[#This Row],[פעילות]]&lt;4),IF(F1049-טבלה20[[#This Row],[LengthofCycle]]=טבלה20[[#This Row],[הפרש קבוע אחרון]],1,0),"")</f>
        <v/>
      </c>
      <c r="Q1048" s="14" t="str">
        <f>IF(טבלה20[[#This Row],[פעילות]]="","",IF(OR(Q1047="",AND(טבלה20[[#This Row],[דילוג]]=1,L1047=3)),1,Q1047+1))</f>
        <v/>
      </c>
      <c r="R1048" s="14" t="str">
        <f>IF(AND(טבלה20[[#This Row],[מחזורי פעילות]]=3,H1049=1,טבלה20[[#This Row],[הפרש קבוע אחרון]]&lt;&gt;J1049),1,"")</f>
        <v/>
      </c>
      <c r="S1048" s="14" t="str">
        <f>IF(AND(טבלה20[[#This Row],[מחזורי פעילות]]=3,H1049=1,טבלה20[[#This Row],[הפרש קבוע אחרון]]=J1049),1,"")</f>
        <v/>
      </c>
      <c r="T1048" s="14" t="str">
        <f>IF(AND(טבלה20[[#This Row],[דילוג]]=1,טבלה20[[#This Row],[הפרש קבוע אחרון]]=J1047,טבלה20[[#This Row],[מחזורי פעילות]]&gt;1),1,"")</f>
        <v/>
      </c>
      <c r="U1048" s="14" t="str">
        <f>IF(OR(AND(טבלה20[[#This Row],[מחזורי פעילות]]&lt;&gt;"",Q1049=""),AND(טבלה20[[#This Row],[פעילות]]=3,Q1049=1)),טבלה20[[#This Row],[מחזורי פעילות]],"")</f>
        <v/>
      </c>
      <c r="V1048" s="14" t="str">
        <f>IF(טבלה20[[#This Row],[באיזה מחזור נעקר אחרי קביעה?]]&lt;&gt;"",1,"")</f>
        <v/>
      </c>
      <c r="W1048" s="14" t="str">
        <f>IF(AND(טבלה20[[#This Row],[באיזה מחזור נעקר אחרי קביעה?]]&lt;&gt;"",טבלה20[[#This Row],[CycleNumber]]&gt;B1049),טבלה20[[#This Row],[באיזה מחזור נעקר אחרי קביעה?]],"")</f>
        <v/>
      </c>
      <c r="X1048" s="14" t="str">
        <f>IF(AND(טבלה20[[#This Row],[הפרש קבוע אחרון]]&lt;&gt;"",J1047=""),טבלה20[[#This Row],[CycleNumber]],"")</f>
        <v/>
      </c>
      <c r="Y1048" s="14" t="str">
        <f>IF(OR(טבלה20[[#This Row],[CycleNumber]]&gt;B1049,B1049=""),טבלה20[[#This Row],[CycleNumber]],"")</f>
        <v/>
      </c>
      <c r="Z10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8" t="s">
        <v>93</v>
      </c>
      <c r="AS1048">
        <v>1</v>
      </c>
      <c r="AT1048">
        <v>25</v>
      </c>
      <c r="AU1048" t="str">
        <f t="shared" si="35"/>
        <v/>
      </c>
      <c r="AV1048" t="str">
        <f t="shared" si="36"/>
        <v/>
      </c>
    </row>
    <row r="1049" spans="1:48" x14ac:dyDescent="0.25">
      <c r="A1049" t="s">
        <v>93</v>
      </c>
      <c r="B1049">
        <v>3</v>
      </c>
      <c r="C1049">
        <v>0</v>
      </c>
      <c r="D1049">
        <v>0</v>
      </c>
      <c r="E1049">
        <v>0</v>
      </c>
      <c r="F1049">
        <v>25</v>
      </c>
      <c r="G1049">
        <f>טבלה20[[#This Row],[LengthofCycle]]+1</f>
        <v>26</v>
      </c>
      <c r="H1049" t="str">
        <f>IF(טבלה20[[#This Row],[CycleNumber]]&gt;2,IF(AND(טבלה20[[#This Row],[LengthofCycle]]-F1048=F1048-F1047,טבלה20[[#This Row],[LengthofCycle]]-F1048&lt;&gt;0),1,""),"")</f>
        <v/>
      </c>
      <c r="I1049" t="str">
        <f>IF(טבלה20[[#This Row],[דילוג]]=1,SUM(H1049:H1050),"")</f>
        <v/>
      </c>
      <c r="J1049" t="str">
        <f>IF(AND(טבלה20[[#This Row],[CycleNumber]]&gt;B1048,טבלה20[[#This Row],[CycleNumber]]&gt;2),IF(טבלה20[[#This Row],[דילוג]]=1,טבלה20[[#This Row],[LengthofCycle]]-F1048,J1048),"")</f>
        <v/>
      </c>
      <c r="K1049">
        <f>IF(AND(טבלה20[[#This Row],[CycleNumber]]&gt;B1048,טבלה20[[#This Row],[CycleNumber]]&gt;2),IF(טבלה20[[#This Row],[דילוג]]=1,1,IF(MAX(K1047:K1048)=1,1,IF(טבלה20[[#This Row],[LengthofCycle]]-F1048&lt;&gt;טבלה20[[#This Row],[הפרש קבוע אחרון]],0,""))),"")</f>
        <v>0</v>
      </c>
      <c r="L1049" t="str">
        <f>IF(טבלה20[[#This Row],[CycleNumber]]&lt;3,"",IF(טבלה20[[#This Row],[דילוג]]=1,1,IF(L1048="","",IF(טבלה20[[#This Row],[LengthofCycle]]-F1048=טבלה20[[#This Row],[הפרש קבוע אחרון]],1,IF(L1048+1&gt;3,"",L1048+1)))))</f>
        <v/>
      </c>
      <c r="M1049" t="str">
        <f>IF(AND(טבלה20[[#This Row],[פעילות]]=1,L1050=2,L1051=1,B1051&gt;טבלה20[[#This Row],[CycleNumber]]),1,"")</f>
        <v/>
      </c>
      <c r="N1049" t="str">
        <f>IF(AND(טבלה20[[#This Row],[האם יש לאישה וסת דילוג?]]=1,טבלה20[[#This Row],[CycleNumber]]&gt;5),IF(AND(טבלה20[[#This Row],[LengthofCycle]]=F1046,F1048=F1045,F1047=F1044),1,""),"")</f>
        <v/>
      </c>
      <c r="O1049" t="str">
        <f>IF(OR(טבלה20[[#This Row],[פעילות]]="",L1048=""),"",IF(טבלה20[[#This Row],[פעילות]]=1,1,0))</f>
        <v/>
      </c>
      <c r="P1049" t="str">
        <f>IF(AND(טבלה20[[#This Row],[הפרש קבוע אחרון]]&lt;&gt;"",טבלה20[[#This Row],[CycleNumber]]&lt;B1050,B1050&lt;&gt;"",טבלה20[[#This Row],[פעילות]]&lt;4),IF(F1050-טבלה20[[#This Row],[LengthofCycle]]=טבלה20[[#This Row],[הפרש קבוע אחרון]],1,0),"")</f>
        <v/>
      </c>
      <c r="Q1049" s="14" t="str">
        <f>IF(טבלה20[[#This Row],[פעילות]]="","",IF(OR(Q1048="",AND(טבלה20[[#This Row],[דילוג]]=1,L1048=3)),1,Q1048+1))</f>
        <v/>
      </c>
      <c r="R1049" s="14" t="str">
        <f>IF(AND(טבלה20[[#This Row],[מחזורי פעילות]]=3,H1050=1,טבלה20[[#This Row],[הפרש קבוע אחרון]]&lt;&gt;J1050),1,"")</f>
        <v/>
      </c>
      <c r="S1049" s="14" t="str">
        <f>IF(AND(טבלה20[[#This Row],[מחזורי פעילות]]=3,H1050=1,טבלה20[[#This Row],[הפרש קבוע אחרון]]=J1050),1,"")</f>
        <v/>
      </c>
      <c r="T1049" s="14" t="str">
        <f>IF(AND(טבלה20[[#This Row],[דילוג]]=1,טבלה20[[#This Row],[הפרש קבוע אחרון]]=J1048,טבלה20[[#This Row],[מחזורי פעילות]]&gt;1),1,"")</f>
        <v/>
      </c>
      <c r="U1049" s="14" t="str">
        <f>IF(OR(AND(טבלה20[[#This Row],[מחזורי פעילות]]&lt;&gt;"",Q1050=""),AND(טבלה20[[#This Row],[פעילות]]=3,Q1050=1)),טבלה20[[#This Row],[מחזורי פעילות]],"")</f>
        <v/>
      </c>
      <c r="V1049" s="14" t="str">
        <f>IF(טבלה20[[#This Row],[באיזה מחזור נעקר אחרי קביעה?]]&lt;&gt;"",1,"")</f>
        <v/>
      </c>
      <c r="W1049" s="14" t="str">
        <f>IF(AND(טבלה20[[#This Row],[באיזה מחזור נעקר אחרי קביעה?]]&lt;&gt;"",טבלה20[[#This Row],[CycleNumber]]&gt;B1050),טבלה20[[#This Row],[באיזה מחזור נעקר אחרי קביעה?]],"")</f>
        <v/>
      </c>
      <c r="X1049" s="14" t="str">
        <f>IF(AND(טבלה20[[#This Row],[הפרש קבוע אחרון]]&lt;&gt;"",J1048=""),טבלה20[[#This Row],[CycleNumber]],"")</f>
        <v/>
      </c>
      <c r="Y1049" s="14" t="str">
        <f>IF(OR(טבלה20[[#This Row],[CycleNumber]]&gt;B1050,B1050=""),טבלה20[[#This Row],[CycleNumber]],"")</f>
        <v/>
      </c>
      <c r="Z10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49" t="s">
        <v>93</v>
      </c>
      <c r="AS1049">
        <v>2</v>
      </c>
      <c r="AT1049">
        <v>28</v>
      </c>
      <c r="AU1049" t="str">
        <f t="shared" si="35"/>
        <v/>
      </c>
      <c r="AV1049" t="str">
        <f t="shared" si="36"/>
        <v/>
      </c>
    </row>
    <row r="1050" spans="1:48" x14ac:dyDescent="0.25">
      <c r="A1050" t="s">
        <v>93</v>
      </c>
      <c r="B1050">
        <v>4</v>
      </c>
      <c r="C1050">
        <v>0</v>
      </c>
      <c r="D1050">
        <v>1</v>
      </c>
      <c r="E1050">
        <v>0</v>
      </c>
      <c r="F1050">
        <v>25</v>
      </c>
      <c r="G1050">
        <f>טבלה20[[#This Row],[LengthofCycle]]+1</f>
        <v>26</v>
      </c>
      <c r="H1050" t="str">
        <f>IF(טבלה20[[#This Row],[CycleNumber]]&gt;2,IF(AND(טבלה20[[#This Row],[LengthofCycle]]-F1049=F1049-F1048,טבלה20[[#This Row],[LengthofCycle]]-F1049&lt;&gt;0),1,""),"")</f>
        <v/>
      </c>
      <c r="I1050" t="str">
        <f>IF(טבלה20[[#This Row],[דילוג]]=1,SUM(H1050:H1051),"")</f>
        <v/>
      </c>
      <c r="J1050" t="str">
        <f>IF(AND(טבלה20[[#This Row],[CycleNumber]]&gt;B1049,טבלה20[[#This Row],[CycleNumber]]&gt;2),IF(טבלה20[[#This Row],[דילוג]]=1,טבלה20[[#This Row],[LengthofCycle]]-F1049,J1049),"")</f>
        <v/>
      </c>
      <c r="K1050">
        <f>IF(AND(טבלה20[[#This Row],[CycleNumber]]&gt;B1049,טבלה20[[#This Row],[CycleNumber]]&gt;2),IF(טבלה20[[#This Row],[דילוג]]=1,1,IF(MAX(K1048:K1049)=1,1,IF(טבלה20[[#This Row],[LengthofCycle]]-F1049&lt;&gt;טבלה20[[#This Row],[הפרש קבוע אחרון]],0,""))),"")</f>
        <v>0</v>
      </c>
      <c r="L1050" t="str">
        <f>IF(טבלה20[[#This Row],[CycleNumber]]&lt;3,"",IF(טבלה20[[#This Row],[דילוג]]=1,1,IF(L1049="","",IF(טבלה20[[#This Row],[LengthofCycle]]-F1049=טבלה20[[#This Row],[הפרש קבוע אחרון]],1,IF(L1049+1&gt;3,"",L1049+1)))))</f>
        <v/>
      </c>
      <c r="M1050" t="str">
        <f>IF(AND(טבלה20[[#This Row],[פעילות]]=1,L1051=2,L1052=1,B1052&gt;טבלה20[[#This Row],[CycleNumber]]),1,"")</f>
        <v/>
      </c>
      <c r="N1050" t="str">
        <f>IF(AND(טבלה20[[#This Row],[האם יש לאישה וסת דילוג?]]=1,טבלה20[[#This Row],[CycleNumber]]&gt;5),IF(AND(טבלה20[[#This Row],[LengthofCycle]]=F1047,F1049=F1046,F1048=F1045),1,""),"")</f>
        <v/>
      </c>
      <c r="O1050" t="str">
        <f>IF(OR(טבלה20[[#This Row],[פעילות]]="",L1049=""),"",IF(טבלה20[[#This Row],[פעילות]]=1,1,0))</f>
        <v/>
      </c>
      <c r="P1050" t="str">
        <f>IF(AND(טבלה20[[#This Row],[הפרש קבוע אחרון]]&lt;&gt;"",טבלה20[[#This Row],[CycleNumber]]&lt;B1051,B1051&lt;&gt;"",טבלה20[[#This Row],[פעילות]]&lt;4),IF(F1051-טבלה20[[#This Row],[LengthofCycle]]=טבלה20[[#This Row],[הפרש קבוע אחרון]],1,0),"")</f>
        <v/>
      </c>
      <c r="Q1050" s="14" t="str">
        <f>IF(טבלה20[[#This Row],[פעילות]]="","",IF(OR(Q1049="",AND(טבלה20[[#This Row],[דילוג]]=1,L1049=3)),1,Q1049+1))</f>
        <v/>
      </c>
      <c r="R1050" s="14" t="str">
        <f>IF(AND(טבלה20[[#This Row],[מחזורי פעילות]]=3,H1051=1,טבלה20[[#This Row],[הפרש קבוע אחרון]]&lt;&gt;J1051),1,"")</f>
        <v/>
      </c>
      <c r="S1050" s="14" t="str">
        <f>IF(AND(טבלה20[[#This Row],[מחזורי פעילות]]=3,H1051=1,טבלה20[[#This Row],[הפרש קבוע אחרון]]=J1051),1,"")</f>
        <v/>
      </c>
      <c r="T1050" s="14" t="str">
        <f>IF(AND(טבלה20[[#This Row],[דילוג]]=1,טבלה20[[#This Row],[הפרש קבוע אחרון]]=J1049,טבלה20[[#This Row],[מחזורי פעילות]]&gt;1),1,"")</f>
        <v/>
      </c>
      <c r="U1050" s="14" t="str">
        <f>IF(OR(AND(טבלה20[[#This Row],[מחזורי פעילות]]&lt;&gt;"",Q1051=""),AND(טבלה20[[#This Row],[פעילות]]=3,Q1051=1)),טבלה20[[#This Row],[מחזורי פעילות]],"")</f>
        <v/>
      </c>
      <c r="V1050" s="14" t="str">
        <f>IF(טבלה20[[#This Row],[באיזה מחזור נעקר אחרי קביעה?]]&lt;&gt;"",1,"")</f>
        <v/>
      </c>
      <c r="W1050" s="14" t="str">
        <f>IF(AND(טבלה20[[#This Row],[באיזה מחזור נעקר אחרי קביעה?]]&lt;&gt;"",טבלה20[[#This Row],[CycleNumber]]&gt;B1051),טבלה20[[#This Row],[באיזה מחזור נעקר אחרי קביעה?]],"")</f>
        <v/>
      </c>
      <c r="X1050" s="14" t="str">
        <f>IF(AND(טבלה20[[#This Row],[הפרש קבוע אחרון]]&lt;&gt;"",J1049=""),טבלה20[[#This Row],[CycleNumber]],"")</f>
        <v/>
      </c>
      <c r="Y1050" s="14" t="str">
        <f>IF(OR(טבלה20[[#This Row],[CycleNumber]]&gt;B1051,B1051=""),טבלה20[[#This Row],[CycleNumber]],"")</f>
        <v/>
      </c>
      <c r="Z10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0" t="s">
        <v>93</v>
      </c>
      <c r="AS1050">
        <v>3</v>
      </c>
      <c r="AT1050">
        <v>25</v>
      </c>
      <c r="AU1050">
        <f t="shared" si="35"/>
        <v>0</v>
      </c>
      <c r="AV1050" t="str">
        <f t="shared" si="36"/>
        <v/>
      </c>
    </row>
    <row r="1051" spans="1:48" x14ac:dyDescent="0.25">
      <c r="A1051" t="s">
        <v>93</v>
      </c>
      <c r="B1051">
        <v>5</v>
      </c>
      <c r="C1051">
        <v>0</v>
      </c>
      <c r="D1051">
        <v>1</v>
      </c>
      <c r="E1051">
        <v>0</v>
      </c>
      <c r="F1051">
        <v>27</v>
      </c>
      <c r="G1051">
        <f>טבלה20[[#This Row],[LengthofCycle]]+1</f>
        <v>28</v>
      </c>
      <c r="H1051" t="str">
        <f>IF(טבלה20[[#This Row],[CycleNumber]]&gt;2,IF(AND(טבלה20[[#This Row],[LengthofCycle]]-F1050=F1050-F1049,טבלה20[[#This Row],[LengthofCycle]]-F1050&lt;&gt;0),1,""),"")</f>
        <v/>
      </c>
      <c r="I1051" t="str">
        <f>IF(טבלה20[[#This Row],[דילוג]]=1,SUM(H1051:H1052),"")</f>
        <v/>
      </c>
      <c r="J1051" t="str">
        <f>IF(AND(טבלה20[[#This Row],[CycleNumber]]&gt;B1050,טבלה20[[#This Row],[CycleNumber]]&gt;2),IF(טבלה20[[#This Row],[דילוג]]=1,טבלה20[[#This Row],[LengthofCycle]]-F1050,J1050),"")</f>
        <v/>
      </c>
      <c r="K1051">
        <f>IF(AND(טבלה20[[#This Row],[CycleNumber]]&gt;B1050,טבלה20[[#This Row],[CycleNumber]]&gt;2),IF(טבלה20[[#This Row],[דילוג]]=1,1,IF(MAX(K1049:K1050)=1,1,IF(טבלה20[[#This Row],[LengthofCycle]]-F1050&lt;&gt;טבלה20[[#This Row],[הפרש קבוע אחרון]],0,""))),"")</f>
        <v>0</v>
      </c>
      <c r="L1051" t="str">
        <f>IF(טבלה20[[#This Row],[CycleNumber]]&lt;3,"",IF(טבלה20[[#This Row],[דילוג]]=1,1,IF(L1050="","",IF(טבלה20[[#This Row],[LengthofCycle]]-F1050=טבלה20[[#This Row],[הפרש קבוע אחרון]],1,IF(L1050+1&gt;3,"",L1050+1)))))</f>
        <v/>
      </c>
      <c r="M1051" t="str">
        <f>IF(AND(טבלה20[[#This Row],[פעילות]]=1,L1052=2,L1053=1,B1053&gt;טבלה20[[#This Row],[CycleNumber]]),1,"")</f>
        <v/>
      </c>
      <c r="N1051" t="str">
        <f>IF(AND(טבלה20[[#This Row],[האם יש לאישה וסת דילוג?]]=1,טבלה20[[#This Row],[CycleNumber]]&gt;5),IF(AND(טבלה20[[#This Row],[LengthofCycle]]=F1048,F1050=F1047,F1049=F1046),1,""),"")</f>
        <v/>
      </c>
      <c r="O1051" t="str">
        <f>IF(OR(טבלה20[[#This Row],[פעילות]]="",L1050=""),"",IF(טבלה20[[#This Row],[פעילות]]=1,1,0))</f>
        <v/>
      </c>
      <c r="P1051" t="str">
        <f>IF(AND(טבלה20[[#This Row],[הפרש קבוע אחרון]]&lt;&gt;"",טבלה20[[#This Row],[CycleNumber]]&lt;B1052,B1052&lt;&gt;"",טבלה20[[#This Row],[פעילות]]&lt;4),IF(F1052-טבלה20[[#This Row],[LengthofCycle]]=טבלה20[[#This Row],[הפרש קבוע אחרון]],1,0),"")</f>
        <v/>
      </c>
      <c r="Q1051" s="14" t="str">
        <f>IF(טבלה20[[#This Row],[פעילות]]="","",IF(OR(Q1050="",AND(טבלה20[[#This Row],[דילוג]]=1,L1050=3)),1,Q1050+1))</f>
        <v/>
      </c>
      <c r="R1051" s="14" t="str">
        <f>IF(AND(טבלה20[[#This Row],[מחזורי פעילות]]=3,H1052=1,טבלה20[[#This Row],[הפרש קבוע אחרון]]&lt;&gt;J1052),1,"")</f>
        <v/>
      </c>
      <c r="S1051" s="14" t="str">
        <f>IF(AND(טבלה20[[#This Row],[מחזורי פעילות]]=3,H1052=1,טבלה20[[#This Row],[הפרש קבוע אחרון]]=J1052),1,"")</f>
        <v/>
      </c>
      <c r="T1051" s="14" t="str">
        <f>IF(AND(טבלה20[[#This Row],[דילוג]]=1,טבלה20[[#This Row],[הפרש קבוע אחרון]]=J1050,טבלה20[[#This Row],[מחזורי פעילות]]&gt;1),1,"")</f>
        <v/>
      </c>
      <c r="U1051" s="14" t="str">
        <f>IF(OR(AND(טבלה20[[#This Row],[מחזורי פעילות]]&lt;&gt;"",Q1052=""),AND(טבלה20[[#This Row],[פעילות]]=3,Q1052=1)),טבלה20[[#This Row],[מחזורי פעילות]],"")</f>
        <v/>
      </c>
      <c r="V1051" s="14" t="str">
        <f>IF(טבלה20[[#This Row],[באיזה מחזור נעקר אחרי קביעה?]]&lt;&gt;"",1,"")</f>
        <v/>
      </c>
      <c r="W1051" s="14" t="str">
        <f>IF(AND(טבלה20[[#This Row],[באיזה מחזור נעקר אחרי קביעה?]]&lt;&gt;"",טבלה20[[#This Row],[CycleNumber]]&gt;B1052),טבלה20[[#This Row],[באיזה מחזור נעקר אחרי קביעה?]],"")</f>
        <v/>
      </c>
      <c r="X1051" s="14" t="str">
        <f>IF(AND(טבלה20[[#This Row],[הפרש קבוע אחרון]]&lt;&gt;"",J1050=""),טבלה20[[#This Row],[CycleNumber]],"")</f>
        <v/>
      </c>
      <c r="Y1051" s="14" t="str">
        <f>IF(OR(טבלה20[[#This Row],[CycleNumber]]&gt;B1052,B1052=""),טבלה20[[#This Row],[CycleNumber]],"")</f>
        <v/>
      </c>
      <c r="Z10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1" t="s">
        <v>93</v>
      </c>
      <c r="AS1051">
        <v>4</v>
      </c>
      <c r="AT1051">
        <v>25</v>
      </c>
      <c r="AU1051">
        <f t="shared" si="35"/>
        <v>0</v>
      </c>
      <c r="AV1051" t="str">
        <f t="shared" si="36"/>
        <v/>
      </c>
    </row>
    <row r="1052" spans="1:48" x14ac:dyDescent="0.25">
      <c r="A1052" t="s">
        <v>93</v>
      </c>
      <c r="B1052">
        <v>6</v>
      </c>
      <c r="C1052">
        <v>0</v>
      </c>
      <c r="D1052">
        <v>1</v>
      </c>
      <c r="E1052">
        <v>0</v>
      </c>
      <c r="F1052">
        <v>27</v>
      </c>
      <c r="G1052">
        <f>טבלה20[[#This Row],[LengthofCycle]]+1</f>
        <v>28</v>
      </c>
      <c r="H1052" t="str">
        <f>IF(טבלה20[[#This Row],[CycleNumber]]&gt;2,IF(AND(טבלה20[[#This Row],[LengthofCycle]]-F1051=F1051-F1050,טבלה20[[#This Row],[LengthofCycle]]-F1051&lt;&gt;0),1,""),"")</f>
        <v/>
      </c>
      <c r="I1052" t="str">
        <f>IF(טבלה20[[#This Row],[דילוג]]=1,SUM(H1052:H1053),"")</f>
        <v/>
      </c>
      <c r="J1052" t="str">
        <f>IF(AND(טבלה20[[#This Row],[CycleNumber]]&gt;B1051,טבלה20[[#This Row],[CycleNumber]]&gt;2),IF(טבלה20[[#This Row],[דילוג]]=1,טבלה20[[#This Row],[LengthofCycle]]-F1051,J1051),"")</f>
        <v/>
      </c>
      <c r="K1052">
        <f>IF(AND(טבלה20[[#This Row],[CycleNumber]]&gt;B1051,טבלה20[[#This Row],[CycleNumber]]&gt;2),IF(טבלה20[[#This Row],[דילוג]]=1,1,IF(MAX(K1050:K1051)=1,1,IF(טבלה20[[#This Row],[LengthofCycle]]-F1051&lt;&gt;טבלה20[[#This Row],[הפרש קבוע אחרון]],0,""))),"")</f>
        <v>0</v>
      </c>
      <c r="L1052" t="str">
        <f>IF(טבלה20[[#This Row],[CycleNumber]]&lt;3,"",IF(טבלה20[[#This Row],[דילוג]]=1,1,IF(L1051="","",IF(טבלה20[[#This Row],[LengthofCycle]]-F1051=טבלה20[[#This Row],[הפרש קבוע אחרון]],1,IF(L1051+1&gt;3,"",L1051+1)))))</f>
        <v/>
      </c>
      <c r="M1052" t="str">
        <f>IF(AND(טבלה20[[#This Row],[פעילות]]=1,L1053=2,L1054=1,B1054&gt;טבלה20[[#This Row],[CycleNumber]]),1,"")</f>
        <v/>
      </c>
      <c r="N1052" t="str">
        <f>IF(AND(טבלה20[[#This Row],[האם יש לאישה וסת דילוג?]]=1,טבלה20[[#This Row],[CycleNumber]]&gt;5),IF(AND(טבלה20[[#This Row],[LengthofCycle]]=F1049,F1051=F1048,F1050=F1047),1,""),"")</f>
        <v/>
      </c>
      <c r="O1052" t="str">
        <f>IF(OR(טבלה20[[#This Row],[פעילות]]="",L1051=""),"",IF(טבלה20[[#This Row],[פעילות]]=1,1,0))</f>
        <v/>
      </c>
      <c r="P1052" t="str">
        <f>IF(AND(טבלה20[[#This Row],[הפרש קבוע אחרון]]&lt;&gt;"",טבלה20[[#This Row],[CycleNumber]]&lt;B1053,B1053&lt;&gt;"",טבלה20[[#This Row],[פעילות]]&lt;4),IF(F1053-טבלה20[[#This Row],[LengthofCycle]]=טבלה20[[#This Row],[הפרש קבוע אחרון]],1,0),"")</f>
        <v/>
      </c>
      <c r="Q1052" s="14" t="str">
        <f>IF(טבלה20[[#This Row],[פעילות]]="","",IF(OR(Q1051="",AND(טבלה20[[#This Row],[דילוג]]=1,L1051=3)),1,Q1051+1))</f>
        <v/>
      </c>
      <c r="R1052" s="14" t="str">
        <f>IF(AND(טבלה20[[#This Row],[מחזורי פעילות]]=3,H1053=1,טבלה20[[#This Row],[הפרש קבוע אחרון]]&lt;&gt;J1053),1,"")</f>
        <v/>
      </c>
      <c r="S1052" s="14" t="str">
        <f>IF(AND(טבלה20[[#This Row],[מחזורי פעילות]]=3,H1053=1,טבלה20[[#This Row],[הפרש קבוע אחרון]]=J1053),1,"")</f>
        <v/>
      </c>
      <c r="T1052" s="14" t="str">
        <f>IF(AND(טבלה20[[#This Row],[דילוג]]=1,טבלה20[[#This Row],[הפרש קבוע אחרון]]=J1051,טבלה20[[#This Row],[מחזורי פעילות]]&gt;1),1,"")</f>
        <v/>
      </c>
      <c r="U1052" s="14" t="str">
        <f>IF(OR(AND(טבלה20[[#This Row],[מחזורי פעילות]]&lt;&gt;"",Q1053=""),AND(טבלה20[[#This Row],[פעילות]]=3,Q1053=1)),טבלה20[[#This Row],[מחזורי פעילות]],"")</f>
        <v/>
      </c>
      <c r="V1052" s="14" t="str">
        <f>IF(טבלה20[[#This Row],[באיזה מחזור נעקר אחרי קביעה?]]&lt;&gt;"",1,"")</f>
        <v/>
      </c>
      <c r="W1052" s="14" t="str">
        <f>IF(AND(טבלה20[[#This Row],[באיזה מחזור נעקר אחרי קביעה?]]&lt;&gt;"",טבלה20[[#This Row],[CycleNumber]]&gt;B1053),טבלה20[[#This Row],[באיזה מחזור נעקר אחרי קביעה?]],"")</f>
        <v/>
      </c>
      <c r="X1052" s="14" t="str">
        <f>IF(AND(טבלה20[[#This Row],[הפרש קבוע אחרון]]&lt;&gt;"",J1051=""),טבלה20[[#This Row],[CycleNumber]],"")</f>
        <v/>
      </c>
      <c r="Y1052" s="14" t="str">
        <f>IF(OR(טבלה20[[#This Row],[CycleNumber]]&gt;B1053,B1053=""),טבלה20[[#This Row],[CycleNumber]],"")</f>
        <v/>
      </c>
      <c r="Z10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2" t="s">
        <v>93</v>
      </c>
      <c r="AS1052">
        <v>5</v>
      </c>
      <c r="AT1052">
        <v>27</v>
      </c>
      <c r="AU1052">
        <f t="shared" si="35"/>
        <v>0</v>
      </c>
      <c r="AV1052" t="str">
        <f t="shared" si="36"/>
        <v/>
      </c>
    </row>
    <row r="1053" spans="1:48" x14ac:dyDescent="0.25">
      <c r="A1053" t="s">
        <v>93</v>
      </c>
      <c r="B1053">
        <v>7</v>
      </c>
      <c r="C1053">
        <v>0</v>
      </c>
      <c r="D1053">
        <v>1</v>
      </c>
      <c r="E1053">
        <v>0</v>
      </c>
      <c r="F1053">
        <v>26</v>
      </c>
      <c r="G1053">
        <f>טבלה20[[#This Row],[LengthofCycle]]+1</f>
        <v>27</v>
      </c>
      <c r="H1053" t="str">
        <f>IF(טבלה20[[#This Row],[CycleNumber]]&gt;2,IF(AND(טבלה20[[#This Row],[LengthofCycle]]-F1052=F1052-F1051,טבלה20[[#This Row],[LengthofCycle]]-F1052&lt;&gt;0),1,""),"")</f>
        <v/>
      </c>
      <c r="I1053" t="str">
        <f>IF(טבלה20[[#This Row],[דילוג]]=1,SUM(H1053:H1054),"")</f>
        <v/>
      </c>
      <c r="J1053" t="str">
        <f>IF(AND(טבלה20[[#This Row],[CycleNumber]]&gt;B1052,טבלה20[[#This Row],[CycleNumber]]&gt;2),IF(טבלה20[[#This Row],[דילוג]]=1,טבלה20[[#This Row],[LengthofCycle]]-F1052,J1052),"")</f>
        <v/>
      </c>
      <c r="K1053">
        <f>IF(AND(טבלה20[[#This Row],[CycleNumber]]&gt;B1052,טבלה20[[#This Row],[CycleNumber]]&gt;2),IF(טבלה20[[#This Row],[דילוג]]=1,1,IF(MAX(K1051:K1052)=1,1,IF(טבלה20[[#This Row],[LengthofCycle]]-F1052&lt;&gt;טבלה20[[#This Row],[הפרש קבוע אחרון]],0,""))),"")</f>
        <v>0</v>
      </c>
      <c r="L1053" t="str">
        <f>IF(טבלה20[[#This Row],[CycleNumber]]&lt;3,"",IF(טבלה20[[#This Row],[דילוג]]=1,1,IF(L1052="","",IF(טבלה20[[#This Row],[LengthofCycle]]-F1052=טבלה20[[#This Row],[הפרש קבוע אחרון]],1,IF(L1052+1&gt;3,"",L1052+1)))))</f>
        <v/>
      </c>
      <c r="M1053" t="str">
        <f>IF(AND(טבלה20[[#This Row],[פעילות]]=1,L1054=2,L1055=1,B1055&gt;טבלה20[[#This Row],[CycleNumber]]),1,"")</f>
        <v/>
      </c>
      <c r="N1053" t="str">
        <f>IF(AND(טבלה20[[#This Row],[האם יש לאישה וסת דילוג?]]=1,טבלה20[[#This Row],[CycleNumber]]&gt;5),IF(AND(טבלה20[[#This Row],[LengthofCycle]]=F1050,F1052=F1049,F1051=F1048),1,""),"")</f>
        <v/>
      </c>
      <c r="O1053" t="str">
        <f>IF(OR(טבלה20[[#This Row],[פעילות]]="",L1052=""),"",IF(טבלה20[[#This Row],[פעילות]]=1,1,0))</f>
        <v/>
      </c>
      <c r="P1053" t="str">
        <f>IF(AND(טבלה20[[#This Row],[הפרש קבוע אחרון]]&lt;&gt;"",טבלה20[[#This Row],[CycleNumber]]&lt;B1054,B1054&lt;&gt;"",טבלה20[[#This Row],[פעילות]]&lt;4),IF(F1054-טבלה20[[#This Row],[LengthofCycle]]=טבלה20[[#This Row],[הפרש קבוע אחרון]],1,0),"")</f>
        <v/>
      </c>
      <c r="Q1053" s="14" t="str">
        <f>IF(טבלה20[[#This Row],[פעילות]]="","",IF(OR(Q1052="",AND(טבלה20[[#This Row],[דילוג]]=1,L1052=3)),1,Q1052+1))</f>
        <v/>
      </c>
      <c r="R1053" s="14" t="str">
        <f>IF(AND(טבלה20[[#This Row],[מחזורי פעילות]]=3,H1054=1,טבלה20[[#This Row],[הפרש קבוע אחרון]]&lt;&gt;J1054),1,"")</f>
        <v/>
      </c>
      <c r="S1053" s="14" t="str">
        <f>IF(AND(טבלה20[[#This Row],[מחזורי פעילות]]=3,H1054=1,טבלה20[[#This Row],[הפרש קבוע אחרון]]=J1054),1,"")</f>
        <v/>
      </c>
      <c r="T1053" s="14" t="str">
        <f>IF(AND(טבלה20[[#This Row],[דילוג]]=1,טבלה20[[#This Row],[הפרש קבוע אחרון]]=J1052,טבלה20[[#This Row],[מחזורי פעילות]]&gt;1),1,"")</f>
        <v/>
      </c>
      <c r="U1053" s="14" t="str">
        <f>IF(OR(AND(טבלה20[[#This Row],[מחזורי פעילות]]&lt;&gt;"",Q1054=""),AND(טבלה20[[#This Row],[פעילות]]=3,Q1054=1)),טבלה20[[#This Row],[מחזורי פעילות]],"")</f>
        <v/>
      </c>
      <c r="V1053" s="14" t="str">
        <f>IF(טבלה20[[#This Row],[באיזה מחזור נעקר אחרי קביעה?]]&lt;&gt;"",1,"")</f>
        <v/>
      </c>
      <c r="W1053" s="14" t="str">
        <f>IF(AND(טבלה20[[#This Row],[באיזה מחזור נעקר אחרי קביעה?]]&lt;&gt;"",טבלה20[[#This Row],[CycleNumber]]&gt;B1054),טבלה20[[#This Row],[באיזה מחזור נעקר אחרי קביעה?]],"")</f>
        <v/>
      </c>
      <c r="X1053" s="14" t="str">
        <f>IF(AND(טבלה20[[#This Row],[הפרש קבוע אחרון]]&lt;&gt;"",J1052=""),טבלה20[[#This Row],[CycleNumber]],"")</f>
        <v/>
      </c>
      <c r="Y1053" s="14" t="str">
        <f>IF(OR(טבלה20[[#This Row],[CycleNumber]]&gt;B1054,B1054=""),טבלה20[[#This Row],[CycleNumber]],"")</f>
        <v/>
      </c>
      <c r="Z10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3" t="s">
        <v>93</v>
      </c>
      <c r="AS1053">
        <v>6</v>
      </c>
      <c r="AT1053">
        <v>27</v>
      </c>
      <c r="AU1053">
        <f t="shared" si="35"/>
        <v>0</v>
      </c>
      <c r="AV1053" t="str">
        <f t="shared" si="36"/>
        <v/>
      </c>
    </row>
    <row r="1054" spans="1:48" x14ac:dyDescent="0.25">
      <c r="A1054" t="s">
        <v>93</v>
      </c>
      <c r="B1054">
        <v>8</v>
      </c>
      <c r="C1054">
        <v>0</v>
      </c>
      <c r="D1054">
        <v>1</v>
      </c>
      <c r="E1054">
        <v>0</v>
      </c>
      <c r="F1054">
        <v>26</v>
      </c>
      <c r="G1054">
        <f>טבלה20[[#This Row],[LengthofCycle]]+1</f>
        <v>27</v>
      </c>
      <c r="H1054" t="str">
        <f>IF(טבלה20[[#This Row],[CycleNumber]]&gt;2,IF(AND(טבלה20[[#This Row],[LengthofCycle]]-F1053=F1053-F1052,טבלה20[[#This Row],[LengthofCycle]]-F1053&lt;&gt;0),1,""),"")</f>
        <v/>
      </c>
      <c r="I1054" t="str">
        <f>IF(טבלה20[[#This Row],[דילוג]]=1,SUM(H1054:H1055),"")</f>
        <v/>
      </c>
      <c r="J1054" t="str">
        <f>IF(AND(טבלה20[[#This Row],[CycleNumber]]&gt;B1053,טבלה20[[#This Row],[CycleNumber]]&gt;2),IF(טבלה20[[#This Row],[דילוג]]=1,טבלה20[[#This Row],[LengthofCycle]]-F1053,J1053),"")</f>
        <v/>
      </c>
      <c r="K1054">
        <f>IF(AND(טבלה20[[#This Row],[CycleNumber]]&gt;B1053,טבלה20[[#This Row],[CycleNumber]]&gt;2),IF(טבלה20[[#This Row],[דילוג]]=1,1,IF(MAX(K1052:K1053)=1,1,IF(טבלה20[[#This Row],[LengthofCycle]]-F1053&lt;&gt;טבלה20[[#This Row],[הפרש קבוע אחרון]],0,""))),"")</f>
        <v>0</v>
      </c>
      <c r="L1054" t="str">
        <f>IF(טבלה20[[#This Row],[CycleNumber]]&lt;3,"",IF(טבלה20[[#This Row],[דילוג]]=1,1,IF(L1053="","",IF(טבלה20[[#This Row],[LengthofCycle]]-F1053=טבלה20[[#This Row],[הפרש קבוע אחרון]],1,IF(L1053+1&gt;3,"",L1053+1)))))</f>
        <v/>
      </c>
      <c r="M1054" t="str">
        <f>IF(AND(טבלה20[[#This Row],[פעילות]]=1,L1055=2,L1056=1,B1056&gt;טבלה20[[#This Row],[CycleNumber]]),1,"")</f>
        <v/>
      </c>
      <c r="N1054" t="str">
        <f>IF(AND(טבלה20[[#This Row],[האם יש לאישה וסת דילוג?]]=1,טבלה20[[#This Row],[CycleNumber]]&gt;5),IF(AND(טבלה20[[#This Row],[LengthofCycle]]=F1051,F1053=F1050,F1052=F1049),1,""),"")</f>
        <v/>
      </c>
      <c r="O1054" t="str">
        <f>IF(OR(טבלה20[[#This Row],[פעילות]]="",L1053=""),"",IF(טבלה20[[#This Row],[פעילות]]=1,1,0))</f>
        <v/>
      </c>
      <c r="P1054" t="str">
        <f>IF(AND(טבלה20[[#This Row],[הפרש קבוע אחרון]]&lt;&gt;"",טבלה20[[#This Row],[CycleNumber]]&lt;B1055,B1055&lt;&gt;"",טבלה20[[#This Row],[פעילות]]&lt;4),IF(F1055-טבלה20[[#This Row],[LengthofCycle]]=טבלה20[[#This Row],[הפרש קבוע אחרון]],1,0),"")</f>
        <v/>
      </c>
      <c r="Q1054" s="14" t="str">
        <f>IF(טבלה20[[#This Row],[פעילות]]="","",IF(OR(Q1053="",AND(טבלה20[[#This Row],[דילוג]]=1,L1053=3)),1,Q1053+1))</f>
        <v/>
      </c>
      <c r="R1054" s="14" t="str">
        <f>IF(AND(טבלה20[[#This Row],[מחזורי פעילות]]=3,H1055=1,טבלה20[[#This Row],[הפרש קבוע אחרון]]&lt;&gt;J1055),1,"")</f>
        <v/>
      </c>
      <c r="S1054" s="14" t="str">
        <f>IF(AND(טבלה20[[#This Row],[מחזורי פעילות]]=3,H1055=1,טבלה20[[#This Row],[הפרש קבוע אחרון]]=J1055),1,"")</f>
        <v/>
      </c>
      <c r="T1054" s="14" t="str">
        <f>IF(AND(טבלה20[[#This Row],[דילוג]]=1,טבלה20[[#This Row],[הפרש קבוע אחרון]]=J1053,טבלה20[[#This Row],[מחזורי פעילות]]&gt;1),1,"")</f>
        <v/>
      </c>
      <c r="U1054" s="14" t="str">
        <f>IF(OR(AND(טבלה20[[#This Row],[מחזורי פעילות]]&lt;&gt;"",Q1055=""),AND(טבלה20[[#This Row],[פעילות]]=3,Q1055=1)),טבלה20[[#This Row],[מחזורי פעילות]],"")</f>
        <v/>
      </c>
      <c r="V1054" s="14" t="str">
        <f>IF(טבלה20[[#This Row],[באיזה מחזור נעקר אחרי קביעה?]]&lt;&gt;"",1,"")</f>
        <v/>
      </c>
      <c r="W1054" s="14" t="str">
        <f>IF(AND(טבלה20[[#This Row],[באיזה מחזור נעקר אחרי קביעה?]]&lt;&gt;"",טבלה20[[#This Row],[CycleNumber]]&gt;B1055),טבלה20[[#This Row],[באיזה מחזור נעקר אחרי קביעה?]],"")</f>
        <v/>
      </c>
      <c r="X1054" s="14" t="str">
        <f>IF(AND(טבלה20[[#This Row],[הפרש קבוע אחרון]]&lt;&gt;"",J1053=""),טבלה20[[#This Row],[CycleNumber]],"")</f>
        <v/>
      </c>
      <c r="Y1054" s="14" t="str">
        <f>IF(OR(טבלה20[[#This Row],[CycleNumber]]&gt;B1055,B1055=""),טבלה20[[#This Row],[CycleNumber]],"")</f>
        <v/>
      </c>
      <c r="Z10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4" t="s">
        <v>93</v>
      </c>
      <c r="AS1054">
        <v>7</v>
      </c>
      <c r="AT1054">
        <v>26</v>
      </c>
      <c r="AU1054">
        <f t="shared" si="35"/>
        <v>0</v>
      </c>
      <c r="AV1054" t="str">
        <f t="shared" si="36"/>
        <v/>
      </c>
    </row>
    <row r="1055" spans="1:48" x14ac:dyDescent="0.25">
      <c r="A1055" t="s">
        <v>93</v>
      </c>
      <c r="B1055">
        <v>9</v>
      </c>
      <c r="C1055">
        <v>0</v>
      </c>
      <c r="D1055">
        <v>1</v>
      </c>
      <c r="E1055">
        <v>0</v>
      </c>
      <c r="F1055">
        <v>25</v>
      </c>
      <c r="G1055">
        <f>טבלה20[[#This Row],[LengthofCycle]]+1</f>
        <v>26</v>
      </c>
      <c r="H1055" t="str">
        <f>IF(טבלה20[[#This Row],[CycleNumber]]&gt;2,IF(AND(טבלה20[[#This Row],[LengthofCycle]]-F1054=F1054-F1053,טבלה20[[#This Row],[LengthofCycle]]-F1054&lt;&gt;0),1,""),"")</f>
        <v/>
      </c>
      <c r="I1055" t="str">
        <f>IF(טבלה20[[#This Row],[דילוג]]=1,SUM(H1055:H1056),"")</f>
        <v/>
      </c>
      <c r="J1055" t="str">
        <f>IF(AND(טבלה20[[#This Row],[CycleNumber]]&gt;B1054,טבלה20[[#This Row],[CycleNumber]]&gt;2),IF(טבלה20[[#This Row],[דילוג]]=1,טבלה20[[#This Row],[LengthofCycle]]-F1054,J1054),"")</f>
        <v/>
      </c>
      <c r="K1055">
        <f>IF(AND(טבלה20[[#This Row],[CycleNumber]]&gt;B1054,טבלה20[[#This Row],[CycleNumber]]&gt;2),IF(טבלה20[[#This Row],[דילוג]]=1,1,IF(MAX(K1053:K1054)=1,1,IF(טבלה20[[#This Row],[LengthofCycle]]-F1054&lt;&gt;טבלה20[[#This Row],[הפרש קבוע אחרון]],0,""))),"")</f>
        <v>0</v>
      </c>
      <c r="L1055" t="str">
        <f>IF(טבלה20[[#This Row],[CycleNumber]]&lt;3,"",IF(טבלה20[[#This Row],[דילוג]]=1,1,IF(L1054="","",IF(טבלה20[[#This Row],[LengthofCycle]]-F1054=טבלה20[[#This Row],[הפרש קבוע אחרון]],1,IF(L1054+1&gt;3,"",L1054+1)))))</f>
        <v/>
      </c>
      <c r="M1055" t="str">
        <f>IF(AND(טבלה20[[#This Row],[פעילות]]=1,L1056=2,L1057=1,B1057&gt;טבלה20[[#This Row],[CycleNumber]]),1,"")</f>
        <v/>
      </c>
      <c r="N1055" t="str">
        <f>IF(AND(טבלה20[[#This Row],[האם יש לאישה וסת דילוג?]]=1,טבלה20[[#This Row],[CycleNumber]]&gt;5),IF(AND(טבלה20[[#This Row],[LengthofCycle]]=F1052,F1054=F1051,F1053=F1050),1,""),"")</f>
        <v/>
      </c>
      <c r="O1055" t="str">
        <f>IF(OR(טבלה20[[#This Row],[פעילות]]="",L1054=""),"",IF(טבלה20[[#This Row],[פעילות]]=1,1,0))</f>
        <v/>
      </c>
      <c r="P1055" t="str">
        <f>IF(AND(טבלה20[[#This Row],[הפרש קבוע אחרון]]&lt;&gt;"",טבלה20[[#This Row],[CycleNumber]]&lt;B1056,B1056&lt;&gt;"",טבלה20[[#This Row],[פעילות]]&lt;4),IF(F1056-טבלה20[[#This Row],[LengthofCycle]]=טבלה20[[#This Row],[הפרש קבוע אחרון]],1,0),"")</f>
        <v/>
      </c>
      <c r="Q1055" s="14" t="str">
        <f>IF(טבלה20[[#This Row],[פעילות]]="","",IF(OR(Q1054="",AND(טבלה20[[#This Row],[דילוג]]=1,L1054=3)),1,Q1054+1))</f>
        <v/>
      </c>
      <c r="R1055" s="14" t="str">
        <f>IF(AND(טבלה20[[#This Row],[מחזורי פעילות]]=3,H1056=1,טבלה20[[#This Row],[הפרש קבוע אחרון]]&lt;&gt;J1056),1,"")</f>
        <v/>
      </c>
      <c r="S1055" s="14" t="str">
        <f>IF(AND(טבלה20[[#This Row],[מחזורי פעילות]]=3,H1056=1,טבלה20[[#This Row],[הפרש קבוע אחרון]]=J1056),1,"")</f>
        <v/>
      </c>
      <c r="T1055" s="14" t="str">
        <f>IF(AND(טבלה20[[#This Row],[דילוג]]=1,טבלה20[[#This Row],[הפרש קבוע אחרון]]=J1054,טבלה20[[#This Row],[מחזורי פעילות]]&gt;1),1,"")</f>
        <v/>
      </c>
      <c r="U1055" s="14" t="str">
        <f>IF(OR(AND(טבלה20[[#This Row],[מחזורי פעילות]]&lt;&gt;"",Q1056=""),AND(טבלה20[[#This Row],[פעילות]]=3,Q1056=1)),טבלה20[[#This Row],[מחזורי פעילות]],"")</f>
        <v/>
      </c>
      <c r="V1055" s="14" t="str">
        <f>IF(טבלה20[[#This Row],[באיזה מחזור נעקר אחרי קביעה?]]&lt;&gt;"",1,"")</f>
        <v/>
      </c>
      <c r="W1055" s="14" t="str">
        <f>IF(AND(טבלה20[[#This Row],[באיזה מחזור נעקר אחרי קביעה?]]&lt;&gt;"",טבלה20[[#This Row],[CycleNumber]]&gt;B1056),טבלה20[[#This Row],[באיזה מחזור נעקר אחרי קביעה?]],"")</f>
        <v/>
      </c>
      <c r="X1055" s="14" t="str">
        <f>IF(AND(טבלה20[[#This Row],[הפרש קבוע אחרון]]&lt;&gt;"",J1054=""),טבלה20[[#This Row],[CycleNumber]],"")</f>
        <v/>
      </c>
      <c r="Y1055" s="14" t="str">
        <f>IF(OR(טבלה20[[#This Row],[CycleNumber]]&gt;B1056,B1056=""),טבלה20[[#This Row],[CycleNumber]],"")</f>
        <v/>
      </c>
      <c r="Z10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5" t="s">
        <v>93</v>
      </c>
      <c r="AS1055">
        <v>8</v>
      </c>
      <c r="AT1055">
        <v>26</v>
      </c>
      <c r="AU1055">
        <f t="shared" si="35"/>
        <v>0</v>
      </c>
      <c r="AV1055" t="str">
        <f t="shared" si="36"/>
        <v/>
      </c>
    </row>
    <row r="1056" spans="1:48" x14ac:dyDescent="0.25">
      <c r="A1056" t="s">
        <v>93</v>
      </c>
      <c r="B1056">
        <v>10</v>
      </c>
      <c r="C1056">
        <v>0</v>
      </c>
      <c r="D1056">
        <v>1</v>
      </c>
      <c r="E1056">
        <v>0</v>
      </c>
      <c r="F1056">
        <v>25</v>
      </c>
      <c r="G1056">
        <f>טבלה20[[#This Row],[LengthofCycle]]+1</f>
        <v>26</v>
      </c>
      <c r="H1056" t="str">
        <f>IF(טבלה20[[#This Row],[CycleNumber]]&gt;2,IF(AND(טבלה20[[#This Row],[LengthofCycle]]-F1055=F1055-F1054,טבלה20[[#This Row],[LengthofCycle]]-F1055&lt;&gt;0),1,""),"")</f>
        <v/>
      </c>
      <c r="I1056" t="str">
        <f>IF(טבלה20[[#This Row],[דילוג]]=1,SUM(H1056:H1057),"")</f>
        <v/>
      </c>
      <c r="J1056" t="str">
        <f>IF(AND(טבלה20[[#This Row],[CycleNumber]]&gt;B1055,טבלה20[[#This Row],[CycleNumber]]&gt;2),IF(טבלה20[[#This Row],[דילוג]]=1,טבלה20[[#This Row],[LengthofCycle]]-F1055,J1055),"")</f>
        <v/>
      </c>
      <c r="K1056">
        <f>IF(AND(טבלה20[[#This Row],[CycleNumber]]&gt;B1055,טבלה20[[#This Row],[CycleNumber]]&gt;2),IF(טבלה20[[#This Row],[דילוג]]=1,1,IF(MAX(K1054:K1055)=1,1,IF(טבלה20[[#This Row],[LengthofCycle]]-F1055&lt;&gt;טבלה20[[#This Row],[הפרש קבוע אחרון]],0,""))),"")</f>
        <v>0</v>
      </c>
      <c r="L1056" t="str">
        <f>IF(טבלה20[[#This Row],[CycleNumber]]&lt;3,"",IF(טבלה20[[#This Row],[דילוג]]=1,1,IF(L1055="","",IF(טבלה20[[#This Row],[LengthofCycle]]-F1055=טבלה20[[#This Row],[הפרש קבוע אחרון]],1,IF(L1055+1&gt;3,"",L1055+1)))))</f>
        <v/>
      </c>
      <c r="M1056" t="str">
        <f>IF(AND(טבלה20[[#This Row],[פעילות]]=1,L1057=2,L1058=1,B1058&gt;טבלה20[[#This Row],[CycleNumber]]),1,"")</f>
        <v/>
      </c>
      <c r="N1056" t="str">
        <f>IF(AND(טבלה20[[#This Row],[האם יש לאישה וסת דילוג?]]=1,טבלה20[[#This Row],[CycleNumber]]&gt;5),IF(AND(טבלה20[[#This Row],[LengthofCycle]]=F1053,F1055=F1052,F1054=F1051),1,""),"")</f>
        <v/>
      </c>
      <c r="O1056" t="str">
        <f>IF(OR(טבלה20[[#This Row],[פעילות]]="",L1055=""),"",IF(טבלה20[[#This Row],[פעילות]]=1,1,0))</f>
        <v/>
      </c>
      <c r="P1056" t="str">
        <f>IF(AND(טבלה20[[#This Row],[הפרש קבוע אחרון]]&lt;&gt;"",טבלה20[[#This Row],[CycleNumber]]&lt;B1057,B1057&lt;&gt;"",טבלה20[[#This Row],[פעילות]]&lt;4),IF(F1057-טבלה20[[#This Row],[LengthofCycle]]=טבלה20[[#This Row],[הפרש קבוע אחרון]],1,0),"")</f>
        <v/>
      </c>
      <c r="Q1056" s="14" t="str">
        <f>IF(טבלה20[[#This Row],[פעילות]]="","",IF(OR(Q1055="",AND(טבלה20[[#This Row],[דילוג]]=1,L1055=3)),1,Q1055+1))</f>
        <v/>
      </c>
      <c r="R1056" s="14" t="str">
        <f>IF(AND(טבלה20[[#This Row],[מחזורי פעילות]]=3,H1057=1,טבלה20[[#This Row],[הפרש קבוע אחרון]]&lt;&gt;J1057),1,"")</f>
        <v/>
      </c>
      <c r="S1056" s="14" t="str">
        <f>IF(AND(טבלה20[[#This Row],[מחזורי פעילות]]=3,H1057=1,טבלה20[[#This Row],[הפרש קבוע אחרון]]=J1057),1,"")</f>
        <v/>
      </c>
      <c r="T1056" s="14" t="str">
        <f>IF(AND(טבלה20[[#This Row],[דילוג]]=1,טבלה20[[#This Row],[הפרש קבוע אחרון]]=J1055,טבלה20[[#This Row],[מחזורי פעילות]]&gt;1),1,"")</f>
        <v/>
      </c>
      <c r="U1056" s="14" t="str">
        <f>IF(OR(AND(טבלה20[[#This Row],[מחזורי פעילות]]&lt;&gt;"",Q1057=""),AND(טבלה20[[#This Row],[פעילות]]=3,Q1057=1)),טבלה20[[#This Row],[מחזורי פעילות]],"")</f>
        <v/>
      </c>
      <c r="V1056" s="14" t="str">
        <f>IF(טבלה20[[#This Row],[באיזה מחזור נעקר אחרי קביעה?]]&lt;&gt;"",1,"")</f>
        <v/>
      </c>
      <c r="W1056" s="14" t="str">
        <f>IF(AND(טבלה20[[#This Row],[באיזה מחזור נעקר אחרי קביעה?]]&lt;&gt;"",טבלה20[[#This Row],[CycleNumber]]&gt;B1057),טבלה20[[#This Row],[באיזה מחזור נעקר אחרי קביעה?]],"")</f>
        <v/>
      </c>
      <c r="X1056" s="14" t="str">
        <f>IF(AND(טבלה20[[#This Row],[הפרש קבוע אחרון]]&lt;&gt;"",J1055=""),טבלה20[[#This Row],[CycleNumber]],"")</f>
        <v/>
      </c>
      <c r="Y1056" s="14" t="str">
        <f>IF(OR(טבלה20[[#This Row],[CycleNumber]]&gt;B1057,B1057=""),טבלה20[[#This Row],[CycleNumber]],"")</f>
        <v/>
      </c>
      <c r="Z10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6" t="s">
        <v>93</v>
      </c>
      <c r="AS1056">
        <v>9</v>
      </c>
      <c r="AT1056">
        <v>25</v>
      </c>
      <c r="AU1056">
        <f t="shared" si="35"/>
        <v>0</v>
      </c>
      <c r="AV1056" t="str">
        <f t="shared" si="36"/>
        <v/>
      </c>
    </row>
    <row r="1057" spans="1:48" x14ac:dyDescent="0.25">
      <c r="A1057" t="s">
        <v>93</v>
      </c>
      <c r="B1057">
        <v>11</v>
      </c>
      <c r="C1057">
        <v>0</v>
      </c>
      <c r="D1057">
        <v>1</v>
      </c>
      <c r="E1057">
        <v>0</v>
      </c>
      <c r="F1057">
        <v>27</v>
      </c>
      <c r="G1057">
        <f>טבלה20[[#This Row],[LengthofCycle]]+1</f>
        <v>28</v>
      </c>
      <c r="H1057" t="str">
        <f>IF(טבלה20[[#This Row],[CycleNumber]]&gt;2,IF(AND(טבלה20[[#This Row],[LengthofCycle]]-F1056=F1056-F1055,טבלה20[[#This Row],[LengthofCycle]]-F1056&lt;&gt;0),1,""),"")</f>
        <v/>
      </c>
      <c r="I1057" t="str">
        <f>IF(טבלה20[[#This Row],[דילוג]]=1,SUM(H1057:H1058),"")</f>
        <v/>
      </c>
      <c r="J1057" t="str">
        <f>IF(AND(טבלה20[[#This Row],[CycleNumber]]&gt;B1056,טבלה20[[#This Row],[CycleNumber]]&gt;2),IF(טבלה20[[#This Row],[דילוג]]=1,טבלה20[[#This Row],[LengthofCycle]]-F1056,J1056),"")</f>
        <v/>
      </c>
      <c r="K1057">
        <f>IF(AND(טבלה20[[#This Row],[CycleNumber]]&gt;B1056,טבלה20[[#This Row],[CycleNumber]]&gt;2),IF(טבלה20[[#This Row],[דילוג]]=1,1,IF(MAX(K1055:K1056)=1,1,IF(טבלה20[[#This Row],[LengthofCycle]]-F1056&lt;&gt;טבלה20[[#This Row],[הפרש קבוע אחרון]],0,""))),"")</f>
        <v>0</v>
      </c>
      <c r="L1057" t="str">
        <f>IF(טבלה20[[#This Row],[CycleNumber]]&lt;3,"",IF(טבלה20[[#This Row],[דילוג]]=1,1,IF(L1056="","",IF(טבלה20[[#This Row],[LengthofCycle]]-F1056=טבלה20[[#This Row],[הפרש קבוע אחרון]],1,IF(L1056+1&gt;3,"",L1056+1)))))</f>
        <v/>
      </c>
      <c r="M1057" t="str">
        <f>IF(AND(טבלה20[[#This Row],[פעילות]]=1,L1058=2,L1059=1,B1059&gt;טבלה20[[#This Row],[CycleNumber]]),1,"")</f>
        <v/>
      </c>
      <c r="N1057" t="str">
        <f>IF(AND(טבלה20[[#This Row],[האם יש לאישה וסת דילוג?]]=1,טבלה20[[#This Row],[CycleNumber]]&gt;5),IF(AND(טבלה20[[#This Row],[LengthofCycle]]=F1054,F1056=F1053,F1055=F1052),1,""),"")</f>
        <v/>
      </c>
      <c r="O1057" t="str">
        <f>IF(OR(טבלה20[[#This Row],[פעילות]]="",L1056=""),"",IF(טבלה20[[#This Row],[פעילות]]=1,1,0))</f>
        <v/>
      </c>
      <c r="P1057" t="str">
        <f>IF(AND(טבלה20[[#This Row],[הפרש קבוע אחרון]]&lt;&gt;"",טבלה20[[#This Row],[CycleNumber]]&lt;B1058,B1058&lt;&gt;"",טבלה20[[#This Row],[פעילות]]&lt;4),IF(F1058-טבלה20[[#This Row],[LengthofCycle]]=טבלה20[[#This Row],[הפרש קבוע אחרון]],1,0),"")</f>
        <v/>
      </c>
      <c r="Q1057" s="14" t="str">
        <f>IF(טבלה20[[#This Row],[פעילות]]="","",IF(OR(Q1056="",AND(טבלה20[[#This Row],[דילוג]]=1,L1056=3)),1,Q1056+1))</f>
        <v/>
      </c>
      <c r="R1057" s="14" t="str">
        <f>IF(AND(טבלה20[[#This Row],[מחזורי פעילות]]=3,H1058=1,טבלה20[[#This Row],[הפרש קבוע אחרון]]&lt;&gt;J1058),1,"")</f>
        <v/>
      </c>
      <c r="S1057" s="14" t="str">
        <f>IF(AND(טבלה20[[#This Row],[מחזורי פעילות]]=3,H1058=1,טבלה20[[#This Row],[הפרש קבוע אחרון]]=J1058),1,"")</f>
        <v/>
      </c>
      <c r="T1057" s="14" t="str">
        <f>IF(AND(טבלה20[[#This Row],[דילוג]]=1,טבלה20[[#This Row],[הפרש קבוע אחרון]]=J1056,טבלה20[[#This Row],[מחזורי פעילות]]&gt;1),1,"")</f>
        <v/>
      </c>
      <c r="U1057" s="14" t="str">
        <f>IF(OR(AND(טבלה20[[#This Row],[מחזורי פעילות]]&lt;&gt;"",Q1058=""),AND(טבלה20[[#This Row],[פעילות]]=3,Q1058=1)),טבלה20[[#This Row],[מחזורי פעילות]],"")</f>
        <v/>
      </c>
      <c r="V1057" s="14" t="str">
        <f>IF(טבלה20[[#This Row],[באיזה מחזור נעקר אחרי קביעה?]]&lt;&gt;"",1,"")</f>
        <v/>
      </c>
      <c r="W1057" s="14" t="str">
        <f>IF(AND(טבלה20[[#This Row],[באיזה מחזור נעקר אחרי קביעה?]]&lt;&gt;"",טבלה20[[#This Row],[CycleNumber]]&gt;B1058),טבלה20[[#This Row],[באיזה מחזור נעקר אחרי קביעה?]],"")</f>
        <v/>
      </c>
      <c r="X1057" s="14" t="str">
        <f>IF(AND(טבלה20[[#This Row],[הפרש קבוע אחרון]]&lt;&gt;"",J1056=""),טבלה20[[#This Row],[CycleNumber]],"")</f>
        <v/>
      </c>
      <c r="Y1057" s="14" t="str">
        <f>IF(OR(טבלה20[[#This Row],[CycleNumber]]&gt;B1058,B1058=""),טבלה20[[#This Row],[CycleNumber]],"")</f>
        <v/>
      </c>
      <c r="Z10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7" t="s">
        <v>93</v>
      </c>
      <c r="AS1057">
        <v>10</v>
      </c>
      <c r="AT1057">
        <v>25</v>
      </c>
      <c r="AU1057">
        <f t="shared" si="35"/>
        <v>0</v>
      </c>
      <c r="AV1057" t="str">
        <f t="shared" si="36"/>
        <v/>
      </c>
    </row>
    <row r="1058" spans="1:48" x14ac:dyDescent="0.25">
      <c r="A1058" t="s">
        <v>93</v>
      </c>
      <c r="B1058">
        <v>12</v>
      </c>
      <c r="C1058">
        <v>0</v>
      </c>
      <c r="D1058">
        <v>1</v>
      </c>
      <c r="E1058">
        <v>0</v>
      </c>
      <c r="F1058">
        <v>26</v>
      </c>
      <c r="G1058">
        <f>טבלה20[[#This Row],[LengthofCycle]]+1</f>
        <v>27</v>
      </c>
      <c r="H1058" t="str">
        <f>IF(טבלה20[[#This Row],[CycleNumber]]&gt;2,IF(AND(טבלה20[[#This Row],[LengthofCycle]]-F1057=F1057-F1056,טבלה20[[#This Row],[LengthofCycle]]-F1057&lt;&gt;0),1,""),"")</f>
        <v/>
      </c>
      <c r="I1058" t="str">
        <f>IF(טבלה20[[#This Row],[דילוג]]=1,SUM(H1058:H1059),"")</f>
        <v/>
      </c>
      <c r="J1058" t="str">
        <f>IF(AND(טבלה20[[#This Row],[CycleNumber]]&gt;B1057,טבלה20[[#This Row],[CycleNumber]]&gt;2),IF(טבלה20[[#This Row],[דילוג]]=1,טבלה20[[#This Row],[LengthofCycle]]-F1057,J1057),"")</f>
        <v/>
      </c>
      <c r="K1058">
        <f>IF(AND(טבלה20[[#This Row],[CycleNumber]]&gt;B1057,טבלה20[[#This Row],[CycleNumber]]&gt;2),IF(טבלה20[[#This Row],[דילוג]]=1,1,IF(MAX(K1056:K1057)=1,1,IF(טבלה20[[#This Row],[LengthofCycle]]-F1057&lt;&gt;טבלה20[[#This Row],[הפרש קבוע אחרון]],0,""))),"")</f>
        <v>0</v>
      </c>
      <c r="L1058" t="str">
        <f>IF(טבלה20[[#This Row],[CycleNumber]]&lt;3,"",IF(טבלה20[[#This Row],[דילוג]]=1,1,IF(L1057="","",IF(טבלה20[[#This Row],[LengthofCycle]]-F1057=טבלה20[[#This Row],[הפרש קבוע אחרון]],1,IF(L1057+1&gt;3,"",L1057+1)))))</f>
        <v/>
      </c>
      <c r="M1058" t="str">
        <f>IF(AND(טבלה20[[#This Row],[פעילות]]=1,L1059=2,L1060=1,B1060&gt;טבלה20[[#This Row],[CycleNumber]]),1,"")</f>
        <v/>
      </c>
      <c r="N1058" t="str">
        <f>IF(AND(טבלה20[[#This Row],[האם יש לאישה וסת דילוג?]]=1,טבלה20[[#This Row],[CycleNumber]]&gt;5),IF(AND(טבלה20[[#This Row],[LengthofCycle]]=F1055,F1057=F1054,F1056=F1053),1,""),"")</f>
        <v/>
      </c>
      <c r="O1058" t="str">
        <f>IF(OR(טבלה20[[#This Row],[פעילות]]="",L1057=""),"",IF(טבלה20[[#This Row],[פעילות]]=1,1,0))</f>
        <v/>
      </c>
      <c r="P1058" t="str">
        <f>IF(AND(טבלה20[[#This Row],[הפרש קבוע אחרון]]&lt;&gt;"",טבלה20[[#This Row],[CycleNumber]]&lt;B1059,B1059&lt;&gt;"",טבלה20[[#This Row],[פעילות]]&lt;4),IF(F1059-טבלה20[[#This Row],[LengthofCycle]]=טבלה20[[#This Row],[הפרש קבוע אחרון]],1,0),"")</f>
        <v/>
      </c>
      <c r="Q1058" s="14" t="str">
        <f>IF(טבלה20[[#This Row],[פעילות]]="","",IF(OR(Q1057="",AND(טבלה20[[#This Row],[דילוג]]=1,L1057=3)),1,Q1057+1))</f>
        <v/>
      </c>
      <c r="R1058" s="14" t="str">
        <f>IF(AND(טבלה20[[#This Row],[מחזורי פעילות]]=3,H1059=1,טבלה20[[#This Row],[הפרש קבוע אחרון]]&lt;&gt;J1059),1,"")</f>
        <v/>
      </c>
      <c r="S1058" s="14" t="str">
        <f>IF(AND(טבלה20[[#This Row],[מחזורי פעילות]]=3,H1059=1,טבלה20[[#This Row],[הפרש קבוע אחרון]]=J1059),1,"")</f>
        <v/>
      </c>
      <c r="T1058" s="14" t="str">
        <f>IF(AND(טבלה20[[#This Row],[דילוג]]=1,טבלה20[[#This Row],[הפרש קבוע אחרון]]=J1057,טבלה20[[#This Row],[מחזורי פעילות]]&gt;1),1,"")</f>
        <v/>
      </c>
      <c r="U1058" s="14" t="str">
        <f>IF(OR(AND(טבלה20[[#This Row],[מחזורי פעילות]]&lt;&gt;"",Q1059=""),AND(טבלה20[[#This Row],[פעילות]]=3,Q1059=1)),טבלה20[[#This Row],[מחזורי פעילות]],"")</f>
        <v/>
      </c>
      <c r="V1058" s="14" t="str">
        <f>IF(טבלה20[[#This Row],[באיזה מחזור נעקר אחרי קביעה?]]&lt;&gt;"",1,"")</f>
        <v/>
      </c>
      <c r="W1058" s="14" t="str">
        <f>IF(AND(טבלה20[[#This Row],[באיזה מחזור נעקר אחרי קביעה?]]&lt;&gt;"",טבלה20[[#This Row],[CycleNumber]]&gt;B1059),טבלה20[[#This Row],[באיזה מחזור נעקר אחרי קביעה?]],"")</f>
        <v/>
      </c>
      <c r="X1058" s="14" t="str">
        <f>IF(AND(טבלה20[[#This Row],[הפרש קבוע אחרון]]&lt;&gt;"",J1057=""),טבלה20[[#This Row],[CycleNumber]],"")</f>
        <v/>
      </c>
      <c r="Y1058" s="14" t="str">
        <f>IF(OR(טבלה20[[#This Row],[CycleNumber]]&gt;B1059,B1059=""),טבלה20[[#This Row],[CycleNumber]],"")</f>
        <v/>
      </c>
      <c r="Z10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8" t="s">
        <v>93</v>
      </c>
      <c r="AS1058">
        <v>11</v>
      </c>
      <c r="AT1058">
        <v>27</v>
      </c>
      <c r="AU1058">
        <f t="shared" si="35"/>
        <v>0</v>
      </c>
      <c r="AV1058" t="str">
        <f t="shared" si="36"/>
        <v/>
      </c>
    </row>
    <row r="1059" spans="1:48" x14ac:dyDescent="0.25">
      <c r="A1059" t="s">
        <v>93</v>
      </c>
      <c r="B1059">
        <v>13</v>
      </c>
      <c r="C1059">
        <v>0</v>
      </c>
      <c r="D1059">
        <v>0</v>
      </c>
      <c r="E1059">
        <v>0</v>
      </c>
      <c r="F1059">
        <v>27</v>
      </c>
      <c r="G1059">
        <f>טבלה20[[#This Row],[LengthofCycle]]+1</f>
        <v>28</v>
      </c>
      <c r="H1059" t="str">
        <f>IF(טבלה20[[#This Row],[CycleNumber]]&gt;2,IF(AND(טבלה20[[#This Row],[LengthofCycle]]-F1058=F1058-F1057,טבלה20[[#This Row],[LengthofCycle]]-F1058&lt;&gt;0),1,""),"")</f>
        <v/>
      </c>
      <c r="I1059" t="str">
        <f>IF(טבלה20[[#This Row],[דילוג]]=1,SUM(H1059:H1060),"")</f>
        <v/>
      </c>
      <c r="J1059" t="str">
        <f>IF(AND(טבלה20[[#This Row],[CycleNumber]]&gt;B1058,טבלה20[[#This Row],[CycleNumber]]&gt;2),IF(טבלה20[[#This Row],[דילוג]]=1,טבלה20[[#This Row],[LengthofCycle]]-F1058,J1058),"")</f>
        <v/>
      </c>
      <c r="K1059">
        <f>IF(AND(טבלה20[[#This Row],[CycleNumber]]&gt;B1058,טבלה20[[#This Row],[CycleNumber]]&gt;2),IF(טבלה20[[#This Row],[דילוג]]=1,1,IF(MAX(K1057:K1058)=1,1,IF(טבלה20[[#This Row],[LengthofCycle]]-F1058&lt;&gt;טבלה20[[#This Row],[הפרש קבוע אחרון]],0,""))),"")</f>
        <v>0</v>
      </c>
      <c r="L1059" t="str">
        <f>IF(טבלה20[[#This Row],[CycleNumber]]&lt;3,"",IF(טבלה20[[#This Row],[דילוג]]=1,1,IF(L1058="","",IF(טבלה20[[#This Row],[LengthofCycle]]-F1058=טבלה20[[#This Row],[הפרש קבוע אחרון]],1,IF(L1058+1&gt;3,"",L1058+1)))))</f>
        <v/>
      </c>
      <c r="M1059" t="str">
        <f>IF(AND(טבלה20[[#This Row],[פעילות]]=1,L1060=2,L1061=1,B1061&gt;טבלה20[[#This Row],[CycleNumber]]),1,"")</f>
        <v/>
      </c>
      <c r="N1059" t="str">
        <f>IF(AND(טבלה20[[#This Row],[האם יש לאישה וסת דילוג?]]=1,טבלה20[[#This Row],[CycleNumber]]&gt;5),IF(AND(טבלה20[[#This Row],[LengthofCycle]]=F1056,F1058=F1055,F1057=F1054),1,""),"")</f>
        <v/>
      </c>
      <c r="O1059" t="str">
        <f>IF(OR(טבלה20[[#This Row],[פעילות]]="",L1058=""),"",IF(טבלה20[[#This Row],[פעילות]]=1,1,0))</f>
        <v/>
      </c>
      <c r="P1059" t="str">
        <f>IF(AND(טבלה20[[#This Row],[הפרש קבוע אחרון]]&lt;&gt;"",טבלה20[[#This Row],[CycleNumber]]&lt;B1060,B1060&lt;&gt;"",טבלה20[[#This Row],[פעילות]]&lt;4),IF(F1060-טבלה20[[#This Row],[LengthofCycle]]=טבלה20[[#This Row],[הפרש קבוע אחרון]],1,0),"")</f>
        <v/>
      </c>
      <c r="Q1059" s="14" t="str">
        <f>IF(טבלה20[[#This Row],[פעילות]]="","",IF(OR(Q1058="",AND(טבלה20[[#This Row],[דילוג]]=1,L1058=3)),1,Q1058+1))</f>
        <v/>
      </c>
      <c r="R1059" s="14" t="str">
        <f>IF(AND(טבלה20[[#This Row],[מחזורי פעילות]]=3,H1060=1,טבלה20[[#This Row],[הפרש קבוע אחרון]]&lt;&gt;J1060),1,"")</f>
        <v/>
      </c>
      <c r="S1059" s="14" t="str">
        <f>IF(AND(טבלה20[[#This Row],[מחזורי פעילות]]=3,H1060=1,טבלה20[[#This Row],[הפרש קבוע אחרון]]=J1060),1,"")</f>
        <v/>
      </c>
      <c r="T1059" s="14" t="str">
        <f>IF(AND(טבלה20[[#This Row],[דילוג]]=1,טבלה20[[#This Row],[הפרש קבוע אחרון]]=J1058,טבלה20[[#This Row],[מחזורי פעילות]]&gt;1),1,"")</f>
        <v/>
      </c>
      <c r="U1059" s="14" t="str">
        <f>IF(OR(AND(טבלה20[[#This Row],[מחזורי פעילות]]&lt;&gt;"",Q1060=""),AND(טבלה20[[#This Row],[פעילות]]=3,Q1060=1)),טבלה20[[#This Row],[מחזורי פעילות]],"")</f>
        <v/>
      </c>
      <c r="V1059" s="14" t="str">
        <f>IF(טבלה20[[#This Row],[באיזה מחזור נעקר אחרי קביעה?]]&lt;&gt;"",1,"")</f>
        <v/>
      </c>
      <c r="W1059" s="14" t="str">
        <f>IF(AND(טבלה20[[#This Row],[באיזה מחזור נעקר אחרי קביעה?]]&lt;&gt;"",טבלה20[[#This Row],[CycleNumber]]&gt;B1060),טבלה20[[#This Row],[באיזה מחזור נעקר אחרי קביעה?]],"")</f>
        <v/>
      </c>
      <c r="X1059" s="14" t="str">
        <f>IF(AND(טבלה20[[#This Row],[הפרש קבוע אחרון]]&lt;&gt;"",J1058=""),טבלה20[[#This Row],[CycleNumber]],"")</f>
        <v/>
      </c>
      <c r="Y1059" s="14" t="str">
        <f>IF(OR(טבלה20[[#This Row],[CycleNumber]]&gt;B1060,B1060=""),טבלה20[[#This Row],[CycleNumber]],"")</f>
        <v/>
      </c>
      <c r="Z10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59" t="s">
        <v>93</v>
      </c>
      <c r="AS1059">
        <v>12</v>
      </c>
      <c r="AT1059">
        <v>26</v>
      </c>
      <c r="AU1059">
        <f t="shared" si="35"/>
        <v>0</v>
      </c>
      <c r="AV1059" t="str">
        <f t="shared" si="36"/>
        <v/>
      </c>
    </row>
    <row r="1060" spans="1:48" x14ac:dyDescent="0.25">
      <c r="A1060" t="s">
        <v>93</v>
      </c>
      <c r="B1060">
        <v>14</v>
      </c>
      <c r="C1060">
        <v>0</v>
      </c>
      <c r="D1060">
        <v>1</v>
      </c>
      <c r="E1060">
        <v>0</v>
      </c>
      <c r="F1060">
        <v>26</v>
      </c>
      <c r="G1060">
        <f>טבלה20[[#This Row],[LengthofCycle]]+1</f>
        <v>27</v>
      </c>
      <c r="H1060" t="str">
        <f>IF(טבלה20[[#This Row],[CycleNumber]]&gt;2,IF(AND(טבלה20[[#This Row],[LengthofCycle]]-F1059=F1059-F1058,טבלה20[[#This Row],[LengthofCycle]]-F1059&lt;&gt;0),1,""),"")</f>
        <v/>
      </c>
      <c r="I1060" t="str">
        <f>IF(טבלה20[[#This Row],[דילוג]]=1,SUM(H1060:H1061),"")</f>
        <v/>
      </c>
      <c r="J1060" t="str">
        <f>IF(AND(טבלה20[[#This Row],[CycleNumber]]&gt;B1059,טבלה20[[#This Row],[CycleNumber]]&gt;2),IF(טבלה20[[#This Row],[דילוג]]=1,טבלה20[[#This Row],[LengthofCycle]]-F1059,J1059),"")</f>
        <v/>
      </c>
      <c r="K1060">
        <f>IF(AND(טבלה20[[#This Row],[CycleNumber]]&gt;B1059,טבלה20[[#This Row],[CycleNumber]]&gt;2),IF(טבלה20[[#This Row],[דילוג]]=1,1,IF(MAX(K1058:K1059)=1,1,IF(טבלה20[[#This Row],[LengthofCycle]]-F1059&lt;&gt;טבלה20[[#This Row],[הפרש קבוע אחרון]],0,""))),"")</f>
        <v>0</v>
      </c>
      <c r="L1060" t="str">
        <f>IF(טבלה20[[#This Row],[CycleNumber]]&lt;3,"",IF(טבלה20[[#This Row],[דילוג]]=1,1,IF(L1059="","",IF(טבלה20[[#This Row],[LengthofCycle]]-F1059=טבלה20[[#This Row],[הפרש קבוע אחרון]],1,IF(L1059+1&gt;3,"",L1059+1)))))</f>
        <v/>
      </c>
      <c r="M1060" t="str">
        <f>IF(AND(טבלה20[[#This Row],[פעילות]]=1,L1061=2,L1062=1,B1062&gt;טבלה20[[#This Row],[CycleNumber]]),1,"")</f>
        <v/>
      </c>
      <c r="N1060" t="str">
        <f>IF(AND(טבלה20[[#This Row],[האם יש לאישה וסת דילוג?]]=1,טבלה20[[#This Row],[CycleNumber]]&gt;5),IF(AND(טבלה20[[#This Row],[LengthofCycle]]=F1057,F1059=F1056,F1058=F1055),1,""),"")</f>
        <v/>
      </c>
      <c r="O1060" t="str">
        <f>IF(OR(טבלה20[[#This Row],[פעילות]]="",L1059=""),"",IF(טבלה20[[#This Row],[פעילות]]=1,1,0))</f>
        <v/>
      </c>
      <c r="P1060" t="str">
        <f>IF(AND(טבלה20[[#This Row],[הפרש קבוע אחרון]]&lt;&gt;"",טבלה20[[#This Row],[CycleNumber]]&lt;B1061,B1061&lt;&gt;"",טבלה20[[#This Row],[פעילות]]&lt;4),IF(F1061-טבלה20[[#This Row],[LengthofCycle]]=טבלה20[[#This Row],[הפרש קבוע אחרון]],1,0),"")</f>
        <v/>
      </c>
      <c r="Q1060" s="14" t="str">
        <f>IF(טבלה20[[#This Row],[פעילות]]="","",IF(OR(Q1059="",AND(טבלה20[[#This Row],[דילוג]]=1,L1059=3)),1,Q1059+1))</f>
        <v/>
      </c>
      <c r="R1060" s="14" t="str">
        <f>IF(AND(טבלה20[[#This Row],[מחזורי פעילות]]=3,H1061=1,טבלה20[[#This Row],[הפרש קבוע אחרון]]&lt;&gt;J1061),1,"")</f>
        <v/>
      </c>
      <c r="S1060" s="14" t="str">
        <f>IF(AND(טבלה20[[#This Row],[מחזורי פעילות]]=3,H1061=1,טבלה20[[#This Row],[הפרש קבוע אחרון]]=J1061),1,"")</f>
        <v/>
      </c>
      <c r="T1060" s="14" t="str">
        <f>IF(AND(טבלה20[[#This Row],[דילוג]]=1,טבלה20[[#This Row],[הפרש קבוע אחרון]]=J1059,טבלה20[[#This Row],[מחזורי פעילות]]&gt;1),1,"")</f>
        <v/>
      </c>
      <c r="U1060" s="14" t="str">
        <f>IF(OR(AND(טבלה20[[#This Row],[מחזורי פעילות]]&lt;&gt;"",Q1061=""),AND(טבלה20[[#This Row],[פעילות]]=3,Q1061=1)),טבלה20[[#This Row],[מחזורי פעילות]],"")</f>
        <v/>
      </c>
      <c r="V1060" s="14" t="str">
        <f>IF(טבלה20[[#This Row],[באיזה מחזור נעקר אחרי קביעה?]]&lt;&gt;"",1,"")</f>
        <v/>
      </c>
      <c r="W1060" s="14" t="str">
        <f>IF(AND(טבלה20[[#This Row],[באיזה מחזור נעקר אחרי קביעה?]]&lt;&gt;"",טבלה20[[#This Row],[CycleNumber]]&gt;B1061),טבלה20[[#This Row],[באיזה מחזור נעקר אחרי קביעה?]],"")</f>
        <v/>
      </c>
      <c r="X1060" s="14" t="str">
        <f>IF(AND(טבלה20[[#This Row],[הפרש קבוע אחרון]]&lt;&gt;"",J1059=""),טבלה20[[#This Row],[CycleNumber]],"")</f>
        <v/>
      </c>
      <c r="Y1060" s="14" t="str">
        <f>IF(OR(טבלה20[[#This Row],[CycleNumber]]&gt;B1061,B1061=""),טבלה20[[#This Row],[CycleNumber]],"")</f>
        <v/>
      </c>
      <c r="Z10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0" t="s">
        <v>93</v>
      </c>
      <c r="AS1060">
        <v>13</v>
      </c>
      <c r="AT1060">
        <v>27</v>
      </c>
      <c r="AU1060">
        <f t="shared" si="35"/>
        <v>0</v>
      </c>
      <c r="AV1060" t="str">
        <f t="shared" si="36"/>
        <v/>
      </c>
    </row>
    <row r="1061" spans="1:48" x14ac:dyDescent="0.25">
      <c r="A1061" t="s">
        <v>93</v>
      </c>
      <c r="B1061">
        <v>15</v>
      </c>
      <c r="C1061">
        <v>0</v>
      </c>
      <c r="D1061">
        <v>1</v>
      </c>
      <c r="E1061">
        <v>0</v>
      </c>
      <c r="F1061">
        <v>27</v>
      </c>
      <c r="G1061">
        <f>טבלה20[[#This Row],[LengthofCycle]]+1</f>
        <v>28</v>
      </c>
      <c r="H1061" t="str">
        <f>IF(טבלה20[[#This Row],[CycleNumber]]&gt;2,IF(AND(טבלה20[[#This Row],[LengthofCycle]]-F1060=F1060-F1059,טבלה20[[#This Row],[LengthofCycle]]-F1060&lt;&gt;0),1,""),"")</f>
        <v/>
      </c>
      <c r="I1061" t="str">
        <f>IF(טבלה20[[#This Row],[דילוג]]=1,SUM(H1061:H1062),"")</f>
        <v/>
      </c>
      <c r="J1061" t="str">
        <f>IF(AND(טבלה20[[#This Row],[CycleNumber]]&gt;B1060,טבלה20[[#This Row],[CycleNumber]]&gt;2),IF(טבלה20[[#This Row],[דילוג]]=1,טבלה20[[#This Row],[LengthofCycle]]-F1060,J1060),"")</f>
        <v/>
      </c>
      <c r="K1061">
        <f>IF(AND(טבלה20[[#This Row],[CycleNumber]]&gt;B1060,טבלה20[[#This Row],[CycleNumber]]&gt;2),IF(טבלה20[[#This Row],[דילוג]]=1,1,IF(MAX(K1059:K1060)=1,1,IF(טבלה20[[#This Row],[LengthofCycle]]-F1060&lt;&gt;טבלה20[[#This Row],[הפרש קבוע אחרון]],0,""))),"")</f>
        <v>0</v>
      </c>
      <c r="L1061" t="str">
        <f>IF(טבלה20[[#This Row],[CycleNumber]]&lt;3,"",IF(טבלה20[[#This Row],[דילוג]]=1,1,IF(L1060="","",IF(טבלה20[[#This Row],[LengthofCycle]]-F1060=טבלה20[[#This Row],[הפרש קבוע אחרון]],1,IF(L1060+1&gt;3,"",L1060+1)))))</f>
        <v/>
      </c>
      <c r="M1061" t="str">
        <f>IF(AND(טבלה20[[#This Row],[פעילות]]=1,L1062=2,L1063=1,B1063&gt;טבלה20[[#This Row],[CycleNumber]]),1,"")</f>
        <v/>
      </c>
      <c r="N1061" t="str">
        <f>IF(AND(טבלה20[[#This Row],[האם יש לאישה וסת דילוג?]]=1,טבלה20[[#This Row],[CycleNumber]]&gt;5),IF(AND(טבלה20[[#This Row],[LengthofCycle]]=F1058,F1060=F1057,F1059=F1056),1,""),"")</f>
        <v/>
      </c>
      <c r="O1061" t="str">
        <f>IF(OR(טבלה20[[#This Row],[פעילות]]="",L1060=""),"",IF(טבלה20[[#This Row],[פעילות]]=1,1,0))</f>
        <v/>
      </c>
      <c r="P1061" t="str">
        <f>IF(AND(טבלה20[[#This Row],[הפרש קבוע אחרון]]&lt;&gt;"",טבלה20[[#This Row],[CycleNumber]]&lt;B1062,B1062&lt;&gt;"",טבלה20[[#This Row],[פעילות]]&lt;4),IF(F1062-טבלה20[[#This Row],[LengthofCycle]]=טבלה20[[#This Row],[הפרש קבוע אחרון]],1,0),"")</f>
        <v/>
      </c>
      <c r="Q1061" s="14" t="str">
        <f>IF(טבלה20[[#This Row],[פעילות]]="","",IF(OR(Q1060="",AND(טבלה20[[#This Row],[דילוג]]=1,L1060=3)),1,Q1060+1))</f>
        <v/>
      </c>
      <c r="R1061" s="14" t="str">
        <f>IF(AND(טבלה20[[#This Row],[מחזורי פעילות]]=3,H1062=1,טבלה20[[#This Row],[הפרש קבוע אחרון]]&lt;&gt;J1062),1,"")</f>
        <v/>
      </c>
      <c r="S1061" s="14" t="str">
        <f>IF(AND(טבלה20[[#This Row],[מחזורי פעילות]]=3,H1062=1,טבלה20[[#This Row],[הפרש קבוע אחרון]]=J1062),1,"")</f>
        <v/>
      </c>
      <c r="T1061" s="14" t="str">
        <f>IF(AND(טבלה20[[#This Row],[דילוג]]=1,טבלה20[[#This Row],[הפרש קבוע אחרון]]=J1060,טבלה20[[#This Row],[מחזורי פעילות]]&gt;1),1,"")</f>
        <v/>
      </c>
      <c r="U1061" s="14" t="str">
        <f>IF(OR(AND(טבלה20[[#This Row],[מחזורי פעילות]]&lt;&gt;"",Q1062=""),AND(טבלה20[[#This Row],[פעילות]]=3,Q1062=1)),טבלה20[[#This Row],[מחזורי פעילות]],"")</f>
        <v/>
      </c>
      <c r="V1061" s="14" t="str">
        <f>IF(טבלה20[[#This Row],[באיזה מחזור נעקר אחרי קביעה?]]&lt;&gt;"",1,"")</f>
        <v/>
      </c>
      <c r="W1061" s="14" t="str">
        <f>IF(AND(טבלה20[[#This Row],[באיזה מחזור נעקר אחרי קביעה?]]&lt;&gt;"",טבלה20[[#This Row],[CycleNumber]]&gt;B1062),טבלה20[[#This Row],[באיזה מחזור נעקר אחרי קביעה?]],"")</f>
        <v/>
      </c>
      <c r="X1061" s="14" t="str">
        <f>IF(AND(טבלה20[[#This Row],[הפרש קבוע אחרון]]&lt;&gt;"",J1060=""),טבלה20[[#This Row],[CycleNumber]],"")</f>
        <v/>
      </c>
      <c r="Y1061" s="14" t="str">
        <f>IF(OR(טבלה20[[#This Row],[CycleNumber]]&gt;B1062,B1062=""),טבלה20[[#This Row],[CycleNumber]],"")</f>
        <v/>
      </c>
      <c r="Z10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1" t="s">
        <v>93</v>
      </c>
      <c r="AS1061">
        <v>14</v>
      </c>
      <c r="AT1061">
        <v>26</v>
      </c>
      <c r="AU1061">
        <f t="shared" si="35"/>
        <v>0</v>
      </c>
      <c r="AV1061" t="str">
        <f t="shared" si="36"/>
        <v/>
      </c>
    </row>
    <row r="1062" spans="1:48" x14ac:dyDescent="0.25">
      <c r="A1062" t="s">
        <v>93</v>
      </c>
      <c r="B1062">
        <v>16</v>
      </c>
      <c r="C1062">
        <v>0</v>
      </c>
      <c r="D1062">
        <v>1</v>
      </c>
      <c r="E1062">
        <v>0</v>
      </c>
      <c r="F1062">
        <v>29</v>
      </c>
      <c r="G1062">
        <f>טבלה20[[#This Row],[LengthofCycle]]+1</f>
        <v>30</v>
      </c>
      <c r="H1062" t="str">
        <f>IF(טבלה20[[#This Row],[CycleNumber]]&gt;2,IF(AND(טבלה20[[#This Row],[LengthofCycle]]-F1061=F1061-F1060,טבלה20[[#This Row],[LengthofCycle]]-F1061&lt;&gt;0),1,""),"")</f>
        <v/>
      </c>
      <c r="I1062" t="str">
        <f>IF(טבלה20[[#This Row],[דילוג]]=1,SUM(H1062:H1063),"")</f>
        <v/>
      </c>
      <c r="J1062" t="str">
        <f>IF(AND(טבלה20[[#This Row],[CycleNumber]]&gt;B1061,טבלה20[[#This Row],[CycleNumber]]&gt;2),IF(טבלה20[[#This Row],[דילוג]]=1,טבלה20[[#This Row],[LengthofCycle]]-F1061,J1061),"")</f>
        <v/>
      </c>
      <c r="K1062">
        <f>IF(AND(טבלה20[[#This Row],[CycleNumber]]&gt;B1061,טבלה20[[#This Row],[CycleNumber]]&gt;2),IF(טבלה20[[#This Row],[דילוג]]=1,1,IF(MAX(K1060:K1061)=1,1,IF(טבלה20[[#This Row],[LengthofCycle]]-F1061&lt;&gt;טבלה20[[#This Row],[הפרש קבוע אחרון]],0,""))),"")</f>
        <v>0</v>
      </c>
      <c r="L1062" t="str">
        <f>IF(טבלה20[[#This Row],[CycleNumber]]&lt;3,"",IF(טבלה20[[#This Row],[דילוג]]=1,1,IF(L1061="","",IF(טבלה20[[#This Row],[LengthofCycle]]-F1061=טבלה20[[#This Row],[הפרש קבוע אחרון]],1,IF(L1061+1&gt;3,"",L1061+1)))))</f>
        <v/>
      </c>
      <c r="M1062" t="str">
        <f>IF(AND(טבלה20[[#This Row],[פעילות]]=1,L1063=2,L1064=1,B1064&gt;טבלה20[[#This Row],[CycleNumber]]),1,"")</f>
        <v/>
      </c>
      <c r="N1062" t="str">
        <f>IF(AND(טבלה20[[#This Row],[האם יש לאישה וסת דילוג?]]=1,טבלה20[[#This Row],[CycleNumber]]&gt;5),IF(AND(טבלה20[[#This Row],[LengthofCycle]]=F1059,F1061=F1058,F1060=F1057),1,""),"")</f>
        <v/>
      </c>
      <c r="O1062" t="str">
        <f>IF(OR(טבלה20[[#This Row],[פעילות]]="",L1061=""),"",IF(טבלה20[[#This Row],[פעילות]]=1,1,0))</f>
        <v/>
      </c>
      <c r="P1062" t="str">
        <f>IF(AND(טבלה20[[#This Row],[הפרש קבוע אחרון]]&lt;&gt;"",טבלה20[[#This Row],[CycleNumber]]&lt;B1063,B1063&lt;&gt;"",טבלה20[[#This Row],[פעילות]]&lt;4),IF(F1063-טבלה20[[#This Row],[LengthofCycle]]=טבלה20[[#This Row],[הפרש קבוע אחרון]],1,0),"")</f>
        <v/>
      </c>
      <c r="Q1062" s="14" t="str">
        <f>IF(טבלה20[[#This Row],[פעילות]]="","",IF(OR(Q1061="",AND(טבלה20[[#This Row],[דילוג]]=1,L1061=3)),1,Q1061+1))</f>
        <v/>
      </c>
      <c r="R1062" s="14" t="str">
        <f>IF(AND(טבלה20[[#This Row],[מחזורי פעילות]]=3,H1063=1,טבלה20[[#This Row],[הפרש קבוע אחרון]]&lt;&gt;J1063),1,"")</f>
        <v/>
      </c>
      <c r="S1062" s="14" t="str">
        <f>IF(AND(טבלה20[[#This Row],[מחזורי פעילות]]=3,H1063=1,טבלה20[[#This Row],[הפרש קבוע אחרון]]=J1063),1,"")</f>
        <v/>
      </c>
      <c r="T1062" s="14" t="str">
        <f>IF(AND(טבלה20[[#This Row],[דילוג]]=1,טבלה20[[#This Row],[הפרש קבוע אחרון]]=J1061,טבלה20[[#This Row],[מחזורי פעילות]]&gt;1),1,"")</f>
        <v/>
      </c>
      <c r="U1062" s="14" t="str">
        <f>IF(OR(AND(טבלה20[[#This Row],[מחזורי פעילות]]&lt;&gt;"",Q1063=""),AND(טבלה20[[#This Row],[פעילות]]=3,Q1063=1)),טבלה20[[#This Row],[מחזורי פעילות]],"")</f>
        <v/>
      </c>
      <c r="V1062" s="14" t="str">
        <f>IF(טבלה20[[#This Row],[באיזה מחזור נעקר אחרי קביעה?]]&lt;&gt;"",1,"")</f>
        <v/>
      </c>
      <c r="W1062" s="14" t="str">
        <f>IF(AND(טבלה20[[#This Row],[באיזה מחזור נעקר אחרי קביעה?]]&lt;&gt;"",טבלה20[[#This Row],[CycleNumber]]&gt;B1063),טבלה20[[#This Row],[באיזה מחזור נעקר אחרי קביעה?]],"")</f>
        <v/>
      </c>
      <c r="X1062" s="14" t="str">
        <f>IF(AND(טבלה20[[#This Row],[הפרש קבוע אחרון]]&lt;&gt;"",J1061=""),טבלה20[[#This Row],[CycleNumber]],"")</f>
        <v/>
      </c>
      <c r="Y1062" s="14">
        <f>IF(OR(טבלה20[[#This Row],[CycleNumber]]&gt;B1063,B1063=""),טבלה20[[#This Row],[CycleNumber]],"")</f>
        <v>16</v>
      </c>
      <c r="Z10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2" t="s">
        <v>93</v>
      </c>
      <c r="AS1062">
        <v>15</v>
      </c>
      <c r="AT1062">
        <v>27</v>
      </c>
      <c r="AU1062">
        <f t="shared" si="35"/>
        <v>0</v>
      </c>
      <c r="AV1062" t="str">
        <f t="shared" si="36"/>
        <v/>
      </c>
    </row>
    <row r="1063" spans="1:48" x14ac:dyDescent="0.25">
      <c r="A1063" t="s">
        <v>94</v>
      </c>
      <c r="B1063">
        <v>1</v>
      </c>
      <c r="C1063">
        <v>1</v>
      </c>
      <c r="D1063">
        <v>1</v>
      </c>
      <c r="E1063">
        <v>0</v>
      </c>
      <c r="F1063">
        <v>33</v>
      </c>
      <c r="G1063">
        <f>טבלה20[[#This Row],[LengthofCycle]]+1</f>
        <v>34</v>
      </c>
      <c r="H1063" t="str">
        <f>IF(טבלה20[[#This Row],[CycleNumber]]&gt;2,IF(AND(טבלה20[[#This Row],[LengthofCycle]]-F1062=F1062-F1061,טבלה20[[#This Row],[LengthofCycle]]-F1062&lt;&gt;0),1,""),"")</f>
        <v/>
      </c>
      <c r="I1063" t="str">
        <f>IF(טבלה20[[#This Row],[דילוג]]=1,SUM(H1063:H1064),"")</f>
        <v/>
      </c>
      <c r="J1063" t="str">
        <f>IF(AND(טבלה20[[#This Row],[CycleNumber]]&gt;B1062,טבלה20[[#This Row],[CycleNumber]]&gt;2),IF(טבלה20[[#This Row],[דילוג]]=1,טבלה20[[#This Row],[LengthofCycle]]-F1062,J1062),"")</f>
        <v/>
      </c>
      <c r="K1063" t="str">
        <f>IF(AND(טבלה20[[#This Row],[CycleNumber]]&gt;B1062,טבלה20[[#This Row],[CycleNumber]]&gt;2),IF(טבלה20[[#This Row],[דילוג]]=1,1,IF(MAX(K1061:K1062)=1,1,IF(טבלה20[[#This Row],[LengthofCycle]]-F1062&lt;&gt;טבלה20[[#This Row],[הפרש קבוע אחרון]],0,""))),"")</f>
        <v/>
      </c>
      <c r="L1063" t="str">
        <f>IF(טבלה20[[#This Row],[CycleNumber]]&lt;3,"",IF(טבלה20[[#This Row],[דילוג]]=1,1,IF(L1062="","",IF(טבלה20[[#This Row],[LengthofCycle]]-F1062=טבלה20[[#This Row],[הפרש קבוע אחרון]],1,IF(L1062+1&gt;3,"",L1062+1)))))</f>
        <v/>
      </c>
      <c r="M1063" t="str">
        <f>IF(AND(טבלה20[[#This Row],[פעילות]]=1,L1064=2,L1065=1,B1065&gt;טבלה20[[#This Row],[CycleNumber]]),1,"")</f>
        <v/>
      </c>
      <c r="N1063" t="str">
        <f>IF(AND(טבלה20[[#This Row],[האם יש לאישה וסת דילוג?]]=1,טבלה20[[#This Row],[CycleNumber]]&gt;5),IF(AND(טבלה20[[#This Row],[LengthofCycle]]=F1060,F1062=F1059,F1061=F1058),1,""),"")</f>
        <v/>
      </c>
      <c r="O1063" t="str">
        <f>IF(OR(טבלה20[[#This Row],[פעילות]]="",L1062=""),"",IF(טבלה20[[#This Row],[פעילות]]=1,1,0))</f>
        <v/>
      </c>
      <c r="P1063" t="str">
        <f>IF(AND(טבלה20[[#This Row],[הפרש קבוע אחרון]]&lt;&gt;"",טבלה20[[#This Row],[CycleNumber]]&lt;B1064,B1064&lt;&gt;"",טבלה20[[#This Row],[פעילות]]&lt;4),IF(F1064-טבלה20[[#This Row],[LengthofCycle]]=טבלה20[[#This Row],[הפרש קבוע אחרון]],1,0),"")</f>
        <v/>
      </c>
      <c r="Q1063" s="14" t="str">
        <f>IF(טבלה20[[#This Row],[פעילות]]="","",IF(OR(Q1062="",AND(טבלה20[[#This Row],[דילוג]]=1,L1062=3)),1,Q1062+1))</f>
        <v/>
      </c>
      <c r="R1063" s="14" t="str">
        <f>IF(AND(טבלה20[[#This Row],[מחזורי פעילות]]=3,H1064=1,טבלה20[[#This Row],[הפרש קבוע אחרון]]&lt;&gt;J1064),1,"")</f>
        <v/>
      </c>
      <c r="S1063" s="14" t="str">
        <f>IF(AND(טבלה20[[#This Row],[מחזורי פעילות]]=3,H1064=1,טבלה20[[#This Row],[הפרש קבוע אחרון]]=J1064),1,"")</f>
        <v/>
      </c>
      <c r="T1063" s="14" t="str">
        <f>IF(AND(טבלה20[[#This Row],[דילוג]]=1,טבלה20[[#This Row],[הפרש קבוע אחרון]]=J1062,טבלה20[[#This Row],[מחזורי פעילות]]&gt;1),1,"")</f>
        <v/>
      </c>
      <c r="U1063" s="14" t="str">
        <f>IF(OR(AND(טבלה20[[#This Row],[מחזורי פעילות]]&lt;&gt;"",Q1064=""),AND(טבלה20[[#This Row],[פעילות]]=3,Q1064=1)),טבלה20[[#This Row],[מחזורי פעילות]],"")</f>
        <v/>
      </c>
      <c r="V1063" s="14" t="str">
        <f>IF(טבלה20[[#This Row],[באיזה מחזור נעקר אחרי קביעה?]]&lt;&gt;"",1,"")</f>
        <v/>
      </c>
      <c r="W1063" s="14" t="str">
        <f>IF(AND(טבלה20[[#This Row],[באיזה מחזור נעקר אחרי קביעה?]]&lt;&gt;"",טבלה20[[#This Row],[CycleNumber]]&gt;B1064),טבלה20[[#This Row],[באיזה מחזור נעקר אחרי קביעה?]],"")</f>
        <v/>
      </c>
      <c r="X1063" s="14" t="str">
        <f>IF(AND(טבלה20[[#This Row],[הפרש קבוע אחרון]]&lt;&gt;"",J1062=""),טבלה20[[#This Row],[CycleNumber]],"")</f>
        <v/>
      </c>
      <c r="Y1063" s="14" t="str">
        <f>IF(OR(טבלה20[[#This Row],[CycleNumber]]&gt;B1064,B1064=""),טבלה20[[#This Row],[CycleNumber]],"")</f>
        <v/>
      </c>
      <c r="Z10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3" t="s">
        <v>93</v>
      </c>
      <c r="AS1063">
        <v>16</v>
      </c>
      <c r="AT1063">
        <v>29</v>
      </c>
      <c r="AU1063">
        <f t="shared" si="35"/>
        <v>0</v>
      </c>
      <c r="AV1063" t="str">
        <f t="shared" si="36"/>
        <v/>
      </c>
    </row>
    <row r="1064" spans="1:48" x14ac:dyDescent="0.25">
      <c r="A1064" t="s">
        <v>94</v>
      </c>
      <c r="B1064">
        <v>2</v>
      </c>
      <c r="C1064">
        <v>1</v>
      </c>
      <c r="D1064">
        <v>1</v>
      </c>
      <c r="E1064">
        <v>0</v>
      </c>
      <c r="F1064">
        <v>34</v>
      </c>
      <c r="G1064">
        <f>טבלה20[[#This Row],[LengthofCycle]]+1</f>
        <v>35</v>
      </c>
      <c r="H1064" t="str">
        <f>IF(טבלה20[[#This Row],[CycleNumber]]&gt;2,IF(AND(טבלה20[[#This Row],[LengthofCycle]]-F1063=F1063-F1062,טבלה20[[#This Row],[LengthofCycle]]-F1063&lt;&gt;0),1,""),"")</f>
        <v/>
      </c>
      <c r="I1064" t="str">
        <f>IF(טבלה20[[#This Row],[דילוג]]=1,SUM(H1064:H1065),"")</f>
        <v/>
      </c>
      <c r="J1064" t="str">
        <f>IF(AND(טבלה20[[#This Row],[CycleNumber]]&gt;B1063,טבלה20[[#This Row],[CycleNumber]]&gt;2),IF(טבלה20[[#This Row],[דילוג]]=1,טבלה20[[#This Row],[LengthofCycle]]-F1063,J1063),"")</f>
        <v/>
      </c>
      <c r="K1064" t="str">
        <f>IF(AND(טבלה20[[#This Row],[CycleNumber]]&gt;B1063,טבלה20[[#This Row],[CycleNumber]]&gt;2),IF(טבלה20[[#This Row],[דילוג]]=1,1,IF(MAX(K1062:K1063)=1,1,IF(טבלה20[[#This Row],[LengthofCycle]]-F1063&lt;&gt;טבלה20[[#This Row],[הפרש קבוע אחרון]],0,""))),"")</f>
        <v/>
      </c>
      <c r="L1064" t="str">
        <f>IF(טבלה20[[#This Row],[CycleNumber]]&lt;3,"",IF(טבלה20[[#This Row],[דילוג]]=1,1,IF(L1063="","",IF(טבלה20[[#This Row],[LengthofCycle]]-F1063=טבלה20[[#This Row],[הפרש קבוע אחרון]],1,IF(L1063+1&gt;3,"",L1063+1)))))</f>
        <v/>
      </c>
      <c r="M1064" t="str">
        <f>IF(AND(טבלה20[[#This Row],[פעילות]]=1,L1065=2,L1066=1,B1066&gt;טבלה20[[#This Row],[CycleNumber]]),1,"")</f>
        <v/>
      </c>
      <c r="N1064" t="str">
        <f>IF(AND(טבלה20[[#This Row],[האם יש לאישה וסת דילוג?]]=1,טבלה20[[#This Row],[CycleNumber]]&gt;5),IF(AND(טבלה20[[#This Row],[LengthofCycle]]=F1061,F1063=F1060,F1062=F1059),1,""),"")</f>
        <v/>
      </c>
      <c r="O1064" t="str">
        <f>IF(OR(טבלה20[[#This Row],[פעילות]]="",L1063=""),"",IF(טבלה20[[#This Row],[פעילות]]=1,1,0))</f>
        <v/>
      </c>
      <c r="P1064" t="str">
        <f>IF(AND(טבלה20[[#This Row],[הפרש קבוע אחרון]]&lt;&gt;"",טבלה20[[#This Row],[CycleNumber]]&lt;B1065,B1065&lt;&gt;"",טבלה20[[#This Row],[פעילות]]&lt;4),IF(F1065-טבלה20[[#This Row],[LengthofCycle]]=טבלה20[[#This Row],[הפרש קבוע אחרון]],1,0),"")</f>
        <v/>
      </c>
      <c r="Q1064" s="14" t="str">
        <f>IF(טבלה20[[#This Row],[פעילות]]="","",IF(OR(Q1063="",AND(טבלה20[[#This Row],[דילוג]]=1,L1063=3)),1,Q1063+1))</f>
        <v/>
      </c>
      <c r="R1064" s="14" t="str">
        <f>IF(AND(טבלה20[[#This Row],[מחזורי פעילות]]=3,H1065=1,טבלה20[[#This Row],[הפרש קבוע אחרון]]&lt;&gt;J1065),1,"")</f>
        <v/>
      </c>
      <c r="S1064" s="14" t="str">
        <f>IF(AND(טבלה20[[#This Row],[מחזורי פעילות]]=3,H1065=1,טבלה20[[#This Row],[הפרש קבוע אחרון]]=J1065),1,"")</f>
        <v/>
      </c>
      <c r="T1064" s="14" t="str">
        <f>IF(AND(טבלה20[[#This Row],[דילוג]]=1,טבלה20[[#This Row],[הפרש קבוע אחרון]]=J1063,טבלה20[[#This Row],[מחזורי פעילות]]&gt;1),1,"")</f>
        <v/>
      </c>
      <c r="U1064" s="14" t="str">
        <f>IF(OR(AND(טבלה20[[#This Row],[מחזורי פעילות]]&lt;&gt;"",Q1065=""),AND(טבלה20[[#This Row],[פעילות]]=3,Q1065=1)),טבלה20[[#This Row],[מחזורי פעילות]],"")</f>
        <v/>
      </c>
      <c r="V1064" s="14" t="str">
        <f>IF(טבלה20[[#This Row],[באיזה מחזור נעקר אחרי קביעה?]]&lt;&gt;"",1,"")</f>
        <v/>
      </c>
      <c r="W1064" s="14" t="str">
        <f>IF(AND(טבלה20[[#This Row],[באיזה מחזור נעקר אחרי קביעה?]]&lt;&gt;"",טבלה20[[#This Row],[CycleNumber]]&gt;B1065),טבלה20[[#This Row],[באיזה מחזור נעקר אחרי קביעה?]],"")</f>
        <v/>
      </c>
      <c r="X1064" s="14" t="str">
        <f>IF(AND(טבלה20[[#This Row],[הפרש קבוע אחרון]]&lt;&gt;"",J1063=""),טבלה20[[#This Row],[CycleNumber]],"")</f>
        <v/>
      </c>
      <c r="Y1064" s="14" t="str">
        <f>IF(OR(טבלה20[[#This Row],[CycleNumber]]&gt;B1065,B1065=""),טבלה20[[#This Row],[CycleNumber]],"")</f>
        <v/>
      </c>
      <c r="Z10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4" t="s">
        <v>94</v>
      </c>
      <c r="AS1064">
        <v>1</v>
      </c>
      <c r="AT1064">
        <v>33</v>
      </c>
      <c r="AU1064" t="str">
        <f t="shared" si="35"/>
        <v/>
      </c>
      <c r="AV1064" t="str">
        <f t="shared" si="36"/>
        <v/>
      </c>
    </row>
    <row r="1065" spans="1:48" x14ac:dyDescent="0.25">
      <c r="A1065" t="s">
        <v>94</v>
      </c>
      <c r="B1065">
        <v>3</v>
      </c>
      <c r="C1065">
        <v>1</v>
      </c>
      <c r="D1065">
        <v>1</v>
      </c>
      <c r="E1065">
        <v>0</v>
      </c>
      <c r="F1065">
        <v>30</v>
      </c>
      <c r="G1065">
        <f>טבלה20[[#This Row],[LengthofCycle]]+1</f>
        <v>31</v>
      </c>
      <c r="H1065" t="str">
        <f>IF(טבלה20[[#This Row],[CycleNumber]]&gt;2,IF(AND(טבלה20[[#This Row],[LengthofCycle]]-F1064=F1064-F1063,טבלה20[[#This Row],[LengthofCycle]]-F1064&lt;&gt;0),1,""),"")</f>
        <v/>
      </c>
      <c r="I1065" t="str">
        <f>IF(טבלה20[[#This Row],[דילוג]]=1,SUM(H1065:H1066),"")</f>
        <v/>
      </c>
      <c r="J1065" t="str">
        <f>IF(AND(טבלה20[[#This Row],[CycleNumber]]&gt;B1064,טבלה20[[#This Row],[CycleNumber]]&gt;2),IF(טבלה20[[#This Row],[דילוג]]=1,טבלה20[[#This Row],[LengthofCycle]]-F1064,J1064),"")</f>
        <v/>
      </c>
      <c r="K1065">
        <f>IF(AND(טבלה20[[#This Row],[CycleNumber]]&gt;B1064,טבלה20[[#This Row],[CycleNumber]]&gt;2),IF(טבלה20[[#This Row],[דילוג]]=1,1,IF(MAX(K1063:K1064)=1,1,IF(טבלה20[[#This Row],[LengthofCycle]]-F1064&lt;&gt;טבלה20[[#This Row],[הפרש קבוע אחרון]],0,""))),"")</f>
        <v>0</v>
      </c>
      <c r="L1065" t="str">
        <f>IF(טבלה20[[#This Row],[CycleNumber]]&lt;3,"",IF(טבלה20[[#This Row],[דילוג]]=1,1,IF(L1064="","",IF(טבלה20[[#This Row],[LengthofCycle]]-F1064=טבלה20[[#This Row],[הפרש קבוע אחרון]],1,IF(L1064+1&gt;3,"",L1064+1)))))</f>
        <v/>
      </c>
      <c r="M1065" t="str">
        <f>IF(AND(טבלה20[[#This Row],[פעילות]]=1,L1066=2,L1067=1,B1067&gt;טבלה20[[#This Row],[CycleNumber]]),1,"")</f>
        <v/>
      </c>
      <c r="N1065" t="str">
        <f>IF(AND(טבלה20[[#This Row],[האם יש לאישה וסת דילוג?]]=1,טבלה20[[#This Row],[CycleNumber]]&gt;5),IF(AND(טבלה20[[#This Row],[LengthofCycle]]=F1062,F1064=F1061,F1063=F1060),1,""),"")</f>
        <v/>
      </c>
      <c r="O1065" t="str">
        <f>IF(OR(טבלה20[[#This Row],[פעילות]]="",L1064=""),"",IF(טבלה20[[#This Row],[פעילות]]=1,1,0))</f>
        <v/>
      </c>
      <c r="P1065" t="str">
        <f>IF(AND(טבלה20[[#This Row],[הפרש קבוע אחרון]]&lt;&gt;"",טבלה20[[#This Row],[CycleNumber]]&lt;B1066,B1066&lt;&gt;"",טבלה20[[#This Row],[פעילות]]&lt;4),IF(F1066-טבלה20[[#This Row],[LengthofCycle]]=טבלה20[[#This Row],[הפרש קבוע אחרון]],1,0),"")</f>
        <v/>
      </c>
      <c r="Q1065" s="14" t="str">
        <f>IF(טבלה20[[#This Row],[פעילות]]="","",IF(OR(Q1064="",AND(טבלה20[[#This Row],[דילוג]]=1,L1064=3)),1,Q1064+1))</f>
        <v/>
      </c>
      <c r="R1065" s="14" t="str">
        <f>IF(AND(טבלה20[[#This Row],[מחזורי פעילות]]=3,H1066=1,טבלה20[[#This Row],[הפרש קבוע אחרון]]&lt;&gt;J1066),1,"")</f>
        <v/>
      </c>
      <c r="S1065" s="14" t="str">
        <f>IF(AND(טבלה20[[#This Row],[מחזורי פעילות]]=3,H1066=1,טבלה20[[#This Row],[הפרש קבוע אחרון]]=J1066),1,"")</f>
        <v/>
      </c>
      <c r="T1065" s="14" t="str">
        <f>IF(AND(טבלה20[[#This Row],[דילוג]]=1,טבלה20[[#This Row],[הפרש קבוע אחרון]]=J1064,טבלה20[[#This Row],[מחזורי פעילות]]&gt;1),1,"")</f>
        <v/>
      </c>
      <c r="U1065" s="14" t="str">
        <f>IF(OR(AND(טבלה20[[#This Row],[מחזורי פעילות]]&lt;&gt;"",Q1066=""),AND(טבלה20[[#This Row],[פעילות]]=3,Q1066=1)),טבלה20[[#This Row],[מחזורי פעילות]],"")</f>
        <v/>
      </c>
      <c r="V1065" s="14" t="str">
        <f>IF(טבלה20[[#This Row],[באיזה מחזור נעקר אחרי קביעה?]]&lt;&gt;"",1,"")</f>
        <v/>
      </c>
      <c r="W1065" s="14" t="str">
        <f>IF(AND(טבלה20[[#This Row],[באיזה מחזור נעקר אחרי קביעה?]]&lt;&gt;"",טבלה20[[#This Row],[CycleNumber]]&gt;B1066),טבלה20[[#This Row],[באיזה מחזור נעקר אחרי קביעה?]],"")</f>
        <v/>
      </c>
      <c r="X1065" s="14" t="str">
        <f>IF(AND(טבלה20[[#This Row],[הפרש קבוע אחרון]]&lt;&gt;"",J1064=""),טבלה20[[#This Row],[CycleNumber]],"")</f>
        <v/>
      </c>
      <c r="Y1065" s="14" t="str">
        <f>IF(OR(טבלה20[[#This Row],[CycleNumber]]&gt;B1066,B1066=""),טבלה20[[#This Row],[CycleNumber]],"")</f>
        <v/>
      </c>
      <c r="Z10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5" t="s">
        <v>94</v>
      </c>
      <c r="AS1065">
        <v>2</v>
      </c>
      <c r="AT1065">
        <v>34</v>
      </c>
      <c r="AU1065" t="str">
        <f t="shared" si="35"/>
        <v/>
      </c>
      <c r="AV1065" t="str">
        <f t="shared" si="36"/>
        <v/>
      </c>
    </row>
    <row r="1066" spans="1:48" x14ac:dyDescent="0.25">
      <c r="A1066" t="s">
        <v>94</v>
      </c>
      <c r="B1066">
        <v>4</v>
      </c>
      <c r="C1066">
        <v>1</v>
      </c>
      <c r="D1066">
        <v>1</v>
      </c>
      <c r="E1066">
        <v>0</v>
      </c>
      <c r="F1066">
        <v>32</v>
      </c>
      <c r="G1066">
        <f>טבלה20[[#This Row],[LengthofCycle]]+1</f>
        <v>33</v>
      </c>
      <c r="H1066" t="str">
        <f>IF(טבלה20[[#This Row],[CycleNumber]]&gt;2,IF(AND(טבלה20[[#This Row],[LengthofCycle]]-F1065=F1065-F1064,טבלה20[[#This Row],[LengthofCycle]]-F1065&lt;&gt;0),1,""),"")</f>
        <v/>
      </c>
      <c r="I1066" t="str">
        <f>IF(טבלה20[[#This Row],[דילוג]]=1,SUM(H1066:H1067),"")</f>
        <v/>
      </c>
      <c r="J1066" t="str">
        <f>IF(AND(טבלה20[[#This Row],[CycleNumber]]&gt;B1065,טבלה20[[#This Row],[CycleNumber]]&gt;2),IF(טבלה20[[#This Row],[דילוג]]=1,טבלה20[[#This Row],[LengthofCycle]]-F1065,J1065),"")</f>
        <v/>
      </c>
      <c r="K1066">
        <f>IF(AND(טבלה20[[#This Row],[CycleNumber]]&gt;B1065,טבלה20[[#This Row],[CycleNumber]]&gt;2),IF(טבלה20[[#This Row],[דילוג]]=1,1,IF(MAX(K1064:K1065)=1,1,IF(טבלה20[[#This Row],[LengthofCycle]]-F1065&lt;&gt;טבלה20[[#This Row],[הפרש קבוע אחרון]],0,""))),"")</f>
        <v>0</v>
      </c>
      <c r="L1066" t="str">
        <f>IF(טבלה20[[#This Row],[CycleNumber]]&lt;3,"",IF(טבלה20[[#This Row],[דילוג]]=1,1,IF(L1065="","",IF(טבלה20[[#This Row],[LengthofCycle]]-F1065=טבלה20[[#This Row],[הפרש קבוע אחרון]],1,IF(L1065+1&gt;3,"",L1065+1)))))</f>
        <v/>
      </c>
      <c r="M1066" t="str">
        <f>IF(AND(טבלה20[[#This Row],[פעילות]]=1,L1067=2,L1068=1,B1068&gt;טבלה20[[#This Row],[CycleNumber]]),1,"")</f>
        <v/>
      </c>
      <c r="N1066" t="str">
        <f>IF(AND(טבלה20[[#This Row],[האם יש לאישה וסת דילוג?]]=1,טבלה20[[#This Row],[CycleNumber]]&gt;5),IF(AND(טבלה20[[#This Row],[LengthofCycle]]=F1063,F1065=F1062,F1064=F1061),1,""),"")</f>
        <v/>
      </c>
      <c r="O1066" t="str">
        <f>IF(OR(טבלה20[[#This Row],[פעילות]]="",L1065=""),"",IF(טבלה20[[#This Row],[פעילות]]=1,1,0))</f>
        <v/>
      </c>
      <c r="P1066" t="str">
        <f>IF(AND(טבלה20[[#This Row],[הפרש קבוע אחרון]]&lt;&gt;"",טבלה20[[#This Row],[CycleNumber]]&lt;B1067,B1067&lt;&gt;"",טבלה20[[#This Row],[פעילות]]&lt;4),IF(F1067-טבלה20[[#This Row],[LengthofCycle]]=טבלה20[[#This Row],[הפרש קבוע אחרון]],1,0),"")</f>
        <v/>
      </c>
      <c r="Q1066" s="14" t="str">
        <f>IF(טבלה20[[#This Row],[פעילות]]="","",IF(OR(Q1065="",AND(טבלה20[[#This Row],[דילוג]]=1,L1065=3)),1,Q1065+1))</f>
        <v/>
      </c>
      <c r="R1066" s="14" t="str">
        <f>IF(AND(טבלה20[[#This Row],[מחזורי פעילות]]=3,H1067=1,טבלה20[[#This Row],[הפרש קבוע אחרון]]&lt;&gt;J1067),1,"")</f>
        <v/>
      </c>
      <c r="S1066" s="14" t="str">
        <f>IF(AND(טבלה20[[#This Row],[מחזורי פעילות]]=3,H1067=1,טבלה20[[#This Row],[הפרש קבוע אחרון]]=J1067),1,"")</f>
        <v/>
      </c>
      <c r="T1066" s="14" t="str">
        <f>IF(AND(טבלה20[[#This Row],[דילוג]]=1,טבלה20[[#This Row],[הפרש קבוע אחרון]]=J1065,טבלה20[[#This Row],[מחזורי פעילות]]&gt;1),1,"")</f>
        <v/>
      </c>
      <c r="U1066" s="14" t="str">
        <f>IF(OR(AND(טבלה20[[#This Row],[מחזורי פעילות]]&lt;&gt;"",Q1067=""),AND(טבלה20[[#This Row],[פעילות]]=3,Q1067=1)),טבלה20[[#This Row],[מחזורי פעילות]],"")</f>
        <v/>
      </c>
      <c r="V1066" s="14" t="str">
        <f>IF(טבלה20[[#This Row],[באיזה מחזור נעקר אחרי קביעה?]]&lt;&gt;"",1,"")</f>
        <v/>
      </c>
      <c r="W1066" s="14" t="str">
        <f>IF(AND(טבלה20[[#This Row],[באיזה מחזור נעקר אחרי קביעה?]]&lt;&gt;"",טבלה20[[#This Row],[CycleNumber]]&gt;B1067),טבלה20[[#This Row],[באיזה מחזור נעקר אחרי קביעה?]],"")</f>
        <v/>
      </c>
      <c r="X1066" s="14" t="str">
        <f>IF(AND(טבלה20[[#This Row],[הפרש קבוע אחרון]]&lt;&gt;"",J1065=""),טבלה20[[#This Row],[CycleNumber]],"")</f>
        <v/>
      </c>
      <c r="Y1066" s="14" t="str">
        <f>IF(OR(טבלה20[[#This Row],[CycleNumber]]&gt;B1067,B1067=""),טבלה20[[#This Row],[CycleNumber]],"")</f>
        <v/>
      </c>
      <c r="Z10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6" t="s">
        <v>94</v>
      </c>
      <c r="AS1066">
        <v>3</v>
      </c>
      <c r="AT1066">
        <v>30</v>
      </c>
      <c r="AU1066">
        <f t="shared" si="35"/>
        <v>0</v>
      </c>
      <c r="AV1066" t="str">
        <f t="shared" si="36"/>
        <v/>
      </c>
    </row>
    <row r="1067" spans="1:48" x14ac:dyDescent="0.25">
      <c r="A1067" t="s">
        <v>94</v>
      </c>
      <c r="B1067">
        <v>5</v>
      </c>
      <c r="C1067">
        <v>1</v>
      </c>
      <c r="D1067">
        <v>1</v>
      </c>
      <c r="E1067">
        <v>0</v>
      </c>
      <c r="F1067">
        <v>31</v>
      </c>
      <c r="G1067">
        <f>טבלה20[[#This Row],[LengthofCycle]]+1</f>
        <v>32</v>
      </c>
      <c r="H1067" t="str">
        <f>IF(טבלה20[[#This Row],[CycleNumber]]&gt;2,IF(AND(טבלה20[[#This Row],[LengthofCycle]]-F1066=F1066-F1065,טבלה20[[#This Row],[LengthofCycle]]-F1066&lt;&gt;0),1,""),"")</f>
        <v/>
      </c>
      <c r="I1067" t="str">
        <f>IF(טבלה20[[#This Row],[דילוג]]=1,SUM(H1067:H1068),"")</f>
        <v/>
      </c>
      <c r="J1067" t="str">
        <f>IF(AND(טבלה20[[#This Row],[CycleNumber]]&gt;B1066,טבלה20[[#This Row],[CycleNumber]]&gt;2),IF(טבלה20[[#This Row],[דילוג]]=1,טבלה20[[#This Row],[LengthofCycle]]-F1066,J1066),"")</f>
        <v/>
      </c>
      <c r="K1067">
        <f>IF(AND(טבלה20[[#This Row],[CycleNumber]]&gt;B1066,טבלה20[[#This Row],[CycleNumber]]&gt;2),IF(טבלה20[[#This Row],[דילוג]]=1,1,IF(MAX(K1065:K1066)=1,1,IF(טבלה20[[#This Row],[LengthofCycle]]-F1066&lt;&gt;טבלה20[[#This Row],[הפרש קבוע אחרון]],0,""))),"")</f>
        <v>0</v>
      </c>
      <c r="L1067" t="str">
        <f>IF(טבלה20[[#This Row],[CycleNumber]]&lt;3,"",IF(טבלה20[[#This Row],[דילוג]]=1,1,IF(L1066="","",IF(טבלה20[[#This Row],[LengthofCycle]]-F1066=טבלה20[[#This Row],[הפרש קבוע אחרון]],1,IF(L1066+1&gt;3,"",L1066+1)))))</f>
        <v/>
      </c>
      <c r="M1067" t="str">
        <f>IF(AND(טבלה20[[#This Row],[פעילות]]=1,L1068=2,L1069=1,B1069&gt;טבלה20[[#This Row],[CycleNumber]]),1,"")</f>
        <v/>
      </c>
      <c r="N1067" t="str">
        <f>IF(AND(טבלה20[[#This Row],[האם יש לאישה וסת דילוג?]]=1,טבלה20[[#This Row],[CycleNumber]]&gt;5),IF(AND(טבלה20[[#This Row],[LengthofCycle]]=F1064,F1066=F1063,F1065=F1062),1,""),"")</f>
        <v/>
      </c>
      <c r="O1067" t="str">
        <f>IF(OR(טבלה20[[#This Row],[פעילות]]="",L1066=""),"",IF(טבלה20[[#This Row],[פעילות]]=1,1,0))</f>
        <v/>
      </c>
      <c r="P1067" t="str">
        <f>IF(AND(טבלה20[[#This Row],[הפרש קבוע אחרון]]&lt;&gt;"",טבלה20[[#This Row],[CycleNumber]]&lt;B1068,B1068&lt;&gt;"",טבלה20[[#This Row],[פעילות]]&lt;4),IF(F1068-טבלה20[[#This Row],[LengthofCycle]]=טבלה20[[#This Row],[הפרש קבוע אחרון]],1,0),"")</f>
        <v/>
      </c>
      <c r="Q1067" s="14" t="str">
        <f>IF(טבלה20[[#This Row],[פעילות]]="","",IF(OR(Q1066="",AND(טבלה20[[#This Row],[דילוג]]=1,L1066=3)),1,Q1066+1))</f>
        <v/>
      </c>
      <c r="R1067" s="14" t="str">
        <f>IF(AND(טבלה20[[#This Row],[מחזורי פעילות]]=3,H1068=1,טבלה20[[#This Row],[הפרש קבוע אחרון]]&lt;&gt;J1068),1,"")</f>
        <v/>
      </c>
      <c r="S1067" s="14" t="str">
        <f>IF(AND(טבלה20[[#This Row],[מחזורי פעילות]]=3,H1068=1,טבלה20[[#This Row],[הפרש קבוע אחרון]]=J1068),1,"")</f>
        <v/>
      </c>
      <c r="T1067" s="14" t="str">
        <f>IF(AND(טבלה20[[#This Row],[דילוג]]=1,טבלה20[[#This Row],[הפרש קבוע אחרון]]=J1066,טבלה20[[#This Row],[מחזורי פעילות]]&gt;1),1,"")</f>
        <v/>
      </c>
      <c r="U1067" s="14" t="str">
        <f>IF(OR(AND(טבלה20[[#This Row],[מחזורי פעילות]]&lt;&gt;"",Q1068=""),AND(טבלה20[[#This Row],[פעילות]]=3,Q1068=1)),טבלה20[[#This Row],[מחזורי פעילות]],"")</f>
        <v/>
      </c>
      <c r="V1067" s="14" t="str">
        <f>IF(טבלה20[[#This Row],[באיזה מחזור נעקר אחרי קביעה?]]&lt;&gt;"",1,"")</f>
        <v/>
      </c>
      <c r="W1067" s="14" t="str">
        <f>IF(AND(טבלה20[[#This Row],[באיזה מחזור נעקר אחרי קביעה?]]&lt;&gt;"",טבלה20[[#This Row],[CycleNumber]]&gt;B1068),טבלה20[[#This Row],[באיזה מחזור נעקר אחרי קביעה?]],"")</f>
        <v/>
      </c>
      <c r="X1067" s="14" t="str">
        <f>IF(AND(טבלה20[[#This Row],[הפרש קבוע אחרון]]&lt;&gt;"",J1066=""),טבלה20[[#This Row],[CycleNumber]],"")</f>
        <v/>
      </c>
      <c r="Y1067" s="14" t="str">
        <f>IF(OR(טבלה20[[#This Row],[CycleNumber]]&gt;B1068,B1068=""),טבלה20[[#This Row],[CycleNumber]],"")</f>
        <v/>
      </c>
      <c r="Z10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7" t="s">
        <v>94</v>
      </c>
      <c r="AS1067">
        <v>4</v>
      </c>
      <c r="AT1067">
        <v>32</v>
      </c>
      <c r="AU1067">
        <f t="shared" si="35"/>
        <v>0</v>
      </c>
      <c r="AV1067" t="str">
        <f t="shared" si="36"/>
        <v/>
      </c>
    </row>
    <row r="1068" spans="1:48" x14ac:dyDescent="0.25">
      <c r="A1068" t="s">
        <v>94</v>
      </c>
      <c r="B1068">
        <v>6</v>
      </c>
      <c r="C1068">
        <v>1</v>
      </c>
      <c r="D1068">
        <v>1</v>
      </c>
      <c r="E1068">
        <v>0</v>
      </c>
      <c r="F1068">
        <v>36</v>
      </c>
      <c r="G1068">
        <f>טבלה20[[#This Row],[LengthofCycle]]+1</f>
        <v>37</v>
      </c>
      <c r="H1068" t="str">
        <f>IF(טבלה20[[#This Row],[CycleNumber]]&gt;2,IF(AND(טבלה20[[#This Row],[LengthofCycle]]-F1067=F1067-F1066,טבלה20[[#This Row],[LengthofCycle]]-F1067&lt;&gt;0),1,""),"")</f>
        <v/>
      </c>
      <c r="I1068" t="str">
        <f>IF(טבלה20[[#This Row],[דילוג]]=1,SUM(H1068:H1069),"")</f>
        <v/>
      </c>
      <c r="J1068" t="str">
        <f>IF(AND(טבלה20[[#This Row],[CycleNumber]]&gt;B1067,טבלה20[[#This Row],[CycleNumber]]&gt;2),IF(טבלה20[[#This Row],[דילוג]]=1,טבלה20[[#This Row],[LengthofCycle]]-F1067,J1067),"")</f>
        <v/>
      </c>
      <c r="K1068">
        <f>IF(AND(טבלה20[[#This Row],[CycleNumber]]&gt;B1067,טבלה20[[#This Row],[CycleNumber]]&gt;2),IF(טבלה20[[#This Row],[דילוג]]=1,1,IF(MAX(K1066:K1067)=1,1,IF(טבלה20[[#This Row],[LengthofCycle]]-F1067&lt;&gt;טבלה20[[#This Row],[הפרש קבוע אחרון]],0,""))),"")</f>
        <v>0</v>
      </c>
      <c r="L1068" t="str">
        <f>IF(טבלה20[[#This Row],[CycleNumber]]&lt;3,"",IF(טבלה20[[#This Row],[דילוג]]=1,1,IF(L1067="","",IF(טבלה20[[#This Row],[LengthofCycle]]-F1067=טבלה20[[#This Row],[הפרש קבוע אחרון]],1,IF(L1067+1&gt;3,"",L1067+1)))))</f>
        <v/>
      </c>
      <c r="M1068" t="str">
        <f>IF(AND(טבלה20[[#This Row],[פעילות]]=1,L1069=2,L1070=1,B1070&gt;טבלה20[[#This Row],[CycleNumber]]),1,"")</f>
        <v/>
      </c>
      <c r="N1068" t="str">
        <f>IF(AND(טבלה20[[#This Row],[האם יש לאישה וסת דילוג?]]=1,טבלה20[[#This Row],[CycleNumber]]&gt;5),IF(AND(טבלה20[[#This Row],[LengthofCycle]]=F1065,F1067=F1064,F1066=F1063),1,""),"")</f>
        <v/>
      </c>
      <c r="O1068" t="str">
        <f>IF(OR(טבלה20[[#This Row],[פעילות]]="",L1067=""),"",IF(טבלה20[[#This Row],[פעילות]]=1,1,0))</f>
        <v/>
      </c>
      <c r="P1068" t="str">
        <f>IF(AND(טבלה20[[#This Row],[הפרש קבוע אחרון]]&lt;&gt;"",טבלה20[[#This Row],[CycleNumber]]&lt;B1069,B1069&lt;&gt;"",טבלה20[[#This Row],[פעילות]]&lt;4),IF(F1069-טבלה20[[#This Row],[LengthofCycle]]=טבלה20[[#This Row],[הפרש קבוע אחרון]],1,0),"")</f>
        <v/>
      </c>
      <c r="Q1068" s="14" t="str">
        <f>IF(טבלה20[[#This Row],[פעילות]]="","",IF(OR(Q1067="",AND(טבלה20[[#This Row],[דילוג]]=1,L1067=3)),1,Q1067+1))</f>
        <v/>
      </c>
      <c r="R1068" s="14" t="str">
        <f>IF(AND(טבלה20[[#This Row],[מחזורי פעילות]]=3,H1069=1,טבלה20[[#This Row],[הפרש קבוע אחרון]]&lt;&gt;J1069),1,"")</f>
        <v/>
      </c>
      <c r="S1068" s="14" t="str">
        <f>IF(AND(טבלה20[[#This Row],[מחזורי פעילות]]=3,H1069=1,טבלה20[[#This Row],[הפרש קבוע אחרון]]=J1069),1,"")</f>
        <v/>
      </c>
      <c r="T1068" s="14" t="str">
        <f>IF(AND(טבלה20[[#This Row],[דילוג]]=1,טבלה20[[#This Row],[הפרש קבוע אחרון]]=J1067,טבלה20[[#This Row],[מחזורי פעילות]]&gt;1),1,"")</f>
        <v/>
      </c>
      <c r="U1068" s="14" t="str">
        <f>IF(OR(AND(טבלה20[[#This Row],[מחזורי פעילות]]&lt;&gt;"",Q1069=""),AND(טבלה20[[#This Row],[פעילות]]=3,Q1069=1)),טבלה20[[#This Row],[מחזורי פעילות]],"")</f>
        <v/>
      </c>
      <c r="V1068" s="14" t="str">
        <f>IF(טבלה20[[#This Row],[באיזה מחזור נעקר אחרי קביעה?]]&lt;&gt;"",1,"")</f>
        <v/>
      </c>
      <c r="W1068" s="14" t="str">
        <f>IF(AND(טבלה20[[#This Row],[באיזה מחזור נעקר אחרי קביעה?]]&lt;&gt;"",טבלה20[[#This Row],[CycleNumber]]&gt;B1069),טבלה20[[#This Row],[באיזה מחזור נעקר אחרי קביעה?]],"")</f>
        <v/>
      </c>
      <c r="X1068" s="14" t="str">
        <f>IF(AND(טבלה20[[#This Row],[הפרש קבוע אחרון]]&lt;&gt;"",J1067=""),טבלה20[[#This Row],[CycleNumber]],"")</f>
        <v/>
      </c>
      <c r="Y1068" s="14" t="str">
        <f>IF(OR(טבלה20[[#This Row],[CycleNumber]]&gt;B1069,B1069=""),טבלה20[[#This Row],[CycleNumber]],"")</f>
        <v/>
      </c>
      <c r="Z10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8" t="s">
        <v>94</v>
      </c>
      <c r="AS1068">
        <v>5</v>
      </c>
      <c r="AT1068">
        <v>31</v>
      </c>
      <c r="AU1068">
        <f t="shared" si="35"/>
        <v>0</v>
      </c>
      <c r="AV1068" t="str">
        <f t="shared" si="36"/>
        <v/>
      </c>
    </row>
    <row r="1069" spans="1:48" x14ac:dyDescent="0.25">
      <c r="A1069" t="s">
        <v>94</v>
      </c>
      <c r="B1069">
        <v>7</v>
      </c>
      <c r="C1069">
        <v>1</v>
      </c>
      <c r="D1069">
        <v>1</v>
      </c>
      <c r="E1069">
        <v>0</v>
      </c>
      <c r="F1069">
        <v>21</v>
      </c>
      <c r="G1069">
        <f>טבלה20[[#This Row],[LengthofCycle]]+1</f>
        <v>22</v>
      </c>
      <c r="H1069" t="str">
        <f>IF(טבלה20[[#This Row],[CycleNumber]]&gt;2,IF(AND(טבלה20[[#This Row],[LengthofCycle]]-F1068=F1068-F1067,טבלה20[[#This Row],[LengthofCycle]]-F1068&lt;&gt;0),1,""),"")</f>
        <v/>
      </c>
      <c r="I1069" t="str">
        <f>IF(טבלה20[[#This Row],[דילוג]]=1,SUM(H1069:H1070),"")</f>
        <v/>
      </c>
      <c r="J1069" t="str">
        <f>IF(AND(טבלה20[[#This Row],[CycleNumber]]&gt;B1068,טבלה20[[#This Row],[CycleNumber]]&gt;2),IF(טבלה20[[#This Row],[דילוג]]=1,טבלה20[[#This Row],[LengthofCycle]]-F1068,J1068),"")</f>
        <v/>
      </c>
      <c r="K1069">
        <f>IF(AND(טבלה20[[#This Row],[CycleNumber]]&gt;B1068,טבלה20[[#This Row],[CycleNumber]]&gt;2),IF(טבלה20[[#This Row],[דילוג]]=1,1,IF(MAX(K1067:K1068)=1,1,IF(טבלה20[[#This Row],[LengthofCycle]]-F1068&lt;&gt;טבלה20[[#This Row],[הפרש קבוע אחרון]],0,""))),"")</f>
        <v>0</v>
      </c>
      <c r="L1069" t="str">
        <f>IF(טבלה20[[#This Row],[CycleNumber]]&lt;3,"",IF(טבלה20[[#This Row],[דילוג]]=1,1,IF(L1068="","",IF(טבלה20[[#This Row],[LengthofCycle]]-F1068=טבלה20[[#This Row],[הפרש קבוע אחרון]],1,IF(L1068+1&gt;3,"",L1068+1)))))</f>
        <v/>
      </c>
      <c r="M1069" t="str">
        <f>IF(AND(טבלה20[[#This Row],[פעילות]]=1,L1070=2,L1071=1,B1071&gt;טבלה20[[#This Row],[CycleNumber]]),1,"")</f>
        <v/>
      </c>
      <c r="N1069" t="str">
        <f>IF(AND(טבלה20[[#This Row],[האם יש לאישה וסת דילוג?]]=1,טבלה20[[#This Row],[CycleNumber]]&gt;5),IF(AND(טבלה20[[#This Row],[LengthofCycle]]=F1066,F1068=F1065,F1067=F1064),1,""),"")</f>
        <v/>
      </c>
      <c r="O1069" t="str">
        <f>IF(OR(טבלה20[[#This Row],[פעילות]]="",L1068=""),"",IF(טבלה20[[#This Row],[פעילות]]=1,1,0))</f>
        <v/>
      </c>
      <c r="P1069" t="str">
        <f>IF(AND(טבלה20[[#This Row],[הפרש קבוע אחרון]]&lt;&gt;"",טבלה20[[#This Row],[CycleNumber]]&lt;B1070,B1070&lt;&gt;"",טבלה20[[#This Row],[פעילות]]&lt;4),IF(F1070-טבלה20[[#This Row],[LengthofCycle]]=טבלה20[[#This Row],[הפרש קבוע אחרון]],1,0),"")</f>
        <v/>
      </c>
      <c r="Q1069" s="14" t="str">
        <f>IF(טבלה20[[#This Row],[פעילות]]="","",IF(OR(Q1068="",AND(טבלה20[[#This Row],[דילוג]]=1,L1068=3)),1,Q1068+1))</f>
        <v/>
      </c>
      <c r="R1069" s="14" t="str">
        <f>IF(AND(טבלה20[[#This Row],[מחזורי פעילות]]=3,H1070=1,טבלה20[[#This Row],[הפרש קבוע אחרון]]&lt;&gt;J1070),1,"")</f>
        <v/>
      </c>
      <c r="S1069" s="14" t="str">
        <f>IF(AND(טבלה20[[#This Row],[מחזורי פעילות]]=3,H1070=1,טבלה20[[#This Row],[הפרש קבוע אחרון]]=J1070),1,"")</f>
        <v/>
      </c>
      <c r="T1069" s="14" t="str">
        <f>IF(AND(טבלה20[[#This Row],[דילוג]]=1,טבלה20[[#This Row],[הפרש קבוע אחרון]]=J1068,טבלה20[[#This Row],[מחזורי פעילות]]&gt;1),1,"")</f>
        <v/>
      </c>
      <c r="U1069" s="14" t="str">
        <f>IF(OR(AND(טבלה20[[#This Row],[מחזורי פעילות]]&lt;&gt;"",Q1070=""),AND(טבלה20[[#This Row],[פעילות]]=3,Q1070=1)),טבלה20[[#This Row],[מחזורי פעילות]],"")</f>
        <v/>
      </c>
      <c r="V1069" s="14" t="str">
        <f>IF(טבלה20[[#This Row],[באיזה מחזור נעקר אחרי קביעה?]]&lt;&gt;"",1,"")</f>
        <v/>
      </c>
      <c r="W1069" s="14" t="str">
        <f>IF(AND(טבלה20[[#This Row],[באיזה מחזור נעקר אחרי קביעה?]]&lt;&gt;"",טבלה20[[#This Row],[CycleNumber]]&gt;B1070),טבלה20[[#This Row],[באיזה מחזור נעקר אחרי קביעה?]],"")</f>
        <v/>
      </c>
      <c r="X1069" s="14" t="str">
        <f>IF(AND(טבלה20[[#This Row],[הפרש קבוע אחרון]]&lt;&gt;"",J1068=""),טבלה20[[#This Row],[CycleNumber]],"")</f>
        <v/>
      </c>
      <c r="Y1069" s="14" t="str">
        <f>IF(OR(טבלה20[[#This Row],[CycleNumber]]&gt;B1070,B1070=""),טבלה20[[#This Row],[CycleNumber]],"")</f>
        <v/>
      </c>
      <c r="Z10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69" t="s">
        <v>94</v>
      </c>
      <c r="AS1069">
        <v>6</v>
      </c>
      <c r="AT1069">
        <v>36</v>
      </c>
      <c r="AU1069">
        <f t="shared" si="35"/>
        <v>0</v>
      </c>
      <c r="AV1069" t="str">
        <f t="shared" si="36"/>
        <v/>
      </c>
    </row>
    <row r="1070" spans="1:48" x14ac:dyDescent="0.25">
      <c r="A1070" t="s">
        <v>94</v>
      </c>
      <c r="B1070">
        <v>8</v>
      </c>
      <c r="C1070">
        <v>1</v>
      </c>
      <c r="D1070">
        <v>1</v>
      </c>
      <c r="E1070">
        <v>0</v>
      </c>
      <c r="F1070">
        <v>35</v>
      </c>
      <c r="G1070">
        <f>טבלה20[[#This Row],[LengthofCycle]]+1</f>
        <v>36</v>
      </c>
      <c r="H1070" t="str">
        <f>IF(טבלה20[[#This Row],[CycleNumber]]&gt;2,IF(AND(טבלה20[[#This Row],[LengthofCycle]]-F1069=F1069-F1068,טבלה20[[#This Row],[LengthofCycle]]-F1069&lt;&gt;0),1,""),"")</f>
        <v/>
      </c>
      <c r="I1070" t="str">
        <f>IF(טבלה20[[#This Row],[דילוג]]=1,SUM(H1070:H1071),"")</f>
        <v/>
      </c>
      <c r="J1070" t="str">
        <f>IF(AND(טבלה20[[#This Row],[CycleNumber]]&gt;B1069,טבלה20[[#This Row],[CycleNumber]]&gt;2),IF(טבלה20[[#This Row],[דילוג]]=1,טבלה20[[#This Row],[LengthofCycle]]-F1069,J1069),"")</f>
        <v/>
      </c>
      <c r="K1070">
        <f>IF(AND(טבלה20[[#This Row],[CycleNumber]]&gt;B1069,טבלה20[[#This Row],[CycleNumber]]&gt;2),IF(טבלה20[[#This Row],[דילוג]]=1,1,IF(MAX(K1068:K1069)=1,1,IF(טבלה20[[#This Row],[LengthofCycle]]-F1069&lt;&gt;טבלה20[[#This Row],[הפרש קבוע אחרון]],0,""))),"")</f>
        <v>0</v>
      </c>
      <c r="L1070" t="str">
        <f>IF(טבלה20[[#This Row],[CycleNumber]]&lt;3,"",IF(טבלה20[[#This Row],[דילוג]]=1,1,IF(L1069="","",IF(טבלה20[[#This Row],[LengthofCycle]]-F1069=טבלה20[[#This Row],[הפרש קבוע אחרון]],1,IF(L1069+1&gt;3,"",L1069+1)))))</f>
        <v/>
      </c>
      <c r="M1070" t="str">
        <f>IF(AND(טבלה20[[#This Row],[פעילות]]=1,L1071=2,L1072=1,B1072&gt;טבלה20[[#This Row],[CycleNumber]]),1,"")</f>
        <v/>
      </c>
      <c r="N1070" t="str">
        <f>IF(AND(טבלה20[[#This Row],[האם יש לאישה וסת דילוג?]]=1,טבלה20[[#This Row],[CycleNumber]]&gt;5),IF(AND(טבלה20[[#This Row],[LengthofCycle]]=F1067,F1069=F1066,F1068=F1065),1,""),"")</f>
        <v/>
      </c>
      <c r="O1070" t="str">
        <f>IF(OR(טבלה20[[#This Row],[פעילות]]="",L1069=""),"",IF(טבלה20[[#This Row],[פעילות]]=1,1,0))</f>
        <v/>
      </c>
      <c r="P1070" t="str">
        <f>IF(AND(טבלה20[[#This Row],[הפרש קבוע אחרון]]&lt;&gt;"",טבלה20[[#This Row],[CycleNumber]]&lt;B1071,B1071&lt;&gt;"",טבלה20[[#This Row],[פעילות]]&lt;4),IF(F1071-טבלה20[[#This Row],[LengthofCycle]]=טבלה20[[#This Row],[הפרש קבוע אחרון]],1,0),"")</f>
        <v/>
      </c>
      <c r="Q1070" s="14" t="str">
        <f>IF(טבלה20[[#This Row],[פעילות]]="","",IF(OR(Q1069="",AND(טבלה20[[#This Row],[דילוג]]=1,L1069=3)),1,Q1069+1))</f>
        <v/>
      </c>
      <c r="R1070" s="14" t="str">
        <f>IF(AND(טבלה20[[#This Row],[מחזורי פעילות]]=3,H1071=1,טבלה20[[#This Row],[הפרש קבוע אחרון]]&lt;&gt;J1071),1,"")</f>
        <v/>
      </c>
      <c r="S1070" s="14" t="str">
        <f>IF(AND(טבלה20[[#This Row],[מחזורי פעילות]]=3,H1071=1,טבלה20[[#This Row],[הפרש קבוע אחרון]]=J1071),1,"")</f>
        <v/>
      </c>
      <c r="T1070" s="14" t="str">
        <f>IF(AND(טבלה20[[#This Row],[דילוג]]=1,טבלה20[[#This Row],[הפרש קבוע אחרון]]=J1069,טבלה20[[#This Row],[מחזורי פעילות]]&gt;1),1,"")</f>
        <v/>
      </c>
      <c r="U1070" s="14" t="str">
        <f>IF(OR(AND(טבלה20[[#This Row],[מחזורי פעילות]]&lt;&gt;"",Q1071=""),AND(טבלה20[[#This Row],[פעילות]]=3,Q1071=1)),טבלה20[[#This Row],[מחזורי פעילות]],"")</f>
        <v/>
      </c>
      <c r="V1070" s="14" t="str">
        <f>IF(טבלה20[[#This Row],[באיזה מחזור נעקר אחרי קביעה?]]&lt;&gt;"",1,"")</f>
        <v/>
      </c>
      <c r="W1070" s="14" t="str">
        <f>IF(AND(טבלה20[[#This Row],[באיזה מחזור נעקר אחרי קביעה?]]&lt;&gt;"",טבלה20[[#This Row],[CycleNumber]]&gt;B1071),טבלה20[[#This Row],[באיזה מחזור נעקר אחרי קביעה?]],"")</f>
        <v/>
      </c>
      <c r="X1070" s="14" t="str">
        <f>IF(AND(טבלה20[[#This Row],[הפרש קבוע אחרון]]&lt;&gt;"",J1069=""),טבלה20[[#This Row],[CycleNumber]],"")</f>
        <v/>
      </c>
      <c r="Y1070" s="14" t="str">
        <f>IF(OR(טבלה20[[#This Row],[CycleNumber]]&gt;B1071,B1071=""),טבלה20[[#This Row],[CycleNumber]],"")</f>
        <v/>
      </c>
      <c r="Z10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0" t="s">
        <v>94</v>
      </c>
      <c r="AS1070">
        <v>7</v>
      </c>
      <c r="AT1070">
        <v>21</v>
      </c>
      <c r="AU1070">
        <f t="shared" si="35"/>
        <v>0</v>
      </c>
      <c r="AV1070" t="str">
        <f t="shared" si="36"/>
        <v/>
      </c>
    </row>
    <row r="1071" spans="1:48" x14ac:dyDescent="0.25">
      <c r="A1071" t="s">
        <v>94</v>
      </c>
      <c r="B1071">
        <v>9</v>
      </c>
      <c r="C1071">
        <v>1</v>
      </c>
      <c r="D1071">
        <v>1</v>
      </c>
      <c r="E1071">
        <v>0</v>
      </c>
      <c r="F1071">
        <v>28</v>
      </c>
      <c r="G1071">
        <f>טבלה20[[#This Row],[LengthofCycle]]+1</f>
        <v>29</v>
      </c>
      <c r="H1071" t="str">
        <f>IF(טבלה20[[#This Row],[CycleNumber]]&gt;2,IF(AND(טבלה20[[#This Row],[LengthofCycle]]-F1070=F1070-F1069,טבלה20[[#This Row],[LengthofCycle]]-F1070&lt;&gt;0),1,""),"")</f>
        <v/>
      </c>
      <c r="I1071" t="str">
        <f>IF(טבלה20[[#This Row],[דילוג]]=1,SUM(H1071:H1072),"")</f>
        <v/>
      </c>
      <c r="J1071" t="str">
        <f>IF(AND(טבלה20[[#This Row],[CycleNumber]]&gt;B1070,טבלה20[[#This Row],[CycleNumber]]&gt;2),IF(טבלה20[[#This Row],[דילוג]]=1,טבלה20[[#This Row],[LengthofCycle]]-F1070,J1070),"")</f>
        <v/>
      </c>
      <c r="K1071">
        <f>IF(AND(טבלה20[[#This Row],[CycleNumber]]&gt;B1070,טבלה20[[#This Row],[CycleNumber]]&gt;2),IF(טבלה20[[#This Row],[דילוג]]=1,1,IF(MAX(K1069:K1070)=1,1,IF(טבלה20[[#This Row],[LengthofCycle]]-F1070&lt;&gt;טבלה20[[#This Row],[הפרש קבוע אחרון]],0,""))),"")</f>
        <v>0</v>
      </c>
      <c r="L1071" t="str">
        <f>IF(טבלה20[[#This Row],[CycleNumber]]&lt;3,"",IF(טבלה20[[#This Row],[דילוג]]=1,1,IF(L1070="","",IF(טבלה20[[#This Row],[LengthofCycle]]-F1070=טבלה20[[#This Row],[הפרש קבוע אחרון]],1,IF(L1070+1&gt;3,"",L1070+1)))))</f>
        <v/>
      </c>
      <c r="M1071" t="str">
        <f>IF(AND(טבלה20[[#This Row],[פעילות]]=1,L1072=2,L1073=1,B1073&gt;טבלה20[[#This Row],[CycleNumber]]),1,"")</f>
        <v/>
      </c>
      <c r="N1071" t="str">
        <f>IF(AND(טבלה20[[#This Row],[האם יש לאישה וסת דילוג?]]=1,טבלה20[[#This Row],[CycleNumber]]&gt;5),IF(AND(טבלה20[[#This Row],[LengthofCycle]]=F1068,F1070=F1067,F1069=F1066),1,""),"")</f>
        <v/>
      </c>
      <c r="O1071" t="str">
        <f>IF(OR(טבלה20[[#This Row],[פעילות]]="",L1070=""),"",IF(טבלה20[[#This Row],[פעילות]]=1,1,0))</f>
        <v/>
      </c>
      <c r="P1071" t="str">
        <f>IF(AND(טבלה20[[#This Row],[הפרש קבוע אחרון]]&lt;&gt;"",טבלה20[[#This Row],[CycleNumber]]&lt;B1072,B1072&lt;&gt;"",טבלה20[[#This Row],[פעילות]]&lt;4),IF(F1072-טבלה20[[#This Row],[LengthofCycle]]=טבלה20[[#This Row],[הפרש קבוע אחרון]],1,0),"")</f>
        <v/>
      </c>
      <c r="Q1071" s="14" t="str">
        <f>IF(טבלה20[[#This Row],[פעילות]]="","",IF(OR(Q1070="",AND(טבלה20[[#This Row],[דילוג]]=1,L1070=3)),1,Q1070+1))</f>
        <v/>
      </c>
      <c r="R1071" s="14" t="str">
        <f>IF(AND(טבלה20[[#This Row],[מחזורי פעילות]]=3,H1072=1,טבלה20[[#This Row],[הפרש קבוע אחרון]]&lt;&gt;J1072),1,"")</f>
        <v/>
      </c>
      <c r="S1071" s="14" t="str">
        <f>IF(AND(טבלה20[[#This Row],[מחזורי פעילות]]=3,H1072=1,טבלה20[[#This Row],[הפרש קבוע אחרון]]=J1072),1,"")</f>
        <v/>
      </c>
      <c r="T1071" s="14" t="str">
        <f>IF(AND(טבלה20[[#This Row],[דילוג]]=1,טבלה20[[#This Row],[הפרש קבוע אחרון]]=J1070,טבלה20[[#This Row],[מחזורי פעילות]]&gt;1),1,"")</f>
        <v/>
      </c>
      <c r="U1071" s="14" t="str">
        <f>IF(OR(AND(טבלה20[[#This Row],[מחזורי פעילות]]&lt;&gt;"",Q1072=""),AND(טבלה20[[#This Row],[פעילות]]=3,Q1072=1)),טבלה20[[#This Row],[מחזורי פעילות]],"")</f>
        <v/>
      </c>
      <c r="V1071" s="14" t="str">
        <f>IF(טבלה20[[#This Row],[באיזה מחזור נעקר אחרי קביעה?]]&lt;&gt;"",1,"")</f>
        <v/>
      </c>
      <c r="W1071" s="14" t="str">
        <f>IF(AND(טבלה20[[#This Row],[באיזה מחזור נעקר אחרי קביעה?]]&lt;&gt;"",טבלה20[[#This Row],[CycleNumber]]&gt;B1072),טבלה20[[#This Row],[באיזה מחזור נעקר אחרי קביעה?]],"")</f>
        <v/>
      </c>
      <c r="X1071" s="14" t="str">
        <f>IF(AND(טבלה20[[#This Row],[הפרש קבוע אחרון]]&lt;&gt;"",J1070=""),טבלה20[[#This Row],[CycleNumber]],"")</f>
        <v/>
      </c>
      <c r="Y1071" s="14" t="str">
        <f>IF(OR(טבלה20[[#This Row],[CycleNumber]]&gt;B1072,B1072=""),טבלה20[[#This Row],[CycleNumber]],"")</f>
        <v/>
      </c>
      <c r="Z10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1" t="s">
        <v>94</v>
      </c>
      <c r="AS1071">
        <v>8</v>
      </c>
      <c r="AT1071">
        <v>35</v>
      </c>
      <c r="AU1071">
        <f t="shared" si="35"/>
        <v>0</v>
      </c>
      <c r="AV1071" t="str">
        <f t="shared" si="36"/>
        <v/>
      </c>
    </row>
    <row r="1072" spans="1:48" x14ac:dyDescent="0.25">
      <c r="A1072" t="s">
        <v>94</v>
      </c>
      <c r="B1072">
        <v>10</v>
      </c>
      <c r="C1072">
        <v>1</v>
      </c>
      <c r="D1072">
        <v>1</v>
      </c>
      <c r="E1072">
        <v>0</v>
      </c>
      <c r="F1072">
        <v>28</v>
      </c>
      <c r="G1072">
        <f>טבלה20[[#This Row],[LengthofCycle]]+1</f>
        <v>29</v>
      </c>
      <c r="H1072" t="str">
        <f>IF(טבלה20[[#This Row],[CycleNumber]]&gt;2,IF(AND(טבלה20[[#This Row],[LengthofCycle]]-F1071=F1071-F1070,טבלה20[[#This Row],[LengthofCycle]]-F1071&lt;&gt;0),1,""),"")</f>
        <v/>
      </c>
      <c r="I1072" t="str">
        <f>IF(טבלה20[[#This Row],[דילוג]]=1,SUM(H1072:H1073),"")</f>
        <v/>
      </c>
      <c r="J1072" t="str">
        <f>IF(AND(טבלה20[[#This Row],[CycleNumber]]&gt;B1071,טבלה20[[#This Row],[CycleNumber]]&gt;2),IF(טבלה20[[#This Row],[דילוג]]=1,טבלה20[[#This Row],[LengthofCycle]]-F1071,J1071),"")</f>
        <v/>
      </c>
      <c r="K1072">
        <f>IF(AND(טבלה20[[#This Row],[CycleNumber]]&gt;B1071,טבלה20[[#This Row],[CycleNumber]]&gt;2),IF(טבלה20[[#This Row],[דילוג]]=1,1,IF(MAX(K1070:K1071)=1,1,IF(טבלה20[[#This Row],[LengthofCycle]]-F1071&lt;&gt;טבלה20[[#This Row],[הפרש קבוע אחרון]],0,""))),"")</f>
        <v>0</v>
      </c>
      <c r="L1072" t="str">
        <f>IF(טבלה20[[#This Row],[CycleNumber]]&lt;3,"",IF(טבלה20[[#This Row],[דילוג]]=1,1,IF(L1071="","",IF(טבלה20[[#This Row],[LengthofCycle]]-F1071=טבלה20[[#This Row],[הפרש קבוע אחרון]],1,IF(L1071+1&gt;3,"",L1071+1)))))</f>
        <v/>
      </c>
      <c r="M1072" t="str">
        <f>IF(AND(טבלה20[[#This Row],[פעילות]]=1,L1073=2,L1074=1,B1074&gt;טבלה20[[#This Row],[CycleNumber]]),1,"")</f>
        <v/>
      </c>
      <c r="N1072" t="str">
        <f>IF(AND(טבלה20[[#This Row],[האם יש לאישה וסת דילוג?]]=1,טבלה20[[#This Row],[CycleNumber]]&gt;5),IF(AND(טבלה20[[#This Row],[LengthofCycle]]=F1069,F1071=F1068,F1070=F1067),1,""),"")</f>
        <v/>
      </c>
      <c r="O1072" t="str">
        <f>IF(OR(טבלה20[[#This Row],[פעילות]]="",L1071=""),"",IF(טבלה20[[#This Row],[פעילות]]=1,1,0))</f>
        <v/>
      </c>
      <c r="P1072" t="str">
        <f>IF(AND(טבלה20[[#This Row],[הפרש קבוע אחרון]]&lt;&gt;"",טבלה20[[#This Row],[CycleNumber]]&lt;B1073,B1073&lt;&gt;"",טבלה20[[#This Row],[פעילות]]&lt;4),IF(F1073-טבלה20[[#This Row],[LengthofCycle]]=טבלה20[[#This Row],[הפרש קבוע אחרון]],1,0),"")</f>
        <v/>
      </c>
      <c r="Q1072" s="14" t="str">
        <f>IF(טבלה20[[#This Row],[פעילות]]="","",IF(OR(Q1071="",AND(טבלה20[[#This Row],[דילוג]]=1,L1071=3)),1,Q1071+1))</f>
        <v/>
      </c>
      <c r="R1072" s="14" t="str">
        <f>IF(AND(טבלה20[[#This Row],[מחזורי פעילות]]=3,H1073=1,טבלה20[[#This Row],[הפרש קבוע אחרון]]&lt;&gt;J1073),1,"")</f>
        <v/>
      </c>
      <c r="S1072" s="14" t="str">
        <f>IF(AND(טבלה20[[#This Row],[מחזורי פעילות]]=3,H1073=1,טבלה20[[#This Row],[הפרש קבוע אחרון]]=J1073),1,"")</f>
        <v/>
      </c>
      <c r="T1072" s="14" t="str">
        <f>IF(AND(טבלה20[[#This Row],[דילוג]]=1,טבלה20[[#This Row],[הפרש קבוע אחרון]]=J1071,טבלה20[[#This Row],[מחזורי פעילות]]&gt;1),1,"")</f>
        <v/>
      </c>
      <c r="U1072" s="14" t="str">
        <f>IF(OR(AND(טבלה20[[#This Row],[מחזורי פעילות]]&lt;&gt;"",Q1073=""),AND(טבלה20[[#This Row],[פעילות]]=3,Q1073=1)),טבלה20[[#This Row],[מחזורי פעילות]],"")</f>
        <v/>
      </c>
      <c r="V1072" s="14" t="str">
        <f>IF(טבלה20[[#This Row],[באיזה מחזור נעקר אחרי קביעה?]]&lt;&gt;"",1,"")</f>
        <v/>
      </c>
      <c r="W1072" s="14" t="str">
        <f>IF(AND(טבלה20[[#This Row],[באיזה מחזור נעקר אחרי קביעה?]]&lt;&gt;"",טבלה20[[#This Row],[CycleNumber]]&gt;B1073),טבלה20[[#This Row],[באיזה מחזור נעקר אחרי קביעה?]],"")</f>
        <v/>
      </c>
      <c r="X1072" s="14" t="str">
        <f>IF(AND(טבלה20[[#This Row],[הפרש קבוע אחרון]]&lt;&gt;"",J1071=""),טבלה20[[#This Row],[CycleNumber]],"")</f>
        <v/>
      </c>
      <c r="Y1072" s="14" t="str">
        <f>IF(OR(טבלה20[[#This Row],[CycleNumber]]&gt;B1073,B1073=""),טבלה20[[#This Row],[CycleNumber]],"")</f>
        <v/>
      </c>
      <c r="Z10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2" t="s">
        <v>94</v>
      </c>
      <c r="AS1072">
        <v>9</v>
      </c>
      <c r="AT1072">
        <v>28</v>
      </c>
      <c r="AU1072">
        <f t="shared" si="35"/>
        <v>0</v>
      </c>
      <c r="AV1072" t="str">
        <f t="shared" si="36"/>
        <v/>
      </c>
    </row>
    <row r="1073" spans="1:48" x14ac:dyDescent="0.25">
      <c r="A1073" t="s">
        <v>94</v>
      </c>
      <c r="B1073">
        <v>11</v>
      </c>
      <c r="C1073">
        <v>1</v>
      </c>
      <c r="D1073">
        <v>1</v>
      </c>
      <c r="E1073">
        <v>0</v>
      </c>
      <c r="F1073">
        <v>26</v>
      </c>
      <c r="G1073">
        <f>טבלה20[[#This Row],[LengthofCycle]]+1</f>
        <v>27</v>
      </c>
      <c r="H1073" t="str">
        <f>IF(טבלה20[[#This Row],[CycleNumber]]&gt;2,IF(AND(טבלה20[[#This Row],[LengthofCycle]]-F1072=F1072-F1071,טבלה20[[#This Row],[LengthofCycle]]-F1072&lt;&gt;0),1,""),"")</f>
        <v/>
      </c>
      <c r="I1073" t="str">
        <f>IF(טבלה20[[#This Row],[דילוג]]=1,SUM(H1073:H1074),"")</f>
        <v/>
      </c>
      <c r="J1073" t="str">
        <f>IF(AND(טבלה20[[#This Row],[CycleNumber]]&gt;B1072,טבלה20[[#This Row],[CycleNumber]]&gt;2),IF(טבלה20[[#This Row],[דילוג]]=1,טבלה20[[#This Row],[LengthofCycle]]-F1072,J1072),"")</f>
        <v/>
      </c>
      <c r="K1073">
        <f>IF(AND(טבלה20[[#This Row],[CycleNumber]]&gt;B1072,טבלה20[[#This Row],[CycleNumber]]&gt;2),IF(טבלה20[[#This Row],[דילוג]]=1,1,IF(MAX(K1071:K1072)=1,1,IF(טבלה20[[#This Row],[LengthofCycle]]-F1072&lt;&gt;טבלה20[[#This Row],[הפרש קבוע אחרון]],0,""))),"")</f>
        <v>0</v>
      </c>
      <c r="L1073" t="str">
        <f>IF(טבלה20[[#This Row],[CycleNumber]]&lt;3,"",IF(טבלה20[[#This Row],[דילוג]]=1,1,IF(L1072="","",IF(טבלה20[[#This Row],[LengthofCycle]]-F1072=טבלה20[[#This Row],[הפרש קבוע אחרון]],1,IF(L1072+1&gt;3,"",L1072+1)))))</f>
        <v/>
      </c>
      <c r="M1073" t="str">
        <f>IF(AND(טבלה20[[#This Row],[פעילות]]=1,L1074=2,L1075=1,B1075&gt;טבלה20[[#This Row],[CycleNumber]]),1,"")</f>
        <v/>
      </c>
      <c r="N1073" t="str">
        <f>IF(AND(טבלה20[[#This Row],[האם יש לאישה וסת דילוג?]]=1,טבלה20[[#This Row],[CycleNumber]]&gt;5),IF(AND(טבלה20[[#This Row],[LengthofCycle]]=F1070,F1072=F1069,F1071=F1068),1,""),"")</f>
        <v/>
      </c>
      <c r="O1073" t="str">
        <f>IF(OR(טבלה20[[#This Row],[פעילות]]="",L1072=""),"",IF(טבלה20[[#This Row],[פעילות]]=1,1,0))</f>
        <v/>
      </c>
      <c r="P1073" t="str">
        <f>IF(AND(טבלה20[[#This Row],[הפרש קבוע אחרון]]&lt;&gt;"",טבלה20[[#This Row],[CycleNumber]]&lt;B1074,B1074&lt;&gt;"",טבלה20[[#This Row],[פעילות]]&lt;4),IF(F1074-טבלה20[[#This Row],[LengthofCycle]]=טבלה20[[#This Row],[הפרש קבוע אחרון]],1,0),"")</f>
        <v/>
      </c>
      <c r="Q1073" s="14" t="str">
        <f>IF(טבלה20[[#This Row],[פעילות]]="","",IF(OR(Q1072="",AND(טבלה20[[#This Row],[דילוג]]=1,L1072=3)),1,Q1072+1))</f>
        <v/>
      </c>
      <c r="R1073" s="14" t="str">
        <f>IF(AND(טבלה20[[#This Row],[מחזורי פעילות]]=3,H1074=1,טבלה20[[#This Row],[הפרש קבוע אחרון]]&lt;&gt;J1074),1,"")</f>
        <v/>
      </c>
      <c r="S1073" s="14" t="str">
        <f>IF(AND(טבלה20[[#This Row],[מחזורי פעילות]]=3,H1074=1,טבלה20[[#This Row],[הפרש קבוע אחרון]]=J1074),1,"")</f>
        <v/>
      </c>
      <c r="T1073" s="14" t="str">
        <f>IF(AND(טבלה20[[#This Row],[דילוג]]=1,טבלה20[[#This Row],[הפרש קבוע אחרון]]=J1072,טבלה20[[#This Row],[מחזורי פעילות]]&gt;1),1,"")</f>
        <v/>
      </c>
      <c r="U1073" s="14" t="str">
        <f>IF(OR(AND(טבלה20[[#This Row],[מחזורי פעילות]]&lt;&gt;"",Q1074=""),AND(טבלה20[[#This Row],[פעילות]]=3,Q1074=1)),טבלה20[[#This Row],[מחזורי פעילות]],"")</f>
        <v/>
      </c>
      <c r="V1073" s="14" t="str">
        <f>IF(טבלה20[[#This Row],[באיזה מחזור נעקר אחרי קביעה?]]&lt;&gt;"",1,"")</f>
        <v/>
      </c>
      <c r="W1073" s="14" t="str">
        <f>IF(AND(טבלה20[[#This Row],[באיזה מחזור נעקר אחרי קביעה?]]&lt;&gt;"",טבלה20[[#This Row],[CycleNumber]]&gt;B1074),טבלה20[[#This Row],[באיזה מחזור נעקר אחרי קביעה?]],"")</f>
        <v/>
      </c>
      <c r="X1073" s="14" t="str">
        <f>IF(AND(טבלה20[[#This Row],[הפרש קבוע אחרון]]&lt;&gt;"",J1072=""),טבלה20[[#This Row],[CycleNumber]],"")</f>
        <v/>
      </c>
      <c r="Y1073" s="14" t="str">
        <f>IF(OR(טבלה20[[#This Row],[CycleNumber]]&gt;B1074,B1074=""),טבלה20[[#This Row],[CycleNumber]],"")</f>
        <v/>
      </c>
      <c r="Z10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3" t="s">
        <v>94</v>
      </c>
      <c r="AS1073">
        <v>10</v>
      </c>
      <c r="AT1073">
        <v>28</v>
      </c>
      <c r="AU1073">
        <f t="shared" si="35"/>
        <v>0</v>
      </c>
      <c r="AV1073" t="str">
        <f t="shared" si="36"/>
        <v/>
      </c>
    </row>
    <row r="1074" spans="1:48" x14ac:dyDescent="0.25">
      <c r="A1074" t="s">
        <v>94</v>
      </c>
      <c r="B1074">
        <v>12</v>
      </c>
      <c r="C1074">
        <v>1</v>
      </c>
      <c r="D1074">
        <v>1</v>
      </c>
      <c r="E1074">
        <v>0</v>
      </c>
      <c r="F1074">
        <v>25</v>
      </c>
      <c r="G1074">
        <f>טבלה20[[#This Row],[LengthofCycle]]+1</f>
        <v>26</v>
      </c>
      <c r="H1074" t="str">
        <f>IF(טבלה20[[#This Row],[CycleNumber]]&gt;2,IF(AND(טבלה20[[#This Row],[LengthofCycle]]-F1073=F1073-F1072,טבלה20[[#This Row],[LengthofCycle]]-F1073&lt;&gt;0),1,""),"")</f>
        <v/>
      </c>
      <c r="I1074" t="str">
        <f>IF(טבלה20[[#This Row],[דילוג]]=1,SUM(H1074:H1075),"")</f>
        <v/>
      </c>
      <c r="J1074" t="str">
        <f>IF(AND(טבלה20[[#This Row],[CycleNumber]]&gt;B1073,טבלה20[[#This Row],[CycleNumber]]&gt;2),IF(טבלה20[[#This Row],[דילוג]]=1,טבלה20[[#This Row],[LengthofCycle]]-F1073,J1073),"")</f>
        <v/>
      </c>
      <c r="K1074">
        <f>IF(AND(טבלה20[[#This Row],[CycleNumber]]&gt;B1073,טבלה20[[#This Row],[CycleNumber]]&gt;2),IF(טבלה20[[#This Row],[דילוג]]=1,1,IF(MAX(K1072:K1073)=1,1,IF(טבלה20[[#This Row],[LengthofCycle]]-F1073&lt;&gt;טבלה20[[#This Row],[הפרש קבוע אחרון]],0,""))),"")</f>
        <v>0</v>
      </c>
      <c r="L1074" t="str">
        <f>IF(טבלה20[[#This Row],[CycleNumber]]&lt;3,"",IF(טבלה20[[#This Row],[דילוג]]=1,1,IF(L1073="","",IF(טבלה20[[#This Row],[LengthofCycle]]-F1073=טבלה20[[#This Row],[הפרש קבוע אחרון]],1,IF(L1073+1&gt;3,"",L1073+1)))))</f>
        <v/>
      </c>
      <c r="M1074" t="str">
        <f>IF(AND(טבלה20[[#This Row],[פעילות]]=1,L1075=2,L1076=1,B1076&gt;טבלה20[[#This Row],[CycleNumber]]),1,"")</f>
        <v/>
      </c>
      <c r="N1074" t="str">
        <f>IF(AND(טבלה20[[#This Row],[האם יש לאישה וסת דילוג?]]=1,טבלה20[[#This Row],[CycleNumber]]&gt;5),IF(AND(טבלה20[[#This Row],[LengthofCycle]]=F1071,F1073=F1070,F1072=F1069),1,""),"")</f>
        <v/>
      </c>
      <c r="O1074" t="str">
        <f>IF(OR(טבלה20[[#This Row],[פעילות]]="",L1073=""),"",IF(טבלה20[[#This Row],[פעילות]]=1,1,0))</f>
        <v/>
      </c>
      <c r="P1074" t="str">
        <f>IF(AND(טבלה20[[#This Row],[הפרש קבוע אחרון]]&lt;&gt;"",טבלה20[[#This Row],[CycleNumber]]&lt;B1075,B1075&lt;&gt;"",טבלה20[[#This Row],[פעילות]]&lt;4),IF(F1075-טבלה20[[#This Row],[LengthofCycle]]=טבלה20[[#This Row],[הפרש קבוע אחרון]],1,0),"")</f>
        <v/>
      </c>
      <c r="Q1074" s="14" t="str">
        <f>IF(טבלה20[[#This Row],[פעילות]]="","",IF(OR(Q1073="",AND(טבלה20[[#This Row],[דילוג]]=1,L1073=3)),1,Q1073+1))</f>
        <v/>
      </c>
      <c r="R1074" s="14" t="str">
        <f>IF(AND(טבלה20[[#This Row],[מחזורי פעילות]]=3,H1075=1,טבלה20[[#This Row],[הפרש קבוע אחרון]]&lt;&gt;J1075),1,"")</f>
        <v/>
      </c>
      <c r="S1074" s="14" t="str">
        <f>IF(AND(טבלה20[[#This Row],[מחזורי פעילות]]=3,H1075=1,טבלה20[[#This Row],[הפרש קבוע אחרון]]=J1075),1,"")</f>
        <v/>
      </c>
      <c r="T1074" s="14" t="str">
        <f>IF(AND(טבלה20[[#This Row],[דילוג]]=1,טבלה20[[#This Row],[הפרש קבוע אחרון]]=J1073,טבלה20[[#This Row],[מחזורי פעילות]]&gt;1),1,"")</f>
        <v/>
      </c>
      <c r="U1074" s="14" t="str">
        <f>IF(OR(AND(טבלה20[[#This Row],[מחזורי פעילות]]&lt;&gt;"",Q1075=""),AND(טבלה20[[#This Row],[פעילות]]=3,Q1075=1)),טבלה20[[#This Row],[מחזורי פעילות]],"")</f>
        <v/>
      </c>
      <c r="V1074" s="14" t="str">
        <f>IF(טבלה20[[#This Row],[באיזה מחזור נעקר אחרי קביעה?]]&lt;&gt;"",1,"")</f>
        <v/>
      </c>
      <c r="W1074" s="14" t="str">
        <f>IF(AND(טבלה20[[#This Row],[באיזה מחזור נעקר אחרי קביעה?]]&lt;&gt;"",טבלה20[[#This Row],[CycleNumber]]&gt;B1075),טבלה20[[#This Row],[באיזה מחזור נעקר אחרי קביעה?]],"")</f>
        <v/>
      </c>
      <c r="X1074" s="14" t="str">
        <f>IF(AND(טבלה20[[#This Row],[הפרש קבוע אחרון]]&lt;&gt;"",J1073=""),טבלה20[[#This Row],[CycleNumber]],"")</f>
        <v/>
      </c>
      <c r="Y1074" s="14" t="str">
        <f>IF(OR(טבלה20[[#This Row],[CycleNumber]]&gt;B1075,B1075=""),טבלה20[[#This Row],[CycleNumber]],"")</f>
        <v/>
      </c>
      <c r="Z10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4" t="s">
        <v>94</v>
      </c>
      <c r="AS1074">
        <v>11</v>
      </c>
      <c r="AT1074">
        <v>26</v>
      </c>
      <c r="AU1074">
        <f t="shared" si="35"/>
        <v>0</v>
      </c>
      <c r="AV1074" t="str">
        <f t="shared" si="36"/>
        <v/>
      </c>
    </row>
    <row r="1075" spans="1:48" x14ac:dyDescent="0.25">
      <c r="A1075" t="s">
        <v>94</v>
      </c>
      <c r="B1075">
        <v>13</v>
      </c>
      <c r="C1075">
        <v>1</v>
      </c>
      <c r="D1075">
        <v>1</v>
      </c>
      <c r="E1075">
        <v>0</v>
      </c>
      <c r="F1075">
        <v>26</v>
      </c>
      <c r="G1075">
        <f>טבלה20[[#This Row],[LengthofCycle]]+1</f>
        <v>27</v>
      </c>
      <c r="H1075" t="str">
        <f>IF(טבלה20[[#This Row],[CycleNumber]]&gt;2,IF(AND(טבלה20[[#This Row],[LengthofCycle]]-F1074=F1074-F1073,טבלה20[[#This Row],[LengthofCycle]]-F1074&lt;&gt;0),1,""),"")</f>
        <v/>
      </c>
      <c r="I1075" t="str">
        <f>IF(טבלה20[[#This Row],[דילוג]]=1,SUM(H1075:H1076),"")</f>
        <v/>
      </c>
      <c r="J1075" t="str">
        <f>IF(AND(טבלה20[[#This Row],[CycleNumber]]&gt;B1074,טבלה20[[#This Row],[CycleNumber]]&gt;2),IF(טבלה20[[#This Row],[דילוג]]=1,טבלה20[[#This Row],[LengthofCycle]]-F1074,J1074),"")</f>
        <v/>
      </c>
      <c r="K1075">
        <f>IF(AND(טבלה20[[#This Row],[CycleNumber]]&gt;B1074,טבלה20[[#This Row],[CycleNumber]]&gt;2),IF(טבלה20[[#This Row],[דילוג]]=1,1,IF(MAX(K1073:K1074)=1,1,IF(טבלה20[[#This Row],[LengthofCycle]]-F1074&lt;&gt;טבלה20[[#This Row],[הפרש קבוע אחרון]],0,""))),"")</f>
        <v>0</v>
      </c>
      <c r="L1075" t="str">
        <f>IF(טבלה20[[#This Row],[CycleNumber]]&lt;3,"",IF(טבלה20[[#This Row],[דילוג]]=1,1,IF(L1074="","",IF(טבלה20[[#This Row],[LengthofCycle]]-F1074=טבלה20[[#This Row],[הפרש קבוע אחרון]],1,IF(L1074+1&gt;3,"",L1074+1)))))</f>
        <v/>
      </c>
      <c r="M1075" t="str">
        <f>IF(AND(טבלה20[[#This Row],[פעילות]]=1,L1076=2,L1077=1,B1077&gt;טבלה20[[#This Row],[CycleNumber]]),1,"")</f>
        <v/>
      </c>
      <c r="N1075" t="str">
        <f>IF(AND(טבלה20[[#This Row],[האם יש לאישה וסת דילוג?]]=1,טבלה20[[#This Row],[CycleNumber]]&gt;5),IF(AND(טבלה20[[#This Row],[LengthofCycle]]=F1072,F1074=F1071,F1073=F1070),1,""),"")</f>
        <v/>
      </c>
      <c r="O1075" t="str">
        <f>IF(OR(טבלה20[[#This Row],[פעילות]]="",L1074=""),"",IF(טבלה20[[#This Row],[פעילות]]=1,1,0))</f>
        <v/>
      </c>
      <c r="P1075" t="str">
        <f>IF(AND(טבלה20[[#This Row],[הפרש קבוע אחרון]]&lt;&gt;"",טבלה20[[#This Row],[CycleNumber]]&lt;B1076,B1076&lt;&gt;"",טבלה20[[#This Row],[פעילות]]&lt;4),IF(F1076-טבלה20[[#This Row],[LengthofCycle]]=טבלה20[[#This Row],[הפרש קבוע אחרון]],1,0),"")</f>
        <v/>
      </c>
      <c r="Q1075" s="14" t="str">
        <f>IF(טבלה20[[#This Row],[פעילות]]="","",IF(OR(Q1074="",AND(טבלה20[[#This Row],[דילוג]]=1,L1074=3)),1,Q1074+1))</f>
        <v/>
      </c>
      <c r="R1075" s="14" t="str">
        <f>IF(AND(טבלה20[[#This Row],[מחזורי פעילות]]=3,H1076=1,טבלה20[[#This Row],[הפרש קבוע אחרון]]&lt;&gt;J1076),1,"")</f>
        <v/>
      </c>
      <c r="S1075" s="14" t="str">
        <f>IF(AND(טבלה20[[#This Row],[מחזורי פעילות]]=3,H1076=1,טבלה20[[#This Row],[הפרש קבוע אחרון]]=J1076),1,"")</f>
        <v/>
      </c>
      <c r="T1075" s="14" t="str">
        <f>IF(AND(טבלה20[[#This Row],[דילוג]]=1,טבלה20[[#This Row],[הפרש קבוע אחרון]]=J1074,טבלה20[[#This Row],[מחזורי פעילות]]&gt;1),1,"")</f>
        <v/>
      </c>
      <c r="U1075" s="14" t="str">
        <f>IF(OR(AND(טבלה20[[#This Row],[מחזורי פעילות]]&lt;&gt;"",Q1076=""),AND(טבלה20[[#This Row],[פעילות]]=3,Q1076=1)),טבלה20[[#This Row],[מחזורי פעילות]],"")</f>
        <v/>
      </c>
      <c r="V1075" s="14" t="str">
        <f>IF(טבלה20[[#This Row],[באיזה מחזור נעקר אחרי קביעה?]]&lt;&gt;"",1,"")</f>
        <v/>
      </c>
      <c r="W1075" s="14" t="str">
        <f>IF(AND(טבלה20[[#This Row],[באיזה מחזור נעקר אחרי קביעה?]]&lt;&gt;"",טבלה20[[#This Row],[CycleNumber]]&gt;B1076),טבלה20[[#This Row],[באיזה מחזור נעקר אחרי קביעה?]],"")</f>
        <v/>
      </c>
      <c r="X1075" s="14" t="str">
        <f>IF(AND(טבלה20[[#This Row],[הפרש קבוע אחרון]]&lt;&gt;"",J1074=""),טבלה20[[#This Row],[CycleNumber]],"")</f>
        <v/>
      </c>
      <c r="Y1075" s="14">
        <f>IF(OR(טבלה20[[#This Row],[CycleNumber]]&gt;B1076,B1076=""),טבלה20[[#This Row],[CycleNumber]],"")</f>
        <v>13</v>
      </c>
      <c r="Z10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5" t="s">
        <v>94</v>
      </c>
      <c r="AS1075">
        <v>12</v>
      </c>
      <c r="AT1075">
        <v>25</v>
      </c>
      <c r="AU1075">
        <f t="shared" si="35"/>
        <v>0</v>
      </c>
      <c r="AV1075" t="str">
        <f t="shared" si="36"/>
        <v/>
      </c>
    </row>
    <row r="1076" spans="1:48" x14ac:dyDescent="0.25">
      <c r="A1076" t="s">
        <v>95</v>
      </c>
      <c r="B1076">
        <v>1</v>
      </c>
      <c r="C1076">
        <v>0</v>
      </c>
      <c r="D1076">
        <v>1</v>
      </c>
      <c r="E1076">
        <v>0</v>
      </c>
      <c r="F1076">
        <v>30</v>
      </c>
      <c r="G1076">
        <f>טבלה20[[#This Row],[LengthofCycle]]+1</f>
        <v>31</v>
      </c>
      <c r="H1076" t="str">
        <f>IF(טבלה20[[#This Row],[CycleNumber]]&gt;2,IF(AND(טבלה20[[#This Row],[LengthofCycle]]-F1075=F1075-F1074,טבלה20[[#This Row],[LengthofCycle]]-F1075&lt;&gt;0),1,""),"")</f>
        <v/>
      </c>
      <c r="I1076" t="str">
        <f>IF(טבלה20[[#This Row],[דילוג]]=1,SUM(H1076:H1077),"")</f>
        <v/>
      </c>
      <c r="J1076" t="str">
        <f>IF(AND(טבלה20[[#This Row],[CycleNumber]]&gt;B1075,טבלה20[[#This Row],[CycleNumber]]&gt;2),IF(טבלה20[[#This Row],[דילוג]]=1,טבלה20[[#This Row],[LengthofCycle]]-F1075,J1075),"")</f>
        <v/>
      </c>
      <c r="K1076" t="str">
        <f>IF(AND(טבלה20[[#This Row],[CycleNumber]]&gt;B1075,טבלה20[[#This Row],[CycleNumber]]&gt;2),IF(טבלה20[[#This Row],[דילוג]]=1,1,IF(MAX(K1074:K1075)=1,1,IF(טבלה20[[#This Row],[LengthofCycle]]-F1075&lt;&gt;טבלה20[[#This Row],[הפרש קבוע אחרון]],0,""))),"")</f>
        <v/>
      </c>
      <c r="L1076" t="str">
        <f>IF(טבלה20[[#This Row],[CycleNumber]]&lt;3,"",IF(טבלה20[[#This Row],[דילוג]]=1,1,IF(L1075="","",IF(טבלה20[[#This Row],[LengthofCycle]]-F1075=טבלה20[[#This Row],[הפרש קבוע אחרון]],1,IF(L1075+1&gt;3,"",L1075+1)))))</f>
        <v/>
      </c>
      <c r="M1076" t="str">
        <f>IF(AND(טבלה20[[#This Row],[פעילות]]=1,L1077=2,L1078=1,B1078&gt;טבלה20[[#This Row],[CycleNumber]]),1,"")</f>
        <v/>
      </c>
      <c r="N1076" t="str">
        <f>IF(AND(טבלה20[[#This Row],[האם יש לאישה וסת דילוג?]]=1,טבלה20[[#This Row],[CycleNumber]]&gt;5),IF(AND(טבלה20[[#This Row],[LengthofCycle]]=F1073,F1075=F1072,F1074=F1071),1,""),"")</f>
        <v/>
      </c>
      <c r="O1076" t="str">
        <f>IF(OR(טבלה20[[#This Row],[פעילות]]="",L1075=""),"",IF(טבלה20[[#This Row],[פעילות]]=1,1,0))</f>
        <v/>
      </c>
      <c r="P1076" t="str">
        <f>IF(AND(טבלה20[[#This Row],[הפרש קבוע אחרון]]&lt;&gt;"",טבלה20[[#This Row],[CycleNumber]]&lt;B1077,B1077&lt;&gt;"",טבלה20[[#This Row],[פעילות]]&lt;4),IF(F1077-טבלה20[[#This Row],[LengthofCycle]]=טבלה20[[#This Row],[הפרש קבוע אחרון]],1,0),"")</f>
        <v/>
      </c>
      <c r="Q1076" s="14" t="str">
        <f>IF(טבלה20[[#This Row],[פעילות]]="","",IF(OR(Q1075="",AND(טבלה20[[#This Row],[דילוג]]=1,L1075=3)),1,Q1075+1))</f>
        <v/>
      </c>
      <c r="R1076" s="14" t="str">
        <f>IF(AND(טבלה20[[#This Row],[מחזורי פעילות]]=3,H1077=1,טבלה20[[#This Row],[הפרש קבוע אחרון]]&lt;&gt;J1077),1,"")</f>
        <v/>
      </c>
      <c r="S1076" s="14" t="str">
        <f>IF(AND(טבלה20[[#This Row],[מחזורי פעילות]]=3,H1077=1,טבלה20[[#This Row],[הפרש קבוע אחרון]]=J1077),1,"")</f>
        <v/>
      </c>
      <c r="T1076" s="14" t="str">
        <f>IF(AND(טבלה20[[#This Row],[דילוג]]=1,טבלה20[[#This Row],[הפרש קבוע אחרון]]=J1075,טבלה20[[#This Row],[מחזורי פעילות]]&gt;1),1,"")</f>
        <v/>
      </c>
      <c r="U1076" s="14" t="str">
        <f>IF(OR(AND(טבלה20[[#This Row],[מחזורי פעילות]]&lt;&gt;"",Q1077=""),AND(טבלה20[[#This Row],[פעילות]]=3,Q1077=1)),טבלה20[[#This Row],[מחזורי פעילות]],"")</f>
        <v/>
      </c>
      <c r="V1076" s="14" t="str">
        <f>IF(טבלה20[[#This Row],[באיזה מחזור נעקר אחרי קביעה?]]&lt;&gt;"",1,"")</f>
        <v/>
      </c>
      <c r="W1076" s="14" t="str">
        <f>IF(AND(טבלה20[[#This Row],[באיזה מחזור נעקר אחרי קביעה?]]&lt;&gt;"",טבלה20[[#This Row],[CycleNumber]]&gt;B1077),טבלה20[[#This Row],[באיזה מחזור נעקר אחרי קביעה?]],"")</f>
        <v/>
      </c>
      <c r="X1076" s="14" t="str">
        <f>IF(AND(טבלה20[[#This Row],[הפרש קבוע אחרון]]&lt;&gt;"",J1075=""),טבלה20[[#This Row],[CycleNumber]],"")</f>
        <v/>
      </c>
      <c r="Y1076" s="14" t="str">
        <f>IF(OR(טבלה20[[#This Row],[CycleNumber]]&gt;B1077,B1077=""),טבלה20[[#This Row],[CycleNumber]],"")</f>
        <v/>
      </c>
      <c r="Z10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6" t="s">
        <v>94</v>
      </c>
      <c r="AS1076">
        <v>13</v>
      </c>
      <c r="AT1076">
        <v>26</v>
      </c>
      <c r="AU1076">
        <f t="shared" si="35"/>
        <v>0</v>
      </c>
      <c r="AV1076" t="str">
        <f t="shared" si="36"/>
        <v/>
      </c>
    </row>
    <row r="1077" spans="1:48" x14ac:dyDescent="0.25">
      <c r="A1077" t="s">
        <v>95</v>
      </c>
      <c r="B1077">
        <v>2</v>
      </c>
      <c r="C1077">
        <v>0</v>
      </c>
      <c r="D1077">
        <v>1</v>
      </c>
      <c r="E1077">
        <v>0</v>
      </c>
      <c r="F1077">
        <v>28</v>
      </c>
      <c r="G1077">
        <f>טבלה20[[#This Row],[LengthofCycle]]+1</f>
        <v>29</v>
      </c>
      <c r="H1077" t="str">
        <f>IF(טבלה20[[#This Row],[CycleNumber]]&gt;2,IF(AND(טבלה20[[#This Row],[LengthofCycle]]-F1076=F1076-F1075,טבלה20[[#This Row],[LengthofCycle]]-F1076&lt;&gt;0),1,""),"")</f>
        <v/>
      </c>
      <c r="I1077" t="str">
        <f>IF(טבלה20[[#This Row],[דילוג]]=1,SUM(H1077:H1078),"")</f>
        <v/>
      </c>
      <c r="J1077" t="str">
        <f>IF(AND(טבלה20[[#This Row],[CycleNumber]]&gt;B1076,טבלה20[[#This Row],[CycleNumber]]&gt;2),IF(טבלה20[[#This Row],[דילוג]]=1,טבלה20[[#This Row],[LengthofCycle]]-F1076,J1076),"")</f>
        <v/>
      </c>
      <c r="K1077" t="str">
        <f>IF(AND(טבלה20[[#This Row],[CycleNumber]]&gt;B1076,טבלה20[[#This Row],[CycleNumber]]&gt;2),IF(טבלה20[[#This Row],[דילוג]]=1,1,IF(MAX(K1075:K1076)=1,1,IF(טבלה20[[#This Row],[LengthofCycle]]-F1076&lt;&gt;טבלה20[[#This Row],[הפרש קבוע אחרון]],0,""))),"")</f>
        <v/>
      </c>
      <c r="L1077" t="str">
        <f>IF(טבלה20[[#This Row],[CycleNumber]]&lt;3,"",IF(טבלה20[[#This Row],[דילוג]]=1,1,IF(L1076="","",IF(טבלה20[[#This Row],[LengthofCycle]]-F1076=טבלה20[[#This Row],[הפרש קבוע אחרון]],1,IF(L1076+1&gt;3,"",L1076+1)))))</f>
        <v/>
      </c>
      <c r="M1077" t="str">
        <f>IF(AND(טבלה20[[#This Row],[פעילות]]=1,L1078=2,L1079=1,B1079&gt;טבלה20[[#This Row],[CycleNumber]]),1,"")</f>
        <v/>
      </c>
      <c r="N1077" t="str">
        <f>IF(AND(טבלה20[[#This Row],[האם יש לאישה וסת דילוג?]]=1,טבלה20[[#This Row],[CycleNumber]]&gt;5),IF(AND(טבלה20[[#This Row],[LengthofCycle]]=F1074,F1076=F1073,F1075=F1072),1,""),"")</f>
        <v/>
      </c>
      <c r="O1077" t="str">
        <f>IF(OR(טבלה20[[#This Row],[פעילות]]="",L1076=""),"",IF(טבלה20[[#This Row],[פעילות]]=1,1,0))</f>
        <v/>
      </c>
      <c r="P1077" t="str">
        <f>IF(AND(טבלה20[[#This Row],[הפרש קבוע אחרון]]&lt;&gt;"",טבלה20[[#This Row],[CycleNumber]]&lt;B1078,B1078&lt;&gt;"",טבלה20[[#This Row],[פעילות]]&lt;4),IF(F1078-טבלה20[[#This Row],[LengthofCycle]]=טבלה20[[#This Row],[הפרש קבוע אחרון]],1,0),"")</f>
        <v/>
      </c>
      <c r="Q1077" s="14" t="str">
        <f>IF(טבלה20[[#This Row],[פעילות]]="","",IF(OR(Q1076="",AND(טבלה20[[#This Row],[דילוג]]=1,L1076=3)),1,Q1076+1))</f>
        <v/>
      </c>
      <c r="R1077" s="14" t="str">
        <f>IF(AND(טבלה20[[#This Row],[מחזורי פעילות]]=3,H1078=1,טבלה20[[#This Row],[הפרש קבוע אחרון]]&lt;&gt;J1078),1,"")</f>
        <v/>
      </c>
      <c r="S1077" s="14" t="str">
        <f>IF(AND(טבלה20[[#This Row],[מחזורי פעילות]]=3,H1078=1,טבלה20[[#This Row],[הפרש קבוע אחרון]]=J1078),1,"")</f>
        <v/>
      </c>
      <c r="T1077" s="14" t="str">
        <f>IF(AND(טבלה20[[#This Row],[דילוג]]=1,טבלה20[[#This Row],[הפרש קבוע אחרון]]=J1076,טבלה20[[#This Row],[מחזורי פעילות]]&gt;1),1,"")</f>
        <v/>
      </c>
      <c r="U1077" s="14" t="str">
        <f>IF(OR(AND(טבלה20[[#This Row],[מחזורי פעילות]]&lt;&gt;"",Q1078=""),AND(טבלה20[[#This Row],[פעילות]]=3,Q1078=1)),טבלה20[[#This Row],[מחזורי פעילות]],"")</f>
        <v/>
      </c>
      <c r="V1077" s="14" t="str">
        <f>IF(טבלה20[[#This Row],[באיזה מחזור נעקר אחרי קביעה?]]&lt;&gt;"",1,"")</f>
        <v/>
      </c>
      <c r="W1077" s="14" t="str">
        <f>IF(AND(טבלה20[[#This Row],[באיזה מחזור נעקר אחרי קביעה?]]&lt;&gt;"",טבלה20[[#This Row],[CycleNumber]]&gt;B1078),טבלה20[[#This Row],[באיזה מחזור נעקר אחרי קביעה?]],"")</f>
        <v/>
      </c>
      <c r="X1077" s="14" t="str">
        <f>IF(AND(טבלה20[[#This Row],[הפרש קבוע אחרון]]&lt;&gt;"",J1076=""),טבלה20[[#This Row],[CycleNumber]],"")</f>
        <v/>
      </c>
      <c r="Y1077" s="14" t="str">
        <f>IF(OR(טבלה20[[#This Row],[CycleNumber]]&gt;B1078,B1078=""),טבלה20[[#This Row],[CycleNumber]],"")</f>
        <v/>
      </c>
      <c r="Z10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7" t="s">
        <v>95</v>
      </c>
      <c r="AS1077">
        <v>1</v>
      </c>
      <c r="AT1077">
        <v>30</v>
      </c>
      <c r="AU1077" t="str">
        <f t="shared" si="35"/>
        <v/>
      </c>
      <c r="AV1077" t="str">
        <f t="shared" si="36"/>
        <v/>
      </c>
    </row>
    <row r="1078" spans="1:48" x14ac:dyDescent="0.25">
      <c r="A1078" t="s">
        <v>95</v>
      </c>
      <c r="B1078">
        <v>3</v>
      </c>
      <c r="C1078">
        <v>0</v>
      </c>
      <c r="D1078">
        <v>1</v>
      </c>
      <c r="E1078">
        <v>0</v>
      </c>
      <c r="F1078">
        <v>31</v>
      </c>
      <c r="G1078">
        <f>טבלה20[[#This Row],[LengthofCycle]]+1</f>
        <v>32</v>
      </c>
      <c r="H1078" t="str">
        <f>IF(טבלה20[[#This Row],[CycleNumber]]&gt;2,IF(AND(טבלה20[[#This Row],[LengthofCycle]]-F1077=F1077-F1076,טבלה20[[#This Row],[LengthofCycle]]-F1077&lt;&gt;0),1,""),"")</f>
        <v/>
      </c>
      <c r="I1078" t="str">
        <f>IF(טבלה20[[#This Row],[דילוג]]=1,SUM(H1078:H1079),"")</f>
        <v/>
      </c>
      <c r="J1078" t="str">
        <f>IF(AND(טבלה20[[#This Row],[CycleNumber]]&gt;B1077,טבלה20[[#This Row],[CycleNumber]]&gt;2),IF(טבלה20[[#This Row],[דילוג]]=1,טבלה20[[#This Row],[LengthofCycle]]-F1077,J1077),"")</f>
        <v/>
      </c>
      <c r="K1078">
        <f>IF(AND(טבלה20[[#This Row],[CycleNumber]]&gt;B1077,טבלה20[[#This Row],[CycleNumber]]&gt;2),IF(טבלה20[[#This Row],[דילוג]]=1,1,IF(MAX(K1076:K1077)=1,1,IF(טבלה20[[#This Row],[LengthofCycle]]-F1077&lt;&gt;טבלה20[[#This Row],[הפרש קבוע אחרון]],0,""))),"")</f>
        <v>0</v>
      </c>
      <c r="L1078" t="str">
        <f>IF(טבלה20[[#This Row],[CycleNumber]]&lt;3,"",IF(טבלה20[[#This Row],[דילוג]]=1,1,IF(L1077="","",IF(טבלה20[[#This Row],[LengthofCycle]]-F1077=טבלה20[[#This Row],[הפרש קבוע אחרון]],1,IF(L1077+1&gt;3,"",L1077+1)))))</f>
        <v/>
      </c>
      <c r="M1078" t="str">
        <f>IF(AND(טבלה20[[#This Row],[פעילות]]=1,L1079=2,L1080=1,B1080&gt;טבלה20[[#This Row],[CycleNumber]]),1,"")</f>
        <v/>
      </c>
      <c r="N1078" t="str">
        <f>IF(AND(טבלה20[[#This Row],[האם יש לאישה וסת דילוג?]]=1,טבלה20[[#This Row],[CycleNumber]]&gt;5),IF(AND(טבלה20[[#This Row],[LengthofCycle]]=F1075,F1077=F1074,F1076=F1073),1,""),"")</f>
        <v/>
      </c>
      <c r="O1078" t="str">
        <f>IF(OR(טבלה20[[#This Row],[פעילות]]="",L1077=""),"",IF(טבלה20[[#This Row],[פעילות]]=1,1,0))</f>
        <v/>
      </c>
      <c r="P1078" t="str">
        <f>IF(AND(טבלה20[[#This Row],[הפרש קבוע אחרון]]&lt;&gt;"",טבלה20[[#This Row],[CycleNumber]]&lt;B1079,B1079&lt;&gt;"",טבלה20[[#This Row],[פעילות]]&lt;4),IF(F1079-טבלה20[[#This Row],[LengthofCycle]]=טבלה20[[#This Row],[הפרש קבוע אחרון]],1,0),"")</f>
        <v/>
      </c>
      <c r="Q1078" s="14" t="str">
        <f>IF(טבלה20[[#This Row],[פעילות]]="","",IF(OR(Q1077="",AND(טבלה20[[#This Row],[דילוג]]=1,L1077=3)),1,Q1077+1))</f>
        <v/>
      </c>
      <c r="R1078" s="14" t="str">
        <f>IF(AND(טבלה20[[#This Row],[מחזורי פעילות]]=3,H1079=1,טבלה20[[#This Row],[הפרש קבוע אחרון]]&lt;&gt;J1079),1,"")</f>
        <v/>
      </c>
      <c r="S1078" s="14" t="str">
        <f>IF(AND(טבלה20[[#This Row],[מחזורי פעילות]]=3,H1079=1,טבלה20[[#This Row],[הפרש קבוע אחרון]]=J1079),1,"")</f>
        <v/>
      </c>
      <c r="T1078" s="14" t="str">
        <f>IF(AND(טבלה20[[#This Row],[דילוג]]=1,טבלה20[[#This Row],[הפרש קבוע אחרון]]=J1077,טבלה20[[#This Row],[מחזורי פעילות]]&gt;1),1,"")</f>
        <v/>
      </c>
      <c r="U1078" s="14" t="str">
        <f>IF(OR(AND(טבלה20[[#This Row],[מחזורי פעילות]]&lt;&gt;"",Q1079=""),AND(טבלה20[[#This Row],[פעילות]]=3,Q1079=1)),טבלה20[[#This Row],[מחזורי פעילות]],"")</f>
        <v/>
      </c>
      <c r="V1078" s="14" t="str">
        <f>IF(טבלה20[[#This Row],[באיזה מחזור נעקר אחרי קביעה?]]&lt;&gt;"",1,"")</f>
        <v/>
      </c>
      <c r="W1078" s="14" t="str">
        <f>IF(AND(טבלה20[[#This Row],[באיזה מחזור נעקר אחרי קביעה?]]&lt;&gt;"",טבלה20[[#This Row],[CycleNumber]]&gt;B1079),טבלה20[[#This Row],[באיזה מחזור נעקר אחרי קביעה?]],"")</f>
        <v/>
      </c>
      <c r="X1078" s="14" t="str">
        <f>IF(AND(טבלה20[[#This Row],[הפרש קבוע אחרון]]&lt;&gt;"",J1077=""),טבלה20[[#This Row],[CycleNumber]],"")</f>
        <v/>
      </c>
      <c r="Y1078" s="14" t="str">
        <f>IF(OR(טבלה20[[#This Row],[CycleNumber]]&gt;B1079,B1079=""),טבלה20[[#This Row],[CycleNumber]],"")</f>
        <v/>
      </c>
      <c r="Z10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8" t="s">
        <v>95</v>
      </c>
      <c r="AS1078">
        <v>2</v>
      </c>
      <c r="AT1078">
        <v>28</v>
      </c>
      <c r="AU1078" t="str">
        <f t="shared" si="35"/>
        <v/>
      </c>
      <c r="AV1078" t="str">
        <f t="shared" si="36"/>
        <v/>
      </c>
    </row>
    <row r="1079" spans="1:48" x14ac:dyDescent="0.25">
      <c r="A1079" t="s">
        <v>95</v>
      </c>
      <c r="B1079">
        <v>4</v>
      </c>
      <c r="C1079">
        <v>0</v>
      </c>
      <c r="D1079">
        <v>1</v>
      </c>
      <c r="E1079">
        <v>0</v>
      </c>
      <c r="F1079">
        <v>32</v>
      </c>
      <c r="G1079">
        <f>טבלה20[[#This Row],[LengthofCycle]]+1</f>
        <v>33</v>
      </c>
      <c r="H1079" t="str">
        <f>IF(טבלה20[[#This Row],[CycleNumber]]&gt;2,IF(AND(טבלה20[[#This Row],[LengthofCycle]]-F1078=F1078-F1077,טבלה20[[#This Row],[LengthofCycle]]-F1078&lt;&gt;0),1,""),"")</f>
        <v/>
      </c>
      <c r="I1079" t="str">
        <f>IF(טבלה20[[#This Row],[דילוג]]=1,SUM(H1079:H1080),"")</f>
        <v/>
      </c>
      <c r="J1079" t="str">
        <f>IF(AND(טבלה20[[#This Row],[CycleNumber]]&gt;B1078,טבלה20[[#This Row],[CycleNumber]]&gt;2),IF(טבלה20[[#This Row],[דילוג]]=1,טבלה20[[#This Row],[LengthofCycle]]-F1078,J1078),"")</f>
        <v/>
      </c>
      <c r="K1079">
        <f>IF(AND(טבלה20[[#This Row],[CycleNumber]]&gt;B1078,טבלה20[[#This Row],[CycleNumber]]&gt;2),IF(טבלה20[[#This Row],[דילוג]]=1,1,IF(MAX(K1077:K1078)=1,1,IF(טבלה20[[#This Row],[LengthofCycle]]-F1078&lt;&gt;טבלה20[[#This Row],[הפרש קבוע אחרון]],0,""))),"")</f>
        <v>0</v>
      </c>
      <c r="L1079" t="str">
        <f>IF(טבלה20[[#This Row],[CycleNumber]]&lt;3,"",IF(טבלה20[[#This Row],[דילוג]]=1,1,IF(L1078="","",IF(טבלה20[[#This Row],[LengthofCycle]]-F1078=טבלה20[[#This Row],[הפרש קבוע אחרון]],1,IF(L1078+1&gt;3,"",L1078+1)))))</f>
        <v/>
      </c>
      <c r="M1079" t="str">
        <f>IF(AND(טבלה20[[#This Row],[פעילות]]=1,L1080=2,L1081=1,B1081&gt;טבלה20[[#This Row],[CycleNumber]]),1,"")</f>
        <v/>
      </c>
      <c r="N1079" t="str">
        <f>IF(AND(טבלה20[[#This Row],[האם יש לאישה וסת דילוג?]]=1,טבלה20[[#This Row],[CycleNumber]]&gt;5),IF(AND(טבלה20[[#This Row],[LengthofCycle]]=F1076,F1078=F1075,F1077=F1074),1,""),"")</f>
        <v/>
      </c>
      <c r="O1079" t="str">
        <f>IF(OR(טבלה20[[#This Row],[פעילות]]="",L1078=""),"",IF(טבלה20[[#This Row],[פעילות]]=1,1,0))</f>
        <v/>
      </c>
      <c r="P1079" t="str">
        <f>IF(AND(טבלה20[[#This Row],[הפרש קבוע אחרון]]&lt;&gt;"",טבלה20[[#This Row],[CycleNumber]]&lt;B1080,B1080&lt;&gt;"",טבלה20[[#This Row],[פעילות]]&lt;4),IF(F1080-טבלה20[[#This Row],[LengthofCycle]]=טבלה20[[#This Row],[הפרש קבוע אחרון]],1,0),"")</f>
        <v/>
      </c>
      <c r="Q1079" s="14" t="str">
        <f>IF(טבלה20[[#This Row],[פעילות]]="","",IF(OR(Q1078="",AND(טבלה20[[#This Row],[דילוג]]=1,L1078=3)),1,Q1078+1))</f>
        <v/>
      </c>
      <c r="R1079" s="14" t="str">
        <f>IF(AND(טבלה20[[#This Row],[מחזורי פעילות]]=3,H1080=1,טבלה20[[#This Row],[הפרש קבוע אחרון]]&lt;&gt;J1080),1,"")</f>
        <v/>
      </c>
      <c r="S1079" s="14" t="str">
        <f>IF(AND(טבלה20[[#This Row],[מחזורי פעילות]]=3,H1080=1,טבלה20[[#This Row],[הפרש קבוע אחרון]]=J1080),1,"")</f>
        <v/>
      </c>
      <c r="T1079" s="14" t="str">
        <f>IF(AND(טבלה20[[#This Row],[דילוג]]=1,טבלה20[[#This Row],[הפרש קבוע אחרון]]=J1078,טבלה20[[#This Row],[מחזורי פעילות]]&gt;1),1,"")</f>
        <v/>
      </c>
      <c r="U1079" s="14" t="str">
        <f>IF(OR(AND(טבלה20[[#This Row],[מחזורי פעילות]]&lt;&gt;"",Q1080=""),AND(טבלה20[[#This Row],[פעילות]]=3,Q1080=1)),טבלה20[[#This Row],[מחזורי פעילות]],"")</f>
        <v/>
      </c>
      <c r="V1079" s="14" t="str">
        <f>IF(טבלה20[[#This Row],[באיזה מחזור נעקר אחרי קביעה?]]&lt;&gt;"",1,"")</f>
        <v/>
      </c>
      <c r="W1079" s="14" t="str">
        <f>IF(AND(טבלה20[[#This Row],[באיזה מחזור נעקר אחרי קביעה?]]&lt;&gt;"",טבלה20[[#This Row],[CycleNumber]]&gt;B1080),טבלה20[[#This Row],[באיזה מחזור נעקר אחרי קביעה?]],"")</f>
        <v/>
      </c>
      <c r="X1079" s="14" t="str">
        <f>IF(AND(טבלה20[[#This Row],[הפרש קבוע אחרון]]&lt;&gt;"",J1078=""),טבלה20[[#This Row],[CycleNumber]],"")</f>
        <v/>
      </c>
      <c r="Y1079" s="14" t="str">
        <f>IF(OR(טבלה20[[#This Row],[CycleNumber]]&gt;B1080,B1080=""),טבלה20[[#This Row],[CycleNumber]],"")</f>
        <v/>
      </c>
      <c r="Z10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79" t="s">
        <v>95</v>
      </c>
      <c r="AS1079">
        <v>3</v>
      </c>
      <c r="AT1079">
        <v>31</v>
      </c>
      <c r="AU1079">
        <f t="shared" si="35"/>
        <v>0</v>
      </c>
      <c r="AV1079" t="str">
        <f t="shared" si="36"/>
        <v/>
      </c>
    </row>
    <row r="1080" spans="1:48" x14ac:dyDescent="0.25">
      <c r="A1080" t="s">
        <v>95</v>
      </c>
      <c r="B1080">
        <v>5</v>
      </c>
      <c r="C1080">
        <v>0</v>
      </c>
      <c r="D1080">
        <v>1</v>
      </c>
      <c r="E1080">
        <v>0</v>
      </c>
      <c r="F1080">
        <v>26</v>
      </c>
      <c r="G1080">
        <f>טבלה20[[#This Row],[LengthofCycle]]+1</f>
        <v>27</v>
      </c>
      <c r="H1080" t="str">
        <f>IF(טבלה20[[#This Row],[CycleNumber]]&gt;2,IF(AND(טבלה20[[#This Row],[LengthofCycle]]-F1079=F1079-F1078,טבלה20[[#This Row],[LengthofCycle]]-F1079&lt;&gt;0),1,""),"")</f>
        <v/>
      </c>
      <c r="I1080" t="str">
        <f>IF(טבלה20[[#This Row],[דילוג]]=1,SUM(H1080:H1081),"")</f>
        <v/>
      </c>
      <c r="J1080" t="str">
        <f>IF(AND(טבלה20[[#This Row],[CycleNumber]]&gt;B1079,טבלה20[[#This Row],[CycleNumber]]&gt;2),IF(טבלה20[[#This Row],[דילוג]]=1,טבלה20[[#This Row],[LengthofCycle]]-F1079,J1079),"")</f>
        <v/>
      </c>
      <c r="K1080">
        <f>IF(AND(טבלה20[[#This Row],[CycleNumber]]&gt;B1079,טבלה20[[#This Row],[CycleNumber]]&gt;2),IF(טבלה20[[#This Row],[דילוג]]=1,1,IF(MAX(K1078:K1079)=1,1,IF(טבלה20[[#This Row],[LengthofCycle]]-F1079&lt;&gt;טבלה20[[#This Row],[הפרש קבוע אחרון]],0,""))),"")</f>
        <v>0</v>
      </c>
      <c r="L1080" t="str">
        <f>IF(טבלה20[[#This Row],[CycleNumber]]&lt;3,"",IF(טבלה20[[#This Row],[דילוג]]=1,1,IF(L1079="","",IF(טבלה20[[#This Row],[LengthofCycle]]-F1079=טבלה20[[#This Row],[הפרש קבוע אחרון]],1,IF(L1079+1&gt;3,"",L1079+1)))))</f>
        <v/>
      </c>
      <c r="M1080" t="str">
        <f>IF(AND(טבלה20[[#This Row],[פעילות]]=1,L1081=2,L1082=1,B1082&gt;טבלה20[[#This Row],[CycleNumber]]),1,"")</f>
        <v/>
      </c>
      <c r="N1080" t="str">
        <f>IF(AND(טבלה20[[#This Row],[האם יש לאישה וסת דילוג?]]=1,טבלה20[[#This Row],[CycleNumber]]&gt;5),IF(AND(טבלה20[[#This Row],[LengthofCycle]]=F1077,F1079=F1076,F1078=F1075),1,""),"")</f>
        <v/>
      </c>
      <c r="O1080" t="str">
        <f>IF(OR(טבלה20[[#This Row],[פעילות]]="",L1079=""),"",IF(טבלה20[[#This Row],[פעילות]]=1,1,0))</f>
        <v/>
      </c>
      <c r="P1080" t="str">
        <f>IF(AND(טבלה20[[#This Row],[הפרש קבוע אחרון]]&lt;&gt;"",טבלה20[[#This Row],[CycleNumber]]&lt;B1081,B1081&lt;&gt;"",טבלה20[[#This Row],[פעילות]]&lt;4),IF(F1081-טבלה20[[#This Row],[LengthofCycle]]=טבלה20[[#This Row],[הפרש קבוע אחרון]],1,0),"")</f>
        <v/>
      </c>
      <c r="Q1080" s="14" t="str">
        <f>IF(טבלה20[[#This Row],[פעילות]]="","",IF(OR(Q1079="",AND(טבלה20[[#This Row],[דילוג]]=1,L1079=3)),1,Q1079+1))</f>
        <v/>
      </c>
      <c r="R1080" s="14" t="str">
        <f>IF(AND(טבלה20[[#This Row],[מחזורי פעילות]]=3,H1081=1,טבלה20[[#This Row],[הפרש קבוע אחרון]]&lt;&gt;J1081),1,"")</f>
        <v/>
      </c>
      <c r="S1080" s="14" t="str">
        <f>IF(AND(טבלה20[[#This Row],[מחזורי פעילות]]=3,H1081=1,טבלה20[[#This Row],[הפרש קבוע אחרון]]=J1081),1,"")</f>
        <v/>
      </c>
      <c r="T1080" s="14" t="str">
        <f>IF(AND(טבלה20[[#This Row],[דילוג]]=1,טבלה20[[#This Row],[הפרש קבוע אחרון]]=J1079,טבלה20[[#This Row],[מחזורי פעילות]]&gt;1),1,"")</f>
        <v/>
      </c>
      <c r="U1080" s="14" t="str">
        <f>IF(OR(AND(טבלה20[[#This Row],[מחזורי פעילות]]&lt;&gt;"",Q1081=""),AND(טבלה20[[#This Row],[פעילות]]=3,Q1081=1)),טבלה20[[#This Row],[מחזורי פעילות]],"")</f>
        <v/>
      </c>
      <c r="V1080" s="14" t="str">
        <f>IF(טבלה20[[#This Row],[באיזה מחזור נעקר אחרי קביעה?]]&lt;&gt;"",1,"")</f>
        <v/>
      </c>
      <c r="W1080" s="14" t="str">
        <f>IF(AND(טבלה20[[#This Row],[באיזה מחזור נעקר אחרי קביעה?]]&lt;&gt;"",טבלה20[[#This Row],[CycleNumber]]&gt;B1081),טבלה20[[#This Row],[באיזה מחזור נעקר אחרי קביעה?]],"")</f>
        <v/>
      </c>
      <c r="X1080" s="14" t="str">
        <f>IF(AND(טבלה20[[#This Row],[הפרש קבוע אחרון]]&lt;&gt;"",J1079=""),טבלה20[[#This Row],[CycleNumber]],"")</f>
        <v/>
      </c>
      <c r="Y1080" s="14" t="str">
        <f>IF(OR(טבלה20[[#This Row],[CycleNumber]]&gt;B1081,B1081=""),טבלה20[[#This Row],[CycleNumber]],"")</f>
        <v/>
      </c>
      <c r="Z10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0" t="s">
        <v>95</v>
      </c>
      <c r="AS1080">
        <v>4</v>
      </c>
      <c r="AT1080">
        <v>32</v>
      </c>
      <c r="AU1080">
        <f t="shared" si="35"/>
        <v>0</v>
      </c>
      <c r="AV1080" t="str">
        <f t="shared" si="36"/>
        <v/>
      </c>
    </row>
    <row r="1081" spans="1:48" x14ac:dyDescent="0.25">
      <c r="A1081" t="s">
        <v>95</v>
      </c>
      <c r="B1081">
        <v>6</v>
      </c>
      <c r="C1081">
        <v>0</v>
      </c>
      <c r="D1081">
        <v>1</v>
      </c>
      <c r="E1081">
        <v>0</v>
      </c>
      <c r="F1081">
        <v>30</v>
      </c>
      <c r="G1081">
        <f>טבלה20[[#This Row],[LengthofCycle]]+1</f>
        <v>31</v>
      </c>
      <c r="H1081" t="str">
        <f>IF(טבלה20[[#This Row],[CycleNumber]]&gt;2,IF(AND(טבלה20[[#This Row],[LengthofCycle]]-F1080=F1080-F1079,טבלה20[[#This Row],[LengthofCycle]]-F1080&lt;&gt;0),1,""),"")</f>
        <v/>
      </c>
      <c r="I1081" t="str">
        <f>IF(טבלה20[[#This Row],[דילוג]]=1,SUM(H1081:H1082),"")</f>
        <v/>
      </c>
      <c r="J1081" t="str">
        <f>IF(AND(טבלה20[[#This Row],[CycleNumber]]&gt;B1080,טבלה20[[#This Row],[CycleNumber]]&gt;2),IF(טבלה20[[#This Row],[דילוג]]=1,טבלה20[[#This Row],[LengthofCycle]]-F1080,J1080),"")</f>
        <v/>
      </c>
      <c r="K1081">
        <f>IF(AND(טבלה20[[#This Row],[CycleNumber]]&gt;B1080,טבלה20[[#This Row],[CycleNumber]]&gt;2),IF(טבלה20[[#This Row],[דילוג]]=1,1,IF(MAX(K1079:K1080)=1,1,IF(טבלה20[[#This Row],[LengthofCycle]]-F1080&lt;&gt;טבלה20[[#This Row],[הפרש קבוע אחרון]],0,""))),"")</f>
        <v>0</v>
      </c>
      <c r="L1081" t="str">
        <f>IF(טבלה20[[#This Row],[CycleNumber]]&lt;3,"",IF(טבלה20[[#This Row],[דילוג]]=1,1,IF(L1080="","",IF(טבלה20[[#This Row],[LengthofCycle]]-F1080=טבלה20[[#This Row],[הפרש קבוע אחרון]],1,IF(L1080+1&gt;3,"",L1080+1)))))</f>
        <v/>
      </c>
      <c r="M1081" t="str">
        <f>IF(AND(טבלה20[[#This Row],[פעילות]]=1,L1082=2,L1083=1,B1083&gt;טבלה20[[#This Row],[CycleNumber]]),1,"")</f>
        <v/>
      </c>
      <c r="N1081" t="str">
        <f>IF(AND(טבלה20[[#This Row],[האם יש לאישה וסת דילוג?]]=1,טבלה20[[#This Row],[CycleNumber]]&gt;5),IF(AND(טבלה20[[#This Row],[LengthofCycle]]=F1078,F1080=F1077,F1079=F1076),1,""),"")</f>
        <v/>
      </c>
      <c r="O1081" t="str">
        <f>IF(OR(טבלה20[[#This Row],[פעילות]]="",L1080=""),"",IF(טבלה20[[#This Row],[פעילות]]=1,1,0))</f>
        <v/>
      </c>
      <c r="P1081" t="str">
        <f>IF(AND(טבלה20[[#This Row],[הפרש קבוע אחרון]]&lt;&gt;"",טבלה20[[#This Row],[CycleNumber]]&lt;B1082,B1082&lt;&gt;"",טבלה20[[#This Row],[פעילות]]&lt;4),IF(F1082-טבלה20[[#This Row],[LengthofCycle]]=טבלה20[[#This Row],[הפרש קבוע אחרון]],1,0),"")</f>
        <v/>
      </c>
      <c r="Q1081" s="14" t="str">
        <f>IF(טבלה20[[#This Row],[פעילות]]="","",IF(OR(Q1080="",AND(טבלה20[[#This Row],[דילוג]]=1,L1080=3)),1,Q1080+1))</f>
        <v/>
      </c>
      <c r="R1081" s="14" t="str">
        <f>IF(AND(טבלה20[[#This Row],[מחזורי פעילות]]=3,H1082=1,טבלה20[[#This Row],[הפרש קבוע אחרון]]&lt;&gt;J1082),1,"")</f>
        <v/>
      </c>
      <c r="S1081" s="14" t="str">
        <f>IF(AND(טבלה20[[#This Row],[מחזורי פעילות]]=3,H1082=1,טבלה20[[#This Row],[הפרש קבוע אחרון]]=J1082),1,"")</f>
        <v/>
      </c>
      <c r="T1081" s="14" t="str">
        <f>IF(AND(טבלה20[[#This Row],[דילוג]]=1,טבלה20[[#This Row],[הפרש קבוע אחרון]]=J1080,טבלה20[[#This Row],[מחזורי פעילות]]&gt;1),1,"")</f>
        <v/>
      </c>
      <c r="U1081" s="14" t="str">
        <f>IF(OR(AND(טבלה20[[#This Row],[מחזורי פעילות]]&lt;&gt;"",Q1082=""),AND(טבלה20[[#This Row],[פעילות]]=3,Q1082=1)),טבלה20[[#This Row],[מחזורי פעילות]],"")</f>
        <v/>
      </c>
      <c r="V1081" s="14" t="str">
        <f>IF(טבלה20[[#This Row],[באיזה מחזור נעקר אחרי קביעה?]]&lt;&gt;"",1,"")</f>
        <v/>
      </c>
      <c r="W1081" s="14" t="str">
        <f>IF(AND(טבלה20[[#This Row],[באיזה מחזור נעקר אחרי קביעה?]]&lt;&gt;"",טבלה20[[#This Row],[CycleNumber]]&gt;B1082),טבלה20[[#This Row],[באיזה מחזור נעקר אחרי קביעה?]],"")</f>
        <v/>
      </c>
      <c r="X1081" s="14" t="str">
        <f>IF(AND(טבלה20[[#This Row],[הפרש קבוע אחרון]]&lt;&gt;"",J1080=""),טבלה20[[#This Row],[CycleNumber]],"")</f>
        <v/>
      </c>
      <c r="Y1081" s="14" t="str">
        <f>IF(OR(טבלה20[[#This Row],[CycleNumber]]&gt;B1082,B1082=""),טבלה20[[#This Row],[CycleNumber]],"")</f>
        <v/>
      </c>
      <c r="Z10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1" t="s">
        <v>95</v>
      </c>
      <c r="AS1081">
        <v>5</v>
      </c>
      <c r="AT1081">
        <v>26</v>
      </c>
      <c r="AU1081">
        <f t="shared" si="35"/>
        <v>0</v>
      </c>
      <c r="AV1081" t="str">
        <f t="shared" si="36"/>
        <v/>
      </c>
    </row>
    <row r="1082" spans="1:48" x14ac:dyDescent="0.25">
      <c r="A1082" t="s">
        <v>95</v>
      </c>
      <c r="B1082">
        <v>7</v>
      </c>
      <c r="C1082">
        <v>0</v>
      </c>
      <c r="D1082">
        <v>0</v>
      </c>
      <c r="E1082">
        <v>0</v>
      </c>
      <c r="F1082">
        <v>26</v>
      </c>
      <c r="G1082">
        <f>טבלה20[[#This Row],[LengthofCycle]]+1</f>
        <v>27</v>
      </c>
      <c r="H1082" t="str">
        <f>IF(טבלה20[[#This Row],[CycleNumber]]&gt;2,IF(AND(טבלה20[[#This Row],[LengthofCycle]]-F1081=F1081-F1080,טבלה20[[#This Row],[LengthofCycle]]-F1081&lt;&gt;0),1,""),"")</f>
        <v/>
      </c>
      <c r="I1082" t="str">
        <f>IF(טבלה20[[#This Row],[דילוג]]=1,SUM(H1082:H1083),"")</f>
        <v/>
      </c>
      <c r="J1082" t="str">
        <f>IF(AND(טבלה20[[#This Row],[CycleNumber]]&gt;B1081,טבלה20[[#This Row],[CycleNumber]]&gt;2),IF(טבלה20[[#This Row],[דילוג]]=1,טבלה20[[#This Row],[LengthofCycle]]-F1081,J1081),"")</f>
        <v/>
      </c>
      <c r="K1082">
        <f>IF(AND(טבלה20[[#This Row],[CycleNumber]]&gt;B1081,טבלה20[[#This Row],[CycleNumber]]&gt;2),IF(טבלה20[[#This Row],[דילוג]]=1,1,IF(MAX(K1080:K1081)=1,1,IF(טבלה20[[#This Row],[LengthofCycle]]-F1081&lt;&gt;טבלה20[[#This Row],[הפרש קבוע אחרון]],0,""))),"")</f>
        <v>0</v>
      </c>
      <c r="L1082" t="str">
        <f>IF(טבלה20[[#This Row],[CycleNumber]]&lt;3,"",IF(טבלה20[[#This Row],[דילוג]]=1,1,IF(L1081="","",IF(טבלה20[[#This Row],[LengthofCycle]]-F1081=טבלה20[[#This Row],[הפרש קבוע אחרון]],1,IF(L1081+1&gt;3,"",L1081+1)))))</f>
        <v/>
      </c>
      <c r="M1082" t="str">
        <f>IF(AND(טבלה20[[#This Row],[פעילות]]=1,L1083=2,L1084=1,B1084&gt;טבלה20[[#This Row],[CycleNumber]]),1,"")</f>
        <v/>
      </c>
      <c r="N1082" t="str">
        <f>IF(AND(טבלה20[[#This Row],[האם יש לאישה וסת דילוג?]]=1,טבלה20[[#This Row],[CycleNumber]]&gt;5),IF(AND(טבלה20[[#This Row],[LengthofCycle]]=F1079,F1081=F1078,F1080=F1077),1,""),"")</f>
        <v/>
      </c>
      <c r="O1082" t="str">
        <f>IF(OR(טבלה20[[#This Row],[פעילות]]="",L1081=""),"",IF(טבלה20[[#This Row],[פעילות]]=1,1,0))</f>
        <v/>
      </c>
      <c r="P1082" t="str">
        <f>IF(AND(טבלה20[[#This Row],[הפרש קבוע אחרון]]&lt;&gt;"",טבלה20[[#This Row],[CycleNumber]]&lt;B1083,B1083&lt;&gt;"",טבלה20[[#This Row],[פעילות]]&lt;4),IF(F1083-טבלה20[[#This Row],[LengthofCycle]]=טבלה20[[#This Row],[הפרש קבוע אחרון]],1,0),"")</f>
        <v/>
      </c>
      <c r="Q1082" s="14" t="str">
        <f>IF(טבלה20[[#This Row],[פעילות]]="","",IF(OR(Q1081="",AND(טבלה20[[#This Row],[דילוג]]=1,L1081=3)),1,Q1081+1))</f>
        <v/>
      </c>
      <c r="R1082" s="14" t="str">
        <f>IF(AND(טבלה20[[#This Row],[מחזורי פעילות]]=3,H1083=1,טבלה20[[#This Row],[הפרש קבוע אחרון]]&lt;&gt;J1083),1,"")</f>
        <v/>
      </c>
      <c r="S1082" s="14" t="str">
        <f>IF(AND(טבלה20[[#This Row],[מחזורי פעילות]]=3,H1083=1,טבלה20[[#This Row],[הפרש קבוע אחרון]]=J1083),1,"")</f>
        <v/>
      </c>
      <c r="T1082" s="14" t="str">
        <f>IF(AND(טבלה20[[#This Row],[דילוג]]=1,טבלה20[[#This Row],[הפרש קבוע אחרון]]=J1081,טבלה20[[#This Row],[מחזורי פעילות]]&gt;1),1,"")</f>
        <v/>
      </c>
      <c r="U1082" s="14" t="str">
        <f>IF(OR(AND(טבלה20[[#This Row],[מחזורי פעילות]]&lt;&gt;"",Q1083=""),AND(טבלה20[[#This Row],[פעילות]]=3,Q1083=1)),טבלה20[[#This Row],[מחזורי פעילות]],"")</f>
        <v/>
      </c>
      <c r="V1082" s="14" t="str">
        <f>IF(טבלה20[[#This Row],[באיזה מחזור נעקר אחרי קביעה?]]&lt;&gt;"",1,"")</f>
        <v/>
      </c>
      <c r="W1082" s="14" t="str">
        <f>IF(AND(טבלה20[[#This Row],[באיזה מחזור נעקר אחרי קביעה?]]&lt;&gt;"",טבלה20[[#This Row],[CycleNumber]]&gt;B1083),טבלה20[[#This Row],[באיזה מחזור נעקר אחרי קביעה?]],"")</f>
        <v/>
      </c>
      <c r="X1082" s="14" t="str">
        <f>IF(AND(טבלה20[[#This Row],[הפרש קבוע אחרון]]&lt;&gt;"",J1081=""),טבלה20[[#This Row],[CycleNumber]],"")</f>
        <v/>
      </c>
      <c r="Y1082" s="14" t="str">
        <f>IF(OR(טבלה20[[#This Row],[CycleNumber]]&gt;B1083,B1083=""),טבלה20[[#This Row],[CycleNumber]],"")</f>
        <v/>
      </c>
      <c r="Z10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2" t="s">
        <v>95</v>
      </c>
      <c r="AS1082">
        <v>6</v>
      </c>
      <c r="AT1082">
        <v>30</v>
      </c>
      <c r="AU1082">
        <f t="shared" si="35"/>
        <v>0</v>
      </c>
      <c r="AV1082" t="str">
        <f t="shared" si="36"/>
        <v/>
      </c>
    </row>
    <row r="1083" spans="1:48" x14ac:dyDescent="0.25">
      <c r="A1083" t="s">
        <v>95</v>
      </c>
      <c r="B1083">
        <v>8</v>
      </c>
      <c r="C1083">
        <v>0</v>
      </c>
      <c r="D1083">
        <v>1</v>
      </c>
      <c r="E1083">
        <v>0</v>
      </c>
      <c r="F1083">
        <v>28</v>
      </c>
      <c r="G1083">
        <f>טבלה20[[#This Row],[LengthofCycle]]+1</f>
        <v>29</v>
      </c>
      <c r="H1083" t="str">
        <f>IF(טבלה20[[#This Row],[CycleNumber]]&gt;2,IF(AND(טבלה20[[#This Row],[LengthofCycle]]-F1082=F1082-F1081,טבלה20[[#This Row],[LengthofCycle]]-F1082&lt;&gt;0),1,""),"")</f>
        <v/>
      </c>
      <c r="I1083" t="str">
        <f>IF(טבלה20[[#This Row],[דילוג]]=1,SUM(H1083:H1084),"")</f>
        <v/>
      </c>
      <c r="J1083" t="str">
        <f>IF(AND(טבלה20[[#This Row],[CycleNumber]]&gt;B1082,טבלה20[[#This Row],[CycleNumber]]&gt;2),IF(טבלה20[[#This Row],[דילוג]]=1,טבלה20[[#This Row],[LengthofCycle]]-F1082,J1082),"")</f>
        <v/>
      </c>
      <c r="K1083">
        <f>IF(AND(טבלה20[[#This Row],[CycleNumber]]&gt;B1082,טבלה20[[#This Row],[CycleNumber]]&gt;2),IF(טבלה20[[#This Row],[דילוג]]=1,1,IF(MAX(K1081:K1082)=1,1,IF(טבלה20[[#This Row],[LengthofCycle]]-F1082&lt;&gt;טבלה20[[#This Row],[הפרש קבוע אחרון]],0,""))),"")</f>
        <v>0</v>
      </c>
      <c r="L1083" t="str">
        <f>IF(טבלה20[[#This Row],[CycleNumber]]&lt;3,"",IF(טבלה20[[#This Row],[דילוג]]=1,1,IF(L1082="","",IF(טבלה20[[#This Row],[LengthofCycle]]-F1082=טבלה20[[#This Row],[הפרש קבוע אחרון]],1,IF(L1082+1&gt;3,"",L1082+1)))))</f>
        <v/>
      </c>
      <c r="M1083" t="str">
        <f>IF(AND(טבלה20[[#This Row],[פעילות]]=1,L1084=2,L1085=1,B1085&gt;טבלה20[[#This Row],[CycleNumber]]),1,"")</f>
        <v/>
      </c>
      <c r="N1083" t="str">
        <f>IF(AND(טבלה20[[#This Row],[האם יש לאישה וסת דילוג?]]=1,טבלה20[[#This Row],[CycleNumber]]&gt;5),IF(AND(טבלה20[[#This Row],[LengthofCycle]]=F1080,F1082=F1079,F1081=F1078),1,""),"")</f>
        <v/>
      </c>
      <c r="O1083" t="str">
        <f>IF(OR(טבלה20[[#This Row],[פעילות]]="",L1082=""),"",IF(טבלה20[[#This Row],[פעילות]]=1,1,0))</f>
        <v/>
      </c>
      <c r="P1083" t="str">
        <f>IF(AND(טבלה20[[#This Row],[הפרש קבוע אחרון]]&lt;&gt;"",טבלה20[[#This Row],[CycleNumber]]&lt;B1084,B1084&lt;&gt;"",טבלה20[[#This Row],[פעילות]]&lt;4),IF(F1084-טבלה20[[#This Row],[LengthofCycle]]=טבלה20[[#This Row],[הפרש קבוע אחרון]],1,0),"")</f>
        <v/>
      </c>
      <c r="Q1083" s="14" t="str">
        <f>IF(טבלה20[[#This Row],[פעילות]]="","",IF(OR(Q1082="",AND(טבלה20[[#This Row],[דילוג]]=1,L1082=3)),1,Q1082+1))</f>
        <v/>
      </c>
      <c r="R1083" s="14" t="str">
        <f>IF(AND(טבלה20[[#This Row],[מחזורי פעילות]]=3,H1084=1,טבלה20[[#This Row],[הפרש קבוע אחרון]]&lt;&gt;J1084),1,"")</f>
        <v/>
      </c>
      <c r="S1083" s="14" t="str">
        <f>IF(AND(טבלה20[[#This Row],[מחזורי פעילות]]=3,H1084=1,טבלה20[[#This Row],[הפרש קבוע אחרון]]=J1084),1,"")</f>
        <v/>
      </c>
      <c r="T1083" s="14" t="str">
        <f>IF(AND(טבלה20[[#This Row],[דילוג]]=1,טבלה20[[#This Row],[הפרש קבוע אחרון]]=J1082,טבלה20[[#This Row],[מחזורי פעילות]]&gt;1),1,"")</f>
        <v/>
      </c>
      <c r="U1083" s="14" t="str">
        <f>IF(OR(AND(טבלה20[[#This Row],[מחזורי פעילות]]&lt;&gt;"",Q1084=""),AND(טבלה20[[#This Row],[פעילות]]=3,Q1084=1)),טבלה20[[#This Row],[מחזורי פעילות]],"")</f>
        <v/>
      </c>
      <c r="V1083" s="14" t="str">
        <f>IF(טבלה20[[#This Row],[באיזה מחזור נעקר אחרי קביעה?]]&lt;&gt;"",1,"")</f>
        <v/>
      </c>
      <c r="W1083" s="14" t="str">
        <f>IF(AND(טבלה20[[#This Row],[באיזה מחזור נעקר אחרי קביעה?]]&lt;&gt;"",טבלה20[[#This Row],[CycleNumber]]&gt;B1084),טבלה20[[#This Row],[באיזה מחזור נעקר אחרי קביעה?]],"")</f>
        <v/>
      </c>
      <c r="X1083" s="14" t="str">
        <f>IF(AND(טבלה20[[#This Row],[הפרש קבוע אחרון]]&lt;&gt;"",J1082=""),טבלה20[[#This Row],[CycleNumber]],"")</f>
        <v/>
      </c>
      <c r="Y1083" s="14" t="str">
        <f>IF(OR(טבלה20[[#This Row],[CycleNumber]]&gt;B1084,B1084=""),טבלה20[[#This Row],[CycleNumber]],"")</f>
        <v/>
      </c>
      <c r="Z10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3" t="s">
        <v>95</v>
      </c>
      <c r="AS1083">
        <v>7</v>
      </c>
      <c r="AT1083">
        <v>26</v>
      </c>
      <c r="AU1083">
        <f t="shared" si="35"/>
        <v>0</v>
      </c>
      <c r="AV1083" t="str">
        <f t="shared" si="36"/>
        <v/>
      </c>
    </row>
    <row r="1084" spans="1:48" x14ac:dyDescent="0.25">
      <c r="A1084" t="s">
        <v>95</v>
      </c>
      <c r="B1084">
        <v>9</v>
      </c>
      <c r="C1084">
        <v>0</v>
      </c>
      <c r="D1084">
        <v>1</v>
      </c>
      <c r="E1084">
        <v>0</v>
      </c>
      <c r="F1084">
        <v>21</v>
      </c>
      <c r="G1084">
        <f>טבלה20[[#This Row],[LengthofCycle]]+1</f>
        <v>22</v>
      </c>
      <c r="H1084" t="str">
        <f>IF(טבלה20[[#This Row],[CycleNumber]]&gt;2,IF(AND(טבלה20[[#This Row],[LengthofCycle]]-F1083=F1083-F1082,טבלה20[[#This Row],[LengthofCycle]]-F1083&lt;&gt;0),1,""),"")</f>
        <v/>
      </c>
      <c r="I1084" t="str">
        <f>IF(טבלה20[[#This Row],[דילוג]]=1,SUM(H1084:H1085),"")</f>
        <v/>
      </c>
      <c r="J1084" t="str">
        <f>IF(AND(טבלה20[[#This Row],[CycleNumber]]&gt;B1083,טבלה20[[#This Row],[CycleNumber]]&gt;2),IF(טבלה20[[#This Row],[דילוג]]=1,טבלה20[[#This Row],[LengthofCycle]]-F1083,J1083),"")</f>
        <v/>
      </c>
      <c r="K1084">
        <f>IF(AND(טבלה20[[#This Row],[CycleNumber]]&gt;B1083,טבלה20[[#This Row],[CycleNumber]]&gt;2),IF(טבלה20[[#This Row],[דילוג]]=1,1,IF(MAX(K1082:K1083)=1,1,IF(טבלה20[[#This Row],[LengthofCycle]]-F1083&lt;&gt;טבלה20[[#This Row],[הפרש קבוע אחרון]],0,""))),"")</f>
        <v>0</v>
      </c>
      <c r="L1084" t="str">
        <f>IF(טבלה20[[#This Row],[CycleNumber]]&lt;3,"",IF(טבלה20[[#This Row],[דילוג]]=1,1,IF(L1083="","",IF(טבלה20[[#This Row],[LengthofCycle]]-F1083=טבלה20[[#This Row],[הפרש קבוע אחרון]],1,IF(L1083+1&gt;3,"",L1083+1)))))</f>
        <v/>
      </c>
      <c r="M1084" t="str">
        <f>IF(AND(טבלה20[[#This Row],[פעילות]]=1,L1085=2,L1086=1,B1086&gt;טבלה20[[#This Row],[CycleNumber]]),1,"")</f>
        <v/>
      </c>
      <c r="N1084" t="str">
        <f>IF(AND(טבלה20[[#This Row],[האם יש לאישה וסת דילוג?]]=1,טבלה20[[#This Row],[CycleNumber]]&gt;5),IF(AND(טבלה20[[#This Row],[LengthofCycle]]=F1081,F1083=F1080,F1082=F1079),1,""),"")</f>
        <v/>
      </c>
      <c r="O1084" t="str">
        <f>IF(OR(טבלה20[[#This Row],[פעילות]]="",L1083=""),"",IF(טבלה20[[#This Row],[פעילות]]=1,1,0))</f>
        <v/>
      </c>
      <c r="P1084" t="str">
        <f>IF(AND(טבלה20[[#This Row],[הפרש קבוע אחרון]]&lt;&gt;"",טבלה20[[#This Row],[CycleNumber]]&lt;B1085,B1085&lt;&gt;"",טבלה20[[#This Row],[פעילות]]&lt;4),IF(F1085-טבלה20[[#This Row],[LengthofCycle]]=טבלה20[[#This Row],[הפרש קבוע אחרון]],1,0),"")</f>
        <v/>
      </c>
      <c r="Q1084" s="14" t="str">
        <f>IF(טבלה20[[#This Row],[פעילות]]="","",IF(OR(Q1083="",AND(טבלה20[[#This Row],[דילוג]]=1,L1083=3)),1,Q1083+1))</f>
        <v/>
      </c>
      <c r="R1084" s="14" t="str">
        <f>IF(AND(טבלה20[[#This Row],[מחזורי פעילות]]=3,H1085=1,טבלה20[[#This Row],[הפרש קבוע אחרון]]&lt;&gt;J1085),1,"")</f>
        <v/>
      </c>
      <c r="S1084" s="14" t="str">
        <f>IF(AND(טבלה20[[#This Row],[מחזורי פעילות]]=3,H1085=1,טבלה20[[#This Row],[הפרש קבוע אחרון]]=J1085),1,"")</f>
        <v/>
      </c>
      <c r="T1084" s="14" t="str">
        <f>IF(AND(טבלה20[[#This Row],[דילוג]]=1,טבלה20[[#This Row],[הפרש קבוע אחרון]]=J1083,טבלה20[[#This Row],[מחזורי פעילות]]&gt;1),1,"")</f>
        <v/>
      </c>
      <c r="U1084" s="14" t="str">
        <f>IF(OR(AND(טבלה20[[#This Row],[מחזורי פעילות]]&lt;&gt;"",Q1085=""),AND(טבלה20[[#This Row],[פעילות]]=3,Q1085=1)),טבלה20[[#This Row],[מחזורי פעילות]],"")</f>
        <v/>
      </c>
      <c r="V1084" s="14" t="str">
        <f>IF(טבלה20[[#This Row],[באיזה מחזור נעקר אחרי קביעה?]]&lt;&gt;"",1,"")</f>
        <v/>
      </c>
      <c r="W1084" s="14" t="str">
        <f>IF(AND(טבלה20[[#This Row],[באיזה מחזור נעקר אחרי קביעה?]]&lt;&gt;"",טבלה20[[#This Row],[CycleNumber]]&gt;B1085),טבלה20[[#This Row],[באיזה מחזור נעקר אחרי קביעה?]],"")</f>
        <v/>
      </c>
      <c r="X1084" s="14" t="str">
        <f>IF(AND(טבלה20[[#This Row],[הפרש קבוע אחרון]]&lt;&gt;"",J1083=""),טבלה20[[#This Row],[CycleNumber]],"")</f>
        <v/>
      </c>
      <c r="Y1084" s="14" t="str">
        <f>IF(OR(טבלה20[[#This Row],[CycleNumber]]&gt;B1085,B1085=""),טבלה20[[#This Row],[CycleNumber]],"")</f>
        <v/>
      </c>
      <c r="Z10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4" t="s">
        <v>95</v>
      </c>
      <c r="AS1084">
        <v>8</v>
      </c>
      <c r="AT1084">
        <v>28</v>
      </c>
      <c r="AU1084">
        <f t="shared" si="35"/>
        <v>0</v>
      </c>
      <c r="AV1084" t="str">
        <f t="shared" si="36"/>
        <v/>
      </c>
    </row>
    <row r="1085" spans="1:48" x14ac:dyDescent="0.25">
      <c r="A1085" t="s">
        <v>95</v>
      </c>
      <c r="B1085">
        <v>10</v>
      </c>
      <c r="C1085">
        <v>0</v>
      </c>
      <c r="D1085">
        <v>0</v>
      </c>
      <c r="E1085">
        <v>0</v>
      </c>
      <c r="F1085">
        <v>39</v>
      </c>
      <c r="G1085">
        <f>טבלה20[[#This Row],[LengthofCycle]]+1</f>
        <v>40</v>
      </c>
      <c r="H1085" t="str">
        <f>IF(טבלה20[[#This Row],[CycleNumber]]&gt;2,IF(AND(טבלה20[[#This Row],[LengthofCycle]]-F1084=F1084-F1083,טבלה20[[#This Row],[LengthofCycle]]-F1084&lt;&gt;0),1,""),"")</f>
        <v/>
      </c>
      <c r="I1085" t="str">
        <f>IF(טבלה20[[#This Row],[דילוג]]=1,SUM(H1085:H1086),"")</f>
        <v/>
      </c>
      <c r="J1085" t="str">
        <f>IF(AND(טבלה20[[#This Row],[CycleNumber]]&gt;B1084,טבלה20[[#This Row],[CycleNumber]]&gt;2),IF(טבלה20[[#This Row],[דילוג]]=1,טבלה20[[#This Row],[LengthofCycle]]-F1084,J1084),"")</f>
        <v/>
      </c>
      <c r="K1085">
        <f>IF(AND(טבלה20[[#This Row],[CycleNumber]]&gt;B1084,טבלה20[[#This Row],[CycleNumber]]&gt;2),IF(טבלה20[[#This Row],[דילוג]]=1,1,IF(MAX(K1083:K1084)=1,1,IF(טבלה20[[#This Row],[LengthofCycle]]-F1084&lt;&gt;טבלה20[[#This Row],[הפרש קבוע אחרון]],0,""))),"")</f>
        <v>0</v>
      </c>
      <c r="L1085" t="str">
        <f>IF(טבלה20[[#This Row],[CycleNumber]]&lt;3,"",IF(טבלה20[[#This Row],[דילוג]]=1,1,IF(L1084="","",IF(טבלה20[[#This Row],[LengthofCycle]]-F1084=טבלה20[[#This Row],[הפרש קבוע אחרון]],1,IF(L1084+1&gt;3,"",L1084+1)))))</f>
        <v/>
      </c>
      <c r="M1085" t="str">
        <f>IF(AND(טבלה20[[#This Row],[פעילות]]=1,L1086=2,L1087=1,B1087&gt;טבלה20[[#This Row],[CycleNumber]]),1,"")</f>
        <v/>
      </c>
      <c r="N1085" t="str">
        <f>IF(AND(טבלה20[[#This Row],[האם יש לאישה וסת דילוג?]]=1,טבלה20[[#This Row],[CycleNumber]]&gt;5),IF(AND(טבלה20[[#This Row],[LengthofCycle]]=F1082,F1084=F1081,F1083=F1080),1,""),"")</f>
        <v/>
      </c>
      <c r="O1085" t="str">
        <f>IF(OR(טבלה20[[#This Row],[פעילות]]="",L1084=""),"",IF(טבלה20[[#This Row],[פעילות]]=1,1,0))</f>
        <v/>
      </c>
      <c r="P1085" t="str">
        <f>IF(AND(טבלה20[[#This Row],[הפרש קבוע אחרון]]&lt;&gt;"",טבלה20[[#This Row],[CycleNumber]]&lt;B1086,B1086&lt;&gt;"",טבלה20[[#This Row],[פעילות]]&lt;4),IF(F1086-טבלה20[[#This Row],[LengthofCycle]]=טבלה20[[#This Row],[הפרש קבוע אחרון]],1,0),"")</f>
        <v/>
      </c>
      <c r="Q1085" s="14" t="str">
        <f>IF(טבלה20[[#This Row],[פעילות]]="","",IF(OR(Q1084="",AND(טבלה20[[#This Row],[דילוג]]=1,L1084=3)),1,Q1084+1))</f>
        <v/>
      </c>
      <c r="R1085" s="14" t="str">
        <f>IF(AND(טבלה20[[#This Row],[מחזורי פעילות]]=3,H1086=1,טבלה20[[#This Row],[הפרש קבוע אחרון]]&lt;&gt;J1086),1,"")</f>
        <v/>
      </c>
      <c r="S1085" s="14" t="str">
        <f>IF(AND(טבלה20[[#This Row],[מחזורי פעילות]]=3,H1086=1,טבלה20[[#This Row],[הפרש קבוע אחרון]]=J1086),1,"")</f>
        <v/>
      </c>
      <c r="T1085" s="14" t="str">
        <f>IF(AND(טבלה20[[#This Row],[דילוג]]=1,טבלה20[[#This Row],[הפרש קבוע אחרון]]=J1084,טבלה20[[#This Row],[מחזורי פעילות]]&gt;1),1,"")</f>
        <v/>
      </c>
      <c r="U1085" s="14" t="str">
        <f>IF(OR(AND(טבלה20[[#This Row],[מחזורי פעילות]]&lt;&gt;"",Q1086=""),AND(טבלה20[[#This Row],[פעילות]]=3,Q1086=1)),טבלה20[[#This Row],[מחזורי פעילות]],"")</f>
        <v/>
      </c>
      <c r="V1085" s="14" t="str">
        <f>IF(טבלה20[[#This Row],[באיזה מחזור נעקר אחרי קביעה?]]&lt;&gt;"",1,"")</f>
        <v/>
      </c>
      <c r="W1085" s="14" t="str">
        <f>IF(AND(טבלה20[[#This Row],[באיזה מחזור נעקר אחרי קביעה?]]&lt;&gt;"",טבלה20[[#This Row],[CycleNumber]]&gt;B1086),טבלה20[[#This Row],[באיזה מחזור נעקר אחרי קביעה?]],"")</f>
        <v/>
      </c>
      <c r="X1085" s="14" t="str">
        <f>IF(AND(טבלה20[[#This Row],[הפרש קבוע אחרון]]&lt;&gt;"",J1084=""),טבלה20[[#This Row],[CycleNumber]],"")</f>
        <v/>
      </c>
      <c r="Y1085" s="14" t="str">
        <f>IF(OR(טבלה20[[#This Row],[CycleNumber]]&gt;B1086,B1086=""),טבלה20[[#This Row],[CycleNumber]],"")</f>
        <v/>
      </c>
      <c r="Z10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5" t="s">
        <v>95</v>
      </c>
      <c r="AS1085">
        <v>9</v>
      </c>
      <c r="AT1085">
        <v>21</v>
      </c>
      <c r="AU1085">
        <f t="shared" si="35"/>
        <v>0</v>
      </c>
      <c r="AV1085" t="str">
        <f t="shared" si="36"/>
        <v/>
      </c>
    </row>
    <row r="1086" spans="1:48" x14ac:dyDescent="0.25">
      <c r="A1086" t="s">
        <v>95</v>
      </c>
      <c r="B1086">
        <v>11</v>
      </c>
      <c r="C1086">
        <v>0</v>
      </c>
      <c r="D1086">
        <v>1</v>
      </c>
      <c r="E1086">
        <v>0</v>
      </c>
      <c r="F1086">
        <v>29</v>
      </c>
      <c r="G1086">
        <f>טבלה20[[#This Row],[LengthofCycle]]+1</f>
        <v>30</v>
      </c>
      <c r="H1086" t="str">
        <f>IF(טבלה20[[#This Row],[CycleNumber]]&gt;2,IF(AND(טבלה20[[#This Row],[LengthofCycle]]-F1085=F1085-F1084,טבלה20[[#This Row],[LengthofCycle]]-F1085&lt;&gt;0),1,""),"")</f>
        <v/>
      </c>
      <c r="I1086" t="str">
        <f>IF(טבלה20[[#This Row],[דילוג]]=1,SUM(H1086:H1087),"")</f>
        <v/>
      </c>
      <c r="J1086" t="str">
        <f>IF(AND(טבלה20[[#This Row],[CycleNumber]]&gt;B1085,טבלה20[[#This Row],[CycleNumber]]&gt;2),IF(טבלה20[[#This Row],[דילוג]]=1,טבלה20[[#This Row],[LengthofCycle]]-F1085,J1085),"")</f>
        <v/>
      </c>
      <c r="K1086">
        <f>IF(AND(טבלה20[[#This Row],[CycleNumber]]&gt;B1085,טבלה20[[#This Row],[CycleNumber]]&gt;2),IF(טבלה20[[#This Row],[דילוג]]=1,1,IF(MAX(K1084:K1085)=1,1,IF(טבלה20[[#This Row],[LengthofCycle]]-F1085&lt;&gt;טבלה20[[#This Row],[הפרש קבוע אחרון]],0,""))),"")</f>
        <v>0</v>
      </c>
      <c r="L1086" t="str">
        <f>IF(טבלה20[[#This Row],[CycleNumber]]&lt;3,"",IF(טבלה20[[#This Row],[דילוג]]=1,1,IF(L1085="","",IF(טבלה20[[#This Row],[LengthofCycle]]-F1085=טבלה20[[#This Row],[הפרש קבוע אחרון]],1,IF(L1085+1&gt;3,"",L1085+1)))))</f>
        <v/>
      </c>
      <c r="M1086" t="str">
        <f>IF(AND(טבלה20[[#This Row],[פעילות]]=1,L1087=2,L1088=1,B1088&gt;טבלה20[[#This Row],[CycleNumber]]),1,"")</f>
        <v/>
      </c>
      <c r="N1086" t="str">
        <f>IF(AND(טבלה20[[#This Row],[האם יש לאישה וסת דילוג?]]=1,טבלה20[[#This Row],[CycleNumber]]&gt;5),IF(AND(טבלה20[[#This Row],[LengthofCycle]]=F1083,F1085=F1082,F1084=F1081),1,""),"")</f>
        <v/>
      </c>
      <c r="O1086" t="str">
        <f>IF(OR(טבלה20[[#This Row],[פעילות]]="",L1085=""),"",IF(טבלה20[[#This Row],[פעילות]]=1,1,0))</f>
        <v/>
      </c>
      <c r="P1086" t="str">
        <f>IF(AND(טבלה20[[#This Row],[הפרש קבוע אחרון]]&lt;&gt;"",טבלה20[[#This Row],[CycleNumber]]&lt;B1087,B1087&lt;&gt;"",טבלה20[[#This Row],[פעילות]]&lt;4),IF(F1087-טבלה20[[#This Row],[LengthofCycle]]=טבלה20[[#This Row],[הפרש קבוע אחרון]],1,0),"")</f>
        <v/>
      </c>
      <c r="Q1086" s="14" t="str">
        <f>IF(טבלה20[[#This Row],[פעילות]]="","",IF(OR(Q1085="",AND(טבלה20[[#This Row],[דילוג]]=1,L1085=3)),1,Q1085+1))</f>
        <v/>
      </c>
      <c r="R1086" s="14" t="str">
        <f>IF(AND(טבלה20[[#This Row],[מחזורי פעילות]]=3,H1087=1,טבלה20[[#This Row],[הפרש קבוע אחרון]]&lt;&gt;J1087),1,"")</f>
        <v/>
      </c>
      <c r="S1086" s="14" t="str">
        <f>IF(AND(טבלה20[[#This Row],[מחזורי פעילות]]=3,H1087=1,טבלה20[[#This Row],[הפרש קבוע אחרון]]=J1087),1,"")</f>
        <v/>
      </c>
      <c r="T1086" s="14" t="str">
        <f>IF(AND(טבלה20[[#This Row],[דילוג]]=1,טבלה20[[#This Row],[הפרש קבוע אחרון]]=J1085,טבלה20[[#This Row],[מחזורי פעילות]]&gt;1),1,"")</f>
        <v/>
      </c>
      <c r="U1086" s="14" t="str">
        <f>IF(OR(AND(טבלה20[[#This Row],[מחזורי פעילות]]&lt;&gt;"",Q1087=""),AND(טבלה20[[#This Row],[פעילות]]=3,Q1087=1)),טבלה20[[#This Row],[מחזורי פעילות]],"")</f>
        <v/>
      </c>
      <c r="V1086" s="14" t="str">
        <f>IF(טבלה20[[#This Row],[באיזה מחזור נעקר אחרי קביעה?]]&lt;&gt;"",1,"")</f>
        <v/>
      </c>
      <c r="W1086" s="14" t="str">
        <f>IF(AND(טבלה20[[#This Row],[באיזה מחזור נעקר אחרי קביעה?]]&lt;&gt;"",טבלה20[[#This Row],[CycleNumber]]&gt;B1087),טבלה20[[#This Row],[באיזה מחזור נעקר אחרי קביעה?]],"")</f>
        <v/>
      </c>
      <c r="X1086" s="14" t="str">
        <f>IF(AND(טבלה20[[#This Row],[הפרש קבוע אחרון]]&lt;&gt;"",J1085=""),טבלה20[[#This Row],[CycleNumber]],"")</f>
        <v/>
      </c>
      <c r="Y1086" s="14" t="str">
        <f>IF(OR(טבלה20[[#This Row],[CycleNumber]]&gt;B1087,B1087=""),טבלה20[[#This Row],[CycleNumber]],"")</f>
        <v/>
      </c>
      <c r="Z10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6" t="s">
        <v>95</v>
      </c>
      <c r="AS1086">
        <v>10</v>
      </c>
      <c r="AT1086">
        <v>39</v>
      </c>
      <c r="AU1086">
        <f t="shared" si="35"/>
        <v>0</v>
      </c>
      <c r="AV1086" t="str">
        <f t="shared" si="36"/>
        <v/>
      </c>
    </row>
    <row r="1087" spans="1:48" x14ac:dyDescent="0.25">
      <c r="A1087" t="s">
        <v>95</v>
      </c>
      <c r="B1087">
        <v>12</v>
      </c>
      <c r="C1087">
        <v>0</v>
      </c>
      <c r="D1087">
        <v>0</v>
      </c>
      <c r="E1087">
        <v>0</v>
      </c>
      <c r="F1087">
        <v>29</v>
      </c>
      <c r="G1087">
        <f>טבלה20[[#This Row],[LengthofCycle]]+1</f>
        <v>30</v>
      </c>
      <c r="H1087" t="str">
        <f>IF(טבלה20[[#This Row],[CycleNumber]]&gt;2,IF(AND(טבלה20[[#This Row],[LengthofCycle]]-F1086=F1086-F1085,טבלה20[[#This Row],[LengthofCycle]]-F1086&lt;&gt;0),1,""),"")</f>
        <v/>
      </c>
      <c r="I1087" t="str">
        <f>IF(טבלה20[[#This Row],[דילוג]]=1,SUM(H1087:H1088),"")</f>
        <v/>
      </c>
      <c r="J1087" t="str">
        <f>IF(AND(טבלה20[[#This Row],[CycleNumber]]&gt;B1086,טבלה20[[#This Row],[CycleNumber]]&gt;2),IF(טבלה20[[#This Row],[דילוג]]=1,טבלה20[[#This Row],[LengthofCycle]]-F1086,J1086),"")</f>
        <v/>
      </c>
      <c r="K1087">
        <f>IF(AND(טבלה20[[#This Row],[CycleNumber]]&gt;B1086,טבלה20[[#This Row],[CycleNumber]]&gt;2),IF(טבלה20[[#This Row],[דילוג]]=1,1,IF(MAX(K1085:K1086)=1,1,IF(טבלה20[[#This Row],[LengthofCycle]]-F1086&lt;&gt;טבלה20[[#This Row],[הפרש קבוע אחרון]],0,""))),"")</f>
        <v>0</v>
      </c>
      <c r="L1087" t="str">
        <f>IF(טבלה20[[#This Row],[CycleNumber]]&lt;3,"",IF(טבלה20[[#This Row],[דילוג]]=1,1,IF(L1086="","",IF(טבלה20[[#This Row],[LengthofCycle]]-F1086=טבלה20[[#This Row],[הפרש קבוע אחרון]],1,IF(L1086+1&gt;3,"",L1086+1)))))</f>
        <v/>
      </c>
      <c r="M1087" t="str">
        <f>IF(AND(טבלה20[[#This Row],[פעילות]]=1,L1088=2,L1089=1,B1089&gt;טבלה20[[#This Row],[CycleNumber]]),1,"")</f>
        <v/>
      </c>
      <c r="N1087" t="str">
        <f>IF(AND(טבלה20[[#This Row],[האם יש לאישה וסת דילוג?]]=1,טבלה20[[#This Row],[CycleNumber]]&gt;5),IF(AND(טבלה20[[#This Row],[LengthofCycle]]=F1084,F1086=F1083,F1085=F1082),1,""),"")</f>
        <v/>
      </c>
      <c r="O1087" t="str">
        <f>IF(OR(טבלה20[[#This Row],[פעילות]]="",L1086=""),"",IF(טבלה20[[#This Row],[פעילות]]=1,1,0))</f>
        <v/>
      </c>
      <c r="P1087" t="str">
        <f>IF(AND(טבלה20[[#This Row],[הפרש קבוע אחרון]]&lt;&gt;"",טבלה20[[#This Row],[CycleNumber]]&lt;B1088,B1088&lt;&gt;"",טבלה20[[#This Row],[פעילות]]&lt;4),IF(F1088-טבלה20[[#This Row],[LengthofCycle]]=טבלה20[[#This Row],[הפרש קבוע אחרון]],1,0),"")</f>
        <v/>
      </c>
      <c r="Q1087" s="14" t="str">
        <f>IF(טבלה20[[#This Row],[פעילות]]="","",IF(OR(Q1086="",AND(טבלה20[[#This Row],[דילוג]]=1,L1086=3)),1,Q1086+1))</f>
        <v/>
      </c>
      <c r="R1087" s="14" t="str">
        <f>IF(AND(טבלה20[[#This Row],[מחזורי פעילות]]=3,H1088=1,טבלה20[[#This Row],[הפרש קבוע אחרון]]&lt;&gt;J1088),1,"")</f>
        <v/>
      </c>
      <c r="S1087" s="14" t="str">
        <f>IF(AND(טבלה20[[#This Row],[מחזורי פעילות]]=3,H1088=1,טבלה20[[#This Row],[הפרש קבוע אחרון]]=J1088),1,"")</f>
        <v/>
      </c>
      <c r="T1087" s="14" t="str">
        <f>IF(AND(טבלה20[[#This Row],[דילוג]]=1,טבלה20[[#This Row],[הפרש קבוע אחרון]]=J1086,טבלה20[[#This Row],[מחזורי פעילות]]&gt;1),1,"")</f>
        <v/>
      </c>
      <c r="U1087" s="14" t="str">
        <f>IF(OR(AND(טבלה20[[#This Row],[מחזורי פעילות]]&lt;&gt;"",Q1088=""),AND(טבלה20[[#This Row],[פעילות]]=3,Q1088=1)),טבלה20[[#This Row],[מחזורי פעילות]],"")</f>
        <v/>
      </c>
      <c r="V1087" s="14" t="str">
        <f>IF(טבלה20[[#This Row],[באיזה מחזור נעקר אחרי קביעה?]]&lt;&gt;"",1,"")</f>
        <v/>
      </c>
      <c r="W1087" s="14" t="str">
        <f>IF(AND(טבלה20[[#This Row],[באיזה מחזור נעקר אחרי קביעה?]]&lt;&gt;"",טבלה20[[#This Row],[CycleNumber]]&gt;B1088),טבלה20[[#This Row],[באיזה מחזור נעקר אחרי קביעה?]],"")</f>
        <v/>
      </c>
      <c r="X1087" s="14" t="str">
        <f>IF(AND(טבלה20[[#This Row],[הפרש קבוע אחרון]]&lt;&gt;"",J1086=""),טבלה20[[#This Row],[CycleNumber]],"")</f>
        <v/>
      </c>
      <c r="Y1087" s="14" t="str">
        <f>IF(OR(טבלה20[[#This Row],[CycleNumber]]&gt;B1088,B1088=""),טבלה20[[#This Row],[CycleNumber]],"")</f>
        <v/>
      </c>
      <c r="Z10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7" t="s">
        <v>95</v>
      </c>
      <c r="AS1087">
        <v>11</v>
      </c>
      <c r="AT1087">
        <v>29</v>
      </c>
      <c r="AU1087">
        <f t="shared" si="35"/>
        <v>0</v>
      </c>
      <c r="AV1087" t="str">
        <f t="shared" si="36"/>
        <v/>
      </c>
    </row>
    <row r="1088" spans="1:48" x14ac:dyDescent="0.25">
      <c r="A1088" t="s">
        <v>95</v>
      </c>
      <c r="B1088">
        <v>13</v>
      </c>
      <c r="C1088">
        <v>0</v>
      </c>
      <c r="D1088">
        <v>1</v>
      </c>
      <c r="E1088">
        <v>0</v>
      </c>
      <c r="F1088">
        <v>33</v>
      </c>
      <c r="G1088">
        <f>טבלה20[[#This Row],[LengthofCycle]]+1</f>
        <v>34</v>
      </c>
      <c r="H1088" t="str">
        <f>IF(טבלה20[[#This Row],[CycleNumber]]&gt;2,IF(AND(טבלה20[[#This Row],[LengthofCycle]]-F1087=F1087-F1086,טבלה20[[#This Row],[LengthofCycle]]-F1087&lt;&gt;0),1,""),"")</f>
        <v/>
      </c>
      <c r="I1088" t="str">
        <f>IF(טבלה20[[#This Row],[דילוג]]=1,SUM(H1088:H1089),"")</f>
        <v/>
      </c>
      <c r="J1088" t="str">
        <f>IF(AND(טבלה20[[#This Row],[CycleNumber]]&gt;B1087,טבלה20[[#This Row],[CycleNumber]]&gt;2),IF(טבלה20[[#This Row],[דילוג]]=1,טבלה20[[#This Row],[LengthofCycle]]-F1087,J1087),"")</f>
        <v/>
      </c>
      <c r="K1088">
        <f>IF(AND(טבלה20[[#This Row],[CycleNumber]]&gt;B1087,טבלה20[[#This Row],[CycleNumber]]&gt;2),IF(טבלה20[[#This Row],[דילוג]]=1,1,IF(MAX(K1086:K1087)=1,1,IF(טבלה20[[#This Row],[LengthofCycle]]-F1087&lt;&gt;טבלה20[[#This Row],[הפרש קבוע אחרון]],0,""))),"")</f>
        <v>0</v>
      </c>
      <c r="L1088" t="str">
        <f>IF(טבלה20[[#This Row],[CycleNumber]]&lt;3,"",IF(טבלה20[[#This Row],[דילוג]]=1,1,IF(L1087="","",IF(טבלה20[[#This Row],[LengthofCycle]]-F1087=טבלה20[[#This Row],[הפרש קבוע אחרון]],1,IF(L1087+1&gt;3,"",L1087+1)))))</f>
        <v/>
      </c>
      <c r="M1088" t="str">
        <f>IF(AND(טבלה20[[#This Row],[פעילות]]=1,L1089=2,L1090=1,B1090&gt;טבלה20[[#This Row],[CycleNumber]]),1,"")</f>
        <v/>
      </c>
      <c r="N1088" t="str">
        <f>IF(AND(טבלה20[[#This Row],[האם יש לאישה וסת דילוג?]]=1,טבלה20[[#This Row],[CycleNumber]]&gt;5),IF(AND(טבלה20[[#This Row],[LengthofCycle]]=F1085,F1087=F1084,F1086=F1083),1,""),"")</f>
        <v/>
      </c>
      <c r="O1088" t="str">
        <f>IF(OR(טבלה20[[#This Row],[פעילות]]="",L1087=""),"",IF(טבלה20[[#This Row],[פעילות]]=1,1,0))</f>
        <v/>
      </c>
      <c r="P1088" t="str">
        <f>IF(AND(טבלה20[[#This Row],[הפרש קבוע אחרון]]&lt;&gt;"",טבלה20[[#This Row],[CycleNumber]]&lt;B1089,B1089&lt;&gt;"",טבלה20[[#This Row],[פעילות]]&lt;4),IF(F1089-טבלה20[[#This Row],[LengthofCycle]]=טבלה20[[#This Row],[הפרש קבוע אחרון]],1,0),"")</f>
        <v/>
      </c>
      <c r="Q1088" s="14" t="str">
        <f>IF(טבלה20[[#This Row],[פעילות]]="","",IF(OR(Q1087="",AND(טבלה20[[#This Row],[דילוג]]=1,L1087=3)),1,Q1087+1))</f>
        <v/>
      </c>
      <c r="R1088" s="14" t="str">
        <f>IF(AND(טבלה20[[#This Row],[מחזורי פעילות]]=3,H1089=1,טבלה20[[#This Row],[הפרש קבוע אחרון]]&lt;&gt;J1089),1,"")</f>
        <v/>
      </c>
      <c r="S1088" s="14" t="str">
        <f>IF(AND(טבלה20[[#This Row],[מחזורי פעילות]]=3,H1089=1,טבלה20[[#This Row],[הפרש קבוע אחרון]]=J1089),1,"")</f>
        <v/>
      </c>
      <c r="T1088" s="14" t="str">
        <f>IF(AND(טבלה20[[#This Row],[דילוג]]=1,טבלה20[[#This Row],[הפרש קבוע אחרון]]=J1087,טבלה20[[#This Row],[מחזורי פעילות]]&gt;1),1,"")</f>
        <v/>
      </c>
      <c r="U1088" s="14" t="str">
        <f>IF(OR(AND(טבלה20[[#This Row],[מחזורי פעילות]]&lt;&gt;"",Q1089=""),AND(טבלה20[[#This Row],[פעילות]]=3,Q1089=1)),טבלה20[[#This Row],[מחזורי פעילות]],"")</f>
        <v/>
      </c>
      <c r="V1088" s="14" t="str">
        <f>IF(טבלה20[[#This Row],[באיזה מחזור נעקר אחרי קביעה?]]&lt;&gt;"",1,"")</f>
        <v/>
      </c>
      <c r="W1088" s="14" t="str">
        <f>IF(AND(טבלה20[[#This Row],[באיזה מחזור נעקר אחרי קביעה?]]&lt;&gt;"",טבלה20[[#This Row],[CycleNumber]]&gt;B1089),טבלה20[[#This Row],[באיזה מחזור נעקר אחרי קביעה?]],"")</f>
        <v/>
      </c>
      <c r="X1088" s="14" t="str">
        <f>IF(AND(טבלה20[[#This Row],[הפרש קבוע אחרון]]&lt;&gt;"",J1087=""),טבלה20[[#This Row],[CycleNumber]],"")</f>
        <v/>
      </c>
      <c r="Y1088" s="14">
        <f>IF(OR(טבלה20[[#This Row],[CycleNumber]]&gt;B1089,B1089=""),טבלה20[[#This Row],[CycleNumber]],"")</f>
        <v>13</v>
      </c>
      <c r="Z10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8" t="s">
        <v>95</v>
      </c>
      <c r="AS1088">
        <v>12</v>
      </c>
      <c r="AT1088">
        <v>29</v>
      </c>
      <c r="AU1088">
        <f t="shared" si="35"/>
        <v>0</v>
      </c>
      <c r="AV1088" t="str">
        <f t="shared" si="36"/>
        <v/>
      </c>
    </row>
    <row r="1089" spans="1:48" x14ac:dyDescent="0.25">
      <c r="A1089" t="s">
        <v>96</v>
      </c>
      <c r="B1089">
        <v>1</v>
      </c>
      <c r="C1089">
        <v>0</v>
      </c>
      <c r="D1089">
        <v>1</v>
      </c>
      <c r="E1089">
        <v>0</v>
      </c>
      <c r="F1089">
        <v>32</v>
      </c>
      <c r="G1089">
        <f>טבלה20[[#This Row],[LengthofCycle]]+1</f>
        <v>33</v>
      </c>
      <c r="H1089" t="str">
        <f>IF(טבלה20[[#This Row],[CycleNumber]]&gt;2,IF(AND(טבלה20[[#This Row],[LengthofCycle]]-F1088=F1088-F1087,טבלה20[[#This Row],[LengthofCycle]]-F1088&lt;&gt;0),1,""),"")</f>
        <v/>
      </c>
      <c r="I1089" t="str">
        <f>IF(טבלה20[[#This Row],[דילוג]]=1,SUM(H1089:H1090),"")</f>
        <v/>
      </c>
      <c r="J1089" t="str">
        <f>IF(AND(טבלה20[[#This Row],[CycleNumber]]&gt;B1088,טבלה20[[#This Row],[CycleNumber]]&gt;2),IF(טבלה20[[#This Row],[דילוג]]=1,טבלה20[[#This Row],[LengthofCycle]]-F1088,J1088),"")</f>
        <v/>
      </c>
      <c r="K1089" t="str">
        <f>IF(AND(טבלה20[[#This Row],[CycleNumber]]&gt;B1088,טבלה20[[#This Row],[CycleNumber]]&gt;2),IF(טבלה20[[#This Row],[דילוג]]=1,1,IF(MAX(K1087:K1088)=1,1,IF(טבלה20[[#This Row],[LengthofCycle]]-F1088&lt;&gt;טבלה20[[#This Row],[הפרש קבוע אחרון]],0,""))),"")</f>
        <v/>
      </c>
      <c r="L1089" t="str">
        <f>IF(טבלה20[[#This Row],[CycleNumber]]&lt;3,"",IF(טבלה20[[#This Row],[דילוג]]=1,1,IF(L1088="","",IF(טבלה20[[#This Row],[LengthofCycle]]-F1088=טבלה20[[#This Row],[הפרש קבוע אחרון]],1,IF(L1088+1&gt;3,"",L1088+1)))))</f>
        <v/>
      </c>
      <c r="M1089" t="str">
        <f>IF(AND(טבלה20[[#This Row],[פעילות]]=1,L1090=2,L1091=1,B1091&gt;טבלה20[[#This Row],[CycleNumber]]),1,"")</f>
        <v/>
      </c>
      <c r="N1089" t="str">
        <f>IF(AND(טבלה20[[#This Row],[האם יש לאישה וסת דילוג?]]=1,טבלה20[[#This Row],[CycleNumber]]&gt;5),IF(AND(טבלה20[[#This Row],[LengthofCycle]]=F1086,F1088=F1085,F1087=F1084),1,""),"")</f>
        <v/>
      </c>
      <c r="O1089" t="str">
        <f>IF(OR(טבלה20[[#This Row],[פעילות]]="",L1088=""),"",IF(טבלה20[[#This Row],[פעילות]]=1,1,0))</f>
        <v/>
      </c>
      <c r="P1089" t="str">
        <f>IF(AND(טבלה20[[#This Row],[הפרש קבוע אחרון]]&lt;&gt;"",טבלה20[[#This Row],[CycleNumber]]&lt;B1090,B1090&lt;&gt;"",טבלה20[[#This Row],[פעילות]]&lt;4),IF(F1090-טבלה20[[#This Row],[LengthofCycle]]=טבלה20[[#This Row],[הפרש קבוע אחרון]],1,0),"")</f>
        <v/>
      </c>
      <c r="Q1089" s="14" t="str">
        <f>IF(טבלה20[[#This Row],[פעילות]]="","",IF(OR(Q1088="",AND(טבלה20[[#This Row],[דילוג]]=1,L1088=3)),1,Q1088+1))</f>
        <v/>
      </c>
      <c r="R1089" s="14" t="str">
        <f>IF(AND(טבלה20[[#This Row],[מחזורי פעילות]]=3,H1090=1,טבלה20[[#This Row],[הפרש קבוע אחרון]]&lt;&gt;J1090),1,"")</f>
        <v/>
      </c>
      <c r="S1089" s="14" t="str">
        <f>IF(AND(טבלה20[[#This Row],[מחזורי פעילות]]=3,H1090=1,טבלה20[[#This Row],[הפרש קבוע אחרון]]=J1090),1,"")</f>
        <v/>
      </c>
      <c r="T1089" s="14" t="str">
        <f>IF(AND(טבלה20[[#This Row],[דילוג]]=1,טבלה20[[#This Row],[הפרש קבוע אחרון]]=J1088,טבלה20[[#This Row],[מחזורי פעילות]]&gt;1),1,"")</f>
        <v/>
      </c>
      <c r="U1089" s="14" t="str">
        <f>IF(OR(AND(טבלה20[[#This Row],[מחזורי פעילות]]&lt;&gt;"",Q1090=""),AND(טבלה20[[#This Row],[פעילות]]=3,Q1090=1)),טבלה20[[#This Row],[מחזורי פעילות]],"")</f>
        <v/>
      </c>
      <c r="V1089" s="14" t="str">
        <f>IF(טבלה20[[#This Row],[באיזה מחזור נעקר אחרי קביעה?]]&lt;&gt;"",1,"")</f>
        <v/>
      </c>
      <c r="W1089" s="14" t="str">
        <f>IF(AND(טבלה20[[#This Row],[באיזה מחזור נעקר אחרי קביעה?]]&lt;&gt;"",טבלה20[[#This Row],[CycleNumber]]&gt;B1090),טבלה20[[#This Row],[באיזה מחזור נעקר אחרי קביעה?]],"")</f>
        <v/>
      </c>
      <c r="X1089" s="14" t="str">
        <f>IF(AND(טבלה20[[#This Row],[הפרש קבוע אחרון]]&lt;&gt;"",J1088=""),טבלה20[[#This Row],[CycleNumber]],"")</f>
        <v/>
      </c>
      <c r="Y1089" s="14" t="str">
        <f>IF(OR(טבלה20[[#This Row],[CycleNumber]]&gt;B1090,B1090=""),טבלה20[[#This Row],[CycleNumber]],"")</f>
        <v/>
      </c>
      <c r="Z10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89" t="s">
        <v>95</v>
      </c>
      <c r="AS1089">
        <v>13</v>
      </c>
      <c r="AT1089">
        <v>33</v>
      </c>
      <c r="AU1089">
        <f t="shared" si="35"/>
        <v>0</v>
      </c>
      <c r="AV1089" t="str">
        <f t="shared" si="36"/>
        <v/>
      </c>
    </row>
    <row r="1090" spans="1:48" x14ac:dyDescent="0.25">
      <c r="A1090" t="s">
        <v>96</v>
      </c>
      <c r="B1090">
        <v>2</v>
      </c>
      <c r="C1090">
        <v>0</v>
      </c>
      <c r="D1090">
        <v>1</v>
      </c>
      <c r="E1090">
        <v>0</v>
      </c>
      <c r="F1090">
        <v>30</v>
      </c>
      <c r="G1090">
        <f>טבלה20[[#This Row],[LengthofCycle]]+1</f>
        <v>31</v>
      </c>
      <c r="H1090" t="str">
        <f>IF(טבלה20[[#This Row],[CycleNumber]]&gt;2,IF(AND(טבלה20[[#This Row],[LengthofCycle]]-F1089=F1089-F1088,טבלה20[[#This Row],[LengthofCycle]]-F1089&lt;&gt;0),1,""),"")</f>
        <v/>
      </c>
      <c r="I1090" t="str">
        <f>IF(טבלה20[[#This Row],[דילוג]]=1,SUM(H1090:H1091),"")</f>
        <v/>
      </c>
      <c r="J1090" t="str">
        <f>IF(AND(טבלה20[[#This Row],[CycleNumber]]&gt;B1089,טבלה20[[#This Row],[CycleNumber]]&gt;2),IF(טבלה20[[#This Row],[דילוג]]=1,טבלה20[[#This Row],[LengthofCycle]]-F1089,J1089),"")</f>
        <v/>
      </c>
      <c r="K1090" t="str">
        <f>IF(AND(טבלה20[[#This Row],[CycleNumber]]&gt;B1089,טבלה20[[#This Row],[CycleNumber]]&gt;2),IF(טבלה20[[#This Row],[דילוג]]=1,1,IF(MAX(K1088:K1089)=1,1,IF(טבלה20[[#This Row],[LengthofCycle]]-F1089&lt;&gt;טבלה20[[#This Row],[הפרש קבוע אחרון]],0,""))),"")</f>
        <v/>
      </c>
      <c r="L1090" t="str">
        <f>IF(טבלה20[[#This Row],[CycleNumber]]&lt;3,"",IF(טבלה20[[#This Row],[דילוג]]=1,1,IF(L1089="","",IF(טבלה20[[#This Row],[LengthofCycle]]-F1089=טבלה20[[#This Row],[הפרש קבוע אחרון]],1,IF(L1089+1&gt;3,"",L1089+1)))))</f>
        <v/>
      </c>
      <c r="M1090" t="str">
        <f>IF(AND(טבלה20[[#This Row],[פעילות]]=1,L1091=2,L1092=1,B1092&gt;טבלה20[[#This Row],[CycleNumber]]),1,"")</f>
        <v/>
      </c>
      <c r="N1090" t="str">
        <f>IF(AND(טבלה20[[#This Row],[האם יש לאישה וסת דילוג?]]=1,טבלה20[[#This Row],[CycleNumber]]&gt;5),IF(AND(טבלה20[[#This Row],[LengthofCycle]]=F1087,F1089=F1086,F1088=F1085),1,""),"")</f>
        <v/>
      </c>
      <c r="O1090" t="str">
        <f>IF(OR(טבלה20[[#This Row],[פעילות]]="",L1089=""),"",IF(טבלה20[[#This Row],[פעילות]]=1,1,0))</f>
        <v/>
      </c>
      <c r="P1090" t="str">
        <f>IF(AND(טבלה20[[#This Row],[הפרש קבוע אחרון]]&lt;&gt;"",טבלה20[[#This Row],[CycleNumber]]&lt;B1091,B1091&lt;&gt;"",טבלה20[[#This Row],[פעילות]]&lt;4),IF(F1091-טבלה20[[#This Row],[LengthofCycle]]=טבלה20[[#This Row],[הפרש קבוע אחרון]],1,0),"")</f>
        <v/>
      </c>
      <c r="Q1090" s="14" t="str">
        <f>IF(טבלה20[[#This Row],[פעילות]]="","",IF(OR(Q1089="",AND(טבלה20[[#This Row],[דילוג]]=1,L1089=3)),1,Q1089+1))</f>
        <v/>
      </c>
      <c r="R1090" s="14" t="str">
        <f>IF(AND(טבלה20[[#This Row],[מחזורי פעילות]]=3,H1091=1,טבלה20[[#This Row],[הפרש קבוע אחרון]]&lt;&gt;J1091),1,"")</f>
        <v/>
      </c>
      <c r="S1090" s="14" t="str">
        <f>IF(AND(טבלה20[[#This Row],[מחזורי פעילות]]=3,H1091=1,טבלה20[[#This Row],[הפרש קבוע אחרון]]=J1091),1,"")</f>
        <v/>
      </c>
      <c r="T1090" s="14" t="str">
        <f>IF(AND(טבלה20[[#This Row],[דילוג]]=1,טבלה20[[#This Row],[הפרש קבוע אחרון]]=J1089,טבלה20[[#This Row],[מחזורי פעילות]]&gt;1),1,"")</f>
        <v/>
      </c>
      <c r="U1090" s="14" t="str">
        <f>IF(OR(AND(טבלה20[[#This Row],[מחזורי פעילות]]&lt;&gt;"",Q1091=""),AND(טבלה20[[#This Row],[פעילות]]=3,Q1091=1)),טבלה20[[#This Row],[מחזורי פעילות]],"")</f>
        <v/>
      </c>
      <c r="V1090" s="14" t="str">
        <f>IF(טבלה20[[#This Row],[באיזה מחזור נעקר אחרי קביעה?]]&lt;&gt;"",1,"")</f>
        <v/>
      </c>
      <c r="W1090" s="14" t="str">
        <f>IF(AND(טבלה20[[#This Row],[באיזה מחזור נעקר אחרי קביעה?]]&lt;&gt;"",טבלה20[[#This Row],[CycleNumber]]&gt;B1091),טבלה20[[#This Row],[באיזה מחזור נעקר אחרי קביעה?]],"")</f>
        <v/>
      </c>
      <c r="X1090" s="14" t="str">
        <f>IF(AND(טבלה20[[#This Row],[הפרש קבוע אחרון]]&lt;&gt;"",J1089=""),טבלה20[[#This Row],[CycleNumber]],"")</f>
        <v/>
      </c>
      <c r="Y1090" s="14" t="str">
        <f>IF(OR(טבלה20[[#This Row],[CycleNumber]]&gt;B1091,B1091=""),טבלה20[[#This Row],[CycleNumber]],"")</f>
        <v/>
      </c>
      <c r="Z10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0" t="s">
        <v>96</v>
      </c>
      <c r="AS1090">
        <v>1</v>
      </c>
      <c r="AT1090">
        <v>32</v>
      </c>
      <c r="AU1090" t="str">
        <f t="shared" si="35"/>
        <v/>
      </c>
      <c r="AV1090" t="str">
        <f t="shared" si="36"/>
        <v/>
      </c>
    </row>
    <row r="1091" spans="1:48" x14ac:dyDescent="0.25">
      <c r="A1091" t="s">
        <v>96</v>
      </c>
      <c r="B1091">
        <v>3</v>
      </c>
      <c r="C1091">
        <v>0</v>
      </c>
      <c r="D1091">
        <v>1</v>
      </c>
      <c r="E1091">
        <v>0</v>
      </c>
      <c r="F1091">
        <v>33</v>
      </c>
      <c r="G1091">
        <f>טבלה20[[#This Row],[LengthofCycle]]+1</f>
        <v>34</v>
      </c>
      <c r="H1091" t="str">
        <f>IF(טבלה20[[#This Row],[CycleNumber]]&gt;2,IF(AND(טבלה20[[#This Row],[LengthofCycle]]-F1090=F1090-F1089,טבלה20[[#This Row],[LengthofCycle]]-F1090&lt;&gt;0),1,""),"")</f>
        <v/>
      </c>
      <c r="I1091" t="str">
        <f>IF(טבלה20[[#This Row],[דילוג]]=1,SUM(H1091:H1092),"")</f>
        <v/>
      </c>
      <c r="J1091" t="str">
        <f>IF(AND(טבלה20[[#This Row],[CycleNumber]]&gt;B1090,טבלה20[[#This Row],[CycleNumber]]&gt;2),IF(טבלה20[[#This Row],[דילוג]]=1,טבלה20[[#This Row],[LengthofCycle]]-F1090,J1090),"")</f>
        <v/>
      </c>
      <c r="K1091">
        <f>IF(AND(טבלה20[[#This Row],[CycleNumber]]&gt;B1090,טבלה20[[#This Row],[CycleNumber]]&gt;2),IF(טבלה20[[#This Row],[דילוג]]=1,1,IF(MAX(K1089:K1090)=1,1,IF(טבלה20[[#This Row],[LengthofCycle]]-F1090&lt;&gt;טבלה20[[#This Row],[הפרש קבוע אחרון]],0,""))),"")</f>
        <v>0</v>
      </c>
      <c r="L1091" t="str">
        <f>IF(טבלה20[[#This Row],[CycleNumber]]&lt;3,"",IF(טבלה20[[#This Row],[דילוג]]=1,1,IF(L1090="","",IF(טבלה20[[#This Row],[LengthofCycle]]-F1090=טבלה20[[#This Row],[הפרש קבוע אחרון]],1,IF(L1090+1&gt;3,"",L1090+1)))))</f>
        <v/>
      </c>
      <c r="M1091" t="str">
        <f>IF(AND(טבלה20[[#This Row],[פעילות]]=1,L1092=2,L1093=1,B1093&gt;טבלה20[[#This Row],[CycleNumber]]),1,"")</f>
        <v/>
      </c>
      <c r="N1091" t="str">
        <f>IF(AND(טבלה20[[#This Row],[האם יש לאישה וסת דילוג?]]=1,טבלה20[[#This Row],[CycleNumber]]&gt;5),IF(AND(טבלה20[[#This Row],[LengthofCycle]]=F1088,F1090=F1087,F1089=F1086),1,""),"")</f>
        <v/>
      </c>
      <c r="O1091" t="str">
        <f>IF(OR(טבלה20[[#This Row],[פעילות]]="",L1090=""),"",IF(טבלה20[[#This Row],[פעילות]]=1,1,0))</f>
        <v/>
      </c>
      <c r="P1091" t="str">
        <f>IF(AND(טבלה20[[#This Row],[הפרש קבוע אחרון]]&lt;&gt;"",טבלה20[[#This Row],[CycleNumber]]&lt;B1092,B1092&lt;&gt;"",טבלה20[[#This Row],[פעילות]]&lt;4),IF(F1092-טבלה20[[#This Row],[LengthofCycle]]=טבלה20[[#This Row],[הפרש קבוע אחרון]],1,0),"")</f>
        <v/>
      </c>
      <c r="Q1091" s="14" t="str">
        <f>IF(טבלה20[[#This Row],[פעילות]]="","",IF(OR(Q1090="",AND(טבלה20[[#This Row],[דילוג]]=1,L1090=3)),1,Q1090+1))</f>
        <v/>
      </c>
      <c r="R1091" s="14" t="str">
        <f>IF(AND(טבלה20[[#This Row],[מחזורי פעילות]]=3,H1092=1,טבלה20[[#This Row],[הפרש קבוע אחרון]]&lt;&gt;J1092),1,"")</f>
        <v/>
      </c>
      <c r="S1091" s="14" t="str">
        <f>IF(AND(טבלה20[[#This Row],[מחזורי פעילות]]=3,H1092=1,טבלה20[[#This Row],[הפרש קבוע אחרון]]=J1092),1,"")</f>
        <v/>
      </c>
      <c r="T1091" s="14" t="str">
        <f>IF(AND(טבלה20[[#This Row],[דילוג]]=1,טבלה20[[#This Row],[הפרש קבוע אחרון]]=J1090,טבלה20[[#This Row],[מחזורי פעילות]]&gt;1),1,"")</f>
        <v/>
      </c>
      <c r="U1091" s="14" t="str">
        <f>IF(OR(AND(טבלה20[[#This Row],[מחזורי פעילות]]&lt;&gt;"",Q1092=""),AND(טבלה20[[#This Row],[פעילות]]=3,Q1092=1)),טבלה20[[#This Row],[מחזורי פעילות]],"")</f>
        <v/>
      </c>
      <c r="V1091" s="14" t="str">
        <f>IF(טבלה20[[#This Row],[באיזה מחזור נעקר אחרי קביעה?]]&lt;&gt;"",1,"")</f>
        <v/>
      </c>
      <c r="W1091" s="14" t="str">
        <f>IF(AND(טבלה20[[#This Row],[באיזה מחזור נעקר אחרי קביעה?]]&lt;&gt;"",טבלה20[[#This Row],[CycleNumber]]&gt;B1092),טבלה20[[#This Row],[באיזה מחזור נעקר אחרי קביעה?]],"")</f>
        <v/>
      </c>
      <c r="X1091" s="14" t="str">
        <f>IF(AND(טבלה20[[#This Row],[הפרש קבוע אחרון]]&lt;&gt;"",J1090=""),טבלה20[[#This Row],[CycleNumber]],"")</f>
        <v/>
      </c>
      <c r="Y1091" s="14" t="str">
        <f>IF(OR(טבלה20[[#This Row],[CycleNumber]]&gt;B1092,B1092=""),טבלה20[[#This Row],[CycleNumber]],"")</f>
        <v/>
      </c>
      <c r="Z10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1" t="s">
        <v>96</v>
      </c>
      <c r="AS1091">
        <v>2</v>
      </c>
      <c r="AT1091">
        <v>30</v>
      </c>
      <c r="AU1091" t="str">
        <f t="shared" si="35"/>
        <v/>
      </c>
      <c r="AV1091" t="str">
        <f t="shared" si="36"/>
        <v/>
      </c>
    </row>
    <row r="1092" spans="1:48" x14ac:dyDescent="0.25">
      <c r="A1092" t="s">
        <v>96</v>
      </c>
      <c r="B1092">
        <v>4</v>
      </c>
      <c r="C1092">
        <v>0</v>
      </c>
      <c r="D1092">
        <v>1</v>
      </c>
      <c r="E1092">
        <v>0</v>
      </c>
      <c r="F1092">
        <v>40</v>
      </c>
      <c r="G1092">
        <f>טבלה20[[#This Row],[LengthofCycle]]+1</f>
        <v>41</v>
      </c>
      <c r="H1092" t="str">
        <f>IF(טבלה20[[#This Row],[CycleNumber]]&gt;2,IF(AND(טבלה20[[#This Row],[LengthofCycle]]-F1091=F1091-F1090,טבלה20[[#This Row],[LengthofCycle]]-F1091&lt;&gt;0),1,""),"")</f>
        <v/>
      </c>
      <c r="I1092" t="str">
        <f>IF(טבלה20[[#This Row],[דילוג]]=1,SUM(H1092:H1093),"")</f>
        <v/>
      </c>
      <c r="J1092" t="str">
        <f>IF(AND(טבלה20[[#This Row],[CycleNumber]]&gt;B1091,טבלה20[[#This Row],[CycleNumber]]&gt;2),IF(טבלה20[[#This Row],[דילוג]]=1,טבלה20[[#This Row],[LengthofCycle]]-F1091,J1091),"")</f>
        <v/>
      </c>
      <c r="K1092">
        <f>IF(AND(טבלה20[[#This Row],[CycleNumber]]&gt;B1091,טבלה20[[#This Row],[CycleNumber]]&gt;2),IF(טבלה20[[#This Row],[דילוג]]=1,1,IF(MAX(K1090:K1091)=1,1,IF(טבלה20[[#This Row],[LengthofCycle]]-F1091&lt;&gt;טבלה20[[#This Row],[הפרש קבוע אחרון]],0,""))),"")</f>
        <v>0</v>
      </c>
      <c r="L1092" t="str">
        <f>IF(טבלה20[[#This Row],[CycleNumber]]&lt;3,"",IF(טבלה20[[#This Row],[דילוג]]=1,1,IF(L1091="","",IF(טבלה20[[#This Row],[LengthofCycle]]-F1091=טבלה20[[#This Row],[הפרש קבוע אחרון]],1,IF(L1091+1&gt;3,"",L1091+1)))))</f>
        <v/>
      </c>
      <c r="M1092" t="str">
        <f>IF(AND(טבלה20[[#This Row],[פעילות]]=1,L1093=2,L1094=1,B1094&gt;טבלה20[[#This Row],[CycleNumber]]),1,"")</f>
        <v/>
      </c>
      <c r="N1092" t="str">
        <f>IF(AND(טבלה20[[#This Row],[האם יש לאישה וסת דילוג?]]=1,טבלה20[[#This Row],[CycleNumber]]&gt;5),IF(AND(טבלה20[[#This Row],[LengthofCycle]]=F1089,F1091=F1088,F1090=F1087),1,""),"")</f>
        <v/>
      </c>
      <c r="O1092" t="str">
        <f>IF(OR(טבלה20[[#This Row],[פעילות]]="",L1091=""),"",IF(טבלה20[[#This Row],[פעילות]]=1,1,0))</f>
        <v/>
      </c>
      <c r="P1092" t="str">
        <f>IF(AND(טבלה20[[#This Row],[הפרש קבוע אחרון]]&lt;&gt;"",טבלה20[[#This Row],[CycleNumber]]&lt;B1093,B1093&lt;&gt;"",טבלה20[[#This Row],[פעילות]]&lt;4),IF(F1093-טבלה20[[#This Row],[LengthofCycle]]=טבלה20[[#This Row],[הפרש קבוע אחרון]],1,0),"")</f>
        <v/>
      </c>
      <c r="Q1092" s="14" t="str">
        <f>IF(טבלה20[[#This Row],[פעילות]]="","",IF(OR(Q1091="",AND(טבלה20[[#This Row],[דילוג]]=1,L1091=3)),1,Q1091+1))</f>
        <v/>
      </c>
      <c r="R1092" s="14" t="str">
        <f>IF(AND(טבלה20[[#This Row],[מחזורי פעילות]]=3,H1093=1,טבלה20[[#This Row],[הפרש קבוע אחרון]]&lt;&gt;J1093),1,"")</f>
        <v/>
      </c>
      <c r="S1092" s="14" t="str">
        <f>IF(AND(טבלה20[[#This Row],[מחזורי פעילות]]=3,H1093=1,טבלה20[[#This Row],[הפרש קבוע אחרון]]=J1093),1,"")</f>
        <v/>
      </c>
      <c r="T1092" s="14" t="str">
        <f>IF(AND(טבלה20[[#This Row],[דילוג]]=1,טבלה20[[#This Row],[הפרש קבוע אחרון]]=J1091,טבלה20[[#This Row],[מחזורי פעילות]]&gt;1),1,"")</f>
        <v/>
      </c>
      <c r="U1092" s="14" t="str">
        <f>IF(OR(AND(טבלה20[[#This Row],[מחזורי פעילות]]&lt;&gt;"",Q1093=""),AND(טבלה20[[#This Row],[פעילות]]=3,Q1093=1)),טבלה20[[#This Row],[מחזורי פעילות]],"")</f>
        <v/>
      </c>
      <c r="V1092" s="14" t="str">
        <f>IF(טבלה20[[#This Row],[באיזה מחזור נעקר אחרי קביעה?]]&lt;&gt;"",1,"")</f>
        <v/>
      </c>
      <c r="W1092" s="14" t="str">
        <f>IF(AND(טבלה20[[#This Row],[באיזה מחזור נעקר אחרי קביעה?]]&lt;&gt;"",טבלה20[[#This Row],[CycleNumber]]&gt;B1093),טבלה20[[#This Row],[באיזה מחזור נעקר אחרי קביעה?]],"")</f>
        <v/>
      </c>
      <c r="X1092" s="14" t="str">
        <f>IF(AND(טבלה20[[#This Row],[הפרש קבוע אחרון]]&lt;&gt;"",J1091=""),טבלה20[[#This Row],[CycleNumber]],"")</f>
        <v/>
      </c>
      <c r="Y1092" s="14" t="str">
        <f>IF(OR(טבלה20[[#This Row],[CycleNumber]]&gt;B1093,B1093=""),טבלה20[[#This Row],[CycleNumber]],"")</f>
        <v/>
      </c>
      <c r="Z10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2" t="s">
        <v>96</v>
      </c>
      <c r="AS1092">
        <v>3</v>
      </c>
      <c r="AT1092">
        <v>33</v>
      </c>
      <c r="AU1092">
        <f t="shared" si="35"/>
        <v>0</v>
      </c>
      <c r="AV1092" t="str">
        <f t="shared" si="36"/>
        <v/>
      </c>
    </row>
    <row r="1093" spans="1:48" x14ac:dyDescent="0.25">
      <c r="A1093" t="s">
        <v>96</v>
      </c>
      <c r="B1093">
        <v>5</v>
      </c>
      <c r="C1093">
        <v>0</v>
      </c>
      <c r="D1093">
        <v>1</v>
      </c>
      <c r="E1093">
        <v>0</v>
      </c>
      <c r="F1093">
        <v>29</v>
      </c>
      <c r="G1093">
        <f>טבלה20[[#This Row],[LengthofCycle]]+1</f>
        <v>30</v>
      </c>
      <c r="H1093" t="str">
        <f>IF(טבלה20[[#This Row],[CycleNumber]]&gt;2,IF(AND(טבלה20[[#This Row],[LengthofCycle]]-F1092=F1092-F1091,טבלה20[[#This Row],[LengthofCycle]]-F1092&lt;&gt;0),1,""),"")</f>
        <v/>
      </c>
      <c r="I1093" t="str">
        <f>IF(טבלה20[[#This Row],[דילוג]]=1,SUM(H1093:H1094),"")</f>
        <v/>
      </c>
      <c r="J1093" t="str">
        <f>IF(AND(טבלה20[[#This Row],[CycleNumber]]&gt;B1092,טבלה20[[#This Row],[CycleNumber]]&gt;2),IF(טבלה20[[#This Row],[דילוג]]=1,טבלה20[[#This Row],[LengthofCycle]]-F1092,J1092),"")</f>
        <v/>
      </c>
      <c r="K1093">
        <f>IF(AND(טבלה20[[#This Row],[CycleNumber]]&gt;B1092,טבלה20[[#This Row],[CycleNumber]]&gt;2),IF(טבלה20[[#This Row],[דילוג]]=1,1,IF(MAX(K1091:K1092)=1,1,IF(טבלה20[[#This Row],[LengthofCycle]]-F1092&lt;&gt;טבלה20[[#This Row],[הפרש קבוע אחרון]],0,""))),"")</f>
        <v>0</v>
      </c>
      <c r="L1093" t="str">
        <f>IF(טבלה20[[#This Row],[CycleNumber]]&lt;3,"",IF(טבלה20[[#This Row],[דילוג]]=1,1,IF(L1092="","",IF(טבלה20[[#This Row],[LengthofCycle]]-F1092=טבלה20[[#This Row],[הפרש קבוע אחרון]],1,IF(L1092+1&gt;3,"",L1092+1)))))</f>
        <v/>
      </c>
      <c r="M1093" t="str">
        <f>IF(AND(טבלה20[[#This Row],[פעילות]]=1,L1094=2,L1095=1,B1095&gt;טבלה20[[#This Row],[CycleNumber]]),1,"")</f>
        <v/>
      </c>
      <c r="N1093" t="str">
        <f>IF(AND(טבלה20[[#This Row],[האם יש לאישה וסת דילוג?]]=1,טבלה20[[#This Row],[CycleNumber]]&gt;5),IF(AND(טבלה20[[#This Row],[LengthofCycle]]=F1090,F1092=F1089,F1091=F1088),1,""),"")</f>
        <v/>
      </c>
      <c r="O1093" t="str">
        <f>IF(OR(טבלה20[[#This Row],[פעילות]]="",L1092=""),"",IF(טבלה20[[#This Row],[פעילות]]=1,1,0))</f>
        <v/>
      </c>
      <c r="P1093" t="str">
        <f>IF(AND(טבלה20[[#This Row],[הפרש קבוע אחרון]]&lt;&gt;"",טבלה20[[#This Row],[CycleNumber]]&lt;B1094,B1094&lt;&gt;"",טבלה20[[#This Row],[פעילות]]&lt;4),IF(F1094-טבלה20[[#This Row],[LengthofCycle]]=טבלה20[[#This Row],[הפרש קבוע אחרון]],1,0),"")</f>
        <v/>
      </c>
      <c r="Q1093" s="14" t="str">
        <f>IF(טבלה20[[#This Row],[פעילות]]="","",IF(OR(Q1092="",AND(טבלה20[[#This Row],[דילוג]]=1,L1092=3)),1,Q1092+1))</f>
        <v/>
      </c>
      <c r="R1093" s="14" t="str">
        <f>IF(AND(טבלה20[[#This Row],[מחזורי פעילות]]=3,H1094=1,טבלה20[[#This Row],[הפרש קבוע אחרון]]&lt;&gt;J1094),1,"")</f>
        <v/>
      </c>
      <c r="S1093" s="14" t="str">
        <f>IF(AND(טבלה20[[#This Row],[מחזורי פעילות]]=3,H1094=1,טבלה20[[#This Row],[הפרש קבוע אחרון]]=J1094),1,"")</f>
        <v/>
      </c>
      <c r="T1093" s="14" t="str">
        <f>IF(AND(טבלה20[[#This Row],[דילוג]]=1,טבלה20[[#This Row],[הפרש קבוע אחרון]]=J1092,טבלה20[[#This Row],[מחזורי פעילות]]&gt;1),1,"")</f>
        <v/>
      </c>
      <c r="U1093" s="14" t="str">
        <f>IF(OR(AND(טבלה20[[#This Row],[מחזורי פעילות]]&lt;&gt;"",Q1094=""),AND(טבלה20[[#This Row],[פעילות]]=3,Q1094=1)),טבלה20[[#This Row],[מחזורי פעילות]],"")</f>
        <v/>
      </c>
      <c r="V1093" s="14" t="str">
        <f>IF(טבלה20[[#This Row],[באיזה מחזור נעקר אחרי קביעה?]]&lt;&gt;"",1,"")</f>
        <v/>
      </c>
      <c r="W1093" s="14" t="str">
        <f>IF(AND(טבלה20[[#This Row],[באיזה מחזור נעקר אחרי קביעה?]]&lt;&gt;"",טבלה20[[#This Row],[CycleNumber]]&gt;B1094),טבלה20[[#This Row],[באיזה מחזור נעקר אחרי קביעה?]],"")</f>
        <v/>
      </c>
      <c r="X1093" s="14" t="str">
        <f>IF(AND(טבלה20[[#This Row],[הפרש קבוע אחרון]]&lt;&gt;"",J1092=""),טבלה20[[#This Row],[CycleNumber]],"")</f>
        <v/>
      </c>
      <c r="Y1093" s="14" t="str">
        <f>IF(OR(טבלה20[[#This Row],[CycleNumber]]&gt;B1094,B1094=""),טבלה20[[#This Row],[CycleNumber]],"")</f>
        <v/>
      </c>
      <c r="Z10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3" t="s">
        <v>96</v>
      </c>
      <c r="AS1093">
        <v>4</v>
      </c>
      <c r="AT1093">
        <v>40</v>
      </c>
      <c r="AU1093">
        <f t="shared" ref="AU1093:AU1156" si="37">IF(AS1093=AS1091+2,IF(AND(AT1091-AT1092=AT1092-AT1093,AT1091-AT1092&lt;&gt;0),1,0),"")</f>
        <v>0</v>
      </c>
      <c r="AV1093" t="str">
        <f t="shared" si="36"/>
        <v/>
      </c>
    </row>
    <row r="1094" spans="1:48" x14ac:dyDescent="0.25">
      <c r="A1094" t="s">
        <v>96</v>
      </c>
      <c r="B1094">
        <v>6</v>
      </c>
      <c r="C1094">
        <v>0</v>
      </c>
      <c r="D1094">
        <v>1</v>
      </c>
      <c r="E1094">
        <v>0</v>
      </c>
      <c r="F1094">
        <v>29</v>
      </c>
      <c r="G1094">
        <f>טבלה20[[#This Row],[LengthofCycle]]+1</f>
        <v>30</v>
      </c>
      <c r="H1094" t="str">
        <f>IF(טבלה20[[#This Row],[CycleNumber]]&gt;2,IF(AND(טבלה20[[#This Row],[LengthofCycle]]-F1093=F1093-F1092,טבלה20[[#This Row],[LengthofCycle]]-F1093&lt;&gt;0),1,""),"")</f>
        <v/>
      </c>
      <c r="I1094" t="str">
        <f>IF(טבלה20[[#This Row],[דילוג]]=1,SUM(H1094:H1095),"")</f>
        <v/>
      </c>
      <c r="J1094" t="str">
        <f>IF(AND(טבלה20[[#This Row],[CycleNumber]]&gt;B1093,טבלה20[[#This Row],[CycleNumber]]&gt;2),IF(טבלה20[[#This Row],[דילוג]]=1,טבלה20[[#This Row],[LengthofCycle]]-F1093,J1093),"")</f>
        <v/>
      </c>
      <c r="K1094">
        <f>IF(AND(טבלה20[[#This Row],[CycleNumber]]&gt;B1093,טבלה20[[#This Row],[CycleNumber]]&gt;2),IF(טבלה20[[#This Row],[דילוג]]=1,1,IF(MAX(K1092:K1093)=1,1,IF(טבלה20[[#This Row],[LengthofCycle]]-F1093&lt;&gt;טבלה20[[#This Row],[הפרש קבוע אחרון]],0,""))),"")</f>
        <v>0</v>
      </c>
      <c r="L1094" t="str">
        <f>IF(טבלה20[[#This Row],[CycleNumber]]&lt;3,"",IF(טבלה20[[#This Row],[דילוג]]=1,1,IF(L1093="","",IF(טבלה20[[#This Row],[LengthofCycle]]-F1093=טבלה20[[#This Row],[הפרש קבוע אחרון]],1,IF(L1093+1&gt;3,"",L1093+1)))))</f>
        <v/>
      </c>
      <c r="M1094" t="str">
        <f>IF(AND(טבלה20[[#This Row],[פעילות]]=1,L1095=2,L1096=1,B1096&gt;טבלה20[[#This Row],[CycleNumber]]),1,"")</f>
        <v/>
      </c>
      <c r="N1094" t="str">
        <f>IF(AND(טבלה20[[#This Row],[האם יש לאישה וסת דילוג?]]=1,טבלה20[[#This Row],[CycleNumber]]&gt;5),IF(AND(טבלה20[[#This Row],[LengthofCycle]]=F1091,F1093=F1090,F1092=F1089),1,""),"")</f>
        <v/>
      </c>
      <c r="O1094" t="str">
        <f>IF(OR(טבלה20[[#This Row],[פעילות]]="",L1093=""),"",IF(טבלה20[[#This Row],[פעילות]]=1,1,0))</f>
        <v/>
      </c>
      <c r="P1094" t="str">
        <f>IF(AND(טבלה20[[#This Row],[הפרש קבוע אחרון]]&lt;&gt;"",טבלה20[[#This Row],[CycleNumber]]&lt;B1095,B1095&lt;&gt;"",טבלה20[[#This Row],[פעילות]]&lt;4),IF(F1095-טבלה20[[#This Row],[LengthofCycle]]=טבלה20[[#This Row],[הפרש קבוע אחרון]],1,0),"")</f>
        <v/>
      </c>
      <c r="Q1094" s="14" t="str">
        <f>IF(טבלה20[[#This Row],[פעילות]]="","",IF(OR(Q1093="",AND(טבלה20[[#This Row],[דילוג]]=1,L1093=3)),1,Q1093+1))</f>
        <v/>
      </c>
      <c r="R1094" s="14" t="str">
        <f>IF(AND(טבלה20[[#This Row],[מחזורי פעילות]]=3,H1095=1,טבלה20[[#This Row],[הפרש קבוע אחרון]]&lt;&gt;J1095),1,"")</f>
        <v/>
      </c>
      <c r="S1094" s="14" t="str">
        <f>IF(AND(טבלה20[[#This Row],[מחזורי פעילות]]=3,H1095=1,טבלה20[[#This Row],[הפרש קבוע אחרון]]=J1095),1,"")</f>
        <v/>
      </c>
      <c r="T1094" s="14" t="str">
        <f>IF(AND(טבלה20[[#This Row],[דילוג]]=1,טבלה20[[#This Row],[הפרש קבוע אחרון]]=J1093,טבלה20[[#This Row],[מחזורי פעילות]]&gt;1),1,"")</f>
        <v/>
      </c>
      <c r="U1094" s="14" t="str">
        <f>IF(OR(AND(טבלה20[[#This Row],[מחזורי פעילות]]&lt;&gt;"",Q1095=""),AND(טבלה20[[#This Row],[פעילות]]=3,Q1095=1)),טבלה20[[#This Row],[מחזורי פעילות]],"")</f>
        <v/>
      </c>
      <c r="V1094" s="14" t="str">
        <f>IF(טבלה20[[#This Row],[באיזה מחזור נעקר אחרי קביעה?]]&lt;&gt;"",1,"")</f>
        <v/>
      </c>
      <c r="W1094" s="14" t="str">
        <f>IF(AND(טבלה20[[#This Row],[באיזה מחזור נעקר אחרי קביעה?]]&lt;&gt;"",טבלה20[[#This Row],[CycleNumber]]&gt;B1095),טבלה20[[#This Row],[באיזה מחזור נעקר אחרי קביעה?]],"")</f>
        <v/>
      </c>
      <c r="X1094" s="14" t="str">
        <f>IF(AND(טבלה20[[#This Row],[הפרש קבוע אחרון]]&lt;&gt;"",J1093=""),טבלה20[[#This Row],[CycleNumber]],"")</f>
        <v/>
      </c>
      <c r="Y1094" s="14" t="str">
        <f>IF(OR(טבלה20[[#This Row],[CycleNumber]]&gt;B1095,B1095=""),טבלה20[[#This Row],[CycleNumber]],"")</f>
        <v/>
      </c>
      <c r="Z10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4" t="s">
        <v>96</v>
      </c>
      <c r="AS1094">
        <v>5</v>
      </c>
      <c r="AT1094">
        <v>29</v>
      </c>
      <c r="AU1094">
        <f t="shared" si="37"/>
        <v>0</v>
      </c>
      <c r="AV1094" t="str">
        <f t="shared" ref="AV1094:AV1157" si="38">IF(AND(AU1094=1,AU1093=1),1,"")</f>
        <v/>
      </c>
    </row>
    <row r="1095" spans="1:48" x14ac:dyDescent="0.25">
      <c r="A1095" t="s">
        <v>96</v>
      </c>
      <c r="B1095">
        <v>7</v>
      </c>
      <c r="C1095">
        <v>0</v>
      </c>
      <c r="D1095">
        <v>1</v>
      </c>
      <c r="E1095">
        <v>0</v>
      </c>
      <c r="F1095">
        <v>28</v>
      </c>
      <c r="G1095">
        <f>טבלה20[[#This Row],[LengthofCycle]]+1</f>
        <v>29</v>
      </c>
      <c r="H1095" t="str">
        <f>IF(טבלה20[[#This Row],[CycleNumber]]&gt;2,IF(AND(טבלה20[[#This Row],[LengthofCycle]]-F1094=F1094-F1093,טבלה20[[#This Row],[LengthofCycle]]-F1094&lt;&gt;0),1,""),"")</f>
        <v/>
      </c>
      <c r="I1095" t="str">
        <f>IF(טבלה20[[#This Row],[דילוג]]=1,SUM(H1095:H1096),"")</f>
        <v/>
      </c>
      <c r="J1095" t="str">
        <f>IF(AND(טבלה20[[#This Row],[CycleNumber]]&gt;B1094,טבלה20[[#This Row],[CycleNumber]]&gt;2),IF(טבלה20[[#This Row],[דילוג]]=1,טבלה20[[#This Row],[LengthofCycle]]-F1094,J1094),"")</f>
        <v/>
      </c>
      <c r="K1095">
        <f>IF(AND(טבלה20[[#This Row],[CycleNumber]]&gt;B1094,טבלה20[[#This Row],[CycleNumber]]&gt;2),IF(טבלה20[[#This Row],[דילוג]]=1,1,IF(MAX(K1093:K1094)=1,1,IF(טבלה20[[#This Row],[LengthofCycle]]-F1094&lt;&gt;טבלה20[[#This Row],[הפרש קבוע אחרון]],0,""))),"")</f>
        <v>0</v>
      </c>
      <c r="L1095" t="str">
        <f>IF(טבלה20[[#This Row],[CycleNumber]]&lt;3,"",IF(טבלה20[[#This Row],[דילוג]]=1,1,IF(L1094="","",IF(טבלה20[[#This Row],[LengthofCycle]]-F1094=טבלה20[[#This Row],[הפרש קבוע אחרון]],1,IF(L1094+1&gt;3,"",L1094+1)))))</f>
        <v/>
      </c>
      <c r="M1095" t="str">
        <f>IF(AND(טבלה20[[#This Row],[פעילות]]=1,L1096=2,L1097=1,B1097&gt;טבלה20[[#This Row],[CycleNumber]]),1,"")</f>
        <v/>
      </c>
      <c r="N1095" t="str">
        <f>IF(AND(טבלה20[[#This Row],[האם יש לאישה וסת דילוג?]]=1,טבלה20[[#This Row],[CycleNumber]]&gt;5),IF(AND(טבלה20[[#This Row],[LengthofCycle]]=F1092,F1094=F1091,F1093=F1090),1,""),"")</f>
        <v/>
      </c>
      <c r="O1095" t="str">
        <f>IF(OR(טבלה20[[#This Row],[פעילות]]="",L1094=""),"",IF(טבלה20[[#This Row],[פעילות]]=1,1,0))</f>
        <v/>
      </c>
      <c r="P1095" t="str">
        <f>IF(AND(טבלה20[[#This Row],[הפרש קבוע אחרון]]&lt;&gt;"",טבלה20[[#This Row],[CycleNumber]]&lt;B1096,B1096&lt;&gt;"",טבלה20[[#This Row],[פעילות]]&lt;4),IF(F1096-טבלה20[[#This Row],[LengthofCycle]]=טבלה20[[#This Row],[הפרש קבוע אחרון]],1,0),"")</f>
        <v/>
      </c>
      <c r="Q1095" s="14" t="str">
        <f>IF(טבלה20[[#This Row],[פעילות]]="","",IF(OR(Q1094="",AND(טבלה20[[#This Row],[דילוג]]=1,L1094=3)),1,Q1094+1))</f>
        <v/>
      </c>
      <c r="R1095" s="14" t="str">
        <f>IF(AND(טבלה20[[#This Row],[מחזורי פעילות]]=3,H1096=1,טבלה20[[#This Row],[הפרש קבוע אחרון]]&lt;&gt;J1096),1,"")</f>
        <v/>
      </c>
      <c r="S1095" s="14" t="str">
        <f>IF(AND(טבלה20[[#This Row],[מחזורי פעילות]]=3,H1096=1,טבלה20[[#This Row],[הפרש קבוע אחרון]]=J1096),1,"")</f>
        <v/>
      </c>
      <c r="T1095" s="14" t="str">
        <f>IF(AND(טבלה20[[#This Row],[דילוג]]=1,טבלה20[[#This Row],[הפרש קבוע אחרון]]=J1094,טבלה20[[#This Row],[מחזורי פעילות]]&gt;1),1,"")</f>
        <v/>
      </c>
      <c r="U1095" s="14" t="str">
        <f>IF(OR(AND(טבלה20[[#This Row],[מחזורי פעילות]]&lt;&gt;"",Q1096=""),AND(טבלה20[[#This Row],[פעילות]]=3,Q1096=1)),טבלה20[[#This Row],[מחזורי פעילות]],"")</f>
        <v/>
      </c>
      <c r="V1095" s="14" t="str">
        <f>IF(טבלה20[[#This Row],[באיזה מחזור נעקר אחרי קביעה?]]&lt;&gt;"",1,"")</f>
        <v/>
      </c>
      <c r="W1095" s="14" t="str">
        <f>IF(AND(טבלה20[[#This Row],[באיזה מחזור נעקר אחרי קביעה?]]&lt;&gt;"",טבלה20[[#This Row],[CycleNumber]]&gt;B1096),טבלה20[[#This Row],[באיזה מחזור נעקר אחרי קביעה?]],"")</f>
        <v/>
      </c>
      <c r="X1095" s="14" t="str">
        <f>IF(AND(טבלה20[[#This Row],[הפרש קבוע אחרון]]&lt;&gt;"",J1094=""),טבלה20[[#This Row],[CycleNumber]],"")</f>
        <v/>
      </c>
      <c r="Y1095" s="14" t="str">
        <f>IF(OR(טבלה20[[#This Row],[CycleNumber]]&gt;B1096,B1096=""),טבלה20[[#This Row],[CycleNumber]],"")</f>
        <v/>
      </c>
      <c r="Z10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5" t="s">
        <v>96</v>
      </c>
      <c r="AS1095">
        <v>6</v>
      </c>
      <c r="AT1095">
        <v>29</v>
      </c>
      <c r="AU1095">
        <f t="shared" si="37"/>
        <v>0</v>
      </c>
      <c r="AV1095" t="str">
        <f t="shared" si="38"/>
        <v/>
      </c>
    </row>
    <row r="1096" spans="1:48" x14ac:dyDescent="0.25">
      <c r="A1096" t="s">
        <v>96</v>
      </c>
      <c r="B1096">
        <v>8</v>
      </c>
      <c r="C1096">
        <v>0</v>
      </c>
      <c r="D1096">
        <v>1</v>
      </c>
      <c r="E1096">
        <v>0</v>
      </c>
      <c r="F1096">
        <v>28</v>
      </c>
      <c r="G1096">
        <f>טבלה20[[#This Row],[LengthofCycle]]+1</f>
        <v>29</v>
      </c>
      <c r="H1096" t="str">
        <f>IF(טבלה20[[#This Row],[CycleNumber]]&gt;2,IF(AND(טבלה20[[#This Row],[LengthofCycle]]-F1095=F1095-F1094,טבלה20[[#This Row],[LengthofCycle]]-F1095&lt;&gt;0),1,""),"")</f>
        <v/>
      </c>
      <c r="I1096" t="str">
        <f>IF(טבלה20[[#This Row],[דילוג]]=1,SUM(H1096:H1097),"")</f>
        <v/>
      </c>
      <c r="J1096" t="str">
        <f>IF(AND(טבלה20[[#This Row],[CycleNumber]]&gt;B1095,טבלה20[[#This Row],[CycleNumber]]&gt;2),IF(טבלה20[[#This Row],[דילוג]]=1,טבלה20[[#This Row],[LengthofCycle]]-F1095,J1095),"")</f>
        <v/>
      </c>
      <c r="K1096">
        <f>IF(AND(טבלה20[[#This Row],[CycleNumber]]&gt;B1095,טבלה20[[#This Row],[CycleNumber]]&gt;2),IF(טבלה20[[#This Row],[דילוג]]=1,1,IF(MAX(K1094:K1095)=1,1,IF(טבלה20[[#This Row],[LengthofCycle]]-F1095&lt;&gt;טבלה20[[#This Row],[הפרש קבוע אחרון]],0,""))),"")</f>
        <v>0</v>
      </c>
      <c r="L1096" t="str">
        <f>IF(טבלה20[[#This Row],[CycleNumber]]&lt;3,"",IF(טבלה20[[#This Row],[דילוג]]=1,1,IF(L1095="","",IF(טבלה20[[#This Row],[LengthofCycle]]-F1095=טבלה20[[#This Row],[הפרש קבוע אחרון]],1,IF(L1095+1&gt;3,"",L1095+1)))))</f>
        <v/>
      </c>
      <c r="M1096" t="str">
        <f>IF(AND(טבלה20[[#This Row],[פעילות]]=1,L1097=2,L1098=1,B1098&gt;טבלה20[[#This Row],[CycleNumber]]),1,"")</f>
        <v/>
      </c>
      <c r="N1096" t="str">
        <f>IF(AND(טבלה20[[#This Row],[האם יש לאישה וסת דילוג?]]=1,טבלה20[[#This Row],[CycleNumber]]&gt;5),IF(AND(טבלה20[[#This Row],[LengthofCycle]]=F1093,F1095=F1092,F1094=F1091),1,""),"")</f>
        <v/>
      </c>
      <c r="O1096" t="str">
        <f>IF(OR(טבלה20[[#This Row],[פעילות]]="",L1095=""),"",IF(טבלה20[[#This Row],[פעילות]]=1,1,0))</f>
        <v/>
      </c>
      <c r="P1096" t="str">
        <f>IF(AND(טבלה20[[#This Row],[הפרש קבוע אחרון]]&lt;&gt;"",טבלה20[[#This Row],[CycleNumber]]&lt;B1097,B1097&lt;&gt;"",טבלה20[[#This Row],[פעילות]]&lt;4),IF(F1097-טבלה20[[#This Row],[LengthofCycle]]=טבלה20[[#This Row],[הפרש קבוע אחרון]],1,0),"")</f>
        <v/>
      </c>
      <c r="Q1096" s="14" t="str">
        <f>IF(טבלה20[[#This Row],[פעילות]]="","",IF(OR(Q1095="",AND(טבלה20[[#This Row],[דילוג]]=1,L1095=3)),1,Q1095+1))</f>
        <v/>
      </c>
      <c r="R1096" s="14" t="str">
        <f>IF(AND(טבלה20[[#This Row],[מחזורי פעילות]]=3,H1097=1,טבלה20[[#This Row],[הפרש קבוע אחרון]]&lt;&gt;J1097),1,"")</f>
        <v/>
      </c>
      <c r="S1096" s="14" t="str">
        <f>IF(AND(טבלה20[[#This Row],[מחזורי פעילות]]=3,H1097=1,טבלה20[[#This Row],[הפרש קבוע אחרון]]=J1097),1,"")</f>
        <v/>
      </c>
      <c r="T1096" s="14" t="str">
        <f>IF(AND(טבלה20[[#This Row],[דילוג]]=1,טבלה20[[#This Row],[הפרש קבוע אחרון]]=J1095,טבלה20[[#This Row],[מחזורי פעילות]]&gt;1),1,"")</f>
        <v/>
      </c>
      <c r="U1096" s="14" t="str">
        <f>IF(OR(AND(טבלה20[[#This Row],[מחזורי פעילות]]&lt;&gt;"",Q1097=""),AND(טבלה20[[#This Row],[פעילות]]=3,Q1097=1)),טבלה20[[#This Row],[מחזורי פעילות]],"")</f>
        <v/>
      </c>
      <c r="V1096" s="14" t="str">
        <f>IF(טבלה20[[#This Row],[באיזה מחזור נעקר אחרי קביעה?]]&lt;&gt;"",1,"")</f>
        <v/>
      </c>
      <c r="W1096" s="14" t="str">
        <f>IF(AND(טבלה20[[#This Row],[באיזה מחזור נעקר אחרי קביעה?]]&lt;&gt;"",טבלה20[[#This Row],[CycleNumber]]&gt;B1097),טבלה20[[#This Row],[באיזה מחזור נעקר אחרי קביעה?]],"")</f>
        <v/>
      </c>
      <c r="X1096" s="14" t="str">
        <f>IF(AND(טבלה20[[#This Row],[הפרש קבוע אחרון]]&lt;&gt;"",J1095=""),טבלה20[[#This Row],[CycleNumber]],"")</f>
        <v/>
      </c>
      <c r="Y1096" s="14" t="str">
        <f>IF(OR(טבלה20[[#This Row],[CycleNumber]]&gt;B1097,B1097=""),טבלה20[[#This Row],[CycleNumber]],"")</f>
        <v/>
      </c>
      <c r="Z10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6" t="s">
        <v>96</v>
      </c>
      <c r="AS1096">
        <v>7</v>
      </c>
      <c r="AT1096">
        <v>28</v>
      </c>
      <c r="AU1096">
        <f t="shared" si="37"/>
        <v>0</v>
      </c>
      <c r="AV1096" t="str">
        <f t="shared" si="38"/>
        <v/>
      </c>
    </row>
    <row r="1097" spans="1:48" x14ac:dyDescent="0.25">
      <c r="A1097" t="s">
        <v>96</v>
      </c>
      <c r="B1097">
        <v>9</v>
      </c>
      <c r="C1097">
        <v>0</v>
      </c>
      <c r="D1097">
        <v>1</v>
      </c>
      <c r="E1097">
        <v>0</v>
      </c>
      <c r="F1097">
        <v>34</v>
      </c>
      <c r="G1097">
        <f>טבלה20[[#This Row],[LengthofCycle]]+1</f>
        <v>35</v>
      </c>
      <c r="H1097" t="str">
        <f>IF(טבלה20[[#This Row],[CycleNumber]]&gt;2,IF(AND(טבלה20[[#This Row],[LengthofCycle]]-F1096=F1096-F1095,טבלה20[[#This Row],[LengthofCycle]]-F1096&lt;&gt;0),1,""),"")</f>
        <v/>
      </c>
      <c r="I1097" t="str">
        <f>IF(טבלה20[[#This Row],[דילוג]]=1,SUM(H1097:H1098),"")</f>
        <v/>
      </c>
      <c r="J1097" t="str">
        <f>IF(AND(טבלה20[[#This Row],[CycleNumber]]&gt;B1096,טבלה20[[#This Row],[CycleNumber]]&gt;2),IF(טבלה20[[#This Row],[דילוג]]=1,טבלה20[[#This Row],[LengthofCycle]]-F1096,J1096),"")</f>
        <v/>
      </c>
      <c r="K1097">
        <f>IF(AND(טבלה20[[#This Row],[CycleNumber]]&gt;B1096,טבלה20[[#This Row],[CycleNumber]]&gt;2),IF(טבלה20[[#This Row],[דילוג]]=1,1,IF(MAX(K1095:K1096)=1,1,IF(טבלה20[[#This Row],[LengthofCycle]]-F1096&lt;&gt;טבלה20[[#This Row],[הפרש קבוע אחרון]],0,""))),"")</f>
        <v>0</v>
      </c>
      <c r="L1097" t="str">
        <f>IF(טבלה20[[#This Row],[CycleNumber]]&lt;3,"",IF(טבלה20[[#This Row],[דילוג]]=1,1,IF(L1096="","",IF(טבלה20[[#This Row],[LengthofCycle]]-F1096=טבלה20[[#This Row],[הפרש קבוע אחרון]],1,IF(L1096+1&gt;3,"",L1096+1)))))</f>
        <v/>
      </c>
      <c r="M1097" t="str">
        <f>IF(AND(טבלה20[[#This Row],[פעילות]]=1,L1098=2,L1099=1,B1099&gt;טבלה20[[#This Row],[CycleNumber]]),1,"")</f>
        <v/>
      </c>
      <c r="N1097" t="str">
        <f>IF(AND(טבלה20[[#This Row],[האם יש לאישה וסת דילוג?]]=1,טבלה20[[#This Row],[CycleNumber]]&gt;5),IF(AND(טבלה20[[#This Row],[LengthofCycle]]=F1094,F1096=F1093,F1095=F1092),1,""),"")</f>
        <v/>
      </c>
      <c r="O1097" t="str">
        <f>IF(OR(טבלה20[[#This Row],[פעילות]]="",L1096=""),"",IF(טבלה20[[#This Row],[פעילות]]=1,1,0))</f>
        <v/>
      </c>
      <c r="P1097" t="str">
        <f>IF(AND(טבלה20[[#This Row],[הפרש קבוע אחרון]]&lt;&gt;"",טבלה20[[#This Row],[CycleNumber]]&lt;B1098,B1098&lt;&gt;"",טבלה20[[#This Row],[פעילות]]&lt;4),IF(F1098-טבלה20[[#This Row],[LengthofCycle]]=טבלה20[[#This Row],[הפרש קבוע אחרון]],1,0),"")</f>
        <v/>
      </c>
      <c r="Q1097" s="14" t="str">
        <f>IF(טבלה20[[#This Row],[פעילות]]="","",IF(OR(Q1096="",AND(טבלה20[[#This Row],[דילוג]]=1,L1096=3)),1,Q1096+1))</f>
        <v/>
      </c>
      <c r="R1097" s="14" t="str">
        <f>IF(AND(טבלה20[[#This Row],[מחזורי פעילות]]=3,H1098=1,טבלה20[[#This Row],[הפרש קבוע אחרון]]&lt;&gt;J1098),1,"")</f>
        <v/>
      </c>
      <c r="S1097" s="14" t="str">
        <f>IF(AND(טבלה20[[#This Row],[מחזורי פעילות]]=3,H1098=1,טבלה20[[#This Row],[הפרש קבוע אחרון]]=J1098),1,"")</f>
        <v/>
      </c>
      <c r="T1097" s="14" t="str">
        <f>IF(AND(טבלה20[[#This Row],[דילוג]]=1,טבלה20[[#This Row],[הפרש קבוע אחרון]]=J1096,טבלה20[[#This Row],[מחזורי פעילות]]&gt;1),1,"")</f>
        <v/>
      </c>
      <c r="U1097" s="14" t="str">
        <f>IF(OR(AND(טבלה20[[#This Row],[מחזורי פעילות]]&lt;&gt;"",Q1098=""),AND(טבלה20[[#This Row],[פעילות]]=3,Q1098=1)),טבלה20[[#This Row],[מחזורי פעילות]],"")</f>
        <v/>
      </c>
      <c r="V1097" s="14" t="str">
        <f>IF(טבלה20[[#This Row],[באיזה מחזור נעקר אחרי קביעה?]]&lt;&gt;"",1,"")</f>
        <v/>
      </c>
      <c r="W1097" s="14" t="str">
        <f>IF(AND(טבלה20[[#This Row],[באיזה מחזור נעקר אחרי קביעה?]]&lt;&gt;"",טבלה20[[#This Row],[CycleNumber]]&gt;B1098),טבלה20[[#This Row],[באיזה מחזור נעקר אחרי קביעה?]],"")</f>
        <v/>
      </c>
      <c r="X1097" s="14" t="str">
        <f>IF(AND(טבלה20[[#This Row],[הפרש קבוע אחרון]]&lt;&gt;"",J1096=""),טבלה20[[#This Row],[CycleNumber]],"")</f>
        <v/>
      </c>
      <c r="Y1097" s="14" t="str">
        <f>IF(OR(טבלה20[[#This Row],[CycleNumber]]&gt;B1098,B1098=""),טבלה20[[#This Row],[CycleNumber]],"")</f>
        <v/>
      </c>
      <c r="Z10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7" t="s">
        <v>96</v>
      </c>
      <c r="AS1097">
        <v>8</v>
      </c>
      <c r="AT1097">
        <v>28</v>
      </c>
      <c r="AU1097">
        <f t="shared" si="37"/>
        <v>0</v>
      </c>
      <c r="AV1097" t="str">
        <f t="shared" si="38"/>
        <v/>
      </c>
    </row>
    <row r="1098" spans="1:48" x14ac:dyDescent="0.25">
      <c r="A1098" t="s">
        <v>96</v>
      </c>
      <c r="B1098">
        <v>10</v>
      </c>
      <c r="C1098">
        <v>0</v>
      </c>
      <c r="D1098">
        <v>1</v>
      </c>
      <c r="E1098">
        <v>0</v>
      </c>
      <c r="F1098">
        <v>32</v>
      </c>
      <c r="G1098">
        <f>טבלה20[[#This Row],[LengthofCycle]]+1</f>
        <v>33</v>
      </c>
      <c r="H1098" t="str">
        <f>IF(טבלה20[[#This Row],[CycleNumber]]&gt;2,IF(AND(טבלה20[[#This Row],[LengthofCycle]]-F1097=F1097-F1096,טבלה20[[#This Row],[LengthofCycle]]-F1097&lt;&gt;0),1,""),"")</f>
        <v/>
      </c>
      <c r="I1098" t="str">
        <f>IF(טבלה20[[#This Row],[דילוג]]=1,SUM(H1098:H1099),"")</f>
        <v/>
      </c>
      <c r="J1098" t="str">
        <f>IF(AND(טבלה20[[#This Row],[CycleNumber]]&gt;B1097,טבלה20[[#This Row],[CycleNumber]]&gt;2),IF(טבלה20[[#This Row],[דילוג]]=1,טבלה20[[#This Row],[LengthofCycle]]-F1097,J1097),"")</f>
        <v/>
      </c>
      <c r="K1098">
        <f>IF(AND(טבלה20[[#This Row],[CycleNumber]]&gt;B1097,טבלה20[[#This Row],[CycleNumber]]&gt;2),IF(טבלה20[[#This Row],[דילוג]]=1,1,IF(MAX(K1096:K1097)=1,1,IF(טבלה20[[#This Row],[LengthofCycle]]-F1097&lt;&gt;טבלה20[[#This Row],[הפרש קבוע אחרון]],0,""))),"")</f>
        <v>0</v>
      </c>
      <c r="L1098" t="str">
        <f>IF(טבלה20[[#This Row],[CycleNumber]]&lt;3,"",IF(טבלה20[[#This Row],[דילוג]]=1,1,IF(L1097="","",IF(טבלה20[[#This Row],[LengthofCycle]]-F1097=טבלה20[[#This Row],[הפרש קבוע אחרון]],1,IF(L1097+1&gt;3,"",L1097+1)))))</f>
        <v/>
      </c>
      <c r="M1098" t="str">
        <f>IF(AND(טבלה20[[#This Row],[פעילות]]=1,L1099=2,L1100=1,B1100&gt;טבלה20[[#This Row],[CycleNumber]]),1,"")</f>
        <v/>
      </c>
      <c r="N1098" t="str">
        <f>IF(AND(טבלה20[[#This Row],[האם יש לאישה וסת דילוג?]]=1,טבלה20[[#This Row],[CycleNumber]]&gt;5),IF(AND(טבלה20[[#This Row],[LengthofCycle]]=F1095,F1097=F1094,F1096=F1093),1,""),"")</f>
        <v/>
      </c>
      <c r="O1098" t="str">
        <f>IF(OR(טבלה20[[#This Row],[פעילות]]="",L1097=""),"",IF(טבלה20[[#This Row],[פעילות]]=1,1,0))</f>
        <v/>
      </c>
      <c r="P1098" t="str">
        <f>IF(AND(טבלה20[[#This Row],[הפרש קבוע אחרון]]&lt;&gt;"",טבלה20[[#This Row],[CycleNumber]]&lt;B1099,B1099&lt;&gt;"",טבלה20[[#This Row],[פעילות]]&lt;4),IF(F1099-טבלה20[[#This Row],[LengthofCycle]]=טבלה20[[#This Row],[הפרש קבוע אחרון]],1,0),"")</f>
        <v/>
      </c>
      <c r="Q1098" s="14" t="str">
        <f>IF(טבלה20[[#This Row],[פעילות]]="","",IF(OR(Q1097="",AND(טבלה20[[#This Row],[דילוג]]=1,L1097=3)),1,Q1097+1))</f>
        <v/>
      </c>
      <c r="R1098" s="14" t="str">
        <f>IF(AND(טבלה20[[#This Row],[מחזורי פעילות]]=3,H1099=1,טבלה20[[#This Row],[הפרש קבוע אחרון]]&lt;&gt;J1099),1,"")</f>
        <v/>
      </c>
      <c r="S1098" s="14" t="str">
        <f>IF(AND(טבלה20[[#This Row],[מחזורי פעילות]]=3,H1099=1,טבלה20[[#This Row],[הפרש קבוע אחרון]]=J1099),1,"")</f>
        <v/>
      </c>
      <c r="T1098" s="14" t="str">
        <f>IF(AND(טבלה20[[#This Row],[דילוג]]=1,טבלה20[[#This Row],[הפרש קבוע אחרון]]=J1097,טבלה20[[#This Row],[מחזורי פעילות]]&gt;1),1,"")</f>
        <v/>
      </c>
      <c r="U1098" s="14" t="str">
        <f>IF(OR(AND(טבלה20[[#This Row],[מחזורי פעילות]]&lt;&gt;"",Q1099=""),AND(טבלה20[[#This Row],[פעילות]]=3,Q1099=1)),טבלה20[[#This Row],[מחזורי פעילות]],"")</f>
        <v/>
      </c>
      <c r="V1098" s="14" t="str">
        <f>IF(טבלה20[[#This Row],[באיזה מחזור נעקר אחרי קביעה?]]&lt;&gt;"",1,"")</f>
        <v/>
      </c>
      <c r="W1098" s="14" t="str">
        <f>IF(AND(טבלה20[[#This Row],[באיזה מחזור נעקר אחרי קביעה?]]&lt;&gt;"",טבלה20[[#This Row],[CycleNumber]]&gt;B1099),טבלה20[[#This Row],[באיזה מחזור נעקר אחרי קביעה?]],"")</f>
        <v/>
      </c>
      <c r="X1098" s="14" t="str">
        <f>IF(AND(טבלה20[[#This Row],[הפרש קבוע אחרון]]&lt;&gt;"",J1097=""),טבלה20[[#This Row],[CycleNumber]],"")</f>
        <v/>
      </c>
      <c r="Y1098" s="14" t="str">
        <f>IF(OR(טבלה20[[#This Row],[CycleNumber]]&gt;B1099,B1099=""),טבלה20[[#This Row],[CycleNumber]],"")</f>
        <v/>
      </c>
      <c r="Z10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8" t="s">
        <v>96</v>
      </c>
      <c r="AS1098">
        <v>9</v>
      </c>
      <c r="AT1098">
        <v>34</v>
      </c>
      <c r="AU1098">
        <f t="shared" si="37"/>
        <v>0</v>
      </c>
      <c r="AV1098" t="str">
        <f t="shared" si="38"/>
        <v/>
      </c>
    </row>
    <row r="1099" spans="1:48" x14ac:dyDescent="0.25">
      <c r="A1099" t="s">
        <v>96</v>
      </c>
      <c r="B1099">
        <v>11</v>
      </c>
      <c r="C1099">
        <v>0</v>
      </c>
      <c r="D1099">
        <v>1</v>
      </c>
      <c r="E1099">
        <v>0</v>
      </c>
      <c r="F1099">
        <v>29</v>
      </c>
      <c r="G1099">
        <f>טבלה20[[#This Row],[LengthofCycle]]+1</f>
        <v>30</v>
      </c>
      <c r="H1099" t="str">
        <f>IF(טבלה20[[#This Row],[CycleNumber]]&gt;2,IF(AND(טבלה20[[#This Row],[LengthofCycle]]-F1098=F1098-F1097,טבלה20[[#This Row],[LengthofCycle]]-F1098&lt;&gt;0),1,""),"")</f>
        <v/>
      </c>
      <c r="I1099" t="str">
        <f>IF(טבלה20[[#This Row],[דילוג]]=1,SUM(H1099:H1100),"")</f>
        <v/>
      </c>
      <c r="J1099" t="str">
        <f>IF(AND(טבלה20[[#This Row],[CycleNumber]]&gt;B1098,טבלה20[[#This Row],[CycleNumber]]&gt;2),IF(טבלה20[[#This Row],[דילוג]]=1,טבלה20[[#This Row],[LengthofCycle]]-F1098,J1098),"")</f>
        <v/>
      </c>
      <c r="K1099">
        <f>IF(AND(טבלה20[[#This Row],[CycleNumber]]&gt;B1098,טבלה20[[#This Row],[CycleNumber]]&gt;2),IF(טבלה20[[#This Row],[דילוג]]=1,1,IF(MAX(K1097:K1098)=1,1,IF(טבלה20[[#This Row],[LengthofCycle]]-F1098&lt;&gt;טבלה20[[#This Row],[הפרש קבוע אחרון]],0,""))),"")</f>
        <v>0</v>
      </c>
      <c r="L1099" t="str">
        <f>IF(טבלה20[[#This Row],[CycleNumber]]&lt;3,"",IF(טבלה20[[#This Row],[דילוג]]=1,1,IF(L1098="","",IF(טבלה20[[#This Row],[LengthofCycle]]-F1098=טבלה20[[#This Row],[הפרש קבוע אחרון]],1,IF(L1098+1&gt;3,"",L1098+1)))))</f>
        <v/>
      </c>
      <c r="M1099" t="str">
        <f>IF(AND(טבלה20[[#This Row],[פעילות]]=1,L1100=2,L1101=1,B1101&gt;טבלה20[[#This Row],[CycleNumber]]),1,"")</f>
        <v/>
      </c>
      <c r="N1099" t="str">
        <f>IF(AND(טבלה20[[#This Row],[האם יש לאישה וסת דילוג?]]=1,טבלה20[[#This Row],[CycleNumber]]&gt;5),IF(AND(טבלה20[[#This Row],[LengthofCycle]]=F1096,F1098=F1095,F1097=F1094),1,""),"")</f>
        <v/>
      </c>
      <c r="O1099" t="str">
        <f>IF(OR(טבלה20[[#This Row],[פעילות]]="",L1098=""),"",IF(טבלה20[[#This Row],[פעילות]]=1,1,0))</f>
        <v/>
      </c>
      <c r="P1099" t="str">
        <f>IF(AND(טבלה20[[#This Row],[הפרש קבוע אחרון]]&lt;&gt;"",טבלה20[[#This Row],[CycleNumber]]&lt;B1100,B1100&lt;&gt;"",טבלה20[[#This Row],[פעילות]]&lt;4),IF(F1100-טבלה20[[#This Row],[LengthofCycle]]=טבלה20[[#This Row],[הפרש קבוע אחרון]],1,0),"")</f>
        <v/>
      </c>
      <c r="Q1099" s="14" t="str">
        <f>IF(טבלה20[[#This Row],[פעילות]]="","",IF(OR(Q1098="",AND(טבלה20[[#This Row],[דילוג]]=1,L1098=3)),1,Q1098+1))</f>
        <v/>
      </c>
      <c r="R1099" s="14" t="str">
        <f>IF(AND(טבלה20[[#This Row],[מחזורי פעילות]]=3,H1100=1,טבלה20[[#This Row],[הפרש קבוע אחרון]]&lt;&gt;J1100),1,"")</f>
        <v/>
      </c>
      <c r="S1099" s="14" t="str">
        <f>IF(AND(טבלה20[[#This Row],[מחזורי פעילות]]=3,H1100=1,טבלה20[[#This Row],[הפרש קבוע אחרון]]=J1100),1,"")</f>
        <v/>
      </c>
      <c r="T1099" s="14" t="str">
        <f>IF(AND(טבלה20[[#This Row],[דילוג]]=1,טבלה20[[#This Row],[הפרש קבוע אחרון]]=J1098,טבלה20[[#This Row],[מחזורי פעילות]]&gt;1),1,"")</f>
        <v/>
      </c>
      <c r="U1099" s="14" t="str">
        <f>IF(OR(AND(טבלה20[[#This Row],[מחזורי פעילות]]&lt;&gt;"",Q1100=""),AND(טבלה20[[#This Row],[פעילות]]=3,Q1100=1)),טבלה20[[#This Row],[מחזורי פעילות]],"")</f>
        <v/>
      </c>
      <c r="V1099" s="14" t="str">
        <f>IF(טבלה20[[#This Row],[באיזה מחזור נעקר אחרי קביעה?]]&lt;&gt;"",1,"")</f>
        <v/>
      </c>
      <c r="W1099" s="14" t="str">
        <f>IF(AND(טבלה20[[#This Row],[באיזה מחזור נעקר אחרי קביעה?]]&lt;&gt;"",טבלה20[[#This Row],[CycleNumber]]&gt;B1100),טבלה20[[#This Row],[באיזה מחזור נעקר אחרי קביעה?]],"")</f>
        <v/>
      </c>
      <c r="X1099" s="14" t="str">
        <f>IF(AND(טבלה20[[#This Row],[הפרש קבוע אחרון]]&lt;&gt;"",J1098=""),טבלה20[[#This Row],[CycleNumber]],"")</f>
        <v/>
      </c>
      <c r="Y1099" s="14" t="str">
        <f>IF(OR(טבלה20[[#This Row],[CycleNumber]]&gt;B1100,B1100=""),טבלה20[[#This Row],[CycleNumber]],"")</f>
        <v/>
      </c>
      <c r="Z10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099" t="s">
        <v>96</v>
      </c>
      <c r="AS1099">
        <v>10</v>
      </c>
      <c r="AT1099">
        <v>32</v>
      </c>
      <c r="AU1099">
        <f t="shared" si="37"/>
        <v>0</v>
      </c>
      <c r="AV1099" t="str">
        <f t="shared" si="38"/>
        <v/>
      </c>
    </row>
    <row r="1100" spans="1:48" x14ac:dyDescent="0.25">
      <c r="A1100" t="s">
        <v>96</v>
      </c>
      <c r="B1100">
        <v>12</v>
      </c>
      <c r="C1100">
        <v>0</v>
      </c>
      <c r="D1100">
        <v>1</v>
      </c>
      <c r="E1100">
        <v>0</v>
      </c>
      <c r="F1100">
        <v>28</v>
      </c>
      <c r="G1100">
        <f>טבלה20[[#This Row],[LengthofCycle]]+1</f>
        <v>29</v>
      </c>
      <c r="H1100" t="str">
        <f>IF(טבלה20[[#This Row],[CycleNumber]]&gt;2,IF(AND(טבלה20[[#This Row],[LengthofCycle]]-F1099=F1099-F1098,טבלה20[[#This Row],[LengthofCycle]]-F1099&lt;&gt;0),1,""),"")</f>
        <v/>
      </c>
      <c r="I1100" t="str">
        <f>IF(טבלה20[[#This Row],[דילוג]]=1,SUM(H1100:H1101),"")</f>
        <v/>
      </c>
      <c r="J1100" t="str">
        <f>IF(AND(טבלה20[[#This Row],[CycleNumber]]&gt;B1099,טבלה20[[#This Row],[CycleNumber]]&gt;2),IF(טבלה20[[#This Row],[דילוג]]=1,טבלה20[[#This Row],[LengthofCycle]]-F1099,J1099),"")</f>
        <v/>
      </c>
      <c r="K1100">
        <f>IF(AND(טבלה20[[#This Row],[CycleNumber]]&gt;B1099,טבלה20[[#This Row],[CycleNumber]]&gt;2),IF(טבלה20[[#This Row],[דילוג]]=1,1,IF(MAX(K1098:K1099)=1,1,IF(טבלה20[[#This Row],[LengthofCycle]]-F1099&lt;&gt;טבלה20[[#This Row],[הפרש קבוע אחרון]],0,""))),"")</f>
        <v>0</v>
      </c>
      <c r="L1100" t="str">
        <f>IF(טבלה20[[#This Row],[CycleNumber]]&lt;3,"",IF(טבלה20[[#This Row],[דילוג]]=1,1,IF(L1099="","",IF(טבלה20[[#This Row],[LengthofCycle]]-F1099=טבלה20[[#This Row],[הפרש קבוע אחרון]],1,IF(L1099+1&gt;3,"",L1099+1)))))</f>
        <v/>
      </c>
      <c r="M1100" t="str">
        <f>IF(AND(טבלה20[[#This Row],[פעילות]]=1,L1101=2,L1102=1,B1102&gt;טבלה20[[#This Row],[CycleNumber]]),1,"")</f>
        <v/>
      </c>
      <c r="N1100" t="str">
        <f>IF(AND(טבלה20[[#This Row],[האם יש לאישה וסת דילוג?]]=1,טבלה20[[#This Row],[CycleNumber]]&gt;5),IF(AND(טבלה20[[#This Row],[LengthofCycle]]=F1097,F1099=F1096,F1098=F1095),1,""),"")</f>
        <v/>
      </c>
      <c r="O1100" t="str">
        <f>IF(OR(טבלה20[[#This Row],[פעילות]]="",L1099=""),"",IF(טבלה20[[#This Row],[פעילות]]=1,1,0))</f>
        <v/>
      </c>
      <c r="P1100" t="str">
        <f>IF(AND(טבלה20[[#This Row],[הפרש קבוע אחרון]]&lt;&gt;"",טבלה20[[#This Row],[CycleNumber]]&lt;B1101,B1101&lt;&gt;"",טבלה20[[#This Row],[פעילות]]&lt;4),IF(F1101-טבלה20[[#This Row],[LengthofCycle]]=טבלה20[[#This Row],[הפרש קבוע אחרון]],1,0),"")</f>
        <v/>
      </c>
      <c r="Q1100" s="14" t="str">
        <f>IF(טבלה20[[#This Row],[פעילות]]="","",IF(OR(Q1099="",AND(טבלה20[[#This Row],[דילוג]]=1,L1099=3)),1,Q1099+1))</f>
        <v/>
      </c>
      <c r="R1100" s="14" t="str">
        <f>IF(AND(טבלה20[[#This Row],[מחזורי פעילות]]=3,H1101=1,טבלה20[[#This Row],[הפרש קבוע אחרון]]&lt;&gt;J1101),1,"")</f>
        <v/>
      </c>
      <c r="S1100" s="14" t="str">
        <f>IF(AND(טבלה20[[#This Row],[מחזורי פעילות]]=3,H1101=1,טבלה20[[#This Row],[הפרש קבוע אחרון]]=J1101),1,"")</f>
        <v/>
      </c>
      <c r="T1100" s="14" t="str">
        <f>IF(AND(טבלה20[[#This Row],[דילוג]]=1,טבלה20[[#This Row],[הפרש קבוע אחרון]]=J1099,טבלה20[[#This Row],[מחזורי פעילות]]&gt;1),1,"")</f>
        <v/>
      </c>
      <c r="U1100" s="14" t="str">
        <f>IF(OR(AND(טבלה20[[#This Row],[מחזורי פעילות]]&lt;&gt;"",Q1101=""),AND(טבלה20[[#This Row],[פעילות]]=3,Q1101=1)),טבלה20[[#This Row],[מחזורי פעילות]],"")</f>
        <v/>
      </c>
      <c r="V1100" s="14" t="str">
        <f>IF(טבלה20[[#This Row],[באיזה מחזור נעקר אחרי קביעה?]]&lt;&gt;"",1,"")</f>
        <v/>
      </c>
      <c r="W1100" s="14" t="str">
        <f>IF(AND(טבלה20[[#This Row],[באיזה מחזור נעקר אחרי קביעה?]]&lt;&gt;"",טבלה20[[#This Row],[CycleNumber]]&gt;B1101),טבלה20[[#This Row],[באיזה מחזור נעקר אחרי קביעה?]],"")</f>
        <v/>
      </c>
      <c r="X1100" s="14" t="str">
        <f>IF(AND(טבלה20[[#This Row],[הפרש קבוע אחרון]]&lt;&gt;"",J1099=""),טבלה20[[#This Row],[CycleNumber]],"")</f>
        <v/>
      </c>
      <c r="Y1100" s="14">
        <f>IF(OR(טבלה20[[#This Row],[CycleNumber]]&gt;B1101,B1101=""),טבלה20[[#This Row],[CycleNumber]],"")</f>
        <v>12</v>
      </c>
      <c r="Z11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0" t="s">
        <v>96</v>
      </c>
      <c r="AS1100">
        <v>11</v>
      </c>
      <c r="AT1100">
        <v>29</v>
      </c>
      <c r="AU1100">
        <f t="shared" si="37"/>
        <v>0</v>
      </c>
      <c r="AV1100" t="str">
        <f t="shared" si="38"/>
        <v/>
      </c>
    </row>
    <row r="1101" spans="1:48" x14ac:dyDescent="0.25">
      <c r="A1101" t="s">
        <v>97</v>
      </c>
      <c r="B1101">
        <v>1</v>
      </c>
      <c r="C1101">
        <v>1</v>
      </c>
      <c r="D1101">
        <v>1</v>
      </c>
      <c r="E1101">
        <v>0</v>
      </c>
      <c r="F1101">
        <v>34</v>
      </c>
      <c r="G1101">
        <f>טבלה20[[#This Row],[LengthofCycle]]+1</f>
        <v>35</v>
      </c>
      <c r="H1101" t="str">
        <f>IF(טבלה20[[#This Row],[CycleNumber]]&gt;2,IF(AND(טבלה20[[#This Row],[LengthofCycle]]-F1100=F1100-F1099,טבלה20[[#This Row],[LengthofCycle]]-F1100&lt;&gt;0),1,""),"")</f>
        <v/>
      </c>
      <c r="I1101" t="str">
        <f>IF(טבלה20[[#This Row],[דילוג]]=1,SUM(H1101:H1102),"")</f>
        <v/>
      </c>
      <c r="J1101" t="str">
        <f>IF(AND(טבלה20[[#This Row],[CycleNumber]]&gt;B1100,טבלה20[[#This Row],[CycleNumber]]&gt;2),IF(טבלה20[[#This Row],[דילוג]]=1,טבלה20[[#This Row],[LengthofCycle]]-F1100,J1100),"")</f>
        <v/>
      </c>
      <c r="K1101" t="str">
        <f>IF(AND(טבלה20[[#This Row],[CycleNumber]]&gt;B1100,טבלה20[[#This Row],[CycleNumber]]&gt;2),IF(טבלה20[[#This Row],[דילוג]]=1,1,IF(MAX(K1099:K1100)=1,1,IF(טבלה20[[#This Row],[LengthofCycle]]-F1100&lt;&gt;טבלה20[[#This Row],[הפרש קבוע אחרון]],0,""))),"")</f>
        <v/>
      </c>
      <c r="L1101" t="str">
        <f>IF(טבלה20[[#This Row],[CycleNumber]]&lt;3,"",IF(טבלה20[[#This Row],[דילוג]]=1,1,IF(L1100="","",IF(טבלה20[[#This Row],[LengthofCycle]]-F1100=טבלה20[[#This Row],[הפרש קבוע אחרון]],1,IF(L1100+1&gt;3,"",L1100+1)))))</f>
        <v/>
      </c>
      <c r="M1101" t="str">
        <f>IF(AND(טבלה20[[#This Row],[פעילות]]=1,L1102=2,L1103=1,B1103&gt;טבלה20[[#This Row],[CycleNumber]]),1,"")</f>
        <v/>
      </c>
      <c r="N1101" t="str">
        <f>IF(AND(טבלה20[[#This Row],[האם יש לאישה וסת דילוג?]]=1,טבלה20[[#This Row],[CycleNumber]]&gt;5),IF(AND(טבלה20[[#This Row],[LengthofCycle]]=F1098,F1100=F1097,F1099=F1096),1,""),"")</f>
        <v/>
      </c>
      <c r="O1101" t="str">
        <f>IF(OR(טבלה20[[#This Row],[פעילות]]="",L1100=""),"",IF(טבלה20[[#This Row],[פעילות]]=1,1,0))</f>
        <v/>
      </c>
      <c r="P1101" t="str">
        <f>IF(AND(טבלה20[[#This Row],[הפרש קבוע אחרון]]&lt;&gt;"",טבלה20[[#This Row],[CycleNumber]]&lt;B1102,B1102&lt;&gt;"",טבלה20[[#This Row],[פעילות]]&lt;4),IF(F1102-טבלה20[[#This Row],[LengthofCycle]]=טבלה20[[#This Row],[הפרש קבוע אחרון]],1,0),"")</f>
        <v/>
      </c>
      <c r="Q1101" s="14" t="str">
        <f>IF(טבלה20[[#This Row],[פעילות]]="","",IF(OR(Q1100="",AND(טבלה20[[#This Row],[דילוג]]=1,L1100=3)),1,Q1100+1))</f>
        <v/>
      </c>
      <c r="R1101" s="14" t="str">
        <f>IF(AND(טבלה20[[#This Row],[מחזורי פעילות]]=3,H1102=1,טבלה20[[#This Row],[הפרש קבוע אחרון]]&lt;&gt;J1102),1,"")</f>
        <v/>
      </c>
      <c r="S1101" s="14" t="str">
        <f>IF(AND(טבלה20[[#This Row],[מחזורי פעילות]]=3,H1102=1,טבלה20[[#This Row],[הפרש קבוע אחרון]]=J1102),1,"")</f>
        <v/>
      </c>
      <c r="T1101" s="14" t="str">
        <f>IF(AND(טבלה20[[#This Row],[דילוג]]=1,טבלה20[[#This Row],[הפרש קבוע אחרון]]=J1100,טבלה20[[#This Row],[מחזורי פעילות]]&gt;1),1,"")</f>
        <v/>
      </c>
      <c r="U1101" s="14" t="str">
        <f>IF(OR(AND(טבלה20[[#This Row],[מחזורי פעילות]]&lt;&gt;"",Q1102=""),AND(טבלה20[[#This Row],[פעילות]]=3,Q1102=1)),טבלה20[[#This Row],[מחזורי פעילות]],"")</f>
        <v/>
      </c>
      <c r="V1101" s="14" t="str">
        <f>IF(טבלה20[[#This Row],[באיזה מחזור נעקר אחרי קביעה?]]&lt;&gt;"",1,"")</f>
        <v/>
      </c>
      <c r="W1101" s="14" t="str">
        <f>IF(AND(טבלה20[[#This Row],[באיזה מחזור נעקר אחרי קביעה?]]&lt;&gt;"",טבלה20[[#This Row],[CycleNumber]]&gt;B1102),טבלה20[[#This Row],[באיזה מחזור נעקר אחרי קביעה?]],"")</f>
        <v/>
      </c>
      <c r="X1101" s="14" t="str">
        <f>IF(AND(טבלה20[[#This Row],[הפרש קבוע אחרון]]&lt;&gt;"",J1100=""),טבלה20[[#This Row],[CycleNumber]],"")</f>
        <v/>
      </c>
      <c r="Y1101" s="14" t="str">
        <f>IF(OR(טבלה20[[#This Row],[CycleNumber]]&gt;B1102,B1102=""),טבלה20[[#This Row],[CycleNumber]],"")</f>
        <v/>
      </c>
      <c r="Z11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1" t="s">
        <v>96</v>
      </c>
      <c r="AS1101">
        <v>12</v>
      </c>
      <c r="AT1101">
        <v>28</v>
      </c>
      <c r="AU1101">
        <f t="shared" si="37"/>
        <v>0</v>
      </c>
      <c r="AV1101" t="str">
        <f t="shared" si="38"/>
        <v/>
      </c>
    </row>
    <row r="1102" spans="1:48" x14ac:dyDescent="0.25">
      <c r="A1102" t="s">
        <v>97</v>
      </c>
      <c r="B1102">
        <v>2</v>
      </c>
      <c r="C1102">
        <v>1</v>
      </c>
      <c r="D1102">
        <v>1</v>
      </c>
      <c r="E1102">
        <v>0</v>
      </c>
      <c r="F1102">
        <v>33</v>
      </c>
      <c r="G1102">
        <f>טבלה20[[#This Row],[LengthofCycle]]+1</f>
        <v>34</v>
      </c>
      <c r="H1102" t="str">
        <f>IF(טבלה20[[#This Row],[CycleNumber]]&gt;2,IF(AND(טבלה20[[#This Row],[LengthofCycle]]-F1101=F1101-F1100,טבלה20[[#This Row],[LengthofCycle]]-F1101&lt;&gt;0),1,""),"")</f>
        <v/>
      </c>
      <c r="I1102" t="str">
        <f>IF(טבלה20[[#This Row],[דילוג]]=1,SUM(H1102:H1103),"")</f>
        <v/>
      </c>
      <c r="J1102" t="str">
        <f>IF(AND(טבלה20[[#This Row],[CycleNumber]]&gt;B1101,טבלה20[[#This Row],[CycleNumber]]&gt;2),IF(טבלה20[[#This Row],[דילוג]]=1,טבלה20[[#This Row],[LengthofCycle]]-F1101,J1101),"")</f>
        <v/>
      </c>
      <c r="K1102" t="str">
        <f>IF(AND(טבלה20[[#This Row],[CycleNumber]]&gt;B1101,טבלה20[[#This Row],[CycleNumber]]&gt;2),IF(טבלה20[[#This Row],[דילוג]]=1,1,IF(MAX(K1100:K1101)=1,1,IF(טבלה20[[#This Row],[LengthofCycle]]-F1101&lt;&gt;טבלה20[[#This Row],[הפרש קבוע אחרון]],0,""))),"")</f>
        <v/>
      </c>
      <c r="L1102" t="str">
        <f>IF(טבלה20[[#This Row],[CycleNumber]]&lt;3,"",IF(טבלה20[[#This Row],[דילוג]]=1,1,IF(L1101="","",IF(טבלה20[[#This Row],[LengthofCycle]]-F1101=טבלה20[[#This Row],[הפרש קבוע אחרון]],1,IF(L1101+1&gt;3,"",L1101+1)))))</f>
        <v/>
      </c>
      <c r="M1102" t="str">
        <f>IF(AND(טבלה20[[#This Row],[פעילות]]=1,L1103=2,L1104=1,B1104&gt;טבלה20[[#This Row],[CycleNumber]]),1,"")</f>
        <v/>
      </c>
      <c r="N1102" t="str">
        <f>IF(AND(טבלה20[[#This Row],[האם יש לאישה וסת דילוג?]]=1,טבלה20[[#This Row],[CycleNumber]]&gt;5),IF(AND(טבלה20[[#This Row],[LengthofCycle]]=F1099,F1101=F1098,F1100=F1097),1,""),"")</f>
        <v/>
      </c>
      <c r="O1102" t="str">
        <f>IF(OR(טבלה20[[#This Row],[פעילות]]="",L1101=""),"",IF(טבלה20[[#This Row],[פעילות]]=1,1,0))</f>
        <v/>
      </c>
      <c r="P1102" t="str">
        <f>IF(AND(טבלה20[[#This Row],[הפרש קבוע אחרון]]&lt;&gt;"",טבלה20[[#This Row],[CycleNumber]]&lt;B1103,B1103&lt;&gt;"",טבלה20[[#This Row],[פעילות]]&lt;4),IF(F1103-טבלה20[[#This Row],[LengthofCycle]]=טבלה20[[#This Row],[הפרש קבוע אחרון]],1,0),"")</f>
        <v/>
      </c>
      <c r="Q1102" s="14" t="str">
        <f>IF(טבלה20[[#This Row],[פעילות]]="","",IF(OR(Q1101="",AND(טבלה20[[#This Row],[דילוג]]=1,L1101=3)),1,Q1101+1))</f>
        <v/>
      </c>
      <c r="R1102" s="14" t="str">
        <f>IF(AND(טבלה20[[#This Row],[מחזורי פעילות]]=3,H1103=1,טבלה20[[#This Row],[הפרש קבוע אחרון]]&lt;&gt;J1103),1,"")</f>
        <v/>
      </c>
      <c r="S1102" s="14" t="str">
        <f>IF(AND(טבלה20[[#This Row],[מחזורי פעילות]]=3,H1103=1,טבלה20[[#This Row],[הפרש קבוע אחרון]]=J1103),1,"")</f>
        <v/>
      </c>
      <c r="T1102" s="14" t="str">
        <f>IF(AND(טבלה20[[#This Row],[דילוג]]=1,טבלה20[[#This Row],[הפרש קבוע אחרון]]=J1101,טבלה20[[#This Row],[מחזורי פעילות]]&gt;1),1,"")</f>
        <v/>
      </c>
      <c r="U1102" s="14" t="str">
        <f>IF(OR(AND(טבלה20[[#This Row],[מחזורי פעילות]]&lt;&gt;"",Q1103=""),AND(טבלה20[[#This Row],[פעילות]]=3,Q1103=1)),טבלה20[[#This Row],[מחזורי פעילות]],"")</f>
        <v/>
      </c>
      <c r="V1102" s="14" t="str">
        <f>IF(טבלה20[[#This Row],[באיזה מחזור נעקר אחרי קביעה?]]&lt;&gt;"",1,"")</f>
        <v/>
      </c>
      <c r="W1102" s="14" t="str">
        <f>IF(AND(טבלה20[[#This Row],[באיזה מחזור נעקר אחרי קביעה?]]&lt;&gt;"",טבלה20[[#This Row],[CycleNumber]]&gt;B1103),טבלה20[[#This Row],[באיזה מחזור נעקר אחרי קביעה?]],"")</f>
        <v/>
      </c>
      <c r="X1102" s="14" t="str">
        <f>IF(AND(טבלה20[[#This Row],[הפרש קבוע אחרון]]&lt;&gt;"",J1101=""),טבלה20[[#This Row],[CycleNumber]],"")</f>
        <v/>
      </c>
      <c r="Y1102" s="14" t="str">
        <f>IF(OR(טבלה20[[#This Row],[CycleNumber]]&gt;B1103,B1103=""),טבלה20[[#This Row],[CycleNumber]],"")</f>
        <v/>
      </c>
      <c r="Z11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2" t="s">
        <v>97</v>
      </c>
      <c r="AS1102">
        <v>1</v>
      </c>
      <c r="AT1102">
        <v>34</v>
      </c>
      <c r="AU1102" t="str">
        <f t="shared" si="37"/>
        <v/>
      </c>
      <c r="AV1102" t="str">
        <f t="shared" si="38"/>
        <v/>
      </c>
    </row>
    <row r="1103" spans="1:48" x14ac:dyDescent="0.25">
      <c r="A1103" t="s">
        <v>97</v>
      </c>
      <c r="B1103">
        <v>3</v>
      </c>
      <c r="C1103">
        <v>1</v>
      </c>
      <c r="D1103">
        <v>1</v>
      </c>
      <c r="E1103">
        <v>0</v>
      </c>
      <c r="F1103">
        <v>31</v>
      </c>
      <c r="G1103">
        <f>טבלה20[[#This Row],[LengthofCycle]]+1</f>
        <v>32</v>
      </c>
      <c r="H1103" t="str">
        <f>IF(טבלה20[[#This Row],[CycleNumber]]&gt;2,IF(AND(טבלה20[[#This Row],[LengthofCycle]]-F1102=F1102-F1101,טבלה20[[#This Row],[LengthofCycle]]-F1102&lt;&gt;0),1,""),"")</f>
        <v/>
      </c>
      <c r="I1103" t="str">
        <f>IF(טבלה20[[#This Row],[דילוג]]=1,SUM(H1103:H1104),"")</f>
        <v/>
      </c>
      <c r="J1103" t="str">
        <f>IF(AND(טבלה20[[#This Row],[CycleNumber]]&gt;B1102,טבלה20[[#This Row],[CycleNumber]]&gt;2),IF(טבלה20[[#This Row],[דילוג]]=1,טבלה20[[#This Row],[LengthofCycle]]-F1102,J1102),"")</f>
        <v/>
      </c>
      <c r="K1103">
        <f>IF(AND(טבלה20[[#This Row],[CycleNumber]]&gt;B1102,טבלה20[[#This Row],[CycleNumber]]&gt;2),IF(טבלה20[[#This Row],[דילוג]]=1,1,IF(MAX(K1101:K1102)=1,1,IF(טבלה20[[#This Row],[LengthofCycle]]-F1102&lt;&gt;טבלה20[[#This Row],[הפרש קבוע אחרון]],0,""))),"")</f>
        <v>0</v>
      </c>
      <c r="L1103" t="str">
        <f>IF(טבלה20[[#This Row],[CycleNumber]]&lt;3,"",IF(טבלה20[[#This Row],[דילוג]]=1,1,IF(L1102="","",IF(טבלה20[[#This Row],[LengthofCycle]]-F1102=טבלה20[[#This Row],[הפרש קבוע אחרון]],1,IF(L1102+1&gt;3,"",L1102+1)))))</f>
        <v/>
      </c>
      <c r="M1103" t="str">
        <f>IF(AND(טבלה20[[#This Row],[פעילות]]=1,L1104=2,L1105=1,B1105&gt;טבלה20[[#This Row],[CycleNumber]]),1,"")</f>
        <v/>
      </c>
      <c r="N1103" t="str">
        <f>IF(AND(טבלה20[[#This Row],[האם יש לאישה וסת דילוג?]]=1,טבלה20[[#This Row],[CycleNumber]]&gt;5),IF(AND(טבלה20[[#This Row],[LengthofCycle]]=F1100,F1102=F1099,F1101=F1098),1,""),"")</f>
        <v/>
      </c>
      <c r="O1103" t="str">
        <f>IF(OR(טבלה20[[#This Row],[פעילות]]="",L1102=""),"",IF(טבלה20[[#This Row],[פעילות]]=1,1,0))</f>
        <v/>
      </c>
      <c r="P1103" t="str">
        <f>IF(AND(טבלה20[[#This Row],[הפרש קבוע אחרון]]&lt;&gt;"",טבלה20[[#This Row],[CycleNumber]]&lt;B1104,B1104&lt;&gt;"",טבלה20[[#This Row],[פעילות]]&lt;4),IF(F1104-טבלה20[[#This Row],[LengthofCycle]]=טבלה20[[#This Row],[הפרש קבוע אחרון]],1,0),"")</f>
        <v/>
      </c>
      <c r="Q1103" s="14" t="str">
        <f>IF(טבלה20[[#This Row],[פעילות]]="","",IF(OR(Q1102="",AND(טבלה20[[#This Row],[דילוג]]=1,L1102=3)),1,Q1102+1))</f>
        <v/>
      </c>
      <c r="R1103" s="14" t="str">
        <f>IF(AND(טבלה20[[#This Row],[מחזורי פעילות]]=3,H1104=1,טבלה20[[#This Row],[הפרש קבוע אחרון]]&lt;&gt;J1104),1,"")</f>
        <v/>
      </c>
      <c r="S1103" s="14" t="str">
        <f>IF(AND(טבלה20[[#This Row],[מחזורי פעילות]]=3,H1104=1,טבלה20[[#This Row],[הפרש קבוע אחרון]]=J1104),1,"")</f>
        <v/>
      </c>
      <c r="T1103" s="14" t="str">
        <f>IF(AND(טבלה20[[#This Row],[דילוג]]=1,טבלה20[[#This Row],[הפרש קבוע אחרון]]=J1102,טבלה20[[#This Row],[מחזורי פעילות]]&gt;1),1,"")</f>
        <v/>
      </c>
      <c r="U1103" s="14" t="str">
        <f>IF(OR(AND(טבלה20[[#This Row],[מחזורי פעילות]]&lt;&gt;"",Q1104=""),AND(טבלה20[[#This Row],[פעילות]]=3,Q1104=1)),טבלה20[[#This Row],[מחזורי פעילות]],"")</f>
        <v/>
      </c>
      <c r="V1103" s="14" t="str">
        <f>IF(טבלה20[[#This Row],[באיזה מחזור נעקר אחרי קביעה?]]&lt;&gt;"",1,"")</f>
        <v/>
      </c>
      <c r="W1103" s="14" t="str">
        <f>IF(AND(טבלה20[[#This Row],[באיזה מחזור נעקר אחרי קביעה?]]&lt;&gt;"",טבלה20[[#This Row],[CycleNumber]]&gt;B1104),טבלה20[[#This Row],[באיזה מחזור נעקר אחרי קביעה?]],"")</f>
        <v/>
      </c>
      <c r="X1103" s="14" t="str">
        <f>IF(AND(טבלה20[[#This Row],[הפרש קבוע אחרון]]&lt;&gt;"",J1102=""),טבלה20[[#This Row],[CycleNumber]],"")</f>
        <v/>
      </c>
      <c r="Y1103" s="14" t="str">
        <f>IF(OR(טבלה20[[#This Row],[CycleNumber]]&gt;B1104,B1104=""),טבלה20[[#This Row],[CycleNumber]],"")</f>
        <v/>
      </c>
      <c r="Z11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3" t="s">
        <v>97</v>
      </c>
      <c r="AS1103">
        <v>2</v>
      </c>
      <c r="AT1103">
        <v>33</v>
      </c>
      <c r="AU1103" t="str">
        <f t="shared" si="37"/>
        <v/>
      </c>
      <c r="AV1103" t="str">
        <f t="shared" si="38"/>
        <v/>
      </c>
    </row>
    <row r="1104" spans="1:48" x14ac:dyDescent="0.25">
      <c r="A1104" t="s">
        <v>97</v>
      </c>
      <c r="B1104">
        <v>4</v>
      </c>
      <c r="C1104">
        <v>1</v>
      </c>
      <c r="D1104">
        <v>1</v>
      </c>
      <c r="E1104">
        <v>0</v>
      </c>
      <c r="F1104">
        <v>30</v>
      </c>
      <c r="G1104">
        <f>טבלה20[[#This Row],[LengthofCycle]]+1</f>
        <v>31</v>
      </c>
      <c r="H1104" t="str">
        <f>IF(טבלה20[[#This Row],[CycleNumber]]&gt;2,IF(AND(טבלה20[[#This Row],[LengthofCycle]]-F1103=F1103-F1102,טבלה20[[#This Row],[LengthofCycle]]-F1103&lt;&gt;0),1,""),"")</f>
        <v/>
      </c>
      <c r="I1104" t="str">
        <f>IF(טבלה20[[#This Row],[דילוג]]=1,SUM(H1104:H1105),"")</f>
        <v/>
      </c>
      <c r="J1104" t="str">
        <f>IF(AND(טבלה20[[#This Row],[CycleNumber]]&gt;B1103,טבלה20[[#This Row],[CycleNumber]]&gt;2),IF(טבלה20[[#This Row],[דילוג]]=1,טבלה20[[#This Row],[LengthofCycle]]-F1103,J1103),"")</f>
        <v/>
      </c>
      <c r="K1104">
        <f>IF(AND(טבלה20[[#This Row],[CycleNumber]]&gt;B1103,טבלה20[[#This Row],[CycleNumber]]&gt;2),IF(טבלה20[[#This Row],[דילוג]]=1,1,IF(MAX(K1102:K1103)=1,1,IF(טבלה20[[#This Row],[LengthofCycle]]-F1103&lt;&gt;טבלה20[[#This Row],[הפרש קבוע אחרון]],0,""))),"")</f>
        <v>0</v>
      </c>
      <c r="L1104" t="str">
        <f>IF(טבלה20[[#This Row],[CycleNumber]]&lt;3,"",IF(טבלה20[[#This Row],[דילוג]]=1,1,IF(L1103="","",IF(טבלה20[[#This Row],[LengthofCycle]]-F1103=טבלה20[[#This Row],[הפרש קבוע אחרון]],1,IF(L1103+1&gt;3,"",L1103+1)))))</f>
        <v/>
      </c>
      <c r="M1104" t="str">
        <f>IF(AND(טבלה20[[#This Row],[פעילות]]=1,L1105=2,L1106=1,B1106&gt;טבלה20[[#This Row],[CycleNumber]]),1,"")</f>
        <v/>
      </c>
      <c r="N1104" t="str">
        <f>IF(AND(טבלה20[[#This Row],[האם יש לאישה וסת דילוג?]]=1,טבלה20[[#This Row],[CycleNumber]]&gt;5),IF(AND(טבלה20[[#This Row],[LengthofCycle]]=F1101,F1103=F1100,F1102=F1099),1,""),"")</f>
        <v/>
      </c>
      <c r="O1104" t="str">
        <f>IF(OR(טבלה20[[#This Row],[פעילות]]="",L1103=""),"",IF(טבלה20[[#This Row],[פעילות]]=1,1,0))</f>
        <v/>
      </c>
      <c r="P1104" t="str">
        <f>IF(AND(טבלה20[[#This Row],[הפרש קבוע אחרון]]&lt;&gt;"",טבלה20[[#This Row],[CycleNumber]]&lt;B1105,B1105&lt;&gt;"",טבלה20[[#This Row],[פעילות]]&lt;4),IF(F1105-טבלה20[[#This Row],[LengthofCycle]]=טבלה20[[#This Row],[הפרש קבוע אחרון]],1,0),"")</f>
        <v/>
      </c>
      <c r="Q1104" s="14" t="str">
        <f>IF(טבלה20[[#This Row],[פעילות]]="","",IF(OR(Q1103="",AND(טבלה20[[#This Row],[דילוג]]=1,L1103=3)),1,Q1103+1))</f>
        <v/>
      </c>
      <c r="R1104" s="14" t="str">
        <f>IF(AND(טבלה20[[#This Row],[מחזורי פעילות]]=3,H1105=1,טבלה20[[#This Row],[הפרש קבוע אחרון]]&lt;&gt;J1105),1,"")</f>
        <v/>
      </c>
      <c r="S1104" s="14" t="str">
        <f>IF(AND(טבלה20[[#This Row],[מחזורי פעילות]]=3,H1105=1,טבלה20[[#This Row],[הפרש קבוע אחרון]]=J1105),1,"")</f>
        <v/>
      </c>
      <c r="T1104" s="14" t="str">
        <f>IF(AND(טבלה20[[#This Row],[דילוג]]=1,טבלה20[[#This Row],[הפרש קבוע אחרון]]=J1103,טבלה20[[#This Row],[מחזורי פעילות]]&gt;1),1,"")</f>
        <v/>
      </c>
      <c r="U1104" s="14" t="str">
        <f>IF(OR(AND(טבלה20[[#This Row],[מחזורי פעילות]]&lt;&gt;"",Q1105=""),AND(טבלה20[[#This Row],[פעילות]]=3,Q1105=1)),טבלה20[[#This Row],[מחזורי פעילות]],"")</f>
        <v/>
      </c>
      <c r="V1104" s="14" t="str">
        <f>IF(טבלה20[[#This Row],[באיזה מחזור נעקר אחרי קביעה?]]&lt;&gt;"",1,"")</f>
        <v/>
      </c>
      <c r="W1104" s="14" t="str">
        <f>IF(AND(טבלה20[[#This Row],[באיזה מחזור נעקר אחרי קביעה?]]&lt;&gt;"",טבלה20[[#This Row],[CycleNumber]]&gt;B1105),טבלה20[[#This Row],[באיזה מחזור נעקר אחרי קביעה?]],"")</f>
        <v/>
      </c>
      <c r="X1104" s="14" t="str">
        <f>IF(AND(טבלה20[[#This Row],[הפרש קבוע אחרון]]&lt;&gt;"",J1103=""),טבלה20[[#This Row],[CycleNumber]],"")</f>
        <v/>
      </c>
      <c r="Y1104" s="14" t="str">
        <f>IF(OR(טבלה20[[#This Row],[CycleNumber]]&gt;B1105,B1105=""),טבלה20[[#This Row],[CycleNumber]],"")</f>
        <v/>
      </c>
      <c r="Z11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4" t="s">
        <v>97</v>
      </c>
      <c r="AS1104">
        <v>3</v>
      </c>
      <c r="AT1104">
        <v>31</v>
      </c>
      <c r="AU1104">
        <f t="shared" si="37"/>
        <v>0</v>
      </c>
      <c r="AV1104" t="str">
        <f t="shared" si="38"/>
        <v/>
      </c>
    </row>
    <row r="1105" spans="1:48" x14ac:dyDescent="0.25">
      <c r="A1105" t="s">
        <v>97</v>
      </c>
      <c r="B1105">
        <v>5</v>
      </c>
      <c r="C1105">
        <v>1</v>
      </c>
      <c r="D1105">
        <v>1</v>
      </c>
      <c r="E1105">
        <v>0</v>
      </c>
      <c r="F1105">
        <v>33</v>
      </c>
      <c r="G1105">
        <f>טבלה20[[#This Row],[LengthofCycle]]+1</f>
        <v>34</v>
      </c>
      <c r="H1105" t="str">
        <f>IF(טבלה20[[#This Row],[CycleNumber]]&gt;2,IF(AND(טבלה20[[#This Row],[LengthofCycle]]-F1104=F1104-F1103,טבלה20[[#This Row],[LengthofCycle]]-F1104&lt;&gt;0),1,""),"")</f>
        <v/>
      </c>
      <c r="I1105" t="str">
        <f>IF(טבלה20[[#This Row],[דילוג]]=1,SUM(H1105:H1106),"")</f>
        <v/>
      </c>
      <c r="J1105" t="str">
        <f>IF(AND(טבלה20[[#This Row],[CycleNumber]]&gt;B1104,טבלה20[[#This Row],[CycleNumber]]&gt;2),IF(טבלה20[[#This Row],[דילוג]]=1,טבלה20[[#This Row],[LengthofCycle]]-F1104,J1104),"")</f>
        <v/>
      </c>
      <c r="K1105">
        <f>IF(AND(טבלה20[[#This Row],[CycleNumber]]&gt;B1104,טבלה20[[#This Row],[CycleNumber]]&gt;2),IF(טבלה20[[#This Row],[דילוג]]=1,1,IF(MAX(K1103:K1104)=1,1,IF(טבלה20[[#This Row],[LengthofCycle]]-F1104&lt;&gt;טבלה20[[#This Row],[הפרש קבוע אחרון]],0,""))),"")</f>
        <v>0</v>
      </c>
      <c r="L1105" t="str">
        <f>IF(טבלה20[[#This Row],[CycleNumber]]&lt;3,"",IF(טבלה20[[#This Row],[דילוג]]=1,1,IF(L1104="","",IF(טבלה20[[#This Row],[LengthofCycle]]-F1104=טבלה20[[#This Row],[הפרש קבוע אחרון]],1,IF(L1104+1&gt;3,"",L1104+1)))))</f>
        <v/>
      </c>
      <c r="M1105" t="str">
        <f>IF(AND(טבלה20[[#This Row],[פעילות]]=1,L1106=2,L1107=1,B1107&gt;טבלה20[[#This Row],[CycleNumber]]),1,"")</f>
        <v/>
      </c>
      <c r="N1105" t="str">
        <f>IF(AND(טבלה20[[#This Row],[האם יש לאישה וסת דילוג?]]=1,טבלה20[[#This Row],[CycleNumber]]&gt;5),IF(AND(טבלה20[[#This Row],[LengthofCycle]]=F1102,F1104=F1101,F1103=F1100),1,""),"")</f>
        <v/>
      </c>
      <c r="O1105" t="str">
        <f>IF(OR(טבלה20[[#This Row],[פעילות]]="",L1104=""),"",IF(טבלה20[[#This Row],[פעילות]]=1,1,0))</f>
        <v/>
      </c>
      <c r="P1105" t="str">
        <f>IF(AND(טבלה20[[#This Row],[הפרש קבוע אחרון]]&lt;&gt;"",טבלה20[[#This Row],[CycleNumber]]&lt;B1106,B1106&lt;&gt;"",טבלה20[[#This Row],[פעילות]]&lt;4),IF(F1106-טבלה20[[#This Row],[LengthofCycle]]=טבלה20[[#This Row],[הפרש קבוע אחרון]],1,0),"")</f>
        <v/>
      </c>
      <c r="Q1105" s="14" t="str">
        <f>IF(טבלה20[[#This Row],[פעילות]]="","",IF(OR(Q1104="",AND(טבלה20[[#This Row],[דילוג]]=1,L1104=3)),1,Q1104+1))</f>
        <v/>
      </c>
      <c r="R1105" s="14" t="str">
        <f>IF(AND(טבלה20[[#This Row],[מחזורי פעילות]]=3,H1106=1,טבלה20[[#This Row],[הפרש קבוע אחרון]]&lt;&gt;J1106),1,"")</f>
        <v/>
      </c>
      <c r="S1105" s="14" t="str">
        <f>IF(AND(טבלה20[[#This Row],[מחזורי פעילות]]=3,H1106=1,טבלה20[[#This Row],[הפרש קבוע אחרון]]=J1106),1,"")</f>
        <v/>
      </c>
      <c r="T1105" s="14" t="str">
        <f>IF(AND(טבלה20[[#This Row],[דילוג]]=1,טבלה20[[#This Row],[הפרש קבוע אחרון]]=J1104,טבלה20[[#This Row],[מחזורי פעילות]]&gt;1),1,"")</f>
        <v/>
      </c>
      <c r="U1105" s="14" t="str">
        <f>IF(OR(AND(טבלה20[[#This Row],[מחזורי פעילות]]&lt;&gt;"",Q1106=""),AND(טבלה20[[#This Row],[פעילות]]=3,Q1106=1)),טבלה20[[#This Row],[מחזורי פעילות]],"")</f>
        <v/>
      </c>
      <c r="V1105" s="14" t="str">
        <f>IF(טבלה20[[#This Row],[באיזה מחזור נעקר אחרי קביעה?]]&lt;&gt;"",1,"")</f>
        <v/>
      </c>
      <c r="W1105" s="14" t="str">
        <f>IF(AND(טבלה20[[#This Row],[באיזה מחזור נעקר אחרי קביעה?]]&lt;&gt;"",טבלה20[[#This Row],[CycleNumber]]&gt;B1106),טבלה20[[#This Row],[באיזה מחזור נעקר אחרי קביעה?]],"")</f>
        <v/>
      </c>
      <c r="X1105" s="14" t="str">
        <f>IF(AND(טבלה20[[#This Row],[הפרש קבוע אחרון]]&lt;&gt;"",J1104=""),טבלה20[[#This Row],[CycleNumber]],"")</f>
        <v/>
      </c>
      <c r="Y1105" s="14" t="str">
        <f>IF(OR(טבלה20[[#This Row],[CycleNumber]]&gt;B1106,B1106=""),טבלה20[[#This Row],[CycleNumber]],"")</f>
        <v/>
      </c>
      <c r="Z11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5" t="s">
        <v>97</v>
      </c>
      <c r="AS1105">
        <v>4</v>
      </c>
      <c r="AT1105">
        <v>30</v>
      </c>
      <c r="AU1105">
        <f t="shared" si="37"/>
        <v>0</v>
      </c>
      <c r="AV1105" t="str">
        <f t="shared" si="38"/>
        <v/>
      </c>
    </row>
    <row r="1106" spans="1:48" x14ac:dyDescent="0.25">
      <c r="A1106" t="s">
        <v>97</v>
      </c>
      <c r="B1106">
        <v>6</v>
      </c>
      <c r="C1106">
        <v>1</v>
      </c>
      <c r="D1106">
        <v>1</v>
      </c>
      <c r="E1106">
        <v>0</v>
      </c>
      <c r="F1106">
        <v>34</v>
      </c>
      <c r="G1106">
        <f>טבלה20[[#This Row],[LengthofCycle]]+1</f>
        <v>35</v>
      </c>
      <c r="H1106" t="str">
        <f>IF(טבלה20[[#This Row],[CycleNumber]]&gt;2,IF(AND(טבלה20[[#This Row],[LengthofCycle]]-F1105=F1105-F1104,טבלה20[[#This Row],[LengthofCycle]]-F1105&lt;&gt;0),1,""),"")</f>
        <v/>
      </c>
      <c r="I1106" t="str">
        <f>IF(טבלה20[[#This Row],[דילוג]]=1,SUM(H1106:H1107),"")</f>
        <v/>
      </c>
      <c r="J1106" t="str">
        <f>IF(AND(טבלה20[[#This Row],[CycleNumber]]&gt;B1105,טבלה20[[#This Row],[CycleNumber]]&gt;2),IF(טבלה20[[#This Row],[דילוג]]=1,טבלה20[[#This Row],[LengthofCycle]]-F1105,J1105),"")</f>
        <v/>
      </c>
      <c r="K1106">
        <f>IF(AND(טבלה20[[#This Row],[CycleNumber]]&gt;B1105,טבלה20[[#This Row],[CycleNumber]]&gt;2),IF(טבלה20[[#This Row],[דילוג]]=1,1,IF(MAX(K1104:K1105)=1,1,IF(טבלה20[[#This Row],[LengthofCycle]]-F1105&lt;&gt;טבלה20[[#This Row],[הפרש קבוע אחרון]],0,""))),"")</f>
        <v>0</v>
      </c>
      <c r="L1106" t="str">
        <f>IF(טבלה20[[#This Row],[CycleNumber]]&lt;3,"",IF(טבלה20[[#This Row],[דילוג]]=1,1,IF(L1105="","",IF(טבלה20[[#This Row],[LengthofCycle]]-F1105=טבלה20[[#This Row],[הפרש קבוע אחרון]],1,IF(L1105+1&gt;3,"",L1105+1)))))</f>
        <v/>
      </c>
      <c r="M1106" t="str">
        <f>IF(AND(טבלה20[[#This Row],[פעילות]]=1,L1107=2,L1108=1,B1108&gt;טבלה20[[#This Row],[CycleNumber]]),1,"")</f>
        <v/>
      </c>
      <c r="N1106" t="str">
        <f>IF(AND(טבלה20[[#This Row],[האם יש לאישה וסת דילוג?]]=1,טבלה20[[#This Row],[CycleNumber]]&gt;5),IF(AND(טבלה20[[#This Row],[LengthofCycle]]=F1103,F1105=F1102,F1104=F1101),1,""),"")</f>
        <v/>
      </c>
      <c r="O1106" t="str">
        <f>IF(OR(טבלה20[[#This Row],[פעילות]]="",L1105=""),"",IF(טבלה20[[#This Row],[פעילות]]=1,1,0))</f>
        <v/>
      </c>
      <c r="P1106" t="str">
        <f>IF(AND(טבלה20[[#This Row],[הפרש קבוע אחרון]]&lt;&gt;"",טבלה20[[#This Row],[CycleNumber]]&lt;B1107,B1107&lt;&gt;"",טבלה20[[#This Row],[פעילות]]&lt;4),IF(F1107-טבלה20[[#This Row],[LengthofCycle]]=טבלה20[[#This Row],[הפרש קבוע אחרון]],1,0),"")</f>
        <v/>
      </c>
      <c r="Q1106" s="14" t="str">
        <f>IF(טבלה20[[#This Row],[פעילות]]="","",IF(OR(Q1105="",AND(טבלה20[[#This Row],[דילוג]]=1,L1105=3)),1,Q1105+1))</f>
        <v/>
      </c>
      <c r="R1106" s="14" t="str">
        <f>IF(AND(טבלה20[[#This Row],[מחזורי פעילות]]=3,H1107=1,טבלה20[[#This Row],[הפרש קבוע אחרון]]&lt;&gt;J1107),1,"")</f>
        <v/>
      </c>
      <c r="S1106" s="14" t="str">
        <f>IF(AND(טבלה20[[#This Row],[מחזורי פעילות]]=3,H1107=1,טבלה20[[#This Row],[הפרש קבוע אחרון]]=J1107),1,"")</f>
        <v/>
      </c>
      <c r="T1106" s="14" t="str">
        <f>IF(AND(טבלה20[[#This Row],[דילוג]]=1,טבלה20[[#This Row],[הפרש קבוע אחרון]]=J1105,טבלה20[[#This Row],[מחזורי פעילות]]&gt;1),1,"")</f>
        <v/>
      </c>
      <c r="U1106" s="14" t="str">
        <f>IF(OR(AND(טבלה20[[#This Row],[מחזורי פעילות]]&lt;&gt;"",Q1107=""),AND(טבלה20[[#This Row],[פעילות]]=3,Q1107=1)),טבלה20[[#This Row],[מחזורי פעילות]],"")</f>
        <v/>
      </c>
      <c r="V1106" s="14" t="str">
        <f>IF(טבלה20[[#This Row],[באיזה מחזור נעקר אחרי קביעה?]]&lt;&gt;"",1,"")</f>
        <v/>
      </c>
      <c r="W1106" s="14" t="str">
        <f>IF(AND(טבלה20[[#This Row],[באיזה מחזור נעקר אחרי קביעה?]]&lt;&gt;"",טבלה20[[#This Row],[CycleNumber]]&gt;B1107),טבלה20[[#This Row],[באיזה מחזור נעקר אחרי קביעה?]],"")</f>
        <v/>
      </c>
      <c r="X1106" s="14" t="str">
        <f>IF(AND(טבלה20[[#This Row],[הפרש קבוע אחרון]]&lt;&gt;"",J1105=""),טבלה20[[#This Row],[CycleNumber]],"")</f>
        <v/>
      </c>
      <c r="Y1106" s="14" t="str">
        <f>IF(OR(טבלה20[[#This Row],[CycleNumber]]&gt;B1107,B1107=""),טבלה20[[#This Row],[CycleNumber]],"")</f>
        <v/>
      </c>
      <c r="Z11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6" t="s">
        <v>97</v>
      </c>
      <c r="AS1106">
        <v>5</v>
      </c>
      <c r="AT1106">
        <v>33</v>
      </c>
      <c r="AU1106">
        <f t="shared" si="37"/>
        <v>0</v>
      </c>
      <c r="AV1106" t="str">
        <f t="shared" si="38"/>
        <v/>
      </c>
    </row>
    <row r="1107" spans="1:48" x14ac:dyDescent="0.25">
      <c r="A1107" t="s">
        <v>97</v>
      </c>
      <c r="B1107">
        <v>7</v>
      </c>
      <c r="C1107">
        <v>1</v>
      </c>
      <c r="D1107">
        <v>1</v>
      </c>
      <c r="E1107">
        <v>0</v>
      </c>
      <c r="F1107">
        <v>30</v>
      </c>
      <c r="G1107">
        <f>טבלה20[[#This Row],[LengthofCycle]]+1</f>
        <v>31</v>
      </c>
      <c r="H1107" t="str">
        <f>IF(טבלה20[[#This Row],[CycleNumber]]&gt;2,IF(AND(טבלה20[[#This Row],[LengthofCycle]]-F1106=F1106-F1105,טבלה20[[#This Row],[LengthofCycle]]-F1106&lt;&gt;0),1,""),"")</f>
        <v/>
      </c>
      <c r="I1107" t="str">
        <f>IF(טבלה20[[#This Row],[דילוג]]=1,SUM(H1107:H1108),"")</f>
        <v/>
      </c>
      <c r="J1107" t="str">
        <f>IF(AND(טבלה20[[#This Row],[CycleNumber]]&gt;B1106,טבלה20[[#This Row],[CycleNumber]]&gt;2),IF(טבלה20[[#This Row],[דילוג]]=1,טבלה20[[#This Row],[LengthofCycle]]-F1106,J1106),"")</f>
        <v/>
      </c>
      <c r="K1107">
        <f>IF(AND(טבלה20[[#This Row],[CycleNumber]]&gt;B1106,טבלה20[[#This Row],[CycleNumber]]&gt;2),IF(טבלה20[[#This Row],[דילוג]]=1,1,IF(MAX(K1105:K1106)=1,1,IF(טבלה20[[#This Row],[LengthofCycle]]-F1106&lt;&gt;טבלה20[[#This Row],[הפרש קבוע אחרון]],0,""))),"")</f>
        <v>0</v>
      </c>
      <c r="L1107" t="str">
        <f>IF(טבלה20[[#This Row],[CycleNumber]]&lt;3,"",IF(טבלה20[[#This Row],[דילוג]]=1,1,IF(L1106="","",IF(טבלה20[[#This Row],[LengthofCycle]]-F1106=טבלה20[[#This Row],[הפרש קבוע אחרון]],1,IF(L1106+1&gt;3,"",L1106+1)))))</f>
        <v/>
      </c>
      <c r="M1107" t="str">
        <f>IF(AND(טבלה20[[#This Row],[פעילות]]=1,L1108=2,L1109=1,B1109&gt;טבלה20[[#This Row],[CycleNumber]]),1,"")</f>
        <v/>
      </c>
      <c r="N1107" t="str">
        <f>IF(AND(טבלה20[[#This Row],[האם יש לאישה וסת דילוג?]]=1,טבלה20[[#This Row],[CycleNumber]]&gt;5),IF(AND(טבלה20[[#This Row],[LengthofCycle]]=F1104,F1106=F1103,F1105=F1102),1,""),"")</f>
        <v/>
      </c>
      <c r="O1107" t="str">
        <f>IF(OR(טבלה20[[#This Row],[פעילות]]="",L1106=""),"",IF(טבלה20[[#This Row],[פעילות]]=1,1,0))</f>
        <v/>
      </c>
      <c r="P1107" t="str">
        <f>IF(AND(טבלה20[[#This Row],[הפרש קבוע אחרון]]&lt;&gt;"",טבלה20[[#This Row],[CycleNumber]]&lt;B1108,B1108&lt;&gt;"",טבלה20[[#This Row],[פעילות]]&lt;4),IF(F1108-טבלה20[[#This Row],[LengthofCycle]]=טבלה20[[#This Row],[הפרש קבוע אחרון]],1,0),"")</f>
        <v/>
      </c>
      <c r="Q1107" s="14" t="str">
        <f>IF(טבלה20[[#This Row],[פעילות]]="","",IF(OR(Q1106="",AND(טבלה20[[#This Row],[דילוג]]=1,L1106=3)),1,Q1106+1))</f>
        <v/>
      </c>
      <c r="R1107" s="14" t="str">
        <f>IF(AND(טבלה20[[#This Row],[מחזורי פעילות]]=3,H1108=1,טבלה20[[#This Row],[הפרש קבוע אחרון]]&lt;&gt;J1108),1,"")</f>
        <v/>
      </c>
      <c r="S1107" s="14" t="str">
        <f>IF(AND(טבלה20[[#This Row],[מחזורי פעילות]]=3,H1108=1,טבלה20[[#This Row],[הפרש קבוע אחרון]]=J1108),1,"")</f>
        <v/>
      </c>
      <c r="T1107" s="14" t="str">
        <f>IF(AND(טבלה20[[#This Row],[דילוג]]=1,טבלה20[[#This Row],[הפרש קבוע אחרון]]=J1106,טבלה20[[#This Row],[מחזורי פעילות]]&gt;1),1,"")</f>
        <v/>
      </c>
      <c r="U1107" s="14" t="str">
        <f>IF(OR(AND(טבלה20[[#This Row],[מחזורי פעילות]]&lt;&gt;"",Q1108=""),AND(טבלה20[[#This Row],[פעילות]]=3,Q1108=1)),טבלה20[[#This Row],[מחזורי פעילות]],"")</f>
        <v/>
      </c>
      <c r="V1107" s="14" t="str">
        <f>IF(טבלה20[[#This Row],[באיזה מחזור נעקר אחרי קביעה?]]&lt;&gt;"",1,"")</f>
        <v/>
      </c>
      <c r="W1107" s="14" t="str">
        <f>IF(AND(טבלה20[[#This Row],[באיזה מחזור נעקר אחרי קביעה?]]&lt;&gt;"",טבלה20[[#This Row],[CycleNumber]]&gt;B1108),טבלה20[[#This Row],[באיזה מחזור נעקר אחרי קביעה?]],"")</f>
        <v/>
      </c>
      <c r="X1107" s="14" t="str">
        <f>IF(AND(טבלה20[[#This Row],[הפרש קבוע אחרון]]&lt;&gt;"",J1106=""),טבלה20[[#This Row],[CycleNumber]],"")</f>
        <v/>
      </c>
      <c r="Y1107" s="14" t="str">
        <f>IF(OR(טבלה20[[#This Row],[CycleNumber]]&gt;B1108,B1108=""),טבלה20[[#This Row],[CycleNumber]],"")</f>
        <v/>
      </c>
      <c r="Z11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7" t="s">
        <v>97</v>
      </c>
      <c r="AS1107">
        <v>6</v>
      </c>
      <c r="AT1107">
        <v>34</v>
      </c>
      <c r="AU1107">
        <f t="shared" si="37"/>
        <v>0</v>
      </c>
      <c r="AV1107" t="str">
        <f t="shared" si="38"/>
        <v/>
      </c>
    </row>
    <row r="1108" spans="1:48" x14ac:dyDescent="0.25">
      <c r="A1108" t="s">
        <v>97</v>
      </c>
      <c r="B1108">
        <v>8</v>
      </c>
      <c r="C1108">
        <v>1</v>
      </c>
      <c r="D1108">
        <v>1</v>
      </c>
      <c r="E1108">
        <v>0</v>
      </c>
      <c r="F1108">
        <v>32</v>
      </c>
      <c r="G1108">
        <f>טבלה20[[#This Row],[LengthofCycle]]+1</f>
        <v>33</v>
      </c>
      <c r="H1108" t="str">
        <f>IF(טבלה20[[#This Row],[CycleNumber]]&gt;2,IF(AND(טבלה20[[#This Row],[LengthofCycle]]-F1107=F1107-F1106,טבלה20[[#This Row],[LengthofCycle]]-F1107&lt;&gt;0),1,""),"")</f>
        <v/>
      </c>
      <c r="I1108" t="str">
        <f>IF(טבלה20[[#This Row],[דילוג]]=1,SUM(H1108:H1109),"")</f>
        <v/>
      </c>
      <c r="J1108" t="str">
        <f>IF(AND(טבלה20[[#This Row],[CycleNumber]]&gt;B1107,טבלה20[[#This Row],[CycleNumber]]&gt;2),IF(טבלה20[[#This Row],[דילוג]]=1,טבלה20[[#This Row],[LengthofCycle]]-F1107,J1107),"")</f>
        <v/>
      </c>
      <c r="K1108">
        <f>IF(AND(טבלה20[[#This Row],[CycleNumber]]&gt;B1107,טבלה20[[#This Row],[CycleNumber]]&gt;2),IF(טבלה20[[#This Row],[דילוג]]=1,1,IF(MAX(K1106:K1107)=1,1,IF(טבלה20[[#This Row],[LengthofCycle]]-F1107&lt;&gt;טבלה20[[#This Row],[הפרש קבוע אחרון]],0,""))),"")</f>
        <v>0</v>
      </c>
      <c r="L1108" t="str">
        <f>IF(טבלה20[[#This Row],[CycleNumber]]&lt;3,"",IF(טבלה20[[#This Row],[דילוג]]=1,1,IF(L1107="","",IF(טבלה20[[#This Row],[LengthofCycle]]-F1107=טבלה20[[#This Row],[הפרש קבוע אחרון]],1,IF(L1107+1&gt;3,"",L1107+1)))))</f>
        <v/>
      </c>
      <c r="M1108" t="str">
        <f>IF(AND(טבלה20[[#This Row],[פעילות]]=1,L1109=2,L1110=1,B1110&gt;טבלה20[[#This Row],[CycleNumber]]),1,"")</f>
        <v/>
      </c>
      <c r="N1108" t="str">
        <f>IF(AND(טבלה20[[#This Row],[האם יש לאישה וסת דילוג?]]=1,טבלה20[[#This Row],[CycleNumber]]&gt;5),IF(AND(טבלה20[[#This Row],[LengthofCycle]]=F1105,F1107=F1104,F1106=F1103),1,""),"")</f>
        <v/>
      </c>
      <c r="O1108" t="str">
        <f>IF(OR(טבלה20[[#This Row],[פעילות]]="",L1107=""),"",IF(טבלה20[[#This Row],[פעילות]]=1,1,0))</f>
        <v/>
      </c>
      <c r="P1108" t="str">
        <f>IF(AND(טבלה20[[#This Row],[הפרש קבוע אחרון]]&lt;&gt;"",טבלה20[[#This Row],[CycleNumber]]&lt;B1109,B1109&lt;&gt;"",טבלה20[[#This Row],[פעילות]]&lt;4),IF(F1109-טבלה20[[#This Row],[LengthofCycle]]=טבלה20[[#This Row],[הפרש קבוע אחרון]],1,0),"")</f>
        <v/>
      </c>
      <c r="Q1108" s="14" t="str">
        <f>IF(טבלה20[[#This Row],[פעילות]]="","",IF(OR(Q1107="",AND(טבלה20[[#This Row],[דילוג]]=1,L1107=3)),1,Q1107+1))</f>
        <v/>
      </c>
      <c r="R1108" s="14" t="str">
        <f>IF(AND(טבלה20[[#This Row],[מחזורי פעילות]]=3,H1109=1,טבלה20[[#This Row],[הפרש קבוע אחרון]]&lt;&gt;J1109),1,"")</f>
        <v/>
      </c>
      <c r="S1108" s="14" t="str">
        <f>IF(AND(טבלה20[[#This Row],[מחזורי פעילות]]=3,H1109=1,טבלה20[[#This Row],[הפרש קבוע אחרון]]=J1109),1,"")</f>
        <v/>
      </c>
      <c r="T1108" s="14" t="str">
        <f>IF(AND(טבלה20[[#This Row],[דילוג]]=1,טבלה20[[#This Row],[הפרש קבוע אחרון]]=J1107,טבלה20[[#This Row],[מחזורי פעילות]]&gt;1),1,"")</f>
        <v/>
      </c>
      <c r="U1108" s="14" t="str">
        <f>IF(OR(AND(טבלה20[[#This Row],[מחזורי פעילות]]&lt;&gt;"",Q1109=""),AND(טבלה20[[#This Row],[פעילות]]=3,Q1109=1)),טבלה20[[#This Row],[מחזורי פעילות]],"")</f>
        <v/>
      </c>
      <c r="V1108" s="14" t="str">
        <f>IF(טבלה20[[#This Row],[באיזה מחזור נעקר אחרי קביעה?]]&lt;&gt;"",1,"")</f>
        <v/>
      </c>
      <c r="W1108" s="14" t="str">
        <f>IF(AND(טבלה20[[#This Row],[באיזה מחזור נעקר אחרי קביעה?]]&lt;&gt;"",טבלה20[[#This Row],[CycleNumber]]&gt;B1109),טבלה20[[#This Row],[באיזה מחזור נעקר אחרי קביעה?]],"")</f>
        <v/>
      </c>
      <c r="X1108" s="14" t="str">
        <f>IF(AND(טבלה20[[#This Row],[הפרש קבוע אחרון]]&lt;&gt;"",J1107=""),טבלה20[[#This Row],[CycleNumber]],"")</f>
        <v/>
      </c>
      <c r="Y1108" s="14" t="str">
        <f>IF(OR(טבלה20[[#This Row],[CycleNumber]]&gt;B1109,B1109=""),טבלה20[[#This Row],[CycleNumber]],"")</f>
        <v/>
      </c>
      <c r="Z11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8" t="s">
        <v>97</v>
      </c>
      <c r="AS1108">
        <v>7</v>
      </c>
      <c r="AT1108">
        <v>30</v>
      </c>
      <c r="AU1108">
        <f t="shared" si="37"/>
        <v>0</v>
      </c>
      <c r="AV1108" t="str">
        <f t="shared" si="38"/>
        <v/>
      </c>
    </row>
    <row r="1109" spans="1:48" x14ac:dyDescent="0.25">
      <c r="A1109" t="s">
        <v>97</v>
      </c>
      <c r="B1109">
        <v>9</v>
      </c>
      <c r="C1109">
        <v>1</v>
      </c>
      <c r="D1109">
        <v>1</v>
      </c>
      <c r="E1109">
        <v>0</v>
      </c>
      <c r="F1109">
        <v>30</v>
      </c>
      <c r="G1109">
        <f>טבלה20[[#This Row],[LengthofCycle]]+1</f>
        <v>31</v>
      </c>
      <c r="H1109" t="str">
        <f>IF(טבלה20[[#This Row],[CycleNumber]]&gt;2,IF(AND(טבלה20[[#This Row],[LengthofCycle]]-F1108=F1108-F1107,טבלה20[[#This Row],[LengthofCycle]]-F1108&lt;&gt;0),1,""),"")</f>
        <v/>
      </c>
      <c r="I1109" t="str">
        <f>IF(טבלה20[[#This Row],[דילוג]]=1,SUM(H1109:H1110),"")</f>
        <v/>
      </c>
      <c r="J1109" t="str">
        <f>IF(AND(טבלה20[[#This Row],[CycleNumber]]&gt;B1108,טבלה20[[#This Row],[CycleNumber]]&gt;2),IF(טבלה20[[#This Row],[דילוג]]=1,טבלה20[[#This Row],[LengthofCycle]]-F1108,J1108),"")</f>
        <v/>
      </c>
      <c r="K1109">
        <f>IF(AND(טבלה20[[#This Row],[CycleNumber]]&gt;B1108,טבלה20[[#This Row],[CycleNumber]]&gt;2),IF(טבלה20[[#This Row],[דילוג]]=1,1,IF(MAX(K1107:K1108)=1,1,IF(טבלה20[[#This Row],[LengthofCycle]]-F1108&lt;&gt;טבלה20[[#This Row],[הפרש קבוע אחרון]],0,""))),"")</f>
        <v>0</v>
      </c>
      <c r="L1109" t="str">
        <f>IF(טבלה20[[#This Row],[CycleNumber]]&lt;3,"",IF(טבלה20[[#This Row],[דילוג]]=1,1,IF(L1108="","",IF(טבלה20[[#This Row],[LengthofCycle]]-F1108=טבלה20[[#This Row],[הפרש קבוע אחרון]],1,IF(L1108+1&gt;3,"",L1108+1)))))</f>
        <v/>
      </c>
      <c r="M1109" t="str">
        <f>IF(AND(טבלה20[[#This Row],[פעילות]]=1,L1110=2,L1111=1,B1111&gt;טבלה20[[#This Row],[CycleNumber]]),1,"")</f>
        <v/>
      </c>
      <c r="N1109" t="str">
        <f>IF(AND(טבלה20[[#This Row],[האם יש לאישה וסת דילוג?]]=1,טבלה20[[#This Row],[CycleNumber]]&gt;5),IF(AND(טבלה20[[#This Row],[LengthofCycle]]=F1106,F1108=F1105,F1107=F1104),1,""),"")</f>
        <v/>
      </c>
      <c r="O1109" t="str">
        <f>IF(OR(טבלה20[[#This Row],[פעילות]]="",L1108=""),"",IF(טבלה20[[#This Row],[פעילות]]=1,1,0))</f>
        <v/>
      </c>
      <c r="P1109" t="str">
        <f>IF(AND(טבלה20[[#This Row],[הפרש קבוע אחרון]]&lt;&gt;"",טבלה20[[#This Row],[CycleNumber]]&lt;B1110,B1110&lt;&gt;"",טבלה20[[#This Row],[פעילות]]&lt;4),IF(F1110-טבלה20[[#This Row],[LengthofCycle]]=טבלה20[[#This Row],[הפרש קבוע אחרון]],1,0),"")</f>
        <v/>
      </c>
      <c r="Q1109" s="14" t="str">
        <f>IF(טבלה20[[#This Row],[פעילות]]="","",IF(OR(Q1108="",AND(טבלה20[[#This Row],[דילוג]]=1,L1108=3)),1,Q1108+1))</f>
        <v/>
      </c>
      <c r="R1109" s="14" t="str">
        <f>IF(AND(טבלה20[[#This Row],[מחזורי פעילות]]=3,H1110=1,טבלה20[[#This Row],[הפרש קבוע אחרון]]&lt;&gt;J1110),1,"")</f>
        <v/>
      </c>
      <c r="S1109" s="14" t="str">
        <f>IF(AND(טבלה20[[#This Row],[מחזורי פעילות]]=3,H1110=1,טבלה20[[#This Row],[הפרש קבוע אחרון]]=J1110),1,"")</f>
        <v/>
      </c>
      <c r="T1109" s="14" t="str">
        <f>IF(AND(טבלה20[[#This Row],[דילוג]]=1,טבלה20[[#This Row],[הפרש קבוע אחרון]]=J1108,טבלה20[[#This Row],[מחזורי פעילות]]&gt;1),1,"")</f>
        <v/>
      </c>
      <c r="U1109" s="14" t="str">
        <f>IF(OR(AND(טבלה20[[#This Row],[מחזורי פעילות]]&lt;&gt;"",Q1110=""),AND(טבלה20[[#This Row],[פעילות]]=3,Q1110=1)),טבלה20[[#This Row],[מחזורי פעילות]],"")</f>
        <v/>
      </c>
      <c r="V1109" s="14" t="str">
        <f>IF(טבלה20[[#This Row],[באיזה מחזור נעקר אחרי קביעה?]]&lt;&gt;"",1,"")</f>
        <v/>
      </c>
      <c r="W1109" s="14" t="str">
        <f>IF(AND(טבלה20[[#This Row],[באיזה מחזור נעקר אחרי קביעה?]]&lt;&gt;"",טבלה20[[#This Row],[CycleNumber]]&gt;B1110),טבלה20[[#This Row],[באיזה מחזור נעקר אחרי קביעה?]],"")</f>
        <v/>
      </c>
      <c r="X1109" s="14" t="str">
        <f>IF(AND(טבלה20[[#This Row],[הפרש קבוע אחרון]]&lt;&gt;"",J1108=""),טבלה20[[#This Row],[CycleNumber]],"")</f>
        <v/>
      </c>
      <c r="Y1109" s="14" t="str">
        <f>IF(OR(טבלה20[[#This Row],[CycleNumber]]&gt;B1110,B1110=""),טבלה20[[#This Row],[CycleNumber]],"")</f>
        <v/>
      </c>
      <c r="Z11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09" t="s">
        <v>97</v>
      </c>
      <c r="AS1109">
        <v>8</v>
      </c>
      <c r="AT1109">
        <v>32</v>
      </c>
      <c r="AU1109">
        <f t="shared" si="37"/>
        <v>0</v>
      </c>
      <c r="AV1109" t="str">
        <f t="shared" si="38"/>
        <v/>
      </c>
    </row>
    <row r="1110" spans="1:48" x14ac:dyDescent="0.25">
      <c r="A1110" t="s">
        <v>97</v>
      </c>
      <c r="B1110">
        <v>10</v>
      </c>
      <c r="C1110">
        <v>1</v>
      </c>
      <c r="D1110">
        <v>1</v>
      </c>
      <c r="E1110">
        <v>0</v>
      </c>
      <c r="F1110">
        <v>32</v>
      </c>
      <c r="G1110">
        <f>טבלה20[[#This Row],[LengthofCycle]]+1</f>
        <v>33</v>
      </c>
      <c r="H1110" t="str">
        <f>IF(טבלה20[[#This Row],[CycleNumber]]&gt;2,IF(AND(טבלה20[[#This Row],[LengthofCycle]]-F1109=F1109-F1108,טבלה20[[#This Row],[LengthofCycle]]-F1109&lt;&gt;0),1,""),"")</f>
        <v/>
      </c>
      <c r="I1110" t="str">
        <f>IF(טבלה20[[#This Row],[דילוג]]=1,SUM(H1110:H1111),"")</f>
        <v/>
      </c>
      <c r="J1110" t="str">
        <f>IF(AND(טבלה20[[#This Row],[CycleNumber]]&gt;B1109,טבלה20[[#This Row],[CycleNumber]]&gt;2),IF(טבלה20[[#This Row],[דילוג]]=1,טבלה20[[#This Row],[LengthofCycle]]-F1109,J1109),"")</f>
        <v/>
      </c>
      <c r="K1110">
        <f>IF(AND(טבלה20[[#This Row],[CycleNumber]]&gt;B1109,טבלה20[[#This Row],[CycleNumber]]&gt;2),IF(טבלה20[[#This Row],[דילוג]]=1,1,IF(MAX(K1108:K1109)=1,1,IF(טבלה20[[#This Row],[LengthofCycle]]-F1109&lt;&gt;טבלה20[[#This Row],[הפרש קבוע אחרון]],0,""))),"")</f>
        <v>0</v>
      </c>
      <c r="L1110" t="str">
        <f>IF(טבלה20[[#This Row],[CycleNumber]]&lt;3,"",IF(טבלה20[[#This Row],[דילוג]]=1,1,IF(L1109="","",IF(טבלה20[[#This Row],[LengthofCycle]]-F1109=טבלה20[[#This Row],[הפרש קבוע אחרון]],1,IF(L1109+1&gt;3,"",L1109+1)))))</f>
        <v/>
      </c>
      <c r="M1110" t="str">
        <f>IF(AND(טבלה20[[#This Row],[פעילות]]=1,L1111=2,L1112=1,B1112&gt;טבלה20[[#This Row],[CycleNumber]]),1,"")</f>
        <v/>
      </c>
      <c r="N1110" t="str">
        <f>IF(AND(טבלה20[[#This Row],[האם יש לאישה וסת דילוג?]]=1,טבלה20[[#This Row],[CycleNumber]]&gt;5),IF(AND(טבלה20[[#This Row],[LengthofCycle]]=F1107,F1109=F1106,F1108=F1105),1,""),"")</f>
        <v/>
      </c>
      <c r="O1110" t="str">
        <f>IF(OR(טבלה20[[#This Row],[פעילות]]="",L1109=""),"",IF(טבלה20[[#This Row],[פעילות]]=1,1,0))</f>
        <v/>
      </c>
      <c r="P1110" t="str">
        <f>IF(AND(טבלה20[[#This Row],[הפרש קבוע אחרון]]&lt;&gt;"",טבלה20[[#This Row],[CycleNumber]]&lt;B1111,B1111&lt;&gt;"",טבלה20[[#This Row],[פעילות]]&lt;4),IF(F1111-טבלה20[[#This Row],[LengthofCycle]]=טבלה20[[#This Row],[הפרש קבוע אחרון]],1,0),"")</f>
        <v/>
      </c>
      <c r="Q1110" s="14" t="str">
        <f>IF(טבלה20[[#This Row],[פעילות]]="","",IF(OR(Q1109="",AND(טבלה20[[#This Row],[דילוג]]=1,L1109=3)),1,Q1109+1))</f>
        <v/>
      </c>
      <c r="R1110" s="14" t="str">
        <f>IF(AND(טבלה20[[#This Row],[מחזורי פעילות]]=3,H1111=1,טבלה20[[#This Row],[הפרש קבוע אחרון]]&lt;&gt;J1111),1,"")</f>
        <v/>
      </c>
      <c r="S1110" s="14" t="str">
        <f>IF(AND(טבלה20[[#This Row],[מחזורי פעילות]]=3,H1111=1,טבלה20[[#This Row],[הפרש קבוע אחרון]]=J1111),1,"")</f>
        <v/>
      </c>
      <c r="T1110" s="14" t="str">
        <f>IF(AND(טבלה20[[#This Row],[דילוג]]=1,טבלה20[[#This Row],[הפרש קבוע אחרון]]=J1109,טבלה20[[#This Row],[מחזורי פעילות]]&gt;1),1,"")</f>
        <v/>
      </c>
      <c r="U1110" s="14" t="str">
        <f>IF(OR(AND(טבלה20[[#This Row],[מחזורי פעילות]]&lt;&gt;"",Q1111=""),AND(טבלה20[[#This Row],[פעילות]]=3,Q1111=1)),טבלה20[[#This Row],[מחזורי פעילות]],"")</f>
        <v/>
      </c>
      <c r="V1110" s="14" t="str">
        <f>IF(טבלה20[[#This Row],[באיזה מחזור נעקר אחרי קביעה?]]&lt;&gt;"",1,"")</f>
        <v/>
      </c>
      <c r="W1110" s="14" t="str">
        <f>IF(AND(טבלה20[[#This Row],[באיזה מחזור נעקר אחרי קביעה?]]&lt;&gt;"",טבלה20[[#This Row],[CycleNumber]]&gt;B1111),טבלה20[[#This Row],[באיזה מחזור נעקר אחרי קביעה?]],"")</f>
        <v/>
      </c>
      <c r="X1110" s="14" t="str">
        <f>IF(AND(טבלה20[[#This Row],[הפרש קבוע אחרון]]&lt;&gt;"",J1109=""),טבלה20[[#This Row],[CycleNumber]],"")</f>
        <v/>
      </c>
      <c r="Y1110" s="14" t="str">
        <f>IF(OR(טבלה20[[#This Row],[CycleNumber]]&gt;B1111,B1111=""),טבלה20[[#This Row],[CycleNumber]],"")</f>
        <v/>
      </c>
      <c r="Z11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0" t="s">
        <v>97</v>
      </c>
      <c r="AS1110">
        <v>9</v>
      </c>
      <c r="AT1110">
        <v>30</v>
      </c>
      <c r="AU1110">
        <f t="shared" si="37"/>
        <v>0</v>
      </c>
      <c r="AV1110" t="str">
        <f t="shared" si="38"/>
        <v/>
      </c>
    </row>
    <row r="1111" spans="1:48" x14ac:dyDescent="0.25">
      <c r="A1111" t="s">
        <v>97</v>
      </c>
      <c r="B1111">
        <v>11</v>
      </c>
      <c r="C1111">
        <v>1</v>
      </c>
      <c r="D1111">
        <v>1</v>
      </c>
      <c r="E1111">
        <v>0</v>
      </c>
      <c r="F1111">
        <v>32</v>
      </c>
      <c r="G1111">
        <f>טבלה20[[#This Row],[LengthofCycle]]+1</f>
        <v>33</v>
      </c>
      <c r="H1111" t="str">
        <f>IF(טבלה20[[#This Row],[CycleNumber]]&gt;2,IF(AND(טבלה20[[#This Row],[LengthofCycle]]-F1110=F1110-F1109,טבלה20[[#This Row],[LengthofCycle]]-F1110&lt;&gt;0),1,""),"")</f>
        <v/>
      </c>
      <c r="I1111" t="str">
        <f>IF(טבלה20[[#This Row],[דילוג]]=1,SUM(H1111:H1112),"")</f>
        <v/>
      </c>
      <c r="J1111" t="str">
        <f>IF(AND(טבלה20[[#This Row],[CycleNumber]]&gt;B1110,טבלה20[[#This Row],[CycleNumber]]&gt;2),IF(טבלה20[[#This Row],[דילוג]]=1,טבלה20[[#This Row],[LengthofCycle]]-F1110,J1110),"")</f>
        <v/>
      </c>
      <c r="K1111">
        <f>IF(AND(טבלה20[[#This Row],[CycleNumber]]&gt;B1110,טבלה20[[#This Row],[CycleNumber]]&gt;2),IF(טבלה20[[#This Row],[דילוג]]=1,1,IF(MAX(K1109:K1110)=1,1,IF(טבלה20[[#This Row],[LengthofCycle]]-F1110&lt;&gt;טבלה20[[#This Row],[הפרש קבוע אחרון]],0,""))),"")</f>
        <v>0</v>
      </c>
      <c r="L1111" t="str">
        <f>IF(טבלה20[[#This Row],[CycleNumber]]&lt;3,"",IF(טבלה20[[#This Row],[דילוג]]=1,1,IF(L1110="","",IF(טבלה20[[#This Row],[LengthofCycle]]-F1110=טבלה20[[#This Row],[הפרש קבוע אחרון]],1,IF(L1110+1&gt;3,"",L1110+1)))))</f>
        <v/>
      </c>
      <c r="M1111" t="str">
        <f>IF(AND(טבלה20[[#This Row],[פעילות]]=1,L1112=2,L1113=1,B1113&gt;טבלה20[[#This Row],[CycleNumber]]),1,"")</f>
        <v/>
      </c>
      <c r="N1111" t="str">
        <f>IF(AND(טבלה20[[#This Row],[האם יש לאישה וסת דילוג?]]=1,טבלה20[[#This Row],[CycleNumber]]&gt;5),IF(AND(טבלה20[[#This Row],[LengthofCycle]]=F1108,F1110=F1107,F1109=F1106),1,""),"")</f>
        <v/>
      </c>
      <c r="O1111" t="str">
        <f>IF(OR(טבלה20[[#This Row],[פעילות]]="",L1110=""),"",IF(טבלה20[[#This Row],[פעילות]]=1,1,0))</f>
        <v/>
      </c>
      <c r="P1111" t="str">
        <f>IF(AND(טבלה20[[#This Row],[הפרש קבוע אחרון]]&lt;&gt;"",טבלה20[[#This Row],[CycleNumber]]&lt;B1112,B1112&lt;&gt;"",טבלה20[[#This Row],[פעילות]]&lt;4),IF(F1112-טבלה20[[#This Row],[LengthofCycle]]=טבלה20[[#This Row],[הפרש קבוע אחרון]],1,0),"")</f>
        <v/>
      </c>
      <c r="Q1111" s="14" t="str">
        <f>IF(טבלה20[[#This Row],[פעילות]]="","",IF(OR(Q1110="",AND(טבלה20[[#This Row],[דילוג]]=1,L1110=3)),1,Q1110+1))</f>
        <v/>
      </c>
      <c r="R1111" s="14" t="str">
        <f>IF(AND(טבלה20[[#This Row],[מחזורי פעילות]]=3,H1112=1,טבלה20[[#This Row],[הפרש קבוע אחרון]]&lt;&gt;J1112),1,"")</f>
        <v/>
      </c>
      <c r="S1111" s="14" t="str">
        <f>IF(AND(טבלה20[[#This Row],[מחזורי פעילות]]=3,H1112=1,טבלה20[[#This Row],[הפרש קבוע אחרון]]=J1112),1,"")</f>
        <v/>
      </c>
      <c r="T1111" s="14" t="str">
        <f>IF(AND(טבלה20[[#This Row],[דילוג]]=1,טבלה20[[#This Row],[הפרש קבוע אחרון]]=J1110,טבלה20[[#This Row],[מחזורי פעילות]]&gt;1),1,"")</f>
        <v/>
      </c>
      <c r="U1111" s="14" t="str">
        <f>IF(OR(AND(טבלה20[[#This Row],[מחזורי פעילות]]&lt;&gt;"",Q1112=""),AND(טבלה20[[#This Row],[פעילות]]=3,Q1112=1)),טבלה20[[#This Row],[מחזורי פעילות]],"")</f>
        <v/>
      </c>
      <c r="V1111" s="14" t="str">
        <f>IF(טבלה20[[#This Row],[באיזה מחזור נעקר אחרי קביעה?]]&lt;&gt;"",1,"")</f>
        <v/>
      </c>
      <c r="W1111" s="14" t="str">
        <f>IF(AND(טבלה20[[#This Row],[באיזה מחזור נעקר אחרי קביעה?]]&lt;&gt;"",טבלה20[[#This Row],[CycleNumber]]&gt;B1112),טבלה20[[#This Row],[באיזה מחזור נעקר אחרי קביעה?]],"")</f>
        <v/>
      </c>
      <c r="X1111" s="14" t="str">
        <f>IF(AND(טבלה20[[#This Row],[הפרש קבוע אחרון]]&lt;&gt;"",J1110=""),טבלה20[[#This Row],[CycleNumber]],"")</f>
        <v/>
      </c>
      <c r="Y1111" s="14" t="str">
        <f>IF(OR(טבלה20[[#This Row],[CycleNumber]]&gt;B1112,B1112=""),טבלה20[[#This Row],[CycleNumber]],"")</f>
        <v/>
      </c>
      <c r="Z11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1" t="s">
        <v>97</v>
      </c>
      <c r="AS1111">
        <v>10</v>
      </c>
      <c r="AT1111">
        <v>32</v>
      </c>
      <c r="AU1111">
        <f t="shared" si="37"/>
        <v>0</v>
      </c>
      <c r="AV1111" t="str">
        <f t="shared" si="38"/>
        <v/>
      </c>
    </row>
    <row r="1112" spans="1:48" x14ac:dyDescent="0.25">
      <c r="A1112" t="s">
        <v>97</v>
      </c>
      <c r="B1112">
        <v>12</v>
      </c>
      <c r="C1112">
        <v>1</v>
      </c>
      <c r="D1112">
        <v>1</v>
      </c>
      <c r="E1112">
        <v>0</v>
      </c>
      <c r="F1112">
        <v>31</v>
      </c>
      <c r="G1112">
        <f>טבלה20[[#This Row],[LengthofCycle]]+1</f>
        <v>32</v>
      </c>
      <c r="H1112" t="str">
        <f>IF(טבלה20[[#This Row],[CycleNumber]]&gt;2,IF(AND(טבלה20[[#This Row],[LengthofCycle]]-F1111=F1111-F1110,טבלה20[[#This Row],[LengthofCycle]]-F1111&lt;&gt;0),1,""),"")</f>
        <v/>
      </c>
      <c r="I1112" t="str">
        <f>IF(טבלה20[[#This Row],[דילוג]]=1,SUM(H1112:H1113),"")</f>
        <v/>
      </c>
      <c r="J1112" t="str">
        <f>IF(AND(טבלה20[[#This Row],[CycleNumber]]&gt;B1111,טבלה20[[#This Row],[CycleNumber]]&gt;2),IF(טבלה20[[#This Row],[דילוג]]=1,טבלה20[[#This Row],[LengthofCycle]]-F1111,J1111),"")</f>
        <v/>
      </c>
      <c r="K1112">
        <f>IF(AND(טבלה20[[#This Row],[CycleNumber]]&gt;B1111,טבלה20[[#This Row],[CycleNumber]]&gt;2),IF(טבלה20[[#This Row],[דילוג]]=1,1,IF(MAX(K1110:K1111)=1,1,IF(טבלה20[[#This Row],[LengthofCycle]]-F1111&lt;&gt;טבלה20[[#This Row],[הפרש קבוע אחרון]],0,""))),"")</f>
        <v>0</v>
      </c>
      <c r="L1112" t="str">
        <f>IF(טבלה20[[#This Row],[CycleNumber]]&lt;3,"",IF(טבלה20[[#This Row],[דילוג]]=1,1,IF(L1111="","",IF(טבלה20[[#This Row],[LengthofCycle]]-F1111=טבלה20[[#This Row],[הפרש קבוע אחרון]],1,IF(L1111+1&gt;3,"",L1111+1)))))</f>
        <v/>
      </c>
      <c r="M1112" t="str">
        <f>IF(AND(טבלה20[[#This Row],[פעילות]]=1,L1113=2,L1114=1,B1114&gt;טבלה20[[#This Row],[CycleNumber]]),1,"")</f>
        <v/>
      </c>
      <c r="N1112" t="str">
        <f>IF(AND(טבלה20[[#This Row],[האם יש לאישה וסת דילוג?]]=1,טבלה20[[#This Row],[CycleNumber]]&gt;5),IF(AND(טבלה20[[#This Row],[LengthofCycle]]=F1109,F1111=F1108,F1110=F1107),1,""),"")</f>
        <v/>
      </c>
      <c r="O1112" t="str">
        <f>IF(OR(טבלה20[[#This Row],[פעילות]]="",L1111=""),"",IF(טבלה20[[#This Row],[פעילות]]=1,1,0))</f>
        <v/>
      </c>
      <c r="P1112" t="str">
        <f>IF(AND(טבלה20[[#This Row],[הפרש קבוע אחרון]]&lt;&gt;"",טבלה20[[#This Row],[CycleNumber]]&lt;B1113,B1113&lt;&gt;"",טבלה20[[#This Row],[פעילות]]&lt;4),IF(F1113-טבלה20[[#This Row],[LengthofCycle]]=טבלה20[[#This Row],[הפרש קבוע אחרון]],1,0),"")</f>
        <v/>
      </c>
      <c r="Q1112" s="14" t="str">
        <f>IF(טבלה20[[#This Row],[פעילות]]="","",IF(OR(Q1111="",AND(טבלה20[[#This Row],[דילוג]]=1,L1111=3)),1,Q1111+1))</f>
        <v/>
      </c>
      <c r="R1112" s="14" t="str">
        <f>IF(AND(טבלה20[[#This Row],[מחזורי פעילות]]=3,H1113=1,טבלה20[[#This Row],[הפרש קבוע אחרון]]&lt;&gt;J1113),1,"")</f>
        <v/>
      </c>
      <c r="S1112" s="14" t="str">
        <f>IF(AND(טבלה20[[#This Row],[מחזורי פעילות]]=3,H1113=1,טבלה20[[#This Row],[הפרש קבוע אחרון]]=J1113),1,"")</f>
        <v/>
      </c>
      <c r="T1112" s="14" t="str">
        <f>IF(AND(טבלה20[[#This Row],[דילוג]]=1,טבלה20[[#This Row],[הפרש קבוע אחרון]]=J1111,טבלה20[[#This Row],[מחזורי פעילות]]&gt;1),1,"")</f>
        <v/>
      </c>
      <c r="U1112" s="14" t="str">
        <f>IF(OR(AND(טבלה20[[#This Row],[מחזורי פעילות]]&lt;&gt;"",Q1113=""),AND(טבלה20[[#This Row],[פעילות]]=3,Q1113=1)),טבלה20[[#This Row],[מחזורי פעילות]],"")</f>
        <v/>
      </c>
      <c r="V1112" s="14" t="str">
        <f>IF(טבלה20[[#This Row],[באיזה מחזור נעקר אחרי קביעה?]]&lt;&gt;"",1,"")</f>
        <v/>
      </c>
      <c r="W1112" s="14" t="str">
        <f>IF(AND(טבלה20[[#This Row],[באיזה מחזור נעקר אחרי קביעה?]]&lt;&gt;"",טבלה20[[#This Row],[CycleNumber]]&gt;B1113),טבלה20[[#This Row],[באיזה מחזור נעקר אחרי קביעה?]],"")</f>
        <v/>
      </c>
      <c r="X1112" s="14" t="str">
        <f>IF(AND(טבלה20[[#This Row],[הפרש קבוע אחרון]]&lt;&gt;"",J1111=""),טבלה20[[#This Row],[CycleNumber]],"")</f>
        <v/>
      </c>
      <c r="Y1112" s="14" t="str">
        <f>IF(OR(טבלה20[[#This Row],[CycleNumber]]&gt;B1113,B1113=""),טבלה20[[#This Row],[CycleNumber]],"")</f>
        <v/>
      </c>
      <c r="Z11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2" t="s">
        <v>97</v>
      </c>
      <c r="AS1112">
        <v>11</v>
      </c>
      <c r="AT1112">
        <v>32</v>
      </c>
      <c r="AU1112">
        <f t="shared" si="37"/>
        <v>0</v>
      </c>
      <c r="AV1112" t="str">
        <f t="shared" si="38"/>
        <v/>
      </c>
    </row>
    <row r="1113" spans="1:48" x14ac:dyDescent="0.25">
      <c r="A1113" t="s">
        <v>97</v>
      </c>
      <c r="B1113">
        <v>13</v>
      </c>
      <c r="C1113">
        <v>1</v>
      </c>
      <c r="D1113">
        <v>1</v>
      </c>
      <c r="E1113">
        <v>0</v>
      </c>
      <c r="F1113">
        <v>30</v>
      </c>
      <c r="G1113">
        <f>טבלה20[[#This Row],[LengthofCycle]]+1</f>
        <v>31</v>
      </c>
      <c r="H1113">
        <f>IF(טבלה20[[#This Row],[CycleNumber]]&gt;2,IF(AND(טבלה20[[#This Row],[LengthofCycle]]-F1112=F1112-F1111,טבלה20[[#This Row],[LengthofCycle]]-F1112&lt;&gt;0),1,""),"")</f>
        <v>1</v>
      </c>
      <c r="I1113">
        <f>IF(טבלה20[[#This Row],[דילוג]]=1,SUM(H1113:H1114),"")</f>
        <v>1</v>
      </c>
      <c r="J1113">
        <f>IF(AND(טבלה20[[#This Row],[CycleNumber]]&gt;B1112,טבלה20[[#This Row],[CycleNumber]]&gt;2),IF(טבלה20[[#This Row],[דילוג]]=1,טבלה20[[#This Row],[LengthofCycle]]-F1112,J1112),"")</f>
        <v>-1</v>
      </c>
      <c r="K1113">
        <f>IF(AND(טבלה20[[#This Row],[CycleNumber]]&gt;B1112,טבלה20[[#This Row],[CycleNumber]]&gt;2),IF(טבלה20[[#This Row],[דילוג]]=1,1,IF(MAX(K1111:K1112)=1,1,IF(טבלה20[[#This Row],[LengthofCycle]]-F1112&lt;&gt;טבלה20[[#This Row],[הפרש קבוע אחרון]],0,""))),"")</f>
        <v>1</v>
      </c>
      <c r="L1113">
        <f>IF(טבלה20[[#This Row],[CycleNumber]]&lt;3,"",IF(טבלה20[[#This Row],[דילוג]]=1,1,IF(L1112="","",IF(טבלה20[[#This Row],[LengthofCycle]]-F1112=טבלה20[[#This Row],[הפרש קבוע אחרון]],1,IF(L1112+1&gt;3,"",L1112+1)))))</f>
        <v>1</v>
      </c>
      <c r="M1113" t="str">
        <f>IF(AND(טבלה20[[#This Row],[פעילות]]=1,L1114=2,L1115=1,B1115&gt;טבלה20[[#This Row],[CycleNumber]]),1,"")</f>
        <v/>
      </c>
      <c r="N1113" t="str">
        <f>IF(AND(טבלה20[[#This Row],[האם יש לאישה וסת דילוג?]]=1,טבלה20[[#This Row],[CycleNumber]]&gt;5),IF(AND(טבלה20[[#This Row],[LengthofCycle]]=F1110,F1112=F1109,F1111=F1108),1,""),"")</f>
        <v/>
      </c>
      <c r="O1113" t="str">
        <f>IF(OR(טבלה20[[#This Row],[פעילות]]="",L1112=""),"",IF(טבלה20[[#This Row],[פעילות]]=1,1,0))</f>
        <v/>
      </c>
      <c r="P1113">
        <f>IF(AND(טבלה20[[#This Row],[הפרש קבוע אחרון]]&lt;&gt;"",טבלה20[[#This Row],[CycleNumber]]&lt;B1114,B1114&lt;&gt;"",טבלה20[[#This Row],[פעילות]]&lt;4),IF(F1114-טבלה20[[#This Row],[LengthofCycle]]=טבלה20[[#This Row],[הפרש קבוע אחרון]],1,0),"")</f>
        <v>0</v>
      </c>
      <c r="Q1113" s="14">
        <f>IF(טבלה20[[#This Row],[פעילות]]="","",IF(OR(Q1112="",AND(טבלה20[[#This Row],[דילוג]]=1,L1112=3)),1,Q1112+1))</f>
        <v>1</v>
      </c>
      <c r="R1113" s="14" t="str">
        <f>IF(AND(טבלה20[[#This Row],[מחזורי פעילות]]=3,H1114=1,טבלה20[[#This Row],[הפרש קבוע אחרון]]&lt;&gt;J1114),1,"")</f>
        <v/>
      </c>
      <c r="S1113" s="14" t="str">
        <f>IF(AND(טבלה20[[#This Row],[מחזורי פעילות]]=3,H1114=1,טבלה20[[#This Row],[הפרש קבוע אחרון]]=J1114),1,"")</f>
        <v/>
      </c>
      <c r="T1113" s="14" t="str">
        <f>IF(AND(טבלה20[[#This Row],[דילוג]]=1,טבלה20[[#This Row],[הפרש קבוע אחרון]]=J1112,טבלה20[[#This Row],[מחזורי פעילות]]&gt;1),1,"")</f>
        <v/>
      </c>
      <c r="U1113" s="14" t="str">
        <f>IF(OR(AND(טבלה20[[#This Row],[מחזורי פעילות]]&lt;&gt;"",Q1114=""),AND(טבלה20[[#This Row],[פעילות]]=3,Q1114=1)),טבלה20[[#This Row],[מחזורי פעילות]],"")</f>
        <v/>
      </c>
      <c r="V1113" s="14" t="str">
        <f>IF(טבלה20[[#This Row],[באיזה מחזור נעקר אחרי קביעה?]]&lt;&gt;"",1,"")</f>
        <v/>
      </c>
      <c r="W1113" s="14" t="str">
        <f>IF(AND(טבלה20[[#This Row],[באיזה מחזור נעקר אחרי קביעה?]]&lt;&gt;"",טבלה20[[#This Row],[CycleNumber]]&gt;B1114),טבלה20[[#This Row],[באיזה מחזור נעקר אחרי קביעה?]],"")</f>
        <v/>
      </c>
      <c r="X1113" s="14">
        <f>IF(AND(טבלה20[[#This Row],[הפרש קבוע אחרון]]&lt;&gt;"",J1112=""),טבלה20[[#This Row],[CycleNumber]],"")</f>
        <v>13</v>
      </c>
      <c r="Y1113" s="14" t="str">
        <f>IF(OR(טבלה20[[#This Row],[CycleNumber]]&gt;B1114,B1114=""),טבלה20[[#This Row],[CycleNumber]],"")</f>
        <v/>
      </c>
      <c r="Z11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3" t="s">
        <v>97</v>
      </c>
      <c r="AS1113">
        <v>12</v>
      </c>
      <c r="AT1113">
        <v>31</v>
      </c>
      <c r="AU1113">
        <f t="shared" si="37"/>
        <v>0</v>
      </c>
      <c r="AV1113" t="str">
        <f t="shared" si="38"/>
        <v/>
      </c>
    </row>
    <row r="1114" spans="1:48" x14ac:dyDescent="0.25">
      <c r="A1114" t="s">
        <v>97</v>
      </c>
      <c r="B1114">
        <v>14</v>
      </c>
      <c r="C1114">
        <v>1</v>
      </c>
      <c r="D1114">
        <v>1</v>
      </c>
      <c r="E1114">
        <v>0</v>
      </c>
      <c r="F1114">
        <v>30</v>
      </c>
      <c r="G1114">
        <f>טבלה20[[#This Row],[LengthofCycle]]+1</f>
        <v>31</v>
      </c>
      <c r="H1114" t="str">
        <f>IF(טבלה20[[#This Row],[CycleNumber]]&gt;2,IF(AND(טבלה20[[#This Row],[LengthofCycle]]-F1113=F1113-F1112,טבלה20[[#This Row],[LengthofCycle]]-F1113&lt;&gt;0),1,""),"")</f>
        <v/>
      </c>
      <c r="I1114" t="str">
        <f>IF(טבלה20[[#This Row],[דילוג]]=1,SUM(H1114:H1115),"")</f>
        <v/>
      </c>
      <c r="J1114">
        <f>IF(AND(טבלה20[[#This Row],[CycleNumber]]&gt;B1113,טבלה20[[#This Row],[CycleNumber]]&gt;2),IF(טבלה20[[#This Row],[דילוג]]=1,טבלה20[[#This Row],[LengthofCycle]]-F1113,J1113),"")</f>
        <v>-1</v>
      </c>
      <c r="K1114">
        <f>IF(AND(טבלה20[[#This Row],[CycleNumber]]&gt;B1113,טבלה20[[#This Row],[CycleNumber]]&gt;2),IF(טבלה20[[#This Row],[דילוג]]=1,1,IF(MAX(K1112:K1113)=1,1,IF(טבלה20[[#This Row],[LengthofCycle]]-F1113&lt;&gt;טבלה20[[#This Row],[הפרש קבוע אחרון]],0,""))),"")</f>
        <v>1</v>
      </c>
      <c r="L1114">
        <f>IF(טבלה20[[#This Row],[CycleNumber]]&lt;3,"",IF(טבלה20[[#This Row],[דילוג]]=1,1,IF(L1113="","",IF(טבלה20[[#This Row],[LengthofCycle]]-F1113=טבלה20[[#This Row],[הפרש קבוע אחרון]],1,IF(L1113+1&gt;3,"",L1113+1)))))</f>
        <v>2</v>
      </c>
      <c r="M1114" t="str">
        <f>IF(AND(טבלה20[[#This Row],[פעילות]]=1,L1115=2,L1116=1,B1116&gt;טבלה20[[#This Row],[CycleNumber]]),1,"")</f>
        <v/>
      </c>
      <c r="N1114" t="str">
        <f>IF(AND(טבלה20[[#This Row],[האם יש לאישה וסת דילוג?]]=1,טבלה20[[#This Row],[CycleNumber]]&gt;5),IF(AND(טבלה20[[#This Row],[LengthofCycle]]=F1111,F1113=F1110,F1112=F1109),1,""),"")</f>
        <v/>
      </c>
      <c r="O1114">
        <f>IF(OR(טבלה20[[#This Row],[פעילות]]="",L1113=""),"",IF(טבלה20[[#This Row],[פעילות]]=1,1,0))</f>
        <v>0</v>
      </c>
      <c r="P1114">
        <f>IF(AND(טבלה20[[#This Row],[הפרש קבוע אחרון]]&lt;&gt;"",טבלה20[[#This Row],[CycleNumber]]&lt;B1115,B1115&lt;&gt;"",טבלה20[[#This Row],[פעילות]]&lt;4),IF(F1115-טבלה20[[#This Row],[LengthofCycle]]=טבלה20[[#This Row],[הפרש קבוע אחרון]],1,0),"")</f>
        <v>0</v>
      </c>
      <c r="Q1114" s="14">
        <f>IF(טבלה20[[#This Row],[פעילות]]="","",IF(OR(Q1113="",AND(טבלה20[[#This Row],[דילוג]]=1,L1113=3)),1,Q1113+1))</f>
        <v>2</v>
      </c>
      <c r="R1114" s="14" t="str">
        <f>IF(AND(טבלה20[[#This Row],[מחזורי פעילות]]=3,H1115=1,טבלה20[[#This Row],[הפרש קבוע אחרון]]&lt;&gt;J1115),1,"")</f>
        <v/>
      </c>
      <c r="S1114" s="14" t="str">
        <f>IF(AND(טבלה20[[#This Row],[מחזורי פעילות]]=3,H1115=1,טבלה20[[#This Row],[הפרש קבוע אחרון]]=J1115),1,"")</f>
        <v/>
      </c>
      <c r="T1114" s="14" t="str">
        <f>IF(AND(טבלה20[[#This Row],[דילוג]]=1,טבלה20[[#This Row],[הפרש קבוע אחרון]]=J1113,טבלה20[[#This Row],[מחזורי פעילות]]&gt;1),1,"")</f>
        <v/>
      </c>
      <c r="U1114" s="14" t="str">
        <f>IF(OR(AND(טבלה20[[#This Row],[מחזורי פעילות]]&lt;&gt;"",Q1115=""),AND(טבלה20[[#This Row],[פעילות]]=3,Q1115=1)),טבלה20[[#This Row],[מחזורי פעילות]],"")</f>
        <v/>
      </c>
      <c r="V1114" s="14" t="str">
        <f>IF(טבלה20[[#This Row],[באיזה מחזור נעקר אחרי קביעה?]]&lt;&gt;"",1,"")</f>
        <v/>
      </c>
      <c r="W1114" s="14" t="str">
        <f>IF(AND(טבלה20[[#This Row],[באיזה מחזור נעקר אחרי קביעה?]]&lt;&gt;"",טבלה20[[#This Row],[CycleNumber]]&gt;B1115),טבלה20[[#This Row],[באיזה מחזור נעקר אחרי קביעה?]],"")</f>
        <v/>
      </c>
      <c r="X1114" s="14" t="str">
        <f>IF(AND(טבלה20[[#This Row],[הפרש קבוע אחרון]]&lt;&gt;"",J1113=""),טבלה20[[#This Row],[CycleNumber]],"")</f>
        <v/>
      </c>
      <c r="Y1114" s="14" t="str">
        <f>IF(OR(טבלה20[[#This Row],[CycleNumber]]&gt;B1115,B1115=""),טבלה20[[#This Row],[CycleNumber]],"")</f>
        <v/>
      </c>
      <c r="Z11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4" t="s">
        <v>97</v>
      </c>
      <c r="AS1114">
        <v>13</v>
      </c>
      <c r="AT1114">
        <v>30</v>
      </c>
      <c r="AU1114">
        <f t="shared" si="37"/>
        <v>1</v>
      </c>
      <c r="AV1114" t="str">
        <f t="shared" si="38"/>
        <v/>
      </c>
    </row>
    <row r="1115" spans="1:48" x14ac:dyDescent="0.25">
      <c r="A1115" t="s">
        <v>97</v>
      </c>
      <c r="B1115">
        <v>15</v>
      </c>
      <c r="C1115">
        <v>1</v>
      </c>
      <c r="D1115">
        <v>1</v>
      </c>
      <c r="E1115">
        <v>0</v>
      </c>
      <c r="F1115">
        <v>30</v>
      </c>
      <c r="G1115">
        <f>טבלה20[[#This Row],[LengthofCycle]]+1</f>
        <v>31</v>
      </c>
      <c r="H1115" t="str">
        <f>IF(טבלה20[[#This Row],[CycleNumber]]&gt;2,IF(AND(טבלה20[[#This Row],[LengthofCycle]]-F1114=F1114-F1113,טבלה20[[#This Row],[LengthofCycle]]-F1114&lt;&gt;0),1,""),"")</f>
        <v/>
      </c>
      <c r="I1115" t="str">
        <f>IF(טבלה20[[#This Row],[דילוג]]=1,SUM(H1115:H1116),"")</f>
        <v/>
      </c>
      <c r="J1115">
        <f>IF(AND(טבלה20[[#This Row],[CycleNumber]]&gt;B1114,טבלה20[[#This Row],[CycleNumber]]&gt;2),IF(טבלה20[[#This Row],[דילוג]]=1,טבלה20[[#This Row],[LengthofCycle]]-F1114,J1114),"")</f>
        <v>-1</v>
      </c>
      <c r="K1115">
        <f>IF(AND(טבלה20[[#This Row],[CycleNumber]]&gt;B1114,טבלה20[[#This Row],[CycleNumber]]&gt;2),IF(טבלה20[[#This Row],[דילוג]]=1,1,IF(MAX(K1113:K1114)=1,1,IF(טבלה20[[#This Row],[LengthofCycle]]-F1114&lt;&gt;טבלה20[[#This Row],[הפרש קבוע אחרון]],0,""))),"")</f>
        <v>1</v>
      </c>
      <c r="L1115">
        <f>IF(טבלה20[[#This Row],[CycleNumber]]&lt;3,"",IF(טבלה20[[#This Row],[דילוג]]=1,1,IF(L1114="","",IF(טבלה20[[#This Row],[LengthofCycle]]-F1114=טבלה20[[#This Row],[הפרש קבוע אחרון]],1,IF(L1114+1&gt;3,"",L1114+1)))))</f>
        <v>3</v>
      </c>
      <c r="M1115" t="str">
        <f>IF(AND(טבלה20[[#This Row],[פעילות]]=1,L1116=2,L1117=1,B1117&gt;טבלה20[[#This Row],[CycleNumber]]),1,"")</f>
        <v/>
      </c>
      <c r="N1115" t="str">
        <f>IF(AND(טבלה20[[#This Row],[האם יש לאישה וסת דילוג?]]=1,טבלה20[[#This Row],[CycleNumber]]&gt;5),IF(AND(טבלה20[[#This Row],[LengthofCycle]]=F1112,F1114=F1111,F1113=F1110),1,""),"")</f>
        <v/>
      </c>
      <c r="O1115">
        <f>IF(OR(טבלה20[[#This Row],[פעילות]]="",L1114=""),"",IF(טבלה20[[#This Row],[פעילות]]=1,1,0))</f>
        <v>0</v>
      </c>
      <c r="P1115">
        <f>IF(AND(טבלה20[[#This Row],[הפרש קבוע אחרון]]&lt;&gt;"",טבלה20[[#This Row],[CycleNumber]]&lt;B1116,B1116&lt;&gt;"",טבלה20[[#This Row],[פעילות]]&lt;4),IF(F1116-טבלה20[[#This Row],[LengthofCycle]]=טבלה20[[#This Row],[הפרש קבוע אחרון]],1,0),"")</f>
        <v>0</v>
      </c>
      <c r="Q1115" s="14">
        <f>IF(טבלה20[[#This Row],[פעילות]]="","",IF(OR(Q1114="",AND(טבלה20[[#This Row],[דילוג]]=1,L1114=3)),1,Q1114+1))</f>
        <v>3</v>
      </c>
      <c r="R1115" s="14" t="str">
        <f>IF(AND(טבלה20[[#This Row],[מחזורי פעילות]]=3,H1116=1,טבלה20[[#This Row],[הפרש קבוע אחרון]]&lt;&gt;J1116),1,"")</f>
        <v/>
      </c>
      <c r="S1115" s="14" t="str">
        <f>IF(AND(טבלה20[[#This Row],[מחזורי פעילות]]=3,H1116=1,טבלה20[[#This Row],[הפרש קבוע אחרון]]=J1116),1,"")</f>
        <v/>
      </c>
      <c r="T1115" s="14" t="str">
        <f>IF(AND(טבלה20[[#This Row],[דילוג]]=1,טבלה20[[#This Row],[הפרש קבוע אחרון]]=J1114,טבלה20[[#This Row],[מחזורי פעילות]]&gt;1),1,"")</f>
        <v/>
      </c>
      <c r="U1115" s="14">
        <f>IF(OR(AND(טבלה20[[#This Row],[מחזורי פעילות]]&lt;&gt;"",Q1116=""),AND(טבלה20[[#This Row],[פעילות]]=3,Q1116=1)),טבלה20[[#This Row],[מחזורי פעילות]],"")</f>
        <v>3</v>
      </c>
      <c r="V1115" s="14">
        <f>IF(טבלה20[[#This Row],[באיזה מחזור נעקר אחרי קביעה?]]&lt;&gt;"",1,"")</f>
        <v>1</v>
      </c>
      <c r="W1115" s="14" t="str">
        <f>IF(AND(טבלה20[[#This Row],[באיזה מחזור נעקר אחרי קביעה?]]&lt;&gt;"",טבלה20[[#This Row],[CycleNumber]]&gt;B1116),טבלה20[[#This Row],[באיזה מחזור נעקר אחרי קביעה?]],"")</f>
        <v/>
      </c>
      <c r="X1115" s="14" t="str">
        <f>IF(AND(טבלה20[[#This Row],[הפרש קבוע אחרון]]&lt;&gt;"",J1114=""),טבלה20[[#This Row],[CycleNumber]],"")</f>
        <v/>
      </c>
      <c r="Y1115" s="14" t="str">
        <f>IF(OR(טבלה20[[#This Row],[CycleNumber]]&gt;B1116,B1116=""),טבלה20[[#This Row],[CycleNumber]],"")</f>
        <v/>
      </c>
      <c r="Z11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5" t="s">
        <v>97</v>
      </c>
      <c r="AS1115">
        <v>14</v>
      </c>
      <c r="AT1115">
        <v>30</v>
      </c>
      <c r="AU1115">
        <f t="shared" si="37"/>
        <v>0</v>
      </c>
      <c r="AV1115" t="str">
        <f t="shared" si="38"/>
        <v/>
      </c>
    </row>
    <row r="1116" spans="1:48" x14ac:dyDescent="0.25">
      <c r="A1116" t="s">
        <v>97</v>
      </c>
      <c r="B1116">
        <v>16</v>
      </c>
      <c r="C1116">
        <v>1</v>
      </c>
      <c r="D1116">
        <v>1</v>
      </c>
      <c r="E1116">
        <v>0</v>
      </c>
      <c r="F1116">
        <v>32</v>
      </c>
      <c r="G1116">
        <f>טבלה20[[#This Row],[LengthofCycle]]+1</f>
        <v>33</v>
      </c>
      <c r="H1116" t="str">
        <f>IF(טבלה20[[#This Row],[CycleNumber]]&gt;2,IF(AND(טבלה20[[#This Row],[LengthofCycle]]-F1115=F1115-F1114,טבלה20[[#This Row],[LengthofCycle]]-F1115&lt;&gt;0),1,""),"")</f>
        <v/>
      </c>
      <c r="I1116" t="str">
        <f>IF(טבלה20[[#This Row],[דילוג]]=1,SUM(H1116:H1117),"")</f>
        <v/>
      </c>
      <c r="J1116">
        <f>IF(AND(טבלה20[[#This Row],[CycleNumber]]&gt;B1115,טבלה20[[#This Row],[CycleNumber]]&gt;2),IF(טבלה20[[#This Row],[דילוג]]=1,טבלה20[[#This Row],[LengthofCycle]]-F1115,J1115),"")</f>
        <v>-1</v>
      </c>
      <c r="K1116">
        <f>IF(AND(טבלה20[[#This Row],[CycleNumber]]&gt;B1115,טבלה20[[#This Row],[CycleNumber]]&gt;2),IF(טבלה20[[#This Row],[דילוג]]=1,1,IF(MAX(K1114:K1115)=1,1,IF(טבלה20[[#This Row],[LengthofCycle]]-F1115&lt;&gt;טבלה20[[#This Row],[הפרש קבוע אחרון]],0,""))),"")</f>
        <v>1</v>
      </c>
      <c r="L1116" t="str">
        <f>IF(טבלה20[[#This Row],[CycleNumber]]&lt;3,"",IF(טבלה20[[#This Row],[דילוג]]=1,1,IF(L1115="","",IF(טבלה20[[#This Row],[LengthofCycle]]-F1115=טבלה20[[#This Row],[הפרש קבוע אחרון]],1,IF(L1115+1&gt;3,"",L1115+1)))))</f>
        <v/>
      </c>
      <c r="M1116" t="str">
        <f>IF(AND(טבלה20[[#This Row],[פעילות]]=1,L1117=2,L1118=1,B1118&gt;טבלה20[[#This Row],[CycleNumber]]),1,"")</f>
        <v/>
      </c>
      <c r="N1116" t="str">
        <f>IF(AND(טבלה20[[#This Row],[האם יש לאישה וסת דילוג?]]=1,טבלה20[[#This Row],[CycleNumber]]&gt;5),IF(AND(טבלה20[[#This Row],[LengthofCycle]]=F1113,F1115=F1112,F1114=F1111),1,""),"")</f>
        <v/>
      </c>
      <c r="O1116" t="str">
        <f>IF(OR(טבלה20[[#This Row],[פעילות]]="",L1115=""),"",IF(טבלה20[[#This Row],[פעילות]]=1,1,0))</f>
        <v/>
      </c>
      <c r="P1116" t="str">
        <f>IF(AND(טבלה20[[#This Row],[הפרש קבוע אחרון]]&lt;&gt;"",טבלה20[[#This Row],[CycleNumber]]&lt;B1117,B1117&lt;&gt;"",טבלה20[[#This Row],[פעילות]]&lt;4),IF(F1117-טבלה20[[#This Row],[LengthofCycle]]=טבלה20[[#This Row],[הפרש קבוע אחרון]],1,0),"")</f>
        <v/>
      </c>
      <c r="Q1116" s="14" t="str">
        <f>IF(טבלה20[[#This Row],[פעילות]]="","",IF(OR(Q1115="",AND(טבלה20[[#This Row],[דילוג]]=1,L1115=3)),1,Q1115+1))</f>
        <v/>
      </c>
      <c r="R1116" s="14" t="str">
        <f>IF(AND(טבלה20[[#This Row],[מחזורי פעילות]]=3,H1117=1,טבלה20[[#This Row],[הפרש קבוע אחרון]]&lt;&gt;J1117),1,"")</f>
        <v/>
      </c>
      <c r="S1116" s="14" t="str">
        <f>IF(AND(טבלה20[[#This Row],[מחזורי פעילות]]=3,H1117=1,טבלה20[[#This Row],[הפרש קבוע אחרון]]=J1117),1,"")</f>
        <v/>
      </c>
      <c r="T1116" s="14" t="str">
        <f>IF(AND(טבלה20[[#This Row],[דילוג]]=1,טבלה20[[#This Row],[הפרש קבוע אחרון]]=J1115,טבלה20[[#This Row],[מחזורי פעילות]]&gt;1),1,"")</f>
        <v/>
      </c>
      <c r="U1116" s="14" t="str">
        <f>IF(OR(AND(טבלה20[[#This Row],[מחזורי פעילות]]&lt;&gt;"",Q1117=""),AND(טבלה20[[#This Row],[פעילות]]=3,Q1117=1)),טבלה20[[#This Row],[מחזורי פעילות]],"")</f>
        <v/>
      </c>
      <c r="V1116" s="14" t="str">
        <f>IF(טבלה20[[#This Row],[באיזה מחזור נעקר אחרי קביעה?]]&lt;&gt;"",1,"")</f>
        <v/>
      </c>
      <c r="W1116" s="14" t="str">
        <f>IF(AND(טבלה20[[#This Row],[באיזה מחזור נעקר אחרי קביעה?]]&lt;&gt;"",טבלה20[[#This Row],[CycleNumber]]&gt;B1117),טבלה20[[#This Row],[באיזה מחזור נעקר אחרי קביעה?]],"")</f>
        <v/>
      </c>
      <c r="X1116" s="14" t="str">
        <f>IF(AND(טבלה20[[#This Row],[הפרש קבוע אחרון]]&lt;&gt;"",J1115=""),טבלה20[[#This Row],[CycleNumber]],"")</f>
        <v/>
      </c>
      <c r="Y1116" s="14" t="str">
        <f>IF(OR(טבלה20[[#This Row],[CycleNumber]]&gt;B1117,B1117=""),טבלה20[[#This Row],[CycleNumber]],"")</f>
        <v/>
      </c>
      <c r="Z11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6" t="s">
        <v>97</v>
      </c>
      <c r="AS1116">
        <v>15</v>
      </c>
      <c r="AT1116">
        <v>30</v>
      </c>
      <c r="AU1116">
        <f t="shared" si="37"/>
        <v>0</v>
      </c>
      <c r="AV1116" t="str">
        <f t="shared" si="38"/>
        <v/>
      </c>
    </row>
    <row r="1117" spans="1:48" x14ac:dyDescent="0.25">
      <c r="A1117" t="s">
        <v>97</v>
      </c>
      <c r="B1117">
        <v>17</v>
      </c>
      <c r="C1117">
        <v>1</v>
      </c>
      <c r="D1117">
        <v>1</v>
      </c>
      <c r="E1117">
        <v>0</v>
      </c>
      <c r="F1117">
        <v>29</v>
      </c>
      <c r="G1117">
        <f>טבלה20[[#This Row],[LengthofCycle]]+1</f>
        <v>30</v>
      </c>
      <c r="H1117" t="str">
        <f>IF(טבלה20[[#This Row],[CycleNumber]]&gt;2,IF(AND(טבלה20[[#This Row],[LengthofCycle]]-F1116=F1116-F1115,טבלה20[[#This Row],[LengthofCycle]]-F1116&lt;&gt;0),1,""),"")</f>
        <v/>
      </c>
      <c r="I1117" t="str">
        <f>IF(טבלה20[[#This Row],[דילוג]]=1,SUM(H1117:H1118),"")</f>
        <v/>
      </c>
      <c r="J1117">
        <f>IF(AND(טבלה20[[#This Row],[CycleNumber]]&gt;B1116,טבלה20[[#This Row],[CycleNumber]]&gt;2),IF(טבלה20[[#This Row],[דילוג]]=1,טבלה20[[#This Row],[LengthofCycle]]-F1116,J1116),"")</f>
        <v>-1</v>
      </c>
      <c r="K1117">
        <f>IF(AND(טבלה20[[#This Row],[CycleNumber]]&gt;B1116,טבלה20[[#This Row],[CycleNumber]]&gt;2),IF(טבלה20[[#This Row],[דילוג]]=1,1,IF(MAX(K1115:K1116)=1,1,IF(טבלה20[[#This Row],[LengthofCycle]]-F1116&lt;&gt;טבלה20[[#This Row],[הפרש קבוע אחרון]],0,""))),"")</f>
        <v>1</v>
      </c>
      <c r="L1117" t="str">
        <f>IF(טבלה20[[#This Row],[CycleNumber]]&lt;3,"",IF(טבלה20[[#This Row],[דילוג]]=1,1,IF(L1116="","",IF(טבלה20[[#This Row],[LengthofCycle]]-F1116=טבלה20[[#This Row],[הפרש קבוע אחרון]],1,IF(L1116+1&gt;3,"",L1116+1)))))</f>
        <v/>
      </c>
      <c r="M1117" t="str">
        <f>IF(AND(טבלה20[[#This Row],[פעילות]]=1,L1118=2,L1119=1,B1119&gt;טבלה20[[#This Row],[CycleNumber]]),1,"")</f>
        <v/>
      </c>
      <c r="N1117" t="str">
        <f>IF(AND(טבלה20[[#This Row],[האם יש לאישה וסת דילוג?]]=1,טבלה20[[#This Row],[CycleNumber]]&gt;5),IF(AND(טבלה20[[#This Row],[LengthofCycle]]=F1114,F1116=F1113,F1115=F1112),1,""),"")</f>
        <v/>
      </c>
      <c r="O1117" t="str">
        <f>IF(OR(טבלה20[[#This Row],[פעילות]]="",L1116=""),"",IF(טבלה20[[#This Row],[פעילות]]=1,1,0))</f>
        <v/>
      </c>
      <c r="P1117" t="str">
        <f>IF(AND(טבלה20[[#This Row],[הפרש קבוע אחרון]]&lt;&gt;"",טבלה20[[#This Row],[CycleNumber]]&lt;B1118,B1118&lt;&gt;"",טבלה20[[#This Row],[פעילות]]&lt;4),IF(F1118-טבלה20[[#This Row],[LengthofCycle]]=טבלה20[[#This Row],[הפרש קבוע אחרון]],1,0),"")</f>
        <v/>
      </c>
      <c r="Q1117" s="14" t="str">
        <f>IF(טבלה20[[#This Row],[פעילות]]="","",IF(OR(Q1116="",AND(טבלה20[[#This Row],[דילוג]]=1,L1116=3)),1,Q1116+1))</f>
        <v/>
      </c>
      <c r="R1117" s="14" t="str">
        <f>IF(AND(טבלה20[[#This Row],[מחזורי פעילות]]=3,H1118=1,טבלה20[[#This Row],[הפרש קבוע אחרון]]&lt;&gt;J1118),1,"")</f>
        <v/>
      </c>
      <c r="S1117" s="14" t="str">
        <f>IF(AND(טבלה20[[#This Row],[מחזורי פעילות]]=3,H1118=1,טבלה20[[#This Row],[הפרש קבוע אחרון]]=J1118),1,"")</f>
        <v/>
      </c>
      <c r="T1117" s="14" t="str">
        <f>IF(AND(טבלה20[[#This Row],[דילוג]]=1,טבלה20[[#This Row],[הפרש קבוע אחרון]]=J1116,טבלה20[[#This Row],[מחזורי פעילות]]&gt;1),1,"")</f>
        <v/>
      </c>
      <c r="U1117" s="14" t="str">
        <f>IF(OR(AND(טבלה20[[#This Row],[מחזורי פעילות]]&lt;&gt;"",Q1118=""),AND(טבלה20[[#This Row],[פעילות]]=3,Q1118=1)),טבלה20[[#This Row],[מחזורי פעילות]],"")</f>
        <v/>
      </c>
      <c r="V1117" s="14" t="str">
        <f>IF(טבלה20[[#This Row],[באיזה מחזור נעקר אחרי קביעה?]]&lt;&gt;"",1,"")</f>
        <v/>
      </c>
      <c r="W1117" s="14" t="str">
        <f>IF(AND(טבלה20[[#This Row],[באיזה מחזור נעקר אחרי קביעה?]]&lt;&gt;"",טבלה20[[#This Row],[CycleNumber]]&gt;B1118),טבלה20[[#This Row],[באיזה מחזור נעקר אחרי קביעה?]],"")</f>
        <v/>
      </c>
      <c r="X1117" s="14" t="str">
        <f>IF(AND(טבלה20[[#This Row],[הפרש קבוע אחרון]]&lt;&gt;"",J1116=""),טבלה20[[#This Row],[CycleNumber]],"")</f>
        <v/>
      </c>
      <c r="Y1117" s="14" t="str">
        <f>IF(OR(טבלה20[[#This Row],[CycleNumber]]&gt;B1118,B1118=""),טבלה20[[#This Row],[CycleNumber]],"")</f>
        <v/>
      </c>
      <c r="Z11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7" t="s">
        <v>97</v>
      </c>
      <c r="AS1117">
        <v>16</v>
      </c>
      <c r="AT1117">
        <v>32</v>
      </c>
      <c r="AU1117">
        <f t="shared" si="37"/>
        <v>0</v>
      </c>
      <c r="AV1117" t="str">
        <f t="shared" si="38"/>
        <v/>
      </c>
    </row>
    <row r="1118" spans="1:48" x14ac:dyDescent="0.25">
      <c r="A1118" t="s">
        <v>97</v>
      </c>
      <c r="B1118">
        <v>18</v>
      </c>
      <c r="C1118">
        <v>1</v>
      </c>
      <c r="D1118">
        <v>1</v>
      </c>
      <c r="E1118">
        <v>0</v>
      </c>
      <c r="F1118">
        <v>33</v>
      </c>
      <c r="G1118">
        <f>טבלה20[[#This Row],[LengthofCycle]]+1</f>
        <v>34</v>
      </c>
      <c r="H1118" t="str">
        <f>IF(טבלה20[[#This Row],[CycleNumber]]&gt;2,IF(AND(טבלה20[[#This Row],[LengthofCycle]]-F1117=F1117-F1116,טבלה20[[#This Row],[LengthofCycle]]-F1117&lt;&gt;0),1,""),"")</f>
        <v/>
      </c>
      <c r="I1118" t="str">
        <f>IF(טבלה20[[#This Row],[דילוג]]=1,SUM(H1118:H1119),"")</f>
        <v/>
      </c>
      <c r="J1118">
        <f>IF(AND(טבלה20[[#This Row],[CycleNumber]]&gt;B1117,טבלה20[[#This Row],[CycleNumber]]&gt;2),IF(טבלה20[[#This Row],[דילוג]]=1,טבלה20[[#This Row],[LengthofCycle]]-F1117,J1117),"")</f>
        <v>-1</v>
      </c>
      <c r="K1118">
        <f>IF(AND(טבלה20[[#This Row],[CycleNumber]]&gt;B1117,טבלה20[[#This Row],[CycleNumber]]&gt;2),IF(טבלה20[[#This Row],[דילוג]]=1,1,IF(MAX(K1116:K1117)=1,1,IF(טבלה20[[#This Row],[LengthofCycle]]-F1117&lt;&gt;טבלה20[[#This Row],[הפרש קבוע אחרון]],0,""))),"")</f>
        <v>1</v>
      </c>
      <c r="L1118" t="str">
        <f>IF(טבלה20[[#This Row],[CycleNumber]]&lt;3,"",IF(טבלה20[[#This Row],[דילוג]]=1,1,IF(L1117="","",IF(טבלה20[[#This Row],[LengthofCycle]]-F1117=טבלה20[[#This Row],[הפרש קבוע אחרון]],1,IF(L1117+1&gt;3,"",L1117+1)))))</f>
        <v/>
      </c>
      <c r="M1118" t="str">
        <f>IF(AND(טבלה20[[#This Row],[פעילות]]=1,L1119=2,L1120=1,B1120&gt;טבלה20[[#This Row],[CycleNumber]]),1,"")</f>
        <v/>
      </c>
      <c r="N1118" t="str">
        <f>IF(AND(טבלה20[[#This Row],[האם יש לאישה וסת דילוג?]]=1,טבלה20[[#This Row],[CycleNumber]]&gt;5),IF(AND(טבלה20[[#This Row],[LengthofCycle]]=F1115,F1117=F1114,F1116=F1113),1,""),"")</f>
        <v/>
      </c>
      <c r="O1118" t="str">
        <f>IF(OR(טבלה20[[#This Row],[פעילות]]="",L1117=""),"",IF(טבלה20[[#This Row],[פעילות]]=1,1,0))</f>
        <v/>
      </c>
      <c r="P1118" t="str">
        <f>IF(AND(טבלה20[[#This Row],[הפרש קבוע אחרון]]&lt;&gt;"",טבלה20[[#This Row],[CycleNumber]]&lt;B1119,B1119&lt;&gt;"",טבלה20[[#This Row],[פעילות]]&lt;4),IF(F1119-טבלה20[[#This Row],[LengthofCycle]]=טבלה20[[#This Row],[הפרש קבוע אחרון]],1,0),"")</f>
        <v/>
      </c>
      <c r="Q1118" s="14" t="str">
        <f>IF(טבלה20[[#This Row],[פעילות]]="","",IF(OR(Q1117="",AND(טבלה20[[#This Row],[דילוג]]=1,L1117=3)),1,Q1117+1))</f>
        <v/>
      </c>
      <c r="R1118" s="14" t="str">
        <f>IF(AND(טבלה20[[#This Row],[מחזורי פעילות]]=3,H1119=1,טבלה20[[#This Row],[הפרש קבוע אחרון]]&lt;&gt;J1119),1,"")</f>
        <v/>
      </c>
      <c r="S1118" s="14" t="str">
        <f>IF(AND(טבלה20[[#This Row],[מחזורי פעילות]]=3,H1119=1,טבלה20[[#This Row],[הפרש קבוע אחרון]]=J1119),1,"")</f>
        <v/>
      </c>
      <c r="T1118" s="14" t="str">
        <f>IF(AND(טבלה20[[#This Row],[דילוג]]=1,טבלה20[[#This Row],[הפרש קבוע אחרון]]=J1117,טבלה20[[#This Row],[מחזורי פעילות]]&gt;1),1,"")</f>
        <v/>
      </c>
      <c r="U1118" s="14" t="str">
        <f>IF(OR(AND(טבלה20[[#This Row],[מחזורי פעילות]]&lt;&gt;"",Q1119=""),AND(טבלה20[[#This Row],[פעילות]]=3,Q1119=1)),טבלה20[[#This Row],[מחזורי פעילות]],"")</f>
        <v/>
      </c>
      <c r="V1118" s="14" t="str">
        <f>IF(טבלה20[[#This Row],[באיזה מחזור נעקר אחרי קביעה?]]&lt;&gt;"",1,"")</f>
        <v/>
      </c>
      <c r="W1118" s="14" t="str">
        <f>IF(AND(טבלה20[[#This Row],[באיזה מחזור נעקר אחרי קביעה?]]&lt;&gt;"",טבלה20[[#This Row],[CycleNumber]]&gt;B1119),טבלה20[[#This Row],[באיזה מחזור נעקר אחרי קביעה?]],"")</f>
        <v/>
      </c>
      <c r="X1118" s="14" t="str">
        <f>IF(AND(טבלה20[[#This Row],[הפרש קבוע אחרון]]&lt;&gt;"",J1117=""),טבלה20[[#This Row],[CycleNumber]],"")</f>
        <v/>
      </c>
      <c r="Y1118" s="14" t="str">
        <f>IF(OR(טבלה20[[#This Row],[CycleNumber]]&gt;B1119,B1119=""),טבלה20[[#This Row],[CycleNumber]],"")</f>
        <v/>
      </c>
      <c r="Z11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8" t="s">
        <v>97</v>
      </c>
      <c r="AS1118">
        <v>17</v>
      </c>
      <c r="AT1118">
        <v>29</v>
      </c>
      <c r="AU1118">
        <f t="shared" si="37"/>
        <v>0</v>
      </c>
      <c r="AV1118" t="str">
        <f t="shared" si="38"/>
        <v/>
      </c>
    </row>
    <row r="1119" spans="1:48" x14ac:dyDescent="0.25">
      <c r="A1119" t="s">
        <v>97</v>
      </c>
      <c r="B1119">
        <v>19</v>
      </c>
      <c r="C1119">
        <v>1</v>
      </c>
      <c r="D1119">
        <v>1</v>
      </c>
      <c r="E1119">
        <v>0</v>
      </c>
      <c r="F1119">
        <v>31</v>
      </c>
      <c r="G1119">
        <f>טבלה20[[#This Row],[LengthofCycle]]+1</f>
        <v>32</v>
      </c>
      <c r="H1119" t="str">
        <f>IF(טבלה20[[#This Row],[CycleNumber]]&gt;2,IF(AND(טבלה20[[#This Row],[LengthofCycle]]-F1118=F1118-F1117,טבלה20[[#This Row],[LengthofCycle]]-F1118&lt;&gt;0),1,""),"")</f>
        <v/>
      </c>
      <c r="I1119" t="str">
        <f>IF(טבלה20[[#This Row],[דילוג]]=1,SUM(H1119:H1120),"")</f>
        <v/>
      </c>
      <c r="J1119">
        <f>IF(AND(טבלה20[[#This Row],[CycleNumber]]&gt;B1118,טבלה20[[#This Row],[CycleNumber]]&gt;2),IF(טבלה20[[#This Row],[דילוג]]=1,טבלה20[[#This Row],[LengthofCycle]]-F1118,J1118),"")</f>
        <v>-1</v>
      </c>
      <c r="K1119">
        <f>IF(AND(טבלה20[[#This Row],[CycleNumber]]&gt;B1118,טבלה20[[#This Row],[CycleNumber]]&gt;2),IF(טבלה20[[#This Row],[דילוג]]=1,1,IF(MAX(K1117:K1118)=1,1,IF(טבלה20[[#This Row],[LengthofCycle]]-F1118&lt;&gt;טבלה20[[#This Row],[הפרש קבוע אחרון]],0,""))),"")</f>
        <v>1</v>
      </c>
      <c r="L1119" t="str">
        <f>IF(טבלה20[[#This Row],[CycleNumber]]&lt;3,"",IF(טבלה20[[#This Row],[דילוג]]=1,1,IF(L1118="","",IF(טבלה20[[#This Row],[LengthofCycle]]-F1118=טבלה20[[#This Row],[הפרש קבוע אחרון]],1,IF(L1118+1&gt;3,"",L1118+1)))))</f>
        <v/>
      </c>
      <c r="M1119" t="str">
        <f>IF(AND(טבלה20[[#This Row],[פעילות]]=1,L1120=2,L1121=1,B1121&gt;טבלה20[[#This Row],[CycleNumber]]),1,"")</f>
        <v/>
      </c>
      <c r="N1119" t="str">
        <f>IF(AND(טבלה20[[#This Row],[האם יש לאישה וסת דילוג?]]=1,טבלה20[[#This Row],[CycleNumber]]&gt;5),IF(AND(טבלה20[[#This Row],[LengthofCycle]]=F1116,F1118=F1115,F1117=F1114),1,""),"")</f>
        <v/>
      </c>
      <c r="O1119" t="str">
        <f>IF(OR(טבלה20[[#This Row],[פעילות]]="",L1118=""),"",IF(טבלה20[[#This Row],[פעילות]]=1,1,0))</f>
        <v/>
      </c>
      <c r="P1119" t="str">
        <f>IF(AND(טבלה20[[#This Row],[הפרש קבוע אחרון]]&lt;&gt;"",טבלה20[[#This Row],[CycleNumber]]&lt;B1120,B1120&lt;&gt;"",טבלה20[[#This Row],[פעילות]]&lt;4),IF(F1120-טבלה20[[#This Row],[LengthofCycle]]=טבלה20[[#This Row],[הפרש קבוע אחרון]],1,0),"")</f>
        <v/>
      </c>
      <c r="Q1119" s="14" t="str">
        <f>IF(טבלה20[[#This Row],[פעילות]]="","",IF(OR(Q1118="",AND(טבלה20[[#This Row],[דילוג]]=1,L1118=3)),1,Q1118+1))</f>
        <v/>
      </c>
      <c r="R1119" s="14" t="str">
        <f>IF(AND(טבלה20[[#This Row],[מחזורי פעילות]]=3,H1120=1,טבלה20[[#This Row],[הפרש קבוע אחרון]]&lt;&gt;J1120),1,"")</f>
        <v/>
      </c>
      <c r="S1119" s="14" t="str">
        <f>IF(AND(טבלה20[[#This Row],[מחזורי פעילות]]=3,H1120=1,טבלה20[[#This Row],[הפרש קבוע אחרון]]=J1120),1,"")</f>
        <v/>
      </c>
      <c r="T1119" s="14" t="str">
        <f>IF(AND(טבלה20[[#This Row],[דילוג]]=1,טבלה20[[#This Row],[הפרש קבוע אחרון]]=J1118,טבלה20[[#This Row],[מחזורי פעילות]]&gt;1),1,"")</f>
        <v/>
      </c>
      <c r="U1119" s="14" t="str">
        <f>IF(OR(AND(טבלה20[[#This Row],[מחזורי פעילות]]&lt;&gt;"",Q1120=""),AND(טבלה20[[#This Row],[פעילות]]=3,Q1120=1)),טבלה20[[#This Row],[מחזורי פעילות]],"")</f>
        <v/>
      </c>
      <c r="V1119" s="14" t="str">
        <f>IF(טבלה20[[#This Row],[באיזה מחזור נעקר אחרי קביעה?]]&lt;&gt;"",1,"")</f>
        <v/>
      </c>
      <c r="W1119" s="14" t="str">
        <f>IF(AND(טבלה20[[#This Row],[באיזה מחזור נעקר אחרי קביעה?]]&lt;&gt;"",טבלה20[[#This Row],[CycleNumber]]&gt;B1120),טבלה20[[#This Row],[באיזה מחזור נעקר אחרי קביעה?]],"")</f>
        <v/>
      </c>
      <c r="X1119" s="14" t="str">
        <f>IF(AND(טבלה20[[#This Row],[הפרש קבוע אחרון]]&lt;&gt;"",J1118=""),טבלה20[[#This Row],[CycleNumber]],"")</f>
        <v/>
      </c>
      <c r="Y1119" s="14" t="str">
        <f>IF(OR(טבלה20[[#This Row],[CycleNumber]]&gt;B1120,B1120=""),טבלה20[[#This Row],[CycleNumber]],"")</f>
        <v/>
      </c>
      <c r="Z11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19" t="s">
        <v>97</v>
      </c>
      <c r="AS1119">
        <v>18</v>
      </c>
      <c r="AT1119">
        <v>33</v>
      </c>
      <c r="AU1119">
        <f t="shared" si="37"/>
        <v>0</v>
      </c>
      <c r="AV1119" t="str">
        <f t="shared" si="38"/>
        <v/>
      </c>
    </row>
    <row r="1120" spans="1:48" x14ac:dyDescent="0.25">
      <c r="A1120" t="s">
        <v>97</v>
      </c>
      <c r="B1120">
        <v>20</v>
      </c>
      <c r="C1120">
        <v>1</v>
      </c>
      <c r="D1120">
        <v>1</v>
      </c>
      <c r="E1120">
        <v>0</v>
      </c>
      <c r="F1120">
        <v>33</v>
      </c>
      <c r="G1120">
        <f>טבלה20[[#This Row],[LengthofCycle]]+1</f>
        <v>34</v>
      </c>
      <c r="H1120" t="str">
        <f>IF(טבלה20[[#This Row],[CycleNumber]]&gt;2,IF(AND(טבלה20[[#This Row],[LengthofCycle]]-F1119=F1119-F1118,טבלה20[[#This Row],[LengthofCycle]]-F1119&lt;&gt;0),1,""),"")</f>
        <v/>
      </c>
      <c r="I1120" t="str">
        <f>IF(טבלה20[[#This Row],[דילוג]]=1,SUM(H1120:H1121),"")</f>
        <v/>
      </c>
      <c r="J1120">
        <f>IF(AND(טבלה20[[#This Row],[CycleNumber]]&gt;B1119,טבלה20[[#This Row],[CycleNumber]]&gt;2),IF(טבלה20[[#This Row],[דילוג]]=1,טבלה20[[#This Row],[LengthofCycle]]-F1119,J1119),"")</f>
        <v>-1</v>
      </c>
      <c r="K1120">
        <f>IF(AND(טבלה20[[#This Row],[CycleNumber]]&gt;B1119,טבלה20[[#This Row],[CycleNumber]]&gt;2),IF(טבלה20[[#This Row],[דילוג]]=1,1,IF(MAX(K1118:K1119)=1,1,IF(טבלה20[[#This Row],[LengthofCycle]]-F1119&lt;&gt;טבלה20[[#This Row],[הפרש קבוע אחרון]],0,""))),"")</f>
        <v>1</v>
      </c>
      <c r="L1120" t="str">
        <f>IF(טבלה20[[#This Row],[CycleNumber]]&lt;3,"",IF(טבלה20[[#This Row],[דילוג]]=1,1,IF(L1119="","",IF(טבלה20[[#This Row],[LengthofCycle]]-F1119=טבלה20[[#This Row],[הפרש קבוע אחרון]],1,IF(L1119+1&gt;3,"",L1119+1)))))</f>
        <v/>
      </c>
      <c r="M1120" t="str">
        <f>IF(AND(טבלה20[[#This Row],[פעילות]]=1,L1121=2,L1122=1,B1122&gt;טבלה20[[#This Row],[CycleNumber]]),1,"")</f>
        <v/>
      </c>
      <c r="N1120" t="str">
        <f>IF(AND(טבלה20[[#This Row],[האם יש לאישה וסת דילוג?]]=1,טבלה20[[#This Row],[CycleNumber]]&gt;5),IF(AND(טבלה20[[#This Row],[LengthofCycle]]=F1117,F1119=F1116,F1118=F1115),1,""),"")</f>
        <v/>
      </c>
      <c r="O1120" t="str">
        <f>IF(OR(טבלה20[[#This Row],[פעילות]]="",L1119=""),"",IF(טבלה20[[#This Row],[פעילות]]=1,1,0))</f>
        <v/>
      </c>
      <c r="P1120" t="str">
        <f>IF(AND(טבלה20[[#This Row],[הפרש קבוע אחרון]]&lt;&gt;"",טבלה20[[#This Row],[CycleNumber]]&lt;B1121,B1121&lt;&gt;"",טבלה20[[#This Row],[פעילות]]&lt;4),IF(F1121-טבלה20[[#This Row],[LengthofCycle]]=טבלה20[[#This Row],[הפרש קבוע אחרון]],1,0),"")</f>
        <v/>
      </c>
      <c r="Q1120" s="14" t="str">
        <f>IF(טבלה20[[#This Row],[פעילות]]="","",IF(OR(Q1119="",AND(טבלה20[[#This Row],[דילוג]]=1,L1119=3)),1,Q1119+1))</f>
        <v/>
      </c>
      <c r="R1120" s="14" t="str">
        <f>IF(AND(טבלה20[[#This Row],[מחזורי פעילות]]=3,H1121=1,טבלה20[[#This Row],[הפרש קבוע אחרון]]&lt;&gt;J1121),1,"")</f>
        <v/>
      </c>
      <c r="S1120" s="14" t="str">
        <f>IF(AND(טבלה20[[#This Row],[מחזורי פעילות]]=3,H1121=1,טבלה20[[#This Row],[הפרש קבוע אחרון]]=J1121),1,"")</f>
        <v/>
      </c>
      <c r="T1120" s="14" t="str">
        <f>IF(AND(טבלה20[[#This Row],[דילוג]]=1,טבלה20[[#This Row],[הפרש קבוע אחרון]]=J1119,טבלה20[[#This Row],[מחזורי פעילות]]&gt;1),1,"")</f>
        <v/>
      </c>
      <c r="U1120" s="14" t="str">
        <f>IF(OR(AND(טבלה20[[#This Row],[מחזורי פעילות]]&lt;&gt;"",Q1121=""),AND(טבלה20[[#This Row],[פעילות]]=3,Q1121=1)),טבלה20[[#This Row],[מחזורי פעילות]],"")</f>
        <v/>
      </c>
      <c r="V1120" s="14" t="str">
        <f>IF(טבלה20[[#This Row],[באיזה מחזור נעקר אחרי קביעה?]]&lt;&gt;"",1,"")</f>
        <v/>
      </c>
      <c r="W1120" s="14" t="str">
        <f>IF(AND(טבלה20[[#This Row],[באיזה מחזור נעקר אחרי קביעה?]]&lt;&gt;"",טבלה20[[#This Row],[CycleNumber]]&gt;B1121),טבלה20[[#This Row],[באיזה מחזור נעקר אחרי קביעה?]],"")</f>
        <v/>
      </c>
      <c r="X1120" s="14" t="str">
        <f>IF(AND(טבלה20[[#This Row],[הפרש קבוע אחרון]]&lt;&gt;"",J1119=""),טבלה20[[#This Row],[CycleNumber]],"")</f>
        <v/>
      </c>
      <c r="Y1120" s="14" t="str">
        <f>IF(OR(טבלה20[[#This Row],[CycleNumber]]&gt;B1121,B1121=""),טבלה20[[#This Row],[CycleNumber]],"")</f>
        <v/>
      </c>
      <c r="Z11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0" t="s">
        <v>97</v>
      </c>
      <c r="AS1120">
        <v>19</v>
      </c>
      <c r="AT1120">
        <v>31</v>
      </c>
      <c r="AU1120">
        <f t="shared" si="37"/>
        <v>0</v>
      </c>
      <c r="AV1120" t="str">
        <f t="shared" si="38"/>
        <v/>
      </c>
    </row>
    <row r="1121" spans="1:48" x14ac:dyDescent="0.25">
      <c r="A1121" t="s">
        <v>97</v>
      </c>
      <c r="B1121">
        <v>21</v>
      </c>
      <c r="C1121">
        <v>1</v>
      </c>
      <c r="D1121">
        <v>1</v>
      </c>
      <c r="E1121">
        <v>0</v>
      </c>
      <c r="F1121">
        <v>32</v>
      </c>
      <c r="G1121">
        <f>טבלה20[[#This Row],[LengthofCycle]]+1</f>
        <v>33</v>
      </c>
      <c r="H1121" t="str">
        <f>IF(טבלה20[[#This Row],[CycleNumber]]&gt;2,IF(AND(טבלה20[[#This Row],[LengthofCycle]]-F1120=F1120-F1119,טבלה20[[#This Row],[LengthofCycle]]-F1120&lt;&gt;0),1,""),"")</f>
        <v/>
      </c>
      <c r="I1121" t="str">
        <f>IF(טבלה20[[#This Row],[דילוג]]=1,SUM(H1121:H1122),"")</f>
        <v/>
      </c>
      <c r="J1121">
        <f>IF(AND(טבלה20[[#This Row],[CycleNumber]]&gt;B1120,טבלה20[[#This Row],[CycleNumber]]&gt;2),IF(טבלה20[[#This Row],[דילוג]]=1,טבלה20[[#This Row],[LengthofCycle]]-F1120,J1120),"")</f>
        <v>-1</v>
      </c>
      <c r="K1121">
        <f>IF(AND(טבלה20[[#This Row],[CycleNumber]]&gt;B1120,טבלה20[[#This Row],[CycleNumber]]&gt;2),IF(טבלה20[[#This Row],[דילוג]]=1,1,IF(MAX(K1119:K1120)=1,1,IF(טבלה20[[#This Row],[LengthofCycle]]-F1120&lt;&gt;טבלה20[[#This Row],[הפרש קבוע אחרון]],0,""))),"")</f>
        <v>1</v>
      </c>
      <c r="L1121" t="str">
        <f>IF(טבלה20[[#This Row],[CycleNumber]]&lt;3,"",IF(טבלה20[[#This Row],[דילוג]]=1,1,IF(L1120="","",IF(טבלה20[[#This Row],[LengthofCycle]]-F1120=טבלה20[[#This Row],[הפרש קבוע אחרון]],1,IF(L1120+1&gt;3,"",L1120+1)))))</f>
        <v/>
      </c>
      <c r="M1121" t="str">
        <f>IF(AND(טבלה20[[#This Row],[פעילות]]=1,L1122=2,L1123=1,B1123&gt;טבלה20[[#This Row],[CycleNumber]]),1,"")</f>
        <v/>
      </c>
      <c r="N1121" t="str">
        <f>IF(AND(טבלה20[[#This Row],[האם יש לאישה וסת דילוג?]]=1,טבלה20[[#This Row],[CycleNumber]]&gt;5),IF(AND(טבלה20[[#This Row],[LengthofCycle]]=F1118,F1120=F1117,F1119=F1116),1,""),"")</f>
        <v/>
      </c>
      <c r="O1121" t="str">
        <f>IF(OR(טבלה20[[#This Row],[פעילות]]="",L1120=""),"",IF(טבלה20[[#This Row],[פעילות]]=1,1,0))</f>
        <v/>
      </c>
      <c r="P1121" t="str">
        <f>IF(AND(טבלה20[[#This Row],[הפרש קבוע אחרון]]&lt;&gt;"",טבלה20[[#This Row],[CycleNumber]]&lt;B1122,B1122&lt;&gt;"",טבלה20[[#This Row],[פעילות]]&lt;4),IF(F1122-טבלה20[[#This Row],[LengthofCycle]]=טבלה20[[#This Row],[הפרש קבוע אחרון]],1,0),"")</f>
        <v/>
      </c>
      <c r="Q1121" s="14" t="str">
        <f>IF(טבלה20[[#This Row],[פעילות]]="","",IF(OR(Q1120="",AND(טבלה20[[#This Row],[דילוג]]=1,L1120=3)),1,Q1120+1))</f>
        <v/>
      </c>
      <c r="R1121" s="14" t="str">
        <f>IF(AND(טבלה20[[#This Row],[מחזורי פעילות]]=3,H1122=1,טבלה20[[#This Row],[הפרש קבוע אחרון]]&lt;&gt;J1122),1,"")</f>
        <v/>
      </c>
      <c r="S1121" s="14" t="str">
        <f>IF(AND(טבלה20[[#This Row],[מחזורי פעילות]]=3,H1122=1,טבלה20[[#This Row],[הפרש קבוע אחרון]]=J1122),1,"")</f>
        <v/>
      </c>
      <c r="T1121" s="14" t="str">
        <f>IF(AND(טבלה20[[#This Row],[דילוג]]=1,טבלה20[[#This Row],[הפרש קבוע אחרון]]=J1120,טבלה20[[#This Row],[מחזורי פעילות]]&gt;1),1,"")</f>
        <v/>
      </c>
      <c r="U1121" s="14" t="str">
        <f>IF(OR(AND(טבלה20[[#This Row],[מחזורי פעילות]]&lt;&gt;"",Q1122=""),AND(טבלה20[[#This Row],[פעילות]]=3,Q1122=1)),טבלה20[[#This Row],[מחזורי פעילות]],"")</f>
        <v/>
      </c>
      <c r="V1121" s="14" t="str">
        <f>IF(טבלה20[[#This Row],[באיזה מחזור נעקר אחרי קביעה?]]&lt;&gt;"",1,"")</f>
        <v/>
      </c>
      <c r="W1121" s="14" t="str">
        <f>IF(AND(טבלה20[[#This Row],[באיזה מחזור נעקר אחרי קביעה?]]&lt;&gt;"",טבלה20[[#This Row],[CycleNumber]]&gt;B1122),טבלה20[[#This Row],[באיזה מחזור נעקר אחרי קביעה?]],"")</f>
        <v/>
      </c>
      <c r="X1121" s="14" t="str">
        <f>IF(AND(טבלה20[[#This Row],[הפרש קבוע אחרון]]&lt;&gt;"",J1120=""),טבלה20[[#This Row],[CycleNumber]],"")</f>
        <v/>
      </c>
      <c r="Y1121" s="14" t="str">
        <f>IF(OR(טבלה20[[#This Row],[CycleNumber]]&gt;B1122,B1122=""),טבלה20[[#This Row],[CycleNumber]],"")</f>
        <v/>
      </c>
      <c r="Z11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1" t="s">
        <v>97</v>
      </c>
      <c r="AS1121">
        <v>20</v>
      </c>
      <c r="AT1121">
        <v>33</v>
      </c>
      <c r="AU1121">
        <f t="shared" si="37"/>
        <v>0</v>
      </c>
      <c r="AV1121" t="str">
        <f t="shared" si="38"/>
        <v/>
      </c>
    </row>
    <row r="1122" spans="1:48" x14ac:dyDescent="0.25">
      <c r="A1122" t="s">
        <v>97</v>
      </c>
      <c r="B1122">
        <v>22</v>
      </c>
      <c r="C1122">
        <v>1</v>
      </c>
      <c r="D1122">
        <v>1</v>
      </c>
      <c r="E1122">
        <v>0</v>
      </c>
      <c r="F1122">
        <v>30</v>
      </c>
      <c r="G1122">
        <f>טבלה20[[#This Row],[LengthofCycle]]+1</f>
        <v>31</v>
      </c>
      <c r="H1122" t="str">
        <f>IF(טבלה20[[#This Row],[CycleNumber]]&gt;2,IF(AND(טבלה20[[#This Row],[LengthofCycle]]-F1121=F1121-F1120,טבלה20[[#This Row],[LengthofCycle]]-F1121&lt;&gt;0),1,""),"")</f>
        <v/>
      </c>
      <c r="I1122" t="str">
        <f>IF(טבלה20[[#This Row],[דילוג]]=1,SUM(H1122:H1123),"")</f>
        <v/>
      </c>
      <c r="J1122">
        <f>IF(AND(טבלה20[[#This Row],[CycleNumber]]&gt;B1121,טבלה20[[#This Row],[CycleNumber]]&gt;2),IF(טבלה20[[#This Row],[דילוג]]=1,טבלה20[[#This Row],[LengthofCycle]]-F1121,J1121),"")</f>
        <v>-1</v>
      </c>
      <c r="K1122">
        <f>IF(AND(טבלה20[[#This Row],[CycleNumber]]&gt;B1121,טבלה20[[#This Row],[CycleNumber]]&gt;2),IF(טבלה20[[#This Row],[דילוג]]=1,1,IF(MAX(K1120:K1121)=1,1,IF(טבלה20[[#This Row],[LengthofCycle]]-F1121&lt;&gt;טבלה20[[#This Row],[הפרש קבוע אחרון]],0,""))),"")</f>
        <v>1</v>
      </c>
      <c r="L1122" t="str">
        <f>IF(טבלה20[[#This Row],[CycleNumber]]&lt;3,"",IF(טבלה20[[#This Row],[דילוג]]=1,1,IF(L1121="","",IF(טבלה20[[#This Row],[LengthofCycle]]-F1121=טבלה20[[#This Row],[הפרש קבוע אחרון]],1,IF(L1121+1&gt;3,"",L1121+1)))))</f>
        <v/>
      </c>
      <c r="M1122" t="str">
        <f>IF(AND(טבלה20[[#This Row],[פעילות]]=1,L1123=2,L1124=1,B1124&gt;טבלה20[[#This Row],[CycleNumber]]),1,"")</f>
        <v/>
      </c>
      <c r="N1122" t="str">
        <f>IF(AND(טבלה20[[#This Row],[האם יש לאישה וסת דילוג?]]=1,טבלה20[[#This Row],[CycleNumber]]&gt;5),IF(AND(טבלה20[[#This Row],[LengthofCycle]]=F1119,F1121=F1118,F1120=F1117),1,""),"")</f>
        <v/>
      </c>
      <c r="O1122" t="str">
        <f>IF(OR(טבלה20[[#This Row],[פעילות]]="",L1121=""),"",IF(טבלה20[[#This Row],[פעילות]]=1,1,0))</f>
        <v/>
      </c>
      <c r="P1122" t="str">
        <f>IF(AND(טבלה20[[#This Row],[הפרש קבוע אחרון]]&lt;&gt;"",טבלה20[[#This Row],[CycleNumber]]&lt;B1123,B1123&lt;&gt;"",טבלה20[[#This Row],[פעילות]]&lt;4),IF(F1123-טבלה20[[#This Row],[LengthofCycle]]=טבלה20[[#This Row],[הפרש קבוע אחרון]],1,0),"")</f>
        <v/>
      </c>
      <c r="Q1122" s="14" t="str">
        <f>IF(טבלה20[[#This Row],[פעילות]]="","",IF(OR(Q1121="",AND(טבלה20[[#This Row],[דילוג]]=1,L1121=3)),1,Q1121+1))</f>
        <v/>
      </c>
      <c r="R1122" s="14" t="str">
        <f>IF(AND(טבלה20[[#This Row],[מחזורי פעילות]]=3,H1123=1,טבלה20[[#This Row],[הפרש קבוע אחרון]]&lt;&gt;J1123),1,"")</f>
        <v/>
      </c>
      <c r="S1122" s="14" t="str">
        <f>IF(AND(טבלה20[[#This Row],[מחזורי פעילות]]=3,H1123=1,טבלה20[[#This Row],[הפרש קבוע אחרון]]=J1123),1,"")</f>
        <v/>
      </c>
      <c r="T1122" s="14" t="str">
        <f>IF(AND(טבלה20[[#This Row],[דילוג]]=1,טבלה20[[#This Row],[הפרש קבוע אחרון]]=J1121,טבלה20[[#This Row],[מחזורי פעילות]]&gt;1),1,"")</f>
        <v/>
      </c>
      <c r="U1122" s="14" t="str">
        <f>IF(OR(AND(טבלה20[[#This Row],[מחזורי פעילות]]&lt;&gt;"",Q1123=""),AND(טבלה20[[#This Row],[פעילות]]=3,Q1123=1)),טבלה20[[#This Row],[מחזורי פעילות]],"")</f>
        <v/>
      </c>
      <c r="V1122" s="14" t="str">
        <f>IF(טבלה20[[#This Row],[באיזה מחזור נעקר אחרי קביעה?]]&lt;&gt;"",1,"")</f>
        <v/>
      </c>
      <c r="W1122" s="14" t="str">
        <f>IF(AND(טבלה20[[#This Row],[באיזה מחזור נעקר אחרי קביעה?]]&lt;&gt;"",טבלה20[[#This Row],[CycleNumber]]&gt;B1123),טבלה20[[#This Row],[באיזה מחזור נעקר אחרי קביעה?]],"")</f>
        <v/>
      </c>
      <c r="X1122" s="14" t="str">
        <f>IF(AND(טבלה20[[#This Row],[הפרש קבוע אחרון]]&lt;&gt;"",J1121=""),טבלה20[[#This Row],[CycleNumber]],"")</f>
        <v/>
      </c>
      <c r="Y1122" s="14">
        <f>IF(OR(טבלה20[[#This Row],[CycleNumber]]&gt;B1123,B1123=""),טבלה20[[#This Row],[CycleNumber]],"")</f>
        <v>22</v>
      </c>
      <c r="Z11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2" t="s">
        <v>97</v>
      </c>
      <c r="AS1122">
        <v>21</v>
      </c>
      <c r="AT1122">
        <v>32</v>
      </c>
      <c r="AU1122">
        <f t="shared" si="37"/>
        <v>0</v>
      </c>
      <c r="AV1122" t="str">
        <f t="shared" si="38"/>
        <v/>
      </c>
    </row>
    <row r="1123" spans="1:48" x14ac:dyDescent="0.25">
      <c r="A1123" t="s">
        <v>15</v>
      </c>
      <c r="B1123">
        <v>1</v>
      </c>
      <c r="C1123">
        <v>1</v>
      </c>
      <c r="D1123">
        <v>1</v>
      </c>
      <c r="E1123">
        <v>0</v>
      </c>
      <c r="F1123">
        <v>35</v>
      </c>
      <c r="G1123">
        <f>טבלה20[[#This Row],[LengthofCycle]]+1</f>
        <v>36</v>
      </c>
      <c r="H1123" t="str">
        <f>IF(טבלה20[[#This Row],[CycleNumber]]&gt;2,IF(AND(טבלה20[[#This Row],[LengthofCycle]]-F1122=F1122-F1121,טבלה20[[#This Row],[LengthofCycle]]-F1122&lt;&gt;0),1,""),"")</f>
        <v/>
      </c>
      <c r="I1123" t="str">
        <f>IF(טבלה20[[#This Row],[דילוג]]=1,SUM(H1123:H1124),"")</f>
        <v/>
      </c>
      <c r="J1123" t="str">
        <f>IF(AND(טבלה20[[#This Row],[CycleNumber]]&gt;B1122,טבלה20[[#This Row],[CycleNumber]]&gt;2),IF(טבלה20[[#This Row],[דילוג]]=1,טבלה20[[#This Row],[LengthofCycle]]-F1122,J1122),"")</f>
        <v/>
      </c>
      <c r="K1123" t="str">
        <f>IF(AND(טבלה20[[#This Row],[CycleNumber]]&gt;B1122,טבלה20[[#This Row],[CycleNumber]]&gt;2),IF(טבלה20[[#This Row],[דילוג]]=1,1,IF(MAX(K1121:K1122)=1,1,IF(טבלה20[[#This Row],[LengthofCycle]]-F1122&lt;&gt;טבלה20[[#This Row],[הפרש קבוע אחרון]],0,""))),"")</f>
        <v/>
      </c>
      <c r="L1123" t="str">
        <f>IF(טבלה20[[#This Row],[CycleNumber]]&lt;3,"",IF(טבלה20[[#This Row],[דילוג]]=1,1,IF(L1122="","",IF(טבלה20[[#This Row],[LengthofCycle]]-F1122=טבלה20[[#This Row],[הפרש קבוע אחרון]],1,IF(L1122+1&gt;3,"",L1122+1)))))</f>
        <v/>
      </c>
      <c r="M1123" t="str">
        <f>IF(AND(טבלה20[[#This Row],[פעילות]]=1,L1124=2,L1125=1,B1125&gt;טבלה20[[#This Row],[CycleNumber]]),1,"")</f>
        <v/>
      </c>
      <c r="N1123" t="str">
        <f>IF(AND(טבלה20[[#This Row],[האם יש לאישה וסת דילוג?]]=1,טבלה20[[#This Row],[CycleNumber]]&gt;5),IF(AND(טבלה20[[#This Row],[LengthofCycle]]=F1120,F1122=F1119,F1121=F1118),1,""),"")</f>
        <v/>
      </c>
      <c r="O1123" t="str">
        <f>IF(OR(טבלה20[[#This Row],[פעילות]]="",L1122=""),"",IF(טבלה20[[#This Row],[פעילות]]=1,1,0))</f>
        <v/>
      </c>
      <c r="P1123" t="str">
        <f>IF(AND(טבלה20[[#This Row],[הפרש קבוע אחרון]]&lt;&gt;"",טבלה20[[#This Row],[CycleNumber]]&lt;B1124,B1124&lt;&gt;"",טבלה20[[#This Row],[פעילות]]&lt;4),IF(F1124-טבלה20[[#This Row],[LengthofCycle]]=טבלה20[[#This Row],[הפרש קבוע אחרון]],1,0),"")</f>
        <v/>
      </c>
      <c r="Q1123" s="14" t="str">
        <f>IF(טבלה20[[#This Row],[פעילות]]="","",IF(OR(Q1122="",AND(טבלה20[[#This Row],[דילוג]]=1,L1122=3)),1,Q1122+1))</f>
        <v/>
      </c>
      <c r="R1123" s="14" t="str">
        <f>IF(AND(טבלה20[[#This Row],[מחזורי פעילות]]=3,H1124=1,טבלה20[[#This Row],[הפרש קבוע אחרון]]&lt;&gt;J1124),1,"")</f>
        <v/>
      </c>
      <c r="S1123" s="14" t="str">
        <f>IF(AND(טבלה20[[#This Row],[מחזורי פעילות]]=3,H1124=1,טבלה20[[#This Row],[הפרש קבוע אחרון]]=J1124),1,"")</f>
        <v/>
      </c>
      <c r="T1123" s="14" t="str">
        <f>IF(AND(טבלה20[[#This Row],[דילוג]]=1,טבלה20[[#This Row],[הפרש קבוע אחרון]]=J1122,טבלה20[[#This Row],[מחזורי פעילות]]&gt;1),1,"")</f>
        <v/>
      </c>
      <c r="U1123" s="14" t="str">
        <f>IF(OR(AND(טבלה20[[#This Row],[מחזורי פעילות]]&lt;&gt;"",Q1124=""),AND(טבלה20[[#This Row],[פעילות]]=3,Q1124=1)),טבלה20[[#This Row],[מחזורי פעילות]],"")</f>
        <v/>
      </c>
      <c r="V1123" s="14" t="str">
        <f>IF(טבלה20[[#This Row],[באיזה מחזור נעקר אחרי קביעה?]]&lt;&gt;"",1,"")</f>
        <v/>
      </c>
      <c r="W1123" s="14" t="str">
        <f>IF(AND(טבלה20[[#This Row],[באיזה מחזור נעקר אחרי קביעה?]]&lt;&gt;"",טבלה20[[#This Row],[CycleNumber]]&gt;B1124),טבלה20[[#This Row],[באיזה מחזור נעקר אחרי קביעה?]],"")</f>
        <v/>
      </c>
      <c r="X1123" s="14" t="str">
        <f>IF(AND(טבלה20[[#This Row],[הפרש קבוע אחרון]]&lt;&gt;"",J1122=""),טבלה20[[#This Row],[CycleNumber]],"")</f>
        <v/>
      </c>
      <c r="Y1123" s="14" t="str">
        <f>IF(OR(טבלה20[[#This Row],[CycleNumber]]&gt;B1124,B1124=""),טבלה20[[#This Row],[CycleNumber]],"")</f>
        <v/>
      </c>
      <c r="Z11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3" t="s">
        <v>97</v>
      </c>
      <c r="AS1123">
        <v>22</v>
      </c>
      <c r="AT1123">
        <v>30</v>
      </c>
      <c r="AU1123">
        <f t="shared" si="37"/>
        <v>0</v>
      </c>
      <c r="AV1123" t="str">
        <f t="shared" si="38"/>
        <v/>
      </c>
    </row>
    <row r="1124" spans="1:48" x14ac:dyDescent="0.25">
      <c r="A1124" t="s">
        <v>15</v>
      </c>
      <c r="B1124">
        <v>2</v>
      </c>
      <c r="C1124">
        <v>1</v>
      </c>
      <c r="D1124">
        <v>1</v>
      </c>
      <c r="E1124">
        <v>0</v>
      </c>
      <c r="F1124">
        <v>33</v>
      </c>
      <c r="G1124">
        <f>טבלה20[[#This Row],[LengthofCycle]]+1</f>
        <v>34</v>
      </c>
      <c r="H1124" t="str">
        <f>IF(טבלה20[[#This Row],[CycleNumber]]&gt;2,IF(AND(טבלה20[[#This Row],[LengthofCycle]]-F1123=F1123-F1122,טבלה20[[#This Row],[LengthofCycle]]-F1123&lt;&gt;0),1,""),"")</f>
        <v/>
      </c>
      <c r="I1124" t="str">
        <f>IF(טבלה20[[#This Row],[דילוג]]=1,SUM(H1124:H1125),"")</f>
        <v/>
      </c>
      <c r="J1124" t="str">
        <f>IF(AND(טבלה20[[#This Row],[CycleNumber]]&gt;B1123,טבלה20[[#This Row],[CycleNumber]]&gt;2),IF(טבלה20[[#This Row],[דילוג]]=1,טבלה20[[#This Row],[LengthofCycle]]-F1123,J1123),"")</f>
        <v/>
      </c>
      <c r="K1124" t="str">
        <f>IF(AND(טבלה20[[#This Row],[CycleNumber]]&gt;B1123,טבלה20[[#This Row],[CycleNumber]]&gt;2),IF(טבלה20[[#This Row],[דילוג]]=1,1,IF(MAX(K1122:K1123)=1,1,IF(טבלה20[[#This Row],[LengthofCycle]]-F1123&lt;&gt;טבלה20[[#This Row],[הפרש קבוע אחרון]],0,""))),"")</f>
        <v/>
      </c>
      <c r="L1124" t="str">
        <f>IF(טבלה20[[#This Row],[CycleNumber]]&lt;3,"",IF(טבלה20[[#This Row],[דילוג]]=1,1,IF(L1123="","",IF(טבלה20[[#This Row],[LengthofCycle]]-F1123=טבלה20[[#This Row],[הפרש קבוע אחרון]],1,IF(L1123+1&gt;3,"",L1123+1)))))</f>
        <v/>
      </c>
      <c r="M1124" t="str">
        <f>IF(AND(טבלה20[[#This Row],[פעילות]]=1,L1125=2,L1126=1,B1126&gt;טבלה20[[#This Row],[CycleNumber]]),1,"")</f>
        <v/>
      </c>
      <c r="N1124" t="str">
        <f>IF(AND(טבלה20[[#This Row],[האם יש לאישה וסת דילוג?]]=1,טבלה20[[#This Row],[CycleNumber]]&gt;5),IF(AND(טבלה20[[#This Row],[LengthofCycle]]=F1121,F1123=F1120,F1122=F1119),1,""),"")</f>
        <v/>
      </c>
      <c r="O1124" t="str">
        <f>IF(OR(טבלה20[[#This Row],[פעילות]]="",L1123=""),"",IF(טבלה20[[#This Row],[פעילות]]=1,1,0))</f>
        <v/>
      </c>
      <c r="P1124" t="str">
        <f>IF(AND(טבלה20[[#This Row],[הפרש קבוע אחרון]]&lt;&gt;"",טבלה20[[#This Row],[CycleNumber]]&lt;B1125,B1125&lt;&gt;"",טבלה20[[#This Row],[פעילות]]&lt;4),IF(F1125-טבלה20[[#This Row],[LengthofCycle]]=טבלה20[[#This Row],[הפרש קבוע אחרון]],1,0),"")</f>
        <v/>
      </c>
      <c r="Q1124" s="14" t="str">
        <f>IF(טבלה20[[#This Row],[פעילות]]="","",IF(OR(Q1123="",AND(טבלה20[[#This Row],[דילוג]]=1,L1123=3)),1,Q1123+1))</f>
        <v/>
      </c>
      <c r="R1124" s="14" t="str">
        <f>IF(AND(טבלה20[[#This Row],[מחזורי פעילות]]=3,H1125=1,טבלה20[[#This Row],[הפרש קבוע אחרון]]&lt;&gt;J1125),1,"")</f>
        <v/>
      </c>
      <c r="S1124" s="14" t="str">
        <f>IF(AND(טבלה20[[#This Row],[מחזורי פעילות]]=3,H1125=1,טבלה20[[#This Row],[הפרש קבוע אחרון]]=J1125),1,"")</f>
        <v/>
      </c>
      <c r="T1124" s="14" t="str">
        <f>IF(AND(טבלה20[[#This Row],[דילוג]]=1,טבלה20[[#This Row],[הפרש קבוע אחרון]]=J1123,טבלה20[[#This Row],[מחזורי פעילות]]&gt;1),1,"")</f>
        <v/>
      </c>
      <c r="U1124" s="14" t="str">
        <f>IF(OR(AND(טבלה20[[#This Row],[מחזורי פעילות]]&lt;&gt;"",Q1125=""),AND(טבלה20[[#This Row],[פעילות]]=3,Q1125=1)),טבלה20[[#This Row],[מחזורי פעילות]],"")</f>
        <v/>
      </c>
      <c r="V1124" s="14" t="str">
        <f>IF(טבלה20[[#This Row],[באיזה מחזור נעקר אחרי קביעה?]]&lt;&gt;"",1,"")</f>
        <v/>
      </c>
      <c r="W1124" s="14" t="str">
        <f>IF(AND(טבלה20[[#This Row],[באיזה מחזור נעקר אחרי קביעה?]]&lt;&gt;"",טבלה20[[#This Row],[CycleNumber]]&gt;B1125),טבלה20[[#This Row],[באיזה מחזור נעקר אחרי קביעה?]],"")</f>
        <v/>
      </c>
      <c r="X1124" s="14" t="str">
        <f>IF(AND(טבלה20[[#This Row],[הפרש קבוע אחרון]]&lt;&gt;"",J1123=""),טבלה20[[#This Row],[CycleNumber]],"")</f>
        <v/>
      </c>
      <c r="Y1124" s="14" t="str">
        <f>IF(OR(טבלה20[[#This Row],[CycleNumber]]&gt;B1125,B1125=""),טבלה20[[#This Row],[CycleNumber]],"")</f>
        <v/>
      </c>
      <c r="Z11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4" t="s">
        <v>15</v>
      </c>
      <c r="AS1124">
        <v>1</v>
      </c>
      <c r="AT1124">
        <v>35</v>
      </c>
      <c r="AU1124" t="str">
        <f t="shared" si="37"/>
        <v/>
      </c>
      <c r="AV1124" t="str">
        <f t="shared" si="38"/>
        <v/>
      </c>
    </row>
    <row r="1125" spans="1:48" x14ac:dyDescent="0.25">
      <c r="A1125" t="s">
        <v>15</v>
      </c>
      <c r="B1125">
        <v>3</v>
      </c>
      <c r="C1125">
        <v>1</v>
      </c>
      <c r="D1125">
        <v>1</v>
      </c>
      <c r="E1125">
        <v>0</v>
      </c>
      <c r="F1125">
        <v>32</v>
      </c>
      <c r="G1125">
        <f>טבלה20[[#This Row],[LengthofCycle]]+1</f>
        <v>33</v>
      </c>
      <c r="H1125" t="str">
        <f>IF(טבלה20[[#This Row],[CycleNumber]]&gt;2,IF(AND(טבלה20[[#This Row],[LengthofCycle]]-F1124=F1124-F1123,טבלה20[[#This Row],[LengthofCycle]]-F1124&lt;&gt;0),1,""),"")</f>
        <v/>
      </c>
      <c r="I1125" t="str">
        <f>IF(טבלה20[[#This Row],[דילוג]]=1,SUM(H1125:H1126),"")</f>
        <v/>
      </c>
      <c r="J1125" t="str">
        <f>IF(AND(טבלה20[[#This Row],[CycleNumber]]&gt;B1124,טבלה20[[#This Row],[CycleNumber]]&gt;2),IF(טבלה20[[#This Row],[דילוג]]=1,טבלה20[[#This Row],[LengthofCycle]]-F1124,J1124),"")</f>
        <v/>
      </c>
      <c r="K1125">
        <f>IF(AND(טבלה20[[#This Row],[CycleNumber]]&gt;B1124,טבלה20[[#This Row],[CycleNumber]]&gt;2),IF(טבלה20[[#This Row],[דילוג]]=1,1,IF(MAX(K1123:K1124)=1,1,IF(טבלה20[[#This Row],[LengthofCycle]]-F1124&lt;&gt;טבלה20[[#This Row],[הפרש קבוע אחרון]],0,""))),"")</f>
        <v>0</v>
      </c>
      <c r="L1125" t="str">
        <f>IF(טבלה20[[#This Row],[CycleNumber]]&lt;3,"",IF(טבלה20[[#This Row],[דילוג]]=1,1,IF(L1124="","",IF(טבלה20[[#This Row],[LengthofCycle]]-F1124=טבלה20[[#This Row],[הפרש קבוע אחרון]],1,IF(L1124+1&gt;3,"",L1124+1)))))</f>
        <v/>
      </c>
      <c r="M1125" t="str">
        <f>IF(AND(טבלה20[[#This Row],[פעילות]]=1,L1126=2,L1127=1,B1127&gt;טבלה20[[#This Row],[CycleNumber]]),1,"")</f>
        <v/>
      </c>
      <c r="N1125" t="str">
        <f>IF(AND(טבלה20[[#This Row],[האם יש לאישה וסת דילוג?]]=1,טבלה20[[#This Row],[CycleNumber]]&gt;5),IF(AND(טבלה20[[#This Row],[LengthofCycle]]=F1122,F1124=F1121,F1123=F1120),1,""),"")</f>
        <v/>
      </c>
      <c r="O1125" t="str">
        <f>IF(OR(טבלה20[[#This Row],[פעילות]]="",L1124=""),"",IF(טבלה20[[#This Row],[פעילות]]=1,1,0))</f>
        <v/>
      </c>
      <c r="P1125" t="str">
        <f>IF(AND(טבלה20[[#This Row],[הפרש קבוע אחרון]]&lt;&gt;"",טבלה20[[#This Row],[CycleNumber]]&lt;B1126,B1126&lt;&gt;"",טבלה20[[#This Row],[פעילות]]&lt;4),IF(F1126-טבלה20[[#This Row],[LengthofCycle]]=טבלה20[[#This Row],[הפרש קבוע אחרון]],1,0),"")</f>
        <v/>
      </c>
      <c r="Q1125" s="14" t="str">
        <f>IF(טבלה20[[#This Row],[פעילות]]="","",IF(OR(Q1124="",AND(טבלה20[[#This Row],[דילוג]]=1,L1124=3)),1,Q1124+1))</f>
        <v/>
      </c>
      <c r="R1125" s="14" t="str">
        <f>IF(AND(טבלה20[[#This Row],[מחזורי פעילות]]=3,H1126=1,טבלה20[[#This Row],[הפרש קבוע אחרון]]&lt;&gt;J1126),1,"")</f>
        <v/>
      </c>
      <c r="S1125" s="14" t="str">
        <f>IF(AND(טבלה20[[#This Row],[מחזורי פעילות]]=3,H1126=1,טבלה20[[#This Row],[הפרש קבוע אחרון]]=J1126),1,"")</f>
        <v/>
      </c>
      <c r="T1125" s="14" t="str">
        <f>IF(AND(טבלה20[[#This Row],[דילוג]]=1,טבלה20[[#This Row],[הפרש קבוע אחרון]]=J1124,טבלה20[[#This Row],[מחזורי פעילות]]&gt;1),1,"")</f>
        <v/>
      </c>
      <c r="U1125" s="14" t="str">
        <f>IF(OR(AND(טבלה20[[#This Row],[מחזורי פעילות]]&lt;&gt;"",Q1126=""),AND(טבלה20[[#This Row],[פעילות]]=3,Q1126=1)),טבלה20[[#This Row],[מחזורי פעילות]],"")</f>
        <v/>
      </c>
      <c r="V1125" s="14" t="str">
        <f>IF(טבלה20[[#This Row],[באיזה מחזור נעקר אחרי קביעה?]]&lt;&gt;"",1,"")</f>
        <v/>
      </c>
      <c r="W1125" s="14" t="str">
        <f>IF(AND(טבלה20[[#This Row],[באיזה מחזור נעקר אחרי קביעה?]]&lt;&gt;"",טבלה20[[#This Row],[CycleNumber]]&gt;B1126),טבלה20[[#This Row],[באיזה מחזור נעקר אחרי קביעה?]],"")</f>
        <v/>
      </c>
      <c r="X1125" s="14" t="str">
        <f>IF(AND(טבלה20[[#This Row],[הפרש קבוע אחרון]]&lt;&gt;"",J1124=""),טבלה20[[#This Row],[CycleNumber]],"")</f>
        <v/>
      </c>
      <c r="Y1125" s="14" t="str">
        <f>IF(OR(טבלה20[[#This Row],[CycleNumber]]&gt;B1126,B1126=""),טבלה20[[#This Row],[CycleNumber]],"")</f>
        <v/>
      </c>
      <c r="Z11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5" t="s">
        <v>15</v>
      </c>
      <c r="AS1125">
        <v>2</v>
      </c>
      <c r="AT1125">
        <v>33</v>
      </c>
      <c r="AU1125" t="str">
        <f t="shared" si="37"/>
        <v/>
      </c>
      <c r="AV1125" t="str">
        <f t="shared" si="38"/>
        <v/>
      </c>
    </row>
    <row r="1126" spans="1:48" x14ac:dyDescent="0.25">
      <c r="A1126" t="s">
        <v>15</v>
      </c>
      <c r="B1126">
        <v>4</v>
      </c>
      <c r="C1126">
        <v>1</v>
      </c>
      <c r="D1126">
        <v>1</v>
      </c>
      <c r="E1126">
        <v>0</v>
      </c>
      <c r="F1126">
        <v>32</v>
      </c>
      <c r="G1126">
        <f>טבלה20[[#This Row],[LengthofCycle]]+1</f>
        <v>33</v>
      </c>
      <c r="H1126" t="str">
        <f>IF(טבלה20[[#This Row],[CycleNumber]]&gt;2,IF(AND(טבלה20[[#This Row],[LengthofCycle]]-F1125=F1125-F1124,טבלה20[[#This Row],[LengthofCycle]]-F1125&lt;&gt;0),1,""),"")</f>
        <v/>
      </c>
      <c r="I1126" t="str">
        <f>IF(טבלה20[[#This Row],[דילוג]]=1,SUM(H1126:H1127),"")</f>
        <v/>
      </c>
      <c r="J1126" t="str">
        <f>IF(AND(טבלה20[[#This Row],[CycleNumber]]&gt;B1125,טבלה20[[#This Row],[CycleNumber]]&gt;2),IF(טבלה20[[#This Row],[דילוג]]=1,טבלה20[[#This Row],[LengthofCycle]]-F1125,J1125),"")</f>
        <v/>
      </c>
      <c r="K1126">
        <f>IF(AND(טבלה20[[#This Row],[CycleNumber]]&gt;B1125,טבלה20[[#This Row],[CycleNumber]]&gt;2),IF(טבלה20[[#This Row],[דילוג]]=1,1,IF(MAX(K1124:K1125)=1,1,IF(טבלה20[[#This Row],[LengthofCycle]]-F1125&lt;&gt;טבלה20[[#This Row],[הפרש קבוע אחרון]],0,""))),"")</f>
        <v>0</v>
      </c>
      <c r="L1126" t="str">
        <f>IF(טבלה20[[#This Row],[CycleNumber]]&lt;3,"",IF(טבלה20[[#This Row],[דילוג]]=1,1,IF(L1125="","",IF(טבלה20[[#This Row],[LengthofCycle]]-F1125=טבלה20[[#This Row],[הפרש קבוע אחרון]],1,IF(L1125+1&gt;3,"",L1125+1)))))</f>
        <v/>
      </c>
      <c r="M1126" t="str">
        <f>IF(AND(טבלה20[[#This Row],[פעילות]]=1,L1127=2,L1128=1,B1128&gt;טבלה20[[#This Row],[CycleNumber]]),1,"")</f>
        <v/>
      </c>
      <c r="N1126" t="str">
        <f>IF(AND(טבלה20[[#This Row],[האם יש לאישה וסת דילוג?]]=1,טבלה20[[#This Row],[CycleNumber]]&gt;5),IF(AND(טבלה20[[#This Row],[LengthofCycle]]=F1123,F1125=F1122,F1124=F1121),1,""),"")</f>
        <v/>
      </c>
      <c r="O1126" t="str">
        <f>IF(OR(טבלה20[[#This Row],[פעילות]]="",L1125=""),"",IF(טבלה20[[#This Row],[פעילות]]=1,1,0))</f>
        <v/>
      </c>
      <c r="P1126" t="str">
        <f>IF(AND(טבלה20[[#This Row],[הפרש קבוע אחרון]]&lt;&gt;"",טבלה20[[#This Row],[CycleNumber]]&lt;B1127,B1127&lt;&gt;"",טבלה20[[#This Row],[פעילות]]&lt;4),IF(F1127-טבלה20[[#This Row],[LengthofCycle]]=טבלה20[[#This Row],[הפרש קבוע אחרון]],1,0),"")</f>
        <v/>
      </c>
      <c r="Q1126" s="14" t="str">
        <f>IF(טבלה20[[#This Row],[פעילות]]="","",IF(OR(Q1125="",AND(טבלה20[[#This Row],[דילוג]]=1,L1125=3)),1,Q1125+1))</f>
        <v/>
      </c>
      <c r="R1126" s="14" t="str">
        <f>IF(AND(טבלה20[[#This Row],[מחזורי פעילות]]=3,H1127=1,טבלה20[[#This Row],[הפרש קבוע אחרון]]&lt;&gt;J1127),1,"")</f>
        <v/>
      </c>
      <c r="S1126" s="14" t="str">
        <f>IF(AND(טבלה20[[#This Row],[מחזורי פעילות]]=3,H1127=1,טבלה20[[#This Row],[הפרש קבוע אחרון]]=J1127),1,"")</f>
        <v/>
      </c>
      <c r="T1126" s="14" t="str">
        <f>IF(AND(טבלה20[[#This Row],[דילוג]]=1,טבלה20[[#This Row],[הפרש קבוע אחרון]]=J1125,טבלה20[[#This Row],[מחזורי פעילות]]&gt;1),1,"")</f>
        <v/>
      </c>
      <c r="U1126" s="14" t="str">
        <f>IF(OR(AND(טבלה20[[#This Row],[מחזורי פעילות]]&lt;&gt;"",Q1127=""),AND(טבלה20[[#This Row],[פעילות]]=3,Q1127=1)),טבלה20[[#This Row],[מחזורי פעילות]],"")</f>
        <v/>
      </c>
      <c r="V1126" s="14" t="str">
        <f>IF(טבלה20[[#This Row],[באיזה מחזור נעקר אחרי קביעה?]]&lt;&gt;"",1,"")</f>
        <v/>
      </c>
      <c r="W1126" s="14" t="str">
        <f>IF(AND(טבלה20[[#This Row],[באיזה מחזור נעקר אחרי קביעה?]]&lt;&gt;"",טבלה20[[#This Row],[CycleNumber]]&gt;B1127),טבלה20[[#This Row],[באיזה מחזור נעקר אחרי קביעה?]],"")</f>
        <v/>
      </c>
      <c r="X1126" s="14" t="str">
        <f>IF(AND(טבלה20[[#This Row],[הפרש קבוע אחרון]]&lt;&gt;"",J1125=""),טבלה20[[#This Row],[CycleNumber]],"")</f>
        <v/>
      </c>
      <c r="Y1126" s="14" t="str">
        <f>IF(OR(טבלה20[[#This Row],[CycleNumber]]&gt;B1127,B1127=""),טבלה20[[#This Row],[CycleNumber]],"")</f>
        <v/>
      </c>
      <c r="Z11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6" t="s">
        <v>15</v>
      </c>
      <c r="AS1126">
        <v>3</v>
      </c>
      <c r="AT1126">
        <v>32</v>
      </c>
      <c r="AU1126">
        <f t="shared" si="37"/>
        <v>0</v>
      </c>
      <c r="AV1126" t="str">
        <f t="shared" si="38"/>
        <v/>
      </c>
    </row>
    <row r="1127" spans="1:48" x14ac:dyDescent="0.25">
      <c r="A1127" t="s">
        <v>15</v>
      </c>
      <c r="B1127">
        <v>5</v>
      </c>
      <c r="C1127">
        <v>1</v>
      </c>
      <c r="D1127">
        <v>1</v>
      </c>
      <c r="E1127">
        <v>0</v>
      </c>
      <c r="F1127">
        <v>36</v>
      </c>
      <c r="G1127">
        <f>טבלה20[[#This Row],[LengthofCycle]]+1</f>
        <v>37</v>
      </c>
      <c r="H1127" t="str">
        <f>IF(טבלה20[[#This Row],[CycleNumber]]&gt;2,IF(AND(טבלה20[[#This Row],[LengthofCycle]]-F1126=F1126-F1125,טבלה20[[#This Row],[LengthofCycle]]-F1126&lt;&gt;0),1,""),"")</f>
        <v/>
      </c>
      <c r="I1127" t="str">
        <f>IF(טבלה20[[#This Row],[דילוג]]=1,SUM(H1127:H1128),"")</f>
        <v/>
      </c>
      <c r="J1127" t="str">
        <f>IF(AND(טבלה20[[#This Row],[CycleNumber]]&gt;B1126,טבלה20[[#This Row],[CycleNumber]]&gt;2),IF(טבלה20[[#This Row],[דילוג]]=1,טבלה20[[#This Row],[LengthofCycle]]-F1126,J1126),"")</f>
        <v/>
      </c>
      <c r="K1127">
        <f>IF(AND(טבלה20[[#This Row],[CycleNumber]]&gt;B1126,טבלה20[[#This Row],[CycleNumber]]&gt;2),IF(טבלה20[[#This Row],[דילוג]]=1,1,IF(MAX(K1125:K1126)=1,1,IF(טבלה20[[#This Row],[LengthofCycle]]-F1126&lt;&gt;טבלה20[[#This Row],[הפרש קבוע אחרון]],0,""))),"")</f>
        <v>0</v>
      </c>
      <c r="L1127" t="str">
        <f>IF(טבלה20[[#This Row],[CycleNumber]]&lt;3,"",IF(טבלה20[[#This Row],[דילוג]]=1,1,IF(L1126="","",IF(טבלה20[[#This Row],[LengthofCycle]]-F1126=טבלה20[[#This Row],[הפרש קבוע אחרון]],1,IF(L1126+1&gt;3,"",L1126+1)))))</f>
        <v/>
      </c>
      <c r="M1127" t="str">
        <f>IF(AND(טבלה20[[#This Row],[פעילות]]=1,L1128=2,L1129=1,B1129&gt;טבלה20[[#This Row],[CycleNumber]]),1,"")</f>
        <v/>
      </c>
      <c r="N1127" t="str">
        <f>IF(AND(טבלה20[[#This Row],[האם יש לאישה וסת דילוג?]]=1,טבלה20[[#This Row],[CycleNumber]]&gt;5),IF(AND(טבלה20[[#This Row],[LengthofCycle]]=F1124,F1126=F1123,F1125=F1122),1,""),"")</f>
        <v/>
      </c>
      <c r="O1127" t="str">
        <f>IF(OR(טבלה20[[#This Row],[פעילות]]="",L1126=""),"",IF(טבלה20[[#This Row],[פעילות]]=1,1,0))</f>
        <v/>
      </c>
      <c r="P1127" t="str">
        <f>IF(AND(טבלה20[[#This Row],[הפרש קבוע אחרון]]&lt;&gt;"",טבלה20[[#This Row],[CycleNumber]]&lt;B1128,B1128&lt;&gt;"",טבלה20[[#This Row],[פעילות]]&lt;4),IF(F1128-טבלה20[[#This Row],[LengthofCycle]]=טבלה20[[#This Row],[הפרש קבוע אחרון]],1,0),"")</f>
        <v/>
      </c>
      <c r="Q1127" s="14" t="str">
        <f>IF(טבלה20[[#This Row],[פעילות]]="","",IF(OR(Q1126="",AND(טבלה20[[#This Row],[דילוג]]=1,L1126=3)),1,Q1126+1))</f>
        <v/>
      </c>
      <c r="R1127" s="14" t="str">
        <f>IF(AND(טבלה20[[#This Row],[מחזורי פעילות]]=3,H1128=1,טבלה20[[#This Row],[הפרש קבוע אחרון]]&lt;&gt;J1128),1,"")</f>
        <v/>
      </c>
      <c r="S1127" s="14" t="str">
        <f>IF(AND(טבלה20[[#This Row],[מחזורי פעילות]]=3,H1128=1,טבלה20[[#This Row],[הפרש קבוע אחרון]]=J1128),1,"")</f>
        <v/>
      </c>
      <c r="T1127" s="14" t="str">
        <f>IF(AND(טבלה20[[#This Row],[דילוג]]=1,טבלה20[[#This Row],[הפרש קבוע אחרון]]=J1126,טבלה20[[#This Row],[מחזורי פעילות]]&gt;1),1,"")</f>
        <v/>
      </c>
      <c r="U1127" s="14" t="str">
        <f>IF(OR(AND(טבלה20[[#This Row],[מחזורי פעילות]]&lt;&gt;"",Q1128=""),AND(טבלה20[[#This Row],[פעילות]]=3,Q1128=1)),טבלה20[[#This Row],[מחזורי פעילות]],"")</f>
        <v/>
      </c>
      <c r="V1127" s="14" t="str">
        <f>IF(טבלה20[[#This Row],[באיזה מחזור נעקר אחרי קביעה?]]&lt;&gt;"",1,"")</f>
        <v/>
      </c>
      <c r="W1127" s="14" t="str">
        <f>IF(AND(טבלה20[[#This Row],[באיזה מחזור נעקר אחרי קביעה?]]&lt;&gt;"",טבלה20[[#This Row],[CycleNumber]]&gt;B1128),טבלה20[[#This Row],[באיזה מחזור נעקר אחרי קביעה?]],"")</f>
        <v/>
      </c>
      <c r="X1127" s="14" t="str">
        <f>IF(AND(טבלה20[[#This Row],[הפרש קבוע אחרון]]&lt;&gt;"",J1126=""),טבלה20[[#This Row],[CycleNumber]],"")</f>
        <v/>
      </c>
      <c r="Y1127" s="14" t="str">
        <f>IF(OR(טבלה20[[#This Row],[CycleNumber]]&gt;B1128,B1128=""),טבלה20[[#This Row],[CycleNumber]],"")</f>
        <v/>
      </c>
      <c r="Z11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7" t="s">
        <v>15</v>
      </c>
      <c r="AS1127">
        <v>4</v>
      </c>
      <c r="AT1127">
        <v>32</v>
      </c>
      <c r="AU1127">
        <f t="shared" si="37"/>
        <v>0</v>
      </c>
      <c r="AV1127" t="str">
        <f t="shared" si="38"/>
        <v/>
      </c>
    </row>
    <row r="1128" spans="1:48" x14ac:dyDescent="0.25">
      <c r="A1128" t="s">
        <v>15</v>
      </c>
      <c r="B1128">
        <v>6</v>
      </c>
      <c r="C1128">
        <v>1</v>
      </c>
      <c r="D1128">
        <v>1</v>
      </c>
      <c r="E1128">
        <v>0</v>
      </c>
      <c r="F1128">
        <v>31</v>
      </c>
      <c r="G1128">
        <f>טבלה20[[#This Row],[LengthofCycle]]+1</f>
        <v>32</v>
      </c>
      <c r="H1128" t="str">
        <f>IF(טבלה20[[#This Row],[CycleNumber]]&gt;2,IF(AND(טבלה20[[#This Row],[LengthofCycle]]-F1127=F1127-F1126,טבלה20[[#This Row],[LengthofCycle]]-F1127&lt;&gt;0),1,""),"")</f>
        <v/>
      </c>
      <c r="I1128" t="str">
        <f>IF(טבלה20[[#This Row],[דילוג]]=1,SUM(H1128:H1129),"")</f>
        <v/>
      </c>
      <c r="J1128" t="str">
        <f>IF(AND(טבלה20[[#This Row],[CycleNumber]]&gt;B1127,טבלה20[[#This Row],[CycleNumber]]&gt;2),IF(טבלה20[[#This Row],[דילוג]]=1,טבלה20[[#This Row],[LengthofCycle]]-F1127,J1127),"")</f>
        <v/>
      </c>
      <c r="K1128">
        <f>IF(AND(טבלה20[[#This Row],[CycleNumber]]&gt;B1127,טבלה20[[#This Row],[CycleNumber]]&gt;2),IF(טבלה20[[#This Row],[דילוג]]=1,1,IF(MAX(K1126:K1127)=1,1,IF(טבלה20[[#This Row],[LengthofCycle]]-F1127&lt;&gt;טבלה20[[#This Row],[הפרש קבוע אחרון]],0,""))),"")</f>
        <v>0</v>
      </c>
      <c r="L1128" t="str">
        <f>IF(טבלה20[[#This Row],[CycleNumber]]&lt;3,"",IF(טבלה20[[#This Row],[דילוג]]=1,1,IF(L1127="","",IF(טבלה20[[#This Row],[LengthofCycle]]-F1127=טבלה20[[#This Row],[הפרש קבוע אחרון]],1,IF(L1127+1&gt;3,"",L1127+1)))))</f>
        <v/>
      </c>
      <c r="M1128" t="str">
        <f>IF(AND(טבלה20[[#This Row],[פעילות]]=1,L1129=2,L1130=1,B1130&gt;טבלה20[[#This Row],[CycleNumber]]),1,"")</f>
        <v/>
      </c>
      <c r="N1128" t="str">
        <f>IF(AND(טבלה20[[#This Row],[האם יש לאישה וסת דילוג?]]=1,טבלה20[[#This Row],[CycleNumber]]&gt;5),IF(AND(טבלה20[[#This Row],[LengthofCycle]]=F1125,F1127=F1124,F1126=F1123),1,""),"")</f>
        <v/>
      </c>
      <c r="O1128" t="str">
        <f>IF(OR(טבלה20[[#This Row],[פעילות]]="",L1127=""),"",IF(טבלה20[[#This Row],[פעילות]]=1,1,0))</f>
        <v/>
      </c>
      <c r="P1128" t="str">
        <f>IF(AND(טבלה20[[#This Row],[הפרש קבוע אחרון]]&lt;&gt;"",טבלה20[[#This Row],[CycleNumber]]&lt;B1129,B1129&lt;&gt;"",טבלה20[[#This Row],[פעילות]]&lt;4),IF(F1129-טבלה20[[#This Row],[LengthofCycle]]=טבלה20[[#This Row],[הפרש קבוע אחרון]],1,0),"")</f>
        <v/>
      </c>
      <c r="Q1128" s="14" t="str">
        <f>IF(טבלה20[[#This Row],[פעילות]]="","",IF(OR(Q1127="",AND(טבלה20[[#This Row],[דילוג]]=1,L1127=3)),1,Q1127+1))</f>
        <v/>
      </c>
      <c r="R1128" s="14" t="str">
        <f>IF(AND(טבלה20[[#This Row],[מחזורי פעילות]]=3,H1129=1,טבלה20[[#This Row],[הפרש קבוע אחרון]]&lt;&gt;J1129),1,"")</f>
        <v/>
      </c>
      <c r="S1128" s="14" t="str">
        <f>IF(AND(טבלה20[[#This Row],[מחזורי פעילות]]=3,H1129=1,טבלה20[[#This Row],[הפרש קבוע אחרון]]=J1129),1,"")</f>
        <v/>
      </c>
      <c r="T1128" s="14" t="str">
        <f>IF(AND(טבלה20[[#This Row],[דילוג]]=1,טבלה20[[#This Row],[הפרש קבוע אחרון]]=J1127,טבלה20[[#This Row],[מחזורי פעילות]]&gt;1),1,"")</f>
        <v/>
      </c>
      <c r="U1128" s="14" t="str">
        <f>IF(OR(AND(טבלה20[[#This Row],[מחזורי פעילות]]&lt;&gt;"",Q1129=""),AND(טבלה20[[#This Row],[פעילות]]=3,Q1129=1)),טבלה20[[#This Row],[מחזורי פעילות]],"")</f>
        <v/>
      </c>
      <c r="V1128" s="14" t="str">
        <f>IF(טבלה20[[#This Row],[באיזה מחזור נעקר אחרי קביעה?]]&lt;&gt;"",1,"")</f>
        <v/>
      </c>
      <c r="W1128" s="14" t="str">
        <f>IF(AND(טבלה20[[#This Row],[באיזה מחזור נעקר אחרי קביעה?]]&lt;&gt;"",טבלה20[[#This Row],[CycleNumber]]&gt;B1129),טבלה20[[#This Row],[באיזה מחזור נעקר אחרי קביעה?]],"")</f>
        <v/>
      </c>
      <c r="X1128" s="14" t="str">
        <f>IF(AND(טבלה20[[#This Row],[הפרש קבוע אחרון]]&lt;&gt;"",J1127=""),טבלה20[[#This Row],[CycleNumber]],"")</f>
        <v/>
      </c>
      <c r="Y1128" s="14" t="str">
        <f>IF(OR(טבלה20[[#This Row],[CycleNumber]]&gt;B1129,B1129=""),טבלה20[[#This Row],[CycleNumber]],"")</f>
        <v/>
      </c>
      <c r="Z11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8" t="s">
        <v>15</v>
      </c>
      <c r="AS1128">
        <v>5</v>
      </c>
      <c r="AT1128">
        <v>36</v>
      </c>
      <c r="AU1128">
        <f t="shared" si="37"/>
        <v>0</v>
      </c>
      <c r="AV1128" t="str">
        <f t="shared" si="38"/>
        <v/>
      </c>
    </row>
    <row r="1129" spans="1:48" x14ac:dyDescent="0.25">
      <c r="A1129" t="s">
        <v>15</v>
      </c>
      <c r="B1129">
        <v>7</v>
      </c>
      <c r="C1129">
        <v>1</v>
      </c>
      <c r="D1129">
        <v>1</v>
      </c>
      <c r="E1129">
        <v>0</v>
      </c>
      <c r="F1129">
        <v>42</v>
      </c>
      <c r="G1129">
        <f>טבלה20[[#This Row],[LengthofCycle]]+1</f>
        <v>43</v>
      </c>
      <c r="H1129" t="str">
        <f>IF(טבלה20[[#This Row],[CycleNumber]]&gt;2,IF(AND(טבלה20[[#This Row],[LengthofCycle]]-F1128=F1128-F1127,טבלה20[[#This Row],[LengthofCycle]]-F1128&lt;&gt;0),1,""),"")</f>
        <v/>
      </c>
      <c r="I1129" t="str">
        <f>IF(טבלה20[[#This Row],[דילוג]]=1,SUM(H1129:H1130),"")</f>
        <v/>
      </c>
      <c r="J1129" t="str">
        <f>IF(AND(טבלה20[[#This Row],[CycleNumber]]&gt;B1128,טבלה20[[#This Row],[CycleNumber]]&gt;2),IF(טבלה20[[#This Row],[דילוג]]=1,טבלה20[[#This Row],[LengthofCycle]]-F1128,J1128),"")</f>
        <v/>
      </c>
      <c r="K1129">
        <f>IF(AND(טבלה20[[#This Row],[CycleNumber]]&gt;B1128,טבלה20[[#This Row],[CycleNumber]]&gt;2),IF(טבלה20[[#This Row],[דילוג]]=1,1,IF(MAX(K1127:K1128)=1,1,IF(טבלה20[[#This Row],[LengthofCycle]]-F1128&lt;&gt;טבלה20[[#This Row],[הפרש קבוע אחרון]],0,""))),"")</f>
        <v>0</v>
      </c>
      <c r="L1129" t="str">
        <f>IF(טבלה20[[#This Row],[CycleNumber]]&lt;3,"",IF(טבלה20[[#This Row],[דילוג]]=1,1,IF(L1128="","",IF(טבלה20[[#This Row],[LengthofCycle]]-F1128=טבלה20[[#This Row],[הפרש קבוע אחרון]],1,IF(L1128+1&gt;3,"",L1128+1)))))</f>
        <v/>
      </c>
      <c r="M1129" t="str">
        <f>IF(AND(טבלה20[[#This Row],[פעילות]]=1,L1130=2,L1131=1,B1131&gt;טבלה20[[#This Row],[CycleNumber]]),1,"")</f>
        <v/>
      </c>
      <c r="N1129" t="str">
        <f>IF(AND(טבלה20[[#This Row],[האם יש לאישה וסת דילוג?]]=1,טבלה20[[#This Row],[CycleNumber]]&gt;5),IF(AND(טבלה20[[#This Row],[LengthofCycle]]=F1126,F1128=F1125,F1127=F1124),1,""),"")</f>
        <v/>
      </c>
      <c r="O1129" t="str">
        <f>IF(OR(טבלה20[[#This Row],[פעילות]]="",L1128=""),"",IF(טבלה20[[#This Row],[פעילות]]=1,1,0))</f>
        <v/>
      </c>
      <c r="P1129" t="str">
        <f>IF(AND(טבלה20[[#This Row],[הפרש קבוע אחרון]]&lt;&gt;"",טבלה20[[#This Row],[CycleNumber]]&lt;B1130,B1130&lt;&gt;"",טבלה20[[#This Row],[פעילות]]&lt;4),IF(F1130-טבלה20[[#This Row],[LengthofCycle]]=טבלה20[[#This Row],[הפרש קבוע אחרון]],1,0),"")</f>
        <v/>
      </c>
      <c r="Q1129" s="14" t="str">
        <f>IF(טבלה20[[#This Row],[פעילות]]="","",IF(OR(Q1128="",AND(טבלה20[[#This Row],[דילוג]]=1,L1128=3)),1,Q1128+1))</f>
        <v/>
      </c>
      <c r="R1129" s="14" t="str">
        <f>IF(AND(טבלה20[[#This Row],[מחזורי פעילות]]=3,H1130=1,טבלה20[[#This Row],[הפרש קבוע אחרון]]&lt;&gt;J1130),1,"")</f>
        <v/>
      </c>
      <c r="S1129" s="14" t="str">
        <f>IF(AND(טבלה20[[#This Row],[מחזורי פעילות]]=3,H1130=1,טבלה20[[#This Row],[הפרש קבוע אחרון]]=J1130),1,"")</f>
        <v/>
      </c>
      <c r="T1129" s="14" t="str">
        <f>IF(AND(טבלה20[[#This Row],[דילוג]]=1,טבלה20[[#This Row],[הפרש קבוע אחרון]]=J1128,טבלה20[[#This Row],[מחזורי פעילות]]&gt;1),1,"")</f>
        <v/>
      </c>
      <c r="U1129" s="14" t="str">
        <f>IF(OR(AND(טבלה20[[#This Row],[מחזורי פעילות]]&lt;&gt;"",Q1130=""),AND(טבלה20[[#This Row],[פעילות]]=3,Q1130=1)),טבלה20[[#This Row],[מחזורי פעילות]],"")</f>
        <v/>
      </c>
      <c r="V1129" s="14" t="str">
        <f>IF(טבלה20[[#This Row],[באיזה מחזור נעקר אחרי קביעה?]]&lt;&gt;"",1,"")</f>
        <v/>
      </c>
      <c r="W1129" s="14" t="str">
        <f>IF(AND(טבלה20[[#This Row],[באיזה מחזור נעקר אחרי קביעה?]]&lt;&gt;"",טבלה20[[#This Row],[CycleNumber]]&gt;B1130),טבלה20[[#This Row],[באיזה מחזור נעקר אחרי קביעה?]],"")</f>
        <v/>
      </c>
      <c r="X1129" s="14" t="str">
        <f>IF(AND(טבלה20[[#This Row],[הפרש קבוע אחרון]]&lt;&gt;"",J1128=""),טבלה20[[#This Row],[CycleNumber]],"")</f>
        <v/>
      </c>
      <c r="Y1129" s="14" t="str">
        <f>IF(OR(טבלה20[[#This Row],[CycleNumber]]&gt;B1130,B1130=""),טבלה20[[#This Row],[CycleNumber]],"")</f>
        <v/>
      </c>
      <c r="Z11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29" t="s">
        <v>15</v>
      </c>
      <c r="AS1129">
        <v>6</v>
      </c>
      <c r="AT1129">
        <v>31</v>
      </c>
      <c r="AU1129">
        <f t="shared" si="37"/>
        <v>0</v>
      </c>
      <c r="AV1129" t="str">
        <f t="shared" si="38"/>
        <v/>
      </c>
    </row>
    <row r="1130" spans="1:48" x14ac:dyDescent="0.25">
      <c r="A1130" t="s">
        <v>15</v>
      </c>
      <c r="B1130">
        <v>8</v>
      </c>
      <c r="C1130">
        <v>1</v>
      </c>
      <c r="D1130">
        <v>1</v>
      </c>
      <c r="E1130">
        <v>0</v>
      </c>
      <c r="F1130">
        <v>34</v>
      </c>
      <c r="G1130">
        <f>טבלה20[[#This Row],[LengthofCycle]]+1</f>
        <v>35</v>
      </c>
      <c r="H1130" t="str">
        <f>IF(טבלה20[[#This Row],[CycleNumber]]&gt;2,IF(AND(טבלה20[[#This Row],[LengthofCycle]]-F1129=F1129-F1128,טבלה20[[#This Row],[LengthofCycle]]-F1129&lt;&gt;0),1,""),"")</f>
        <v/>
      </c>
      <c r="I1130" t="str">
        <f>IF(טבלה20[[#This Row],[דילוג]]=1,SUM(H1130:H1131),"")</f>
        <v/>
      </c>
      <c r="J1130" t="str">
        <f>IF(AND(טבלה20[[#This Row],[CycleNumber]]&gt;B1129,טבלה20[[#This Row],[CycleNumber]]&gt;2),IF(טבלה20[[#This Row],[דילוג]]=1,טבלה20[[#This Row],[LengthofCycle]]-F1129,J1129),"")</f>
        <v/>
      </c>
      <c r="K1130">
        <f>IF(AND(טבלה20[[#This Row],[CycleNumber]]&gt;B1129,טבלה20[[#This Row],[CycleNumber]]&gt;2),IF(טבלה20[[#This Row],[דילוג]]=1,1,IF(MAX(K1128:K1129)=1,1,IF(טבלה20[[#This Row],[LengthofCycle]]-F1129&lt;&gt;טבלה20[[#This Row],[הפרש קבוע אחרון]],0,""))),"")</f>
        <v>0</v>
      </c>
      <c r="L1130" t="str">
        <f>IF(טבלה20[[#This Row],[CycleNumber]]&lt;3,"",IF(טבלה20[[#This Row],[דילוג]]=1,1,IF(L1129="","",IF(טבלה20[[#This Row],[LengthofCycle]]-F1129=טבלה20[[#This Row],[הפרש קבוע אחרון]],1,IF(L1129+1&gt;3,"",L1129+1)))))</f>
        <v/>
      </c>
      <c r="M1130" t="str">
        <f>IF(AND(טבלה20[[#This Row],[פעילות]]=1,L1131=2,L1132=1,B1132&gt;טבלה20[[#This Row],[CycleNumber]]),1,"")</f>
        <v/>
      </c>
      <c r="N1130" t="str">
        <f>IF(AND(טבלה20[[#This Row],[האם יש לאישה וסת דילוג?]]=1,טבלה20[[#This Row],[CycleNumber]]&gt;5),IF(AND(טבלה20[[#This Row],[LengthofCycle]]=F1127,F1129=F1126,F1128=F1125),1,""),"")</f>
        <v/>
      </c>
      <c r="O1130" t="str">
        <f>IF(OR(טבלה20[[#This Row],[פעילות]]="",L1129=""),"",IF(טבלה20[[#This Row],[פעילות]]=1,1,0))</f>
        <v/>
      </c>
      <c r="P1130" t="str">
        <f>IF(AND(טבלה20[[#This Row],[הפרש קבוע אחרון]]&lt;&gt;"",טבלה20[[#This Row],[CycleNumber]]&lt;B1131,B1131&lt;&gt;"",טבלה20[[#This Row],[פעילות]]&lt;4),IF(F1131-טבלה20[[#This Row],[LengthofCycle]]=טבלה20[[#This Row],[הפרש קבוע אחרון]],1,0),"")</f>
        <v/>
      </c>
      <c r="Q1130" s="14" t="str">
        <f>IF(טבלה20[[#This Row],[פעילות]]="","",IF(OR(Q1129="",AND(טבלה20[[#This Row],[דילוג]]=1,L1129=3)),1,Q1129+1))</f>
        <v/>
      </c>
      <c r="R1130" s="14" t="str">
        <f>IF(AND(טבלה20[[#This Row],[מחזורי פעילות]]=3,H1131=1,טבלה20[[#This Row],[הפרש קבוע אחרון]]&lt;&gt;J1131),1,"")</f>
        <v/>
      </c>
      <c r="S1130" s="14" t="str">
        <f>IF(AND(טבלה20[[#This Row],[מחזורי פעילות]]=3,H1131=1,טבלה20[[#This Row],[הפרש קבוע אחרון]]=J1131),1,"")</f>
        <v/>
      </c>
      <c r="T1130" s="14" t="str">
        <f>IF(AND(טבלה20[[#This Row],[דילוג]]=1,טבלה20[[#This Row],[הפרש קבוע אחרון]]=J1129,טבלה20[[#This Row],[מחזורי פעילות]]&gt;1),1,"")</f>
        <v/>
      </c>
      <c r="U1130" s="14" t="str">
        <f>IF(OR(AND(טבלה20[[#This Row],[מחזורי פעילות]]&lt;&gt;"",Q1131=""),AND(טבלה20[[#This Row],[פעילות]]=3,Q1131=1)),טבלה20[[#This Row],[מחזורי פעילות]],"")</f>
        <v/>
      </c>
      <c r="V1130" s="14" t="str">
        <f>IF(טבלה20[[#This Row],[באיזה מחזור נעקר אחרי קביעה?]]&lt;&gt;"",1,"")</f>
        <v/>
      </c>
      <c r="W1130" s="14" t="str">
        <f>IF(AND(טבלה20[[#This Row],[באיזה מחזור נעקר אחרי קביעה?]]&lt;&gt;"",טבלה20[[#This Row],[CycleNumber]]&gt;B1131),טבלה20[[#This Row],[באיזה מחזור נעקר אחרי קביעה?]],"")</f>
        <v/>
      </c>
      <c r="X1130" s="14" t="str">
        <f>IF(AND(טבלה20[[#This Row],[הפרש קבוע אחרון]]&lt;&gt;"",J1129=""),טבלה20[[#This Row],[CycleNumber]],"")</f>
        <v/>
      </c>
      <c r="Y1130" s="14" t="str">
        <f>IF(OR(טבלה20[[#This Row],[CycleNumber]]&gt;B1131,B1131=""),טבלה20[[#This Row],[CycleNumber]],"")</f>
        <v/>
      </c>
      <c r="Z11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0" t="s">
        <v>15</v>
      </c>
      <c r="AS1130">
        <v>7</v>
      </c>
      <c r="AT1130">
        <v>42</v>
      </c>
      <c r="AU1130">
        <f t="shared" si="37"/>
        <v>0</v>
      </c>
      <c r="AV1130" t="str">
        <f t="shared" si="38"/>
        <v/>
      </c>
    </row>
    <row r="1131" spans="1:48" x14ac:dyDescent="0.25">
      <c r="A1131" t="s">
        <v>15</v>
      </c>
      <c r="B1131">
        <v>9</v>
      </c>
      <c r="C1131">
        <v>1</v>
      </c>
      <c r="D1131">
        <v>1</v>
      </c>
      <c r="E1131">
        <v>0</v>
      </c>
      <c r="F1131">
        <v>35</v>
      </c>
      <c r="G1131">
        <f>טבלה20[[#This Row],[LengthofCycle]]+1</f>
        <v>36</v>
      </c>
      <c r="H1131" t="str">
        <f>IF(טבלה20[[#This Row],[CycleNumber]]&gt;2,IF(AND(טבלה20[[#This Row],[LengthofCycle]]-F1130=F1130-F1129,טבלה20[[#This Row],[LengthofCycle]]-F1130&lt;&gt;0),1,""),"")</f>
        <v/>
      </c>
      <c r="I1131" t="str">
        <f>IF(טבלה20[[#This Row],[דילוג]]=1,SUM(H1131:H1132),"")</f>
        <v/>
      </c>
      <c r="J1131" t="str">
        <f>IF(AND(טבלה20[[#This Row],[CycleNumber]]&gt;B1130,טבלה20[[#This Row],[CycleNumber]]&gt;2),IF(טבלה20[[#This Row],[דילוג]]=1,טבלה20[[#This Row],[LengthofCycle]]-F1130,J1130),"")</f>
        <v/>
      </c>
      <c r="K1131">
        <f>IF(AND(טבלה20[[#This Row],[CycleNumber]]&gt;B1130,טבלה20[[#This Row],[CycleNumber]]&gt;2),IF(טבלה20[[#This Row],[דילוג]]=1,1,IF(MAX(K1129:K1130)=1,1,IF(טבלה20[[#This Row],[LengthofCycle]]-F1130&lt;&gt;טבלה20[[#This Row],[הפרש קבוע אחרון]],0,""))),"")</f>
        <v>0</v>
      </c>
      <c r="L1131" t="str">
        <f>IF(טבלה20[[#This Row],[CycleNumber]]&lt;3,"",IF(טבלה20[[#This Row],[דילוג]]=1,1,IF(L1130="","",IF(טבלה20[[#This Row],[LengthofCycle]]-F1130=טבלה20[[#This Row],[הפרש קבוע אחרון]],1,IF(L1130+1&gt;3,"",L1130+1)))))</f>
        <v/>
      </c>
      <c r="M1131" t="str">
        <f>IF(AND(טבלה20[[#This Row],[פעילות]]=1,L1132=2,L1133=1,B1133&gt;טבלה20[[#This Row],[CycleNumber]]),1,"")</f>
        <v/>
      </c>
      <c r="N1131" t="str">
        <f>IF(AND(טבלה20[[#This Row],[האם יש לאישה וסת דילוג?]]=1,טבלה20[[#This Row],[CycleNumber]]&gt;5),IF(AND(טבלה20[[#This Row],[LengthofCycle]]=F1128,F1130=F1127,F1129=F1126),1,""),"")</f>
        <v/>
      </c>
      <c r="O1131" t="str">
        <f>IF(OR(טבלה20[[#This Row],[פעילות]]="",L1130=""),"",IF(טבלה20[[#This Row],[פעילות]]=1,1,0))</f>
        <v/>
      </c>
      <c r="P1131" t="str">
        <f>IF(AND(טבלה20[[#This Row],[הפרש קבוע אחרון]]&lt;&gt;"",טבלה20[[#This Row],[CycleNumber]]&lt;B1132,B1132&lt;&gt;"",טבלה20[[#This Row],[פעילות]]&lt;4),IF(F1132-טבלה20[[#This Row],[LengthofCycle]]=טבלה20[[#This Row],[הפרש קבוע אחרון]],1,0),"")</f>
        <v/>
      </c>
      <c r="Q1131" s="14" t="str">
        <f>IF(טבלה20[[#This Row],[פעילות]]="","",IF(OR(Q1130="",AND(טבלה20[[#This Row],[דילוג]]=1,L1130=3)),1,Q1130+1))</f>
        <v/>
      </c>
      <c r="R1131" s="14" t="str">
        <f>IF(AND(טבלה20[[#This Row],[מחזורי פעילות]]=3,H1132=1,טבלה20[[#This Row],[הפרש קבוע אחרון]]&lt;&gt;J1132),1,"")</f>
        <v/>
      </c>
      <c r="S1131" s="14" t="str">
        <f>IF(AND(טבלה20[[#This Row],[מחזורי פעילות]]=3,H1132=1,טבלה20[[#This Row],[הפרש קבוע אחרון]]=J1132),1,"")</f>
        <v/>
      </c>
      <c r="T1131" s="14" t="str">
        <f>IF(AND(טבלה20[[#This Row],[דילוג]]=1,טבלה20[[#This Row],[הפרש קבוע אחרון]]=J1130,טבלה20[[#This Row],[מחזורי פעילות]]&gt;1),1,"")</f>
        <v/>
      </c>
      <c r="U1131" s="14" t="str">
        <f>IF(OR(AND(טבלה20[[#This Row],[מחזורי פעילות]]&lt;&gt;"",Q1132=""),AND(טבלה20[[#This Row],[פעילות]]=3,Q1132=1)),טבלה20[[#This Row],[מחזורי פעילות]],"")</f>
        <v/>
      </c>
      <c r="V1131" s="14" t="str">
        <f>IF(טבלה20[[#This Row],[באיזה מחזור נעקר אחרי קביעה?]]&lt;&gt;"",1,"")</f>
        <v/>
      </c>
      <c r="W1131" s="14" t="str">
        <f>IF(AND(טבלה20[[#This Row],[באיזה מחזור נעקר אחרי קביעה?]]&lt;&gt;"",טבלה20[[#This Row],[CycleNumber]]&gt;B1132),טבלה20[[#This Row],[באיזה מחזור נעקר אחרי קביעה?]],"")</f>
        <v/>
      </c>
      <c r="X1131" s="14" t="str">
        <f>IF(AND(טבלה20[[#This Row],[הפרש קבוע אחרון]]&lt;&gt;"",J1130=""),טבלה20[[#This Row],[CycleNumber]],"")</f>
        <v/>
      </c>
      <c r="Y1131" s="14" t="str">
        <f>IF(OR(טבלה20[[#This Row],[CycleNumber]]&gt;B1132,B1132=""),טבלה20[[#This Row],[CycleNumber]],"")</f>
        <v/>
      </c>
      <c r="Z11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1" t="s">
        <v>15</v>
      </c>
      <c r="AS1131">
        <v>8</v>
      </c>
      <c r="AT1131">
        <v>34</v>
      </c>
      <c r="AU1131">
        <f t="shared" si="37"/>
        <v>0</v>
      </c>
      <c r="AV1131" t="str">
        <f t="shared" si="38"/>
        <v/>
      </c>
    </row>
    <row r="1132" spans="1:48" x14ac:dyDescent="0.25">
      <c r="A1132" t="s">
        <v>15</v>
      </c>
      <c r="B1132">
        <v>10</v>
      </c>
      <c r="C1132">
        <v>1</v>
      </c>
      <c r="D1132">
        <v>1</v>
      </c>
      <c r="E1132">
        <v>0</v>
      </c>
      <c r="F1132">
        <v>40</v>
      </c>
      <c r="G1132">
        <f>טבלה20[[#This Row],[LengthofCycle]]+1</f>
        <v>41</v>
      </c>
      <c r="H1132" t="str">
        <f>IF(טבלה20[[#This Row],[CycleNumber]]&gt;2,IF(AND(טבלה20[[#This Row],[LengthofCycle]]-F1131=F1131-F1130,טבלה20[[#This Row],[LengthofCycle]]-F1131&lt;&gt;0),1,""),"")</f>
        <v/>
      </c>
      <c r="I1132" t="str">
        <f>IF(טבלה20[[#This Row],[דילוג]]=1,SUM(H1132:H1133),"")</f>
        <v/>
      </c>
      <c r="J1132" t="str">
        <f>IF(AND(טבלה20[[#This Row],[CycleNumber]]&gt;B1131,טבלה20[[#This Row],[CycleNumber]]&gt;2),IF(טבלה20[[#This Row],[דילוג]]=1,טבלה20[[#This Row],[LengthofCycle]]-F1131,J1131),"")</f>
        <v/>
      </c>
      <c r="K1132">
        <f>IF(AND(טבלה20[[#This Row],[CycleNumber]]&gt;B1131,טבלה20[[#This Row],[CycleNumber]]&gt;2),IF(טבלה20[[#This Row],[דילוג]]=1,1,IF(MAX(K1130:K1131)=1,1,IF(טבלה20[[#This Row],[LengthofCycle]]-F1131&lt;&gt;טבלה20[[#This Row],[הפרש קבוע אחרון]],0,""))),"")</f>
        <v>0</v>
      </c>
      <c r="L1132" t="str">
        <f>IF(טבלה20[[#This Row],[CycleNumber]]&lt;3,"",IF(טבלה20[[#This Row],[דילוג]]=1,1,IF(L1131="","",IF(טבלה20[[#This Row],[LengthofCycle]]-F1131=טבלה20[[#This Row],[הפרש קבוע אחרון]],1,IF(L1131+1&gt;3,"",L1131+1)))))</f>
        <v/>
      </c>
      <c r="M1132" t="str">
        <f>IF(AND(טבלה20[[#This Row],[פעילות]]=1,L1133=2,L1134=1,B1134&gt;טבלה20[[#This Row],[CycleNumber]]),1,"")</f>
        <v/>
      </c>
      <c r="N1132" t="str">
        <f>IF(AND(טבלה20[[#This Row],[האם יש לאישה וסת דילוג?]]=1,טבלה20[[#This Row],[CycleNumber]]&gt;5),IF(AND(טבלה20[[#This Row],[LengthofCycle]]=F1129,F1131=F1128,F1130=F1127),1,""),"")</f>
        <v/>
      </c>
      <c r="O1132" t="str">
        <f>IF(OR(טבלה20[[#This Row],[פעילות]]="",L1131=""),"",IF(טבלה20[[#This Row],[פעילות]]=1,1,0))</f>
        <v/>
      </c>
      <c r="P1132" t="str">
        <f>IF(AND(טבלה20[[#This Row],[הפרש קבוע אחרון]]&lt;&gt;"",טבלה20[[#This Row],[CycleNumber]]&lt;B1133,B1133&lt;&gt;"",טבלה20[[#This Row],[פעילות]]&lt;4),IF(F1133-טבלה20[[#This Row],[LengthofCycle]]=טבלה20[[#This Row],[הפרש קבוע אחרון]],1,0),"")</f>
        <v/>
      </c>
      <c r="Q1132" s="14" t="str">
        <f>IF(טבלה20[[#This Row],[פעילות]]="","",IF(OR(Q1131="",AND(טבלה20[[#This Row],[דילוג]]=1,L1131=3)),1,Q1131+1))</f>
        <v/>
      </c>
      <c r="R1132" s="14" t="str">
        <f>IF(AND(טבלה20[[#This Row],[מחזורי פעילות]]=3,H1133=1,טבלה20[[#This Row],[הפרש קבוע אחרון]]&lt;&gt;J1133),1,"")</f>
        <v/>
      </c>
      <c r="S1132" s="14" t="str">
        <f>IF(AND(טבלה20[[#This Row],[מחזורי פעילות]]=3,H1133=1,טבלה20[[#This Row],[הפרש קבוע אחרון]]=J1133),1,"")</f>
        <v/>
      </c>
      <c r="T1132" s="14" t="str">
        <f>IF(AND(טבלה20[[#This Row],[דילוג]]=1,טבלה20[[#This Row],[הפרש קבוע אחרון]]=J1131,טבלה20[[#This Row],[מחזורי פעילות]]&gt;1),1,"")</f>
        <v/>
      </c>
      <c r="U1132" s="14" t="str">
        <f>IF(OR(AND(טבלה20[[#This Row],[מחזורי פעילות]]&lt;&gt;"",Q1133=""),AND(טבלה20[[#This Row],[פעילות]]=3,Q1133=1)),טבלה20[[#This Row],[מחזורי פעילות]],"")</f>
        <v/>
      </c>
      <c r="V1132" s="14" t="str">
        <f>IF(טבלה20[[#This Row],[באיזה מחזור נעקר אחרי קביעה?]]&lt;&gt;"",1,"")</f>
        <v/>
      </c>
      <c r="W1132" s="14" t="str">
        <f>IF(AND(טבלה20[[#This Row],[באיזה מחזור נעקר אחרי קביעה?]]&lt;&gt;"",טבלה20[[#This Row],[CycleNumber]]&gt;B1133),טבלה20[[#This Row],[באיזה מחזור נעקר אחרי קביעה?]],"")</f>
        <v/>
      </c>
      <c r="X1132" s="14" t="str">
        <f>IF(AND(טבלה20[[#This Row],[הפרש קבוע אחרון]]&lt;&gt;"",J1131=""),טבלה20[[#This Row],[CycleNumber]],"")</f>
        <v/>
      </c>
      <c r="Y1132" s="14" t="str">
        <f>IF(OR(טבלה20[[#This Row],[CycleNumber]]&gt;B1133,B1133=""),טבלה20[[#This Row],[CycleNumber]],"")</f>
        <v/>
      </c>
      <c r="Z11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2" t="s">
        <v>15</v>
      </c>
      <c r="AS1132">
        <v>9</v>
      </c>
      <c r="AT1132">
        <v>35</v>
      </c>
      <c r="AU1132">
        <f t="shared" si="37"/>
        <v>0</v>
      </c>
      <c r="AV1132" t="str">
        <f t="shared" si="38"/>
        <v/>
      </c>
    </row>
    <row r="1133" spans="1:48" x14ac:dyDescent="0.25">
      <c r="A1133" t="s">
        <v>15</v>
      </c>
      <c r="B1133">
        <v>11</v>
      </c>
      <c r="C1133">
        <v>1</v>
      </c>
      <c r="D1133">
        <v>1</v>
      </c>
      <c r="E1133">
        <v>0</v>
      </c>
      <c r="F1133">
        <v>28</v>
      </c>
      <c r="G1133">
        <f>טבלה20[[#This Row],[LengthofCycle]]+1</f>
        <v>29</v>
      </c>
      <c r="H1133" t="str">
        <f>IF(טבלה20[[#This Row],[CycleNumber]]&gt;2,IF(AND(טבלה20[[#This Row],[LengthofCycle]]-F1132=F1132-F1131,טבלה20[[#This Row],[LengthofCycle]]-F1132&lt;&gt;0),1,""),"")</f>
        <v/>
      </c>
      <c r="I1133" t="str">
        <f>IF(טבלה20[[#This Row],[דילוג]]=1,SUM(H1133:H1134),"")</f>
        <v/>
      </c>
      <c r="J1133" t="str">
        <f>IF(AND(טבלה20[[#This Row],[CycleNumber]]&gt;B1132,טבלה20[[#This Row],[CycleNumber]]&gt;2),IF(טבלה20[[#This Row],[דילוג]]=1,טבלה20[[#This Row],[LengthofCycle]]-F1132,J1132),"")</f>
        <v/>
      </c>
      <c r="K1133">
        <f>IF(AND(טבלה20[[#This Row],[CycleNumber]]&gt;B1132,טבלה20[[#This Row],[CycleNumber]]&gt;2),IF(טבלה20[[#This Row],[דילוג]]=1,1,IF(MAX(K1131:K1132)=1,1,IF(טבלה20[[#This Row],[LengthofCycle]]-F1132&lt;&gt;טבלה20[[#This Row],[הפרש קבוע אחרון]],0,""))),"")</f>
        <v>0</v>
      </c>
      <c r="L1133" t="str">
        <f>IF(טבלה20[[#This Row],[CycleNumber]]&lt;3,"",IF(טבלה20[[#This Row],[דילוג]]=1,1,IF(L1132="","",IF(טבלה20[[#This Row],[LengthofCycle]]-F1132=טבלה20[[#This Row],[הפרש קבוע אחרון]],1,IF(L1132+1&gt;3,"",L1132+1)))))</f>
        <v/>
      </c>
      <c r="M1133" t="str">
        <f>IF(AND(טבלה20[[#This Row],[פעילות]]=1,L1134=2,L1135=1,B1135&gt;טבלה20[[#This Row],[CycleNumber]]),1,"")</f>
        <v/>
      </c>
      <c r="N1133" t="str">
        <f>IF(AND(טבלה20[[#This Row],[האם יש לאישה וסת דילוג?]]=1,טבלה20[[#This Row],[CycleNumber]]&gt;5),IF(AND(טבלה20[[#This Row],[LengthofCycle]]=F1130,F1132=F1129,F1131=F1128),1,""),"")</f>
        <v/>
      </c>
      <c r="O1133" t="str">
        <f>IF(OR(טבלה20[[#This Row],[פעילות]]="",L1132=""),"",IF(טבלה20[[#This Row],[פעילות]]=1,1,0))</f>
        <v/>
      </c>
      <c r="P1133" t="str">
        <f>IF(AND(טבלה20[[#This Row],[הפרש קבוע אחרון]]&lt;&gt;"",טבלה20[[#This Row],[CycleNumber]]&lt;B1134,B1134&lt;&gt;"",טבלה20[[#This Row],[פעילות]]&lt;4),IF(F1134-טבלה20[[#This Row],[LengthofCycle]]=טבלה20[[#This Row],[הפרש קבוע אחרון]],1,0),"")</f>
        <v/>
      </c>
      <c r="Q1133" s="14" t="str">
        <f>IF(טבלה20[[#This Row],[פעילות]]="","",IF(OR(Q1132="",AND(טבלה20[[#This Row],[דילוג]]=1,L1132=3)),1,Q1132+1))</f>
        <v/>
      </c>
      <c r="R1133" s="14" t="str">
        <f>IF(AND(טבלה20[[#This Row],[מחזורי פעילות]]=3,H1134=1,טבלה20[[#This Row],[הפרש קבוע אחרון]]&lt;&gt;J1134),1,"")</f>
        <v/>
      </c>
      <c r="S1133" s="14" t="str">
        <f>IF(AND(טבלה20[[#This Row],[מחזורי פעילות]]=3,H1134=1,טבלה20[[#This Row],[הפרש קבוע אחרון]]=J1134),1,"")</f>
        <v/>
      </c>
      <c r="T1133" s="14" t="str">
        <f>IF(AND(טבלה20[[#This Row],[דילוג]]=1,טבלה20[[#This Row],[הפרש קבוע אחרון]]=J1132,טבלה20[[#This Row],[מחזורי פעילות]]&gt;1),1,"")</f>
        <v/>
      </c>
      <c r="U1133" s="14" t="str">
        <f>IF(OR(AND(טבלה20[[#This Row],[מחזורי פעילות]]&lt;&gt;"",Q1134=""),AND(טבלה20[[#This Row],[פעילות]]=3,Q1134=1)),טבלה20[[#This Row],[מחזורי פעילות]],"")</f>
        <v/>
      </c>
      <c r="V1133" s="14" t="str">
        <f>IF(טבלה20[[#This Row],[באיזה מחזור נעקר אחרי קביעה?]]&lt;&gt;"",1,"")</f>
        <v/>
      </c>
      <c r="W1133" s="14" t="str">
        <f>IF(AND(טבלה20[[#This Row],[באיזה מחזור נעקר אחרי קביעה?]]&lt;&gt;"",טבלה20[[#This Row],[CycleNumber]]&gt;B1134),טבלה20[[#This Row],[באיזה מחזור נעקר אחרי קביעה?]],"")</f>
        <v/>
      </c>
      <c r="X1133" s="14" t="str">
        <f>IF(AND(טבלה20[[#This Row],[הפרש קבוע אחרון]]&lt;&gt;"",J1132=""),טבלה20[[#This Row],[CycleNumber]],"")</f>
        <v/>
      </c>
      <c r="Y1133" s="14" t="str">
        <f>IF(OR(טבלה20[[#This Row],[CycleNumber]]&gt;B1134,B1134=""),טבלה20[[#This Row],[CycleNumber]],"")</f>
        <v/>
      </c>
      <c r="Z11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3" t="s">
        <v>15</v>
      </c>
      <c r="AS1133">
        <v>10</v>
      </c>
      <c r="AT1133">
        <v>40</v>
      </c>
      <c r="AU1133">
        <f t="shared" si="37"/>
        <v>0</v>
      </c>
      <c r="AV1133" t="str">
        <f t="shared" si="38"/>
        <v/>
      </c>
    </row>
    <row r="1134" spans="1:48" x14ac:dyDescent="0.25">
      <c r="A1134" t="s">
        <v>15</v>
      </c>
      <c r="B1134">
        <v>12</v>
      </c>
      <c r="C1134">
        <v>1</v>
      </c>
      <c r="D1134">
        <v>1</v>
      </c>
      <c r="E1134">
        <v>0</v>
      </c>
      <c r="F1134">
        <v>35</v>
      </c>
      <c r="G1134">
        <f>טבלה20[[#This Row],[LengthofCycle]]+1</f>
        <v>36</v>
      </c>
      <c r="H1134" t="str">
        <f>IF(טבלה20[[#This Row],[CycleNumber]]&gt;2,IF(AND(טבלה20[[#This Row],[LengthofCycle]]-F1133=F1133-F1132,טבלה20[[#This Row],[LengthofCycle]]-F1133&lt;&gt;0),1,""),"")</f>
        <v/>
      </c>
      <c r="I1134" t="str">
        <f>IF(טבלה20[[#This Row],[דילוג]]=1,SUM(H1134:H1135),"")</f>
        <v/>
      </c>
      <c r="J1134" t="str">
        <f>IF(AND(טבלה20[[#This Row],[CycleNumber]]&gt;B1133,טבלה20[[#This Row],[CycleNumber]]&gt;2),IF(טבלה20[[#This Row],[דילוג]]=1,טבלה20[[#This Row],[LengthofCycle]]-F1133,J1133),"")</f>
        <v/>
      </c>
      <c r="K1134">
        <f>IF(AND(טבלה20[[#This Row],[CycleNumber]]&gt;B1133,טבלה20[[#This Row],[CycleNumber]]&gt;2),IF(טבלה20[[#This Row],[דילוג]]=1,1,IF(MAX(K1132:K1133)=1,1,IF(טבלה20[[#This Row],[LengthofCycle]]-F1133&lt;&gt;טבלה20[[#This Row],[הפרש קבוע אחרון]],0,""))),"")</f>
        <v>0</v>
      </c>
      <c r="L1134" t="str">
        <f>IF(טבלה20[[#This Row],[CycleNumber]]&lt;3,"",IF(טבלה20[[#This Row],[דילוג]]=1,1,IF(L1133="","",IF(טבלה20[[#This Row],[LengthofCycle]]-F1133=טבלה20[[#This Row],[הפרש קבוע אחרון]],1,IF(L1133+1&gt;3,"",L1133+1)))))</f>
        <v/>
      </c>
      <c r="M1134" t="str">
        <f>IF(AND(טבלה20[[#This Row],[פעילות]]=1,L1135=2,L1136=1,B1136&gt;טבלה20[[#This Row],[CycleNumber]]),1,"")</f>
        <v/>
      </c>
      <c r="N1134" t="str">
        <f>IF(AND(טבלה20[[#This Row],[האם יש לאישה וסת דילוג?]]=1,טבלה20[[#This Row],[CycleNumber]]&gt;5),IF(AND(טבלה20[[#This Row],[LengthofCycle]]=F1131,F1133=F1130,F1132=F1129),1,""),"")</f>
        <v/>
      </c>
      <c r="O1134" t="str">
        <f>IF(OR(טבלה20[[#This Row],[פעילות]]="",L1133=""),"",IF(טבלה20[[#This Row],[פעילות]]=1,1,0))</f>
        <v/>
      </c>
      <c r="P1134" t="str">
        <f>IF(AND(טבלה20[[#This Row],[הפרש קבוע אחרון]]&lt;&gt;"",טבלה20[[#This Row],[CycleNumber]]&lt;B1135,B1135&lt;&gt;"",טבלה20[[#This Row],[פעילות]]&lt;4),IF(F1135-טבלה20[[#This Row],[LengthofCycle]]=טבלה20[[#This Row],[הפרש קבוע אחרון]],1,0),"")</f>
        <v/>
      </c>
      <c r="Q1134" s="14" t="str">
        <f>IF(טבלה20[[#This Row],[פעילות]]="","",IF(OR(Q1133="",AND(טבלה20[[#This Row],[דילוג]]=1,L1133=3)),1,Q1133+1))</f>
        <v/>
      </c>
      <c r="R1134" s="14" t="str">
        <f>IF(AND(טבלה20[[#This Row],[מחזורי פעילות]]=3,H1135=1,טבלה20[[#This Row],[הפרש קבוע אחרון]]&lt;&gt;J1135),1,"")</f>
        <v/>
      </c>
      <c r="S1134" s="14" t="str">
        <f>IF(AND(טבלה20[[#This Row],[מחזורי פעילות]]=3,H1135=1,טבלה20[[#This Row],[הפרש קבוע אחרון]]=J1135),1,"")</f>
        <v/>
      </c>
      <c r="T1134" s="14" t="str">
        <f>IF(AND(טבלה20[[#This Row],[דילוג]]=1,טבלה20[[#This Row],[הפרש קבוע אחרון]]=J1133,טבלה20[[#This Row],[מחזורי פעילות]]&gt;1),1,"")</f>
        <v/>
      </c>
      <c r="U1134" s="14" t="str">
        <f>IF(OR(AND(טבלה20[[#This Row],[מחזורי פעילות]]&lt;&gt;"",Q1135=""),AND(טבלה20[[#This Row],[פעילות]]=3,Q1135=1)),טבלה20[[#This Row],[מחזורי פעילות]],"")</f>
        <v/>
      </c>
      <c r="V1134" s="14" t="str">
        <f>IF(טבלה20[[#This Row],[באיזה מחזור נעקר אחרי קביעה?]]&lt;&gt;"",1,"")</f>
        <v/>
      </c>
      <c r="W1134" s="14" t="str">
        <f>IF(AND(טבלה20[[#This Row],[באיזה מחזור נעקר אחרי קביעה?]]&lt;&gt;"",טבלה20[[#This Row],[CycleNumber]]&gt;B1135),טבלה20[[#This Row],[באיזה מחזור נעקר אחרי קביעה?]],"")</f>
        <v/>
      </c>
      <c r="X1134" s="14" t="str">
        <f>IF(AND(טבלה20[[#This Row],[הפרש קבוע אחרון]]&lt;&gt;"",J1133=""),טבלה20[[#This Row],[CycleNumber]],"")</f>
        <v/>
      </c>
      <c r="Y1134" s="14" t="str">
        <f>IF(OR(טבלה20[[#This Row],[CycleNumber]]&gt;B1135,B1135=""),טבלה20[[#This Row],[CycleNumber]],"")</f>
        <v/>
      </c>
      <c r="Z11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4" t="s">
        <v>15</v>
      </c>
      <c r="AS1134">
        <v>11</v>
      </c>
      <c r="AT1134">
        <v>28</v>
      </c>
      <c r="AU1134">
        <f t="shared" si="37"/>
        <v>0</v>
      </c>
      <c r="AV1134" t="str">
        <f t="shared" si="38"/>
        <v/>
      </c>
    </row>
    <row r="1135" spans="1:48" x14ac:dyDescent="0.25">
      <c r="A1135" t="s">
        <v>15</v>
      </c>
      <c r="B1135">
        <v>13</v>
      </c>
      <c r="C1135">
        <v>1</v>
      </c>
      <c r="D1135">
        <v>1</v>
      </c>
      <c r="E1135">
        <v>0</v>
      </c>
      <c r="F1135">
        <v>31</v>
      </c>
      <c r="G1135">
        <f>טבלה20[[#This Row],[LengthofCycle]]+1</f>
        <v>32</v>
      </c>
      <c r="H1135" t="str">
        <f>IF(טבלה20[[#This Row],[CycleNumber]]&gt;2,IF(AND(טבלה20[[#This Row],[LengthofCycle]]-F1134=F1134-F1133,טבלה20[[#This Row],[LengthofCycle]]-F1134&lt;&gt;0),1,""),"")</f>
        <v/>
      </c>
      <c r="I1135" t="str">
        <f>IF(טבלה20[[#This Row],[דילוג]]=1,SUM(H1135:H1136),"")</f>
        <v/>
      </c>
      <c r="J1135" t="str">
        <f>IF(AND(טבלה20[[#This Row],[CycleNumber]]&gt;B1134,טבלה20[[#This Row],[CycleNumber]]&gt;2),IF(טבלה20[[#This Row],[דילוג]]=1,טבלה20[[#This Row],[LengthofCycle]]-F1134,J1134),"")</f>
        <v/>
      </c>
      <c r="K1135">
        <f>IF(AND(טבלה20[[#This Row],[CycleNumber]]&gt;B1134,טבלה20[[#This Row],[CycleNumber]]&gt;2),IF(טבלה20[[#This Row],[דילוג]]=1,1,IF(MAX(K1133:K1134)=1,1,IF(טבלה20[[#This Row],[LengthofCycle]]-F1134&lt;&gt;טבלה20[[#This Row],[הפרש קבוע אחרון]],0,""))),"")</f>
        <v>0</v>
      </c>
      <c r="L1135" t="str">
        <f>IF(טבלה20[[#This Row],[CycleNumber]]&lt;3,"",IF(טבלה20[[#This Row],[דילוג]]=1,1,IF(L1134="","",IF(טבלה20[[#This Row],[LengthofCycle]]-F1134=טבלה20[[#This Row],[הפרש קבוע אחרון]],1,IF(L1134+1&gt;3,"",L1134+1)))))</f>
        <v/>
      </c>
      <c r="M1135" t="str">
        <f>IF(AND(טבלה20[[#This Row],[פעילות]]=1,L1136=2,L1137=1,B1137&gt;טבלה20[[#This Row],[CycleNumber]]),1,"")</f>
        <v/>
      </c>
      <c r="N1135" t="str">
        <f>IF(AND(טבלה20[[#This Row],[האם יש לאישה וסת דילוג?]]=1,טבלה20[[#This Row],[CycleNumber]]&gt;5),IF(AND(טבלה20[[#This Row],[LengthofCycle]]=F1132,F1134=F1131,F1133=F1130),1,""),"")</f>
        <v/>
      </c>
      <c r="O1135" t="str">
        <f>IF(OR(טבלה20[[#This Row],[פעילות]]="",L1134=""),"",IF(טבלה20[[#This Row],[פעילות]]=1,1,0))</f>
        <v/>
      </c>
      <c r="P1135" t="str">
        <f>IF(AND(טבלה20[[#This Row],[הפרש קבוע אחרון]]&lt;&gt;"",טבלה20[[#This Row],[CycleNumber]]&lt;B1136,B1136&lt;&gt;"",טבלה20[[#This Row],[פעילות]]&lt;4),IF(F1136-טבלה20[[#This Row],[LengthofCycle]]=טבלה20[[#This Row],[הפרש קבוע אחרון]],1,0),"")</f>
        <v/>
      </c>
      <c r="Q1135" s="14" t="str">
        <f>IF(טבלה20[[#This Row],[פעילות]]="","",IF(OR(Q1134="",AND(טבלה20[[#This Row],[דילוג]]=1,L1134=3)),1,Q1134+1))</f>
        <v/>
      </c>
      <c r="R1135" s="14" t="str">
        <f>IF(AND(טבלה20[[#This Row],[מחזורי פעילות]]=3,H1136=1,טבלה20[[#This Row],[הפרש קבוע אחרון]]&lt;&gt;J1136),1,"")</f>
        <v/>
      </c>
      <c r="S1135" s="14" t="str">
        <f>IF(AND(טבלה20[[#This Row],[מחזורי פעילות]]=3,H1136=1,טבלה20[[#This Row],[הפרש קבוע אחרון]]=J1136),1,"")</f>
        <v/>
      </c>
      <c r="T1135" s="14" t="str">
        <f>IF(AND(טבלה20[[#This Row],[דילוג]]=1,טבלה20[[#This Row],[הפרש קבוע אחרון]]=J1134,טבלה20[[#This Row],[מחזורי פעילות]]&gt;1),1,"")</f>
        <v/>
      </c>
      <c r="U1135" s="14" t="str">
        <f>IF(OR(AND(טבלה20[[#This Row],[מחזורי פעילות]]&lt;&gt;"",Q1136=""),AND(טבלה20[[#This Row],[פעילות]]=3,Q1136=1)),טבלה20[[#This Row],[מחזורי פעילות]],"")</f>
        <v/>
      </c>
      <c r="V1135" s="14" t="str">
        <f>IF(טבלה20[[#This Row],[באיזה מחזור נעקר אחרי קביעה?]]&lt;&gt;"",1,"")</f>
        <v/>
      </c>
      <c r="W1135" s="14" t="str">
        <f>IF(AND(טבלה20[[#This Row],[באיזה מחזור נעקר אחרי קביעה?]]&lt;&gt;"",טבלה20[[#This Row],[CycleNumber]]&gt;B1136),טבלה20[[#This Row],[באיזה מחזור נעקר אחרי קביעה?]],"")</f>
        <v/>
      </c>
      <c r="X1135" s="14" t="str">
        <f>IF(AND(טבלה20[[#This Row],[הפרש קבוע אחרון]]&lt;&gt;"",J1134=""),טבלה20[[#This Row],[CycleNumber]],"")</f>
        <v/>
      </c>
      <c r="Y1135" s="14" t="str">
        <f>IF(OR(טבלה20[[#This Row],[CycleNumber]]&gt;B1136,B1136=""),טבלה20[[#This Row],[CycleNumber]],"")</f>
        <v/>
      </c>
      <c r="Z11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5" t="s">
        <v>15</v>
      </c>
      <c r="AS1135">
        <v>12</v>
      </c>
      <c r="AT1135">
        <v>35</v>
      </c>
      <c r="AU1135">
        <f t="shared" si="37"/>
        <v>0</v>
      </c>
      <c r="AV1135" t="str">
        <f t="shared" si="38"/>
        <v/>
      </c>
    </row>
    <row r="1136" spans="1:48" x14ac:dyDescent="0.25">
      <c r="A1136" t="s">
        <v>15</v>
      </c>
      <c r="B1136">
        <v>14</v>
      </c>
      <c r="C1136">
        <v>1</v>
      </c>
      <c r="D1136">
        <v>1</v>
      </c>
      <c r="E1136">
        <v>0</v>
      </c>
      <c r="F1136">
        <v>30</v>
      </c>
      <c r="G1136">
        <f>טבלה20[[#This Row],[LengthofCycle]]+1</f>
        <v>31</v>
      </c>
      <c r="H1136" t="str">
        <f>IF(טבלה20[[#This Row],[CycleNumber]]&gt;2,IF(AND(טבלה20[[#This Row],[LengthofCycle]]-F1135=F1135-F1134,טבלה20[[#This Row],[LengthofCycle]]-F1135&lt;&gt;0),1,""),"")</f>
        <v/>
      </c>
      <c r="I1136" t="str">
        <f>IF(טבלה20[[#This Row],[דילוג]]=1,SUM(H1136:H1137),"")</f>
        <v/>
      </c>
      <c r="J1136" t="str">
        <f>IF(AND(טבלה20[[#This Row],[CycleNumber]]&gt;B1135,טבלה20[[#This Row],[CycleNumber]]&gt;2),IF(טבלה20[[#This Row],[דילוג]]=1,טבלה20[[#This Row],[LengthofCycle]]-F1135,J1135),"")</f>
        <v/>
      </c>
      <c r="K1136">
        <f>IF(AND(טבלה20[[#This Row],[CycleNumber]]&gt;B1135,טבלה20[[#This Row],[CycleNumber]]&gt;2),IF(טבלה20[[#This Row],[דילוג]]=1,1,IF(MAX(K1134:K1135)=1,1,IF(טבלה20[[#This Row],[LengthofCycle]]-F1135&lt;&gt;טבלה20[[#This Row],[הפרש קבוע אחרון]],0,""))),"")</f>
        <v>0</v>
      </c>
      <c r="L1136" t="str">
        <f>IF(טבלה20[[#This Row],[CycleNumber]]&lt;3,"",IF(טבלה20[[#This Row],[דילוג]]=1,1,IF(L1135="","",IF(טבלה20[[#This Row],[LengthofCycle]]-F1135=טבלה20[[#This Row],[הפרש קבוע אחרון]],1,IF(L1135+1&gt;3,"",L1135+1)))))</f>
        <v/>
      </c>
      <c r="M1136" t="str">
        <f>IF(AND(טבלה20[[#This Row],[פעילות]]=1,L1137=2,L1138=1,B1138&gt;טבלה20[[#This Row],[CycleNumber]]),1,"")</f>
        <v/>
      </c>
      <c r="N1136" t="str">
        <f>IF(AND(טבלה20[[#This Row],[האם יש לאישה וסת דילוג?]]=1,טבלה20[[#This Row],[CycleNumber]]&gt;5),IF(AND(טבלה20[[#This Row],[LengthofCycle]]=F1133,F1135=F1132,F1134=F1131),1,""),"")</f>
        <v/>
      </c>
      <c r="O1136" t="str">
        <f>IF(OR(טבלה20[[#This Row],[פעילות]]="",L1135=""),"",IF(טבלה20[[#This Row],[פעילות]]=1,1,0))</f>
        <v/>
      </c>
      <c r="P1136" t="str">
        <f>IF(AND(טבלה20[[#This Row],[הפרש קבוע אחרון]]&lt;&gt;"",טבלה20[[#This Row],[CycleNumber]]&lt;B1137,B1137&lt;&gt;"",טבלה20[[#This Row],[פעילות]]&lt;4),IF(F1137-טבלה20[[#This Row],[LengthofCycle]]=טבלה20[[#This Row],[הפרש קבוע אחרון]],1,0),"")</f>
        <v/>
      </c>
      <c r="Q1136" s="14" t="str">
        <f>IF(טבלה20[[#This Row],[פעילות]]="","",IF(OR(Q1135="",AND(טבלה20[[#This Row],[דילוג]]=1,L1135=3)),1,Q1135+1))</f>
        <v/>
      </c>
      <c r="R1136" s="14" t="str">
        <f>IF(AND(טבלה20[[#This Row],[מחזורי פעילות]]=3,H1137=1,טבלה20[[#This Row],[הפרש קבוע אחרון]]&lt;&gt;J1137),1,"")</f>
        <v/>
      </c>
      <c r="S1136" s="14" t="str">
        <f>IF(AND(טבלה20[[#This Row],[מחזורי פעילות]]=3,H1137=1,טבלה20[[#This Row],[הפרש קבוע אחרון]]=J1137),1,"")</f>
        <v/>
      </c>
      <c r="T1136" s="14" t="str">
        <f>IF(AND(טבלה20[[#This Row],[דילוג]]=1,טבלה20[[#This Row],[הפרש קבוע אחרון]]=J1135,טבלה20[[#This Row],[מחזורי פעילות]]&gt;1),1,"")</f>
        <v/>
      </c>
      <c r="U1136" s="14" t="str">
        <f>IF(OR(AND(טבלה20[[#This Row],[מחזורי פעילות]]&lt;&gt;"",Q1137=""),AND(טבלה20[[#This Row],[פעילות]]=3,Q1137=1)),טבלה20[[#This Row],[מחזורי פעילות]],"")</f>
        <v/>
      </c>
      <c r="V1136" s="14" t="str">
        <f>IF(טבלה20[[#This Row],[באיזה מחזור נעקר אחרי קביעה?]]&lt;&gt;"",1,"")</f>
        <v/>
      </c>
      <c r="W1136" s="14" t="str">
        <f>IF(AND(טבלה20[[#This Row],[באיזה מחזור נעקר אחרי קביעה?]]&lt;&gt;"",טבלה20[[#This Row],[CycleNumber]]&gt;B1137),טבלה20[[#This Row],[באיזה מחזור נעקר אחרי קביעה?]],"")</f>
        <v/>
      </c>
      <c r="X1136" s="14" t="str">
        <f>IF(AND(טבלה20[[#This Row],[הפרש קבוע אחרון]]&lt;&gt;"",J1135=""),טבלה20[[#This Row],[CycleNumber]],"")</f>
        <v/>
      </c>
      <c r="Y1136" s="14" t="str">
        <f>IF(OR(טבלה20[[#This Row],[CycleNumber]]&gt;B1137,B1137=""),טבלה20[[#This Row],[CycleNumber]],"")</f>
        <v/>
      </c>
      <c r="Z11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6" t="s">
        <v>15</v>
      </c>
      <c r="AS1136">
        <v>13</v>
      </c>
      <c r="AT1136">
        <v>31</v>
      </c>
      <c r="AU1136">
        <f t="shared" si="37"/>
        <v>0</v>
      </c>
      <c r="AV1136" t="str">
        <f t="shared" si="38"/>
        <v/>
      </c>
    </row>
    <row r="1137" spans="1:48" x14ac:dyDescent="0.25">
      <c r="A1137" t="s">
        <v>15</v>
      </c>
      <c r="B1137">
        <v>15</v>
      </c>
      <c r="C1137">
        <v>1</v>
      </c>
      <c r="D1137">
        <v>1</v>
      </c>
      <c r="E1137">
        <v>0</v>
      </c>
      <c r="F1137">
        <v>28</v>
      </c>
      <c r="G1137">
        <f>טבלה20[[#This Row],[LengthofCycle]]+1</f>
        <v>29</v>
      </c>
      <c r="H1137" t="str">
        <f>IF(טבלה20[[#This Row],[CycleNumber]]&gt;2,IF(AND(טבלה20[[#This Row],[LengthofCycle]]-F1136=F1136-F1135,טבלה20[[#This Row],[LengthofCycle]]-F1136&lt;&gt;0),1,""),"")</f>
        <v/>
      </c>
      <c r="I1137" t="str">
        <f>IF(טבלה20[[#This Row],[דילוג]]=1,SUM(H1137:H1138),"")</f>
        <v/>
      </c>
      <c r="J1137" t="str">
        <f>IF(AND(טבלה20[[#This Row],[CycleNumber]]&gt;B1136,טבלה20[[#This Row],[CycleNumber]]&gt;2),IF(טבלה20[[#This Row],[דילוג]]=1,טבלה20[[#This Row],[LengthofCycle]]-F1136,J1136),"")</f>
        <v/>
      </c>
      <c r="K1137">
        <f>IF(AND(טבלה20[[#This Row],[CycleNumber]]&gt;B1136,טבלה20[[#This Row],[CycleNumber]]&gt;2),IF(טבלה20[[#This Row],[דילוג]]=1,1,IF(MAX(K1135:K1136)=1,1,IF(טבלה20[[#This Row],[LengthofCycle]]-F1136&lt;&gt;טבלה20[[#This Row],[הפרש קבוע אחרון]],0,""))),"")</f>
        <v>0</v>
      </c>
      <c r="L1137" t="str">
        <f>IF(טבלה20[[#This Row],[CycleNumber]]&lt;3,"",IF(טבלה20[[#This Row],[דילוג]]=1,1,IF(L1136="","",IF(טבלה20[[#This Row],[LengthofCycle]]-F1136=טבלה20[[#This Row],[הפרש קבוע אחרון]],1,IF(L1136+1&gt;3,"",L1136+1)))))</f>
        <v/>
      </c>
      <c r="M1137" t="str">
        <f>IF(AND(טבלה20[[#This Row],[פעילות]]=1,L1138=2,L1139=1,B1139&gt;טבלה20[[#This Row],[CycleNumber]]),1,"")</f>
        <v/>
      </c>
      <c r="N1137" t="str">
        <f>IF(AND(טבלה20[[#This Row],[האם יש לאישה וסת דילוג?]]=1,טבלה20[[#This Row],[CycleNumber]]&gt;5),IF(AND(טבלה20[[#This Row],[LengthofCycle]]=F1134,F1136=F1133,F1135=F1132),1,""),"")</f>
        <v/>
      </c>
      <c r="O1137" t="str">
        <f>IF(OR(טבלה20[[#This Row],[פעילות]]="",L1136=""),"",IF(טבלה20[[#This Row],[פעילות]]=1,1,0))</f>
        <v/>
      </c>
      <c r="P1137" t="str">
        <f>IF(AND(טבלה20[[#This Row],[הפרש קבוע אחרון]]&lt;&gt;"",טבלה20[[#This Row],[CycleNumber]]&lt;B1138,B1138&lt;&gt;"",טבלה20[[#This Row],[פעילות]]&lt;4),IF(F1138-טבלה20[[#This Row],[LengthofCycle]]=טבלה20[[#This Row],[הפרש קבוע אחרון]],1,0),"")</f>
        <v/>
      </c>
      <c r="Q1137" s="14" t="str">
        <f>IF(טבלה20[[#This Row],[פעילות]]="","",IF(OR(Q1136="",AND(טבלה20[[#This Row],[דילוג]]=1,L1136=3)),1,Q1136+1))</f>
        <v/>
      </c>
      <c r="R1137" s="14" t="str">
        <f>IF(AND(טבלה20[[#This Row],[מחזורי פעילות]]=3,H1138=1,טבלה20[[#This Row],[הפרש קבוע אחרון]]&lt;&gt;J1138),1,"")</f>
        <v/>
      </c>
      <c r="S1137" s="14" t="str">
        <f>IF(AND(טבלה20[[#This Row],[מחזורי פעילות]]=3,H1138=1,טבלה20[[#This Row],[הפרש קבוע אחרון]]=J1138),1,"")</f>
        <v/>
      </c>
      <c r="T1137" s="14" t="str">
        <f>IF(AND(טבלה20[[#This Row],[דילוג]]=1,טבלה20[[#This Row],[הפרש קבוע אחרון]]=J1136,טבלה20[[#This Row],[מחזורי פעילות]]&gt;1),1,"")</f>
        <v/>
      </c>
      <c r="U1137" s="14" t="str">
        <f>IF(OR(AND(טבלה20[[#This Row],[מחזורי פעילות]]&lt;&gt;"",Q1138=""),AND(טבלה20[[#This Row],[פעילות]]=3,Q1138=1)),טבלה20[[#This Row],[מחזורי פעילות]],"")</f>
        <v/>
      </c>
      <c r="V1137" s="14" t="str">
        <f>IF(טבלה20[[#This Row],[באיזה מחזור נעקר אחרי קביעה?]]&lt;&gt;"",1,"")</f>
        <v/>
      </c>
      <c r="W1137" s="14" t="str">
        <f>IF(AND(טבלה20[[#This Row],[באיזה מחזור נעקר אחרי קביעה?]]&lt;&gt;"",טבלה20[[#This Row],[CycleNumber]]&gt;B1138),טבלה20[[#This Row],[באיזה מחזור נעקר אחרי קביעה?]],"")</f>
        <v/>
      </c>
      <c r="X1137" s="14" t="str">
        <f>IF(AND(טבלה20[[#This Row],[הפרש קבוע אחרון]]&lt;&gt;"",J1136=""),טבלה20[[#This Row],[CycleNumber]],"")</f>
        <v/>
      </c>
      <c r="Y1137" s="14">
        <f>IF(OR(טבלה20[[#This Row],[CycleNumber]]&gt;B1138,B1138=""),טבלה20[[#This Row],[CycleNumber]],"")</f>
        <v>15</v>
      </c>
      <c r="Z11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7" t="s">
        <v>15</v>
      </c>
      <c r="AS1137">
        <v>14</v>
      </c>
      <c r="AT1137">
        <v>30</v>
      </c>
      <c r="AU1137">
        <f t="shared" si="37"/>
        <v>0</v>
      </c>
      <c r="AV1137" t="str">
        <f t="shared" si="38"/>
        <v/>
      </c>
    </row>
    <row r="1138" spans="1:48" x14ac:dyDescent="0.25">
      <c r="A1138" t="s">
        <v>98</v>
      </c>
      <c r="B1138">
        <v>1</v>
      </c>
      <c r="C1138">
        <v>0</v>
      </c>
      <c r="D1138">
        <v>1</v>
      </c>
      <c r="E1138">
        <v>0</v>
      </c>
      <c r="F1138">
        <v>29</v>
      </c>
      <c r="G1138">
        <f>טבלה20[[#This Row],[LengthofCycle]]+1</f>
        <v>30</v>
      </c>
      <c r="H1138" t="str">
        <f>IF(טבלה20[[#This Row],[CycleNumber]]&gt;2,IF(AND(טבלה20[[#This Row],[LengthofCycle]]-F1137=F1137-F1136,טבלה20[[#This Row],[LengthofCycle]]-F1137&lt;&gt;0),1,""),"")</f>
        <v/>
      </c>
      <c r="I1138" t="str">
        <f>IF(טבלה20[[#This Row],[דילוג]]=1,SUM(H1138:H1139),"")</f>
        <v/>
      </c>
      <c r="J1138" t="str">
        <f>IF(AND(טבלה20[[#This Row],[CycleNumber]]&gt;B1137,טבלה20[[#This Row],[CycleNumber]]&gt;2),IF(טבלה20[[#This Row],[דילוג]]=1,טבלה20[[#This Row],[LengthofCycle]]-F1137,J1137),"")</f>
        <v/>
      </c>
      <c r="K1138" t="str">
        <f>IF(AND(טבלה20[[#This Row],[CycleNumber]]&gt;B1137,טבלה20[[#This Row],[CycleNumber]]&gt;2),IF(טבלה20[[#This Row],[דילוג]]=1,1,IF(MAX(K1136:K1137)=1,1,IF(טבלה20[[#This Row],[LengthofCycle]]-F1137&lt;&gt;טבלה20[[#This Row],[הפרש קבוע אחרון]],0,""))),"")</f>
        <v/>
      </c>
      <c r="L1138" t="str">
        <f>IF(טבלה20[[#This Row],[CycleNumber]]&lt;3,"",IF(טבלה20[[#This Row],[דילוג]]=1,1,IF(L1137="","",IF(טבלה20[[#This Row],[LengthofCycle]]-F1137=טבלה20[[#This Row],[הפרש קבוע אחרון]],1,IF(L1137+1&gt;3,"",L1137+1)))))</f>
        <v/>
      </c>
      <c r="M1138" t="str">
        <f>IF(AND(טבלה20[[#This Row],[פעילות]]=1,L1139=2,L1140=1,B1140&gt;טבלה20[[#This Row],[CycleNumber]]),1,"")</f>
        <v/>
      </c>
      <c r="N1138" t="str">
        <f>IF(AND(טבלה20[[#This Row],[האם יש לאישה וסת דילוג?]]=1,טבלה20[[#This Row],[CycleNumber]]&gt;5),IF(AND(טבלה20[[#This Row],[LengthofCycle]]=F1135,F1137=F1134,F1136=F1133),1,""),"")</f>
        <v/>
      </c>
      <c r="O1138" t="str">
        <f>IF(OR(טבלה20[[#This Row],[פעילות]]="",L1137=""),"",IF(טבלה20[[#This Row],[פעילות]]=1,1,0))</f>
        <v/>
      </c>
      <c r="P1138" t="str">
        <f>IF(AND(טבלה20[[#This Row],[הפרש קבוע אחרון]]&lt;&gt;"",טבלה20[[#This Row],[CycleNumber]]&lt;B1139,B1139&lt;&gt;"",טבלה20[[#This Row],[פעילות]]&lt;4),IF(F1139-טבלה20[[#This Row],[LengthofCycle]]=טבלה20[[#This Row],[הפרש קבוע אחרון]],1,0),"")</f>
        <v/>
      </c>
      <c r="Q1138" s="14" t="str">
        <f>IF(טבלה20[[#This Row],[פעילות]]="","",IF(OR(Q1137="",AND(טבלה20[[#This Row],[דילוג]]=1,L1137=3)),1,Q1137+1))</f>
        <v/>
      </c>
      <c r="R1138" s="14" t="str">
        <f>IF(AND(טבלה20[[#This Row],[מחזורי פעילות]]=3,H1139=1,טבלה20[[#This Row],[הפרש קבוע אחרון]]&lt;&gt;J1139),1,"")</f>
        <v/>
      </c>
      <c r="S1138" s="14" t="str">
        <f>IF(AND(טבלה20[[#This Row],[מחזורי פעילות]]=3,H1139=1,טבלה20[[#This Row],[הפרש קבוע אחרון]]=J1139),1,"")</f>
        <v/>
      </c>
      <c r="T1138" s="14" t="str">
        <f>IF(AND(טבלה20[[#This Row],[דילוג]]=1,טבלה20[[#This Row],[הפרש קבוע אחרון]]=J1137,טבלה20[[#This Row],[מחזורי פעילות]]&gt;1),1,"")</f>
        <v/>
      </c>
      <c r="U1138" s="14" t="str">
        <f>IF(OR(AND(טבלה20[[#This Row],[מחזורי פעילות]]&lt;&gt;"",Q1139=""),AND(טבלה20[[#This Row],[פעילות]]=3,Q1139=1)),טבלה20[[#This Row],[מחזורי פעילות]],"")</f>
        <v/>
      </c>
      <c r="V1138" s="14" t="str">
        <f>IF(טבלה20[[#This Row],[באיזה מחזור נעקר אחרי קביעה?]]&lt;&gt;"",1,"")</f>
        <v/>
      </c>
      <c r="W1138" s="14" t="str">
        <f>IF(AND(טבלה20[[#This Row],[באיזה מחזור נעקר אחרי קביעה?]]&lt;&gt;"",טבלה20[[#This Row],[CycleNumber]]&gt;B1139),טבלה20[[#This Row],[באיזה מחזור נעקר אחרי קביעה?]],"")</f>
        <v/>
      </c>
      <c r="X1138" s="14" t="str">
        <f>IF(AND(טבלה20[[#This Row],[הפרש קבוע אחרון]]&lt;&gt;"",J1137=""),טבלה20[[#This Row],[CycleNumber]],"")</f>
        <v/>
      </c>
      <c r="Y1138" s="14" t="str">
        <f>IF(OR(טבלה20[[#This Row],[CycleNumber]]&gt;B1139,B1139=""),טבלה20[[#This Row],[CycleNumber]],"")</f>
        <v/>
      </c>
      <c r="Z11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8" t="s">
        <v>15</v>
      </c>
      <c r="AS1138">
        <v>15</v>
      </c>
      <c r="AT1138">
        <v>28</v>
      </c>
      <c r="AU1138">
        <f t="shared" si="37"/>
        <v>0</v>
      </c>
      <c r="AV1138" t="str">
        <f t="shared" si="38"/>
        <v/>
      </c>
    </row>
    <row r="1139" spans="1:48" x14ac:dyDescent="0.25">
      <c r="A1139" t="s">
        <v>98</v>
      </c>
      <c r="B1139">
        <v>2</v>
      </c>
      <c r="C1139">
        <v>0</v>
      </c>
      <c r="D1139">
        <v>1</v>
      </c>
      <c r="E1139">
        <v>0</v>
      </c>
      <c r="F1139">
        <v>29</v>
      </c>
      <c r="G1139">
        <f>טבלה20[[#This Row],[LengthofCycle]]+1</f>
        <v>30</v>
      </c>
      <c r="H1139" t="str">
        <f>IF(טבלה20[[#This Row],[CycleNumber]]&gt;2,IF(AND(טבלה20[[#This Row],[LengthofCycle]]-F1138=F1138-F1137,טבלה20[[#This Row],[LengthofCycle]]-F1138&lt;&gt;0),1,""),"")</f>
        <v/>
      </c>
      <c r="I1139" t="str">
        <f>IF(טבלה20[[#This Row],[דילוג]]=1,SUM(H1139:H1140),"")</f>
        <v/>
      </c>
      <c r="J1139" t="str">
        <f>IF(AND(טבלה20[[#This Row],[CycleNumber]]&gt;B1138,טבלה20[[#This Row],[CycleNumber]]&gt;2),IF(טבלה20[[#This Row],[דילוג]]=1,טבלה20[[#This Row],[LengthofCycle]]-F1138,J1138),"")</f>
        <v/>
      </c>
      <c r="K1139" t="str">
        <f>IF(AND(טבלה20[[#This Row],[CycleNumber]]&gt;B1138,טבלה20[[#This Row],[CycleNumber]]&gt;2),IF(טבלה20[[#This Row],[דילוג]]=1,1,IF(MAX(K1137:K1138)=1,1,IF(טבלה20[[#This Row],[LengthofCycle]]-F1138&lt;&gt;טבלה20[[#This Row],[הפרש קבוע אחרון]],0,""))),"")</f>
        <v/>
      </c>
      <c r="L1139" t="str">
        <f>IF(טבלה20[[#This Row],[CycleNumber]]&lt;3,"",IF(טבלה20[[#This Row],[דילוג]]=1,1,IF(L1138="","",IF(טבלה20[[#This Row],[LengthofCycle]]-F1138=טבלה20[[#This Row],[הפרש קבוע אחרון]],1,IF(L1138+1&gt;3,"",L1138+1)))))</f>
        <v/>
      </c>
      <c r="M1139" t="str">
        <f>IF(AND(טבלה20[[#This Row],[פעילות]]=1,L1140=2,L1141=1,B1141&gt;טבלה20[[#This Row],[CycleNumber]]),1,"")</f>
        <v/>
      </c>
      <c r="N1139" t="str">
        <f>IF(AND(טבלה20[[#This Row],[האם יש לאישה וסת דילוג?]]=1,טבלה20[[#This Row],[CycleNumber]]&gt;5),IF(AND(טבלה20[[#This Row],[LengthofCycle]]=F1136,F1138=F1135,F1137=F1134),1,""),"")</f>
        <v/>
      </c>
      <c r="O1139" t="str">
        <f>IF(OR(טבלה20[[#This Row],[פעילות]]="",L1138=""),"",IF(טבלה20[[#This Row],[פעילות]]=1,1,0))</f>
        <v/>
      </c>
      <c r="P1139" t="str">
        <f>IF(AND(טבלה20[[#This Row],[הפרש קבוע אחרון]]&lt;&gt;"",טבלה20[[#This Row],[CycleNumber]]&lt;B1140,B1140&lt;&gt;"",טבלה20[[#This Row],[פעילות]]&lt;4),IF(F1140-טבלה20[[#This Row],[LengthofCycle]]=טבלה20[[#This Row],[הפרש קבוע אחרון]],1,0),"")</f>
        <v/>
      </c>
      <c r="Q1139" s="14" t="str">
        <f>IF(טבלה20[[#This Row],[פעילות]]="","",IF(OR(Q1138="",AND(טבלה20[[#This Row],[דילוג]]=1,L1138=3)),1,Q1138+1))</f>
        <v/>
      </c>
      <c r="R1139" s="14" t="str">
        <f>IF(AND(טבלה20[[#This Row],[מחזורי פעילות]]=3,H1140=1,טבלה20[[#This Row],[הפרש קבוע אחרון]]&lt;&gt;J1140),1,"")</f>
        <v/>
      </c>
      <c r="S1139" s="14" t="str">
        <f>IF(AND(טבלה20[[#This Row],[מחזורי פעילות]]=3,H1140=1,טבלה20[[#This Row],[הפרש קבוע אחרון]]=J1140),1,"")</f>
        <v/>
      </c>
      <c r="T1139" s="14" t="str">
        <f>IF(AND(טבלה20[[#This Row],[דילוג]]=1,טבלה20[[#This Row],[הפרש קבוע אחרון]]=J1138,טבלה20[[#This Row],[מחזורי פעילות]]&gt;1),1,"")</f>
        <v/>
      </c>
      <c r="U1139" s="14" t="str">
        <f>IF(OR(AND(טבלה20[[#This Row],[מחזורי פעילות]]&lt;&gt;"",Q1140=""),AND(טבלה20[[#This Row],[פעילות]]=3,Q1140=1)),טבלה20[[#This Row],[מחזורי פעילות]],"")</f>
        <v/>
      </c>
      <c r="V1139" s="14" t="str">
        <f>IF(טבלה20[[#This Row],[באיזה מחזור נעקר אחרי קביעה?]]&lt;&gt;"",1,"")</f>
        <v/>
      </c>
      <c r="W1139" s="14" t="str">
        <f>IF(AND(טבלה20[[#This Row],[באיזה מחזור נעקר אחרי קביעה?]]&lt;&gt;"",טבלה20[[#This Row],[CycleNumber]]&gt;B1140),טבלה20[[#This Row],[באיזה מחזור נעקר אחרי קביעה?]],"")</f>
        <v/>
      </c>
      <c r="X1139" s="14" t="str">
        <f>IF(AND(טבלה20[[#This Row],[הפרש קבוע אחרון]]&lt;&gt;"",J1138=""),טבלה20[[#This Row],[CycleNumber]],"")</f>
        <v/>
      </c>
      <c r="Y1139" s="14" t="str">
        <f>IF(OR(טבלה20[[#This Row],[CycleNumber]]&gt;B1140,B1140=""),טבלה20[[#This Row],[CycleNumber]],"")</f>
        <v/>
      </c>
      <c r="Z11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39" t="s">
        <v>98</v>
      </c>
      <c r="AS1139">
        <v>1</v>
      </c>
      <c r="AT1139">
        <v>29</v>
      </c>
      <c r="AU1139" t="str">
        <f t="shared" si="37"/>
        <v/>
      </c>
      <c r="AV1139" t="str">
        <f t="shared" si="38"/>
        <v/>
      </c>
    </row>
    <row r="1140" spans="1:48" x14ac:dyDescent="0.25">
      <c r="A1140" t="s">
        <v>98</v>
      </c>
      <c r="B1140">
        <v>3</v>
      </c>
      <c r="C1140">
        <v>0</v>
      </c>
      <c r="D1140">
        <v>1</v>
      </c>
      <c r="E1140">
        <v>0</v>
      </c>
      <c r="F1140">
        <v>28</v>
      </c>
      <c r="G1140">
        <f>טבלה20[[#This Row],[LengthofCycle]]+1</f>
        <v>29</v>
      </c>
      <c r="H1140" t="str">
        <f>IF(טבלה20[[#This Row],[CycleNumber]]&gt;2,IF(AND(טבלה20[[#This Row],[LengthofCycle]]-F1139=F1139-F1138,טבלה20[[#This Row],[LengthofCycle]]-F1139&lt;&gt;0),1,""),"")</f>
        <v/>
      </c>
      <c r="I1140" t="str">
        <f>IF(טבלה20[[#This Row],[דילוג]]=1,SUM(H1140:H1141),"")</f>
        <v/>
      </c>
      <c r="J1140" t="str">
        <f>IF(AND(טבלה20[[#This Row],[CycleNumber]]&gt;B1139,טבלה20[[#This Row],[CycleNumber]]&gt;2),IF(טבלה20[[#This Row],[דילוג]]=1,טבלה20[[#This Row],[LengthofCycle]]-F1139,J1139),"")</f>
        <v/>
      </c>
      <c r="K1140">
        <f>IF(AND(טבלה20[[#This Row],[CycleNumber]]&gt;B1139,טבלה20[[#This Row],[CycleNumber]]&gt;2),IF(טבלה20[[#This Row],[דילוג]]=1,1,IF(MAX(K1138:K1139)=1,1,IF(טבלה20[[#This Row],[LengthofCycle]]-F1139&lt;&gt;טבלה20[[#This Row],[הפרש קבוע אחרון]],0,""))),"")</f>
        <v>0</v>
      </c>
      <c r="L1140" t="str">
        <f>IF(טבלה20[[#This Row],[CycleNumber]]&lt;3,"",IF(טבלה20[[#This Row],[דילוג]]=1,1,IF(L1139="","",IF(טבלה20[[#This Row],[LengthofCycle]]-F1139=טבלה20[[#This Row],[הפרש קבוע אחרון]],1,IF(L1139+1&gt;3,"",L1139+1)))))</f>
        <v/>
      </c>
      <c r="M1140" t="str">
        <f>IF(AND(טבלה20[[#This Row],[פעילות]]=1,L1141=2,L1142=1,B1142&gt;טבלה20[[#This Row],[CycleNumber]]),1,"")</f>
        <v/>
      </c>
      <c r="N1140" t="str">
        <f>IF(AND(טבלה20[[#This Row],[האם יש לאישה וסת דילוג?]]=1,טבלה20[[#This Row],[CycleNumber]]&gt;5),IF(AND(טבלה20[[#This Row],[LengthofCycle]]=F1137,F1139=F1136,F1138=F1135),1,""),"")</f>
        <v/>
      </c>
      <c r="O1140" t="str">
        <f>IF(OR(טבלה20[[#This Row],[פעילות]]="",L1139=""),"",IF(טבלה20[[#This Row],[פעילות]]=1,1,0))</f>
        <v/>
      </c>
      <c r="P1140" t="str">
        <f>IF(AND(טבלה20[[#This Row],[הפרש קבוע אחרון]]&lt;&gt;"",טבלה20[[#This Row],[CycleNumber]]&lt;B1141,B1141&lt;&gt;"",טבלה20[[#This Row],[פעילות]]&lt;4),IF(F1141-טבלה20[[#This Row],[LengthofCycle]]=טבלה20[[#This Row],[הפרש קבוע אחרון]],1,0),"")</f>
        <v/>
      </c>
      <c r="Q1140" s="14" t="str">
        <f>IF(טבלה20[[#This Row],[פעילות]]="","",IF(OR(Q1139="",AND(טבלה20[[#This Row],[דילוג]]=1,L1139=3)),1,Q1139+1))</f>
        <v/>
      </c>
      <c r="R1140" s="14" t="str">
        <f>IF(AND(טבלה20[[#This Row],[מחזורי פעילות]]=3,H1141=1,טבלה20[[#This Row],[הפרש קבוע אחרון]]&lt;&gt;J1141),1,"")</f>
        <v/>
      </c>
      <c r="S1140" s="14" t="str">
        <f>IF(AND(טבלה20[[#This Row],[מחזורי פעילות]]=3,H1141=1,טבלה20[[#This Row],[הפרש קבוע אחרון]]=J1141),1,"")</f>
        <v/>
      </c>
      <c r="T1140" s="14" t="str">
        <f>IF(AND(טבלה20[[#This Row],[דילוג]]=1,טבלה20[[#This Row],[הפרש קבוע אחרון]]=J1139,טבלה20[[#This Row],[מחזורי פעילות]]&gt;1),1,"")</f>
        <v/>
      </c>
      <c r="U1140" s="14" t="str">
        <f>IF(OR(AND(טבלה20[[#This Row],[מחזורי פעילות]]&lt;&gt;"",Q1141=""),AND(טבלה20[[#This Row],[פעילות]]=3,Q1141=1)),טבלה20[[#This Row],[מחזורי פעילות]],"")</f>
        <v/>
      </c>
      <c r="V1140" s="14" t="str">
        <f>IF(טבלה20[[#This Row],[באיזה מחזור נעקר אחרי קביעה?]]&lt;&gt;"",1,"")</f>
        <v/>
      </c>
      <c r="W1140" s="14" t="str">
        <f>IF(AND(טבלה20[[#This Row],[באיזה מחזור נעקר אחרי קביעה?]]&lt;&gt;"",טבלה20[[#This Row],[CycleNumber]]&gt;B1141),טבלה20[[#This Row],[באיזה מחזור נעקר אחרי קביעה?]],"")</f>
        <v/>
      </c>
      <c r="X1140" s="14" t="str">
        <f>IF(AND(טבלה20[[#This Row],[הפרש קבוע אחרון]]&lt;&gt;"",J1139=""),טבלה20[[#This Row],[CycleNumber]],"")</f>
        <v/>
      </c>
      <c r="Y1140" s="14" t="str">
        <f>IF(OR(טבלה20[[#This Row],[CycleNumber]]&gt;B1141,B1141=""),טבלה20[[#This Row],[CycleNumber]],"")</f>
        <v/>
      </c>
      <c r="Z11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0" t="s">
        <v>98</v>
      </c>
      <c r="AS1140">
        <v>2</v>
      </c>
      <c r="AT1140">
        <v>29</v>
      </c>
      <c r="AU1140" t="str">
        <f t="shared" si="37"/>
        <v/>
      </c>
      <c r="AV1140" t="str">
        <f t="shared" si="38"/>
        <v/>
      </c>
    </row>
    <row r="1141" spans="1:48" x14ac:dyDescent="0.25">
      <c r="A1141" t="s">
        <v>98</v>
      </c>
      <c r="B1141">
        <v>4</v>
      </c>
      <c r="C1141">
        <v>0</v>
      </c>
      <c r="D1141">
        <v>1</v>
      </c>
      <c r="E1141">
        <v>0</v>
      </c>
      <c r="F1141">
        <v>27</v>
      </c>
      <c r="G1141">
        <f>טבלה20[[#This Row],[LengthofCycle]]+1</f>
        <v>28</v>
      </c>
      <c r="H1141">
        <f>IF(טבלה20[[#This Row],[CycleNumber]]&gt;2,IF(AND(טבלה20[[#This Row],[LengthofCycle]]-F1140=F1140-F1139,טבלה20[[#This Row],[LengthofCycle]]-F1140&lt;&gt;0),1,""),"")</f>
        <v>1</v>
      </c>
      <c r="I1141">
        <f>IF(טבלה20[[#This Row],[דילוג]]=1,SUM(H1141:H1142),"")</f>
        <v>1</v>
      </c>
      <c r="J1141">
        <f>IF(AND(טבלה20[[#This Row],[CycleNumber]]&gt;B1140,טבלה20[[#This Row],[CycleNumber]]&gt;2),IF(טבלה20[[#This Row],[דילוג]]=1,טבלה20[[#This Row],[LengthofCycle]]-F1140,J1140),"")</f>
        <v>-1</v>
      </c>
      <c r="K1141">
        <f>IF(AND(טבלה20[[#This Row],[CycleNumber]]&gt;B1140,טבלה20[[#This Row],[CycleNumber]]&gt;2),IF(טבלה20[[#This Row],[דילוג]]=1,1,IF(MAX(K1139:K1140)=1,1,IF(טבלה20[[#This Row],[LengthofCycle]]-F1140&lt;&gt;טבלה20[[#This Row],[הפרש קבוע אחרון]],0,""))),"")</f>
        <v>1</v>
      </c>
      <c r="L1141">
        <f>IF(טבלה20[[#This Row],[CycleNumber]]&lt;3,"",IF(טבלה20[[#This Row],[דילוג]]=1,1,IF(L1140="","",IF(טבלה20[[#This Row],[LengthofCycle]]-F1140=טבלה20[[#This Row],[הפרש קבוע אחרון]],1,IF(L1140+1&gt;3,"",L1140+1)))))</f>
        <v>1</v>
      </c>
      <c r="M1141">
        <f>IF(AND(טבלה20[[#This Row],[פעילות]]=1,L1142=2,L1143=1,B1143&gt;טבלה20[[#This Row],[CycleNumber]]),1,"")</f>
        <v>1</v>
      </c>
      <c r="N1141" t="str">
        <f>IF(AND(טבלה20[[#This Row],[האם יש לאישה וסת דילוג?]]=1,טבלה20[[#This Row],[CycleNumber]]&gt;5),IF(AND(טבלה20[[#This Row],[LengthofCycle]]=F1138,F1140=F1137,F1139=F1136),1,""),"")</f>
        <v/>
      </c>
      <c r="O1141" t="str">
        <f>IF(OR(טבלה20[[#This Row],[פעילות]]="",L1140=""),"",IF(טבלה20[[#This Row],[פעילות]]=1,1,0))</f>
        <v/>
      </c>
      <c r="P1141">
        <f>IF(AND(טבלה20[[#This Row],[הפרש קבוע אחרון]]&lt;&gt;"",טבלה20[[#This Row],[CycleNumber]]&lt;B1142,B1142&lt;&gt;"",טבלה20[[#This Row],[פעילות]]&lt;4),IF(F1142-טבלה20[[#This Row],[LengthofCycle]]=טבלה20[[#This Row],[הפרש קבוע אחרון]],1,0),"")</f>
        <v>0</v>
      </c>
      <c r="Q1141" s="14">
        <f>IF(טבלה20[[#This Row],[פעילות]]="","",IF(OR(Q1140="",AND(טבלה20[[#This Row],[דילוג]]=1,L1140=3)),1,Q1140+1))</f>
        <v>1</v>
      </c>
      <c r="R1141" s="14" t="str">
        <f>IF(AND(טבלה20[[#This Row],[מחזורי פעילות]]=3,H1142=1,טבלה20[[#This Row],[הפרש קבוע אחרון]]&lt;&gt;J1142),1,"")</f>
        <v/>
      </c>
      <c r="S1141" s="14" t="str">
        <f>IF(AND(טבלה20[[#This Row],[מחזורי פעילות]]=3,H1142=1,טבלה20[[#This Row],[הפרש קבוע אחרון]]=J1142),1,"")</f>
        <v/>
      </c>
      <c r="T1141" s="14" t="str">
        <f>IF(AND(טבלה20[[#This Row],[דילוג]]=1,טבלה20[[#This Row],[הפרש קבוע אחרון]]=J1140,טבלה20[[#This Row],[מחזורי פעילות]]&gt;1),1,"")</f>
        <v/>
      </c>
      <c r="U1141" s="14" t="str">
        <f>IF(OR(AND(טבלה20[[#This Row],[מחזורי פעילות]]&lt;&gt;"",Q1142=""),AND(טבלה20[[#This Row],[פעילות]]=3,Q1142=1)),טבלה20[[#This Row],[מחזורי פעילות]],"")</f>
        <v/>
      </c>
      <c r="V1141" s="14" t="str">
        <f>IF(טבלה20[[#This Row],[באיזה מחזור נעקר אחרי קביעה?]]&lt;&gt;"",1,"")</f>
        <v/>
      </c>
      <c r="W1141" s="14" t="str">
        <f>IF(AND(טבלה20[[#This Row],[באיזה מחזור נעקר אחרי קביעה?]]&lt;&gt;"",טבלה20[[#This Row],[CycleNumber]]&gt;B1142),טבלה20[[#This Row],[באיזה מחזור נעקר אחרי קביעה?]],"")</f>
        <v/>
      </c>
      <c r="X1141" s="14">
        <f>IF(AND(טבלה20[[#This Row],[הפרש קבוע אחרון]]&lt;&gt;"",J1140=""),טבלה20[[#This Row],[CycleNumber]],"")</f>
        <v>4</v>
      </c>
      <c r="Y1141" s="14" t="str">
        <f>IF(OR(טבלה20[[#This Row],[CycleNumber]]&gt;B1142,B1142=""),טבלה20[[#This Row],[CycleNumber]],"")</f>
        <v/>
      </c>
      <c r="Z11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1" t="s">
        <v>98</v>
      </c>
      <c r="AS1141">
        <v>3</v>
      </c>
      <c r="AT1141">
        <v>28</v>
      </c>
      <c r="AU1141">
        <f t="shared" si="37"/>
        <v>0</v>
      </c>
      <c r="AV1141" t="str">
        <f t="shared" si="38"/>
        <v/>
      </c>
    </row>
    <row r="1142" spans="1:48" x14ac:dyDescent="0.25">
      <c r="A1142" t="s">
        <v>98</v>
      </c>
      <c r="B1142">
        <v>5</v>
      </c>
      <c r="C1142">
        <v>0</v>
      </c>
      <c r="D1142">
        <v>1</v>
      </c>
      <c r="E1142">
        <v>0</v>
      </c>
      <c r="F1142">
        <v>29</v>
      </c>
      <c r="G1142">
        <f>טבלה20[[#This Row],[LengthofCycle]]+1</f>
        <v>30</v>
      </c>
      <c r="H1142" t="str">
        <f>IF(טבלה20[[#This Row],[CycleNumber]]&gt;2,IF(AND(טבלה20[[#This Row],[LengthofCycle]]-F1141=F1141-F1140,טבלה20[[#This Row],[LengthofCycle]]-F1141&lt;&gt;0),1,""),"")</f>
        <v/>
      </c>
      <c r="I1142" t="str">
        <f>IF(טבלה20[[#This Row],[דילוג]]=1,SUM(H1142:H1143),"")</f>
        <v/>
      </c>
      <c r="J1142">
        <f>IF(AND(טבלה20[[#This Row],[CycleNumber]]&gt;B1141,טבלה20[[#This Row],[CycleNumber]]&gt;2),IF(טבלה20[[#This Row],[דילוג]]=1,טבלה20[[#This Row],[LengthofCycle]]-F1141,J1141),"")</f>
        <v>-1</v>
      </c>
      <c r="K1142">
        <f>IF(AND(טבלה20[[#This Row],[CycleNumber]]&gt;B1141,טבלה20[[#This Row],[CycleNumber]]&gt;2),IF(טבלה20[[#This Row],[דילוג]]=1,1,IF(MAX(K1140:K1141)=1,1,IF(טבלה20[[#This Row],[LengthofCycle]]-F1141&lt;&gt;טבלה20[[#This Row],[הפרש קבוע אחרון]],0,""))),"")</f>
        <v>1</v>
      </c>
      <c r="L1142">
        <f>IF(טבלה20[[#This Row],[CycleNumber]]&lt;3,"",IF(טבלה20[[#This Row],[דילוג]]=1,1,IF(L1141="","",IF(טבלה20[[#This Row],[LengthofCycle]]-F1141=טבלה20[[#This Row],[הפרש קבוע אחרון]],1,IF(L1141+1&gt;3,"",L1141+1)))))</f>
        <v>2</v>
      </c>
      <c r="M1142" t="str">
        <f>IF(AND(טבלה20[[#This Row],[פעילות]]=1,L1143=2,L1144=1,B1144&gt;טבלה20[[#This Row],[CycleNumber]]),1,"")</f>
        <v/>
      </c>
      <c r="N1142" t="str">
        <f>IF(AND(טבלה20[[#This Row],[האם יש לאישה וסת דילוג?]]=1,טבלה20[[#This Row],[CycleNumber]]&gt;5),IF(AND(טבלה20[[#This Row],[LengthofCycle]]=F1139,F1141=F1138,F1140=F1137),1,""),"")</f>
        <v/>
      </c>
      <c r="O1142">
        <f>IF(OR(טבלה20[[#This Row],[פעילות]]="",L1141=""),"",IF(טבלה20[[#This Row],[פעילות]]=1,1,0))</f>
        <v>0</v>
      </c>
      <c r="P1142">
        <f>IF(AND(טבלה20[[#This Row],[הפרש קבוע אחרון]]&lt;&gt;"",טבלה20[[#This Row],[CycleNumber]]&lt;B1143,B1143&lt;&gt;"",טבלה20[[#This Row],[פעילות]]&lt;4),IF(F1143-טבלה20[[#This Row],[LengthofCycle]]=טבלה20[[#This Row],[הפרש קבוע אחרון]],1,0),"")</f>
        <v>1</v>
      </c>
      <c r="Q1142" s="14">
        <f>IF(טבלה20[[#This Row],[פעילות]]="","",IF(OR(Q1141="",AND(טבלה20[[#This Row],[דילוג]]=1,L1141=3)),1,Q1141+1))</f>
        <v>2</v>
      </c>
      <c r="R1142" s="14" t="str">
        <f>IF(AND(טבלה20[[#This Row],[מחזורי פעילות]]=3,H1143=1,טבלה20[[#This Row],[הפרש קבוע אחרון]]&lt;&gt;J1143),1,"")</f>
        <v/>
      </c>
      <c r="S1142" s="14" t="str">
        <f>IF(AND(טבלה20[[#This Row],[מחזורי פעילות]]=3,H1143=1,טבלה20[[#This Row],[הפרש קבוע אחרון]]=J1143),1,"")</f>
        <v/>
      </c>
      <c r="T1142" s="14" t="str">
        <f>IF(AND(טבלה20[[#This Row],[דילוג]]=1,טבלה20[[#This Row],[הפרש קבוע אחרון]]=J1141,טבלה20[[#This Row],[מחזורי פעילות]]&gt;1),1,"")</f>
        <v/>
      </c>
      <c r="U1142" s="14" t="str">
        <f>IF(OR(AND(טבלה20[[#This Row],[מחזורי פעילות]]&lt;&gt;"",Q1143=""),AND(טבלה20[[#This Row],[פעילות]]=3,Q1143=1)),טבלה20[[#This Row],[מחזורי פעילות]],"")</f>
        <v/>
      </c>
      <c r="V1142" s="14" t="str">
        <f>IF(טבלה20[[#This Row],[באיזה מחזור נעקר אחרי קביעה?]]&lt;&gt;"",1,"")</f>
        <v/>
      </c>
      <c r="W1142" s="14" t="str">
        <f>IF(AND(טבלה20[[#This Row],[באיזה מחזור נעקר אחרי קביעה?]]&lt;&gt;"",טבלה20[[#This Row],[CycleNumber]]&gt;B1143),טבלה20[[#This Row],[באיזה מחזור נעקר אחרי קביעה?]],"")</f>
        <v/>
      </c>
      <c r="X1142" s="14" t="str">
        <f>IF(AND(טבלה20[[#This Row],[הפרש קבוע אחרון]]&lt;&gt;"",J1141=""),טבלה20[[#This Row],[CycleNumber]],"")</f>
        <v/>
      </c>
      <c r="Y1142" s="14" t="str">
        <f>IF(OR(טבלה20[[#This Row],[CycleNumber]]&gt;B1143,B1143=""),טבלה20[[#This Row],[CycleNumber]],"")</f>
        <v/>
      </c>
      <c r="Z11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2" t="s">
        <v>98</v>
      </c>
      <c r="AS1142">
        <v>4</v>
      </c>
      <c r="AT1142">
        <v>27</v>
      </c>
      <c r="AU1142">
        <f t="shared" si="37"/>
        <v>1</v>
      </c>
      <c r="AV1142" t="str">
        <f t="shared" si="38"/>
        <v/>
      </c>
    </row>
    <row r="1143" spans="1:48" x14ac:dyDescent="0.25">
      <c r="A1143" t="s">
        <v>98</v>
      </c>
      <c r="B1143">
        <v>6</v>
      </c>
      <c r="C1143">
        <v>0</v>
      </c>
      <c r="D1143">
        <v>1</v>
      </c>
      <c r="E1143">
        <v>0</v>
      </c>
      <c r="F1143">
        <v>28</v>
      </c>
      <c r="G1143">
        <f>טבלה20[[#This Row],[LengthofCycle]]+1</f>
        <v>29</v>
      </c>
      <c r="H1143" t="str">
        <f>IF(טבלה20[[#This Row],[CycleNumber]]&gt;2,IF(AND(טבלה20[[#This Row],[LengthofCycle]]-F1142=F1142-F1141,טבלה20[[#This Row],[LengthofCycle]]-F1142&lt;&gt;0),1,""),"")</f>
        <v/>
      </c>
      <c r="I1143" t="str">
        <f>IF(טבלה20[[#This Row],[דילוג]]=1,SUM(H1143:H1144),"")</f>
        <v/>
      </c>
      <c r="J1143">
        <f>IF(AND(טבלה20[[#This Row],[CycleNumber]]&gt;B1142,טבלה20[[#This Row],[CycleNumber]]&gt;2),IF(טבלה20[[#This Row],[דילוג]]=1,טבלה20[[#This Row],[LengthofCycle]]-F1142,J1142),"")</f>
        <v>-1</v>
      </c>
      <c r="K1143">
        <f>IF(AND(טבלה20[[#This Row],[CycleNumber]]&gt;B1142,טבלה20[[#This Row],[CycleNumber]]&gt;2),IF(טבלה20[[#This Row],[דילוג]]=1,1,IF(MAX(K1141:K1142)=1,1,IF(טבלה20[[#This Row],[LengthofCycle]]-F1142&lt;&gt;טבלה20[[#This Row],[הפרש קבוע אחרון]],0,""))),"")</f>
        <v>1</v>
      </c>
      <c r="L1143">
        <f>IF(טבלה20[[#This Row],[CycleNumber]]&lt;3,"",IF(טבלה20[[#This Row],[דילוג]]=1,1,IF(L1142="","",IF(טבלה20[[#This Row],[LengthofCycle]]-F1142=טבלה20[[#This Row],[הפרש קבוע אחרון]],1,IF(L1142+1&gt;3,"",L1142+1)))))</f>
        <v>1</v>
      </c>
      <c r="M1143" t="str">
        <f>IF(AND(טבלה20[[#This Row],[פעילות]]=1,L1144=2,L1145=1,B1145&gt;טבלה20[[#This Row],[CycleNumber]]),1,"")</f>
        <v/>
      </c>
      <c r="N1143" t="str">
        <f>IF(AND(טבלה20[[#This Row],[האם יש לאישה וסת דילוג?]]=1,טבלה20[[#This Row],[CycleNumber]]&gt;5),IF(AND(טבלה20[[#This Row],[LengthofCycle]]=F1140,F1142=F1139,F1141=F1138),1,""),"")</f>
        <v/>
      </c>
      <c r="O1143">
        <f>IF(OR(טבלה20[[#This Row],[פעילות]]="",L1142=""),"",IF(טבלה20[[#This Row],[פעילות]]=1,1,0))</f>
        <v>1</v>
      </c>
      <c r="P1143">
        <f>IF(AND(טבלה20[[#This Row],[הפרש קבוע אחרון]]&lt;&gt;"",טבלה20[[#This Row],[CycleNumber]]&lt;B1144,B1144&lt;&gt;"",טבלה20[[#This Row],[פעילות]]&lt;4),IF(F1144-טבלה20[[#This Row],[LengthofCycle]]=טבלה20[[#This Row],[הפרש קבוע אחרון]],1,0),"")</f>
        <v>0</v>
      </c>
      <c r="Q1143" s="14">
        <f>IF(טבלה20[[#This Row],[פעילות]]="","",IF(OR(Q1142="",AND(טבלה20[[#This Row],[דילוג]]=1,L1142=3)),1,Q1142+1))</f>
        <v>3</v>
      </c>
      <c r="R1143" s="14" t="str">
        <f>IF(AND(טבלה20[[#This Row],[מחזורי פעילות]]=3,H1144=1,טבלה20[[#This Row],[הפרש קבוע אחרון]]&lt;&gt;J1144),1,"")</f>
        <v/>
      </c>
      <c r="S1143" s="14" t="str">
        <f>IF(AND(טבלה20[[#This Row],[מחזורי פעילות]]=3,H1144=1,טבלה20[[#This Row],[הפרש קבוע אחרון]]=J1144),1,"")</f>
        <v/>
      </c>
      <c r="T1143" s="14" t="str">
        <f>IF(AND(טבלה20[[#This Row],[דילוג]]=1,טבלה20[[#This Row],[הפרש קבוע אחרון]]=J1142,טבלה20[[#This Row],[מחזורי פעילות]]&gt;1),1,"")</f>
        <v/>
      </c>
      <c r="U1143" s="14" t="str">
        <f>IF(OR(AND(טבלה20[[#This Row],[מחזורי פעילות]]&lt;&gt;"",Q1144=""),AND(טבלה20[[#This Row],[פעילות]]=3,Q1144=1)),טבלה20[[#This Row],[מחזורי פעילות]],"")</f>
        <v/>
      </c>
      <c r="V1143" s="14" t="str">
        <f>IF(טבלה20[[#This Row],[באיזה מחזור נעקר אחרי קביעה?]]&lt;&gt;"",1,"")</f>
        <v/>
      </c>
      <c r="W1143" s="14" t="str">
        <f>IF(AND(טבלה20[[#This Row],[באיזה מחזור נעקר אחרי קביעה?]]&lt;&gt;"",טבלה20[[#This Row],[CycleNumber]]&gt;B1144),טבלה20[[#This Row],[באיזה מחזור נעקר אחרי קביעה?]],"")</f>
        <v/>
      </c>
      <c r="X1143" s="14" t="str">
        <f>IF(AND(טבלה20[[#This Row],[הפרש קבוע אחרון]]&lt;&gt;"",J1142=""),טבלה20[[#This Row],[CycleNumber]],"")</f>
        <v/>
      </c>
      <c r="Y1143" s="14" t="str">
        <f>IF(OR(טבלה20[[#This Row],[CycleNumber]]&gt;B1144,B1144=""),טבלה20[[#This Row],[CycleNumber]],"")</f>
        <v/>
      </c>
      <c r="Z11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3" t="s">
        <v>98</v>
      </c>
      <c r="AS1143">
        <v>5</v>
      </c>
      <c r="AT1143">
        <v>29</v>
      </c>
      <c r="AU1143">
        <f t="shared" si="37"/>
        <v>0</v>
      </c>
      <c r="AV1143" t="str">
        <f t="shared" si="38"/>
        <v/>
      </c>
    </row>
    <row r="1144" spans="1:48" x14ac:dyDescent="0.25">
      <c r="A1144" t="s">
        <v>98</v>
      </c>
      <c r="B1144">
        <v>7</v>
      </c>
      <c r="C1144">
        <v>0</v>
      </c>
      <c r="D1144">
        <v>1</v>
      </c>
      <c r="E1144">
        <v>0</v>
      </c>
      <c r="F1144">
        <v>26</v>
      </c>
      <c r="G1144">
        <f>טבלה20[[#This Row],[LengthofCycle]]+1</f>
        <v>27</v>
      </c>
      <c r="H1144" t="str">
        <f>IF(טבלה20[[#This Row],[CycleNumber]]&gt;2,IF(AND(טבלה20[[#This Row],[LengthofCycle]]-F1143=F1143-F1142,טבלה20[[#This Row],[LengthofCycle]]-F1143&lt;&gt;0),1,""),"")</f>
        <v/>
      </c>
      <c r="I1144" t="str">
        <f>IF(טבלה20[[#This Row],[דילוג]]=1,SUM(H1144:H1145),"")</f>
        <v/>
      </c>
      <c r="J1144">
        <f>IF(AND(טבלה20[[#This Row],[CycleNumber]]&gt;B1143,טבלה20[[#This Row],[CycleNumber]]&gt;2),IF(טבלה20[[#This Row],[דילוג]]=1,טבלה20[[#This Row],[LengthofCycle]]-F1143,J1143),"")</f>
        <v>-1</v>
      </c>
      <c r="K1144">
        <f>IF(AND(טבלה20[[#This Row],[CycleNumber]]&gt;B1143,טבלה20[[#This Row],[CycleNumber]]&gt;2),IF(טבלה20[[#This Row],[דילוג]]=1,1,IF(MAX(K1142:K1143)=1,1,IF(טבלה20[[#This Row],[LengthofCycle]]-F1143&lt;&gt;טבלה20[[#This Row],[הפרש קבוע אחרון]],0,""))),"")</f>
        <v>1</v>
      </c>
      <c r="L1144">
        <f>IF(טבלה20[[#This Row],[CycleNumber]]&lt;3,"",IF(טבלה20[[#This Row],[דילוג]]=1,1,IF(L1143="","",IF(טבלה20[[#This Row],[LengthofCycle]]-F1143=טבלה20[[#This Row],[הפרש קבוע אחרון]],1,IF(L1143+1&gt;3,"",L1143+1)))))</f>
        <v>2</v>
      </c>
      <c r="M1144" t="str">
        <f>IF(AND(טבלה20[[#This Row],[פעילות]]=1,L1145=2,L1146=1,B1146&gt;טבלה20[[#This Row],[CycleNumber]]),1,"")</f>
        <v/>
      </c>
      <c r="N1144" t="str">
        <f>IF(AND(טבלה20[[#This Row],[האם יש לאישה וסת דילוג?]]=1,טבלה20[[#This Row],[CycleNumber]]&gt;5),IF(AND(טבלה20[[#This Row],[LengthofCycle]]=F1141,F1143=F1140,F1142=F1139),1,""),"")</f>
        <v/>
      </c>
      <c r="O1144">
        <f>IF(OR(טבלה20[[#This Row],[פעילות]]="",L1143=""),"",IF(טבלה20[[#This Row],[פעילות]]=1,1,0))</f>
        <v>0</v>
      </c>
      <c r="P1144">
        <f>IF(AND(טבלה20[[#This Row],[הפרש קבוע אחרון]]&lt;&gt;"",טבלה20[[#This Row],[CycleNumber]]&lt;B1145,B1145&lt;&gt;"",טבלה20[[#This Row],[פעילות]]&lt;4),IF(F1145-טבלה20[[#This Row],[LengthofCycle]]=טבלה20[[#This Row],[הפרש קבוע אחרון]],1,0),"")</f>
        <v>0</v>
      </c>
      <c r="Q1144" s="14">
        <f>IF(טבלה20[[#This Row],[פעילות]]="","",IF(OR(Q1143="",AND(טבלה20[[#This Row],[דילוג]]=1,L1143=3)),1,Q1143+1))</f>
        <v>4</v>
      </c>
      <c r="R1144" s="14" t="str">
        <f>IF(AND(טבלה20[[#This Row],[מחזורי פעילות]]=3,H1145=1,טבלה20[[#This Row],[הפרש קבוע אחרון]]&lt;&gt;J1145),1,"")</f>
        <v/>
      </c>
      <c r="S1144" s="14" t="str">
        <f>IF(AND(טבלה20[[#This Row],[מחזורי פעילות]]=3,H1145=1,טבלה20[[#This Row],[הפרש קבוע אחרון]]=J1145),1,"")</f>
        <v/>
      </c>
      <c r="T1144" s="14" t="str">
        <f>IF(AND(טבלה20[[#This Row],[דילוג]]=1,טבלה20[[#This Row],[הפרש קבוע אחרון]]=J1143,טבלה20[[#This Row],[מחזורי פעילות]]&gt;1),1,"")</f>
        <v/>
      </c>
      <c r="U1144" s="14" t="str">
        <f>IF(OR(AND(טבלה20[[#This Row],[מחזורי פעילות]]&lt;&gt;"",Q1145=""),AND(טבלה20[[#This Row],[פעילות]]=3,Q1145=1)),טבלה20[[#This Row],[מחזורי פעילות]],"")</f>
        <v/>
      </c>
      <c r="V1144" s="14" t="str">
        <f>IF(טבלה20[[#This Row],[באיזה מחזור נעקר אחרי קביעה?]]&lt;&gt;"",1,"")</f>
        <v/>
      </c>
      <c r="W1144" s="14" t="str">
        <f>IF(AND(טבלה20[[#This Row],[באיזה מחזור נעקר אחרי קביעה?]]&lt;&gt;"",טבלה20[[#This Row],[CycleNumber]]&gt;B1145),טבלה20[[#This Row],[באיזה מחזור נעקר אחרי קביעה?]],"")</f>
        <v/>
      </c>
      <c r="X1144" s="14" t="str">
        <f>IF(AND(טבלה20[[#This Row],[הפרש קבוע אחרון]]&lt;&gt;"",J1143=""),טבלה20[[#This Row],[CycleNumber]],"")</f>
        <v/>
      </c>
      <c r="Y1144" s="14" t="str">
        <f>IF(OR(טבלה20[[#This Row],[CycleNumber]]&gt;B1145,B1145=""),טבלה20[[#This Row],[CycleNumber]],"")</f>
        <v/>
      </c>
      <c r="Z11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4" t="s">
        <v>98</v>
      </c>
      <c r="AS1144">
        <v>6</v>
      </c>
      <c r="AT1144">
        <v>28</v>
      </c>
      <c r="AU1144">
        <f t="shared" si="37"/>
        <v>0</v>
      </c>
      <c r="AV1144" t="str">
        <f t="shared" si="38"/>
        <v/>
      </c>
    </row>
    <row r="1145" spans="1:48" x14ac:dyDescent="0.25">
      <c r="A1145" t="s">
        <v>98</v>
      </c>
      <c r="B1145">
        <v>8</v>
      </c>
      <c r="C1145">
        <v>0</v>
      </c>
      <c r="D1145">
        <v>1</v>
      </c>
      <c r="E1145">
        <v>0</v>
      </c>
      <c r="F1145">
        <v>27</v>
      </c>
      <c r="G1145">
        <f>טבלה20[[#This Row],[LengthofCycle]]+1</f>
        <v>28</v>
      </c>
      <c r="H1145" t="str">
        <f>IF(טבלה20[[#This Row],[CycleNumber]]&gt;2,IF(AND(טבלה20[[#This Row],[LengthofCycle]]-F1144=F1144-F1143,טבלה20[[#This Row],[LengthofCycle]]-F1144&lt;&gt;0),1,""),"")</f>
        <v/>
      </c>
      <c r="I1145" t="str">
        <f>IF(טבלה20[[#This Row],[דילוג]]=1,SUM(H1145:H1146),"")</f>
        <v/>
      </c>
      <c r="J1145">
        <f>IF(AND(טבלה20[[#This Row],[CycleNumber]]&gt;B1144,טבלה20[[#This Row],[CycleNumber]]&gt;2),IF(טבלה20[[#This Row],[דילוג]]=1,טבלה20[[#This Row],[LengthofCycle]]-F1144,J1144),"")</f>
        <v>-1</v>
      </c>
      <c r="K1145">
        <f>IF(AND(טבלה20[[#This Row],[CycleNumber]]&gt;B1144,טבלה20[[#This Row],[CycleNumber]]&gt;2),IF(טבלה20[[#This Row],[דילוג]]=1,1,IF(MAX(K1143:K1144)=1,1,IF(טבלה20[[#This Row],[LengthofCycle]]-F1144&lt;&gt;טבלה20[[#This Row],[הפרש קבוע אחרון]],0,""))),"")</f>
        <v>1</v>
      </c>
      <c r="L1145">
        <f>IF(טבלה20[[#This Row],[CycleNumber]]&lt;3,"",IF(טבלה20[[#This Row],[דילוג]]=1,1,IF(L1144="","",IF(טבלה20[[#This Row],[LengthofCycle]]-F1144=טבלה20[[#This Row],[הפרש קבוע אחרון]],1,IF(L1144+1&gt;3,"",L1144+1)))))</f>
        <v>3</v>
      </c>
      <c r="M1145" t="str">
        <f>IF(AND(טבלה20[[#This Row],[פעילות]]=1,L1146=2,L1147=1,B1147&gt;טבלה20[[#This Row],[CycleNumber]]),1,"")</f>
        <v/>
      </c>
      <c r="N1145" t="str">
        <f>IF(AND(טבלה20[[#This Row],[האם יש לאישה וסת דילוג?]]=1,טבלה20[[#This Row],[CycleNumber]]&gt;5),IF(AND(טבלה20[[#This Row],[LengthofCycle]]=F1142,F1144=F1141,F1143=F1140),1,""),"")</f>
        <v/>
      </c>
      <c r="O1145">
        <f>IF(OR(טבלה20[[#This Row],[פעילות]]="",L1144=""),"",IF(טבלה20[[#This Row],[פעילות]]=1,1,0))</f>
        <v>0</v>
      </c>
      <c r="P1145">
        <f>IF(AND(טבלה20[[#This Row],[הפרש קבוע אחרון]]&lt;&gt;"",טבלה20[[#This Row],[CycleNumber]]&lt;B1146,B1146&lt;&gt;"",טבלה20[[#This Row],[פעילות]]&lt;4),IF(F1146-טבלה20[[#This Row],[LengthofCycle]]=טבלה20[[#This Row],[הפרש קבוע אחרון]],1,0),"")</f>
        <v>0</v>
      </c>
      <c r="Q1145" s="14">
        <f>IF(טבלה20[[#This Row],[פעילות]]="","",IF(OR(Q1144="",AND(טבלה20[[#This Row],[דילוג]]=1,L1144=3)),1,Q1144+1))</f>
        <v>5</v>
      </c>
      <c r="R1145" s="14" t="str">
        <f>IF(AND(טבלה20[[#This Row],[מחזורי פעילות]]=3,H1146=1,טבלה20[[#This Row],[הפרש קבוע אחרון]]&lt;&gt;J1146),1,"")</f>
        <v/>
      </c>
      <c r="S1145" s="14" t="str">
        <f>IF(AND(טבלה20[[#This Row],[מחזורי פעילות]]=3,H1146=1,טבלה20[[#This Row],[הפרש קבוע אחרון]]=J1146),1,"")</f>
        <v/>
      </c>
      <c r="T1145" s="14" t="str">
        <f>IF(AND(טבלה20[[#This Row],[דילוג]]=1,טבלה20[[#This Row],[הפרש קבוע אחרון]]=J1144,טבלה20[[#This Row],[מחזורי פעילות]]&gt;1),1,"")</f>
        <v/>
      </c>
      <c r="U1145" s="14">
        <f>IF(OR(AND(טבלה20[[#This Row],[מחזורי פעילות]]&lt;&gt;"",Q1146=""),AND(טבלה20[[#This Row],[פעילות]]=3,Q1146=1)),טבלה20[[#This Row],[מחזורי פעילות]],"")</f>
        <v>5</v>
      </c>
      <c r="V1145" s="14">
        <f>IF(טבלה20[[#This Row],[באיזה מחזור נעקר אחרי קביעה?]]&lt;&gt;"",1,"")</f>
        <v>1</v>
      </c>
      <c r="W1145" s="14" t="str">
        <f>IF(AND(טבלה20[[#This Row],[באיזה מחזור נעקר אחרי קביעה?]]&lt;&gt;"",טבלה20[[#This Row],[CycleNumber]]&gt;B1146),טבלה20[[#This Row],[באיזה מחזור נעקר אחרי קביעה?]],"")</f>
        <v/>
      </c>
      <c r="X1145" s="14" t="str">
        <f>IF(AND(טבלה20[[#This Row],[הפרש קבוע אחרון]]&lt;&gt;"",J1144=""),טבלה20[[#This Row],[CycleNumber]],"")</f>
        <v/>
      </c>
      <c r="Y1145" s="14" t="str">
        <f>IF(OR(טבלה20[[#This Row],[CycleNumber]]&gt;B1146,B1146=""),טבלה20[[#This Row],[CycleNumber]],"")</f>
        <v/>
      </c>
      <c r="Z11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5" t="s">
        <v>98</v>
      </c>
      <c r="AS1145">
        <v>7</v>
      </c>
      <c r="AT1145">
        <v>26</v>
      </c>
      <c r="AU1145">
        <f t="shared" si="37"/>
        <v>0</v>
      </c>
      <c r="AV1145" t="str">
        <f t="shared" si="38"/>
        <v/>
      </c>
    </row>
    <row r="1146" spans="1:48" x14ac:dyDescent="0.25">
      <c r="A1146" t="s">
        <v>98</v>
      </c>
      <c r="B1146">
        <v>9</v>
      </c>
      <c r="C1146">
        <v>0</v>
      </c>
      <c r="D1146">
        <v>1</v>
      </c>
      <c r="E1146">
        <v>0</v>
      </c>
      <c r="F1146">
        <v>28</v>
      </c>
      <c r="G1146">
        <f>טבלה20[[#This Row],[LengthofCycle]]+1</f>
        <v>29</v>
      </c>
      <c r="H1146">
        <f>IF(טבלה20[[#This Row],[CycleNumber]]&gt;2,IF(AND(טבלה20[[#This Row],[LengthofCycle]]-F1145=F1145-F1144,טבלה20[[#This Row],[LengthofCycle]]-F1145&lt;&gt;0),1,""),"")</f>
        <v>1</v>
      </c>
      <c r="I1146">
        <f>IF(טבלה20[[#This Row],[דילוג]]=1,SUM(H1146:H1147),"")</f>
        <v>1</v>
      </c>
      <c r="J1146">
        <f>IF(AND(טבלה20[[#This Row],[CycleNumber]]&gt;B1145,טבלה20[[#This Row],[CycleNumber]]&gt;2),IF(טבלה20[[#This Row],[דילוג]]=1,טבלה20[[#This Row],[LengthofCycle]]-F1145,J1145),"")</f>
        <v>1</v>
      </c>
      <c r="K1146">
        <f>IF(AND(טבלה20[[#This Row],[CycleNumber]]&gt;B1145,טבלה20[[#This Row],[CycleNumber]]&gt;2),IF(טבלה20[[#This Row],[דילוג]]=1,1,IF(MAX(K1144:K1145)=1,1,IF(טבלה20[[#This Row],[LengthofCycle]]-F1145&lt;&gt;טבלה20[[#This Row],[הפרש קבוע אחרון]],0,""))),"")</f>
        <v>1</v>
      </c>
      <c r="L1146">
        <f>IF(טבלה20[[#This Row],[CycleNumber]]&lt;3,"",IF(טבלה20[[#This Row],[דילוג]]=1,1,IF(L1145="","",IF(טבלה20[[#This Row],[LengthofCycle]]-F1145=טבלה20[[#This Row],[הפרש קבוע אחרון]],1,IF(L1145+1&gt;3,"",L1145+1)))))</f>
        <v>1</v>
      </c>
      <c r="M1146" t="str">
        <f>IF(AND(טבלה20[[#This Row],[פעילות]]=1,L1147=2,L1148=1,B1148&gt;טבלה20[[#This Row],[CycleNumber]]),1,"")</f>
        <v/>
      </c>
      <c r="N1146" t="str">
        <f>IF(AND(טבלה20[[#This Row],[האם יש לאישה וסת דילוג?]]=1,טבלה20[[#This Row],[CycleNumber]]&gt;5),IF(AND(טבלה20[[#This Row],[LengthofCycle]]=F1143,F1145=F1142,F1144=F1141),1,""),"")</f>
        <v/>
      </c>
      <c r="O1146">
        <f>IF(OR(טבלה20[[#This Row],[פעילות]]="",L1145=""),"",IF(טבלה20[[#This Row],[פעילות]]=1,1,0))</f>
        <v>1</v>
      </c>
      <c r="P1146">
        <f>IF(AND(טבלה20[[#This Row],[הפרש קבוע אחרון]]&lt;&gt;"",טבלה20[[#This Row],[CycleNumber]]&lt;B1147,B1147&lt;&gt;"",טבלה20[[#This Row],[פעילות]]&lt;4),IF(F1147-טבלה20[[#This Row],[LengthofCycle]]=טבלה20[[#This Row],[הפרש קבוע אחרון]],1,0),"")</f>
        <v>0</v>
      </c>
      <c r="Q1146" s="14">
        <f>IF(טבלה20[[#This Row],[פעילות]]="","",IF(OR(Q1145="",AND(טבלה20[[#This Row],[דילוג]]=1,L1145=3)),1,Q1145+1))</f>
        <v>1</v>
      </c>
      <c r="R1146" s="14" t="str">
        <f>IF(AND(טבלה20[[#This Row],[מחזורי פעילות]]=3,H1147=1,טבלה20[[#This Row],[הפרש קבוע אחרון]]&lt;&gt;J1147),1,"")</f>
        <v/>
      </c>
      <c r="S1146" s="14" t="str">
        <f>IF(AND(טבלה20[[#This Row],[מחזורי פעילות]]=3,H1147=1,טבלה20[[#This Row],[הפרש קבוע אחרון]]=J1147),1,"")</f>
        <v/>
      </c>
      <c r="T1146" s="14" t="str">
        <f>IF(AND(טבלה20[[#This Row],[דילוג]]=1,טבלה20[[#This Row],[הפרש קבוע אחרון]]=J1145,טבלה20[[#This Row],[מחזורי פעילות]]&gt;1),1,"")</f>
        <v/>
      </c>
      <c r="U1146" s="14" t="str">
        <f>IF(OR(AND(טבלה20[[#This Row],[מחזורי פעילות]]&lt;&gt;"",Q1147=""),AND(טבלה20[[#This Row],[פעילות]]=3,Q1147=1)),טבלה20[[#This Row],[מחזורי פעילות]],"")</f>
        <v/>
      </c>
      <c r="V1146" s="14" t="str">
        <f>IF(טבלה20[[#This Row],[באיזה מחזור נעקר אחרי קביעה?]]&lt;&gt;"",1,"")</f>
        <v/>
      </c>
      <c r="W1146" s="14" t="str">
        <f>IF(AND(טבלה20[[#This Row],[באיזה מחזור נעקר אחרי קביעה?]]&lt;&gt;"",טבלה20[[#This Row],[CycleNumber]]&gt;B1147),טבלה20[[#This Row],[באיזה מחזור נעקר אחרי קביעה?]],"")</f>
        <v/>
      </c>
      <c r="X1146" s="14" t="str">
        <f>IF(AND(טבלה20[[#This Row],[הפרש קבוע אחרון]]&lt;&gt;"",J1145=""),טבלה20[[#This Row],[CycleNumber]],"")</f>
        <v/>
      </c>
      <c r="Y1146" s="14" t="str">
        <f>IF(OR(טבלה20[[#This Row],[CycleNumber]]&gt;B1147,B1147=""),טבלה20[[#This Row],[CycleNumber]],"")</f>
        <v/>
      </c>
      <c r="Z11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6" t="s">
        <v>98</v>
      </c>
      <c r="AS1146">
        <v>8</v>
      </c>
      <c r="AT1146">
        <v>27</v>
      </c>
      <c r="AU1146">
        <f t="shared" si="37"/>
        <v>0</v>
      </c>
      <c r="AV1146" t="str">
        <f t="shared" si="38"/>
        <v/>
      </c>
    </row>
    <row r="1147" spans="1:48" x14ac:dyDescent="0.25">
      <c r="A1147" t="s">
        <v>98</v>
      </c>
      <c r="B1147">
        <v>10</v>
      </c>
      <c r="C1147">
        <v>0</v>
      </c>
      <c r="D1147">
        <v>1</v>
      </c>
      <c r="E1147">
        <v>0</v>
      </c>
      <c r="F1147">
        <v>28</v>
      </c>
      <c r="G1147">
        <f>טבלה20[[#This Row],[LengthofCycle]]+1</f>
        <v>29</v>
      </c>
      <c r="H1147" t="str">
        <f>IF(טבלה20[[#This Row],[CycleNumber]]&gt;2,IF(AND(טבלה20[[#This Row],[LengthofCycle]]-F1146=F1146-F1145,טבלה20[[#This Row],[LengthofCycle]]-F1146&lt;&gt;0),1,""),"")</f>
        <v/>
      </c>
      <c r="I1147" t="str">
        <f>IF(טבלה20[[#This Row],[דילוג]]=1,SUM(H1147:H1148),"")</f>
        <v/>
      </c>
      <c r="J1147">
        <f>IF(AND(טבלה20[[#This Row],[CycleNumber]]&gt;B1146,טבלה20[[#This Row],[CycleNumber]]&gt;2),IF(טבלה20[[#This Row],[דילוג]]=1,טבלה20[[#This Row],[LengthofCycle]]-F1146,J1146),"")</f>
        <v>1</v>
      </c>
      <c r="K1147">
        <f>IF(AND(טבלה20[[#This Row],[CycleNumber]]&gt;B1146,טבלה20[[#This Row],[CycleNumber]]&gt;2),IF(טבלה20[[#This Row],[דילוג]]=1,1,IF(MAX(K1145:K1146)=1,1,IF(טבלה20[[#This Row],[LengthofCycle]]-F1146&lt;&gt;טבלה20[[#This Row],[הפרש קבוע אחרון]],0,""))),"")</f>
        <v>1</v>
      </c>
      <c r="L1147">
        <f>IF(טבלה20[[#This Row],[CycleNumber]]&lt;3,"",IF(טבלה20[[#This Row],[דילוג]]=1,1,IF(L1146="","",IF(טבלה20[[#This Row],[LengthofCycle]]-F1146=טבלה20[[#This Row],[הפרש קבוע אחרון]],1,IF(L1146+1&gt;3,"",L1146+1)))))</f>
        <v>2</v>
      </c>
      <c r="M1147" t="str">
        <f>IF(AND(טבלה20[[#This Row],[פעילות]]=1,L1148=2,L1149=1,B1149&gt;טבלה20[[#This Row],[CycleNumber]]),1,"")</f>
        <v/>
      </c>
      <c r="N1147" t="str">
        <f>IF(AND(טבלה20[[#This Row],[האם יש לאישה וסת דילוג?]]=1,טבלה20[[#This Row],[CycleNumber]]&gt;5),IF(AND(טבלה20[[#This Row],[LengthofCycle]]=F1144,F1146=F1143,F1145=F1142),1,""),"")</f>
        <v/>
      </c>
      <c r="O1147">
        <f>IF(OR(טבלה20[[#This Row],[פעילות]]="",L1146=""),"",IF(טבלה20[[#This Row],[פעילות]]=1,1,0))</f>
        <v>0</v>
      </c>
      <c r="P1147">
        <f>IF(AND(טבלה20[[#This Row],[הפרש קבוע אחרון]]&lt;&gt;"",טבלה20[[#This Row],[CycleNumber]]&lt;B1148,B1148&lt;&gt;"",טבלה20[[#This Row],[פעילות]]&lt;4),IF(F1148-טבלה20[[#This Row],[LengthofCycle]]=טבלה20[[#This Row],[הפרש קבוע אחרון]],1,0),"")</f>
        <v>0</v>
      </c>
      <c r="Q1147" s="14">
        <f>IF(טבלה20[[#This Row],[פעילות]]="","",IF(OR(Q1146="",AND(טבלה20[[#This Row],[דילוג]]=1,L1146=3)),1,Q1146+1))</f>
        <v>2</v>
      </c>
      <c r="R1147" s="14" t="str">
        <f>IF(AND(טבלה20[[#This Row],[מחזורי פעילות]]=3,H1148=1,טבלה20[[#This Row],[הפרש קבוע אחרון]]&lt;&gt;J1148),1,"")</f>
        <v/>
      </c>
      <c r="S1147" s="14" t="str">
        <f>IF(AND(טבלה20[[#This Row],[מחזורי פעילות]]=3,H1148=1,טבלה20[[#This Row],[הפרש קבוע אחרון]]=J1148),1,"")</f>
        <v/>
      </c>
      <c r="T1147" s="14" t="str">
        <f>IF(AND(טבלה20[[#This Row],[דילוג]]=1,טבלה20[[#This Row],[הפרש קבוע אחרון]]=J1146,טבלה20[[#This Row],[מחזורי פעילות]]&gt;1),1,"")</f>
        <v/>
      </c>
      <c r="U1147" s="14" t="str">
        <f>IF(OR(AND(טבלה20[[#This Row],[מחזורי פעילות]]&lt;&gt;"",Q1148=""),AND(טבלה20[[#This Row],[פעילות]]=3,Q1148=1)),טבלה20[[#This Row],[מחזורי פעילות]],"")</f>
        <v/>
      </c>
      <c r="V1147" s="14" t="str">
        <f>IF(טבלה20[[#This Row],[באיזה מחזור נעקר אחרי קביעה?]]&lt;&gt;"",1,"")</f>
        <v/>
      </c>
      <c r="W1147" s="14" t="str">
        <f>IF(AND(טבלה20[[#This Row],[באיזה מחזור נעקר אחרי קביעה?]]&lt;&gt;"",טבלה20[[#This Row],[CycleNumber]]&gt;B1148),טבלה20[[#This Row],[באיזה מחזור נעקר אחרי קביעה?]],"")</f>
        <v/>
      </c>
      <c r="X1147" s="14" t="str">
        <f>IF(AND(טבלה20[[#This Row],[הפרש קבוע אחרון]]&lt;&gt;"",J1146=""),טבלה20[[#This Row],[CycleNumber]],"")</f>
        <v/>
      </c>
      <c r="Y1147" s="14" t="str">
        <f>IF(OR(טבלה20[[#This Row],[CycleNumber]]&gt;B1148,B1148=""),טבלה20[[#This Row],[CycleNumber]],"")</f>
        <v/>
      </c>
      <c r="Z11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7" t="s">
        <v>98</v>
      </c>
      <c r="AS1147">
        <v>9</v>
      </c>
      <c r="AT1147">
        <v>28</v>
      </c>
      <c r="AU1147">
        <f t="shared" si="37"/>
        <v>1</v>
      </c>
      <c r="AV1147" t="str">
        <f t="shared" si="38"/>
        <v/>
      </c>
    </row>
    <row r="1148" spans="1:48" x14ac:dyDescent="0.25">
      <c r="A1148" t="s">
        <v>98</v>
      </c>
      <c r="B1148">
        <v>11</v>
      </c>
      <c r="C1148">
        <v>0</v>
      </c>
      <c r="D1148">
        <v>1</v>
      </c>
      <c r="E1148">
        <v>0</v>
      </c>
      <c r="F1148">
        <v>28</v>
      </c>
      <c r="G1148">
        <f>טבלה20[[#This Row],[LengthofCycle]]+1</f>
        <v>29</v>
      </c>
      <c r="H1148" t="str">
        <f>IF(טבלה20[[#This Row],[CycleNumber]]&gt;2,IF(AND(טבלה20[[#This Row],[LengthofCycle]]-F1147=F1147-F1146,טבלה20[[#This Row],[LengthofCycle]]-F1147&lt;&gt;0),1,""),"")</f>
        <v/>
      </c>
      <c r="I1148" t="str">
        <f>IF(טבלה20[[#This Row],[דילוג]]=1,SUM(H1148:H1149),"")</f>
        <v/>
      </c>
      <c r="J1148">
        <f>IF(AND(טבלה20[[#This Row],[CycleNumber]]&gt;B1147,טבלה20[[#This Row],[CycleNumber]]&gt;2),IF(טבלה20[[#This Row],[דילוג]]=1,טבלה20[[#This Row],[LengthofCycle]]-F1147,J1147),"")</f>
        <v>1</v>
      </c>
      <c r="K1148">
        <f>IF(AND(טבלה20[[#This Row],[CycleNumber]]&gt;B1147,טבלה20[[#This Row],[CycleNumber]]&gt;2),IF(טבלה20[[#This Row],[דילוג]]=1,1,IF(MAX(K1146:K1147)=1,1,IF(טבלה20[[#This Row],[LengthofCycle]]-F1147&lt;&gt;טבלה20[[#This Row],[הפרש קבוע אחרון]],0,""))),"")</f>
        <v>1</v>
      </c>
      <c r="L1148">
        <f>IF(טבלה20[[#This Row],[CycleNumber]]&lt;3,"",IF(טבלה20[[#This Row],[דילוג]]=1,1,IF(L1147="","",IF(טבלה20[[#This Row],[LengthofCycle]]-F1147=טבלה20[[#This Row],[הפרש קבוע אחרון]],1,IF(L1147+1&gt;3,"",L1147+1)))))</f>
        <v>3</v>
      </c>
      <c r="M1148" t="str">
        <f>IF(AND(טבלה20[[#This Row],[פעילות]]=1,L1149=2,L1150=1,B1150&gt;טבלה20[[#This Row],[CycleNumber]]),1,"")</f>
        <v/>
      </c>
      <c r="N1148" t="str">
        <f>IF(AND(טבלה20[[#This Row],[האם יש לאישה וסת דילוג?]]=1,טבלה20[[#This Row],[CycleNumber]]&gt;5),IF(AND(טבלה20[[#This Row],[LengthofCycle]]=F1145,F1147=F1144,F1146=F1143),1,""),"")</f>
        <v/>
      </c>
      <c r="O1148">
        <f>IF(OR(טבלה20[[#This Row],[פעילות]]="",L1147=""),"",IF(טבלה20[[#This Row],[פעילות]]=1,1,0))</f>
        <v>0</v>
      </c>
      <c r="P1148">
        <f>IF(AND(טבלה20[[#This Row],[הפרש קבוע אחרון]]&lt;&gt;"",טבלה20[[#This Row],[CycleNumber]]&lt;B1149,B1149&lt;&gt;"",טבלה20[[#This Row],[פעילות]]&lt;4),IF(F1149-טבלה20[[#This Row],[LengthofCycle]]=טבלה20[[#This Row],[הפרש קבוע אחרון]],1,0),"")</f>
        <v>0</v>
      </c>
      <c r="Q1148" s="14">
        <f>IF(טבלה20[[#This Row],[פעילות]]="","",IF(OR(Q1147="",AND(טבלה20[[#This Row],[דילוג]]=1,L1147=3)),1,Q1147+1))</f>
        <v>3</v>
      </c>
      <c r="R1148" s="14" t="str">
        <f>IF(AND(טבלה20[[#This Row],[מחזורי פעילות]]=3,H1149=1,טבלה20[[#This Row],[הפרש קבוע אחרון]]&lt;&gt;J1149),1,"")</f>
        <v/>
      </c>
      <c r="S1148" s="14" t="str">
        <f>IF(AND(טבלה20[[#This Row],[מחזורי פעילות]]=3,H1149=1,טבלה20[[#This Row],[הפרש קבוע אחרון]]=J1149),1,"")</f>
        <v/>
      </c>
      <c r="T1148" s="14" t="str">
        <f>IF(AND(טבלה20[[#This Row],[דילוג]]=1,טבלה20[[#This Row],[הפרש קבוע אחרון]]=J1147,טבלה20[[#This Row],[מחזורי פעילות]]&gt;1),1,"")</f>
        <v/>
      </c>
      <c r="U1148" s="14">
        <f>IF(OR(AND(טבלה20[[#This Row],[מחזורי פעילות]]&lt;&gt;"",Q1149=""),AND(טבלה20[[#This Row],[פעילות]]=3,Q1149=1)),טבלה20[[#This Row],[מחזורי פעילות]],"")</f>
        <v>3</v>
      </c>
      <c r="V1148" s="14">
        <f>IF(טבלה20[[#This Row],[באיזה מחזור נעקר אחרי קביעה?]]&lt;&gt;"",1,"")</f>
        <v>1</v>
      </c>
      <c r="W1148" s="14" t="str">
        <f>IF(AND(טבלה20[[#This Row],[באיזה מחזור נעקר אחרי קביעה?]]&lt;&gt;"",טבלה20[[#This Row],[CycleNumber]]&gt;B1149),טבלה20[[#This Row],[באיזה מחזור נעקר אחרי קביעה?]],"")</f>
        <v/>
      </c>
      <c r="X1148" s="14" t="str">
        <f>IF(AND(טבלה20[[#This Row],[הפרש קבוע אחרון]]&lt;&gt;"",J1147=""),טבלה20[[#This Row],[CycleNumber]],"")</f>
        <v/>
      </c>
      <c r="Y1148" s="14" t="str">
        <f>IF(OR(טבלה20[[#This Row],[CycleNumber]]&gt;B1149,B1149=""),טבלה20[[#This Row],[CycleNumber]],"")</f>
        <v/>
      </c>
      <c r="Z11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8" t="s">
        <v>98</v>
      </c>
      <c r="AS1148">
        <v>10</v>
      </c>
      <c r="AT1148">
        <v>28</v>
      </c>
      <c r="AU1148">
        <f t="shared" si="37"/>
        <v>0</v>
      </c>
      <c r="AV1148" t="str">
        <f t="shared" si="38"/>
        <v/>
      </c>
    </row>
    <row r="1149" spans="1:48" x14ac:dyDescent="0.25">
      <c r="A1149" t="s">
        <v>98</v>
      </c>
      <c r="B1149">
        <v>12</v>
      </c>
      <c r="C1149">
        <v>0</v>
      </c>
      <c r="D1149">
        <v>1</v>
      </c>
      <c r="E1149">
        <v>0</v>
      </c>
      <c r="F1149">
        <v>28</v>
      </c>
      <c r="G1149">
        <f>טבלה20[[#This Row],[LengthofCycle]]+1</f>
        <v>29</v>
      </c>
      <c r="H1149" t="str">
        <f>IF(טבלה20[[#This Row],[CycleNumber]]&gt;2,IF(AND(טבלה20[[#This Row],[LengthofCycle]]-F1148=F1148-F1147,טבלה20[[#This Row],[LengthofCycle]]-F1148&lt;&gt;0),1,""),"")</f>
        <v/>
      </c>
      <c r="I1149" t="str">
        <f>IF(טבלה20[[#This Row],[דילוג]]=1,SUM(H1149:H1150),"")</f>
        <v/>
      </c>
      <c r="J1149">
        <f>IF(AND(טבלה20[[#This Row],[CycleNumber]]&gt;B1148,טבלה20[[#This Row],[CycleNumber]]&gt;2),IF(טבלה20[[#This Row],[דילוג]]=1,טבלה20[[#This Row],[LengthofCycle]]-F1148,J1148),"")</f>
        <v>1</v>
      </c>
      <c r="K1149">
        <f>IF(AND(טבלה20[[#This Row],[CycleNumber]]&gt;B1148,טבלה20[[#This Row],[CycleNumber]]&gt;2),IF(טבלה20[[#This Row],[דילוג]]=1,1,IF(MAX(K1147:K1148)=1,1,IF(טבלה20[[#This Row],[LengthofCycle]]-F1148&lt;&gt;טבלה20[[#This Row],[הפרש קבוע אחרון]],0,""))),"")</f>
        <v>1</v>
      </c>
      <c r="L1149" t="str">
        <f>IF(טבלה20[[#This Row],[CycleNumber]]&lt;3,"",IF(טבלה20[[#This Row],[דילוג]]=1,1,IF(L1148="","",IF(טבלה20[[#This Row],[LengthofCycle]]-F1148=טבלה20[[#This Row],[הפרש קבוע אחרון]],1,IF(L1148+1&gt;3,"",L1148+1)))))</f>
        <v/>
      </c>
      <c r="M1149" t="str">
        <f>IF(AND(טבלה20[[#This Row],[פעילות]]=1,L1150=2,L1151=1,B1151&gt;טבלה20[[#This Row],[CycleNumber]]),1,"")</f>
        <v/>
      </c>
      <c r="N1149" t="str">
        <f>IF(AND(טבלה20[[#This Row],[האם יש לאישה וסת דילוג?]]=1,טבלה20[[#This Row],[CycleNumber]]&gt;5),IF(AND(טבלה20[[#This Row],[LengthofCycle]]=F1146,F1148=F1145,F1147=F1144),1,""),"")</f>
        <v/>
      </c>
      <c r="O1149" t="str">
        <f>IF(OR(טבלה20[[#This Row],[פעילות]]="",L1148=""),"",IF(טבלה20[[#This Row],[פעילות]]=1,1,0))</f>
        <v/>
      </c>
      <c r="P1149" t="str">
        <f>IF(AND(טבלה20[[#This Row],[הפרש קבוע אחרון]]&lt;&gt;"",טבלה20[[#This Row],[CycleNumber]]&lt;B1150,B1150&lt;&gt;"",טבלה20[[#This Row],[פעילות]]&lt;4),IF(F1150-טבלה20[[#This Row],[LengthofCycle]]=טבלה20[[#This Row],[הפרש קבוע אחרון]],1,0),"")</f>
        <v/>
      </c>
      <c r="Q1149" s="14" t="str">
        <f>IF(טבלה20[[#This Row],[פעילות]]="","",IF(OR(Q1148="",AND(טבלה20[[#This Row],[דילוג]]=1,L1148=3)),1,Q1148+1))</f>
        <v/>
      </c>
      <c r="R1149" s="14" t="str">
        <f>IF(AND(טבלה20[[#This Row],[מחזורי פעילות]]=3,H1150=1,טבלה20[[#This Row],[הפרש קבוע אחרון]]&lt;&gt;J1150),1,"")</f>
        <v/>
      </c>
      <c r="S1149" s="14" t="str">
        <f>IF(AND(טבלה20[[#This Row],[מחזורי פעילות]]=3,H1150=1,טבלה20[[#This Row],[הפרש קבוע אחרון]]=J1150),1,"")</f>
        <v/>
      </c>
      <c r="T1149" s="14" t="str">
        <f>IF(AND(טבלה20[[#This Row],[דילוג]]=1,טבלה20[[#This Row],[הפרש קבוע אחרון]]=J1148,טבלה20[[#This Row],[מחזורי פעילות]]&gt;1),1,"")</f>
        <v/>
      </c>
      <c r="U1149" s="14" t="str">
        <f>IF(OR(AND(טבלה20[[#This Row],[מחזורי פעילות]]&lt;&gt;"",Q1150=""),AND(טבלה20[[#This Row],[פעילות]]=3,Q1150=1)),טבלה20[[#This Row],[מחזורי פעילות]],"")</f>
        <v/>
      </c>
      <c r="V1149" s="14" t="str">
        <f>IF(טבלה20[[#This Row],[באיזה מחזור נעקר אחרי קביעה?]]&lt;&gt;"",1,"")</f>
        <v/>
      </c>
      <c r="W1149" s="14" t="str">
        <f>IF(AND(טבלה20[[#This Row],[באיזה מחזור נעקר אחרי קביעה?]]&lt;&gt;"",טבלה20[[#This Row],[CycleNumber]]&gt;B1150),טבלה20[[#This Row],[באיזה מחזור נעקר אחרי קביעה?]],"")</f>
        <v/>
      </c>
      <c r="X1149" s="14" t="str">
        <f>IF(AND(טבלה20[[#This Row],[הפרש קבוע אחרון]]&lt;&gt;"",J1148=""),טבלה20[[#This Row],[CycleNumber]],"")</f>
        <v/>
      </c>
      <c r="Y1149" s="14" t="str">
        <f>IF(OR(טבלה20[[#This Row],[CycleNumber]]&gt;B1150,B1150=""),טבלה20[[#This Row],[CycleNumber]],"")</f>
        <v/>
      </c>
      <c r="Z11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49" t="s">
        <v>98</v>
      </c>
      <c r="AS1149">
        <v>11</v>
      </c>
      <c r="AT1149">
        <v>28</v>
      </c>
      <c r="AU1149">
        <f t="shared" si="37"/>
        <v>0</v>
      </c>
      <c r="AV1149" t="str">
        <f t="shared" si="38"/>
        <v/>
      </c>
    </row>
    <row r="1150" spans="1:48" x14ac:dyDescent="0.25">
      <c r="A1150" t="s">
        <v>98</v>
      </c>
      <c r="B1150">
        <v>13</v>
      </c>
      <c r="C1150">
        <v>0</v>
      </c>
      <c r="D1150">
        <v>1</v>
      </c>
      <c r="E1150">
        <v>0</v>
      </c>
      <c r="F1150">
        <v>28</v>
      </c>
      <c r="G1150">
        <f>טבלה20[[#This Row],[LengthofCycle]]+1</f>
        <v>29</v>
      </c>
      <c r="H1150" t="str">
        <f>IF(טבלה20[[#This Row],[CycleNumber]]&gt;2,IF(AND(טבלה20[[#This Row],[LengthofCycle]]-F1149=F1149-F1148,טבלה20[[#This Row],[LengthofCycle]]-F1149&lt;&gt;0),1,""),"")</f>
        <v/>
      </c>
      <c r="I1150" t="str">
        <f>IF(טבלה20[[#This Row],[דילוג]]=1,SUM(H1150:H1151),"")</f>
        <v/>
      </c>
      <c r="J1150">
        <f>IF(AND(טבלה20[[#This Row],[CycleNumber]]&gt;B1149,טבלה20[[#This Row],[CycleNumber]]&gt;2),IF(טבלה20[[#This Row],[דילוג]]=1,טבלה20[[#This Row],[LengthofCycle]]-F1149,J1149),"")</f>
        <v>1</v>
      </c>
      <c r="K1150">
        <f>IF(AND(טבלה20[[#This Row],[CycleNumber]]&gt;B1149,טבלה20[[#This Row],[CycleNumber]]&gt;2),IF(טבלה20[[#This Row],[דילוג]]=1,1,IF(MAX(K1148:K1149)=1,1,IF(טבלה20[[#This Row],[LengthofCycle]]-F1149&lt;&gt;טבלה20[[#This Row],[הפרש קבוע אחרון]],0,""))),"")</f>
        <v>1</v>
      </c>
      <c r="L1150" t="str">
        <f>IF(טבלה20[[#This Row],[CycleNumber]]&lt;3,"",IF(טבלה20[[#This Row],[דילוג]]=1,1,IF(L1149="","",IF(טבלה20[[#This Row],[LengthofCycle]]-F1149=טבלה20[[#This Row],[הפרש קבוע אחרון]],1,IF(L1149+1&gt;3,"",L1149+1)))))</f>
        <v/>
      </c>
      <c r="M1150" t="str">
        <f>IF(AND(טבלה20[[#This Row],[פעילות]]=1,L1151=2,L1152=1,B1152&gt;טבלה20[[#This Row],[CycleNumber]]),1,"")</f>
        <v/>
      </c>
      <c r="N1150" t="str">
        <f>IF(AND(טבלה20[[#This Row],[האם יש לאישה וסת דילוג?]]=1,טבלה20[[#This Row],[CycleNumber]]&gt;5),IF(AND(טבלה20[[#This Row],[LengthofCycle]]=F1147,F1149=F1146,F1148=F1145),1,""),"")</f>
        <v/>
      </c>
      <c r="O1150" t="str">
        <f>IF(OR(טבלה20[[#This Row],[פעילות]]="",L1149=""),"",IF(טבלה20[[#This Row],[פעילות]]=1,1,0))</f>
        <v/>
      </c>
      <c r="P1150" t="str">
        <f>IF(AND(טבלה20[[#This Row],[הפרש קבוע אחרון]]&lt;&gt;"",טבלה20[[#This Row],[CycleNumber]]&lt;B1151,B1151&lt;&gt;"",טבלה20[[#This Row],[פעילות]]&lt;4),IF(F1151-טבלה20[[#This Row],[LengthofCycle]]=טבלה20[[#This Row],[הפרש קבוע אחרון]],1,0),"")</f>
        <v/>
      </c>
      <c r="Q1150" s="14" t="str">
        <f>IF(טבלה20[[#This Row],[פעילות]]="","",IF(OR(Q1149="",AND(טבלה20[[#This Row],[דילוג]]=1,L1149=3)),1,Q1149+1))</f>
        <v/>
      </c>
      <c r="R1150" s="14" t="str">
        <f>IF(AND(טבלה20[[#This Row],[מחזורי פעילות]]=3,H1151=1,טבלה20[[#This Row],[הפרש קבוע אחרון]]&lt;&gt;J1151),1,"")</f>
        <v/>
      </c>
      <c r="S1150" s="14" t="str">
        <f>IF(AND(טבלה20[[#This Row],[מחזורי פעילות]]=3,H1151=1,טבלה20[[#This Row],[הפרש קבוע אחרון]]=J1151),1,"")</f>
        <v/>
      </c>
      <c r="T1150" s="14" t="str">
        <f>IF(AND(טבלה20[[#This Row],[דילוג]]=1,טבלה20[[#This Row],[הפרש קבוע אחרון]]=J1149,טבלה20[[#This Row],[מחזורי פעילות]]&gt;1),1,"")</f>
        <v/>
      </c>
      <c r="U1150" s="14" t="str">
        <f>IF(OR(AND(טבלה20[[#This Row],[מחזורי פעילות]]&lt;&gt;"",Q1151=""),AND(טבלה20[[#This Row],[פעילות]]=3,Q1151=1)),טבלה20[[#This Row],[מחזורי פעילות]],"")</f>
        <v/>
      </c>
      <c r="V1150" s="14" t="str">
        <f>IF(טבלה20[[#This Row],[באיזה מחזור נעקר אחרי קביעה?]]&lt;&gt;"",1,"")</f>
        <v/>
      </c>
      <c r="W1150" s="14" t="str">
        <f>IF(AND(טבלה20[[#This Row],[באיזה מחזור נעקר אחרי קביעה?]]&lt;&gt;"",טבלה20[[#This Row],[CycleNumber]]&gt;B1151),טבלה20[[#This Row],[באיזה מחזור נעקר אחרי קביעה?]],"")</f>
        <v/>
      </c>
      <c r="X1150" s="14" t="str">
        <f>IF(AND(טבלה20[[#This Row],[הפרש קבוע אחרון]]&lt;&gt;"",J1149=""),טבלה20[[#This Row],[CycleNumber]],"")</f>
        <v/>
      </c>
      <c r="Y1150" s="14">
        <f>IF(OR(טבלה20[[#This Row],[CycleNumber]]&gt;B1151,B1151=""),טבלה20[[#This Row],[CycleNumber]],"")</f>
        <v>13</v>
      </c>
      <c r="Z11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0" t="s">
        <v>98</v>
      </c>
      <c r="AS1150">
        <v>12</v>
      </c>
      <c r="AT1150">
        <v>28</v>
      </c>
      <c r="AU1150">
        <f t="shared" si="37"/>
        <v>0</v>
      </c>
      <c r="AV1150" t="str">
        <f t="shared" si="38"/>
        <v/>
      </c>
    </row>
    <row r="1151" spans="1:48" x14ac:dyDescent="0.25">
      <c r="A1151" t="s">
        <v>99</v>
      </c>
      <c r="B1151">
        <v>1</v>
      </c>
      <c r="C1151">
        <v>1</v>
      </c>
      <c r="D1151">
        <v>1</v>
      </c>
      <c r="E1151">
        <v>0</v>
      </c>
      <c r="F1151">
        <v>31</v>
      </c>
      <c r="G1151">
        <f>טבלה20[[#This Row],[LengthofCycle]]+1</f>
        <v>32</v>
      </c>
      <c r="H1151" t="str">
        <f>IF(טבלה20[[#This Row],[CycleNumber]]&gt;2,IF(AND(טבלה20[[#This Row],[LengthofCycle]]-F1150=F1150-F1149,טבלה20[[#This Row],[LengthofCycle]]-F1150&lt;&gt;0),1,""),"")</f>
        <v/>
      </c>
      <c r="I1151" t="str">
        <f>IF(טבלה20[[#This Row],[דילוג]]=1,SUM(H1151:H1152),"")</f>
        <v/>
      </c>
      <c r="J1151" t="str">
        <f>IF(AND(טבלה20[[#This Row],[CycleNumber]]&gt;B1150,טבלה20[[#This Row],[CycleNumber]]&gt;2),IF(טבלה20[[#This Row],[דילוג]]=1,טבלה20[[#This Row],[LengthofCycle]]-F1150,J1150),"")</f>
        <v/>
      </c>
      <c r="K1151" t="str">
        <f>IF(AND(טבלה20[[#This Row],[CycleNumber]]&gt;B1150,טבלה20[[#This Row],[CycleNumber]]&gt;2),IF(טבלה20[[#This Row],[דילוג]]=1,1,IF(MAX(K1149:K1150)=1,1,IF(טבלה20[[#This Row],[LengthofCycle]]-F1150&lt;&gt;טבלה20[[#This Row],[הפרש קבוע אחרון]],0,""))),"")</f>
        <v/>
      </c>
      <c r="L1151" t="str">
        <f>IF(טבלה20[[#This Row],[CycleNumber]]&lt;3,"",IF(טבלה20[[#This Row],[דילוג]]=1,1,IF(L1150="","",IF(טבלה20[[#This Row],[LengthofCycle]]-F1150=טבלה20[[#This Row],[הפרש קבוע אחרון]],1,IF(L1150+1&gt;3,"",L1150+1)))))</f>
        <v/>
      </c>
      <c r="M1151" t="str">
        <f>IF(AND(טבלה20[[#This Row],[פעילות]]=1,L1152=2,L1153=1,B1153&gt;טבלה20[[#This Row],[CycleNumber]]),1,"")</f>
        <v/>
      </c>
      <c r="N1151" t="str">
        <f>IF(AND(טבלה20[[#This Row],[האם יש לאישה וסת דילוג?]]=1,טבלה20[[#This Row],[CycleNumber]]&gt;5),IF(AND(טבלה20[[#This Row],[LengthofCycle]]=F1148,F1150=F1147,F1149=F1146),1,""),"")</f>
        <v/>
      </c>
      <c r="O1151" t="str">
        <f>IF(OR(טבלה20[[#This Row],[פעילות]]="",L1150=""),"",IF(טבלה20[[#This Row],[פעילות]]=1,1,0))</f>
        <v/>
      </c>
      <c r="P1151" t="str">
        <f>IF(AND(טבלה20[[#This Row],[הפרש קבוע אחרון]]&lt;&gt;"",טבלה20[[#This Row],[CycleNumber]]&lt;B1152,B1152&lt;&gt;"",טבלה20[[#This Row],[פעילות]]&lt;4),IF(F1152-טבלה20[[#This Row],[LengthofCycle]]=טבלה20[[#This Row],[הפרש קבוע אחרון]],1,0),"")</f>
        <v/>
      </c>
      <c r="Q1151" s="14" t="str">
        <f>IF(טבלה20[[#This Row],[פעילות]]="","",IF(OR(Q1150="",AND(טבלה20[[#This Row],[דילוג]]=1,L1150=3)),1,Q1150+1))</f>
        <v/>
      </c>
      <c r="R1151" s="14" t="str">
        <f>IF(AND(טבלה20[[#This Row],[מחזורי פעילות]]=3,H1152=1,טבלה20[[#This Row],[הפרש קבוע אחרון]]&lt;&gt;J1152),1,"")</f>
        <v/>
      </c>
      <c r="S1151" s="14" t="str">
        <f>IF(AND(טבלה20[[#This Row],[מחזורי פעילות]]=3,H1152=1,טבלה20[[#This Row],[הפרש קבוע אחרון]]=J1152),1,"")</f>
        <v/>
      </c>
      <c r="T1151" s="14" t="str">
        <f>IF(AND(טבלה20[[#This Row],[דילוג]]=1,טבלה20[[#This Row],[הפרש קבוע אחרון]]=J1150,טבלה20[[#This Row],[מחזורי פעילות]]&gt;1),1,"")</f>
        <v/>
      </c>
      <c r="U1151" s="14" t="str">
        <f>IF(OR(AND(טבלה20[[#This Row],[מחזורי פעילות]]&lt;&gt;"",Q1152=""),AND(טבלה20[[#This Row],[פעילות]]=3,Q1152=1)),טבלה20[[#This Row],[מחזורי פעילות]],"")</f>
        <v/>
      </c>
      <c r="V1151" s="14" t="str">
        <f>IF(טבלה20[[#This Row],[באיזה מחזור נעקר אחרי קביעה?]]&lt;&gt;"",1,"")</f>
        <v/>
      </c>
      <c r="W1151" s="14" t="str">
        <f>IF(AND(טבלה20[[#This Row],[באיזה מחזור נעקר אחרי קביעה?]]&lt;&gt;"",טבלה20[[#This Row],[CycleNumber]]&gt;B1152),טבלה20[[#This Row],[באיזה מחזור נעקר אחרי קביעה?]],"")</f>
        <v/>
      </c>
      <c r="X1151" s="14" t="str">
        <f>IF(AND(טבלה20[[#This Row],[הפרש קבוע אחרון]]&lt;&gt;"",J1150=""),טבלה20[[#This Row],[CycleNumber]],"")</f>
        <v/>
      </c>
      <c r="Y1151" s="14" t="str">
        <f>IF(OR(טבלה20[[#This Row],[CycleNumber]]&gt;B1152,B1152=""),טבלה20[[#This Row],[CycleNumber]],"")</f>
        <v/>
      </c>
      <c r="Z11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1" t="s">
        <v>98</v>
      </c>
      <c r="AS1151">
        <v>13</v>
      </c>
      <c r="AT1151">
        <v>28</v>
      </c>
      <c r="AU1151">
        <f t="shared" si="37"/>
        <v>0</v>
      </c>
      <c r="AV1151" t="str">
        <f t="shared" si="38"/>
        <v/>
      </c>
    </row>
    <row r="1152" spans="1:48" x14ac:dyDescent="0.25">
      <c r="A1152" t="s">
        <v>99</v>
      </c>
      <c r="B1152">
        <v>2</v>
      </c>
      <c r="C1152">
        <v>1</v>
      </c>
      <c r="D1152">
        <v>1</v>
      </c>
      <c r="E1152">
        <v>0</v>
      </c>
      <c r="F1152">
        <v>28</v>
      </c>
      <c r="G1152">
        <f>טבלה20[[#This Row],[LengthofCycle]]+1</f>
        <v>29</v>
      </c>
      <c r="H1152" t="str">
        <f>IF(טבלה20[[#This Row],[CycleNumber]]&gt;2,IF(AND(טבלה20[[#This Row],[LengthofCycle]]-F1151=F1151-F1150,טבלה20[[#This Row],[LengthofCycle]]-F1151&lt;&gt;0),1,""),"")</f>
        <v/>
      </c>
      <c r="I1152" t="str">
        <f>IF(טבלה20[[#This Row],[דילוג]]=1,SUM(H1152:H1153),"")</f>
        <v/>
      </c>
      <c r="J1152" t="str">
        <f>IF(AND(טבלה20[[#This Row],[CycleNumber]]&gt;B1151,טבלה20[[#This Row],[CycleNumber]]&gt;2),IF(טבלה20[[#This Row],[דילוג]]=1,טבלה20[[#This Row],[LengthofCycle]]-F1151,J1151),"")</f>
        <v/>
      </c>
      <c r="K1152" t="str">
        <f>IF(AND(טבלה20[[#This Row],[CycleNumber]]&gt;B1151,טבלה20[[#This Row],[CycleNumber]]&gt;2),IF(טבלה20[[#This Row],[דילוג]]=1,1,IF(MAX(K1150:K1151)=1,1,IF(טבלה20[[#This Row],[LengthofCycle]]-F1151&lt;&gt;טבלה20[[#This Row],[הפרש קבוע אחרון]],0,""))),"")</f>
        <v/>
      </c>
      <c r="L1152" t="str">
        <f>IF(טבלה20[[#This Row],[CycleNumber]]&lt;3,"",IF(טבלה20[[#This Row],[דילוג]]=1,1,IF(L1151="","",IF(טבלה20[[#This Row],[LengthofCycle]]-F1151=טבלה20[[#This Row],[הפרש קבוע אחרון]],1,IF(L1151+1&gt;3,"",L1151+1)))))</f>
        <v/>
      </c>
      <c r="M1152" t="str">
        <f>IF(AND(טבלה20[[#This Row],[פעילות]]=1,L1153=2,L1154=1,B1154&gt;טבלה20[[#This Row],[CycleNumber]]),1,"")</f>
        <v/>
      </c>
      <c r="N1152" t="str">
        <f>IF(AND(טבלה20[[#This Row],[האם יש לאישה וסת דילוג?]]=1,טבלה20[[#This Row],[CycleNumber]]&gt;5),IF(AND(טבלה20[[#This Row],[LengthofCycle]]=F1149,F1151=F1148,F1150=F1147),1,""),"")</f>
        <v/>
      </c>
      <c r="O1152" t="str">
        <f>IF(OR(טבלה20[[#This Row],[פעילות]]="",L1151=""),"",IF(טבלה20[[#This Row],[פעילות]]=1,1,0))</f>
        <v/>
      </c>
      <c r="P1152" t="str">
        <f>IF(AND(טבלה20[[#This Row],[הפרש קבוע אחרון]]&lt;&gt;"",טבלה20[[#This Row],[CycleNumber]]&lt;B1153,B1153&lt;&gt;"",טבלה20[[#This Row],[פעילות]]&lt;4),IF(F1153-טבלה20[[#This Row],[LengthofCycle]]=טבלה20[[#This Row],[הפרש קבוע אחרון]],1,0),"")</f>
        <v/>
      </c>
      <c r="Q1152" s="14" t="str">
        <f>IF(טבלה20[[#This Row],[פעילות]]="","",IF(OR(Q1151="",AND(טבלה20[[#This Row],[דילוג]]=1,L1151=3)),1,Q1151+1))</f>
        <v/>
      </c>
      <c r="R1152" s="14" t="str">
        <f>IF(AND(טבלה20[[#This Row],[מחזורי פעילות]]=3,H1153=1,טבלה20[[#This Row],[הפרש קבוע אחרון]]&lt;&gt;J1153),1,"")</f>
        <v/>
      </c>
      <c r="S1152" s="14" t="str">
        <f>IF(AND(טבלה20[[#This Row],[מחזורי פעילות]]=3,H1153=1,טבלה20[[#This Row],[הפרש קבוע אחרון]]=J1153),1,"")</f>
        <v/>
      </c>
      <c r="T1152" s="14" t="str">
        <f>IF(AND(טבלה20[[#This Row],[דילוג]]=1,טבלה20[[#This Row],[הפרש קבוע אחרון]]=J1151,טבלה20[[#This Row],[מחזורי פעילות]]&gt;1),1,"")</f>
        <v/>
      </c>
      <c r="U1152" s="14" t="str">
        <f>IF(OR(AND(טבלה20[[#This Row],[מחזורי פעילות]]&lt;&gt;"",Q1153=""),AND(טבלה20[[#This Row],[פעילות]]=3,Q1153=1)),טבלה20[[#This Row],[מחזורי פעילות]],"")</f>
        <v/>
      </c>
      <c r="V1152" s="14" t="str">
        <f>IF(טבלה20[[#This Row],[באיזה מחזור נעקר אחרי קביעה?]]&lt;&gt;"",1,"")</f>
        <v/>
      </c>
      <c r="W1152" s="14" t="str">
        <f>IF(AND(טבלה20[[#This Row],[באיזה מחזור נעקר אחרי קביעה?]]&lt;&gt;"",טבלה20[[#This Row],[CycleNumber]]&gt;B1153),טבלה20[[#This Row],[באיזה מחזור נעקר אחרי קביעה?]],"")</f>
        <v/>
      </c>
      <c r="X1152" s="14" t="str">
        <f>IF(AND(טבלה20[[#This Row],[הפרש קבוע אחרון]]&lt;&gt;"",J1151=""),טבלה20[[#This Row],[CycleNumber]],"")</f>
        <v/>
      </c>
      <c r="Y1152" s="14" t="str">
        <f>IF(OR(טבלה20[[#This Row],[CycleNumber]]&gt;B1153,B1153=""),טבלה20[[#This Row],[CycleNumber]],"")</f>
        <v/>
      </c>
      <c r="Z11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2" t="s">
        <v>99</v>
      </c>
      <c r="AS1152">
        <v>1</v>
      </c>
      <c r="AT1152">
        <v>31</v>
      </c>
      <c r="AU1152" t="str">
        <f t="shared" si="37"/>
        <v/>
      </c>
      <c r="AV1152" t="str">
        <f t="shared" si="38"/>
        <v/>
      </c>
    </row>
    <row r="1153" spans="1:48" x14ac:dyDescent="0.25">
      <c r="A1153" t="s">
        <v>99</v>
      </c>
      <c r="B1153">
        <v>3</v>
      </c>
      <c r="C1153">
        <v>1</v>
      </c>
      <c r="D1153">
        <v>1</v>
      </c>
      <c r="E1153">
        <v>0</v>
      </c>
      <c r="F1153">
        <v>31</v>
      </c>
      <c r="G1153">
        <f>טבלה20[[#This Row],[LengthofCycle]]+1</f>
        <v>32</v>
      </c>
      <c r="H1153" t="str">
        <f>IF(טבלה20[[#This Row],[CycleNumber]]&gt;2,IF(AND(טבלה20[[#This Row],[LengthofCycle]]-F1152=F1152-F1151,טבלה20[[#This Row],[LengthofCycle]]-F1152&lt;&gt;0),1,""),"")</f>
        <v/>
      </c>
      <c r="I1153" t="str">
        <f>IF(טבלה20[[#This Row],[דילוג]]=1,SUM(H1153:H1154),"")</f>
        <v/>
      </c>
      <c r="J1153" t="str">
        <f>IF(AND(טבלה20[[#This Row],[CycleNumber]]&gt;B1152,טבלה20[[#This Row],[CycleNumber]]&gt;2),IF(טבלה20[[#This Row],[דילוג]]=1,טבלה20[[#This Row],[LengthofCycle]]-F1152,J1152),"")</f>
        <v/>
      </c>
      <c r="K1153">
        <f>IF(AND(טבלה20[[#This Row],[CycleNumber]]&gt;B1152,טבלה20[[#This Row],[CycleNumber]]&gt;2),IF(טבלה20[[#This Row],[דילוג]]=1,1,IF(MAX(K1151:K1152)=1,1,IF(טבלה20[[#This Row],[LengthofCycle]]-F1152&lt;&gt;טבלה20[[#This Row],[הפרש קבוע אחרון]],0,""))),"")</f>
        <v>0</v>
      </c>
      <c r="L1153" t="str">
        <f>IF(טבלה20[[#This Row],[CycleNumber]]&lt;3,"",IF(טבלה20[[#This Row],[דילוג]]=1,1,IF(L1152="","",IF(טבלה20[[#This Row],[LengthofCycle]]-F1152=טבלה20[[#This Row],[הפרש קבוע אחרון]],1,IF(L1152+1&gt;3,"",L1152+1)))))</f>
        <v/>
      </c>
      <c r="M1153" t="str">
        <f>IF(AND(טבלה20[[#This Row],[פעילות]]=1,L1154=2,L1155=1,B1155&gt;טבלה20[[#This Row],[CycleNumber]]),1,"")</f>
        <v/>
      </c>
      <c r="N1153" t="str">
        <f>IF(AND(טבלה20[[#This Row],[האם יש לאישה וסת דילוג?]]=1,טבלה20[[#This Row],[CycleNumber]]&gt;5),IF(AND(טבלה20[[#This Row],[LengthofCycle]]=F1150,F1152=F1149,F1151=F1148),1,""),"")</f>
        <v/>
      </c>
      <c r="O1153" t="str">
        <f>IF(OR(טבלה20[[#This Row],[פעילות]]="",L1152=""),"",IF(טבלה20[[#This Row],[פעילות]]=1,1,0))</f>
        <v/>
      </c>
      <c r="P1153" t="str">
        <f>IF(AND(טבלה20[[#This Row],[הפרש קבוע אחרון]]&lt;&gt;"",טבלה20[[#This Row],[CycleNumber]]&lt;B1154,B1154&lt;&gt;"",טבלה20[[#This Row],[פעילות]]&lt;4),IF(F1154-טבלה20[[#This Row],[LengthofCycle]]=טבלה20[[#This Row],[הפרש קבוע אחרון]],1,0),"")</f>
        <v/>
      </c>
      <c r="Q1153" s="14" t="str">
        <f>IF(טבלה20[[#This Row],[פעילות]]="","",IF(OR(Q1152="",AND(טבלה20[[#This Row],[דילוג]]=1,L1152=3)),1,Q1152+1))</f>
        <v/>
      </c>
      <c r="R1153" s="14" t="str">
        <f>IF(AND(טבלה20[[#This Row],[מחזורי פעילות]]=3,H1154=1,טבלה20[[#This Row],[הפרש קבוע אחרון]]&lt;&gt;J1154),1,"")</f>
        <v/>
      </c>
      <c r="S1153" s="14" t="str">
        <f>IF(AND(טבלה20[[#This Row],[מחזורי פעילות]]=3,H1154=1,טבלה20[[#This Row],[הפרש קבוע אחרון]]=J1154),1,"")</f>
        <v/>
      </c>
      <c r="T1153" s="14" t="str">
        <f>IF(AND(טבלה20[[#This Row],[דילוג]]=1,טבלה20[[#This Row],[הפרש קבוע אחרון]]=J1152,טבלה20[[#This Row],[מחזורי פעילות]]&gt;1),1,"")</f>
        <v/>
      </c>
      <c r="U1153" s="14" t="str">
        <f>IF(OR(AND(טבלה20[[#This Row],[מחזורי פעילות]]&lt;&gt;"",Q1154=""),AND(טבלה20[[#This Row],[פעילות]]=3,Q1154=1)),טבלה20[[#This Row],[מחזורי פעילות]],"")</f>
        <v/>
      </c>
      <c r="V1153" s="14" t="str">
        <f>IF(טבלה20[[#This Row],[באיזה מחזור נעקר אחרי קביעה?]]&lt;&gt;"",1,"")</f>
        <v/>
      </c>
      <c r="W1153" s="14" t="str">
        <f>IF(AND(טבלה20[[#This Row],[באיזה מחזור נעקר אחרי קביעה?]]&lt;&gt;"",טבלה20[[#This Row],[CycleNumber]]&gt;B1154),טבלה20[[#This Row],[באיזה מחזור נעקר אחרי קביעה?]],"")</f>
        <v/>
      </c>
      <c r="X1153" s="14" t="str">
        <f>IF(AND(טבלה20[[#This Row],[הפרש קבוע אחרון]]&lt;&gt;"",J1152=""),טבלה20[[#This Row],[CycleNumber]],"")</f>
        <v/>
      </c>
      <c r="Y1153" s="14" t="str">
        <f>IF(OR(טבלה20[[#This Row],[CycleNumber]]&gt;B1154,B1154=""),טבלה20[[#This Row],[CycleNumber]],"")</f>
        <v/>
      </c>
      <c r="Z11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3" t="s">
        <v>99</v>
      </c>
      <c r="AS1153">
        <v>2</v>
      </c>
      <c r="AT1153">
        <v>28</v>
      </c>
      <c r="AU1153" t="str">
        <f t="shared" si="37"/>
        <v/>
      </c>
      <c r="AV1153" t="str">
        <f t="shared" si="38"/>
        <v/>
      </c>
    </row>
    <row r="1154" spans="1:48" x14ac:dyDescent="0.25">
      <c r="A1154" t="s">
        <v>99</v>
      </c>
      <c r="B1154">
        <v>4</v>
      </c>
      <c r="C1154">
        <v>1</v>
      </c>
      <c r="D1154">
        <v>1</v>
      </c>
      <c r="E1154">
        <v>0</v>
      </c>
      <c r="F1154">
        <v>28</v>
      </c>
      <c r="G1154">
        <f>טבלה20[[#This Row],[LengthofCycle]]+1</f>
        <v>29</v>
      </c>
      <c r="H1154" t="str">
        <f>IF(טבלה20[[#This Row],[CycleNumber]]&gt;2,IF(AND(טבלה20[[#This Row],[LengthofCycle]]-F1153=F1153-F1152,טבלה20[[#This Row],[LengthofCycle]]-F1153&lt;&gt;0),1,""),"")</f>
        <v/>
      </c>
      <c r="I1154" t="str">
        <f>IF(טבלה20[[#This Row],[דילוג]]=1,SUM(H1154:H1155),"")</f>
        <v/>
      </c>
      <c r="J1154" t="str">
        <f>IF(AND(טבלה20[[#This Row],[CycleNumber]]&gt;B1153,טבלה20[[#This Row],[CycleNumber]]&gt;2),IF(טבלה20[[#This Row],[דילוג]]=1,טבלה20[[#This Row],[LengthofCycle]]-F1153,J1153),"")</f>
        <v/>
      </c>
      <c r="K1154">
        <f>IF(AND(טבלה20[[#This Row],[CycleNumber]]&gt;B1153,טבלה20[[#This Row],[CycleNumber]]&gt;2),IF(טבלה20[[#This Row],[דילוג]]=1,1,IF(MAX(K1152:K1153)=1,1,IF(טבלה20[[#This Row],[LengthofCycle]]-F1153&lt;&gt;טבלה20[[#This Row],[הפרש קבוע אחרון]],0,""))),"")</f>
        <v>0</v>
      </c>
      <c r="L1154" t="str">
        <f>IF(טבלה20[[#This Row],[CycleNumber]]&lt;3,"",IF(טבלה20[[#This Row],[דילוג]]=1,1,IF(L1153="","",IF(טבלה20[[#This Row],[LengthofCycle]]-F1153=טבלה20[[#This Row],[הפרש קבוע אחרון]],1,IF(L1153+1&gt;3,"",L1153+1)))))</f>
        <v/>
      </c>
      <c r="M1154" t="str">
        <f>IF(AND(טבלה20[[#This Row],[פעילות]]=1,L1155=2,L1156=1,B1156&gt;טבלה20[[#This Row],[CycleNumber]]),1,"")</f>
        <v/>
      </c>
      <c r="N1154" t="str">
        <f>IF(AND(טבלה20[[#This Row],[האם יש לאישה וסת דילוג?]]=1,טבלה20[[#This Row],[CycleNumber]]&gt;5),IF(AND(טבלה20[[#This Row],[LengthofCycle]]=F1151,F1153=F1150,F1152=F1149),1,""),"")</f>
        <v/>
      </c>
      <c r="O1154" t="str">
        <f>IF(OR(טבלה20[[#This Row],[פעילות]]="",L1153=""),"",IF(טבלה20[[#This Row],[פעילות]]=1,1,0))</f>
        <v/>
      </c>
      <c r="P1154" t="str">
        <f>IF(AND(טבלה20[[#This Row],[הפרש קבוע אחרון]]&lt;&gt;"",טבלה20[[#This Row],[CycleNumber]]&lt;B1155,B1155&lt;&gt;"",טבלה20[[#This Row],[פעילות]]&lt;4),IF(F1155-טבלה20[[#This Row],[LengthofCycle]]=טבלה20[[#This Row],[הפרש קבוע אחרון]],1,0),"")</f>
        <v/>
      </c>
      <c r="Q1154" s="14" t="str">
        <f>IF(טבלה20[[#This Row],[פעילות]]="","",IF(OR(Q1153="",AND(טבלה20[[#This Row],[דילוג]]=1,L1153=3)),1,Q1153+1))</f>
        <v/>
      </c>
      <c r="R1154" s="14" t="str">
        <f>IF(AND(טבלה20[[#This Row],[מחזורי פעילות]]=3,H1155=1,טבלה20[[#This Row],[הפרש קבוע אחרון]]&lt;&gt;J1155),1,"")</f>
        <v/>
      </c>
      <c r="S1154" s="14" t="str">
        <f>IF(AND(טבלה20[[#This Row],[מחזורי פעילות]]=3,H1155=1,טבלה20[[#This Row],[הפרש קבוע אחרון]]=J1155),1,"")</f>
        <v/>
      </c>
      <c r="T1154" s="14" t="str">
        <f>IF(AND(טבלה20[[#This Row],[דילוג]]=1,טבלה20[[#This Row],[הפרש קבוע אחרון]]=J1153,טבלה20[[#This Row],[מחזורי פעילות]]&gt;1),1,"")</f>
        <v/>
      </c>
      <c r="U1154" s="14" t="str">
        <f>IF(OR(AND(טבלה20[[#This Row],[מחזורי פעילות]]&lt;&gt;"",Q1155=""),AND(טבלה20[[#This Row],[פעילות]]=3,Q1155=1)),טבלה20[[#This Row],[מחזורי פעילות]],"")</f>
        <v/>
      </c>
      <c r="V1154" s="14" t="str">
        <f>IF(טבלה20[[#This Row],[באיזה מחזור נעקר אחרי קביעה?]]&lt;&gt;"",1,"")</f>
        <v/>
      </c>
      <c r="W1154" s="14" t="str">
        <f>IF(AND(טבלה20[[#This Row],[באיזה מחזור נעקר אחרי קביעה?]]&lt;&gt;"",טבלה20[[#This Row],[CycleNumber]]&gt;B1155),טבלה20[[#This Row],[באיזה מחזור נעקר אחרי קביעה?]],"")</f>
        <v/>
      </c>
      <c r="X1154" s="14" t="str">
        <f>IF(AND(טבלה20[[#This Row],[הפרש קבוע אחרון]]&lt;&gt;"",J1153=""),טבלה20[[#This Row],[CycleNumber]],"")</f>
        <v/>
      </c>
      <c r="Y1154" s="14" t="str">
        <f>IF(OR(טבלה20[[#This Row],[CycleNumber]]&gt;B1155,B1155=""),טבלה20[[#This Row],[CycleNumber]],"")</f>
        <v/>
      </c>
      <c r="Z11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4" t="s">
        <v>99</v>
      </c>
      <c r="AS1154">
        <v>3</v>
      </c>
      <c r="AT1154">
        <v>31</v>
      </c>
      <c r="AU1154">
        <f t="shared" si="37"/>
        <v>0</v>
      </c>
      <c r="AV1154" t="str">
        <f t="shared" si="38"/>
        <v/>
      </c>
    </row>
    <row r="1155" spans="1:48" x14ac:dyDescent="0.25">
      <c r="A1155" t="s">
        <v>99</v>
      </c>
      <c r="B1155">
        <v>5</v>
      </c>
      <c r="C1155">
        <v>1</v>
      </c>
      <c r="D1155">
        <v>1</v>
      </c>
      <c r="E1155">
        <v>0</v>
      </c>
      <c r="F1155">
        <v>29</v>
      </c>
      <c r="G1155">
        <f>טבלה20[[#This Row],[LengthofCycle]]+1</f>
        <v>30</v>
      </c>
      <c r="H1155" t="str">
        <f>IF(טבלה20[[#This Row],[CycleNumber]]&gt;2,IF(AND(טבלה20[[#This Row],[LengthofCycle]]-F1154=F1154-F1153,טבלה20[[#This Row],[LengthofCycle]]-F1154&lt;&gt;0),1,""),"")</f>
        <v/>
      </c>
      <c r="I1155" t="str">
        <f>IF(טבלה20[[#This Row],[דילוג]]=1,SUM(H1155:H1156),"")</f>
        <v/>
      </c>
      <c r="J1155" t="str">
        <f>IF(AND(טבלה20[[#This Row],[CycleNumber]]&gt;B1154,טבלה20[[#This Row],[CycleNumber]]&gt;2),IF(טבלה20[[#This Row],[דילוג]]=1,טבלה20[[#This Row],[LengthofCycle]]-F1154,J1154),"")</f>
        <v/>
      </c>
      <c r="K1155">
        <f>IF(AND(טבלה20[[#This Row],[CycleNumber]]&gt;B1154,טבלה20[[#This Row],[CycleNumber]]&gt;2),IF(טבלה20[[#This Row],[דילוג]]=1,1,IF(MAX(K1153:K1154)=1,1,IF(טבלה20[[#This Row],[LengthofCycle]]-F1154&lt;&gt;טבלה20[[#This Row],[הפרש קבוע אחרון]],0,""))),"")</f>
        <v>0</v>
      </c>
      <c r="L1155" t="str">
        <f>IF(טבלה20[[#This Row],[CycleNumber]]&lt;3,"",IF(טבלה20[[#This Row],[דילוג]]=1,1,IF(L1154="","",IF(טבלה20[[#This Row],[LengthofCycle]]-F1154=טבלה20[[#This Row],[הפרש קבוע אחרון]],1,IF(L1154+1&gt;3,"",L1154+1)))))</f>
        <v/>
      </c>
      <c r="M1155" t="str">
        <f>IF(AND(טבלה20[[#This Row],[פעילות]]=1,L1156=2,L1157=1,B1157&gt;טבלה20[[#This Row],[CycleNumber]]),1,"")</f>
        <v/>
      </c>
      <c r="N1155" t="str">
        <f>IF(AND(טבלה20[[#This Row],[האם יש לאישה וסת דילוג?]]=1,טבלה20[[#This Row],[CycleNumber]]&gt;5),IF(AND(טבלה20[[#This Row],[LengthofCycle]]=F1152,F1154=F1151,F1153=F1150),1,""),"")</f>
        <v/>
      </c>
      <c r="O1155" t="str">
        <f>IF(OR(טבלה20[[#This Row],[פעילות]]="",L1154=""),"",IF(טבלה20[[#This Row],[פעילות]]=1,1,0))</f>
        <v/>
      </c>
      <c r="P1155" t="str">
        <f>IF(AND(טבלה20[[#This Row],[הפרש קבוע אחרון]]&lt;&gt;"",טבלה20[[#This Row],[CycleNumber]]&lt;B1156,B1156&lt;&gt;"",טבלה20[[#This Row],[פעילות]]&lt;4),IF(F1156-טבלה20[[#This Row],[LengthofCycle]]=טבלה20[[#This Row],[הפרש קבוע אחרון]],1,0),"")</f>
        <v/>
      </c>
      <c r="Q1155" s="14" t="str">
        <f>IF(טבלה20[[#This Row],[פעילות]]="","",IF(OR(Q1154="",AND(טבלה20[[#This Row],[דילוג]]=1,L1154=3)),1,Q1154+1))</f>
        <v/>
      </c>
      <c r="R1155" s="14" t="str">
        <f>IF(AND(טבלה20[[#This Row],[מחזורי פעילות]]=3,H1156=1,טבלה20[[#This Row],[הפרש קבוע אחרון]]&lt;&gt;J1156),1,"")</f>
        <v/>
      </c>
      <c r="S1155" s="14" t="str">
        <f>IF(AND(טבלה20[[#This Row],[מחזורי פעילות]]=3,H1156=1,טבלה20[[#This Row],[הפרש קבוע אחרון]]=J1156),1,"")</f>
        <v/>
      </c>
      <c r="T1155" s="14" t="str">
        <f>IF(AND(טבלה20[[#This Row],[דילוג]]=1,טבלה20[[#This Row],[הפרש קבוע אחרון]]=J1154,טבלה20[[#This Row],[מחזורי פעילות]]&gt;1),1,"")</f>
        <v/>
      </c>
      <c r="U1155" s="14" t="str">
        <f>IF(OR(AND(טבלה20[[#This Row],[מחזורי פעילות]]&lt;&gt;"",Q1156=""),AND(טבלה20[[#This Row],[פעילות]]=3,Q1156=1)),טבלה20[[#This Row],[מחזורי פעילות]],"")</f>
        <v/>
      </c>
      <c r="V1155" s="14" t="str">
        <f>IF(טבלה20[[#This Row],[באיזה מחזור נעקר אחרי קביעה?]]&lt;&gt;"",1,"")</f>
        <v/>
      </c>
      <c r="W1155" s="14" t="str">
        <f>IF(AND(טבלה20[[#This Row],[באיזה מחזור נעקר אחרי קביעה?]]&lt;&gt;"",טבלה20[[#This Row],[CycleNumber]]&gt;B1156),טבלה20[[#This Row],[באיזה מחזור נעקר אחרי קביעה?]],"")</f>
        <v/>
      </c>
      <c r="X1155" s="14" t="str">
        <f>IF(AND(טבלה20[[#This Row],[הפרש קבוע אחרון]]&lt;&gt;"",J1154=""),טבלה20[[#This Row],[CycleNumber]],"")</f>
        <v/>
      </c>
      <c r="Y1155" s="14" t="str">
        <f>IF(OR(טבלה20[[#This Row],[CycleNumber]]&gt;B1156,B1156=""),טבלה20[[#This Row],[CycleNumber]],"")</f>
        <v/>
      </c>
      <c r="Z11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5" t="s">
        <v>99</v>
      </c>
      <c r="AS1155">
        <v>4</v>
      </c>
      <c r="AT1155">
        <v>28</v>
      </c>
      <c r="AU1155">
        <f t="shared" si="37"/>
        <v>0</v>
      </c>
      <c r="AV1155" t="str">
        <f t="shared" si="38"/>
        <v/>
      </c>
    </row>
    <row r="1156" spans="1:48" x14ac:dyDescent="0.25">
      <c r="A1156" t="s">
        <v>99</v>
      </c>
      <c r="B1156">
        <v>6</v>
      </c>
      <c r="C1156">
        <v>1</v>
      </c>
      <c r="D1156">
        <v>1</v>
      </c>
      <c r="E1156">
        <v>0</v>
      </c>
      <c r="F1156">
        <v>26</v>
      </c>
      <c r="G1156">
        <f>טבלה20[[#This Row],[LengthofCycle]]+1</f>
        <v>27</v>
      </c>
      <c r="H1156" t="str">
        <f>IF(טבלה20[[#This Row],[CycleNumber]]&gt;2,IF(AND(טבלה20[[#This Row],[LengthofCycle]]-F1155=F1155-F1154,טבלה20[[#This Row],[LengthofCycle]]-F1155&lt;&gt;0),1,""),"")</f>
        <v/>
      </c>
      <c r="I1156" t="str">
        <f>IF(טבלה20[[#This Row],[דילוג]]=1,SUM(H1156:H1157),"")</f>
        <v/>
      </c>
      <c r="J1156" t="str">
        <f>IF(AND(טבלה20[[#This Row],[CycleNumber]]&gt;B1155,טבלה20[[#This Row],[CycleNumber]]&gt;2),IF(טבלה20[[#This Row],[דילוג]]=1,טבלה20[[#This Row],[LengthofCycle]]-F1155,J1155),"")</f>
        <v/>
      </c>
      <c r="K1156">
        <f>IF(AND(טבלה20[[#This Row],[CycleNumber]]&gt;B1155,טבלה20[[#This Row],[CycleNumber]]&gt;2),IF(טבלה20[[#This Row],[דילוג]]=1,1,IF(MAX(K1154:K1155)=1,1,IF(טבלה20[[#This Row],[LengthofCycle]]-F1155&lt;&gt;טבלה20[[#This Row],[הפרש קבוע אחרון]],0,""))),"")</f>
        <v>0</v>
      </c>
      <c r="L1156" t="str">
        <f>IF(טבלה20[[#This Row],[CycleNumber]]&lt;3,"",IF(טבלה20[[#This Row],[דילוג]]=1,1,IF(L1155="","",IF(טבלה20[[#This Row],[LengthofCycle]]-F1155=טבלה20[[#This Row],[הפרש קבוע אחרון]],1,IF(L1155+1&gt;3,"",L1155+1)))))</f>
        <v/>
      </c>
      <c r="M1156" t="str">
        <f>IF(AND(טבלה20[[#This Row],[פעילות]]=1,L1157=2,L1158=1,B1158&gt;טבלה20[[#This Row],[CycleNumber]]),1,"")</f>
        <v/>
      </c>
      <c r="N1156" t="str">
        <f>IF(AND(טבלה20[[#This Row],[האם יש לאישה וסת דילוג?]]=1,טבלה20[[#This Row],[CycleNumber]]&gt;5),IF(AND(טבלה20[[#This Row],[LengthofCycle]]=F1153,F1155=F1152,F1154=F1151),1,""),"")</f>
        <v/>
      </c>
      <c r="O1156" t="str">
        <f>IF(OR(טבלה20[[#This Row],[פעילות]]="",L1155=""),"",IF(טבלה20[[#This Row],[פעילות]]=1,1,0))</f>
        <v/>
      </c>
      <c r="P1156" t="str">
        <f>IF(AND(טבלה20[[#This Row],[הפרש קבוע אחרון]]&lt;&gt;"",טבלה20[[#This Row],[CycleNumber]]&lt;B1157,B1157&lt;&gt;"",טבלה20[[#This Row],[פעילות]]&lt;4),IF(F1157-טבלה20[[#This Row],[LengthofCycle]]=טבלה20[[#This Row],[הפרש קבוע אחרון]],1,0),"")</f>
        <v/>
      </c>
      <c r="Q1156" s="14" t="str">
        <f>IF(טבלה20[[#This Row],[פעילות]]="","",IF(OR(Q1155="",AND(טבלה20[[#This Row],[דילוג]]=1,L1155=3)),1,Q1155+1))</f>
        <v/>
      </c>
      <c r="R1156" s="14" t="str">
        <f>IF(AND(טבלה20[[#This Row],[מחזורי פעילות]]=3,H1157=1,טבלה20[[#This Row],[הפרש קבוע אחרון]]&lt;&gt;J1157),1,"")</f>
        <v/>
      </c>
      <c r="S1156" s="14" t="str">
        <f>IF(AND(טבלה20[[#This Row],[מחזורי פעילות]]=3,H1157=1,טבלה20[[#This Row],[הפרש קבוע אחרון]]=J1157),1,"")</f>
        <v/>
      </c>
      <c r="T1156" s="14" t="str">
        <f>IF(AND(טבלה20[[#This Row],[דילוג]]=1,טבלה20[[#This Row],[הפרש קבוע אחרון]]=J1155,טבלה20[[#This Row],[מחזורי פעילות]]&gt;1),1,"")</f>
        <v/>
      </c>
      <c r="U1156" s="14" t="str">
        <f>IF(OR(AND(טבלה20[[#This Row],[מחזורי פעילות]]&lt;&gt;"",Q1157=""),AND(טבלה20[[#This Row],[פעילות]]=3,Q1157=1)),טבלה20[[#This Row],[מחזורי פעילות]],"")</f>
        <v/>
      </c>
      <c r="V1156" s="14" t="str">
        <f>IF(טבלה20[[#This Row],[באיזה מחזור נעקר אחרי קביעה?]]&lt;&gt;"",1,"")</f>
        <v/>
      </c>
      <c r="W1156" s="14" t="str">
        <f>IF(AND(טבלה20[[#This Row],[באיזה מחזור נעקר אחרי קביעה?]]&lt;&gt;"",טבלה20[[#This Row],[CycleNumber]]&gt;B1157),טבלה20[[#This Row],[באיזה מחזור נעקר אחרי קביעה?]],"")</f>
        <v/>
      </c>
      <c r="X1156" s="14" t="str">
        <f>IF(AND(טבלה20[[#This Row],[הפרש קבוע אחרון]]&lt;&gt;"",J1155=""),טבלה20[[#This Row],[CycleNumber]],"")</f>
        <v/>
      </c>
      <c r="Y1156" s="14" t="str">
        <f>IF(OR(טבלה20[[#This Row],[CycleNumber]]&gt;B1157,B1157=""),טבלה20[[#This Row],[CycleNumber]],"")</f>
        <v/>
      </c>
      <c r="Z11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6" t="s">
        <v>99</v>
      </c>
      <c r="AS1156">
        <v>5</v>
      </c>
      <c r="AT1156">
        <v>29</v>
      </c>
      <c r="AU1156">
        <f t="shared" si="37"/>
        <v>0</v>
      </c>
      <c r="AV1156" t="str">
        <f t="shared" si="38"/>
        <v/>
      </c>
    </row>
    <row r="1157" spans="1:48" x14ac:dyDescent="0.25">
      <c r="A1157" t="s">
        <v>99</v>
      </c>
      <c r="B1157">
        <v>7</v>
      </c>
      <c r="C1157">
        <v>1</v>
      </c>
      <c r="D1157">
        <v>1</v>
      </c>
      <c r="E1157">
        <v>0</v>
      </c>
      <c r="F1157">
        <v>28</v>
      </c>
      <c r="G1157">
        <f>טבלה20[[#This Row],[LengthofCycle]]+1</f>
        <v>29</v>
      </c>
      <c r="H1157" t="str">
        <f>IF(טבלה20[[#This Row],[CycleNumber]]&gt;2,IF(AND(טבלה20[[#This Row],[LengthofCycle]]-F1156=F1156-F1155,טבלה20[[#This Row],[LengthofCycle]]-F1156&lt;&gt;0),1,""),"")</f>
        <v/>
      </c>
      <c r="I1157" t="str">
        <f>IF(טבלה20[[#This Row],[דילוג]]=1,SUM(H1157:H1158),"")</f>
        <v/>
      </c>
      <c r="J1157" t="str">
        <f>IF(AND(טבלה20[[#This Row],[CycleNumber]]&gt;B1156,טבלה20[[#This Row],[CycleNumber]]&gt;2),IF(טבלה20[[#This Row],[דילוג]]=1,טבלה20[[#This Row],[LengthofCycle]]-F1156,J1156),"")</f>
        <v/>
      </c>
      <c r="K1157">
        <f>IF(AND(טבלה20[[#This Row],[CycleNumber]]&gt;B1156,טבלה20[[#This Row],[CycleNumber]]&gt;2),IF(טבלה20[[#This Row],[דילוג]]=1,1,IF(MAX(K1155:K1156)=1,1,IF(טבלה20[[#This Row],[LengthofCycle]]-F1156&lt;&gt;טבלה20[[#This Row],[הפרש קבוע אחרון]],0,""))),"")</f>
        <v>0</v>
      </c>
      <c r="L1157" t="str">
        <f>IF(טבלה20[[#This Row],[CycleNumber]]&lt;3,"",IF(טבלה20[[#This Row],[דילוג]]=1,1,IF(L1156="","",IF(טבלה20[[#This Row],[LengthofCycle]]-F1156=טבלה20[[#This Row],[הפרש קבוע אחרון]],1,IF(L1156+1&gt;3,"",L1156+1)))))</f>
        <v/>
      </c>
      <c r="M1157" t="str">
        <f>IF(AND(טבלה20[[#This Row],[פעילות]]=1,L1158=2,L1159=1,B1159&gt;טבלה20[[#This Row],[CycleNumber]]),1,"")</f>
        <v/>
      </c>
      <c r="N1157" t="str">
        <f>IF(AND(טבלה20[[#This Row],[האם יש לאישה וסת דילוג?]]=1,טבלה20[[#This Row],[CycleNumber]]&gt;5),IF(AND(טבלה20[[#This Row],[LengthofCycle]]=F1154,F1156=F1153,F1155=F1152),1,""),"")</f>
        <v/>
      </c>
      <c r="O1157" t="str">
        <f>IF(OR(טבלה20[[#This Row],[פעילות]]="",L1156=""),"",IF(טבלה20[[#This Row],[פעילות]]=1,1,0))</f>
        <v/>
      </c>
      <c r="P1157" t="str">
        <f>IF(AND(טבלה20[[#This Row],[הפרש קבוע אחרון]]&lt;&gt;"",טבלה20[[#This Row],[CycleNumber]]&lt;B1158,B1158&lt;&gt;"",טבלה20[[#This Row],[פעילות]]&lt;4),IF(F1158-טבלה20[[#This Row],[LengthofCycle]]=טבלה20[[#This Row],[הפרש קבוע אחרון]],1,0),"")</f>
        <v/>
      </c>
      <c r="Q1157" s="14" t="str">
        <f>IF(טבלה20[[#This Row],[פעילות]]="","",IF(OR(Q1156="",AND(טבלה20[[#This Row],[דילוג]]=1,L1156=3)),1,Q1156+1))</f>
        <v/>
      </c>
      <c r="R1157" s="14" t="str">
        <f>IF(AND(טבלה20[[#This Row],[מחזורי פעילות]]=3,H1158=1,טבלה20[[#This Row],[הפרש קבוע אחרון]]&lt;&gt;J1158),1,"")</f>
        <v/>
      </c>
      <c r="S1157" s="14" t="str">
        <f>IF(AND(טבלה20[[#This Row],[מחזורי פעילות]]=3,H1158=1,טבלה20[[#This Row],[הפרש קבוע אחרון]]=J1158),1,"")</f>
        <v/>
      </c>
      <c r="T1157" s="14" t="str">
        <f>IF(AND(טבלה20[[#This Row],[דילוג]]=1,טבלה20[[#This Row],[הפרש קבוע אחרון]]=J1156,טבלה20[[#This Row],[מחזורי פעילות]]&gt;1),1,"")</f>
        <v/>
      </c>
      <c r="U1157" s="14" t="str">
        <f>IF(OR(AND(טבלה20[[#This Row],[מחזורי פעילות]]&lt;&gt;"",Q1158=""),AND(טבלה20[[#This Row],[פעילות]]=3,Q1158=1)),טבלה20[[#This Row],[מחזורי פעילות]],"")</f>
        <v/>
      </c>
      <c r="V1157" s="14" t="str">
        <f>IF(טבלה20[[#This Row],[באיזה מחזור נעקר אחרי קביעה?]]&lt;&gt;"",1,"")</f>
        <v/>
      </c>
      <c r="W1157" s="14" t="str">
        <f>IF(AND(טבלה20[[#This Row],[באיזה מחזור נעקר אחרי קביעה?]]&lt;&gt;"",טבלה20[[#This Row],[CycleNumber]]&gt;B1158),טבלה20[[#This Row],[באיזה מחזור נעקר אחרי קביעה?]],"")</f>
        <v/>
      </c>
      <c r="X1157" s="14" t="str">
        <f>IF(AND(טבלה20[[#This Row],[הפרש קבוע אחרון]]&lt;&gt;"",J1156=""),טבלה20[[#This Row],[CycleNumber]],"")</f>
        <v/>
      </c>
      <c r="Y1157" s="14" t="str">
        <f>IF(OR(טבלה20[[#This Row],[CycleNumber]]&gt;B1158,B1158=""),טבלה20[[#This Row],[CycleNumber]],"")</f>
        <v/>
      </c>
      <c r="Z11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7" t="s">
        <v>99</v>
      </c>
      <c r="AS1157">
        <v>6</v>
      </c>
      <c r="AT1157">
        <v>26</v>
      </c>
      <c r="AU1157">
        <f t="shared" ref="AU1157:AU1220" si="39">IF(AS1157=AS1155+2,IF(AND(AT1155-AT1156=AT1156-AT1157,AT1155-AT1156&lt;&gt;0),1,0),"")</f>
        <v>0</v>
      </c>
      <c r="AV1157" t="str">
        <f t="shared" si="38"/>
        <v/>
      </c>
    </row>
    <row r="1158" spans="1:48" x14ac:dyDescent="0.25">
      <c r="A1158" t="s">
        <v>99</v>
      </c>
      <c r="B1158">
        <v>8</v>
      </c>
      <c r="C1158">
        <v>1</v>
      </c>
      <c r="D1158">
        <v>1</v>
      </c>
      <c r="E1158">
        <v>0</v>
      </c>
      <c r="F1158">
        <v>27</v>
      </c>
      <c r="G1158">
        <f>טבלה20[[#This Row],[LengthofCycle]]+1</f>
        <v>28</v>
      </c>
      <c r="H1158" t="str">
        <f>IF(טבלה20[[#This Row],[CycleNumber]]&gt;2,IF(AND(טבלה20[[#This Row],[LengthofCycle]]-F1157=F1157-F1156,טבלה20[[#This Row],[LengthofCycle]]-F1157&lt;&gt;0),1,""),"")</f>
        <v/>
      </c>
      <c r="I1158" t="str">
        <f>IF(טבלה20[[#This Row],[דילוג]]=1,SUM(H1158:H1159),"")</f>
        <v/>
      </c>
      <c r="J1158" t="str">
        <f>IF(AND(טבלה20[[#This Row],[CycleNumber]]&gt;B1157,טבלה20[[#This Row],[CycleNumber]]&gt;2),IF(טבלה20[[#This Row],[דילוג]]=1,טבלה20[[#This Row],[LengthofCycle]]-F1157,J1157),"")</f>
        <v/>
      </c>
      <c r="K1158">
        <f>IF(AND(טבלה20[[#This Row],[CycleNumber]]&gt;B1157,טבלה20[[#This Row],[CycleNumber]]&gt;2),IF(טבלה20[[#This Row],[דילוג]]=1,1,IF(MAX(K1156:K1157)=1,1,IF(טבלה20[[#This Row],[LengthofCycle]]-F1157&lt;&gt;טבלה20[[#This Row],[הפרש קבוע אחרון]],0,""))),"")</f>
        <v>0</v>
      </c>
      <c r="L1158" t="str">
        <f>IF(טבלה20[[#This Row],[CycleNumber]]&lt;3,"",IF(טבלה20[[#This Row],[דילוג]]=1,1,IF(L1157="","",IF(טבלה20[[#This Row],[LengthofCycle]]-F1157=טבלה20[[#This Row],[הפרש קבוע אחרון]],1,IF(L1157+1&gt;3,"",L1157+1)))))</f>
        <v/>
      </c>
      <c r="M1158" t="str">
        <f>IF(AND(טבלה20[[#This Row],[פעילות]]=1,L1159=2,L1160=1,B1160&gt;טבלה20[[#This Row],[CycleNumber]]),1,"")</f>
        <v/>
      </c>
      <c r="N1158" t="str">
        <f>IF(AND(טבלה20[[#This Row],[האם יש לאישה וסת דילוג?]]=1,טבלה20[[#This Row],[CycleNumber]]&gt;5),IF(AND(טבלה20[[#This Row],[LengthofCycle]]=F1155,F1157=F1154,F1156=F1153),1,""),"")</f>
        <v/>
      </c>
      <c r="O1158" t="str">
        <f>IF(OR(טבלה20[[#This Row],[פעילות]]="",L1157=""),"",IF(טבלה20[[#This Row],[פעילות]]=1,1,0))</f>
        <v/>
      </c>
      <c r="P1158" t="str">
        <f>IF(AND(טבלה20[[#This Row],[הפרש קבוע אחרון]]&lt;&gt;"",טבלה20[[#This Row],[CycleNumber]]&lt;B1159,B1159&lt;&gt;"",טבלה20[[#This Row],[פעילות]]&lt;4),IF(F1159-טבלה20[[#This Row],[LengthofCycle]]=טבלה20[[#This Row],[הפרש קבוע אחרון]],1,0),"")</f>
        <v/>
      </c>
      <c r="Q1158" s="14" t="str">
        <f>IF(טבלה20[[#This Row],[פעילות]]="","",IF(OR(Q1157="",AND(טבלה20[[#This Row],[דילוג]]=1,L1157=3)),1,Q1157+1))</f>
        <v/>
      </c>
      <c r="R1158" s="14" t="str">
        <f>IF(AND(טבלה20[[#This Row],[מחזורי פעילות]]=3,H1159=1,טבלה20[[#This Row],[הפרש קבוע אחרון]]&lt;&gt;J1159),1,"")</f>
        <v/>
      </c>
      <c r="S1158" s="14" t="str">
        <f>IF(AND(טבלה20[[#This Row],[מחזורי פעילות]]=3,H1159=1,טבלה20[[#This Row],[הפרש קבוע אחרון]]=J1159),1,"")</f>
        <v/>
      </c>
      <c r="T1158" s="14" t="str">
        <f>IF(AND(טבלה20[[#This Row],[דילוג]]=1,טבלה20[[#This Row],[הפרש קבוע אחרון]]=J1157,טבלה20[[#This Row],[מחזורי פעילות]]&gt;1),1,"")</f>
        <v/>
      </c>
      <c r="U1158" s="14" t="str">
        <f>IF(OR(AND(טבלה20[[#This Row],[מחזורי פעילות]]&lt;&gt;"",Q1159=""),AND(טבלה20[[#This Row],[פעילות]]=3,Q1159=1)),טבלה20[[#This Row],[מחזורי פעילות]],"")</f>
        <v/>
      </c>
      <c r="V1158" s="14" t="str">
        <f>IF(טבלה20[[#This Row],[באיזה מחזור נעקר אחרי קביעה?]]&lt;&gt;"",1,"")</f>
        <v/>
      </c>
      <c r="W1158" s="14" t="str">
        <f>IF(AND(טבלה20[[#This Row],[באיזה מחזור נעקר אחרי קביעה?]]&lt;&gt;"",טבלה20[[#This Row],[CycleNumber]]&gt;B1159),טבלה20[[#This Row],[באיזה מחזור נעקר אחרי קביעה?]],"")</f>
        <v/>
      </c>
      <c r="X1158" s="14" t="str">
        <f>IF(AND(טבלה20[[#This Row],[הפרש קבוע אחרון]]&lt;&gt;"",J1157=""),טבלה20[[#This Row],[CycleNumber]],"")</f>
        <v/>
      </c>
      <c r="Y1158" s="14" t="str">
        <f>IF(OR(טבלה20[[#This Row],[CycleNumber]]&gt;B1159,B1159=""),טבלה20[[#This Row],[CycleNumber]],"")</f>
        <v/>
      </c>
      <c r="Z11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8" t="s">
        <v>99</v>
      </c>
      <c r="AS1158">
        <v>7</v>
      </c>
      <c r="AT1158">
        <v>28</v>
      </c>
      <c r="AU1158">
        <f t="shared" si="39"/>
        <v>0</v>
      </c>
      <c r="AV1158" t="str">
        <f t="shared" ref="AV1158:AV1221" si="40">IF(AND(AU1158=1,AU1157=1),1,"")</f>
        <v/>
      </c>
    </row>
    <row r="1159" spans="1:48" x14ac:dyDescent="0.25">
      <c r="A1159" t="s">
        <v>99</v>
      </c>
      <c r="B1159">
        <v>9</v>
      </c>
      <c r="C1159">
        <v>1</v>
      </c>
      <c r="D1159">
        <v>1</v>
      </c>
      <c r="E1159">
        <v>0</v>
      </c>
      <c r="F1159">
        <v>26</v>
      </c>
      <c r="G1159">
        <f>טבלה20[[#This Row],[LengthofCycle]]+1</f>
        <v>27</v>
      </c>
      <c r="H1159">
        <f>IF(טבלה20[[#This Row],[CycleNumber]]&gt;2,IF(AND(טבלה20[[#This Row],[LengthofCycle]]-F1158=F1158-F1157,טבלה20[[#This Row],[LengthofCycle]]-F1158&lt;&gt;0),1,""),"")</f>
        <v>1</v>
      </c>
      <c r="I1159">
        <f>IF(טבלה20[[#This Row],[דילוג]]=1,SUM(H1159:H1160),"")</f>
        <v>2</v>
      </c>
      <c r="J1159">
        <f>IF(AND(טבלה20[[#This Row],[CycleNumber]]&gt;B1158,טבלה20[[#This Row],[CycleNumber]]&gt;2),IF(טבלה20[[#This Row],[דילוג]]=1,טבלה20[[#This Row],[LengthofCycle]]-F1158,J1158),"")</f>
        <v>-1</v>
      </c>
      <c r="K1159">
        <f>IF(AND(טבלה20[[#This Row],[CycleNumber]]&gt;B1158,טבלה20[[#This Row],[CycleNumber]]&gt;2),IF(טבלה20[[#This Row],[דילוג]]=1,1,IF(MAX(K1157:K1158)=1,1,IF(טבלה20[[#This Row],[LengthofCycle]]-F1158&lt;&gt;טבלה20[[#This Row],[הפרש קבוע אחרון]],0,""))),"")</f>
        <v>1</v>
      </c>
      <c r="L1159">
        <f>IF(טבלה20[[#This Row],[CycleNumber]]&lt;3,"",IF(טבלה20[[#This Row],[דילוג]]=1,1,IF(L1158="","",IF(טבלה20[[#This Row],[LengthofCycle]]-F1158=טבלה20[[#This Row],[הפרש קבוע אחרון]],1,IF(L1158+1&gt;3,"",L1158+1)))))</f>
        <v>1</v>
      </c>
      <c r="M1159" t="str">
        <f>IF(AND(טבלה20[[#This Row],[פעילות]]=1,L1160=2,L1161=1,B1161&gt;טבלה20[[#This Row],[CycleNumber]]),1,"")</f>
        <v/>
      </c>
      <c r="N1159" t="str">
        <f>IF(AND(טבלה20[[#This Row],[האם יש לאישה וסת דילוג?]]=1,טבלה20[[#This Row],[CycleNumber]]&gt;5),IF(AND(טבלה20[[#This Row],[LengthofCycle]]=F1156,F1158=F1155,F1157=F1154),1,""),"")</f>
        <v/>
      </c>
      <c r="O1159" t="str">
        <f>IF(OR(טבלה20[[#This Row],[פעילות]]="",L1158=""),"",IF(טבלה20[[#This Row],[פעילות]]=1,1,0))</f>
        <v/>
      </c>
      <c r="P1159">
        <f>IF(AND(טבלה20[[#This Row],[הפרש קבוע אחרון]]&lt;&gt;"",טבלה20[[#This Row],[CycleNumber]]&lt;B1160,B1160&lt;&gt;"",טבלה20[[#This Row],[פעילות]]&lt;4),IF(F1160-טבלה20[[#This Row],[LengthofCycle]]=טבלה20[[#This Row],[הפרש קבוע אחרון]],1,0),"")</f>
        <v>1</v>
      </c>
      <c r="Q1159" s="14">
        <f>IF(טבלה20[[#This Row],[פעילות]]="","",IF(OR(Q1158="",AND(טבלה20[[#This Row],[דילוג]]=1,L1158=3)),1,Q1158+1))</f>
        <v>1</v>
      </c>
      <c r="R1159" s="14" t="str">
        <f>IF(AND(טבלה20[[#This Row],[מחזורי פעילות]]=3,H1160=1,טבלה20[[#This Row],[הפרש קבוע אחרון]]&lt;&gt;J1160),1,"")</f>
        <v/>
      </c>
      <c r="S1159" s="14" t="str">
        <f>IF(AND(טבלה20[[#This Row],[מחזורי פעילות]]=3,H1160=1,טבלה20[[#This Row],[הפרש קבוע אחרון]]=J1160),1,"")</f>
        <v/>
      </c>
      <c r="T1159" s="14" t="str">
        <f>IF(AND(טבלה20[[#This Row],[דילוג]]=1,טבלה20[[#This Row],[הפרש קבוע אחרון]]=J1158,טבלה20[[#This Row],[מחזורי פעילות]]&gt;1),1,"")</f>
        <v/>
      </c>
      <c r="U1159" s="14" t="str">
        <f>IF(OR(AND(טבלה20[[#This Row],[מחזורי פעילות]]&lt;&gt;"",Q1160=""),AND(טבלה20[[#This Row],[פעילות]]=3,Q1160=1)),טבלה20[[#This Row],[מחזורי פעילות]],"")</f>
        <v/>
      </c>
      <c r="V1159" s="14" t="str">
        <f>IF(טבלה20[[#This Row],[באיזה מחזור נעקר אחרי קביעה?]]&lt;&gt;"",1,"")</f>
        <v/>
      </c>
      <c r="W1159" s="14" t="str">
        <f>IF(AND(טבלה20[[#This Row],[באיזה מחזור נעקר אחרי קביעה?]]&lt;&gt;"",טבלה20[[#This Row],[CycleNumber]]&gt;B1160),טבלה20[[#This Row],[באיזה מחזור נעקר אחרי קביעה?]],"")</f>
        <v/>
      </c>
      <c r="X1159" s="14">
        <f>IF(AND(טבלה20[[#This Row],[הפרש קבוע אחרון]]&lt;&gt;"",J1158=""),טבלה20[[#This Row],[CycleNumber]],"")</f>
        <v>9</v>
      </c>
      <c r="Y1159" s="14" t="str">
        <f>IF(OR(טבלה20[[#This Row],[CycleNumber]]&gt;B1160,B1160=""),טבלה20[[#This Row],[CycleNumber]],"")</f>
        <v/>
      </c>
      <c r="Z11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59" t="s">
        <v>99</v>
      </c>
      <c r="AS1159">
        <v>8</v>
      </c>
      <c r="AT1159">
        <v>27</v>
      </c>
      <c r="AU1159">
        <f t="shared" si="39"/>
        <v>0</v>
      </c>
      <c r="AV1159" t="str">
        <f t="shared" si="40"/>
        <v/>
      </c>
    </row>
    <row r="1160" spans="1:48" x14ac:dyDescent="0.25">
      <c r="A1160" t="s">
        <v>99</v>
      </c>
      <c r="B1160">
        <v>10</v>
      </c>
      <c r="C1160">
        <v>1</v>
      </c>
      <c r="D1160">
        <v>1</v>
      </c>
      <c r="E1160">
        <v>0</v>
      </c>
      <c r="F1160">
        <v>25</v>
      </c>
      <c r="G1160">
        <f>טבלה20[[#This Row],[LengthofCycle]]+1</f>
        <v>26</v>
      </c>
      <c r="H1160">
        <f>IF(טבלה20[[#This Row],[CycleNumber]]&gt;2,IF(AND(טבלה20[[#This Row],[LengthofCycle]]-F1159=F1159-F1158,טבלה20[[#This Row],[LengthofCycle]]-F1159&lt;&gt;0),1,""),"")</f>
        <v>1</v>
      </c>
      <c r="I1160">
        <f>IF(טבלה20[[#This Row],[דילוג]]=1,SUM(H1160:H1161),"")</f>
        <v>1</v>
      </c>
      <c r="J1160">
        <f>IF(AND(טבלה20[[#This Row],[CycleNumber]]&gt;B1159,טבלה20[[#This Row],[CycleNumber]]&gt;2),IF(טבלה20[[#This Row],[דילוג]]=1,טבלה20[[#This Row],[LengthofCycle]]-F1159,J1159),"")</f>
        <v>-1</v>
      </c>
      <c r="K1160">
        <f>IF(AND(טבלה20[[#This Row],[CycleNumber]]&gt;B1159,טבלה20[[#This Row],[CycleNumber]]&gt;2),IF(טבלה20[[#This Row],[דילוג]]=1,1,IF(MAX(K1158:K1159)=1,1,IF(טבלה20[[#This Row],[LengthofCycle]]-F1159&lt;&gt;טבלה20[[#This Row],[הפרש קבוע אחרון]],0,""))),"")</f>
        <v>1</v>
      </c>
      <c r="L1160">
        <f>IF(טבלה20[[#This Row],[CycleNumber]]&lt;3,"",IF(טבלה20[[#This Row],[דילוג]]=1,1,IF(L1159="","",IF(טבלה20[[#This Row],[LengthofCycle]]-F1159=טבלה20[[#This Row],[הפרש קבוע אחרון]],1,IF(L1159+1&gt;3,"",L1159+1)))))</f>
        <v>1</v>
      </c>
      <c r="M1160" t="str">
        <f>IF(AND(טבלה20[[#This Row],[פעילות]]=1,L1161=2,L1162=1,B1162&gt;טבלה20[[#This Row],[CycleNumber]]),1,"")</f>
        <v/>
      </c>
      <c r="N1160" t="str">
        <f>IF(AND(טבלה20[[#This Row],[האם יש לאישה וסת דילוג?]]=1,טבלה20[[#This Row],[CycleNumber]]&gt;5),IF(AND(טבלה20[[#This Row],[LengthofCycle]]=F1157,F1159=F1156,F1158=F1155),1,""),"")</f>
        <v/>
      </c>
      <c r="O1160">
        <f>IF(OR(טבלה20[[#This Row],[פעילות]]="",L1159=""),"",IF(טבלה20[[#This Row],[פעילות]]=1,1,0))</f>
        <v>1</v>
      </c>
      <c r="P1160" t="str">
        <f>IF(AND(טבלה20[[#This Row],[הפרש קבוע אחרון]]&lt;&gt;"",טבלה20[[#This Row],[CycleNumber]]&lt;B1161,B1161&lt;&gt;"",טבלה20[[#This Row],[פעילות]]&lt;4),IF(F1161-טבלה20[[#This Row],[LengthofCycle]]=טבלה20[[#This Row],[הפרש קבוע אחרון]],1,0),"")</f>
        <v/>
      </c>
      <c r="Q1160" s="14">
        <f>IF(טבלה20[[#This Row],[פעילות]]="","",IF(OR(Q1159="",AND(טבלה20[[#This Row],[דילוג]]=1,L1159=3)),1,Q1159+1))</f>
        <v>2</v>
      </c>
      <c r="R1160" s="14" t="str">
        <f>IF(AND(טבלה20[[#This Row],[מחזורי פעילות]]=3,H1161=1,טבלה20[[#This Row],[הפרש קבוע אחרון]]&lt;&gt;J1161),1,"")</f>
        <v/>
      </c>
      <c r="S1160" s="14" t="str">
        <f>IF(AND(טבלה20[[#This Row],[מחזורי פעילות]]=3,H1161=1,טבלה20[[#This Row],[הפרש קבוע אחרון]]=J1161),1,"")</f>
        <v/>
      </c>
      <c r="T1160" s="14">
        <f>IF(AND(טבלה20[[#This Row],[דילוג]]=1,טבלה20[[#This Row],[הפרש קבוע אחרון]]=J1159,טבלה20[[#This Row],[מחזורי פעילות]]&gt;1),1,"")</f>
        <v>1</v>
      </c>
      <c r="U1160" s="14">
        <f>IF(OR(AND(טבלה20[[#This Row],[מחזורי פעילות]]&lt;&gt;"",Q1161=""),AND(טבלה20[[#This Row],[פעילות]]=3,Q1161=1)),טבלה20[[#This Row],[מחזורי פעילות]],"")</f>
        <v>2</v>
      </c>
      <c r="V1160" s="14">
        <f>IF(טבלה20[[#This Row],[באיזה מחזור נעקר אחרי קביעה?]]&lt;&gt;"",1,"")</f>
        <v>1</v>
      </c>
      <c r="W1160" s="14">
        <f>IF(AND(טבלה20[[#This Row],[באיזה מחזור נעקר אחרי קביעה?]]&lt;&gt;"",טבלה20[[#This Row],[CycleNumber]]&gt;B1161),טבלה20[[#This Row],[באיזה מחזור נעקר אחרי קביעה?]],"")</f>
        <v>2</v>
      </c>
      <c r="X1160" s="14" t="str">
        <f>IF(AND(טבלה20[[#This Row],[הפרש קבוע אחרון]]&lt;&gt;"",J1159=""),טבלה20[[#This Row],[CycleNumber]],"")</f>
        <v/>
      </c>
      <c r="Y1160" s="14">
        <f>IF(OR(טבלה20[[#This Row],[CycleNumber]]&gt;B1161,B1161=""),טבלה20[[#This Row],[CycleNumber]],"")</f>
        <v>10</v>
      </c>
      <c r="Z11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0" t="s">
        <v>99</v>
      </c>
      <c r="AS1160">
        <v>9</v>
      </c>
      <c r="AT1160">
        <v>26</v>
      </c>
      <c r="AU1160">
        <f t="shared" si="39"/>
        <v>1</v>
      </c>
      <c r="AV1160" t="str">
        <f t="shared" si="40"/>
        <v/>
      </c>
    </row>
    <row r="1161" spans="1:48" x14ac:dyDescent="0.25">
      <c r="A1161" t="s">
        <v>100</v>
      </c>
      <c r="B1161">
        <v>1</v>
      </c>
      <c r="C1161">
        <v>0</v>
      </c>
      <c r="D1161">
        <v>1</v>
      </c>
      <c r="E1161">
        <v>0</v>
      </c>
      <c r="F1161">
        <v>34</v>
      </c>
      <c r="G1161">
        <f>טבלה20[[#This Row],[LengthofCycle]]+1</f>
        <v>35</v>
      </c>
      <c r="H1161" t="str">
        <f>IF(טבלה20[[#This Row],[CycleNumber]]&gt;2,IF(AND(טבלה20[[#This Row],[LengthofCycle]]-F1160=F1160-F1159,טבלה20[[#This Row],[LengthofCycle]]-F1160&lt;&gt;0),1,""),"")</f>
        <v/>
      </c>
      <c r="I1161" t="str">
        <f>IF(טבלה20[[#This Row],[דילוג]]=1,SUM(H1161:H1162),"")</f>
        <v/>
      </c>
      <c r="J1161" t="str">
        <f>IF(AND(טבלה20[[#This Row],[CycleNumber]]&gt;B1160,טבלה20[[#This Row],[CycleNumber]]&gt;2),IF(טבלה20[[#This Row],[דילוג]]=1,טבלה20[[#This Row],[LengthofCycle]]-F1160,J1160),"")</f>
        <v/>
      </c>
      <c r="K1161" t="str">
        <f>IF(AND(טבלה20[[#This Row],[CycleNumber]]&gt;B1160,טבלה20[[#This Row],[CycleNumber]]&gt;2),IF(טבלה20[[#This Row],[דילוג]]=1,1,IF(MAX(K1159:K1160)=1,1,IF(טבלה20[[#This Row],[LengthofCycle]]-F1160&lt;&gt;טבלה20[[#This Row],[הפרש קבוע אחרון]],0,""))),"")</f>
        <v/>
      </c>
      <c r="L1161" t="str">
        <f>IF(טבלה20[[#This Row],[CycleNumber]]&lt;3,"",IF(טבלה20[[#This Row],[דילוג]]=1,1,IF(L1160="","",IF(טבלה20[[#This Row],[LengthofCycle]]-F1160=טבלה20[[#This Row],[הפרש קבוע אחרון]],1,IF(L1160+1&gt;3,"",L1160+1)))))</f>
        <v/>
      </c>
      <c r="M1161" t="str">
        <f>IF(AND(טבלה20[[#This Row],[פעילות]]=1,L1162=2,L1163=1,B1163&gt;טבלה20[[#This Row],[CycleNumber]]),1,"")</f>
        <v/>
      </c>
      <c r="N1161" t="str">
        <f>IF(AND(טבלה20[[#This Row],[האם יש לאישה וסת דילוג?]]=1,טבלה20[[#This Row],[CycleNumber]]&gt;5),IF(AND(טבלה20[[#This Row],[LengthofCycle]]=F1158,F1160=F1157,F1159=F1156),1,""),"")</f>
        <v/>
      </c>
      <c r="O1161" t="str">
        <f>IF(OR(טבלה20[[#This Row],[פעילות]]="",L1160=""),"",IF(טבלה20[[#This Row],[פעילות]]=1,1,0))</f>
        <v/>
      </c>
      <c r="P1161" t="str">
        <f>IF(AND(טבלה20[[#This Row],[הפרש קבוע אחרון]]&lt;&gt;"",טבלה20[[#This Row],[CycleNumber]]&lt;B1162,B1162&lt;&gt;"",טבלה20[[#This Row],[פעילות]]&lt;4),IF(F1162-טבלה20[[#This Row],[LengthofCycle]]=טבלה20[[#This Row],[הפרש קבוע אחרון]],1,0),"")</f>
        <v/>
      </c>
      <c r="Q1161" s="14" t="str">
        <f>IF(טבלה20[[#This Row],[פעילות]]="","",IF(OR(Q1160="",AND(טבלה20[[#This Row],[דילוג]]=1,L1160=3)),1,Q1160+1))</f>
        <v/>
      </c>
      <c r="R1161" s="14" t="str">
        <f>IF(AND(טבלה20[[#This Row],[מחזורי פעילות]]=3,H1162=1,טבלה20[[#This Row],[הפרש קבוע אחרון]]&lt;&gt;J1162),1,"")</f>
        <v/>
      </c>
      <c r="S1161" s="14" t="str">
        <f>IF(AND(טבלה20[[#This Row],[מחזורי פעילות]]=3,H1162=1,טבלה20[[#This Row],[הפרש קבוע אחרון]]=J1162),1,"")</f>
        <v/>
      </c>
      <c r="T1161" s="14" t="str">
        <f>IF(AND(טבלה20[[#This Row],[דילוג]]=1,טבלה20[[#This Row],[הפרש קבוע אחרון]]=J1160,טבלה20[[#This Row],[מחזורי פעילות]]&gt;1),1,"")</f>
        <v/>
      </c>
      <c r="U1161" s="14" t="str">
        <f>IF(OR(AND(טבלה20[[#This Row],[מחזורי פעילות]]&lt;&gt;"",Q1162=""),AND(טבלה20[[#This Row],[פעילות]]=3,Q1162=1)),טבלה20[[#This Row],[מחזורי פעילות]],"")</f>
        <v/>
      </c>
      <c r="V1161" s="14" t="str">
        <f>IF(טבלה20[[#This Row],[באיזה מחזור נעקר אחרי קביעה?]]&lt;&gt;"",1,"")</f>
        <v/>
      </c>
      <c r="W1161" s="14" t="str">
        <f>IF(AND(טבלה20[[#This Row],[באיזה מחזור נעקר אחרי קביעה?]]&lt;&gt;"",טבלה20[[#This Row],[CycleNumber]]&gt;B1162),טבלה20[[#This Row],[באיזה מחזור נעקר אחרי קביעה?]],"")</f>
        <v/>
      </c>
      <c r="X1161" s="14" t="str">
        <f>IF(AND(טבלה20[[#This Row],[הפרש קבוע אחרון]]&lt;&gt;"",J1160=""),טבלה20[[#This Row],[CycleNumber]],"")</f>
        <v/>
      </c>
      <c r="Y1161" s="14" t="str">
        <f>IF(OR(טבלה20[[#This Row],[CycleNumber]]&gt;B1162,B1162=""),טבלה20[[#This Row],[CycleNumber]],"")</f>
        <v/>
      </c>
      <c r="Z11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1" t="s">
        <v>99</v>
      </c>
      <c r="AS1161">
        <v>10</v>
      </c>
      <c r="AT1161">
        <v>25</v>
      </c>
      <c r="AU1161">
        <f t="shared" si="39"/>
        <v>1</v>
      </c>
      <c r="AV1161">
        <f t="shared" si="40"/>
        <v>1</v>
      </c>
    </row>
    <row r="1162" spans="1:48" x14ac:dyDescent="0.25">
      <c r="A1162" t="s">
        <v>100</v>
      </c>
      <c r="B1162">
        <v>2</v>
      </c>
      <c r="C1162">
        <v>0</v>
      </c>
      <c r="D1162">
        <v>1</v>
      </c>
      <c r="E1162">
        <v>0</v>
      </c>
      <c r="F1162">
        <v>30</v>
      </c>
      <c r="G1162">
        <f>טבלה20[[#This Row],[LengthofCycle]]+1</f>
        <v>31</v>
      </c>
      <c r="H1162" t="str">
        <f>IF(טבלה20[[#This Row],[CycleNumber]]&gt;2,IF(AND(טבלה20[[#This Row],[LengthofCycle]]-F1161=F1161-F1160,טבלה20[[#This Row],[LengthofCycle]]-F1161&lt;&gt;0),1,""),"")</f>
        <v/>
      </c>
      <c r="I1162" t="str">
        <f>IF(טבלה20[[#This Row],[דילוג]]=1,SUM(H1162:H1163),"")</f>
        <v/>
      </c>
      <c r="J1162" t="str">
        <f>IF(AND(טבלה20[[#This Row],[CycleNumber]]&gt;B1161,טבלה20[[#This Row],[CycleNumber]]&gt;2),IF(טבלה20[[#This Row],[דילוג]]=1,טבלה20[[#This Row],[LengthofCycle]]-F1161,J1161),"")</f>
        <v/>
      </c>
      <c r="K1162" t="str">
        <f>IF(AND(טבלה20[[#This Row],[CycleNumber]]&gt;B1161,טבלה20[[#This Row],[CycleNumber]]&gt;2),IF(טבלה20[[#This Row],[דילוג]]=1,1,IF(MAX(K1160:K1161)=1,1,IF(טבלה20[[#This Row],[LengthofCycle]]-F1161&lt;&gt;טבלה20[[#This Row],[הפרש קבוע אחרון]],0,""))),"")</f>
        <v/>
      </c>
      <c r="L1162" t="str">
        <f>IF(טבלה20[[#This Row],[CycleNumber]]&lt;3,"",IF(טבלה20[[#This Row],[דילוג]]=1,1,IF(L1161="","",IF(טבלה20[[#This Row],[LengthofCycle]]-F1161=טבלה20[[#This Row],[הפרש קבוע אחרון]],1,IF(L1161+1&gt;3,"",L1161+1)))))</f>
        <v/>
      </c>
      <c r="M1162" t="str">
        <f>IF(AND(טבלה20[[#This Row],[פעילות]]=1,L1163=2,L1164=1,B1164&gt;טבלה20[[#This Row],[CycleNumber]]),1,"")</f>
        <v/>
      </c>
      <c r="N1162" t="str">
        <f>IF(AND(טבלה20[[#This Row],[האם יש לאישה וסת דילוג?]]=1,טבלה20[[#This Row],[CycleNumber]]&gt;5),IF(AND(טבלה20[[#This Row],[LengthofCycle]]=F1159,F1161=F1158,F1160=F1157),1,""),"")</f>
        <v/>
      </c>
      <c r="O1162" t="str">
        <f>IF(OR(טבלה20[[#This Row],[פעילות]]="",L1161=""),"",IF(טבלה20[[#This Row],[פעילות]]=1,1,0))</f>
        <v/>
      </c>
      <c r="P1162" t="str">
        <f>IF(AND(טבלה20[[#This Row],[הפרש קבוע אחרון]]&lt;&gt;"",טבלה20[[#This Row],[CycleNumber]]&lt;B1163,B1163&lt;&gt;"",טבלה20[[#This Row],[פעילות]]&lt;4),IF(F1163-טבלה20[[#This Row],[LengthofCycle]]=טבלה20[[#This Row],[הפרש קבוע אחרון]],1,0),"")</f>
        <v/>
      </c>
      <c r="Q1162" s="14" t="str">
        <f>IF(טבלה20[[#This Row],[פעילות]]="","",IF(OR(Q1161="",AND(טבלה20[[#This Row],[דילוג]]=1,L1161=3)),1,Q1161+1))</f>
        <v/>
      </c>
      <c r="R1162" s="14" t="str">
        <f>IF(AND(טבלה20[[#This Row],[מחזורי פעילות]]=3,H1163=1,טבלה20[[#This Row],[הפרש קבוע אחרון]]&lt;&gt;J1163),1,"")</f>
        <v/>
      </c>
      <c r="S1162" s="14" t="str">
        <f>IF(AND(טבלה20[[#This Row],[מחזורי פעילות]]=3,H1163=1,טבלה20[[#This Row],[הפרש קבוע אחרון]]=J1163),1,"")</f>
        <v/>
      </c>
      <c r="T1162" s="14" t="str">
        <f>IF(AND(טבלה20[[#This Row],[דילוג]]=1,טבלה20[[#This Row],[הפרש קבוע אחרון]]=J1161,טבלה20[[#This Row],[מחזורי פעילות]]&gt;1),1,"")</f>
        <v/>
      </c>
      <c r="U1162" s="14" t="str">
        <f>IF(OR(AND(טבלה20[[#This Row],[מחזורי פעילות]]&lt;&gt;"",Q1163=""),AND(טבלה20[[#This Row],[פעילות]]=3,Q1163=1)),טבלה20[[#This Row],[מחזורי פעילות]],"")</f>
        <v/>
      </c>
      <c r="V1162" s="14" t="str">
        <f>IF(טבלה20[[#This Row],[באיזה מחזור נעקר אחרי קביעה?]]&lt;&gt;"",1,"")</f>
        <v/>
      </c>
      <c r="W1162" s="14" t="str">
        <f>IF(AND(טבלה20[[#This Row],[באיזה מחזור נעקר אחרי קביעה?]]&lt;&gt;"",טבלה20[[#This Row],[CycleNumber]]&gt;B1163),טבלה20[[#This Row],[באיזה מחזור נעקר אחרי קביעה?]],"")</f>
        <v/>
      </c>
      <c r="X1162" s="14" t="str">
        <f>IF(AND(טבלה20[[#This Row],[הפרש קבוע אחרון]]&lt;&gt;"",J1161=""),טבלה20[[#This Row],[CycleNumber]],"")</f>
        <v/>
      </c>
      <c r="Y1162" s="14" t="str">
        <f>IF(OR(טבלה20[[#This Row],[CycleNumber]]&gt;B1163,B1163=""),טבלה20[[#This Row],[CycleNumber]],"")</f>
        <v/>
      </c>
      <c r="Z11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2" t="s">
        <v>100</v>
      </c>
      <c r="AS1162">
        <v>1</v>
      </c>
      <c r="AT1162">
        <v>34</v>
      </c>
      <c r="AU1162" t="str">
        <f t="shared" si="39"/>
        <v/>
      </c>
      <c r="AV1162" t="str">
        <f t="shared" si="40"/>
        <v/>
      </c>
    </row>
    <row r="1163" spans="1:48" x14ac:dyDescent="0.25">
      <c r="A1163" t="s">
        <v>100</v>
      </c>
      <c r="B1163">
        <v>3</v>
      </c>
      <c r="C1163">
        <v>0</v>
      </c>
      <c r="D1163">
        <v>1</v>
      </c>
      <c r="E1163">
        <v>0</v>
      </c>
      <c r="F1163">
        <v>35</v>
      </c>
      <c r="G1163">
        <f>טבלה20[[#This Row],[LengthofCycle]]+1</f>
        <v>36</v>
      </c>
      <c r="H1163" t="str">
        <f>IF(טבלה20[[#This Row],[CycleNumber]]&gt;2,IF(AND(טבלה20[[#This Row],[LengthofCycle]]-F1162=F1162-F1161,טבלה20[[#This Row],[LengthofCycle]]-F1162&lt;&gt;0),1,""),"")</f>
        <v/>
      </c>
      <c r="I1163" t="str">
        <f>IF(טבלה20[[#This Row],[דילוג]]=1,SUM(H1163:H1164),"")</f>
        <v/>
      </c>
      <c r="J1163" t="str">
        <f>IF(AND(טבלה20[[#This Row],[CycleNumber]]&gt;B1162,טבלה20[[#This Row],[CycleNumber]]&gt;2),IF(טבלה20[[#This Row],[דילוג]]=1,טבלה20[[#This Row],[LengthofCycle]]-F1162,J1162),"")</f>
        <v/>
      </c>
      <c r="K1163">
        <f>IF(AND(טבלה20[[#This Row],[CycleNumber]]&gt;B1162,טבלה20[[#This Row],[CycleNumber]]&gt;2),IF(טבלה20[[#This Row],[דילוג]]=1,1,IF(MAX(K1161:K1162)=1,1,IF(טבלה20[[#This Row],[LengthofCycle]]-F1162&lt;&gt;טבלה20[[#This Row],[הפרש קבוע אחרון]],0,""))),"")</f>
        <v>0</v>
      </c>
      <c r="L1163" t="str">
        <f>IF(טבלה20[[#This Row],[CycleNumber]]&lt;3,"",IF(טבלה20[[#This Row],[דילוג]]=1,1,IF(L1162="","",IF(טבלה20[[#This Row],[LengthofCycle]]-F1162=טבלה20[[#This Row],[הפרש קבוע אחרון]],1,IF(L1162+1&gt;3,"",L1162+1)))))</f>
        <v/>
      </c>
      <c r="M1163" t="str">
        <f>IF(AND(טבלה20[[#This Row],[פעילות]]=1,L1164=2,L1165=1,B1165&gt;טבלה20[[#This Row],[CycleNumber]]),1,"")</f>
        <v/>
      </c>
      <c r="N1163" t="str">
        <f>IF(AND(טבלה20[[#This Row],[האם יש לאישה וסת דילוג?]]=1,טבלה20[[#This Row],[CycleNumber]]&gt;5),IF(AND(טבלה20[[#This Row],[LengthofCycle]]=F1160,F1162=F1159,F1161=F1158),1,""),"")</f>
        <v/>
      </c>
      <c r="O1163" t="str">
        <f>IF(OR(טבלה20[[#This Row],[פעילות]]="",L1162=""),"",IF(טבלה20[[#This Row],[פעילות]]=1,1,0))</f>
        <v/>
      </c>
      <c r="P1163" t="str">
        <f>IF(AND(טבלה20[[#This Row],[הפרש קבוע אחרון]]&lt;&gt;"",טבלה20[[#This Row],[CycleNumber]]&lt;B1164,B1164&lt;&gt;"",טבלה20[[#This Row],[פעילות]]&lt;4),IF(F1164-טבלה20[[#This Row],[LengthofCycle]]=טבלה20[[#This Row],[הפרש קבוע אחרון]],1,0),"")</f>
        <v/>
      </c>
      <c r="Q1163" s="14" t="str">
        <f>IF(טבלה20[[#This Row],[פעילות]]="","",IF(OR(Q1162="",AND(טבלה20[[#This Row],[דילוג]]=1,L1162=3)),1,Q1162+1))</f>
        <v/>
      </c>
      <c r="R1163" s="14" t="str">
        <f>IF(AND(טבלה20[[#This Row],[מחזורי פעילות]]=3,H1164=1,טבלה20[[#This Row],[הפרש קבוע אחרון]]&lt;&gt;J1164),1,"")</f>
        <v/>
      </c>
      <c r="S1163" s="14" t="str">
        <f>IF(AND(טבלה20[[#This Row],[מחזורי פעילות]]=3,H1164=1,טבלה20[[#This Row],[הפרש קבוע אחרון]]=J1164),1,"")</f>
        <v/>
      </c>
      <c r="T1163" s="14" t="str">
        <f>IF(AND(טבלה20[[#This Row],[דילוג]]=1,טבלה20[[#This Row],[הפרש קבוע אחרון]]=J1162,טבלה20[[#This Row],[מחזורי פעילות]]&gt;1),1,"")</f>
        <v/>
      </c>
      <c r="U1163" s="14" t="str">
        <f>IF(OR(AND(טבלה20[[#This Row],[מחזורי פעילות]]&lt;&gt;"",Q1164=""),AND(טבלה20[[#This Row],[פעילות]]=3,Q1164=1)),טבלה20[[#This Row],[מחזורי פעילות]],"")</f>
        <v/>
      </c>
      <c r="V1163" s="14" t="str">
        <f>IF(טבלה20[[#This Row],[באיזה מחזור נעקר אחרי קביעה?]]&lt;&gt;"",1,"")</f>
        <v/>
      </c>
      <c r="W1163" s="14" t="str">
        <f>IF(AND(טבלה20[[#This Row],[באיזה מחזור נעקר אחרי קביעה?]]&lt;&gt;"",טבלה20[[#This Row],[CycleNumber]]&gt;B1164),טבלה20[[#This Row],[באיזה מחזור נעקר אחרי קביעה?]],"")</f>
        <v/>
      </c>
      <c r="X1163" s="14" t="str">
        <f>IF(AND(טבלה20[[#This Row],[הפרש קבוע אחרון]]&lt;&gt;"",J1162=""),טבלה20[[#This Row],[CycleNumber]],"")</f>
        <v/>
      </c>
      <c r="Y1163" s="14" t="str">
        <f>IF(OR(טבלה20[[#This Row],[CycleNumber]]&gt;B1164,B1164=""),טבלה20[[#This Row],[CycleNumber]],"")</f>
        <v/>
      </c>
      <c r="Z11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3" t="s">
        <v>100</v>
      </c>
      <c r="AS1163">
        <v>2</v>
      </c>
      <c r="AT1163">
        <v>30</v>
      </c>
      <c r="AU1163" t="str">
        <f t="shared" si="39"/>
        <v/>
      </c>
      <c r="AV1163" t="str">
        <f t="shared" si="40"/>
        <v/>
      </c>
    </row>
    <row r="1164" spans="1:48" x14ac:dyDescent="0.25">
      <c r="A1164" t="s">
        <v>100</v>
      </c>
      <c r="B1164">
        <v>4</v>
      </c>
      <c r="C1164">
        <v>0</v>
      </c>
      <c r="D1164">
        <v>1</v>
      </c>
      <c r="E1164">
        <v>0</v>
      </c>
      <c r="F1164">
        <v>28</v>
      </c>
      <c r="G1164">
        <f>טבלה20[[#This Row],[LengthofCycle]]+1</f>
        <v>29</v>
      </c>
      <c r="H1164" t="str">
        <f>IF(טבלה20[[#This Row],[CycleNumber]]&gt;2,IF(AND(טבלה20[[#This Row],[LengthofCycle]]-F1163=F1163-F1162,טבלה20[[#This Row],[LengthofCycle]]-F1163&lt;&gt;0),1,""),"")</f>
        <v/>
      </c>
      <c r="I1164" t="str">
        <f>IF(טבלה20[[#This Row],[דילוג]]=1,SUM(H1164:H1165),"")</f>
        <v/>
      </c>
      <c r="J1164" t="str">
        <f>IF(AND(טבלה20[[#This Row],[CycleNumber]]&gt;B1163,טבלה20[[#This Row],[CycleNumber]]&gt;2),IF(טבלה20[[#This Row],[דילוג]]=1,טבלה20[[#This Row],[LengthofCycle]]-F1163,J1163),"")</f>
        <v/>
      </c>
      <c r="K1164">
        <f>IF(AND(טבלה20[[#This Row],[CycleNumber]]&gt;B1163,טבלה20[[#This Row],[CycleNumber]]&gt;2),IF(טבלה20[[#This Row],[דילוג]]=1,1,IF(MAX(K1162:K1163)=1,1,IF(טבלה20[[#This Row],[LengthofCycle]]-F1163&lt;&gt;טבלה20[[#This Row],[הפרש קבוע אחרון]],0,""))),"")</f>
        <v>0</v>
      </c>
      <c r="L1164" t="str">
        <f>IF(טבלה20[[#This Row],[CycleNumber]]&lt;3,"",IF(טבלה20[[#This Row],[דילוג]]=1,1,IF(L1163="","",IF(טבלה20[[#This Row],[LengthofCycle]]-F1163=טבלה20[[#This Row],[הפרש קבוע אחרון]],1,IF(L1163+1&gt;3,"",L1163+1)))))</f>
        <v/>
      </c>
      <c r="M1164" t="str">
        <f>IF(AND(טבלה20[[#This Row],[פעילות]]=1,L1165=2,L1166=1,B1166&gt;טבלה20[[#This Row],[CycleNumber]]),1,"")</f>
        <v/>
      </c>
      <c r="N1164" t="str">
        <f>IF(AND(טבלה20[[#This Row],[האם יש לאישה וסת דילוג?]]=1,טבלה20[[#This Row],[CycleNumber]]&gt;5),IF(AND(טבלה20[[#This Row],[LengthofCycle]]=F1161,F1163=F1160,F1162=F1159),1,""),"")</f>
        <v/>
      </c>
      <c r="O1164" t="str">
        <f>IF(OR(טבלה20[[#This Row],[פעילות]]="",L1163=""),"",IF(טבלה20[[#This Row],[פעילות]]=1,1,0))</f>
        <v/>
      </c>
      <c r="P1164" t="str">
        <f>IF(AND(טבלה20[[#This Row],[הפרש קבוע אחרון]]&lt;&gt;"",טבלה20[[#This Row],[CycleNumber]]&lt;B1165,B1165&lt;&gt;"",טבלה20[[#This Row],[פעילות]]&lt;4),IF(F1165-טבלה20[[#This Row],[LengthofCycle]]=טבלה20[[#This Row],[הפרש קבוע אחרון]],1,0),"")</f>
        <v/>
      </c>
      <c r="Q1164" s="14" t="str">
        <f>IF(טבלה20[[#This Row],[פעילות]]="","",IF(OR(Q1163="",AND(טבלה20[[#This Row],[דילוג]]=1,L1163=3)),1,Q1163+1))</f>
        <v/>
      </c>
      <c r="R1164" s="14" t="str">
        <f>IF(AND(טבלה20[[#This Row],[מחזורי פעילות]]=3,H1165=1,טבלה20[[#This Row],[הפרש קבוע אחרון]]&lt;&gt;J1165),1,"")</f>
        <v/>
      </c>
      <c r="S1164" s="14" t="str">
        <f>IF(AND(טבלה20[[#This Row],[מחזורי פעילות]]=3,H1165=1,טבלה20[[#This Row],[הפרש קבוע אחרון]]=J1165),1,"")</f>
        <v/>
      </c>
      <c r="T1164" s="14" t="str">
        <f>IF(AND(טבלה20[[#This Row],[דילוג]]=1,טבלה20[[#This Row],[הפרש קבוע אחרון]]=J1163,טבלה20[[#This Row],[מחזורי פעילות]]&gt;1),1,"")</f>
        <v/>
      </c>
      <c r="U1164" s="14" t="str">
        <f>IF(OR(AND(טבלה20[[#This Row],[מחזורי פעילות]]&lt;&gt;"",Q1165=""),AND(טבלה20[[#This Row],[פעילות]]=3,Q1165=1)),טבלה20[[#This Row],[מחזורי פעילות]],"")</f>
        <v/>
      </c>
      <c r="V1164" s="14" t="str">
        <f>IF(טבלה20[[#This Row],[באיזה מחזור נעקר אחרי קביעה?]]&lt;&gt;"",1,"")</f>
        <v/>
      </c>
      <c r="W1164" s="14" t="str">
        <f>IF(AND(טבלה20[[#This Row],[באיזה מחזור נעקר אחרי קביעה?]]&lt;&gt;"",טבלה20[[#This Row],[CycleNumber]]&gt;B1165),טבלה20[[#This Row],[באיזה מחזור נעקר אחרי קביעה?]],"")</f>
        <v/>
      </c>
      <c r="X1164" s="14" t="str">
        <f>IF(AND(טבלה20[[#This Row],[הפרש קבוע אחרון]]&lt;&gt;"",J1163=""),טבלה20[[#This Row],[CycleNumber]],"")</f>
        <v/>
      </c>
      <c r="Y1164" s="14" t="str">
        <f>IF(OR(טבלה20[[#This Row],[CycleNumber]]&gt;B1165,B1165=""),טבלה20[[#This Row],[CycleNumber]],"")</f>
        <v/>
      </c>
      <c r="Z11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4" t="s">
        <v>100</v>
      </c>
      <c r="AS1164">
        <v>3</v>
      </c>
      <c r="AT1164">
        <v>35</v>
      </c>
      <c r="AU1164">
        <f t="shared" si="39"/>
        <v>0</v>
      </c>
      <c r="AV1164" t="str">
        <f t="shared" si="40"/>
        <v/>
      </c>
    </row>
    <row r="1165" spans="1:48" x14ac:dyDescent="0.25">
      <c r="A1165" t="s">
        <v>100</v>
      </c>
      <c r="B1165">
        <v>5</v>
      </c>
      <c r="C1165">
        <v>0</v>
      </c>
      <c r="D1165">
        <v>0</v>
      </c>
      <c r="E1165">
        <v>0</v>
      </c>
      <c r="F1165">
        <v>30</v>
      </c>
      <c r="G1165">
        <f>טבלה20[[#This Row],[LengthofCycle]]+1</f>
        <v>31</v>
      </c>
      <c r="H1165" t="str">
        <f>IF(טבלה20[[#This Row],[CycleNumber]]&gt;2,IF(AND(טבלה20[[#This Row],[LengthofCycle]]-F1164=F1164-F1163,טבלה20[[#This Row],[LengthofCycle]]-F1164&lt;&gt;0),1,""),"")</f>
        <v/>
      </c>
      <c r="I1165" t="str">
        <f>IF(טבלה20[[#This Row],[דילוג]]=1,SUM(H1165:H1166),"")</f>
        <v/>
      </c>
      <c r="J1165" t="str">
        <f>IF(AND(טבלה20[[#This Row],[CycleNumber]]&gt;B1164,טבלה20[[#This Row],[CycleNumber]]&gt;2),IF(טבלה20[[#This Row],[דילוג]]=1,טבלה20[[#This Row],[LengthofCycle]]-F1164,J1164),"")</f>
        <v/>
      </c>
      <c r="K1165">
        <f>IF(AND(טבלה20[[#This Row],[CycleNumber]]&gt;B1164,טבלה20[[#This Row],[CycleNumber]]&gt;2),IF(טבלה20[[#This Row],[דילוג]]=1,1,IF(MAX(K1163:K1164)=1,1,IF(טבלה20[[#This Row],[LengthofCycle]]-F1164&lt;&gt;טבלה20[[#This Row],[הפרש קבוע אחרון]],0,""))),"")</f>
        <v>0</v>
      </c>
      <c r="L1165" t="str">
        <f>IF(טבלה20[[#This Row],[CycleNumber]]&lt;3,"",IF(טבלה20[[#This Row],[דילוג]]=1,1,IF(L1164="","",IF(טבלה20[[#This Row],[LengthofCycle]]-F1164=טבלה20[[#This Row],[הפרש קבוע אחרון]],1,IF(L1164+1&gt;3,"",L1164+1)))))</f>
        <v/>
      </c>
      <c r="M1165" t="str">
        <f>IF(AND(טבלה20[[#This Row],[פעילות]]=1,L1166=2,L1167=1,B1167&gt;טבלה20[[#This Row],[CycleNumber]]),1,"")</f>
        <v/>
      </c>
      <c r="N1165" t="str">
        <f>IF(AND(טבלה20[[#This Row],[האם יש לאישה וסת דילוג?]]=1,טבלה20[[#This Row],[CycleNumber]]&gt;5),IF(AND(טבלה20[[#This Row],[LengthofCycle]]=F1162,F1164=F1161,F1163=F1160),1,""),"")</f>
        <v/>
      </c>
      <c r="O1165" t="str">
        <f>IF(OR(טבלה20[[#This Row],[פעילות]]="",L1164=""),"",IF(טבלה20[[#This Row],[פעילות]]=1,1,0))</f>
        <v/>
      </c>
      <c r="P1165" t="str">
        <f>IF(AND(טבלה20[[#This Row],[הפרש קבוע אחרון]]&lt;&gt;"",טבלה20[[#This Row],[CycleNumber]]&lt;B1166,B1166&lt;&gt;"",טבלה20[[#This Row],[פעילות]]&lt;4),IF(F1166-טבלה20[[#This Row],[LengthofCycle]]=טבלה20[[#This Row],[הפרש קבוע אחרון]],1,0),"")</f>
        <v/>
      </c>
      <c r="Q1165" s="14" t="str">
        <f>IF(טבלה20[[#This Row],[פעילות]]="","",IF(OR(Q1164="",AND(טבלה20[[#This Row],[דילוג]]=1,L1164=3)),1,Q1164+1))</f>
        <v/>
      </c>
      <c r="R1165" s="14" t="str">
        <f>IF(AND(טבלה20[[#This Row],[מחזורי פעילות]]=3,H1166=1,טבלה20[[#This Row],[הפרש קבוע אחרון]]&lt;&gt;J1166),1,"")</f>
        <v/>
      </c>
      <c r="S1165" s="14" t="str">
        <f>IF(AND(טבלה20[[#This Row],[מחזורי פעילות]]=3,H1166=1,טבלה20[[#This Row],[הפרש קבוע אחרון]]=J1166),1,"")</f>
        <v/>
      </c>
      <c r="T1165" s="14" t="str">
        <f>IF(AND(טבלה20[[#This Row],[דילוג]]=1,טבלה20[[#This Row],[הפרש קבוע אחרון]]=J1164,טבלה20[[#This Row],[מחזורי פעילות]]&gt;1),1,"")</f>
        <v/>
      </c>
      <c r="U1165" s="14" t="str">
        <f>IF(OR(AND(טבלה20[[#This Row],[מחזורי פעילות]]&lt;&gt;"",Q1166=""),AND(טבלה20[[#This Row],[פעילות]]=3,Q1166=1)),טבלה20[[#This Row],[מחזורי פעילות]],"")</f>
        <v/>
      </c>
      <c r="V1165" s="14" t="str">
        <f>IF(טבלה20[[#This Row],[באיזה מחזור נעקר אחרי קביעה?]]&lt;&gt;"",1,"")</f>
        <v/>
      </c>
      <c r="W1165" s="14" t="str">
        <f>IF(AND(טבלה20[[#This Row],[באיזה מחזור נעקר אחרי קביעה?]]&lt;&gt;"",טבלה20[[#This Row],[CycleNumber]]&gt;B1166),טבלה20[[#This Row],[באיזה מחזור נעקר אחרי קביעה?]],"")</f>
        <v/>
      </c>
      <c r="X1165" s="14" t="str">
        <f>IF(AND(טבלה20[[#This Row],[הפרש קבוע אחרון]]&lt;&gt;"",J1164=""),טבלה20[[#This Row],[CycleNumber]],"")</f>
        <v/>
      </c>
      <c r="Y1165" s="14" t="str">
        <f>IF(OR(טבלה20[[#This Row],[CycleNumber]]&gt;B1166,B1166=""),טבלה20[[#This Row],[CycleNumber]],"")</f>
        <v/>
      </c>
      <c r="Z11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5" t="s">
        <v>100</v>
      </c>
      <c r="AS1165">
        <v>4</v>
      </c>
      <c r="AT1165">
        <v>28</v>
      </c>
      <c r="AU1165">
        <f t="shared" si="39"/>
        <v>0</v>
      </c>
      <c r="AV1165" t="str">
        <f t="shared" si="40"/>
        <v/>
      </c>
    </row>
    <row r="1166" spans="1:48" x14ac:dyDescent="0.25">
      <c r="A1166" t="s">
        <v>100</v>
      </c>
      <c r="B1166">
        <v>6</v>
      </c>
      <c r="C1166">
        <v>0</v>
      </c>
      <c r="D1166">
        <v>0</v>
      </c>
      <c r="E1166">
        <v>0</v>
      </c>
      <c r="F1166">
        <v>33</v>
      </c>
      <c r="G1166">
        <f>טבלה20[[#This Row],[LengthofCycle]]+1</f>
        <v>34</v>
      </c>
      <c r="H1166" t="str">
        <f>IF(טבלה20[[#This Row],[CycleNumber]]&gt;2,IF(AND(טבלה20[[#This Row],[LengthofCycle]]-F1165=F1165-F1164,טבלה20[[#This Row],[LengthofCycle]]-F1165&lt;&gt;0),1,""),"")</f>
        <v/>
      </c>
      <c r="I1166" t="str">
        <f>IF(טבלה20[[#This Row],[דילוג]]=1,SUM(H1166:H1167),"")</f>
        <v/>
      </c>
      <c r="J1166" t="str">
        <f>IF(AND(טבלה20[[#This Row],[CycleNumber]]&gt;B1165,טבלה20[[#This Row],[CycleNumber]]&gt;2),IF(טבלה20[[#This Row],[דילוג]]=1,טבלה20[[#This Row],[LengthofCycle]]-F1165,J1165),"")</f>
        <v/>
      </c>
      <c r="K1166">
        <f>IF(AND(טבלה20[[#This Row],[CycleNumber]]&gt;B1165,טבלה20[[#This Row],[CycleNumber]]&gt;2),IF(טבלה20[[#This Row],[דילוג]]=1,1,IF(MAX(K1164:K1165)=1,1,IF(טבלה20[[#This Row],[LengthofCycle]]-F1165&lt;&gt;טבלה20[[#This Row],[הפרש קבוע אחרון]],0,""))),"")</f>
        <v>0</v>
      </c>
      <c r="L1166" t="str">
        <f>IF(טבלה20[[#This Row],[CycleNumber]]&lt;3,"",IF(טבלה20[[#This Row],[דילוג]]=1,1,IF(L1165="","",IF(טבלה20[[#This Row],[LengthofCycle]]-F1165=טבלה20[[#This Row],[הפרש קבוע אחרון]],1,IF(L1165+1&gt;3,"",L1165+1)))))</f>
        <v/>
      </c>
      <c r="M1166" t="str">
        <f>IF(AND(טבלה20[[#This Row],[פעילות]]=1,L1167=2,L1168=1,B1168&gt;טבלה20[[#This Row],[CycleNumber]]),1,"")</f>
        <v/>
      </c>
      <c r="N1166" t="str">
        <f>IF(AND(טבלה20[[#This Row],[האם יש לאישה וסת דילוג?]]=1,טבלה20[[#This Row],[CycleNumber]]&gt;5),IF(AND(טבלה20[[#This Row],[LengthofCycle]]=F1163,F1165=F1162,F1164=F1161),1,""),"")</f>
        <v/>
      </c>
      <c r="O1166" t="str">
        <f>IF(OR(טבלה20[[#This Row],[פעילות]]="",L1165=""),"",IF(טבלה20[[#This Row],[פעילות]]=1,1,0))</f>
        <v/>
      </c>
      <c r="P1166" t="str">
        <f>IF(AND(טבלה20[[#This Row],[הפרש קבוע אחרון]]&lt;&gt;"",טבלה20[[#This Row],[CycleNumber]]&lt;B1167,B1167&lt;&gt;"",טבלה20[[#This Row],[פעילות]]&lt;4),IF(F1167-טבלה20[[#This Row],[LengthofCycle]]=טבלה20[[#This Row],[הפרש קבוע אחרון]],1,0),"")</f>
        <v/>
      </c>
      <c r="Q1166" s="14" t="str">
        <f>IF(טבלה20[[#This Row],[פעילות]]="","",IF(OR(Q1165="",AND(טבלה20[[#This Row],[דילוג]]=1,L1165=3)),1,Q1165+1))</f>
        <v/>
      </c>
      <c r="R1166" s="14" t="str">
        <f>IF(AND(טבלה20[[#This Row],[מחזורי פעילות]]=3,H1167=1,טבלה20[[#This Row],[הפרש קבוע אחרון]]&lt;&gt;J1167),1,"")</f>
        <v/>
      </c>
      <c r="S1166" s="14" t="str">
        <f>IF(AND(טבלה20[[#This Row],[מחזורי פעילות]]=3,H1167=1,טבלה20[[#This Row],[הפרש קבוע אחרון]]=J1167),1,"")</f>
        <v/>
      </c>
      <c r="T1166" s="14" t="str">
        <f>IF(AND(טבלה20[[#This Row],[דילוג]]=1,טבלה20[[#This Row],[הפרש קבוע אחרון]]=J1165,טבלה20[[#This Row],[מחזורי פעילות]]&gt;1),1,"")</f>
        <v/>
      </c>
      <c r="U1166" s="14" t="str">
        <f>IF(OR(AND(טבלה20[[#This Row],[מחזורי פעילות]]&lt;&gt;"",Q1167=""),AND(טבלה20[[#This Row],[פעילות]]=3,Q1167=1)),טבלה20[[#This Row],[מחזורי פעילות]],"")</f>
        <v/>
      </c>
      <c r="V1166" s="14" t="str">
        <f>IF(טבלה20[[#This Row],[באיזה מחזור נעקר אחרי קביעה?]]&lt;&gt;"",1,"")</f>
        <v/>
      </c>
      <c r="W1166" s="14" t="str">
        <f>IF(AND(טבלה20[[#This Row],[באיזה מחזור נעקר אחרי קביעה?]]&lt;&gt;"",טבלה20[[#This Row],[CycleNumber]]&gt;B1167),טבלה20[[#This Row],[באיזה מחזור נעקר אחרי קביעה?]],"")</f>
        <v/>
      </c>
      <c r="X1166" s="14" t="str">
        <f>IF(AND(טבלה20[[#This Row],[הפרש קבוע אחרון]]&lt;&gt;"",J1165=""),טבלה20[[#This Row],[CycleNumber]],"")</f>
        <v/>
      </c>
      <c r="Y1166" s="14" t="str">
        <f>IF(OR(טבלה20[[#This Row],[CycleNumber]]&gt;B1167,B1167=""),טבלה20[[#This Row],[CycleNumber]],"")</f>
        <v/>
      </c>
      <c r="Z11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6" t="s">
        <v>100</v>
      </c>
      <c r="AS1166">
        <v>5</v>
      </c>
      <c r="AT1166">
        <v>30</v>
      </c>
      <c r="AU1166">
        <f t="shared" si="39"/>
        <v>0</v>
      </c>
      <c r="AV1166" t="str">
        <f t="shared" si="40"/>
        <v/>
      </c>
    </row>
    <row r="1167" spans="1:48" x14ac:dyDescent="0.25">
      <c r="A1167" t="s">
        <v>100</v>
      </c>
      <c r="B1167">
        <v>7</v>
      </c>
      <c r="C1167">
        <v>0</v>
      </c>
      <c r="D1167">
        <v>1</v>
      </c>
      <c r="E1167">
        <v>0</v>
      </c>
      <c r="F1167">
        <v>27</v>
      </c>
      <c r="G1167">
        <f>טבלה20[[#This Row],[LengthofCycle]]+1</f>
        <v>28</v>
      </c>
      <c r="H1167" t="str">
        <f>IF(טבלה20[[#This Row],[CycleNumber]]&gt;2,IF(AND(טבלה20[[#This Row],[LengthofCycle]]-F1166=F1166-F1165,טבלה20[[#This Row],[LengthofCycle]]-F1166&lt;&gt;0),1,""),"")</f>
        <v/>
      </c>
      <c r="I1167" t="str">
        <f>IF(טבלה20[[#This Row],[דילוג]]=1,SUM(H1167:H1168),"")</f>
        <v/>
      </c>
      <c r="J1167" t="str">
        <f>IF(AND(טבלה20[[#This Row],[CycleNumber]]&gt;B1166,טבלה20[[#This Row],[CycleNumber]]&gt;2),IF(טבלה20[[#This Row],[דילוג]]=1,טבלה20[[#This Row],[LengthofCycle]]-F1166,J1166),"")</f>
        <v/>
      </c>
      <c r="K1167">
        <f>IF(AND(טבלה20[[#This Row],[CycleNumber]]&gt;B1166,טבלה20[[#This Row],[CycleNumber]]&gt;2),IF(טבלה20[[#This Row],[דילוג]]=1,1,IF(MAX(K1165:K1166)=1,1,IF(טבלה20[[#This Row],[LengthofCycle]]-F1166&lt;&gt;טבלה20[[#This Row],[הפרש קבוע אחרון]],0,""))),"")</f>
        <v>0</v>
      </c>
      <c r="L1167" t="str">
        <f>IF(טבלה20[[#This Row],[CycleNumber]]&lt;3,"",IF(טבלה20[[#This Row],[דילוג]]=1,1,IF(L1166="","",IF(טבלה20[[#This Row],[LengthofCycle]]-F1166=טבלה20[[#This Row],[הפרש קבוע אחרון]],1,IF(L1166+1&gt;3,"",L1166+1)))))</f>
        <v/>
      </c>
      <c r="M1167" t="str">
        <f>IF(AND(טבלה20[[#This Row],[פעילות]]=1,L1168=2,L1169=1,B1169&gt;טבלה20[[#This Row],[CycleNumber]]),1,"")</f>
        <v/>
      </c>
      <c r="N1167" t="str">
        <f>IF(AND(טבלה20[[#This Row],[האם יש לאישה וסת דילוג?]]=1,טבלה20[[#This Row],[CycleNumber]]&gt;5),IF(AND(טבלה20[[#This Row],[LengthofCycle]]=F1164,F1166=F1163,F1165=F1162),1,""),"")</f>
        <v/>
      </c>
      <c r="O1167" t="str">
        <f>IF(OR(טבלה20[[#This Row],[פעילות]]="",L1166=""),"",IF(טבלה20[[#This Row],[פעילות]]=1,1,0))</f>
        <v/>
      </c>
      <c r="P1167" t="str">
        <f>IF(AND(טבלה20[[#This Row],[הפרש קבוע אחרון]]&lt;&gt;"",טבלה20[[#This Row],[CycleNumber]]&lt;B1168,B1168&lt;&gt;"",טבלה20[[#This Row],[פעילות]]&lt;4),IF(F1168-טבלה20[[#This Row],[LengthofCycle]]=טבלה20[[#This Row],[הפרש קבוע אחרון]],1,0),"")</f>
        <v/>
      </c>
      <c r="Q1167" s="14" t="str">
        <f>IF(טבלה20[[#This Row],[פעילות]]="","",IF(OR(Q1166="",AND(טבלה20[[#This Row],[דילוג]]=1,L1166=3)),1,Q1166+1))</f>
        <v/>
      </c>
      <c r="R1167" s="14" t="str">
        <f>IF(AND(טבלה20[[#This Row],[מחזורי פעילות]]=3,H1168=1,טבלה20[[#This Row],[הפרש קבוע אחרון]]&lt;&gt;J1168),1,"")</f>
        <v/>
      </c>
      <c r="S1167" s="14" t="str">
        <f>IF(AND(טבלה20[[#This Row],[מחזורי פעילות]]=3,H1168=1,טבלה20[[#This Row],[הפרש קבוע אחרון]]=J1168),1,"")</f>
        <v/>
      </c>
      <c r="T1167" s="14" t="str">
        <f>IF(AND(טבלה20[[#This Row],[דילוג]]=1,טבלה20[[#This Row],[הפרש קבוע אחרון]]=J1166,טבלה20[[#This Row],[מחזורי פעילות]]&gt;1),1,"")</f>
        <v/>
      </c>
      <c r="U1167" s="14" t="str">
        <f>IF(OR(AND(טבלה20[[#This Row],[מחזורי פעילות]]&lt;&gt;"",Q1168=""),AND(טבלה20[[#This Row],[פעילות]]=3,Q1168=1)),טבלה20[[#This Row],[מחזורי פעילות]],"")</f>
        <v/>
      </c>
      <c r="V1167" s="14" t="str">
        <f>IF(טבלה20[[#This Row],[באיזה מחזור נעקר אחרי קביעה?]]&lt;&gt;"",1,"")</f>
        <v/>
      </c>
      <c r="W1167" s="14" t="str">
        <f>IF(AND(טבלה20[[#This Row],[באיזה מחזור נעקר אחרי קביעה?]]&lt;&gt;"",טבלה20[[#This Row],[CycleNumber]]&gt;B1168),טבלה20[[#This Row],[באיזה מחזור נעקר אחרי קביעה?]],"")</f>
        <v/>
      </c>
      <c r="X1167" s="14" t="str">
        <f>IF(AND(טבלה20[[#This Row],[הפרש קבוע אחרון]]&lt;&gt;"",J1166=""),טבלה20[[#This Row],[CycleNumber]],"")</f>
        <v/>
      </c>
      <c r="Y1167" s="14" t="str">
        <f>IF(OR(טבלה20[[#This Row],[CycleNumber]]&gt;B1168,B1168=""),טבלה20[[#This Row],[CycleNumber]],"")</f>
        <v/>
      </c>
      <c r="Z11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7" t="s">
        <v>100</v>
      </c>
      <c r="AS1167">
        <v>6</v>
      </c>
      <c r="AT1167">
        <v>33</v>
      </c>
      <c r="AU1167">
        <f t="shared" si="39"/>
        <v>0</v>
      </c>
      <c r="AV1167" t="str">
        <f t="shared" si="40"/>
        <v/>
      </c>
    </row>
    <row r="1168" spans="1:48" x14ac:dyDescent="0.25">
      <c r="A1168" t="s">
        <v>100</v>
      </c>
      <c r="B1168">
        <v>8</v>
      </c>
      <c r="C1168">
        <v>0</v>
      </c>
      <c r="D1168">
        <v>1</v>
      </c>
      <c r="E1168">
        <v>0</v>
      </c>
      <c r="F1168">
        <v>28</v>
      </c>
      <c r="G1168">
        <f>טבלה20[[#This Row],[LengthofCycle]]+1</f>
        <v>29</v>
      </c>
      <c r="H1168" t="str">
        <f>IF(טבלה20[[#This Row],[CycleNumber]]&gt;2,IF(AND(טבלה20[[#This Row],[LengthofCycle]]-F1167=F1167-F1166,טבלה20[[#This Row],[LengthofCycle]]-F1167&lt;&gt;0),1,""),"")</f>
        <v/>
      </c>
      <c r="I1168" t="str">
        <f>IF(טבלה20[[#This Row],[דילוג]]=1,SUM(H1168:H1169),"")</f>
        <v/>
      </c>
      <c r="J1168" t="str">
        <f>IF(AND(טבלה20[[#This Row],[CycleNumber]]&gt;B1167,טבלה20[[#This Row],[CycleNumber]]&gt;2),IF(טבלה20[[#This Row],[דילוג]]=1,טבלה20[[#This Row],[LengthofCycle]]-F1167,J1167),"")</f>
        <v/>
      </c>
      <c r="K1168">
        <f>IF(AND(טבלה20[[#This Row],[CycleNumber]]&gt;B1167,טבלה20[[#This Row],[CycleNumber]]&gt;2),IF(טבלה20[[#This Row],[דילוג]]=1,1,IF(MAX(K1166:K1167)=1,1,IF(טבלה20[[#This Row],[LengthofCycle]]-F1167&lt;&gt;טבלה20[[#This Row],[הפרש קבוע אחרון]],0,""))),"")</f>
        <v>0</v>
      </c>
      <c r="L1168" t="str">
        <f>IF(טבלה20[[#This Row],[CycleNumber]]&lt;3,"",IF(טבלה20[[#This Row],[דילוג]]=1,1,IF(L1167="","",IF(טבלה20[[#This Row],[LengthofCycle]]-F1167=טבלה20[[#This Row],[הפרש קבוע אחרון]],1,IF(L1167+1&gt;3,"",L1167+1)))))</f>
        <v/>
      </c>
      <c r="M1168" t="str">
        <f>IF(AND(טבלה20[[#This Row],[פעילות]]=1,L1169=2,L1170=1,B1170&gt;טבלה20[[#This Row],[CycleNumber]]),1,"")</f>
        <v/>
      </c>
      <c r="N1168" t="str">
        <f>IF(AND(טבלה20[[#This Row],[האם יש לאישה וסת דילוג?]]=1,טבלה20[[#This Row],[CycleNumber]]&gt;5),IF(AND(טבלה20[[#This Row],[LengthofCycle]]=F1165,F1167=F1164,F1166=F1163),1,""),"")</f>
        <v/>
      </c>
      <c r="O1168" t="str">
        <f>IF(OR(טבלה20[[#This Row],[פעילות]]="",L1167=""),"",IF(טבלה20[[#This Row],[פעילות]]=1,1,0))</f>
        <v/>
      </c>
      <c r="P1168" t="str">
        <f>IF(AND(טבלה20[[#This Row],[הפרש קבוע אחרון]]&lt;&gt;"",טבלה20[[#This Row],[CycleNumber]]&lt;B1169,B1169&lt;&gt;"",טבלה20[[#This Row],[פעילות]]&lt;4),IF(F1169-טבלה20[[#This Row],[LengthofCycle]]=טבלה20[[#This Row],[הפרש קבוע אחרון]],1,0),"")</f>
        <v/>
      </c>
      <c r="Q1168" s="14" t="str">
        <f>IF(טבלה20[[#This Row],[פעילות]]="","",IF(OR(Q1167="",AND(טבלה20[[#This Row],[דילוג]]=1,L1167=3)),1,Q1167+1))</f>
        <v/>
      </c>
      <c r="R1168" s="14" t="str">
        <f>IF(AND(טבלה20[[#This Row],[מחזורי פעילות]]=3,H1169=1,טבלה20[[#This Row],[הפרש קבוע אחרון]]&lt;&gt;J1169),1,"")</f>
        <v/>
      </c>
      <c r="S1168" s="14" t="str">
        <f>IF(AND(טבלה20[[#This Row],[מחזורי פעילות]]=3,H1169=1,טבלה20[[#This Row],[הפרש קבוע אחרון]]=J1169),1,"")</f>
        <v/>
      </c>
      <c r="T1168" s="14" t="str">
        <f>IF(AND(טבלה20[[#This Row],[דילוג]]=1,טבלה20[[#This Row],[הפרש קבוע אחרון]]=J1167,טבלה20[[#This Row],[מחזורי פעילות]]&gt;1),1,"")</f>
        <v/>
      </c>
      <c r="U1168" s="14" t="str">
        <f>IF(OR(AND(טבלה20[[#This Row],[מחזורי פעילות]]&lt;&gt;"",Q1169=""),AND(טבלה20[[#This Row],[פעילות]]=3,Q1169=1)),טבלה20[[#This Row],[מחזורי פעילות]],"")</f>
        <v/>
      </c>
      <c r="V1168" s="14" t="str">
        <f>IF(טבלה20[[#This Row],[באיזה מחזור נעקר אחרי קביעה?]]&lt;&gt;"",1,"")</f>
        <v/>
      </c>
      <c r="W1168" s="14" t="str">
        <f>IF(AND(טבלה20[[#This Row],[באיזה מחזור נעקר אחרי קביעה?]]&lt;&gt;"",טבלה20[[#This Row],[CycleNumber]]&gt;B1169),טבלה20[[#This Row],[באיזה מחזור נעקר אחרי קביעה?]],"")</f>
        <v/>
      </c>
      <c r="X1168" s="14" t="str">
        <f>IF(AND(טבלה20[[#This Row],[הפרש קבוע אחרון]]&lt;&gt;"",J1167=""),טבלה20[[#This Row],[CycleNumber]],"")</f>
        <v/>
      </c>
      <c r="Y1168" s="14" t="str">
        <f>IF(OR(טבלה20[[#This Row],[CycleNumber]]&gt;B1169,B1169=""),טבלה20[[#This Row],[CycleNumber]],"")</f>
        <v/>
      </c>
      <c r="Z11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8" t="s">
        <v>100</v>
      </c>
      <c r="AS1168">
        <v>7</v>
      </c>
      <c r="AT1168">
        <v>27</v>
      </c>
      <c r="AU1168">
        <f t="shared" si="39"/>
        <v>0</v>
      </c>
      <c r="AV1168" t="str">
        <f t="shared" si="40"/>
        <v/>
      </c>
    </row>
    <row r="1169" spans="1:48" x14ac:dyDescent="0.25">
      <c r="A1169" t="s">
        <v>100</v>
      </c>
      <c r="B1169">
        <v>9</v>
      </c>
      <c r="C1169">
        <v>0</v>
      </c>
      <c r="D1169">
        <v>1</v>
      </c>
      <c r="E1169">
        <v>0</v>
      </c>
      <c r="F1169">
        <v>30</v>
      </c>
      <c r="G1169">
        <f>טבלה20[[#This Row],[LengthofCycle]]+1</f>
        <v>31</v>
      </c>
      <c r="H1169" t="str">
        <f>IF(טבלה20[[#This Row],[CycleNumber]]&gt;2,IF(AND(טבלה20[[#This Row],[LengthofCycle]]-F1168=F1168-F1167,טבלה20[[#This Row],[LengthofCycle]]-F1168&lt;&gt;0),1,""),"")</f>
        <v/>
      </c>
      <c r="I1169" t="str">
        <f>IF(טבלה20[[#This Row],[דילוג]]=1,SUM(H1169:H1170),"")</f>
        <v/>
      </c>
      <c r="J1169" t="str">
        <f>IF(AND(טבלה20[[#This Row],[CycleNumber]]&gt;B1168,טבלה20[[#This Row],[CycleNumber]]&gt;2),IF(טבלה20[[#This Row],[דילוג]]=1,טבלה20[[#This Row],[LengthofCycle]]-F1168,J1168),"")</f>
        <v/>
      </c>
      <c r="K1169">
        <f>IF(AND(טבלה20[[#This Row],[CycleNumber]]&gt;B1168,טבלה20[[#This Row],[CycleNumber]]&gt;2),IF(טבלה20[[#This Row],[דילוג]]=1,1,IF(MAX(K1167:K1168)=1,1,IF(טבלה20[[#This Row],[LengthofCycle]]-F1168&lt;&gt;טבלה20[[#This Row],[הפרש קבוע אחרון]],0,""))),"")</f>
        <v>0</v>
      </c>
      <c r="L1169" t="str">
        <f>IF(טבלה20[[#This Row],[CycleNumber]]&lt;3,"",IF(טבלה20[[#This Row],[דילוג]]=1,1,IF(L1168="","",IF(טבלה20[[#This Row],[LengthofCycle]]-F1168=טבלה20[[#This Row],[הפרש קבוע אחרון]],1,IF(L1168+1&gt;3,"",L1168+1)))))</f>
        <v/>
      </c>
      <c r="M1169" t="str">
        <f>IF(AND(טבלה20[[#This Row],[פעילות]]=1,L1170=2,L1171=1,B1171&gt;טבלה20[[#This Row],[CycleNumber]]),1,"")</f>
        <v/>
      </c>
      <c r="N1169" t="str">
        <f>IF(AND(טבלה20[[#This Row],[האם יש לאישה וסת דילוג?]]=1,טבלה20[[#This Row],[CycleNumber]]&gt;5),IF(AND(טבלה20[[#This Row],[LengthofCycle]]=F1166,F1168=F1165,F1167=F1164),1,""),"")</f>
        <v/>
      </c>
      <c r="O1169" t="str">
        <f>IF(OR(טבלה20[[#This Row],[פעילות]]="",L1168=""),"",IF(טבלה20[[#This Row],[פעילות]]=1,1,0))</f>
        <v/>
      </c>
      <c r="P1169" t="str">
        <f>IF(AND(טבלה20[[#This Row],[הפרש קבוע אחרון]]&lt;&gt;"",טבלה20[[#This Row],[CycleNumber]]&lt;B1170,B1170&lt;&gt;"",טבלה20[[#This Row],[פעילות]]&lt;4),IF(F1170-טבלה20[[#This Row],[LengthofCycle]]=טבלה20[[#This Row],[הפרש קבוע אחרון]],1,0),"")</f>
        <v/>
      </c>
      <c r="Q1169" s="14" t="str">
        <f>IF(טבלה20[[#This Row],[פעילות]]="","",IF(OR(Q1168="",AND(טבלה20[[#This Row],[דילוג]]=1,L1168=3)),1,Q1168+1))</f>
        <v/>
      </c>
      <c r="R1169" s="14" t="str">
        <f>IF(AND(טבלה20[[#This Row],[מחזורי פעילות]]=3,H1170=1,טבלה20[[#This Row],[הפרש קבוע אחרון]]&lt;&gt;J1170),1,"")</f>
        <v/>
      </c>
      <c r="S1169" s="14" t="str">
        <f>IF(AND(טבלה20[[#This Row],[מחזורי פעילות]]=3,H1170=1,טבלה20[[#This Row],[הפרש קבוע אחרון]]=J1170),1,"")</f>
        <v/>
      </c>
      <c r="T1169" s="14" t="str">
        <f>IF(AND(טבלה20[[#This Row],[דילוג]]=1,טבלה20[[#This Row],[הפרש קבוע אחרון]]=J1168,טבלה20[[#This Row],[מחזורי פעילות]]&gt;1),1,"")</f>
        <v/>
      </c>
      <c r="U1169" s="14" t="str">
        <f>IF(OR(AND(טבלה20[[#This Row],[מחזורי פעילות]]&lt;&gt;"",Q1170=""),AND(טבלה20[[#This Row],[פעילות]]=3,Q1170=1)),טבלה20[[#This Row],[מחזורי פעילות]],"")</f>
        <v/>
      </c>
      <c r="V1169" s="14" t="str">
        <f>IF(טבלה20[[#This Row],[באיזה מחזור נעקר אחרי קביעה?]]&lt;&gt;"",1,"")</f>
        <v/>
      </c>
      <c r="W1169" s="14" t="str">
        <f>IF(AND(טבלה20[[#This Row],[באיזה מחזור נעקר אחרי קביעה?]]&lt;&gt;"",טבלה20[[#This Row],[CycleNumber]]&gt;B1170),טבלה20[[#This Row],[באיזה מחזור נעקר אחרי קביעה?]],"")</f>
        <v/>
      </c>
      <c r="X1169" s="14" t="str">
        <f>IF(AND(טבלה20[[#This Row],[הפרש קבוע אחרון]]&lt;&gt;"",J1168=""),טבלה20[[#This Row],[CycleNumber]],"")</f>
        <v/>
      </c>
      <c r="Y1169" s="14" t="str">
        <f>IF(OR(טבלה20[[#This Row],[CycleNumber]]&gt;B1170,B1170=""),טבלה20[[#This Row],[CycleNumber]],"")</f>
        <v/>
      </c>
      <c r="Z11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69" t="s">
        <v>100</v>
      </c>
      <c r="AS1169">
        <v>8</v>
      </c>
      <c r="AT1169">
        <v>28</v>
      </c>
      <c r="AU1169">
        <f t="shared" si="39"/>
        <v>0</v>
      </c>
      <c r="AV1169" t="str">
        <f t="shared" si="40"/>
        <v/>
      </c>
    </row>
    <row r="1170" spans="1:48" x14ac:dyDescent="0.25">
      <c r="A1170" t="s">
        <v>100</v>
      </c>
      <c r="B1170">
        <v>10</v>
      </c>
      <c r="C1170">
        <v>0</v>
      </c>
      <c r="D1170">
        <v>1</v>
      </c>
      <c r="E1170">
        <v>0</v>
      </c>
      <c r="F1170">
        <v>34</v>
      </c>
      <c r="G1170">
        <f>טבלה20[[#This Row],[LengthofCycle]]+1</f>
        <v>35</v>
      </c>
      <c r="H1170" t="str">
        <f>IF(טבלה20[[#This Row],[CycleNumber]]&gt;2,IF(AND(טבלה20[[#This Row],[LengthofCycle]]-F1169=F1169-F1168,טבלה20[[#This Row],[LengthofCycle]]-F1169&lt;&gt;0),1,""),"")</f>
        <v/>
      </c>
      <c r="I1170" t="str">
        <f>IF(טבלה20[[#This Row],[דילוג]]=1,SUM(H1170:H1171),"")</f>
        <v/>
      </c>
      <c r="J1170" t="str">
        <f>IF(AND(טבלה20[[#This Row],[CycleNumber]]&gt;B1169,טבלה20[[#This Row],[CycleNumber]]&gt;2),IF(טבלה20[[#This Row],[דילוג]]=1,טבלה20[[#This Row],[LengthofCycle]]-F1169,J1169),"")</f>
        <v/>
      </c>
      <c r="K1170">
        <f>IF(AND(טבלה20[[#This Row],[CycleNumber]]&gt;B1169,טבלה20[[#This Row],[CycleNumber]]&gt;2),IF(טבלה20[[#This Row],[דילוג]]=1,1,IF(MAX(K1168:K1169)=1,1,IF(טבלה20[[#This Row],[LengthofCycle]]-F1169&lt;&gt;טבלה20[[#This Row],[הפרש קבוע אחרון]],0,""))),"")</f>
        <v>0</v>
      </c>
      <c r="L1170" t="str">
        <f>IF(טבלה20[[#This Row],[CycleNumber]]&lt;3,"",IF(טבלה20[[#This Row],[דילוג]]=1,1,IF(L1169="","",IF(טבלה20[[#This Row],[LengthofCycle]]-F1169=טבלה20[[#This Row],[הפרש קבוע אחרון]],1,IF(L1169+1&gt;3,"",L1169+1)))))</f>
        <v/>
      </c>
      <c r="M1170" t="str">
        <f>IF(AND(טבלה20[[#This Row],[פעילות]]=1,L1171=2,L1172=1,B1172&gt;טבלה20[[#This Row],[CycleNumber]]),1,"")</f>
        <v/>
      </c>
      <c r="N1170" t="str">
        <f>IF(AND(טבלה20[[#This Row],[האם יש לאישה וסת דילוג?]]=1,טבלה20[[#This Row],[CycleNumber]]&gt;5),IF(AND(טבלה20[[#This Row],[LengthofCycle]]=F1167,F1169=F1166,F1168=F1165),1,""),"")</f>
        <v/>
      </c>
      <c r="O1170" t="str">
        <f>IF(OR(טבלה20[[#This Row],[פעילות]]="",L1169=""),"",IF(טבלה20[[#This Row],[פעילות]]=1,1,0))</f>
        <v/>
      </c>
      <c r="P1170" t="str">
        <f>IF(AND(טבלה20[[#This Row],[הפרש קבוע אחרון]]&lt;&gt;"",טבלה20[[#This Row],[CycleNumber]]&lt;B1171,B1171&lt;&gt;"",טבלה20[[#This Row],[פעילות]]&lt;4),IF(F1171-טבלה20[[#This Row],[LengthofCycle]]=טבלה20[[#This Row],[הפרש קבוע אחרון]],1,0),"")</f>
        <v/>
      </c>
      <c r="Q1170" s="14" t="str">
        <f>IF(טבלה20[[#This Row],[פעילות]]="","",IF(OR(Q1169="",AND(טבלה20[[#This Row],[דילוג]]=1,L1169=3)),1,Q1169+1))</f>
        <v/>
      </c>
      <c r="R1170" s="14" t="str">
        <f>IF(AND(טבלה20[[#This Row],[מחזורי פעילות]]=3,H1171=1,טבלה20[[#This Row],[הפרש קבוע אחרון]]&lt;&gt;J1171),1,"")</f>
        <v/>
      </c>
      <c r="S1170" s="14" t="str">
        <f>IF(AND(טבלה20[[#This Row],[מחזורי פעילות]]=3,H1171=1,טבלה20[[#This Row],[הפרש קבוע אחרון]]=J1171),1,"")</f>
        <v/>
      </c>
      <c r="T1170" s="14" t="str">
        <f>IF(AND(טבלה20[[#This Row],[דילוג]]=1,טבלה20[[#This Row],[הפרש קבוע אחרון]]=J1169,טבלה20[[#This Row],[מחזורי פעילות]]&gt;1),1,"")</f>
        <v/>
      </c>
      <c r="U1170" s="14" t="str">
        <f>IF(OR(AND(טבלה20[[#This Row],[מחזורי פעילות]]&lt;&gt;"",Q1171=""),AND(טבלה20[[#This Row],[פעילות]]=3,Q1171=1)),טבלה20[[#This Row],[מחזורי פעילות]],"")</f>
        <v/>
      </c>
      <c r="V1170" s="14" t="str">
        <f>IF(טבלה20[[#This Row],[באיזה מחזור נעקר אחרי קביעה?]]&lt;&gt;"",1,"")</f>
        <v/>
      </c>
      <c r="W1170" s="14" t="str">
        <f>IF(AND(טבלה20[[#This Row],[באיזה מחזור נעקר אחרי קביעה?]]&lt;&gt;"",טבלה20[[#This Row],[CycleNumber]]&gt;B1171),טבלה20[[#This Row],[באיזה מחזור נעקר אחרי קביעה?]],"")</f>
        <v/>
      </c>
      <c r="X1170" s="14" t="str">
        <f>IF(AND(טבלה20[[#This Row],[הפרש קבוע אחרון]]&lt;&gt;"",J1169=""),טבלה20[[#This Row],[CycleNumber]],"")</f>
        <v/>
      </c>
      <c r="Y1170" s="14" t="str">
        <f>IF(OR(טבלה20[[#This Row],[CycleNumber]]&gt;B1171,B1171=""),טבלה20[[#This Row],[CycleNumber]],"")</f>
        <v/>
      </c>
      <c r="Z11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0" t="s">
        <v>100</v>
      </c>
      <c r="AS1170">
        <v>9</v>
      </c>
      <c r="AT1170">
        <v>30</v>
      </c>
      <c r="AU1170">
        <f t="shared" si="39"/>
        <v>0</v>
      </c>
      <c r="AV1170" t="str">
        <f t="shared" si="40"/>
        <v/>
      </c>
    </row>
    <row r="1171" spans="1:48" x14ac:dyDescent="0.25">
      <c r="A1171" t="s">
        <v>100</v>
      </c>
      <c r="B1171">
        <v>11</v>
      </c>
      <c r="C1171">
        <v>0</v>
      </c>
      <c r="D1171">
        <v>1</v>
      </c>
      <c r="E1171">
        <v>0</v>
      </c>
      <c r="F1171">
        <v>33</v>
      </c>
      <c r="G1171">
        <f>טבלה20[[#This Row],[LengthofCycle]]+1</f>
        <v>34</v>
      </c>
      <c r="H1171" t="str">
        <f>IF(טבלה20[[#This Row],[CycleNumber]]&gt;2,IF(AND(טבלה20[[#This Row],[LengthofCycle]]-F1170=F1170-F1169,טבלה20[[#This Row],[LengthofCycle]]-F1170&lt;&gt;0),1,""),"")</f>
        <v/>
      </c>
      <c r="I1171" t="str">
        <f>IF(טבלה20[[#This Row],[דילוג]]=1,SUM(H1171:H1172),"")</f>
        <v/>
      </c>
      <c r="J1171" t="str">
        <f>IF(AND(טבלה20[[#This Row],[CycleNumber]]&gt;B1170,טבלה20[[#This Row],[CycleNumber]]&gt;2),IF(טבלה20[[#This Row],[דילוג]]=1,טבלה20[[#This Row],[LengthofCycle]]-F1170,J1170),"")</f>
        <v/>
      </c>
      <c r="K1171">
        <f>IF(AND(טבלה20[[#This Row],[CycleNumber]]&gt;B1170,טבלה20[[#This Row],[CycleNumber]]&gt;2),IF(טבלה20[[#This Row],[דילוג]]=1,1,IF(MAX(K1169:K1170)=1,1,IF(טבלה20[[#This Row],[LengthofCycle]]-F1170&lt;&gt;טבלה20[[#This Row],[הפרש קבוע אחרון]],0,""))),"")</f>
        <v>0</v>
      </c>
      <c r="L1171" t="str">
        <f>IF(טבלה20[[#This Row],[CycleNumber]]&lt;3,"",IF(טבלה20[[#This Row],[דילוג]]=1,1,IF(L1170="","",IF(טבלה20[[#This Row],[LengthofCycle]]-F1170=טבלה20[[#This Row],[הפרש קבוע אחרון]],1,IF(L1170+1&gt;3,"",L1170+1)))))</f>
        <v/>
      </c>
      <c r="M1171" t="str">
        <f>IF(AND(טבלה20[[#This Row],[פעילות]]=1,L1172=2,L1173=1,B1173&gt;טבלה20[[#This Row],[CycleNumber]]),1,"")</f>
        <v/>
      </c>
      <c r="N1171" t="str">
        <f>IF(AND(טבלה20[[#This Row],[האם יש לאישה וסת דילוג?]]=1,טבלה20[[#This Row],[CycleNumber]]&gt;5),IF(AND(טבלה20[[#This Row],[LengthofCycle]]=F1168,F1170=F1167,F1169=F1166),1,""),"")</f>
        <v/>
      </c>
      <c r="O1171" t="str">
        <f>IF(OR(טבלה20[[#This Row],[פעילות]]="",L1170=""),"",IF(טבלה20[[#This Row],[פעילות]]=1,1,0))</f>
        <v/>
      </c>
      <c r="P1171" t="str">
        <f>IF(AND(טבלה20[[#This Row],[הפרש קבוע אחרון]]&lt;&gt;"",טבלה20[[#This Row],[CycleNumber]]&lt;B1172,B1172&lt;&gt;"",טבלה20[[#This Row],[פעילות]]&lt;4),IF(F1172-טבלה20[[#This Row],[LengthofCycle]]=טבלה20[[#This Row],[הפרש קבוע אחרון]],1,0),"")</f>
        <v/>
      </c>
      <c r="Q1171" s="14" t="str">
        <f>IF(טבלה20[[#This Row],[פעילות]]="","",IF(OR(Q1170="",AND(טבלה20[[#This Row],[דילוג]]=1,L1170=3)),1,Q1170+1))</f>
        <v/>
      </c>
      <c r="R1171" s="14" t="str">
        <f>IF(AND(טבלה20[[#This Row],[מחזורי פעילות]]=3,H1172=1,טבלה20[[#This Row],[הפרש קבוע אחרון]]&lt;&gt;J1172),1,"")</f>
        <v/>
      </c>
      <c r="S1171" s="14" t="str">
        <f>IF(AND(טבלה20[[#This Row],[מחזורי פעילות]]=3,H1172=1,טבלה20[[#This Row],[הפרש קבוע אחרון]]=J1172),1,"")</f>
        <v/>
      </c>
      <c r="T1171" s="14" t="str">
        <f>IF(AND(טבלה20[[#This Row],[דילוג]]=1,טבלה20[[#This Row],[הפרש קבוע אחרון]]=J1170,טבלה20[[#This Row],[מחזורי פעילות]]&gt;1),1,"")</f>
        <v/>
      </c>
      <c r="U1171" s="14" t="str">
        <f>IF(OR(AND(טבלה20[[#This Row],[מחזורי פעילות]]&lt;&gt;"",Q1172=""),AND(טבלה20[[#This Row],[פעילות]]=3,Q1172=1)),טבלה20[[#This Row],[מחזורי פעילות]],"")</f>
        <v/>
      </c>
      <c r="V1171" s="14" t="str">
        <f>IF(טבלה20[[#This Row],[באיזה מחזור נעקר אחרי קביעה?]]&lt;&gt;"",1,"")</f>
        <v/>
      </c>
      <c r="W1171" s="14" t="str">
        <f>IF(AND(טבלה20[[#This Row],[באיזה מחזור נעקר אחרי קביעה?]]&lt;&gt;"",טבלה20[[#This Row],[CycleNumber]]&gt;B1172),טבלה20[[#This Row],[באיזה מחזור נעקר אחרי קביעה?]],"")</f>
        <v/>
      </c>
      <c r="X1171" s="14" t="str">
        <f>IF(AND(טבלה20[[#This Row],[הפרש קבוע אחרון]]&lt;&gt;"",J1170=""),טבלה20[[#This Row],[CycleNumber]],"")</f>
        <v/>
      </c>
      <c r="Y1171" s="14" t="str">
        <f>IF(OR(טבלה20[[#This Row],[CycleNumber]]&gt;B1172,B1172=""),טבלה20[[#This Row],[CycleNumber]],"")</f>
        <v/>
      </c>
      <c r="Z11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1" t="s">
        <v>100</v>
      </c>
      <c r="AS1171">
        <v>10</v>
      </c>
      <c r="AT1171">
        <v>34</v>
      </c>
      <c r="AU1171">
        <f t="shared" si="39"/>
        <v>0</v>
      </c>
      <c r="AV1171" t="str">
        <f t="shared" si="40"/>
        <v/>
      </c>
    </row>
    <row r="1172" spans="1:48" x14ac:dyDescent="0.25">
      <c r="A1172" t="s">
        <v>100</v>
      </c>
      <c r="B1172">
        <v>12</v>
      </c>
      <c r="C1172">
        <v>0</v>
      </c>
      <c r="D1172">
        <v>0</v>
      </c>
      <c r="E1172">
        <v>0</v>
      </c>
      <c r="F1172">
        <v>32</v>
      </c>
      <c r="G1172">
        <f>טבלה20[[#This Row],[LengthofCycle]]+1</f>
        <v>33</v>
      </c>
      <c r="H1172">
        <f>IF(טבלה20[[#This Row],[CycleNumber]]&gt;2,IF(AND(טבלה20[[#This Row],[LengthofCycle]]-F1171=F1171-F1170,טבלה20[[#This Row],[LengthofCycle]]-F1171&lt;&gt;0),1,""),"")</f>
        <v>1</v>
      </c>
      <c r="I1172">
        <f>IF(טבלה20[[#This Row],[דילוג]]=1,SUM(H1172:H1173),"")</f>
        <v>1</v>
      </c>
      <c r="J1172">
        <f>IF(AND(טבלה20[[#This Row],[CycleNumber]]&gt;B1171,טבלה20[[#This Row],[CycleNumber]]&gt;2),IF(טבלה20[[#This Row],[דילוג]]=1,טבלה20[[#This Row],[LengthofCycle]]-F1171,J1171),"")</f>
        <v>-1</v>
      </c>
      <c r="K1172">
        <f>IF(AND(טבלה20[[#This Row],[CycleNumber]]&gt;B1171,טבלה20[[#This Row],[CycleNumber]]&gt;2),IF(טבלה20[[#This Row],[דילוג]]=1,1,IF(MAX(K1170:K1171)=1,1,IF(טבלה20[[#This Row],[LengthofCycle]]-F1171&lt;&gt;טבלה20[[#This Row],[הפרש קבוע אחרון]],0,""))),"")</f>
        <v>1</v>
      </c>
      <c r="L1172">
        <f>IF(טבלה20[[#This Row],[CycleNumber]]&lt;3,"",IF(טבלה20[[#This Row],[דילוג]]=1,1,IF(L1171="","",IF(טבלה20[[#This Row],[LengthofCycle]]-F1171=טבלה20[[#This Row],[הפרש קבוע אחרון]],1,IF(L1171+1&gt;3,"",L1171+1)))))</f>
        <v>1</v>
      </c>
      <c r="M1172" t="str">
        <f>IF(AND(טבלה20[[#This Row],[פעילות]]=1,L1173=2,L1174=1,B1174&gt;טבלה20[[#This Row],[CycleNumber]]),1,"")</f>
        <v/>
      </c>
      <c r="N1172" t="str">
        <f>IF(AND(טבלה20[[#This Row],[האם יש לאישה וסת דילוג?]]=1,טבלה20[[#This Row],[CycleNumber]]&gt;5),IF(AND(טבלה20[[#This Row],[LengthofCycle]]=F1169,F1171=F1168,F1170=F1167),1,""),"")</f>
        <v/>
      </c>
      <c r="O1172" t="str">
        <f>IF(OR(טבלה20[[#This Row],[פעילות]]="",L1171=""),"",IF(טבלה20[[#This Row],[פעילות]]=1,1,0))</f>
        <v/>
      </c>
      <c r="P1172" t="str">
        <f>IF(AND(טבלה20[[#This Row],[הפרש קבוע אחרון]]&lt;&gt;"",טבלה20[[#This Row],[CycleNumber]]&lt;B1173,B1173&lt;&gt;"",טבלה20[[#This Row],[פעילות]]&lt;4),IF(F1173-טבלה20[[#This Row],[LengthofCycle]]=טבלה20[[#This Row],[הפרש קבוע אחרון]],1,0),"")</f>
        <v/>
      </c>
      <c r="Q1172" s="14">
        <f>IF(טבלה20[[#This Row],[פעילות]]="","",IF(OR(Q1171="",AND(טבלה20[[#This Row],[דילוג]]=1,L1171=3)),1,Q1171+1))</f>
        <v>1</v>
      </c>
      <c r="R1172" s="14" t="str">
        <f>IF(AND(טבלה20[[#This Row],[מחזורי פעילות]]=3,H1173=1,טבלה20[[#This Row],[הפרש קבוע אחרון]]&lt;&gt;J1173),1,"")</f>
        <v/>
      </c>
      <c r="S1172" s="14" t="str">
        <f>IF(AND(טבלה20[[#This Row],[מחזורי פעילות]]=3,H1173=1,טבלה20[[#This Row],[הפרש קבוע אחרון]]=J1173),1,"")</f>
        <v/>
      </c>
      <c r="T1172" s="14" t="str">
        <f>IF(AND(טבלה20[[#This Row],[דילוג]]=1,טבלה20[[#This Row],[הפרש קבוע אחרון]]=J1171,טבלה20[[#This Row],[מחזורי פעילות]]&gt;1),1,"")</f>
        <v/>
      </c>
      <c r="U1172" s="14">
        <f>IF(OR(AND(טבלה20[[#This Row],[מחזורי פעילות]]&lt;&gt;"",Q1173=""),AND(טבלה20[[#This Row],[פעילות]]=3,Q1173=1)),טבלה20[[#This Row],[מחזורי פעילות]],"")</f>
        <v>1</v>
      </c>
      <c r="V1172" s="14">
        <f>IF(טבלה20[[#This Row],[באיזה מחזור נעקר אחרי קביעה?]]&lt;&gt;"",1,"")</f>
        <v>1</v>
      </c>
      <c r="W1172" s="14">
        <f>IF(AND(טבלה20[[#This Row],[באיזה מחזור נעקר אחרי קביעה?]]&lt;&gt;"",טבלה20[[#This Row],[CycleNumber]]&gt;B1173),טבלה20[[#This Row],[באיזה מחזור נעקר אחרי קביעה?]],"")</f>
        <v>1</v>
      </c>
      <c r="X1172" s="14">
        <f>IF(AND(טבלה20[[#This Row],[הפרש קבוע אחרון]]&lt;&gt;"",J1171=""),טבלה20[[#This Row],[CycleNumber]],"")</f>
        <v>12</v>
      </c>
      <c r="Y1172" s="14">
        <f>IF(OR(טבלה20[[#This Row],[CycleNumber]]&gt;B1173,B1173=""),טבלה20[[#This Row],[CycleNumber]],"")</f>
        <v>12</v>
      </c>
      <c r="Z11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2" t="s">
        <v>100</v>
      </c>
      <c r="AS1172">
        <v>11</v>
      </c>
      <c r="AT1172">
        <v>33</v>
      </c>
      <c r="AU1172">
        <f t="shared" si="39"/>
        <v>0</v>
      </c>
      <c r="AV1172" t="str">
        <f t="shared" si="40"/>
        <v/>
      </c>
    </row>
    <row r="1173" spans="1:48" x14ac:dyDescent="0.25">
      <c r="A1173" t="s">
        <v>101</v>
      </c>
      <c r="B1173">
        <v>1</v>
      </c>
      <c r="C1173">
        <v>1</v>
      </c>
      <c r="D1173">
        <v>1</v>
      </c>
      <c r="E1173">
        <v>0</v>
      </c>
      <c r="F1173">
        <v>31</v>
      </c>
      <c r="G1173">
        <f>טבלה20[[#This Row],[LengthofCycle]]+1</f>
        <v>32</v>
      </c>
      <c r="H1173" t="str">
        <f>IF(טבלה20[[#This Row],[CycleNumber]]&gt;2,IF(AND(טבלה20[[#This Row],[LengthofCycle]]-F1172=F1172-F1171,טבלה20[[#This Row],[LengthofCycle]]-F1172&lt;&gt;0),1,""),"")</f>
        <v/>
      </c>
      <c r="I1173" t="str">
        <f>IF(טבלה20[[#This Row],[דילוג]]=1,SUM(H1173:H1174),"")</f>
        <v/>
      </c>
      <c r="J1173" t="str">
        <f>IF(AND(טבלה20[[#This Row],[CycleNumber]]&gt;B1172,טבלה20[[#This Row],[CycleNumber]]&gt;2),IF(טבלה20[[#This Row],[דילוג]]=1,טבלה20[[#This Row],[LengthofCycle]]-F1172,J1172),"")</f>
        <v/>
      </c>
      <c r="K1173" t="str">
        <f>IF(AND(טבלה20[[#This Row],[CycleNumber]]&gt;B1172,טבלה20[[#This Row],[CycleNumber]]&gt;2),IF(טבלה20[[#This Row],[דילוג]]=1,1,IF(MAX(K1171:K1172)=1,1,IF(טבלה20[[#This Row],[LengthofCycle]]-F1172&lt;&gt;טבלה20[[#This Row],[הפרש קבוע אחרון]],0,""))),"")</f>
        <v/>
      </c>
      <c r="L1173" t="str">
        <f>IF(טבלה20[[#This Row],[CycleNumber]]&lt;3,"",IF(טבלה20[[#This Row],[דילוג]]=1,1,IF(L1172="","",IF(טבלה20[[#This Row],[LengthofCycle]]-F1172=טבלה20[[#This Row],[הפרש קבוע אחרון]],1,IF(L1172+1&gt;3,"",L1172+1)))))</f>
        <v/>
      </c>
      <c r="M1173" t="str">
        <f>IF(AND(טבלה20[[#This Row],[פעילות]]=1,L1174=2,L1175=1,B1175&gt;טבלה20[[#This Row],[CycleNumber]]),1,"")</f>
        <v/>
      </c>
      <c r="N1173" t="str">
        <f>IF(AND(טבלה20[[#This Row],[האם יש לאישה וסת דילוג?]]=1,טבלה20[[#This Row],[CycleNumber]]&gt;5),IF(AND(טבלה20[[#This Row],[LengthofCycle]]=F1170,F1172=F1169,F1171=F1168),1,""),"")</f>
        <v/>
      </c>
      <c r="O1173" t="str">
        <f>IF(OR(טבלה20[[#This Row],[פעילות]]="",L1172=""),"",IF(טבלה20[[#This Row],[פעילות]]=1,1,0))</f>
        <v/>
      </c>
      <c r="P1173" t="str">
        <f>IF(AND(טבלה20[[#This Row],[הפרש קבוע אחרון]]&lt;&gt;"",טבלה20[[#This Row],[CycleNumber]]&lt;B1174,B1174&lt;&gt;"",טבלה20[[#This Row],[פעילות]]&lt;4),IF(F1174-טבלה20[[#This Row],[LengthofCycle]]=טבלה20[[#This Row],[הפרש קבוע אחרון]],1,0),"")</f>
        <v/>
      </c>
      <c r="Q1173" s="14" t="str">
        <f>IF(טבלה20[[#This Row],[פעילות]]="","",IF(OR(Q1172="",AND(טבלה20[[#This Row],[דילוג]]=1,L1172=3)),1,Q1172+1))</f>
        <v/>
      </c>
      <c r="R1173" s="14" t="str">
        <f>IF(AND(טבלה20[[#This Row],[מחזורי פעילות]]=3,H1174=1,טבלה20[[#This Row],[הפרש קבוע אחרון]]&lt;&gt;J1174),1,"")</f>
        <v/>
      </c>
      <c r="S1173" s="14" t="str">
        <f>IF(AND(טבלה20[[#This Row],[מחזורי פעילות]]=3,H1174=1,טבלה20[[#This Row],[הפרש קבוע אחרון]]=J1174),1,"")</f>
        <v/>
      </c>
      <c r="T1173" s="14" t="str">
        <f>IF(AND(טבלה20[[#This Row],[דילוג]]=1,טבלה20[[#This Row],[הפרש קבוע אחרון]]=J1172,טבלה20[[#This Row],[מחזורי פעילות]]&gt;1),1,"")</f>
        <v/>
      </c>
      <c r="U1173" s="14" t="str">
        <f>IF(OR(AND(טבלה20[[#This Row],[מחזורי פעילות]]&lt;&gt;"",Q1174=""),AND(טבלה20[[#This Row],[פעילות]]=3,Q1174=1)),טבלה20[[#This Row],[מחזורי פעילות]],"")</f>
        <v/>
      </c>
      <c r="V1173" s="14" t="str">
        <f>IF(טבלה20[[#This Row],[באיזה מחזור נעקר אחרי קביעה?]]&lt;&gt;"",1,"")</f>
        <v/>
      </c>
      <c r="W1173" s="14" t="str">
        <f>IF(AND(טבלה20[[#This Row],[באיזה מחזור נעקר אחרי קביעה?]]&lt;&gt;"",טבלה20[[#This Row],[CycleNumber]]&gt;B1174),טבלה20[[#This Row],[באיזה מחזור נעקר אחרי קביעה?]],"")</f>
        <v/>
      </c>
      <c r="X1173" s="14" t="str">
        <f>IF(AND(טבלה20[[#This Row],[הפרש קבוע אחרון]]&lt;&gt;"",J1172=""),טבלה20[[#This Row],[CycleNumber]],"")</f>
        <v/>
      </c>
      <c r="Y1173" s="14" t="str">
        <f>IF(OR(טבלה20[[#This Row],[CycleNumber]]&gt;B1174,B1174=""),טבלה20[[#This Row],[CycleNumber]],"")</f>
        <v/>
      </c>
      <c r="Z11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3" t="s">
        <v>100</v>
      </c>
      <c r="AS1173">
        <v>12</v>
      </c>
      <c r="AT1173">
        <v>32</v>
      </c>
      <c r="AU1173">
        <f t="shared" si="39"/>
        <v>1</v>
      </c>
      <c r="AV1173" t="str">
        <f t="shared" si="40"/>
        <v/>
      </c>
    </row>
    <row r="1174" spans="1:48" x14ac:dyDescent="0.25">
      <c r="A1174" t="s">
        <v>101</v>
      </c>
      <c r="B1174">
        <v>2</v>
      </c>
      <c r="C1174">
        <v>1</v>
      </c>
      <c r="D1174">
        <v>1</v>
      </c>
      <c r="E1174">
        <v>0</v>
      </c>
      <c r="F1174">
        <v>32</v>
      </c>
      <c r="G1174">
        <f>טבלה20[[#This Row],[LengthofCycle]]+1</f>
        <v>33</v>
      </c>
      <c r="H1174" t="str">
        <f>IF(טבלה20[[#This Row],[CycleNumber]]&gt;2,IF(AND(טבלה20[[#This Row],[LengthofCycle]]-F1173=F1173-F1172,טבלה20[[#This Row],[LengthofCycle]]-F1173&lt;&gt;0),1,""),"")</f>
        <v/>
      </c>
      <c r="I1174" t="str">
        <f>IF(טבלה20[[#This Row],[דילוג]]=1,SUM(H1174:H1175),"")</f>
        <v/>
      </c>
      <c r="J1174" t="str">
        <f>IF(AND(טבלה20[[#This Row],[CycleNumber]]&gt;B1173,טבלה20[[#This Row],[CycleNumber]]&gt;2),IF(טבלה20[[#This Row],[דילוג]]=1,טבלה20[[#This Row],[LengthofCycle]]-F1173,J1173),"")</f>
        <v/>
      </c>
      <c r="K1174" t="str">
        <f>IF(AND(טבלה20[[#This Row],[CycleNumber]]&gt;B1173,טבלה20[[#This Row],[CycleNumber]]&gt;2),IF(טבלה20[[#This Row],[דילוג]]=1,1,IF(MAX(K1172:K1173)=1,1,IF(טבלה20[[#This Row],[LengthofCycle]]-F1173&lt;&gt;טבלה20[[#This Row],[הפרש קבוע אחרון]],0,""))),"")</f>
        <v/>
      </c>
      <c r="L1174" t="str">
        <f>IF(טבלה20[[#This Row],[CycleNumber]]&lt;3,"",IF(טבלה20[[#This Row],[דילוג]]=1,1,IF(L1173="","",IF(טבלה20[[#This Row],[LengthofCycle]]-F1173=טבלה20[[#This Row],[הפרש קבוע אחרון]],1,IF(L1173+1&gt;3,"",L1173+1)))))</f>
        <v/>
      </c>
      <c r="M1174" t="str">
        <f>IF(AND(טבלה20[[#This Row],[פעילות]]=1,L1175=2,L1176=1,B1176&gt;טבלה20[[#This Row],[CycleNumber]]),1,"")</f>
        <v/>
      </c>
      <c r="N1174" t="str">
        <f>IF(AND(טבלה20[[#This Row],[האם יש לאישה וסת דילוג?]]=1,טבלה20[[#This Row],[CycleNumber]]&gt;5),IF(AND(טבלה20[[#This Row],[LengthofCycle]]=F1171,F1173=F1170,F1172=F1169),1,""),"")</f>
        <v/>
      </c>
      <c r="O1174" t="str">
        <f>IF(OR(טבלה20[[#This Row],[פעילות]]="",L1173=""),"",IF(טבלה20[[#This Row],[פעילות]]=1,1,0))</f>
        <v/>
      </c>
      <c r="P1174" t="str">
        <f>IF(AND(טבלה20[[#This Row],[הפרש קבוע אחרון]]&lt;&gt;"",טבלה20[[#This Row],[CycleNumber]]&lt;B1175,B1175&lt;&gt;"",טבלה20[[#This Row],[פעילות]]&lt;4),IF(F1175-טבלה20[[#This Row],[LengthofCycle]]=טבלה20[[#This Row],[הפרש קבוע אחרון]],1,0),"")</f>
        <v/>
      </c>
      <c r="Q1174" s="14" t="str">
        <f>IF(טבלה20[[#This Row],[פעילות]]="","",IF(OR(Q1173="",AND(טבלה20[[#This Row],[דילוג]]=1,L1173=3)),1,Q1173+1))</f>
        <v/>
      </c>
      <c r="R1174" s="14" t="str">
        <f>IF(AND(טבלה20[[#This Row],[מחזורי פעילות]]=3,H1175=1,טבלה20[[#This Row],[הפרש קבוע אחרון]]&lt;&gt;J1175),1,"")</f>
        <v/>
      </c>
      <c r="S1174" s="14" t="str">
        <f>IF(AND(טבלה20[[#This Row],[מחזורי פעילות]]=3,H1175=1,טבלה20[[#This Row],[הפרש קבוע אחרון]]=J1175),1,"")</f>
        <v/>
      </c>
      <c r="T1174" s="14" t="str">
        <f>IF(AND(טבלה20[[#This Row],[דילוג]]=1,טבלה20[[#This Row],[הפרש קבוע אחרון]]=J1173,טבלה20[[#This Row],[מחזורי פעילות]]&gt;1),1,"")</f>
        <v/>
      </c>
      <c r="U1174" s="14" t="str">
        <f>IF(OR(AND(טבלה20[[#This Row],[מחזורי פעילות]]&lt;&gt;"",Q1175=""),AND(טבלה20[[#This Row],[פעילות]]=3,Q1175=1)),טבלה20[[#This Row],[מחזורי פעילות]],"")</f>
        <v/>
      </c>
      <c r="V1174" s="14" t="str">
        <f>IF(טבלה20[[#This Row],[באיזה מחזור נעקר אחרי קביעה?]]&lt;&gt;"",1,"")</f>
        <v/>
      </c>
      <c r="W1174" s="14" t="str">
        <f>IF(AND(טבלה20[[#This Row],[באיזה מחזור נעקר אחרי קביעה?]]&lt;&gt;"",טבלה20[[#This Row],[CycleNumber]]&gt;B1175),טבלה20[[#This Row],[באיזה מחזור נעקר אחרי קביעה?]],"")</f>
        <v/>
      </c>
      <c r="X1174" s="14" t="str">
        <f>IF(AND(טבלה20[[#This Row],[הפרש קבוע אחרון]]&lt;&gt;"",J1173=""),טבלה20[[#This Row],[CycleNumber]],"")</f>
        <v/>
      </c>
      <c r="Y1174" s="14" t="str">
        <f>IF(OR(טבלה20[[#This Row],[CycleNumber]]&gt;B1175,B1175=""),טבלה20[[#This Row],[CycleNumber]],"")</f>
        <v/>
      </c>
      <c r="Z11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4" t="s">
        <v>101</v>
      </c>
      <c r="AS1174">
        <v>1</v>
      </c>
      <c r="AT1174">
        <v>31</v>
      </c>
      <c r="AU1174" t="str">
        <f t="shared" si="39"/>
        <v/>
      </c>
      <c r="AV1174" t="str">
        <f t="shared" si="40"/>
        <v/>
      </c>
    </row>
    <row r="1175" spans="1:48" x14ac:dyDescent="0.25">
      <c r="A1175" t="s">
        <v>101</v>
      </c>
      <c r="B1175">
        <v>3</v>
      </c>
      <c r="C1175">
        <v>1</v>
      </c>
      <c r="D1175">
        <v>0</v>
      </c>
      <c r="E1175">
        <v>0</v>
      </c>
      <c r="F1175">
        <v>31</v>
      </c>
      <c r="G1175">
        <f>טבלה20[[#This Row],[LengthofCycle]]+1</f>
        <v>32</v>
      </c>
      <c r="H1175" t="str">
        <f>IF(טבלה20[[#This Row],[CycleNumber]]&gt;2,IF(AND(טבלה20[[#This Row],[LengthofCycle]]-F1174=F1174-F1173,טבלה20[[#This Row],[LengthofCycle]]-F1174&lt;&gt;0),1,""),"")</f>
        <v/>
      </c>
      <c r="I1175" t="str">
        <f>IF(טבלה20[[#This Row],[דילוג]]=1,SUM(H1175:H1176),"")</f>
        <v/>
      </c>
      <c r="J1175" t="str">
        <f>IF(AND(טבלה20[[#This Row],[CycleNumber]]&gt;B1174,טבלה20[[#This Row],[CycleNumber]]&gt;2),IF(טבלה20[[#This Row],[דילוג]]=1,טבלה20[[#This Row],[LengthofCycle]]-F1174,J1174),"")</f>
        <v/>
      </c>
      <c r="K1175">
        <f>IF(AND(טבלה20[[#This Row],[CycleNumber]]&gt;B1174,טבלה20[[#This Row],[CycleNumber]]&gt;2),IF(טבלה20[[#This Row],[דילוג]]=1,1,IF(MAX(K1173:K1174)=1,1,IF(טבלה20[[#This Row],[LengthofCycle]]-F1174&lt;&gt;טבלה20[[#This Row],[הפרש קבוע אחרון]],0,""))),"")</f>
        <v>0</v>
      </c>
      <c r="L1175" t="str">
        <f>IF(טבלה20[[#This Row],[CycleNumber]]&lt;3,"",IF(טבלה20[[#This Row],[דילוג]]=1,1,IF(L1174="","",IF(טבלה20[[#This Row],[LengthofCycle]]-F1174=טבלה20[[#This Row],[הפרש קבוע אחרון]],1,IF(L1174+1&gt;3,"",L1174+1)))))</f>
        <v/>
      </c>
      <c r="M1175" t="str">
        <f>IF(AND(טבלה20[[#This Row],[פעילות]]=1,L1176=2,L1177=1,B1177&gt;טבלה20[[#This Row],[CycleNumber]]),1,"")</f>
        <v/>
      </c>
      <c r="N1175" t="str">
        <f>IF(AND(טבלה20[[#This Row],[האם יש לאישה וסת דילוג?]]=1,טבלה20[[#This Row],[CycleNumber]]&gt;5),IF(AND(טבלה20[[#This Row],[LengthofCycle]]=F1172,F1174=F1171,F1173=F1170),1,""),"")</f>
        <v/>
      </c>
      <c r="O1175" t="str">
        <f>IF(OR(טבלה20[[#This Row],[פעילות]]="",L1174=""),"",IF(טבלה20[[#This Row],[פעילות]]=1,1,0))</f>
        <v/>
      </c>
      <c r="P1175" t="str">
        <f>IF(AND(טבלה20[[#This Row],[הפרש קבוע אחרון]]&lt;&gt;"",טבלה20[[#This Row],[CycleNumber]]&lt;B1176,B1176&lt;&gt;"",טבלה20[[#This Row],[פעילות]]&lt;4),IF(F1176-טבלה20[[#This Row],[LengthofCycle]]=טבלה20[[#This Row],[הפרש קבוע אחרון]],1,0),"")</f>
        <v/>
      </c>
      <c r="Q1175" s="14" t="str">
        <f>IF(טבלה20[[#This Row],[פעילות]]="","",IF(OR(Q1174="",AND(טבלה20[[#This Row],[דילוג]]=1,L1174=3)),1,Q1174+1))</f>
        <v/>
      </c>
      <c r="R1175" s="14" t="str">
        <f>IF(AND(טבלה20[[#This Row],[מחזורי פעילות]]=3,H1176=1,טבלה20[[#This Row],[הפרש קבוע אחרון]]&lt;&gt;J1176),1,"")</f>
        <v/>
      </c>
      <c r="S1175" s="14" t="str">
        <f>IF(AND(טבלה20[[#This Row],[מחזורי פעילות]]=3,H1176=1,טבלה20[[#This Row],[הפרש קבוע אחרון]]=J1176),1,"")</f>
        <v/>
      </c>
      <c r="T1175" s="14" t="str">
        <f>IF(AND(טבלה20[[#This Row],[דילוג]]=1,טבלה20[[#This Row],[הפרש קבוע אחרון]]=J1174,טבלה20[[#This Row],[מחזורי פעילות]]&gt;1),1,"")</f>
        <v/>
      </c>
      <c r="U1175" s="14" t="str">
        <f>IF(OR(AND(טבלה20[[#This Row],[מחזורי פעילות]]&lt;&gt;"",Q1176=""),AND(טבלה20[[#This Row],[פעילות]]=3,Q1176=1)),טבלה20[[#This Row],[מחזורי פעילות]],"")</f>
        <v/>
      </c>
      <c r="V1175" s="14" t="str">
        <f>IF(טבלה20[[#This Row],[באיזה מחזור נעקר אחרי קביעה?]]&lt;&gt;"",1,"")</f>
        <v/>
      </c>
      <c r="W1175" s="14" t="str">
        <f>IF(AND(טבלה20[[#This Row],[באיזה מחזור נעקר אחרי קביעה?]]&lt;&gt;"",טבלה20[[#This Row],[CycleNumber]]&gt;B1176),טבלה20[[#This Row],[באיזה מחזור נעקר אחרי קביעה?]],"")</f>
        <v/>
      </c>
      <c r="X1175" s="14" t="str">
        <f>IF(AND(טבלה20[[#This Row],[הפרש קבוע אחרון]]&lt;&gt;"",J1174=""),טבלה20[[#This Row],[CycleNumber]],"")</f>
        <v/>
      </c>
      <c r="Y1175" s="14" t="str">
        <f>IF(OR(טבלה20[[#This Row],[CycleNumber]]&gt;B1176,B1176=""),טבלה20[[#This Row],[CycleNumber]],"")</f>
        <v/>
      </c>
      <c r="Z11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5" t="s">
        <v>101</v>
      </c>
      <c r="AS1175">
        <v>2</v>
      </c>
      <c r="AT1175">
        <v>32</v>
      </c>
      <c r="AU1175" t="str">
        <f t="shared" si="39"/>
        <v/>
      </c>
      <c r="AV1175" t="str">
        <f t="shared" si="40"/>
        <v/>
      </c>
    </row>
    <row r="1176" spans="1:48" x14ac:dyDescent="0.25">
      <c r="A1176" t="s">
        <v>101</v>
      </c>
      <c r="B1176">
        <v>4</v>
      </c>
      <c r="C1176">
        <v>1</v>
      </c>
      <c r="D1176">
        <v>1</v>
      </c>
      <c r="E1176">
        <v>0</v>
      </c>
      <c r="F1176">
        <v>32</v>
      </c>
      <c r="G1176">
        <f>טבלה20[[#This Row],[LengthofCycle]]+1</f>
        <v>33</v>
      </c>
      <c r="H1176" t="str">
        <f>IF(טבלה20[[#This Row],[CycleNumber]]&gt;2,IF(AND(טבלה20[[#This Row],[LengthofCycle]]-F1175=F1175-F1174,טבלה20[[#This Row],[LengthofCycle]]-F1175&lt;&gt;0),1,""),"")</f>
        <v/>
      </c>
      <c r="I1176" t="str">
        <f>IF(טבלה20[[#This Row],[דילוג]]=1,SUM(H1176:H1177),"")</f>
        <v/>
      </c>
      <c r="J1176" t="str">
        <f>IF(AND(טבלה20[[#This Row],[CycleNumber]]&gt;B1175,טבלה20[[#This Row],[CycleNumber]]&gt;2),IF(טבלה20[[#This Row],[דילוג]]=1,טבלה20[[#This Row],[LengthofCycle]]-F1175,J1175),"")</f>
        <v/>
      </c>
      <c r="K1176">
        <f>IF(AND(טבלה20[[#This Row],[CycleNumber]]&gt;B1175,טבלה20[[#This Row],[CycleNumber]]&gt;2),IF(טבלה20[[#This Row],[דילוג]]=1,1,IF(MAX(K1174:K1175)=1,1,IF(טבלה20[[#This Row],[LengthofCycle]]-F1175&lt;&gt;טבלה20[[#This Row],[הפרש קבוע אחרון]],0,""))),"")</f>
        <v>0</v>
      </c>
      <c r="L1176" t="str">
        <f>IF(טבלה20[[#This Row],[CycleNumber]]&lt;3,"",IF(טבלה20[[#This Row],[דילוג]]=1,1,IF(L1175="","",IF(טבלה20[[#This Row],[LengthofCycle]]-F1175=טבלה20[[#This Row],[הפרש קבוע אחרון]],1,IF(L1175+1&gt;3,"",L1175+1)))))</f>
        <v/>
      </c>
      <c r="M1176" t="str">
        <f>IF(AND(טבלה20[[#This Row],[פעילות]]=1,L1177=2,L1178=1,B1178&gt;טבלה20[[#This Row],[CycleNumber]]),1,"")</f>
        <v/>
      </c>
      <c r="N1176" t="str">
        <f>IF(AND(טבלה20[[#This Row],[האם יש לאישה וסת דילוג?]]=1,טבלה20[[#This Row],[CycleNumber]]&gt;5),IF(AND(טבלה20[[#This Row],[LengthofCycle]]=F1173,F1175=F1172,F1174=F1171),1,""),"")</f>
        <v/>
      </c>
      <c r="O1176" t="str">
        <f>IF(OR(טבלה20[[#This Row],[פעילות]]="",L1175=""),"",IF(טבלה20[[#This Row],[פעילות]]=1,1,0))</f>
        <v/>
      </c>
      <c r="P1176" t="str">
        <f>IF(AND(טבלה20[[#This Row],[הפרש קבוע אחרון]]&lt;&gt;"",טבלה20[[#This Row],[CycleNumber]]&lt;B1177,B1177&lt;&gt;"",טבלה20[[#This Row],[פעילות]]&lt;4),IF(F1177-טבלה20[[#This Row],[LengthofCycle]]=טבלה20[[#This Row],[הפרש קבוע אחרון]],1,0),"")</f>
        <v/>
      </c>
      <c r="Q1176" s="14" t="str">
        <f>IF(טבלה20[[#This Row],[פעילות]]="","",IF(OR(Q1175="",AND(טבלה20[[#This Row],[דילוג]]=1,L1175=3)),1,Q1175+1))</f>
        <v/>
      </c>
      <c r="R1176" s="14" t="str">
        <f>IF(AND(טבלה20[[#This Row],[מחזורי פעילות]]=3,H1177=1,טבלה20[[#This Row],[הפרש קבוע אחרון]]&lt;&gt;J1177),1,"")</f>
        <v/>
      </c>
      <c r="S1176" s="14" t="str">
        <f>IF(AND(טבלה20[[#This Row],[מחזורי פעילות]]=3,H1177=1,טבלה20[[#This Row],[הפרש קבוע אחרון]]=J1177),1,"")</f>
        <v/>
      </c>
      <c r="T1176" s="14" t="str">
        <f>IF(AND(טבלה20[[#This Row],[דילוג]]=1,טבלה20[[#This Row],[הפרש קבוע אחרון]]=J1175,טבלה20[[#This Row],[מחזורי פעילות]]&gt;1),1,"")</f>
        <v/>
      </c>
      <c r="U1176" s="14" t="str">
        <f>IF(OR(AND(טבלה20[[#This Row],[מחזורי פעילות]]&lt;&gt;"",Q1177=""),AND(טבלה20[[#This Row],[פעילות]]=3,Q1177=1)),טבלה20[[#This Row],[מחזורי פעילות]],"")</f>
        <v/>
      </c>
      <c r="V1176" s="14" t="str">
        <f>IF(טבלה20[[#This Row],[באיזה מחזור נעקר אחרי קביעה?]]&lt;&gt;"",1,"")</f>
        <v/>
      </c>
      <c r="W1176" s="14" t="str">
        <f>IF(AND(טבלה20[[#This Row],[באיזה מחזור נעקר אחרי קביעה?]]&lt;&gt;"",טבלה20[[#This Row],[CycleNumber]]&gt;B1177),טבלה20[[#This Row],[באיזה מחזור נעקר אחרי קביעה?]],"")</f>
        <v/>
      </c>
      <c r="X1176" s="14" t="str">
        <f>IF(AND(טבלה20[[#This Row],[הפרש קבוע אחרון]]&lt;&gt;"",J1175=""),טבלה20[[#This Row],[CycleNumber]],"")</f>
        <v/>
      </c>
      <c r="Y1176" s="14" t="str">
        <f>IF(OR(טבלה20[[#This Row],[CycleNumber]]&gt;B1177,B1177=""),טבלה20[[#This Row],[CycleNumber]],"")</f>
        <v/>
      </c>
      <c r="Z11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6" t="s">
        <v>101</v>
      </c>
      <c r="AS1176">
        <v>3</v>
      </c>
      <c r="AT1176">
        <v>31</v>
      </c>
      <c r="AU1176">
        <f t="shared" si="39"/>
        <v>0</v>
      </c>
      <c r="AV1176" t="str">
        <f t="shared" si="40"/>
        <v/>
      </c>
    </row>
    <row r="1177" spans="1:48" x14ac:dyDescent="0.25">
      <c r="A1177" t="s">
        <v>101</v>
      </c>
      <c r="B1177">
        <v>5</v>
      </c>
      <c r="C1177">
        <v>1</v>
      </c>
      <c r="D1177">
        <v>1</v>
      </c>
      <c r="E1177">
        <v>0</v>
      </c>
      <c r="F1177">
        <v>32</v>
      </c>
      <c r="G1177">
        <f>טבלה20[[#This Row],[LengthofCycle]]+1</f>
        <v>33</v>
      </c>
      <c r="H1177" t="str">
        <f>IF(טבלה20[[#This Row],[CycleNumber]]&gt;2,IF(AND(טבלה20[[#This Row],[LengthofCycle]]-F1176=F1176-F1175,טבלה20[[#This Row],[LengthofCycle]]-F1176&lt;&gt;0),1,""),"")</f>
        <v/>
      </c>
      <c r="I1177" t="str">
        <f>IF(טבלה20[[#This Row],[דילוג]]=1,SUM(H1177:H1178),"")</f>
        <v/>
      </c>
      <c r="J1177" t="str">
        <f>IF(AND(טבלה20[[#This Row],[CycleNumber]]&gt;B1176,טבלה20[[#This Row],[CycleNumber]]&gt;2),IF(טבלה20[[#This Row],[דילוג]]=1,טבלה20[[#This Row],[LengthofCycle]]-F1176,J1176),"")</f>
        <v/>
      </c>
      <c r="K1177">
        <f>IF(AND(טבלה20[[#This Row],[CycleNumber]]&gt;B1176,טבלה20[[#This Row],[CycleNumber]]&gt;2),IF(טבלה20[[#This Row],[דילוג]]=1,1,IF(MAX(K1175:K1176)=1,1,IF(טבלה20[[#This Row],[LengthofCycle]]-F1176&lt;&gt;טבלה20[[#This Row],[הפרש קבוע אחרון]],0,""))),"")</f>
        <v>0</v>
      </c>
      <c r="L1177" t="str">
        <f>IF(טבלה20[[#This Row],[CycleNumber]]&lt;3,"",IF(טבלה20[[#This Row],[דילוג]]=1,1,IF(L1176="","",IF(טבלה20[[#This Row],[LengthofCycle]]-F1176=טבלה20[[#This Row],[הפרש קבוע אחרון]],1,IF(L1176+1&gt;3,"",L1176+1)))))</f>
        <v/>
      </c>
      <c r="M1177" t="str">
        <f>IF(AND(טבלה20[[#This Row],[פעילות]]=1,L1178=2,L1179=1,B1179&gt;טבלה20[[#This Row],[CycleNumber]]),1,"")</f>
        <v/>
      </c>
      <c r="N1177" t="str">
        <f>IF(AND(טבלה20[[#This Row],[האם יש לאישה וסת דילוג?]]=1,טבלה20[[#This Row],[CycleNumber]]&gt;5),IF(AND(טבלה20[[#This Row],[LengthofCycle]]=F1174,F1176=F1173,F1175=F1172),1,""),"")</f>
        <v/>
      </c>
      <c r="O1177" t="str">
        <f>IF(OR(טבלה20[[#This Row],[פעילות]]="",L1176=""),"",IF(טבלה20[[#This Row],[פעילות]]=1,1,0))</f>
        <v/>
      </c>
      <c r="P1177" t="str">
        <f>IF(AND(טבלה20[[#This Row],[הפרש קבוע אחרון]]&lt;&gt;"",טבלה20[[#This Row],[CycleNumber]]&lt;B1178,B1178&lt;&gt;"",טבלה20[[#This Row],[פעילות]]&lt;4),IF(F1178-טבלה20[[#This Row],[LengthofCycle]]=טבלה20[[#This Row],[הפרש קבוע אחרון]],1,0),"")</f>
        <v/>
      </c>
      <c r="Q1177" s="14" t="str">
        <f>IF(טבלה20[[#This Row],[פעילות]]="","",IF(OR(Q1176="",AND(טבלה20[[#This Row],[דילוג]]=1,L1176=3)),1,Q1176+1))</f>
        <v/>
      </c>
      <c r="R1177" s="14" t="str">
        <f>IF(AND(טבלה20[[#This Row],[מחזורי פעילות]]=3,H1178=1,טבלה20[[#This Row],[הפרש קבוע אחרון]]&lt;&gt;J1178),1,"")</f>
        <v/>
      </c>
      <c r="S1177" s="14" t="str">
        <f>IF(AND(טבלה20[[#This Row],[מחזורי פעילות]]=3,H1178=1,טבלה20[[#This Row],[הפרש קבוע אחרון]]=J1178),1,"")</f>
        <v/>
      </c>
      <c r="T1177" s="14" t="str">
        <f>IF(AND(טבלה20[[#This Row],[דילוג]]=1,טבלה20[[#This Row],[הפרש קבוע אחרון]]=J1176,טבלה20[[#This Row],[מחזורי פעילות]]&gt;1),1,"")</f>
        <v/>
      </c>
      <c r="U1177" s="14" t="str">
        <f>IF(OR(AND(טבלה20[[#This Row],[מחזורי פעילות]]&lt;&gt;"",Q1178=""),AND(טבלה20[[#This Row],[פעילות]]=3,Q1178=1)),טבלה20[[#This Row],[מחזורי פעילות]],"")</f>
        <v/>
      </c>
      <c r="V1177" s="14" t="str">
        <f>IF(טבלה20[[#This Row],[באיזה מחזור נעקר אחרי קביעה?]]&lt;&gt;"",1,"")</f>
        <v/>
      </c>
      <c r="W1177" s="14" t="str">
        <f>IF(AND(טבלה20[[#This Row],[באיזה מחזור נעקר אחרי קביעה?]]&lt;&gt;"",טבלה20[[#This Row],[CycleNumber]]&gt;B1178),טבלה20[[#This Row],[באיזה מחזור נעקר אחרי קביעה?]],"")</f>
        <v/>
      </c>
      <c r="X1177" s="14" t="str">
        <f>IF(AND(טבלה20[[#This Row],[הפרש קבוע אחרון]]&lt;&gt;"",J1176=""),טבלה20[[#This Row],[CycleNumber]],"")</f>
        <v/>
      </c>
      <c r="Y1177" s="14" t="str">
        <f>IF(OR(טבלה20[[#This Row],[CycleNumber]]&gt;B1178,B1178=""),טבלה20[[#This Row],[CycleNumber]],"")</f>
        <v/>
      </c>
      <c r="Z11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7" t="s">
        <v>101</v>
      </c>
      <c r="AS1177">
        <v>4</v>
      </c>
      <c r="AT1177">
        <v>32</v>
      </c>
      <c r="AU1177">
        <f t="shared" si="39"/>
        <v>0</v>
      </c>
      <c r="AV1177" t="str">
        <f t="shared" si="40"/>
        <v/>
      </c>
    </row>
    <row r="1178" spans="1:48" x14ac:dyDescent="0.25">
      <c r="A1178" t="s">
        <v>101</v>
      </c>
      <c r="B1178">
        <v>6</v>
      </c>
      <c r="C1178">
        <v>1</v>
      </c>
      <c r="D1178">
        <v>1</v>
      </c>
      <c r="E1178">
        <v>0</v>
      </c>
      <c r="F1178">
        <v>30</v>
      </c>
      <c r="G1178">
        <f>טבלה20[[#This Row],[LengthofCycle]]+1</f>
        <v>31</v>
      </c>
      <c r="H1178" t="str">
        <f>IF(טבלה20[[#This Row],[CycleNumber]]&gt;2,IF(AND(טבלה20[[#This Row],[LengthofCycle]]-F1177=F1177-F1176,טבלה20[[#This Row],[LengthofCycle]]-F1177&lt;&gt;0),1,""),"")</f>
        <v/>
      </c>
      <c r="I1178" t="str">
        <f>IF(טבלה20[[#This Row],[דילוג]]=1,SUM(H1178:H1179),"")</f>
        <v/>
      </c>
      <c r="J1178" t="str">
        <f>IF(AND(טבלה20[[#This Row],[CycleNumber]]&gt;B1177,טבלה20[[#This Row],[CycleNumber]]&gt;2),IF(טבלה20[[#This Row],[דילוג]]=1,טבלה20[[#This Row],[LengthofCycle]]-F1177,J1177),"")</f>
        <v/>
      </c>
      <c r="K1178">
        <f>IF(AND(טבלה20[[#This Row],[CycleNumber]]&gt;B1177,טבלה20[[#This Row],[CycleNumber]]&gt;2),IF(טבלה20[[#This Row],[דילוג]]=1,1,IF(MAX(K1176:K1177)=1,1,IF(טבלה20[[#This Row],[LengthofCycle]]-F1177&lt;&gt;טבלה20[[#This Row],[הפרש קבוע אחרון]],0,""))),"")</f>
        <v>0</v>
      </c>
      <c r="L1178" t="str">
        <f>IF(טבלה20[[#This Row],[CycleNumber]]&lt;3,"",IF(טבלה20[[#This Row],[דילוג]]=1,1,IF(L1177="","",IF(טבלה20[[#This Row],[LengthofCycle]]-F1177=טבלה20[[#This Row],[הפרש קבוע אחרון]],1,IF(L1177+1&gt;3,"",L1177+1)))))</f>
        <v/>
      </c>
      <c r="M1178" t="str">
        <f>IF(AND(טבלה20[[#This Row],[פעילות]]=1,L1179=2,L1180=1,B1180&gt;טבלה20[[#This Row],[CycleNumber]]),1,"")</f>
        <v/>
      </c>
      <c r="N1178" t="str">
        <f>IF(AND(טבלה20[[#This Row],[האם יש לאישה וסת דילוג?]]=1,טבלה20[[#This Row],[CycleNumber]]&gt;5),IF(AND(טבלה20[[#This Row],[LengthofCycle]]=F1175,F1177=F1174,F1176=F1173),1,""),"")</f>
        <v/>
      </c>
      <c r="O1178" t="str">
        <f>IF(OR(טבלה20[[#This Row],[פעילות]]="",L1177=""),"",IF(טבלה20[[#This Row],[פעילות]]=1,1,0))</f>
        <v/>
      </c>
      <c r="P1178" t="str">
        <f>IF(AND(טבלה20[[#This Row],[הפרש קבוע אחרון]]&lt;&gt;"",טבלה20[[#This Row],[CycleNumber]]&lt;B1179,B1179&lt;&gt;"",טבלה20[[#This Row],[פעילות]]&lt;4),IF(F1179-טבלה20[[#This Row],[LengthofCycle]]=טבלה20[[#This Row],[הפרש קבוע אחרון]],1,0),"")</f>
        <v/>
      </c>
      <c r="Q1178" s="14" t="str">
        <f>IF(טבלה20[[#This Row],[פעילות]]="","",IF(OR(Q1177="",AND(טבלה20[[#This Row],[דילוג]]=1,L1177=3)),1,Q1177+1))</f>
        <v/>
      </c>
      <c r="R1178" s="14" t="str">
        <f>IF(AND(טבלה20[[#This Row],[מחזורי פעילות]]=3,H1179=1,טבלה20[[#This Row],[הפרש קבוע אחרון]]&lt;&gt;J1179),1,"")</f>
        <v/>
      </c>
      <c r="S1178" s="14" t="str">
        <f>IF(AND(טבלה20[[#This Row],[מחזורי פעילות]]=3,H1179=1,טבלה20[[#This Row],[הפרש קבוע אחרון]]=J1179),1,"")</f>
        <v/>
      </c>
      <c r="T1178" s="14" t="str">
        <f>IF(AND(טבלה20[[#This Row],[דילוג]]=1,טבלה20[[#This Row],[הפרש קבוע אחרון]]=J1177,טבלה20[[#This Row],[מחזורי פעילות]]&gt;1),1,"")</f>
        <v/>
      </c>
      <c r="U1178" s="14" t="str">
        <f>IF(OR(AND(טבלה20[[#This Row],[מחזורי פעילות]]&lt;&gt;"",Q1179=""),AND(טבלה20[[#This Row],[פעילות]]=3,Q1179=1)),טבלה20[[#This Row],[מחזורי פעילות]],"")</f>
        <v/>
      </c>
      <c r="V1178" s="14" t="str">
        <f>IF(טבלה20[[#This Row],[באיזה מחזור נעקר אחרי קביעה?]]&lt;&gt;"",1,"")</f>
        <v/>
      </c>
      <c r="W1178" s="14" t="str">
        <f>IF(AND(טבלה20[[#This Row],[באיזה מחזור נעקר אחרי קביעה?]]&lt;&gt;"",טבלה20[[#This Row],[CycleNumber]]&gt;B1179),טבלה20[[#This Row],[באיזה מחזור נעקר אחרי קביעה?]],"")</f>
        <v/>
      </c>
      <c r="X1178" s="14" t="str">
        <f>IF(AND(טבלה20[[#This Row],[הפרש קבוע אחרון]]&lt;&gt;"",J1177=""),טבלה20[[#This Row],[CycleNumber]],"")</f>
        <v/>
      </c>
      <c r="Y1178" s="14" t="str">
        <f>IF(OR(טבלה20[[#This Row],[CycleNumber]]&gt;B1179,B1179=""),טבלה20[[#This Row],[CycleNumber]],"")</f>
        <v/>
      </c>
      <c r="Z11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8" t="s">
        <v>101</v>
      </c>
      <c r="AS1178">
        <v>5</v>
      </c>
      <c r="AT1178">
        <v>32</v>
      </c>
      <c r="AU1178">
        <f t="shared" si="39"/>
        <v>0</v>
      </c>
      <c r="AV1178" t="str">
        <f t="shared" si="40"/>
        <v/>
      </c>
    </row>
    <row r="1179" spans="1:48" x14ac:dyDescent="0.25">
      <c r="A1179" t="s">
        <v>101</v>
      </c>
      <c r="B1179">
        <v>7</v>
      </c>
      <c r="C1179">
        <v>1</v>
      </c>
      <c r="D1179">
        <v>1</v>
      </c>
      <c r="E1179">
        <v>0</v>
      </c>
      <c r="F1179">
        <v>28</v>
      </c>
      <c r="G1179">
        <f>טבלה20[[#This Row],[LengthofCycle]]+1</f>
        <v>29</v>
      </c>
      <c r="H1179">
        <f>IF(טבלה20[[#This Row],[CycleNumber]]&gt;2,IF(AND(טבלה20[[#This Row],[LengthofCycle]]-F1178=F1178-F1177,טבלה20[[#This Row],[LengthofCycle]]-F1178&lt;&gt;0),1,""),"")</f>
        <v>1</v>
      </c>
      <c r="I1179">
        <f>IF(טבלה20[[#This Row],[דילוג]]=1,SUM(H1179:H1180),"")</f>
        <v>1</v>
      </c>
      <c r="J1179">
        <f>IF(AND(טבלה20[[#This Row],[CycleNumber]]&gt;B1178,טבלה20[[#This Row],[CycleNumber]]&gt;2),IF(טבלה20[[#This Row],[דילוג]]=1,טבלה20[[#This Row],[LengthofCycle]]-F1178,J1178),"")</f>
        <v>-2</v>
      </c>
      <c r="K1179">
        <f>IF(AND(טבלה20[[#This Row],[CycleNumber]]&gt;B1178,טבלה20[[#This Row],[CycleNumber]]&gt;2),IF(טבלה20[[#This Row],[דילוג]]=1,1,IF(MAX(K1177:K1178)=1,1,IF(טבלה20[[#This Row],[LengthofCycle]]-F1178&lt;&gt;טבלה20[[#This Row],[הפרש קבוע אחרון]],0,""))),"")</f>
        <v>1</v>
      </c>
      <c r="L1179">
        <f>IF(טבלה20[[#This Row],[CycleNumber]]&lt;3,"",IF(טבלה20[[#This Row],[דילוג]]=1,1,IF(L1178="","",IF(טבלה20[[#This Row],[LengthofCycle]]-F1178=טבלה20[[#This Row],[הפרש קבוע אחרון]],1,IF(L1178+1&gt;3,"",L1178+1)))))</f>
        <v>1</v>
      </c>
      <c r="M1179" t="str">
        <f>IF(AND(טבלה20[[#This Row],[פעילות]]=1,L1180=2,L1181=1,B1181&gt;טבלה20[[#This Row],[CycleNumber]]),1,"")</f>
        <v/>
      </c>
      <c r="N1179" t="str">
        <f>IF(AND(טבלה20[[#This Row],[האם יש לאישה וסת דילוג?]]=1,טבלה20[[#This Row],[CycleNumber]]&gt;5),IF(AND(טבלה20[[#This Row],[LengthofCycle]]=F1176,F1178=F1175,F1177=F1174),1,""),"")</f>
        <v/>
      </c>
      <c r="O1179" t="str">
        <f>IF(OR(טבלה20[[#This Row],[פעילות]]="",L1178=""),"",IF(טבלה20[[#This Row],[פעילות]]=1,1,0))</f>
        <v/>
      </c>
      <c r="P1179">
        <f>IF(AND(טבלה20[[#This Row],[הפרש קבוע אחרון]]&lt;&gt;"",טבלה20[[#This Row],[CycleNumber]]&lt;B1180,B1180&lt;&gt;"",טבלה20[[#This Row],[פעילות]]&lt;4),IF(F1180-טבלה20[[#This Row],[LengthofCycle]]=טבלה20[[#This Row],[הפרש קבוע אחרון]],1,0),"")</f>
        <v>0</v>
      </c>
      <c r="Q1179" s="14">
        <f>IF(טבלה20[[#This Row],[פעילות]]="","",IF(OR(Q1178="",AND(טבלה20[[#This Row],[דילוג]]=1,L1178=3)),1,Q1178+1))</f>
        <v>1</v>
      </c>
      <c r="R1179" s="14" t="str">
        <f>IF(AND(טבלה20[[#This Row],[מחזורי פעילות]]=3,H1180=1,טבלה20[[#This Row],[הפרש קבוע אחרון]]&lt;&gt;J1180),1,"")</f>
        <v/>
      </c>
      <c r="S1179" s="14" t="str">
        <f>IF(AND(טבלה20[[#This Row],[מחזורי פעילות]]=3,H1180=1,טבלה20[[#This Row],[הפרש קבוע אחרון]]=J1180),1,"")</f>
        <v/>
      </c>
      <c r="T1179" s="14" t="str">
        <f>IF(AND(טבלה20[[#This Row],[דילוג]]=1,טבלה20[[#This Row],[הפרש קבוע אחרון]]=J1178,טבלה20[[#This Row],[מחזורי פעילות]]&gt;1),1,"")</f>
        <v/>
      </c>
      <c r="U1179" s="14" t="str">
        <f>IF(OR(AND(טבלה20[[#This Row],[מחזורי פעילות]]&lt;&gt;"",Q1180=""),AND(טבלה20[[#This Row],[פעילות]]=3,Q1180=1)),טבלה20[[#This Row],[מחזורי פעילות]],"")</f>
        <v/>
      </c>
      <c r="V1179" s="14" t="str">
        <f>IF(טבלה20[[#This Row],[באיזה מחזור נעקר אחרי קביעה?]]&lt;&gt;"",1,"")</f>
        <v/>
      </c>
      <c r="W1179" s="14" t="str">
        <f>IF(AND(טבלה20[[#This Row],[באיזה מחזור נעקר אחרי קביעה?]]&lt;&gt;"",טבלה20[[#This Row],[CycleNumber]]&gt;B1180),טבלה20[[#This Row],[באיזה מחזור נעקר אחרי קביעה?]],"")</f>
        <v/>
      </c>
      <c r="X1179" s="14">
        <f>IF(AND(טבלה20[[#This Row],[הפרש קבוע אחרון]]&lt;&gt;"",J1178=""),טבלה20[[#This Row],[CycleNumber]],"")</f>
        <v>7</v>
      </c>
      <c r="Y1179" s="14" t="str">
        <f>IF(OR(טבלה20[[#This Row],[CycleNumber]]&gt;B1180,B1180=""),טבלה20[[#This Row],[CycleNumber]],"")</f>
        <v/>
      </c>
      <c r="Z11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79" t="s">
        <v>101</v>
      </c>
      <c r="AS1179">
        <v>6</v>
      </c>
      <c r="AT1179">
        <v>30</v>
      </c>
      <c r="AU1179">
        <f t="shared" si="39"/>
        <v>0</v>
      </c>
      <c r="AV1179" t="str">
        <f t="shared" si="40"/>
        <v/>
      </c>
    </row>
    <row r="1180" spans="1:48" x14ac:dyDescent="0.25">
      <c r="A1180" t="s">
        <v>101</v>
      </c>
      <c r="B1180">
        <v>8</v>
      </c>
      <c r="C1180">
        <v>1</v>
      </c>
      <c r="D1180">
        <v>1</v>
      </c>
      <c r="E1180">
        <v>0</v>
      </c>
      <c r="F1180">
        <v>33</v>
      </c>
      <c r="G1180">
        <f>טבלה20[[#This Row],[LengthofCycle]]+1</f>
        <v>34</v>
      </c>
      <c r="H1180" t="str">
        <f>IF(טבלה20[[#This Row],[CycleNumber]]&gt;2,IF(AND(טבלה20[[#This Row],[LengthofCycle]]-F1179=F1179-F1178,טבלה20[[#This Row],[LengthofCycle]]-F1179&lt;&gt;0),1,""),"")</f>
        <v/>
      </c>
      <c r="I1180" t="str">
        <f>IF(טבלה20[[#This Row],[דילוג]]=1,SUM(H1180:H1181),"")</f>
        <v/>
      </c>
      <c r="J1180">
        <f>IF(AND(טבלה20[[#This Row],[CycleNumber]]&gt;B1179,טבלה20[[#This Row],[CycleNumber]]&gt;2),IF(טבלה20[[#This Row],[דילוג]]=1,טבלה20[[#This Row],[LengthofCycle]]-F1179,J1179),"")</f>
        <v>-2</v>
      </c>
      <c r="K1180">
        <f>IF(AND(טבלה20[[#This Row],[CycleNumber]]&gt;B1179,טבלה20[[#This Row],[CycleNumber]]&gt;2),IF(טבלה20[[#This Row],[דילוג]]=1,1,IF(MAX(K1178:K1179)=1,1,IF(טבלה20[[#This Row],[LengthofCycle]]-F1179&lt;&gt;טבלה20[[#This Row],[הפרש קבוע אחרון]],0,""))),"")</f>
        <v>1</v>
      </c>
      <c r="L1180">
        <f>IF(טבלה20[[#This Row],[CycleNumber]]&lt;3,"",IF(טבלה20[[#This Row],[דילוג]]=1,1,IF(L1179="","",IF(טבלה20[[#This Row],[LengthofCycle]]-F1179=טבלה20[[#This Row],[הפרש קבוע אחרון]],1,IF(L1179+1&gt;3,"",L1179+1)))))</f>
        <v>2</v>
      </c>
      <c r="M1180" t="str">
        <f>IF(AND(טבלה20[[#This Row],[פעילות]]=1,L1181=2,L1182=1,B1182&gt;טבלה20[[#This Row],[CycleNumber]]),1,"")</f>
        <v/>
      </c>
      <c r="N1180" t="str">
        <f>IF(AND(טבלה20[[#This Row],[האם יש לאישה וסת דילוג?]]=1,טבלה20[[#This Row],[CycleNumber]]&gt;5),IF(AND(טבלה20[[#This Row],[LengthofCycle]]=F1177,F1179=F1176,F1178=F1175),1,""),"")</f>
        <v/>
      </c>
      <c r="O1180">
        <f>IF(OR(טבלה20[[#This Row],[פעילות]]="",L1179=""),"",IF(טבלה20[[#This Row],[פעילות]]=1,1,0))</f>
        <v>0</v>
      </c>
      <c r="P1180">
        <f>IF(AND(טבלה20[[#This Row],[הפרש קבוע אחרון]]&lt;&gt;"",טבלה20[[#This Row],[CycleNumber]]&lt;B1181,B1181&lt;&gt;"",טבלה20[[#This Row],[פעילות]]&lt;4),IF(F1181-טבלה20[[#This Row],[LengthofCycle]]=טבלה20[[#This Row],[הפרש קבוע אחרון]],1,0),"")</f>
        <v>0</v>
      </c>
      <c r="Q1180" s="14">
        <f>IF(טבלה20[[#This Row],[פעילות]]="","",IF(OR(Q1179="",AND(טבלה20[[#This Row],[דילוג]]=1,L1179=3)),1,Q1179+1))</f>
        <v>2</v>
      </c>
      <c r="R1180" s="14" t="str">
        <f>IF(AND(טבלה20[[#This Row],[מחזורי פעילות]]=3,H1181=1,טבלה20[[#This Row],[הפרש קבוע אחרון]]&lt;&gt;J1181),1,"")</f>
        <v/>
      </c>
      <c r="S1180" s="14" t="str">
        <f>IF(AND(טבלה20[[#This Row],[מחזורי פעילות]]=3,H1181=1,טבלה20[[#This Row],[הפרש קבוע אחרון]]=J1181),1,"")</f>
        <v/>
      </c>
      <c r="T1180" s="14" t="str">
        <f>IF(AND(טבלה20[[#This Row],[דילוג]]=1,טבלה20[[#This Row],[הפרש קבוע אחרון]]=J1179,טבלה20[[#This Row],[מחזורי פעילות]]&gt;1),1,"")</f>
        <v/>
      </c>
      <c r="U1180" s="14" t="str">
        <f>IF(OR(AND(טבלה20[[#This Row],[מחזורי פעילות]]&lt;&gt;"",Q1181=""),AND(טבלה20[[#This Row],[פעילות]]=3,Q1181=1)),טבלה20[[#This Row],[מחזורי פעילות]],"")</f>
        <v/>
      </c>
      <c r="V1180" s="14" t="str">
        <f>IF(טבלה20[[#This Row],[באיזה מחזור נעקר אחרי קביעה?]]&lt;&gt;"",1,"")</f>
        <v/>
      </c>
      <c r="W1180" s="14" t="str">
        <f>IF(AND(טבלה20[[#This Row],[באיזה מחזור נעקר אחרי קביעה?]]&lt;&gt;"",טבלה20[[#This Row],[CycleNumber]]&gt;B1181),טבלה20[[#This Row],[באיזה מחזור נעקר אחרי קביעה?]],"")</f>
        <v/>
      </c>
      <c r="X1180" s="14" t="str">
        <f>IF(AND(טבלה20[[#This Row],[הפרש קבוע אחרון]]&lt;&gt;"",J1179=""),טבלה20[[#This Row],[CycleNumber]],"")</f>
        <v/>
      </c>
      <c r="Y1180" s="14" t="str">
        <f>IF(OR(טבלה20[[#This Row],[CycleNumber]]&gt;B1181,B1181=""),טבלה20[[#This Row],[CycleNumber]],"")</f>
        <v/>
      </c>
      <c r="Z11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0" t="s">
        <v>101</v>
      </c>
      <c r="AS1180">
        <v>7</v>
      </c>
      <c r="AT1180">
        <v>28</v>
      </c>
      <c r="AU1180">
        <f t="shared" si="39"/>
        <v>1</v>
      </c>
      <c r="AV1180" t="str">
        <f t="shared" si="40"/>
        <v/>
      </c>
    </row>
    <row r="1181" spans="1:48" x14ac:dyDescent="0.25">
      <c r="A1181" t="s">
        <v>101</v>
      </c>
      <c r="B1181">
        <v>9</v>
      </c>
      <c r="C1181">
        <v>1</v>
      </c>
      <c r="D1181">
        <v>0</v>
      </c>
      <c r="E1181">
        <v>0</v>
      </c>
      <c r="F1181">
        <v>32</v>
      </c>
      <c r="G1181">
        <f>טבלה20[[#This Row],[LengthofCycle]]+1</f>
        <v>33</v>
      </c>
      <c r="H1181" t="str">
        <f>IF(טבלה20[[#This Row],[CycleNumber]]&gt;2,IF(AND(טבלה20[[#This Row],[LengthofCycle]]-F1180=F1180-F1179,טבלה20[[#This Row],[LengthofCycle]]-F1180&lt;&gt;0),1,""),"")</f>
        <v/>
      </c>
      <c r="I1181" t="str">
        <f>IF(טבלה20[[#This Row],[דילוג]]=1,SUM(H1181:H1182),"")</f>
        <v/>
      </c>
      <c r="J1181">
        <f>IF(AND(טבלה20[[#This Row],[CycleNumber]]&gt;B1180,טבלה20[[#This Row],[CycleNumber]]&gt;2),IF(טבלה20[[#This Row],[דילוג]]=1,טבלה20[[#This Row],[LengthofCycle]]-F1180,J1180),"")</f>
        <v>-2</v>
      </c>
      <c r="K1181">
        <f>IF(AND(טבלה20[[#This Row],[CycleNumber]]&gt;B1180,טבלה20[[#This Row],[CycleNumber]]&gt;2),IF(טבלה20[[#This Row],[דילוג]]=1,1,IF(MAX(K1179:K1180)=1,1,IF(טבלה20[[#This Row],[LengthofCycle]]-F1180&lt;&gt;טבלה20[[#This Row],[הפרש קבוע אחרון]],0,""))),"")</f>
        <v>1</v>
      </c>
      <c r="L1181">
        <f>IF(טבלה20[[#This Row],[CycleNumber]]&lt;3,"",IF(טבלה20[[#This Row],[דילוג]]=1,1,IF(L1180="","",IF(טבלה20[[#This Row],[LengthofCycle]]-F1180=טבלה20[[#This Row],[הפרש קבוע אחרון]],1,IF(L1180+1&gt;3,"",L1180+1)))))</f>
        <v>3</v>
      </c>
      <c r="M1181" t="str">
        <f>IF(AND(טבלה20[[#This Row],[פעילות]]=1,L1182=2,L1183=1,B1183&gt;טבלה20[[#This Row],[CycleNumber]]),1,"")</f>
        <v/>
      </c>
      <c r="N1181" t="str">
        <f>IF(AND(טבלה20[[#This Row],[האם יש לאישה וסת דילוג?]]=1,טבלה20[[#This Row],[CycleNumber]]&gt;5),IF(AND(טבלה20[[#This Row],[LengthofCycle]]=F1178,F1180=F1177,F1179=F1176),1,""),"")</f>
        <v/>
      </c>
      <c r="O1181">
        <f>IF(OR(טבלה20[[#This Row],[פעילות]]="",L1180=""),"",IF(טבלה20[[#This Row],[פעילות]]=1,1,0))</f>
        <v>0</v>
      </c>
      <c r="P1181">
        <f>IF(AND(טבלה20[[#This Row],[הפרש קבוע אחרון]]&lt;&gt;"",טבלה20[[#This Row],[CycleNumber]]&lt;B1182,B1182&lt;&gt;"",טבלה20[[#This Row],[פעילות]]&lt;4),IF(F1182-טבלה20[[#This Row],[LengthofCycle]]=טבלה20[[#This Row],[הפרש קבוע אחרון]],1,0),"")</f>
        <v>0</v>
      </c>
      <c r="Q1181" s="14">
        <f>IF(טבלה20[[#This Row],[פעילות]]="","",IF(OR(Q1180="",AND(טבלה20[[#This Row],[דילוג]]=1,L1180=3)),1,Q1180+1))</f>
        <v>3</v>
      </c>
      <c r="R1181" s="14" t="str">
        <f>IF(AND(טבלה20[[#This Row],[מחזורי פעילות]]=3,H1182=1,טבלה20[[#This Row],[הפרש קבוע אחרון]]&lt;&gt;J1182),1,"")</f>
        <v/>
      </c>
      <c r="S1181" s="14" t="str">
        <f>IF(AND(טבלה20[[#This Row],[מחזורי פעילות]]=3,H1182=1,טבלה20[[#This Row],[הפרש קבוע אחרון]]=J1182),1,"")</f>
        <v/>
      </c>
      <c r="T1181" s="14" t="str">
        <f>IF(AND(טבלה20[[#This Row],[דילוג]]=1,טבלה20[[#This Row],[הפרש קבוע אחרון]]=J1180,טבלה20[[#This Row],[מחזורי פעילות]]&gt;1),1,"")</f>
        <v/>
      </c>
      <c r="U1181" s="14">
        <f>IF(OR(AND(טבלה20[[#This Row],[מחזורי פעילות]]&lt;&gt;"",Q1182=""),AND(טבלה20[[#This Row],[פעילות]]=3,Q1182=1)),טבלה20[[#This Row],[מחזורי פעילות]],"")</f>
        <v>3</v>
      </c>
      <c r="V1181" s="14">
        <f>IF(טבלה20[[#This Row],[באיזה מחזור נעקר אחרי קביעה?]]&lt;&gt;"",1,"")</f>
        <v>1</v>
      </c>
      <c r="W1181" s="14" t="str">
        <f>IF(AND(טבלה20[[#This Row],[באיזה מחזור נעקר אחרי קביעה?]]&lt;&gt;"",טבלה20[[#This Row],[CycleNumber]]&gt;B1182),טבלה20[[#This Row],[באיזה מחזור נעקר אחרי קביעה?]],"")</f>
        <v/>
      </c>
      <c r="X1181" s="14" t="str">
        <f>IF(AND(טבלה20[[#This Row],[הפרש קבוע אחרון]]&lt;&gt;"",J1180=""),טבלה20[[#This Row],[CycleNumber]],"")</f>
        <v/>
      </c>
      <c r="Y1181" s="14" t="str">
        <f>IF(OR(טבלה20[[#This Row],[CycleNumber]]&gt;B1182,B1182=""),טבלה20[[#This Row],[CycleNumber]],"")</f>
        <v/>
      </c>
      <c r="Z11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1" t="s">
        <v>101</v>
      </c>
      <c r="AS1181">
        <v>8</v>
      </c>
      <c r="AT1181">
        <v>33</v>
      </c>
      <c r="AU1181">
        <f t="shared" si="39"/>
        <v>0</v>
      </c>
      <c r="AV1181" t="str">
        <f t="shared" si="40"/>
        <v/>
      </c>
    </row>
    <row r="1182" spans="1:48" x14ac:dyDescent="0.25">
      <c r="A1182" t="s">
        <v>101</v>
      </c>
      <c r="B1182">
        <v>10</v>
      </c>
      <c r="C1182">
        <v>1</v>
      </c>
      <c r="D1182">
        <v>0</v>
      </c>
      <c r="E1182">
        <v>0</v>
      </c>
      <c r="F1182">
        <v>27</v>
      </c>
      <c r="G1182">
        <f>טבלה20[[#This Row],[LengthofCycle]]+1</f>
        <v>28</v>
      </c>
      <c r="H1182" t="str">
        <f>IF(טבלה20[[#This Row],[CycleNumber]]&gt;2,IF(AND(טבלה20[[#This Row],[LengthofCycle]]-F1181=F1181-F1180,טבלה20[[#This Row],[LengthofCycle]]-F1181&lt;&gt;0),1,""),"")</f>
        <v/>
      </c>
      <c r="I1182" t="str">
        <f>IF(טבלה20[[#This Row],[דילוג]]=1,SUM(H1182:H1183),"")</f>
        <v/>
      </c>
      <c r="J1182">
        <f>IF(AND(טבלה20[[#This Row],[CycleNumber]]&gt;B1181,טבלה20[[#This Row],[CycleNumber]]&gt;2),IF(טבלה20[[#This Row],[דילוג]]=1,טבלה20[[#This Row],[LengthofCycle]]-F1181,J1181),"")</f>
        <v>-2</v>
      </c>
      <c r="K1182">
        <f>IF(AND(טבלה20[[#This Row],[CycleNumber]]&gt;B1181,טבלה20[[#This Row],[CycleNumber]]&gt;2),IF(טבלה20[[#This Row],[דילוג]]=1,1,IF(MAX(K1180:K1181)=1,1,IF(טבלה20[[#This Row],[LengthofCycle]]-F1181&lt;&gt;טבלה20[[#This Row],[הפרש קבוע אחרון]],0,""))),"")</f>
        <v>1</v>
      </c>
      <c r="L1182" t="str">
        <f>IF(טבלה20[[#This Row],[CycleNumber]]&lt;3,"",IF(טבלה20[[#This Row],[דילוג]]=1,1,IF(L1181="","",IF(טבלה20[[#This Row],[LengthofCycle]]-F1181=טבלה20[[#This Row],[הפרש קבוע אחרון]],1,IF(L1181+1&gt;3,"",L1181+1)))))</f>
        <v/>
      </c>
      <c r="M1182" t="str">
        <f>IF(AND(טבלה20[[#This Row],[פעילות]]=1,L1183=2,L1184=1,B1184&gt;טבלה20[[#This Row],[CycleNumber]]),1,"")</f>
        <v/>
      </c>
      <c r="N1182" t="str">
        <f>IF(AND(טבלה20[[#This Row],[האם יש לאישה וסת דילוג?]]=1,טבלה20[[#This Row],[CycleNumber]]&gt;5),IF(AND(טבלה20[[#This Row],[LengthofCycle]]=F1179,F1181=F1178,F1180=F1177),1,""),"")</f>
        <v/>
      </c>
      <c r="O1182" t="str">
        <f>IF(OR(טבלה20[[#This Row],[פעילות]]="",L1181=""),"",IF(טבלה20[[#This Row],[פעילות]]=1,1,0))</f>
        <v/>
      </c>
      <c r="P1182" t="str">
        <f>IF(AND(טבלה20[[#This Row],[הפרש קבוע אחרון]]&lt;&gt;"",טבלה20[[#This Row],[CycleNumber]]&lt;B1183,B1183&lt;&gt;"",טבלה20[[#This Row],[פעילות]]&lt;4),IF(F1183-טבלה20[[#This Row],[LengthofCycle]]=טבלה20[[#This Row],[הפרש קבוע אחרון]],1,0),"")</f>
        <v/>
      </c>
      <c r="Q1182" s="14" t="str">
        <f>IF(טבלה20[[#This Row],[פעילות]]="","",IF(OR(Q1181="",AND(טבלה20[[#This Row],[דילוג]]=1,L1181=3)),1,Q1181+1))</f>
        <v/>
      </c>
      <c r="R1182" s="14" t="str">
        <f>IF(AND(טבלה20[[#This Row],[מחזורי פעילות]]=3,H1183=1,טבלה20[[#This Row],[הפרש קבוע אחרון]]&lt;&gt;J1183),1,"")</f>
        <v/>
      </c>
      <c r="S1182" s="14" t="str">
        <f>IF(AND(טבלה20[[#This Row],[מחזורי פעילות]]=3,H1183=1,טבלה20[[#This Row],[הפרש קבוע אחרון]]=J1183),1,"")</f>
        <v/>
      </c>
      <c r="T1182" s="14" t="str">
        <f>IF(AND(טבלה20[[#This Row],[דילוג]]=1,טבלה20[[#This Row],[הפרש קבוע אחרון]]=J1181,טבלה20[[#This Row],[מחזורי פעילות]]&gt;1),1,"")</f>
        <v/>
      </c>
      <c r="U1182" s="14" t="str">
        <f>IF(OR(AND(טבלה20[[#This Row],[מחזורי פעילות]]&lt;&gt;"",Q1183=""),AND(טבלה20[[#This Row],[פעילות]]=3,Q1183=1)),טבלה20[[#This Row],[מחזורי פעילות]],"")</f>
        <v/>
      </c>
      <c r="V1182" s="14" t="str">
        <f>IF(טבלה20[[#This Row],[באיזה מחזור נעקר אחרי קביעה?]]&lt;&gt;"",1,"")</f>
        <v/>
      </c>
      <c r="W1182" s="14" t="str">
        <f>IF(AND(טבלה20[[#This Row],[באיזה מחזור נעקר אחרי קביעה?]]&lt;&gt;"",טבלה20[[#This Row],[CycleNumber]]&gt;B1183),טבלה20[[#This Row],[באיזה מחזור נעקר אחרי קביעה?]],"")</f>
        <v/>
      </c>
      <c r="X1182" s="14" t="str">
        <f>IF(AND(טבלה20[[#This Row],[הפרש קבוע אחרון]]&lt;&gt;"",J1181=""),טבלה20[[#This Row],[CycleNumber]],"")</f>
        <v/>
      </c>
      <c r="Y1182" s="14" t="str">
        <f>IF(OR(טבלה20[[#This Row],[CycleNumber]]&gt;B1183,B1183=""),טבלה20[[#This Row],[CycleNumber]],"")</f>
        <v/>
      </c>
      <c r="Z11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2" t="s">
        <v>101</v>
      </c>
      <c r="AS1182">
        <v>9</v>
      </c>
      <c r="AT1182">
        <v>32</v>
      </c>
      <c r="AU1182">
        <f t="shared" si="39"/>
        <v>0</v>
      </c>
      <c r="AV1182" t="str">
        <f t="shared" si="40"/>
        <v/>
      </c>
    </row>
    <row r="1183" spans="1:48" x14ac:dyDescent="0.25">
      <c r="A1183" t="s">
        <v>101</v>
      </c>
      <c r="B1183">
        <v>11</v>
      </c>
      <c r="C1183">
        <v>1</v>
      </c>
      <c r="D1183">
        <v>1</v>
      </c>
      <c r="E1183">
        <v>0</v>
      </c>
      <c r="F1183">
        <v>33</v>
      </c>
      <c r="G1183">
        <f>טבלה20[[#This Row],[LengthofCycle]]+1</f>
        <v>34</v>
      </c>
      <c r="H1183" t="str">
        <f>IF(טבלה20[[#This Row],[CycleNumber]]&gt;2,IF(AND(טבלה20[[#This Row],[LengthofCycle]]-F1182=F1182-F1181,טבלה20[[#This Row],[LengthofCycle]]-F1182&lt;&gt;0),1,""),"")</f>
        <v/>
      </c>
      <c r="I1183" t="str">
        <f>IF(טבלה20[[#This Row],[דילוג]]=1,SUM(H1183:H1184),"")</f>
        <v/>
      </c>
      <c r="J1183">
        <f>IF(AND(טבלה20[[#This Row],[CycleNumber]]&gt;B1182,טבלה20[[#This Row],[CycleNumber]]&gt;2),IF(טבלה20[[#This Row],[דילוג]]=1,טבלה20[[#This Row],[LengthofCycle]]-F1182,J1182),"")</f>
        <v>-2</v>
      </c>
      <c r="K1183">
        <f>IF(AND(טבלה20[[#This Row],[CycleNumber]]&gt;B1182,טבלה20[[#This Row],[CycleNumber]]&gt;2),IF(טבלה20[[#This Row],[דילוג]]=1,1,IF(MAX(K1181:K1182)=1,1,IF(טבלה20[[#This Row],[LengthofCycle]]-F1182&lt;&gt;טבלה20[[#This Row],[הפרש קבוע אחרון]],0,""))),"")</f>
        <v>1</v>
      </c>
      <c r="L1183" t="str">
        <f>IF(טבלה20[[#This Row],[CycleNumber]]&lt;3,"",IF(טבלה20[[#This Row],[דילוג]]=1,1,IF(L1182="","",IF(טבלה20[[#This Row],[LengthofCycle]]-F1182=טבלה20[[#This Row],[הפרש קבוע אחרון]],1,IF(L1182+1&gt;3,"",L1182+1)))))</f>
        <v/>
      </c>
      <c r="M1183" t="str">
        <f>IF(AND(טבלה20[[#This Row],[פעילות]]=1,L1184=2,L1185=1,B1185&gt;טבלה20[[#This Row],[CycleNumber]]),1,"")</f>
        <v/>
      </c>
      <c r="N1183" t="str">
        <f>IF(AND(טבלה20[[#This Row],[האם יש לאישה וסת דילוג?]]=1,טבלה20[[#This Row],[CycleNumber]]&gt;5),IF(AND(טבלה20[[#This Row],[LengthofCycle]]=F1180,F1182=F1179,F1181=F1178),1,""),"")</f>
        <v/>
      </c>
      <c r="O1183" t="str">
        <f>IF(OR(טבלה20[[#This Row],[פעילות]]="",L1182=""),"",IF(טבלה20[[#This Row],[פעילות]]=1,1,0))</f>
        <v/>
      </c>
      <c r="P1183" t="str">
        <f>IF(AND(טבלה20[[#This Row],[הפרש קבוע אחרון]]&lt;&gt;"",טבלה20[[#This Row],[CycleNumber]]&lt;B1184,B1184&lt;&gt;"",טבלה20[[#This Row],[פעילות]]&lt;4),IF(F1184-טבלה20[[#This Row],[LengthofCycle]]=טבלה20[[#This Row],[הפרש קבוע אחרון]],1,0),"")</f>
        <v/>
      </c>
      <c r="Q1183" s="14" t="str">
        <f>IF(טבלה20[[#This Row],[פעילות]]="","",IF(OR(Q1182="",AND(טבלה20[[#This Row],[דילוג]]=1,L1182=3)),1,Q1182+1))</f>
        <v/>
      </c>
      <c r="R1183" s="14" t="str">
        <f>IF(AND(טבלה20[[#This Row],[מחזורי פעילות]]=3,H1184=1,טבלה20[[#This Row],[הפרש קבוע אחרון]]&lt;&gt;J1184),1,"")</f>
        <v/>
      </c>
      <c r="S1183" s="14" t="str">
        <f>IF(AND(טבלה20[[#This Row],[מחזורי פעילות]]=3,H1184=1,טבלה20[[#This Row],[הפרש קבוע אחרון]]=J1184),1,"")</f>
        <v/>
      </c>
      <c r="T1183" s="14" t="str">
        <f>IF(AND(טבלה20[[#This Row],[דילוג]]=1,טבלה20[[#This Row],[הפרש קבוע אחרון]]=J1182,טבלה20[[#This Row],[מחזורי פעילות]]&gt;1),1,"")</f>
        <v/>
      </c>
      <c r="U1183" s="14" t="str">
        <f>IF(OR(AND(טבלה20[[#This Row],[מחזורי פעילות]]&lt;&gt;"",Q1184=""),AND(טבלה20[[#This Row],[פעילות]]=3,Q1184=1)),טבלה20[[#This Row],[מחזורי פעילות]],"")</f>
        <v/>
      </c>
      <c r="V1183" s="14" t="str">
        <f>IF(טבלה20[[#This Row],[באיזה מחזור נעקר אחרי קביעה?]]&lt;&gt;"",1,"")</f>
        <v/>
      </c>
      <c r="W1183" s="14" t="str">
        <f>IF(AND(טבלה20[[#This Row],[באיזה מחזור נעקר אחרי קביעה?]]&lt;&gt;"",טבלה20[[#This Row],[CycleNumber]]&gt;B1184),טבלה20[[#This Row],[באיזה מחזור נעקר אחרי קביעה?]],"")</f>
        <v/>
      </c>
      <c r="X1183" s="14" t="str">
        <f>IF(AND(טבלה20[[#This Row],[הפרש קבוע אחרון]]&lt;&gt;"",J1182=""),טבלה20[[#This Row],[CycleNumber]],"")</f>
        <v/>
      </c>
      <c r="Y1183" s="14" t="str">
        <f>IF(OR(טבלה20[[#This Row],[CycleNumber]]&gt;B1184,B1184=""),טבלה20[[#This Row],[CycleNumber]],"")</f>
        <v/>
      </c>
      <c r="Z11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3" t="s">
        <v>101</v>
      </c>
      <c r="AS1183">
        <v>10</v>
      </c>
      <c r="AT1183">
        <v>27</v>
      </c>
      <c r="AU1183">
        <f t="shared" si="39"/>
        <v>0</v>
      </c>
      <c r="AV1183" t="str">
        <f t="shared" si="40"/>
        <v/>
      </c>
    </row>
    <row r="1184" spans="1:48" x14ac:dyDescent="0.25">
      <c r="A1184" t="s">
        <v>101</v>
      </c>
      <c r="B1184">
        <v>12</v>
      </c>
      <c r="C1184">
        <v>1</v>
      </c>
      <c r="D1184">
        <v>0</v>
      </c>
      <c r="E1184">
        <v>0</v>
      </c>
      <c r="F1184">
        <v>31</v>
      </c>
      <c r="G1184">
        <f>טבלה20[[#This Row],[LengthofCycle]]+1</f>
        <v>32</v>
      </c>
      <c r="H1184" t="str">
        <f>IF(טבלה20[[#This Row],[CycleNumber]]&gt;2,IF(AND(טבלה20[[#This Row],[LengthofCycle]]-F1183=F1183-F1182,טבלה20[[#This Row],[LengthofCycle]]-F1183&lt;&gt;0),1,""),"")</f>
        <v/>
      </c>
      <c r="I1184" t="str">
        <f>IF(טבלה20[[#This Row],[דילוג]]=1,SUM(H1184:H1185),"")</f>
        <v/>
      </c>
      <c r="J1184">
        <f>IF(AND(טבלה20[[#This Row],[CycleNumber]]&gt;B1183,טבלה20[[#This Row],[CycleNumber]]&gt;2),IF(טבלה20[[#This Row],[דילוג]]=1,טבלה20[[#This Row],[LengthofCycle]]-F1183,J1183),"")</f>
        <v>-2</v>
      </c>
      <c r="K1184">
        <f>IF(AND(טבלה20[[#This Row],[CycleNumber]]&gt;B1183,טבלה20[[#This Row],[CycleNumber]]&gt;2),IF(טבלה20[[#This Row],[דילוג]]=1,1,IF(MAX(K1182:K1183)=1,1,IF(טבלה20[[#This Row],[LengthofCycle]]-F1183&lt;&gt;טבלה20[[#This Row],[הפרש קבוע אחרון]],0,""))),"")</f>
        <v>1</v>
      </c>
      <c r="L1184" t="str">
        <f>IF(טבלה20[[#This Row],[CycleNumber]]&lt;3,"",IF(טבלה20[[#This Row],[דילוג]]=1,1,IF(L1183="","",IF(טבלה20[[#This Row],[LengthofCycle]]-F1183=טבלה20[[#This Row],[הפרש קבוע אחרון]],1,IF(L1183+1&gt;3,"",L1183+1)))))</f>
        <v/>
      </c>
      <c r="M1184" t="str">
        <f>IF(AND(טבלה20[[#This Row],[פעילות]]=1,L1185=2,L1186=1,B1186&gt;טבלה20[[#This Row],[CycleNumber]]),1,"")</f>
        <v/>
      </c>
      <c r="N1184" t="str">
        <f>IF(AND(טבלה20[[#This Row],[האם יש לאישה וסת דילוג?]]=1,טבלה20[[#This Row],[CycleNumber]]&gt;5),IF(AND(טבלה20[[#This Row],[LengthofCycle]]=F1181,F1183=F1180,F1182=F1179),1,""),"")</f>
        <v/>
      </c>
      <c r="O1184" t="str">
        <f>IF(OR(טבלה20[[#This Row],[פעילות]]="",L1183=""),"",IF(טבלה20[[#This Row],[פעילות]]=1,1,0))</f>
        <v/>
      </c>
      <c r="P1184" t="str">
        <f>IF(AND(טבלה20[[#This Row],[הפרש קבוע אחרון]]&lt;&gt;"",טבלה20[[#This Row],[CycleNumber]]&lt;B1185,B1185&lt;&gt;"",טבלה20[[#This Row],[פעילות]]&lt;4),IF(F1185-טבלה20[[#This Row],[LengthofCycle]]=טבלה20[[#This Row],[הפרש קבוע אחרון]],1,0),"")</f>
        <v/>
      </c>
      <c r="Q1184" s="14" t="str">
        <f>IF(טבלה20[[#This Row],[פעילות]]="","",IF(OR(Q1183="",AND(טבלה20[[#This Row],[דילוג]]=1,L1183=3)),1,Q1183+1))</f>
        <v/>
      </c>
      <c r="R1184" s="14" t="str">
        <f>IF(AND(טבלה20[[#This Row],[מחזורי פעילות]]=3,H1185=1,טבלה20[[#This Row],[הפרש קבוע אחרון]]&lt;&gt;J1185),1,"")</f>
        <v/>
      </c>
      <c r="S1184" s="14" t="str">
        <f>IF(AND(טבלה20[[#This Row],[מחזורי פעילות]]=3,H1185=1,טבלה20[[#This Row],[הפרש קבוע אחרון]]=J1185),1,"")</f>
        <v/>
      </c>
      <c r="T1184" s="14" t="str">
        <f>IF(AND(טבלה20[[#This Row],[דילוג]]=1,טבלה20[[#This Row],[הפרש קבוע אחרון]]=J1183,טבלה20[[#This Row],[מחזורי פעילות]]&gt;1),1,"")</f>
        <v/>
      </c>
      <c r="U1184" s="14" t="str">
        <f>IF(OR(AND(טבלה20[[#This Row],[מחזורי פעילות]]&lt;&gt;"",Q1185=""),AND(טבלה20[[#This Row],[פעילות]]=3,Q1185=1)),טבלה20[[#This Row],[מחזורי פעילות]],"")</f>
        <v/>
      </c>
      <c r="V1184" s="14" t="str">
        <f>IF(טבלה20[[#This Row],[באיזה מחזור נעקר אחרי קביעה?]]&lt;&gt;"",1,"")</f>
        <v/>
      </c>
      <c r="W1184" s="14" t="str">
        <f>IF(AND(טבלה20[[#This Row],[באיזה מחזור נעקר אחרי קביעה?]]&lt;&gt;"",טבלה20[[#This Row],[CycleNumber]]&gt;B1185),טבלה20[[#This Row],[באיזה מחזור נעקר אחרי קביעה?]],"")</f>
        <v/>
      </c>
      <c r="X1184" s="14" t="str">
        <f>IF(AND(טבלה20[[#This Row],[הפרש קבוע אחרון]]&lt;&gt;"",J1183=""),טבלה20[[#This Row],[CycleNumber]],"")</f>
        <v/>
      </c>
      <c r="Y1184" s="14">
        <f>IF(OR(טבלה20[[#This Row],[CycleNumber]]&gt;B1185,B1185=""),טבלה20[[#This Row],[CycleNumber]],"")</f>
        <v>12</v>
      </c>
      <c r="Z11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4" t="s">
        <v>101</v>
      </c>
      <c r="AS1184">
        <v>11</v>
      </c>
      <c r="AT1184">
        <v>33</v>
      </c>
      <c r="AU1184">
        <f t="shared" si="39"/>
        <v>0</v>
      </c>
      <c r="AV1184" t="str">
        <f t="shared" si="40"/>
        <v/>
      </c>
    </row>
    <row r="1185" spans="1:48" x14ac:dyDescent="0.25">
      <c r="A1185" t="s">
        <v>16</v>
      </c>
      <c r="B1185">
        <v>1</v>
      </c>
      <c r="C1185">
        <v>1</v>
      </c>
      <c r="D1185">
        <v>1</v>
      </c>
      <c r="E1185">
        <v>0</v>
      </c>
      <c r="F1185">
        <v>31</v>
      </c>
      <c r="G1185">
        <f>טבלה20[[#This Row],[LengthofCycle]]+1</f>
        <v>32</v>
      </c>
      <c r="H1185" t="str">
        <f>IF(טבלה20[[#This Row],[CycleNumber]]&gt;2,IF(AND(טבלה20[[#This Row],[LengthofCycle]]-F1184=F1184-F1183,טבלה20[[#This Row],[LengthofCycle]]-F1184&lt;&gt;0),1,""),"")</f>
        <v/>
      </c>
      <c r="I1185" t="str">
        <f>IF(טבלה20[[#This Row],[דילוג]]=1,SUM(H1185:H1186),"")</f>
        <v/>
      </c>
      <c r="J1185" t="str">
        <f>IF(AND(טבלה20[[#This Row],[CycleNumber]]&gt;B1184,טבלה20[[#This Row],[CycleNumber]]&gt;2),IF(טבלה20[[#This Row],[דילוג]]=1,טבלה20[[#This Row],[LengthofCycle]]-F1184,J1184),"")</f>
        <v/>
      </c>
      <c r="K1185" t="str">
        <f>IF(AND(טבלה20[[#This Row],[CycleNumber]]&gt;B1184,טבלה20[[#This Row],[CycleNumber]]&gt;2),IF(טבלה20[[#This Row],[דילוג]]=1,1,IF(MAX(K1183:K1184)=1,1,IF(טבלה20[[#This Row],[LengthofCycle]]-F1184&lt;&gt;טבלה20[[#This Row],[הפרש קבוע אחרון]],0,""))),"")</f>
        <v/>
      </c>
      <c r="L1185" t="str">
        <f>IF(טבלה20[[#This Row],[CycleNumber]]&lt;3,"",IF(טבלה20[[#This Row],[דילוג]]=1,1,IF(L1184="","",IF(טבלה20[[#This Row],[LengthofCycle]]-F1184=טבלה20[[#This Row],[הפרש קבוע אחרון]],1,IF(L1184+1&gt;3,"",L1184+1)))))</f>
        <v/>
      </c>
      <c r="M1185" t="str">
        <f>IF(AND(טבלה20[[#This Row],[פעילות]]=1,L1186=2,L1187=1,B1187&gt;טבלה20[[#This Row],[CycleNumber]]),1,"")</f>
        <v/>
      </c>
      <c r="N1185" t="str">
        <f>IF(AND(טבלה20[[#This Row],[האם יש לאישה וסת דילוג?]]=1,טבלה20[[#This Row],[CycleNumber]]&gt;5),IF(AND(טבלה20[[#This Row],[LengthofCycle]]=F1182,F1184=F1181,F1183=F1180),1,""),"")</f>
        <v/>
      </c>
      <c r="O1185" t="str">
        <f>IF(OR(טבלה20[[#This Row],[פעילות]]="",L1184=""),"",IF(טבלה20[[#This Row],[פעילות]]=1,1,0))</f>
        <v/>
      </c>
      <c r="P1185" t="str">
        <f>IF(AND(טבלה20[[#This Row],[הפרש קבוע אחרון]]&lt;&gt;"",טבלה20[[#This Row],[CycleNumber]]&lt;B1186,B1186&lt;&gt;"",טבלה20[[#This Row],[פעילות]]&lt;4),IF(F1186-טבלה20[[#This Row],[LengthofCycle]]=טבלה20[[#This Row],[הפרש קבוע אחרון]],1,0),"")</f>
        <v/>
      </c>
      <c r="Q1185" s="14" t="str">
        <f>IF(טבלה20[[#This Row],[פעילות]]="","",IF(OR(Q1184="",AND(טבלה20[[#This Row],[דילוג]]=1,L1184=3)),1,Q1184+1))</f>
        <v/>
      </c>
      <c r="R1185" s="14" t="str">
        <f>IF(AND(טבלה20[[#This Row],[מחזורי פעילות]]=3,H1186=1,טבלה20[[#This Row],[הפרש קבוע אחרון]]&lt;&gt;J1186),1,"")</f>
        <v/>
      </c>
      <c r="S1185" s="14" t="str">
        <f>IF(AND(טבלה20[[#This Row],[מחזורי פעילות]]=3,H1186=1,טבלה20[[#This Row],[הפרש קבוע אחרון]]=J1186),1,"")</f>
        <v/>
      </c>
      <c r="T1185" s="14" t="str">
        <f>IF(AND(טבלה20[[#This Row],[דילוג]]=1,טבלה20[[#This Row],[הפרש קבוע אחרון]]=J1184,טבלה20[[#This Row],[מחזורי פעילות]]&gt;1),1,"")</f>
        <v/>
      </c>
      <c r="U1185" s="14" t="str">
        <f>IF(OR(AND(טבלה20[[#This Row],[מחזורי פעילות]]&lt;&gt;"",Q1186=""),AND(טבלה20[[#This Row],[פעילות]]=3,Q1186=1)),טבלה20[[#This Row],[מחזורי פעילות]],"")</f>
        <v/>
      </c>
      <c r="V1185" s="14" t="str">
        <f>IF(טבלה20[[#This Row],[באיזה מחזור נעקר אחרי קביעה?]]&lt;&gt;"",1,"")</f>
        <v/>
      </c>
      <c r="W1185" s="14" t="str">
        <f>IF(AND(טבלה20[[#This Row],[באיזה מחזור נעקר אחרי קביעה?]]&lt;&gt;"",טבלה20[[#This Row],[CycleNumber]]&gt;B1186),טבלה20[[#This Row],[באיזה מחזור נעקר אחרי קביעה?]],"")</f>
        <v/>
      </c>
      <c r="X1185" s="14" t="str">
        <f>IF(AND(טבלה20[[#This Row],[הפרש קבוע אחרון]]&lt;&gt;"",J1184=""),טבלה20[[#This Row],[CycleNumber]],"")</f>
        <v/>
      </c>
      <c r="Y1185" s="14" t="str">
        <f>IF(OR(טבלה20[[#This Row],[CycleNumber]]&gt;B1186,B1186=""),טבלה20[[#This Row],[CycleNumber]],"")</f>
        <v/>
      </c>
      <c r="Z11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5" t="s">
        <v>101</v>
      </c>
      <c r="AS1185">
        <v>12</v>
      </c>
      <c r="AT1185">
        <v>31</v>
      </c>
      <c r="AU1185">
        <f t="shared" si="39"/>
        <v>0</v>
      </c>
      <c r="AV1185" t="str">
        <f t="shared" si="40"/>
        <v/>
      </c>
    </row>
    <row r="1186" spans="1:48" x14ac:dyDescent="0.25">
      <c r="A1186" t="s">
        <v>16</v>
      </c>
      <c r="B1186">
        <v>2</v>
      </c>
      <c r="C1186">
        <v>1</v>
      </c>
      <c r="D1186">
        <v>1</v>
      </c>
      <c r="E1186">
        <v>0</v>
      </c>
      <c r="F1186">
        <v>31</v>
      </c>
      <c r="G1186">
        <f>טבלה20[[#This Row],[LengthofCycle]]+1</f>
        <v>32</v>
      </c>
      <c r="H1186" t="str">
        <f>IF(טבלה20[[#This Row],[CycleNumber]]&gt;2,IF(AND(טבלה20[[#This Row],[LengthofCycle]]-F1185=F1185-F1184,טבלה20[[#This Row],[LengthofCycle]]-F1185&lt;&gt;0),1,""),"")</f>
        <v/>
      </c>
      <c r="I1186" t="str">
        <f>IF(טבלה20[[#This Row],[דילוג]]=1,SUM(H1186:H1187),"")</f>
        <v/>
      </c>
      <c r="J1186" t="str">
        <f>IF(AND(טבלה20[[#This Row],[CycleNumber]]&gt;B1185,טבלה20[[#This Row],[CycleNumber]]&gt;2),IF(טבלה20[[#This Row],[דילוג]]=1,טבלה20[[#This Row],[LengthofCycle]]-F1185,J1185),"")</f>
        <v/>
      </c>
      <c r="K1186" t="str">
        <f>IF(AND(טבלה20[[#This Row],[CycleNumber]]&gt;B1185,טבלה20[[#This Row],[CycleNumber]]&gt;2),IF(טבלה20[[#This Row],[דילוג]]=1,1,IF(MAX(K1184:K1185)=1,1,IF(טבלה20[[#This Row],[LengthofCycle]]-F1185&lt;&gt;טבלה20[[#This Row],[הפרש קבוע אחרון]],0,""))),"")</f>
        <v/>
      </c>
      <c r="L1186" t="str">
        <f>IF(טבלה20[[#This Row],[CycleNumber]]&lt;3,"",IF(טבלה20[[#This Row],[דילוג]]=1,1,IF(L1185="","",IF(טבלה20[[#This Row],[LengthofCycle]]-F1185=טבלה20[[#This Row],[הפרש קבוע אחרון]],1,IF(L1185+1&gt;3,"",L1185+1)))))</f>
        <v/>
      </c>
      <c r="M1186" t="str">
        <f>IF(AND(טבלה20[[#This Row],[פעילות]]=1,L1187=2,L1188=1,B1188&gt;טבלה20[[#This Row],[CycleNumber]]),1,"")</f>
        <v/>
      </c>
      <c r="N1186" t="str">
        <f>IF(AND(טבלה20[[#This Row],[האם יש לאישה וסת דילוג?]]=1,טבלה20[[#This Row],[CycleNumber]]&gt;5),IF(AND(טבלה20[[#This Row],[LengthofCycle]]=F1183,F1185=F1182,F1184=F1181),1,""),"")</f>
        <v/>
      </c>
      <c r="O1186" t="str">
        <f>IF(OR(טבלה20[[#This Row],[פעילות]]="",L1185=""),"",IF(טבלה20[[#This Row],[פעילות]]=1,1,0))</f>
        <v/>
      </c>
      <c r="P1186" t="str">
        <f>IF(AND(טבלה20[[#This Row],[הפרש קבוע אחרון]]&lt;&gt;"",טבלה20[[#This Row],[CycleNumber]]&lt;B1187,B1187&lt;&gt;"",טבלה20[[#This Row],[פעילות]]&lt;4),IF(F1187-טבלה20[[#This Row],[LengthofCycle]]=טבלה20[[#This Row],[הפרש קבוע אחרון]],1,0),"")</f>
        <v/>
      </c>
      <c r="Q1186" s="14" t="str">
        <f>IF(טבלה20[[#This Row],[פעילות]]="","",IF(OR(Q1185="",AND(טבלה20[[#This Row],[דילוג]]=1,L1185=3)),1,Q1185+1))</f>
        <v/>
      </c>
      <c r="R1186" s="14" t="str">
        <f>IF(AND(טבלה20[[#This Row],[מחזורי פעילות]]=3,H1187=1,טבלה20[[#This Row],[הפרש קבוע אחרון]]&lt;&gt;J1187),1,"")</f>
        <v/>
      </c>
      <c r="S1186" s="14" t="str">
        <f>IF(AND(טבלה20[[#This Row],[מחזורי פעילות]]=3,H1187=1,טבלה20[[#This Row],[הפרש קבוע אחרון]]=J1187),1,"")</f>
        <v/>
      </c>
      <c r="T1186" s="14" t="str">
        <f>IF(AND(טבלה20[[#This Row],[דילוג]]=1,טבלה20[[#This Row],[הפרש קבוע אחרון]]=J1185,טבלה20[[#This Row],[מחזורי פעילות]]&gt;1),1,"")</f>
        <v/>
      </c>
      <c r="U1186" s="14" t="str">
        <f>IF(OR(AND(טבלה20[[#This Row],[מחזורי פעילות]]&lt;&gt;"",Q1187=""),AND(טבלה20[[#This Row],[פעילות]]=3,Q1187=1)),טבלה20[[#This Row],[מחזורי פעילות]],"")</f>
        <v/>
      </c>
      <c r="V1186" s="14" t="str">
        <f>IF(טבלה20[[#This Row],[באיזה מחזור נעקר אחרי קביעה?]]&lt;&gt;"",1,"")</f>
        <v/>
      </c>
      <c r="W1186" s="14" t="str">
        <f>IF(AND(טבלה20[[#This Row],[באיזה מחזור נעקר אחרי קביעה?]]&lt;&gt;"",טבלה20[[#This Row],[CycleNumber]]&gt;B1187),טבלה20[[#This Row],[באיזה מחזור נעקר אחרי קביעה?]],"")</f>
        <v/>
      </c>
      <c r="X1186" s="14" t="str">
        <f>IF(AND(טבלה20[[#This Row],[הפרש קבוע אחרון]]&lt;&gt;"",J1185=""),טבלה20[[#This Row],[CycleNumber]],"")</f>
        <v/>
      </c>
      <c r="Y1186" s="14" t="str">
        <f>IF(OR(טבלה20[[#This Row],[CycleNumber]]&gt;B1187,B1187=""),טבלה20[[#This Row],[CycleNumber]],"")</f>
        <v/>
      </c>
      <c r="Z11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6" t="s">
        <v>16</v>
      </c>
      <c r="AS1186">
        <v>1</v>
      </c>
      <c r="AT1186">
        <v>31</v>
      </c>
      <c r="AU1186" t="str">
        <f t="shared" si="39"/>
        <v/>
      </c>
      <c r="AV1186" t="str">
        <f t="shared" si="40"/>
        <v/>
      </c>
    </row>
    <row r="1187" spans="1:48" x14ac:dyDescent="0.25">
      <c r="A1187" t="s">
        <v>16</v>
      </c>
      <c r="B1187">
        <v>3</v>
      </c>
      <c r="C1187">
        <v>1</v>
      </c>
      <c r="D1187">
        <v>1</v>
      </c>
      <c r="E1187">
        <v>0</v>
      </c>
      <c r="F1187">
        <v>31</v>
      </c>
      <c r="G1187">
        <f>טבלה20[[#This Row],[LengthofCycle]]+1</f>
        <v>32</v>
      </c>
      <c r="H1187" t="str">
        <f>IF(טבלה20[[#This Row],[CycleNumber]]&gt;2,IF(AND(טבלה20[[#This Row],[LengthofCycle]]-F1186=F1186-F1185,טבלה20[[#This Row],[LengthofCycle]]-F1186&lt;&gt;0),1,""),"")</f>
        <v/>
      </c>
      <c r="I1187" t="str">
        <f>IF(טבלה20[[#This Row],[דילוג]]=1,SUM(H1187:H1188),"")</f>
        <v/>
      </c>
      <c r="J1187" t="str">
        <f>IF(AND(טבלה20[[#This Row],[CycleNumber]]&gt;B1186,טבלה20[[#This Row],[CycleNumber]]&gt;2),IF(טבלה20[[#This Row],[דילוג]]=1,טבלה20[[#This Row],[LengthofCycle]]-F1186,J1186),"")</f>
        <v/>
      </c>
      <c r="K1187">
        <f>IF(AND(טבלה20[[#This Row],[CycleNumber]]&gt;B1186,טבלה20[[#This Row],[CycleNumber]]&gt;2),IF(טבלה20[[#This Row],[דילוג]]=1,1,IF(MAX(K1185:K1186)=1,1,IF(טבלה20[[#This Row],[LengthofCycle]]-F1186&lt;&gt;טבלה20[[#This Row],[הפרש קבוע אחרון]],0,""))),"")</f>
        <v>0</v>
      </c>
      <c r="L1187" t="str">
        <f>IF(טבלה20[[#This Row],[CycleNumber]]&lt;3,"",IF(טבלה20[[#This Row],[דילוג]]=1,1,IF(L1186="","",IF(טבלה20[[#This Row],[LengthofCycle]]-F1186=טבלה20[[#This Row],[הפרש קבוע אחרון]],1,IF(L1186+1&gt;3,"",L1186+1)))))</f>
        <v/>
      </c>
      <c r="M1187" t="str">
        <f>IF(AND(טבלה20[[#This Row],[פעילות]]=1,L1188=2,L1189=1,B1189&gt;טבלה20[[#This Row],[CycleNumber]]),1,"")</f>
        <v/>
      </c>
      <c r="N1187" t="str">
        <f>IF(AND(טבלה20[[#This Row],[האם יש לאישה וסת דילוג?]]=1,טבלה20[[#This Row],[CycleNumber]]&gt;5),IF(AND(טבלה20[[#This Row],[LengthofCycle]]=F1184,F1186=F1183,F1185=F1182),1,""),"")</f>
        <v/>
      </c>
      <c r="O1187" t="str">
        <f>IF(OR(טבלה20[[#This Row],[פעילות]]="",L1186=""),"",IF(טבלה20[[#This Row],[פעילות]]=1,1,0))</f>
        <v/>
      </c>
      <c r="P1187" t="str">
        <f>IF(AND(טבלה20[[#This Row],[הפרש קבוע אחרון]]&lt;&gt;"",טבלה20[[#This Row],[CycleNumber]]&lt;B1188,B1188&lt;&gt;"",טבלה20[[#This Row],[פעילות]]&lt;4),IF(F1188-טבלה20[[#This Row],[LengthofCycle]]=טבלה20[[#This Row],[הפרש קבוע אחרון]],1,0),"")</f>
        <v/>
      </c>
      <c r="Q1187" s="14" t="str">
        <f>IF(טבלה20[[#This Row],[פעילות]]="","",IF(OR(Q1186="",AND(טבלה20[[#This Row],[דילוג]]=1,L1186=3)),1,Q1186+1))</f>
        <v/>
      </c>
      <c r="R1187" s="14" t="str">
        <f>IF(AND(טבלה20[[#This Row],[מחזורי פעילות]]=3,H1188=1,טבלה20[[#This Row],[הפרש קבוע אחרון]]&lt;&gt;J1188),1,"")</f>
        <v/>
      </c>
      <c r="S1187" s="14" t="str">
        <f>IF(AND(טבלה20[[#This Row],[מחזורי פעילות]]=3,H1188=1,טבלה20[[#This Row],[הפרש קבוע אחרון]]=J1188),1,"")</f>
        <v/>
      </c>
      <c r="T1187" s="14" t="str">
        <f>IF(AND(טבלה20[[#This Row],[דילוג]]=1,טבלה20[[#This Row],[הפרש קבוע אחרון]]=J1186,טבלה20[[#This Row],[מחזורי פעילות]]&gt;1),1,"")</f>
        <v/>
      </c>
      <c r="U1187" s="14" t="str">
        <f>IF(OR(AND(טבלה20[[#This Row],[מחזורי פעילות]]&lt;&gt;"",Q1188=""),AND(טבלה20[[#This Row],[פעילות]]=3,Q1188=1)),טבלה20[[#This Row],[מחזורי פעילות]],"")</f>
        <v/>
      </c>
      <c r="V1187" s="14" t="str">
        <f>IF(טבלה20[[#This Row],[באיזה מחזור נעקר אחרי קביעה?]]&lt;&gt;"",1,"")</f>
        <v/>
      </c>
      <c r="W1187" s="14" t="str">
        <f>IF(AND(טבלה20[[#This Row],[באיזה מחזור נעקר אחרי קביעה?]]&lt;&gt;"",טבלה20[[#This Row],[CycleNumber]]&gt;B1188),טבלה20[[#This Row],[באיזה מחזור נעקר אחרי קביעה?]],"")</f>
        <v/>
      </c>
      <c r="X1187" s="14" t="str">
        <f>IF(AND(טבלה20[[#This Row],[הפרש קבוע אחרון]]&lt;&gt;"",J1186=""),טבלה20[[#This Row],[CycleNumber]],"")</f>
        <v/>
      </c>
      <c r="Y1187" s="14" t="str">
        <f>IF(OR(טבלה20[[#This Row],[CycleNumber]]&gt;B1188,B1188=""),טבלה20[[#This Row],[CycleNumber]],"")</f>
        <v/>
      </c>
      <c r="Z11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7" t="s">
        <v>16</v>
      </c>
      <c r="AS1187">
        <v>2</v>
      </c>
      <c r="AT1187">
        <v>31</v>
      </c>
      <c r="AU1187" t="str">
        <f t="shared" si="39"/>
        <v/>
      </c>
      <c r="AV1187" t="str">
        <f t="shared" si="40"/>
        <v/>
      </c>
    </row>
    <row r="1188" spans="1:48" x14ac:dyDescent="0.25">
      <c r="A1188" t="s">
        <v>16</v>
      </c>
      <c r="B1188">
        <v>4</v>
      </c>
      <c r="C1188">
        <v>1</v>
      </c>
      <c r="D1188">
        <v>1</v>
      </c>
      <c r="E1188">
        <v>0</v>
      </c>
      <c r="F1188">
        <v>30</v>
      </c>
      <c r="G1188">
        <f>טבלה20[[#This Row],[LengthofCycle]]+1</f>
        <v>31</v>
      </c>
      <c r="H1188" t="str">
        <f>IF(טבלה20[[#This Row],[CycleNumber]]&gt;2,IF(AND(טבלה20[[#This Row],[LengthofCycle]]-F1187=F1187-F1186,טבלה20[[#This Row],[LengthofCycle]]-F1187&lt;&gt;0),1,""),"")</f>
        <v/>
      </c>
      <c r="I1188" t="str">
        <f>IF(טבלה20[[#This Row],[דילוג]]=1,SUM(H1188:H1189),"")</f>
        <v/>
      </c>
      <c r="J1188" t="str">
        <f>IF(AND(טבלה20[[#This Row],[CycleNumber]]&gt;B1187,טבלה20[[#This Row],[CycleNumber]]&gt;2),IF(טבלה20[[#This Row],[דילוג]]=1,טבלה20[[#This Row],[LengthofCycle]]-F1187,J1187),"")</f>
        <v/>
      </c>
      <c r="K1188">
        <f>IF(AND(טבלה20[[#This Row],[CycleNumber]]&gt;B1187,טבלה20[[#This Row],[CycleNumber]]&gt;2),IF(טבלה20[[#This Row],[דילוג]]=1,1,IF(MAX(K1186:K1187)=1,1,IF(טבלה20[[#This Row],[LengthofCycle]]-F1187&lt;&gt;טבלה20[[#This Row],[הפרש קבוע אחרון]],0,""))),"")</f>
        <v>0</v>
      </c>
      <c r="L1188" t="str">
        <f>IF(טבלה20[[#This Row],[CycleNumber]]&lt;3,"",IF(טבלה20[[#This Row],[דילוג]]=1,1,IF(L1187="","",IF(טבלה20[[#This Row],[LengthofCycle]]-F1187=טבלה20[[#This Row],[הפרש קבוע אחרון]],1,IF(L1187+1&gt;3,"",L1187+1)))))</f>
        <v/>
      </c>
      <c r="M1188" t="str">
        <f>IF(AND(טבלה20[[#This Row],[פעילות]]=1,L1189=2,L1190=1,B1190&gt;טבלה20[[#This Row],[CycleNumber]]),1,"")</f>
        <v/>
      </c>
      <c r="N1188" t="str">
        <f>IF(AND(טבלה20[[#This Row],[האם יש לאישה וסת דילוג?]]=1,טבלה20[[#This Row],[CycleNumber]]&gt;5),IF(AND(טבלה20[[#This Row],[LengthofCycle]]=F1185,F1187=F1184,F1186=F1183),1,""),"")</f>
        <v/>
      </c>
      <c r="O1188" t="str">
        <f>IF(OR(טבלה20[[#This Row],[פעילות]]="",L1187=""),"",IF(טבלה20[[#This Row],[פעילות]]=1,1,0))</f>
        <v/>
      </c>
      <c r="P1188" t="str">
        <f>IF(AND(טבלה20[[#This Row],[הפרש קבוע אחרון]]&lt;&gt;"",טבלה20[[#This Row],[CycleNumber]]&lt;B1189,B1189&lt;&gt;"",טבלה20[[#This Row],[פעילות]]&lt;4),IF(F1189-טבלה20[[#This Row],[LengthofCycle]]=טבלה20[[#This Row],[הפרש קבוע אחרון]],1,0),"")</f>
        <v/>
      </c>
      <c r="Q1188" s="14" t="str">
        <f>IF(טבלה20[[#This Row],[פעילות]]="","",IF(OR(Q1187="",AND(טבלה20[[#This Row],[דילוג]]=1,L1187=3)),1,Q1187+1))</f>
        <v/>
      </c>
      <c r="R1188" s="14" t="str">
        <f>IF(AND(טבלה20[[#This Row],[מחזורי פעילות]]=3,H1189=1,טבלה20[[#This Row],[הפרש קבוע אחרון]]&lt;&gt;J1189),1,"")</f>
        <v/>
      </c>
      <c r="S1188" s="14" t="str">
        <f>IF(AND(טבלה20[[#This Row],[מחזורי פעילות]]=3,H1189=1,טבלה20[[#This Row],[הפרש קבוע אחרון]]=J1189),1,"")</f>
        <v/>
      </c>
      <c r="T1188" s="14" t="str">
        <f>IF(AND(טבלה20[[#This Row],[דילוג]]=1,טבלה20[[#This Row],[הפרש קבוע אחרון]]=J1187,טבלה20[[#This Row],[מחזורי פעילות]]&gt;1),1,"")</f>
        <v/>
      </c>
      <c r="U1188" s="14" t="str">
        <f>IF(OR(AND(טבלה20[[#This Row],[מחזורי פעילות]]&lt;&gt;"",Q1189=""),AND(טבלה20[[#This Row],[פעילות]]=3,Q1189=1)),טבלה20[[#This Row],[מחזורי פעילות]],"")</f>
        <v/>
      </c>
      <c r="V1188" s="14" t="str">
        <f>IF(טבלה20[[#This Row],[באיזה מחזור נעקר אחרי קביעה?]]&lt;&gt;"",1,"")</f>
        <v/>
      </c>
      <c r="W1188" s="14" t="str">
        <f>IF(AND(טבלה20[[#This Row],[באיזה מחזור נעקר אחרי קביעה?]]&lt;&gt;"",טבלה20[[#This Row],[CycleNumber]]&gt;B1189),טבלה20[[#This Row],[באיזה מחזור נעקר אחרי קביעה?]],"")</f>
        <v/>
      </c>
      <c r="X1188" s="14" t="str">
        <f>IF(AND(טבלה20[[#This Row],[הפרש קבוע אחרון]]&lt;&gt;"",J1187=""),טבלה20[[#This Row],[CycleNumber]],"")</f>
        <v/>
      </c>
      <c r="Y1188" s="14" t="str">
        <f>IF(OR(טבלה20[[#This Row],[CycleNumber]]&gt;B1189,B1189=""),טבלה20[[#This Row],[CycleNumber]],"")</f>
        <v/>
      </c>
      <c r="Z11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8" t="s">
        <v>16</v>
      </c>
      <c r="AS1188">
        <v>3</v>
      </c>
      <c r="AT1188">
        <v>31</v>
      </c>
      <c r="AU1188">
        <f t="shared" si="39"/>
        <v>0</v>
      </c>
      <c r="AV1188" t="str">
        <f t="shared" si="40"/>
        <v/>
      </c>
    </row>
    <row r="1189" spans="1:48" x14ac:dyDescent="0.25">
      <c r="A1189" t="s">
        <v>16</v>
      </c>
      <c r="B1189">
        <v>5</v>
      </c>
      <c r="C1189">
        <v>1</v>
      </c>
      <c r="D1189">
        <v>1</v>
      </c>
      <c r="E1189">
        <v>0</v>
      </c>
      <c r="F1189">
        <v>32</v>
      </c>
      <c r="G1189">
        <f>טבלה20[[#This Row],[LengthofCycle]]+1</f>
        <v>33</v>
      </c>
      <c r="H1189" t="str">
        <f>IF(טבלה20[[#This Row],[CycleNumber]]&gt;2,IF(AND(טבלה20[[#This Row],[LengthofCycle]]-F1188=F1188-F1187,טבלה20[[#This Row],[LengthofCycle]]-F1188&lt;&gt;0),1,""),"")</f>
        <v/>
      </c>
      <c r="I1189" t="str">
        <f>IF(טבלה20[[#This Row],[דילוג]]=1,SUM(H1189:H1190),"")</f>
        <v/>
      </c>
      <c r="J1189" t="str">
        <f>IF(AND(טבלה20[[#This Row],[CycleNumber]]&gt;B1188,טבלה20[[#This Row],[CycleNumber]]&gt;2),IF(טבלה20[[#This Row],[דילוג]]=1,טבלה20[[#This Row],[LengthofCycle]]-F1188,J1188),"")</f>
        <v/>
      </c>
      <c r="K1189">
        <f>IF(AND(טבלה20[[#This Row],[CycleNumber]]&gt;B1188,טבלה20[[#This Row],[CycleNumber]]&gt;2),IF(טבלה20[[#This Row],[דילוג]]=1,1,IF(MAX(K1187:K1188)=1,1,IF(טבלה20[[#This Row],[LengthofCycle]]-F1188&lt;&gt;טבלה20[[#This Row],[הפרש קבוע אחרון]],0,""))),"")</f>
        <v>0</v>
      </c>
      <c r="L1189" t="str">
        <f>IF(טבלה20[[#This Row],[CycleNumber]]&lt;3,"",IF(טבלה20[[#This Row],[דילוג]]=1,1,IF(L1188="","",IF(טבלה20[[#This Row],[LengthofCycle]]-F1188=טבלה20[[#This Row],[הפרש קבוע אחרון]],1,IF(L1188+1&gt;3,"",L1188+1)))))</f>
        <v/>
      </c>
      <c r="M1189" t="str">
        <f>IF(AND(טבלה20[[#This Row],[פעילות]]=1,L1190=2,L1191=1,B1191&gt;טבלה20[[#This Row],[CycleNumber]]),1,"")</f>
        <v/>
      </c>
      <c r="N1189" t="str">
        <f>IF(AND(טבלה20[[#This Row],[האם יש לאישה וסת דילוג?]]=1,טבלה20[[#This Row],[CycleNumber]]&gt;5),IF(AND(טבלה20[[#This Row],[LengthofCycle]]=F1186,F1188=F1185,F1187=F1184),1,""),"")</f>
        <v/>
      </c>
      <c r="O1189" t="str">
        <f>IF(OR(טבלה20[[#This Row],[פעילות]]="",L1188=""),"",IF(טבלה20[[#This Row],[פעילות]]=1,1,0))</f>
        <v/>
      </c>
      <c r="P1189" t="str">
        <f>IF(AND(טבלה20[[#This Row],[הפרש קבוע אחרון]]&lt;&gt;"",טבלה20[[#This Row],[CycleNumber]]&lt;B1190,B1190&lt;&gt;"",טבלה20[[#This Row],[פעילות]]&lt;4),IF(F1190-טבלה20[[#This Row],[LengthofCycle]]=טבלה20[[#This Row],[הפרש קבוע אחרון]],1,0),"")</f>
        <v/>
      </c>
      <c r="Q1189" s="14" t="str">
        <f>IF(טבלה20[[#This Row],[פעילות]]="","",IF(OR(Q1188="",AND(טבלה20[[#This Row],[דילוג]]=1,L1188=3)),1,Q1188+1))</f>
        <v/>
      </c>
      <c r="R1189" s="14" t="str">
        <f>IF(AND(טבלה20[[#This Row],[מחזורי פעילות]]=3,H1190=1,טבלה20[[#This Row],[הפרש קבוע אחרון]]&lt;&gt;J1190),1,"")</f>
        <v/>
      </c>
      <c r="S1189" s="14" t="str">
        <f>IF(AND(טבלה20[[#This Row],[מחזורי פעילות]]=3,H1190=1,טבלה20[[#This Row],[הפרש קבוע אחרון]]=J1190),1,"")</f>
        <v/>
      </c>
      <c r="T1189" s="14" t="str">
        <f>IF(AND(טבלה20[[#This Row],[דילוג]]=1,טבלה20[[#This Row],[הפרש קבוע אחרון]]=J1188,טבלה20[[#This Row],[מחזורי פעילות]]&gt;1),1,"")</f>
        <v/>
      </c>
      <c r="U1189" s="14" t="str">
        <f>IF(OR(AND(טבלה20[[#This Row],[מחזורי פעילות]]&lt;&gt;"",Q1190=""),AND(טבלה20[[#This Row],[פעילות]]=3,Q1190=1)),טבלה20[[#This Row],[מחזורי פעילות]],"")</f>
        <v/>
      </c>
      <c r="V1189" s="14" t="str">
        <f>IF(טבלה20[[#This Row],[באיזה מחזור נעקר אחרי קביעה?]]&lt;&gt;"",1,"")</f>
        <v/>
      </c>
      <c r="W1189" s="14" t="str">
        <f>IF(AND(טבלה20[[#This Row],[באיזה מחזור נעקר אחרי קביעה?]]&lt;&gt;"",טבלה20[[#This Row],[CycleNumber]]&gt;B1190),טבלה20[[#This Row],[באיזה מחזור נעקר אחרי קביעה?]],"")</f>
        <v/>
      </c>
      <c r="X1189" s="14" t="str">
        <f>IF(AND(טבלה20[[#This Row],[הפרש קבוע אחרון]]&lt;&gt;"",J1188=""),טבלה20[[#This Row],[CycleNumber]],"")</f>
        <v/>
      </c>
      <c r="Y1189" s="14" t="str">
        <f>IF(OR(טבלה20[[#This Row],[CycleNumber]]&gt;B1190,B1190=""),טבלה20[[#This Row],[CycleNumber]],"")</f>
        <v/>
      </c>
      <c r="Z11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89" t="s">
        <v>16</v>
      </c>
      <c r="AS1189">
        <v>4</v>
      </c>
      <c r="AT1189">
        <v>30</v>
      </c>
      <c r="AU1189">
        <f t="shared" si="39"/>
        <v>0</v>
      </c>
      <c r="AV1189" t="str">
        <f t="shared" si="40"/>
        <v/>
      </c>
    </row>
    <row r="1190" spans="1:48" x14ac:dyDescent="0.25">
      <c r="A1190" t="s">
        <v>16</v>
      </c>
      <c r="B1190">
        <v>6</v>
      </c>
      <c r="C1190">
        <v>1</v>
      </c>
      <c r="D1190">
        <v>1</v>
      </c>
      <c r="E1190">
        <v>0</v>
      </c>
      <c r="F1190">
        <v>31</v>
      </c>
      <c r="G1190">
        <f>טבלה20[[#This Row],[LengthofCycle]]+1</f>
        <v>32</v>
      </c>
      <c r="H1190" t="str">
        <f>IF(טבלה20[[#This Row],[CycleNumber]]&gt;2,IF(AND(טבלה20[[#This Row],[LengthofCycle]]-F1189=F1189-F1188,טבלה20[[#This Row],[LengthofCycle]]-F1189&lt;&gt;0),1,""),"")</f>
        <v/>
      </c>
      <c r="I1190" t="str">
        <f>IF(טבלה20[[#This Row],[דילוג]]=1,SUM(H1190:H1191),"")</f>
        <v/>
      </c>
      <c r="J1190" t="str">
        <f>IF(AND(טבלה20[[#This Row],[CycleNumber]]&gt;B1189,טבלה20[[#This Row],[CycleNumber]]&gt;2),IF(טבלה20[[#This Row],[דילוג]]=1,טבלה20[[#This Row],[LengthofCycle]]-F1189,J1189),"")</f>
        <v/>
      </c>
      <c r="K1190">
        <f>IF(AND(טבלה20[[#This Row],[CycleNumber]]&gt;B1189,טבלה20[[#This Row],[CycleNumber]]&gt;2),IF(טבלה20[[#This Row],[דילוג]]=1,1,IF(MAX(K1188:K1189)=1,1,IF(טבלה20[[#This Row],[LengthofCycle]]-F1189&lt;&gt;טבלה20[[#This Row],[הפרש קבוע אחרון]],0,""))),"")</f>
        <v>0</v>
      </c>
      <c r="L1190" t="str">
        <f>IF(טבלה20[[#This Row],[CycleNumber]]&lt;3,"",IF(טבלה20[[#This Row],[דילוג]]=1,1,IF(L1189="","",IF(טבלה20[[#This Row],[LengthofCycle]]-F1189=טבלה20[[#This Row],[הפרש קבוע אחרון]],1,IF(L1189+1&gt;3,"",L1189+1)))))</f>
        <v/>
      </c>
      <c r="M1190" t="str">
        <f>IF(AND(טבלה20[[#This Row],[פעילות]]=1,L1191=2,L1192=1,B1192&gt;טבלה20[[#This Row],[CycleNumber]]),1,"")</f>
        <v/>
      </c>
      <c r="N1190" t="str">
        <f>IF(AND(טבלה20[[#This Row],[האם יש לאישה וסת דילוג?]]=1,טבלה20[[#This Row],[CycleNumber]]&gt;5),IF(AND(טבלה20[[#This Row],[LengthofCycle]]=F1187,F1189=F1186,F1188=F1185),1,""),"")</f>
        <v/>
      </c>
      <c r="O1190" t="str">
        <f>IF(OR(טבלה20[[#This Row],[פעילות]]="",L1189=""),"",IF(טבלה20[[#This Row],[פעילות]]=1,1,0))</f>
        <v/>
      </c>
      <c r="P1190" t="str">
        <f>IF(AND(טבלה20[[#This Row],[הפרש קבוע אחרון]]&lt;&gt;"",טבלה20[[#This Row],[CycleNumber]]&lt;B1191,B1191&lt;&gt;"",טבלה20[[#This Row],[פעילות]]&lt;4),IF(F1191-טבלה20[[#This Row],[LengthofCycle]]=טבלה20[[#This Row],[הפרש קבוע אחרון]],1,0),"")</f>
        <v/>
      </c>
      <c r="Q1190" s="14" t="str">
        <f>IF(טבלה20[[#This Row],[פעילות]]="","",IF(OR(Q1189="",AND(טבלה20[[#This Row],[דילוג]]=1,L1189=3)),1,Q1189+1))</f>
        <v/>
      </c>
      <c r="R1190" s="14" t="str">
        <f>IF(AND(טבלה20[[#This Row],[מחזורי פעילות]]=3,H1191=1,טבלה20[[#This Row],[הפרש קבוע אחרון]]&lt;&gt;J1191),1,"")</f>
        <v/>
      </c>
      <c r="S1190" s="14" t="str">
        <f>IF(AND(טבלה20[[#This Row],[מחזורי פעילות]]=3,H1191=1,טבלה20[[#This Row],[הפרש קבוע אחרון]]=J1191),1,"")</f>
        <v/>
      </c>
      <c r="T1190" s="14" t="str">
        <f>IF(AND(טבלה20[[#This Row],[דילוג]]=1,טבלה20[[#This Row],[הפרש קבוע אחרון]]=J1189,טבלה20[[#This Row],[מחזורי פעילות]]&gt;1),1,"")</f>
        <v/>
      </c>
      <c r="U1190" s="14" t="str">
        <f>IF(OR(AND(טבלה20[[#This Row],[מחזורי פעילות]]&lt;&gt;"",Q1191=""),AND(טבלה20[[#This Row],[פעילות]]=3,Q1191=1)),טבלה20[[#This Row],[מחזורי פעילות]],"")</f>
        <v/>
      </c>
      <c r="V1190" s="14" t="str">
        <f>IF(טבלה20[[#This Row],[באיזה מחזור נעקר אחרי קביעה?]]&lt;&gt;"",1,"")</f>
        <v/>
      </c>
      <c r="W1190" s="14" t="str">
        <f>IF(AND(טבלה20[[#This Row],[באיזה מחזור נעקר אחרי קביעה?]]&lt;&gt;"",טבלה20[[#This Row],[CycleNumber]]&gt;B1191),טבלה20[[#This Row],[באיזה מחזור נעקר אחרי קביעה?]],"")</f>
        <v/>
      </c>
      <c r="X1190" s="14" t="str">
        <f>IF(AND(טבלה20[[#This Row],[הפרש קבוע אחרון]]&lt;&gt;"",J1189=""),טבלה20[[#This Row],[CycleNumber]],"")</f>
        <v/>
      </c>
      <c r="Y1190" s="14" t="str">
        <f>IF(OR(טבלה20[[#This Row],[CycleNumber]]&gt;B1191,B1191=""),טבלה20[[#This Row],[CycleNumber]],"")</f>
        <v/>
      </c>
      <c r="Z11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0" t="s">
        <v>16</v>
      </c>
      <c r="AS1190">
        <v>5</v>
      </c>
      <c r="AT1190">
        <v>32</v>
      </c>
      <c r="AU1190">
        <f t="shared" si="39"/>
        <v>0</v>
      </c>
      <c r="AV1190" t="str">
        <f t="shared" si="40"/>
        <v/>
      </c>
    </row>
    <row r="1191" spans="1:48" x14ac:dyDescent="0.25">
      <c r="A1191" t="s">
        <v>16</v>
      </c>
      <c r="B1191">
        <v>7</v>
      </c>
      <c r="C1191">
        <v>1</v>
      </c>
      <c r="D1191">
        <v>1</v>
      </c>
      <c r="E1191">
        <v>0</v>
      </c>
      <c r="F1191">
        <v>31</v>
      </c>
      <c r="G1191">
        <f>טבלה20[[#This Row],[LengthofCycle]]+1</f>
        <v>32</v>
      </c>
      <c r="H1191" t="str">
        <f>IF(טבלה20[[#This Row],[CycleNumber]]&gt;2,IF(AND(טבלה20[[#This Row],[LengthofCycle]]-F1190=F1190-F1189,טבלה20[[#This Row],[LengthofCycle]]-F1190&lt;&gt;0),1,""),"")</f>
        <v/>
      </c>
      <c r="I1191" t="str">
        <f>IF(טבלה20[[#This Row],[דילוג]]=1,SUM(H1191:H1192),"")</f>
        <v/>
      </c>
      <c r="J1191" t="str">
        <f>IF(AND(טבלה20[[#This Row],[CycleNumber]]&gt;B1190,טבלה20[[#This Row],[CycleNumber]]&gt;2),IF(טבלה20[[#This Row],[דילוג]]=1,טבלה20[[#This Row],[LengthofCycle]]-F1190,J1190),"")</f>
        <v/>
      </c>
      <c r="K1191">
        <f>IF(AND(טבלה20[[#This Row],[CycleNumber]]&gt;B1190,טבלה20[[#This Row],[CycleNumber]]&gt;2),IF(טבלה20[[#This Row],[דילוג]]=1,1,IF(MAX(K1189:K1190)=1,1,IF(טבלה20[[#This Row],[LengthofCycle]]-F1190&lt;&gt;טבלה20[[#This Row],[הפרש קבוע אחרון]],0,""))),"")</f>
        <v>0</v>
      </c>
      <c r="L1191" t="str">
        <f>IF(טבלה20[[#This Row],[CycleNumber]]&lt;3,"",IF(טבלה20[[#This Row],[דילוג]]=1,1,IF(L1190="","",IF(טבלה20[[#This Row],[LengthofCycle]]-F1190=טבלה20[[#This Row],[הפרש קבוע אחרון]],1,IF(L1190+1&gt;3,"",L1190+1)))))</f>
        <v/>
      </c>
      <c r="M1191" t="str">
        <f>IF(AND(טבלה20[[#This Row],[פעילות]]=1,L1192=2,L1193=1,B1193&gt;טבלה20[[#This Row],[CycleNumber]]),1,"")</f>
        <v/>
      </c>
      <c r="N1191" t="str">
        <f>IF(AND(טבלה20[[#This Row],[האם יש לאישה וסת דילוג?]]=1,טבלה20[[#This Row],[CycleNumber]]&gt;5),IF(AND(טבלה20[[#This Row],[LengthofCycle]]=F1188,F1190=F1187,F1189=F1186),1,""),"")</f>
        <v/>
      </c>
      <c r="O1191" t="str">
        <f>IF(OR(טבלה20[[#This Row],[פעילות]]="",L1190=""),"",IF(טבלה20[[#This Row],[פעילות]]=1,1,0))</f>
        <v/>
      </c>
      <c r="P1191" t="str">
        <f>IF(AND(טבלה20[[#This Row],[הפרש קבוע אחרון]]&lt;&gt;"",טבלה20[[#This Row],[CycleNumber]]&lt;B1192,B1192&lt;&gt;"",טבלה20[[#This Row],[פעילות]]&lt;4),IF(F1192-טבלה20[[#This Row],[LengthofCycle]]=טבלה20[[#This Row],[הפרש קבוע אחרון]],1,0),"")</f>
        <v/>
      </c>
      <c r="Q1191" s="14" t="str">
        <f>IF(טבלה20[[#This Row],[פעילות]]="","",IF(OR(Q1190="",AND(טבלה20[[#This Row],[דילוג]]=1,L1190=3)),1,Q1190+1))</f>
        <v/>
      </c>
      <c r="R1191" s="14" t="str">
        <f>IF(AND(טבלה20[[#This Row],[מחזורי פעילות]]=3,H1192=1,טבלה20[[#This Row],[הפרש קבוע אחרון]]&lt;&gt;J1192),1,"")</f>
        <v/>
      </c>
      <c r="S1191" s="14" t="str">
        <f>IF(AND(טבלה20[[#This Row],[מחזורי פעילות]]=3,H1192=1,טבלה20[[#This Row],[הפרש קבוע אחרון]]=J1192),1,"")</f>
        <v/>
      </c>
      <c r="T1191" s="14" t="str">
        <f>IF(AND(טבלה20[[#This Row],[דילוג]]=1,טבלה20[[#This Row],[הפרש קבוע אחרון]]=J1190,טבלה20[[#This Row],[מחזורי פעילות]]&gt;1),1,"")</f>
        <v/>
      </c>
      <c r="U1191" s="14" t="str">
        <f>IF(OR(AND(טבלה20[[#This Row],[מחזורי פעילות]]&lt;&gt;"",Q1192=""),AND(טבלה20[[#This Row],[פעילות]]=3,Q1192=1)),טבלה20[[#This Row],[מחזורי פעילות]],"")</f>
        <v/>
      </c>
      <c r="V1191" s="14" t="str">
        <f>IF(טבלה20[[#This Row],[באיזה מחזור נעקר אחרי קביעה?]]&lt;&gt;"",1,"")</f>
        <v/>
      </c>
      <c r="W1191" s="14" t="str">
        <f>IF(AND(טבלה20[[#This Row],[באיזה מחזור נעקר אחרי קביעה?]]&lt;&gt;"",טבלה20[[#This Row],[CycleNumber]]&gt;B1192),טבלה20[[#This Row],[באיזה מחזור נעקר אחרי קביעה?]],"")</f>
        <v/>
      </c>
      <c r="X1191" s="14" t="str">
        <f>IF(AND(טבלה20[[#This Row],[הפרש קבוע אחרון]]&lt;&gt;"",J1190=""),טבלה20[[#This Row],[CycleNumber]],"")</f>
        <v/>
      </c>
      <c r="Y1191" s="14" t="str">
        <f>IF(OR(טבלה20[[#This Row],[CycleNumber]]&gt;B1192,B1192=""),טבלה20[[#This Row],[CycleNumber]],"")</f>
        <v/>
      </c>
      <c r="Z11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1" t="s">
        <v>16</v>
      </c>
      <c r="AS1191">
        <v>6</v>
      </c>
      <c r="AT1191">
        <v>31</v>
      </c>
      <c r="AU1191">
        <f t="shared" si="39"/>
        <v>0</v>
      </c>
      <c r="AV1191" t="str">
        <f t="shared" si="40"/>
        <v/>
      </c>
    </row>
    <row r="1192" spans="1:48" x14ac:dyDescent="0.25">
      <c r="A1192" t="s">
        <v>16</v>
      </c>
      <c r="B1192">
        <v>8</v>
      </c>
      <c r="C1192">
        <v>1</v>
      </c>
      <c r="D1192">
        <v>1</v>
      </c>
      <c r="E1192">
        <v>0</v>
      </c>
      <c r="F1192">
        <v>32</v>
      </c>
      <c r="G1192">
        <f>טבלה20[[#This Row],[LengthofCycle]]+1</f>
        <v>33</v>
      </c>
      <c r="H1192" t="str">
        <f>IF(טבלה20[[#This Row],[CycleNumber]]&gt;2,IF(AND(טבלה20[[#This Row],[LengthofCycle]]-F1191=F1191-F1190,טבלה20[[#This Row],[LengthofCycle]]-F1191&lt;&gt;0),1,""),"")</f>
        <v/>
      </c>
      <c r="I1192" t="str">
        <f>IF(טבלה20[[#This Row],[דילוג]]=1,SUM(H1192:H1193),"")</f>
        <v/>
      </c>
      <c r="J1192" t="str">
        <f>IF(AND(טבלה20[[#This Row],[CycleNumber]]&gt;B1191,טבלה20[[#This Row],[CycleNumber]]&gt;2),IF(טבלה20[[#This Row],[דילוג]]=1,טבלה20[[#This Row],[LengthofCycle]]-F1191,J1191),"")</f>
        <v/>
      </c>
      <c r="K1192">
        <f>IF(AND(טבלה20[[#This Row],[CycleNumber]]&gt;B1191,טבלה20[[#This Row],[CycleNumber]]&gt;2),IF(טבלה20[[#This Row],[דילוג]]=1,1,IF(MAX(K1190:K1191)=1,1,IF(טבלה20[[#This Row],[LengthofCycle]]-F1191&lt;&gt;טבלה20[[#This Row],[הפרש קבוע אחרון]],0,""))),"")</f>
        <v>0</v>
      </c>
      <c r="L1192" t="str">
        <f>IF(טבלה20[[#This Row],[CycleNumber]]&lt;3,"",IF(טבלה20[[#This Row],[דילוג]]=1,1,IF(L1191="","",IF(טבלה20[[#This Row],[LengthofCycle]]-F1191=טבלה20[[#This Row],[הפרש קבוע אחרון]],1,IF(L1191+1&gt;3,"",L1191+1)))))</f>
        <v/>
      </c>
      <c r="M1192" t="str">
        <f>IF(AND(טבלה20[[#This Row],[פעילות]]=1,L1193=2,L1194=1,B1194&gt;טבלה20[[#This Row],[CycleNumber]]),1,"")</f>
        <v/>
      </c>
      <c r="N1192" t="str">
        <f>IF(AND(טבלה20[[#This Row],[האם יש לאישה וסת דילוג?]]=1,טבלה20[[#This Row],[CycleNumber]]&gt;5),IF(AND(טבלה20[[#This Row],[LengthofCycle]]=F1189,F1191=F1188,F1190=F1187),1,""),"")</f>
        <v/>
      </c>
      <c r="O1192" t="str">
        <f>IF(OR(טבלה20[[#This Row],[פעילות]]="",L1191=""),"",IF(טבלה20[[#This Row],[פעילות]]=1,1,0))</f>
        <v/>
      </c>
      <c r="P1192" t="str">
        <f>IF(AND(טבלה20[[#This Row],[הפרש קבוע אחרון]]&lt;&gt;"",טבלה20[[#This Row],[CycleNumber]]&lt;B1193,B1193&lt;&gt;"",טבלה20[[#This Row],[פעילות]]&lt;4),IF(F1193-טבלה20[[#This Row],[LengthofCycle]]=טבלה20[[#This Row],[הפרש קבוע אחרון]],1,0),"")</f>
        <v/>
      </c>
      <c r="Q1192" s="14" t="str">
        <f>IF(טבלה20[[#This Row],[פעילות]]="","",IF(OR(Q1191="",AND(טבלה20[[#This Row],[דילוג]]=1,L1191=3)),1,Q1191+1))</f>
        <v/>
      </c>
      <c r="R1192" s="14" t="str">
        <f>IF(AND(טבלה20[[#This Row],[מחזורי פעילות]]=3,H1193=1,טבלה20[[#This Row],[הפרש קבוע אחרון]]&lt;&gt;J1193),1,"")</f>
        <v/>
      </c>
      <c r="S1192" s="14" t="str">
        <f>IF(AND(טבלה20[[#This Row],[מחזורי פעילות]]=3,H1193=1,טבלה20[[#This Row],[הפרש קבוע אחרון]]=J1193),1,"")</f>
        <v/>
      </c>
      <c r="T1192" s="14" t="str">
        <f>IF(AND(טבלה20[[#This Row],[דילוג]]=1,טבלה20[[#This Row],[הפרש קבוע אחרון]]=J1191,טבלה20[[#This Row],[מחזורי פעילות]]&gt;1),1,"")</f>
        <v/>
      </c>
      <c r="U1192" s="14" t="str">
        <f>IF(OR(AND(טבלה20[[#This Row],[מחזורי פעילות]]&lt;&gt;"",Q1193=""),AND(טבלה20[[#This Row],[פעילות]]=3,Q1193=1)),טבלה20[[#This Row],[מחזורי פעילות]],"")</f>
        <v/>
      </c>
      <c r="V1192" s="14" t="str">
        <f>IF(טבלה20[[#This Row],[באיזה מחזור נעקר אחרי קביעה?]]&lt;&gt;"",1,"")</f>
        <v/>
      </c>
      <c r="W1192" s="14" t="str">
        <f>IF(AND(טבלה20[[#This Row],[באיזה מחזור נעקר אחרי קביעה?]]&lt;&gt;"",טבלה20[[#This Row],[CycleNumber]]&gt;B1193),טבלה20[[#This Row],[באיזה מחזור נעקר אחרי קביעה?]],"")</f>
        <v/>
      </c>
      <c r="X1192" s="14" t="str">
        <f>IF(AND(טבלה20[[#This Row],[הפרש קבוע אחרון]]&lt;&gt;"",J1191=""),טבלה20[[#This Row],[CycleNumber]],"")</f>
        <v/>
      </c>
      <c r="Y1192" s="14" t="str">
        <f>IF(OR(טבלה20[[#This Row],[CycleNumber]]&gt;B1193,B1193=""),טבלה20[[#This Row],[CycleNumber]],"")</f>
        <v/>
      </c>
      <c r="Z11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2" t="s">
        <v>16</v>
      </c>
      <c r="AS1192">
        <v>7</v>
      </c>
      <c r="AT1192">
        <v>31</v>
      </c>
      <c r="AU1192">
        <f t="shared" si="39"/>
        <v>0</v>
      </c>
      <c r="AV1192" t="str">
        <f t="shared" si="40"/>
        <v/>
      </c>
    </row>
    <row r="1193" spans="1:48" x14ac:dyDescent="0.25">
      <c r="A1193" t="s">
        <v>16</v>
      </c>
      <c r="B1193">
        <v>9</v>
      </c>
      <c r="C1193">
        <v>1</v>
      </c>
      <c r="D1193">
        <v>1</v>
      </c>
      <c r="E1193">
        <v>0</v>
      </c>
      <c r="F1193">
        <v>30</v>
      </c>
      <c r="G1193">
        <f>טבלה20[[#This Row],[LengthofCycle]]+1</f>
        <v>31</v>
      </c>
      <c r="H1193" t="str">
        <f>IF(טבלה20[[#This Row],[CycleNumber]]&gt;2,IF(AND(טבלה20[[#This Row],[LengthofCycle]]-F1192=F1192-F1191,טבלה20[[#This Row],[LengthofCycle]]-F1192&lt;&gt;0),1,""),"")</f>
        <v/>
      </c>
      <c r="I1193" t="str">
        <f>IF(טבלה20[[#This Row],[דילוג]]=1,SUM(H1193:H1194),"")</f>
        <v/>
      </c>
      <c r="J1193" t="str">
        <f>IF(AND(טבלה20[[#This Row],[CycleNumber]]&gt;B1192,טבלה20[[#This Row],[CycleNumber]]&gt;2),IF(טבלה20[[#This Row],[דילוג]]=1,טבלה20[[#This Row],[LengthofCycle]]-F1192,J1192),"")</f>
        <v/>
      </c>
      <c r="K1193">
        <f>IF(AND(טבלה20[[#This Row],[CycleNumber]]&gt;B1192,טבלה20[[#This Row],[CycleNumber]]&gt;2),IF(טבלה20[[#This Row],[דילוג]]=1,1,IF(MAX(K1191:K1192)=1,1,IF(טבלה20[[#This Row],[LengthofCycle]]-F1192&lt;&gt;טבלה20[[#This Row],[הפרש קבוע אחרון]],0,""))),"")</f>
        <v>0</v>
      </c>
      <c r="L1193" t="str">
        <f>IF(טבלה20[[#This Row],[CycleNumber]]&lt;3,"",IF(טבלה20[[#This Row],[דילוג]]=1,1,IF(L1192="","",IF(טבלה20[[#This Row],[LengthofCycle]]-F1192=טבלה20[[#This Row],[הפרש קבוע אחרון]],1,IF(L1192+1&gt;3,"",L1192+1)))))</f>
        <v/>
      </c>
      <c r="M1193" t="str">
        <f>IF(AND(טבלה20[[#This Row],[פעילות]]=1,L1194=2,L1195=1,B1195&gt;טבלה20[[#This Row],[CycleNumber]]),1,"")</f>
        <v/>
      </c>
      <c r="N1193" t="str">
        <f>IF(AND(טבלה20[[#This Row],[האם יש לאישה וסת דילוג?]]=1,טבלה20[[#This Row],[CycleNumber]]&gt;5),IF(AND(טבלה20[[#This Row],[LengthofCycle]]=F1190,F1192=F1189,F1191=F1188),1,""),"")</f>
        <v/>
      </c>
      <c r="O1193" t="str">
        <f>IF(OR(טבלה20[[#This Row],[פעילות]]="",L1192=""),"",IF(טבלה20[[#This Row],[פעילות]]=1,1,0))</f>
        <v/>
      </c>
      <c r="P1193" t="str">
        <f>IF(AND(טבלה20[[#This Row],[הפרש קבוע אחרון]]&lt;&gt;"",טבלה20[[#This Row],[CycleNumber]]&lt;B1194,B1194&lt;&gt;"",טבלה20[[#This Row],[פעילות]]&lt;4),IF(F1194-טבלה20[[#This Row],[LengthofCycle]]=טבלה20[[#This Row],[הפרש קבוע אחרון]],1,0),"")</f>
        <v/>
      </c>
      <c r="Q1193" s="14" t="str">
        <f>IF(טבלה20[[#This Row],[פעילות]]="","",IF(OR(Q1192="",AND(טבלה20[[#This Row],[דילוג]]=1,L1192=3)),1,Q1192+1))</f>
        <v/>
      </c>
      <c r="R1193" s="14" t="str">
        <f>IF(AND(טבלה20[[#This Row],[מחזורי פעילות]]=3,H1194=1,טבלה20[[#This Row],[הפרש קבוע אחרון]]&lt;&gt;J1194),1,"")</f>
        <v/>
      </c>
      <c r="S1193" s="14" t="str">
        <f>IF(AND(טבלה20[[#This Row],[מחזורי פעילות]]=3,H1194=1,טבלה20[[#This Row],[הפרש קבוע אחרון]]=J1194),1,"")</f>
        <v/>
      </c>
      <c r="T1193" s="14" t="str">
        <f>IF(AND(טבלה20[[#This Row],[דילוג]]=1,טבלה20[[#This Row],[הפרש קבוע אחרון]]=J1192,טבלה20[[#This Row],[מחזורי פעילות]]&gt;1),1,"")</f>
        <v/>
      </c>
      <c r="U1193" s="14" t="str">
        <f>IF(OR(AND(טבלה20[[#This Row],[מחזורי פעילות]]&lt;&gt;"",Q1194=""),AND(טבלה20[[#This Row],[פעילות]]=3,Q1194=1)),טבלה20[[#This Row],[מחזורי פעילות]],"")</f>
        <v/>
      </c>
      <c r="V1193" s="14" t="str">
        <f>IF(טבלה20[[#This Row],[באיזה מחזור נעקר אחרי קביעה?]]&lt;&gt;"",1,"")</f>
        <v/>
      </c>
      <c r="W1193" s="14" t="str">
        <f>IF(AND(טבלה20[[#This Row],[באיזה מחזור נעקר אחרי קביעה?]]&lt;&gt;"",טבלה20[[#This Row],[CycleNumber]]&gt;B1194),טבלה20[[#This Row],[באיזה מחזור נעקר אחרי קביעה?]],"")</f>
        <v/>
      </c>
      <c r="X1193" s="14" t="str">
        <f>IF(AND(טבלה20[[#This Row],[הפרש קבוע אחרון]]&lt;&gt;"",J1192=""),טבלה20[[#This Row],[CycleNumber]],"")</f>
        <v/>
      </c>
      <c r="Y1193" s="14" t="str">
        <f>IF(OR(טבלה20[[#This Row],[CycleNumber]]&gt;B1194,B1194=""),טבלה20[[#This Row],[CycleNumber]],"")</f>
        <v/>
      </c>
      <c r="Z11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3" t="s">
        <v>16</v>
      </c>
      <c r="AS1193">
        <v>8</v>
      </c>
      <c r="AT1193">
        <v>32</v>
      </c>
      <c r="AU1193">
        <f t="shared" si="39"/>
        <v>0</v>
      </c>
      <c r="AV1193" t="str">
        <f t="shared" si="40"/>
        <v/>
      </c>
    </row>
    <row r="1194" spans="1:48" x14ac:dyDescent="0.25">
      <c r="A1194" t="s">
        <v>16</v>
      </c>
      <c r="B1194">
        <v>10</v>
      </c>
      <c r="C1194">
        <v>1</v>
      </c>
      <c r="D1194">
        <v>1</v>
      </c>
      <c r="E1194">
        <v>0</v>
      </c>
      <c r="F1194">
        <v>30</v>
      </c>
      <c r="G1194">
        <f>טבלה20[[#This Row],[LengthofCycle]]+1</f>
        <v>31</v>
      </c>
      <c r="H1194" t="str">
        <f>IF(טבלה20[[#This Row],[CycleNumber]]&gt;2,IF(AND(טבלה20[[#This Row],[LengthofCycle]]-F1193=F1193-F1192,טבלה20[[#This Row],[LengthofCycle]]-F1193&lt;&gt;0),1,""),"")</f>
        <v/>
      </c>
      <c r="I1194" t="str">
        <f>IF(טבלה20[[#This Row],[דילוג]]=1,SUM(H1194:H1195),"")</f>
        <v/>
      </c>
      <c r="J1194" t="str">
        <f>IF(AND(טבלה20[[#This Row],[CycleNumber]]&gt;B1193,טבלה20[[#This Row],[CycleNumber]]&gt;2),IF(טבלה20[[#This Row],[דילוג]]=1,טבלה20[[#This Row],[LengthofCycle]]-F1193,J1193),"")</f>
        <v/>
      </c>
      <c r="K1194">
        <f>IF(AND(טבלה20[[#This Row],[CycleNumber]]&gt;B1193,טבלה20[[#This Row],[CycleNumber]]&gt;2),IF(טבלה20[[#This Row],[דילוג]]=1,1,IF(MAX(K1192:K1193)=1,1,IF(טבלה20[[#This Row],[LengthofCycle]]-F1193&lt;&gt;טבלה20[[#This Row],[הפרש קבוע אחרון]],0,""))),"")</f>
        <v>0</v>
      </c>
      <c r="L1194" t="str">
        <f>IF(טבלה20[[#This Row],[CycleNumber]]&lt;3,"",IF(טבלה20[[#This Row],[דילוג]]=1,1,IF(L1193="","",IF(טבלה20[[#This Row],[LengthofCycle]]-F1193=טבלה20[[#This Row],[הפרש קבוע אחרון]],1,IF(L1193+1&gt;3,"",L1193+1)))))</f>
        <v/>
      </c>
      <c r="M1194" t="str">
        <f>IF(AND(טבלה20[[#This Row],[פעילות]]=1,L1195=2,L1196=1,B1196&gt;טבלה20[[#This Row],[CycleNumber]]),1,"")</f>
        <v/>
      </c>
      <c r="N1194" t="str">
        <f>IF(AND(טבלה20[[#This Row],[האם יש לאישה וסת דילוג?]]=1,טבלה20[[#This Row],[CycleNumber]]&gt;5),IF(AND(טבלה20[[#This Row],[LengthofCycle]]=F1191,F1193=F1190,F1192=F1189),1,""),"")</f>
        <v/>
      </c>
      <c r="O1194" t="str">
        <f>IF(OR(טבלה20[[#This Row],[פעילות]]="",L1193=""),"",IF(טבלה20[[#This Row],[פעילות]]=1,1,0))</f>
        <v/>
      </c>
      <c r="P1194" t="str">
        <f>IF(AND(טבלה20[[#This Row],[הפרש קבוע אחרון]]&lt;&gt;"",טבלה20[[#This Row],[CycleNumber]]&lt;B1195,B1195&lt;&gt;"",טבלה20[[#This Row],[פעילות]]&lt;4),IF(F1195-טבלה20[[#This Row],[LengthofCycle]]=טבלה20[[#This Row],[הפרש קבוע אחרון]],1,0),"")</f>
        <v/>
      </c>
      <c r="Q1194" s="14" t="str">
        <f>IF(טבלה20[[#This Row],[פעילות]]="","",IF(OR(Q1193="",AND(טבלה20[[#This Row],[דילוג]]=1,L1193=3)),1,Q1193+1))</f>
        <v/>
      </c>
      <c r="R1194" s="14" t="str">
        <f>IF(AND(טבלה20[[#This Row],[מחזורי פעילות]]=3,H1195=1,טבלה20[[#This Row],[הפרש קבוע אחרון]]&lt;&gt;J1195),1,"")</f>
        <v/>
      </c>
      <c r="S1194" s="14" t="str">
        <f>IF(AND(טבלה20[[#This Row],[מחזורי פעילות]]=3,H1195=1,טבלה20[[#This Row],[הפרש קבוע אחרון]]=J1195),1,"")</f>
        <v/>
      </c>
      <c r="T1194" s="14" t="str">
        <f>IF(AND(טבלה20[[#This Row],[דילוג]]=1,טבלה20[[#This Row],[הפרש קבוע אחרון]]=J1193,טבלה20[[#This Row],[מחזורי פעילות]]&gt;1),1,"")</f>
        <v/>
      </c>
      <c r="U1194" s="14" t="str">
        <f>IF(OR(AND(טבלה20[[#This Row],[מחזורי פעילות]]&lt;&gt;"",Q1195=""),AND(טבלה20[[#This Row],[פעילות]]=3,Q1195=1)),טבלה20[[#This Row],[מחזורי פעילות]],"")</f>
        <v/>
      </c>
      <c r="V1194" s="14" t="str">
        <f>IF(טבלה20[[#This Row],[באיזה מחזור נעקר אחרי קביעה?]]&lt;&gt;"",1,"")</f>
        <v/>
      </c>
      <c r="W1194" s="14" t="str">
        <f>IF(AND(טבלה20[[#This Row],[באיזה מחזור נעקר אחרי קביעה?]]&lt;&gt;"",טבלה20[[#This Row],[CycleNumber]]&gt;B1195),טבלה20[[#This Row],[באיזה מחזור נעקר אחרי קביעה?]],"")</f>
        <v/>
      </c>
      <c r="X1194" s="14" t="str">
        <f>IF(AND(טבלה20[[#This Row],[הפרש קבוע אחרון]]&lt;&gt;"",J1193=""),טבלה20[[#This Row],[CycleNumber]],"")</f>
        <v/>
      </c>
      <c r="Y1194" s="14" t="str">
        <f>IF(OR(טבלה20[[#This Row],[CycleNumber]]&gt;B1195,B1195=""),טבלה20[[#This Row],[CycleNumber]],"")</f>
        <v/>
      </c>
      <c r="Z11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4" t="s">
        <v>16</v>
      </c>
      <c r="AS1194">
        <v>9</v>
      </c>
      <c r="AT1194">
        <v>30</v>
      </c>
      <c r="AU1194">
        <f t="shared" si="39"/>
        <v>0</v>
      </c>
      <c r="AV1194" t="str">
        <f t="shared" si="40"/>
        <v/>
      </c>
    </row>
    <row r="1195" spans="1:48" x14ac:dyDescent="0.25">
      <c r="A1195" t="s">
        <v>16</v>
      </c>
      <c r="B1195">
        <v>11</v>
      </c>
      <c r="C1195">
        <v>1</v>
      </c>
      <c r="D1195">
        <v>1</v>
      </c>
      <c r="E1195">
        <v>0</v>
      </c>
      <c r="F1195">
        <v>27</v>
      </c>
      <c r="G1195">
        <f>טבלה20[[#This Row],[LengthofCycle]]+1</f>
        <v>28</v>
      </c>
      <c r="H1195" t="str">
        <f>IF(טבלה20[[#This Row],[CycleNumber]]&gt;2,IF(AND(טבלה20[[#This Row],[LengthofCycle]]-F1194=F1194-F1193,טבלה20[[#This Row],[LengthofCycle]]-F1194&lt;&gt;0),1,""),"")</f>
        <v/>
      </c>
      <c r="I1195" t="str">
        <f>IF(טבלה20[[#This Row],[דילוג]]=1,SUM(H1195:H1196),"")</f>
        <v/>
      </c>
      <c r="J1195" t="str">
        <f>IF(AND(טבלה20[[#This Row],[CycleNumber]]&gt;B1194,טבלה20[[#This Row],[CycleNumber]]&gt;2),IF(טבלה20[[#This Row],[דילוג]]=1,טבלה20[[#This Row],[LengthofCycle]]-F1194,J1194),"")</f>
        <v/>
      </c>
      <c r="K1195">
        <f>IF(AND(טבלה20[[#This Row],[CycleNumber]]&gt;B1194,טבלה20[[#This Row],[CycleNumber]]&gt;2),IF(טבלה20[[#This Row],[דילוג]]=1,1,IF(MAX(K1193:K1194)=1,1,IF(טבלה20[[#This Row],[LengthofCycle]]-F1194&lt;&gt;טבלה20[[#This Row],[הפרש קבוע אחרון]],0,""))),"")</f>
        <v>0</v>
      </c>
      <c r="L1195" t="str">
        <f>IF(טבלה20[[#This Row],[CycleNumber]]&lt;3,"",IF(טבלה20[[#This Row],[דילוג]]=1,1,IF(L1194="","",IF(טבלה20[[#This Row],[LengthofCycle]]-F1194=טבלה20[[#This Row],[הפרש קבוע אחרון]],1,IF(L1194+1&gt;3,"",L1194+1)))))</f>
        <v/>
      </c>
      <c r="M1195" t="str">
        <f>IF(AND(טבלה20[[#This Row],[פעילות]]=1,L1196=2,L1197=1,B1197&gt;טבלה20[[#This Row],[CycleNumber]]),1,"")</f>
        <v/>
      </c>
      <c r="N1195" t="str">
        <f>IF(AND(טבלה20[[#This Row],[האם יש לאישה וסת דילוג?]]=1,טבלה20[[#This Row],[CycleNumber]]&gt;5),IF(AND(טבלה20[[#This Row],[LengthofCycle]]=F1192,F1194=F1191,F1193=F1190),1,""),"")</f>
        <v/>
      </c>
      <c r="O1195" t="str">
        <f>IF(OR(טבלה20[[#This Row],[פעילות]]="",L1194=""),"",IF(טבלה20[[#This Row],[פעילות]]=1,1,0))</f>
        <v/>
      </c>
      <c r="P1195" t="str">
        <f>IF(AND(טבלה20[[#This Row],[הפרש קבוע אחרון]]&lt;&gt;"",טבלה20[[#This Row],[CycleNumber]]&lt;B1196,B1196&lt;&gt;"",טבלה20[[#This Row],[פעילות]]&lt;4),IF(F1196-טבלה20[[#This Row],[LengthofCycle]]=טבלה20[[#This Row],[הפרש קבוע אחרון]],1,0),"")</f>
        <v/>
      </c>
      <c r="Q1195" s="14" t="str">
        <f>IF(טבלה20[[#This Row],[פעילות]]="","",IF(OR(Q1194="",AND(טבלה20[[#This Row],[דילוג]]=1,L1194=3)),1,Q1194+1))</f>
        <v/>
      </c>
      <c r="R1195" s="14" t="str">
        <f>IF(AND(טבלה20[[#This Row],[מחזורי פעילות]]=3,H1196=1,טבלה20[[#This Row],[הפרש קבוע אחרון]]&lt;&gt;J1196),1,"")</f>
        <v/>
      </c>
      <c r="S1195" s="14" t="str">
        <f>IF(AND(טבלה20[[#This Row],[מחזורי פעילות]]=3,H1196=1,טבלה20[[#This Row],[הפרש קבוע אחרון]]=J1196),1,"")</f>
        <v/>
      </c>
      <c r="T1195" s="14" t="str">
        <f>IF(AND(טבלה20[[#This Row],[דילוג]]=1,טבלה20[[#This Row],[הפרש קבוע אחרון]]=J1194,טבלה20[[#This Row],[מחזורי פעילות]]&gt;1),1,"")</f>
        <v/>
      </c>
      <c r="U1195" s="14" t="str">
        <f>IF(OR(AND(טבלה20[[#This Row],[מחזורי פעילות]]&lt;&gt;"",Q1196=""),AND(טבלה20[[#This Row],[פעילות]]=3,Q1196=1)),טבלה20[[#This Row],[מחזורי פעילות]],"")</f>
        <v/>
      </c>
      <c r="V1195" s="14" t="str">
        <f>IF(טבלה20[[#This Row],[באיזה מחזור נעקר אחרי קביעה?]]&lt;&gt;"",1,"")</f>
        <v/>
      </c>
      <c r="W1195" s="14" t="str">
        <f>IF(AND(טבלה20[[#This Row],[באיזה מחזור נעקר אחרי קביעה?]]&lt;&gt;"",טבלה20[[#This Row],[CycleNumber]]&gt;B1196),טבלה20[[#This Row],[באיזה מחזור נעקר אחרי קביעה?]],"")</f>
        <v/>
      </c>
      <c r="X1195" s="14" t="str">
        <f>IF(AND(טבלה20[[#This Row],[הפרש קבוע אחרון]]&lt;&gt;"",J1194=""),טבלה20[[#This Row],[CycleNumber]],"")</f>
        <v/>
      </c>
      <c r="Y1195" s="14" t="str">
        <f>IF(OR(טבלה20[[#This Row],[CycleNumber]]&gt;B1196,B1196=""),טבלה20[[#This Row],[CycleNumber]],"")</f>
        <v/>
      </c>
      <c r="Z11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5" t="s">
        <v>16</v>
      </c>
      <c r="AS1195">
        <v>10</v>
      </c>
      <c r="AT1195">
        <v>30</v>
      </c>
      <c r="AU1195">
        <f t="shared" si="39"/>
        <v>0</v>
      </c>
      <c r="AV1195" t="str">
        <f t="shared" si="40"/>
        <v/>
      </c>
    </row>
    <row r="1196" spans="1:48" x14ac:dyDescent="0.25">
      <c r="A1196" t="s">
        <v>16</v>
      </c>
      <c r="B1196">
        <v>12</v>
      </c>
      <c r="C1196">
        <v>1</v>
      </c>
      <c r="D1196">
        <v>1</v>
      </c>
      <c r="E1196">
        <v>0</v>
      </c>
      <c r="F1196">
        <v>34</v>
      </c>
      <c r="G1196">
        <f>טבלה20[[#This Row],[LengthofCycle]]+1</f>
        <v>35</v>
      </c>
      <c r="H1196" t="str">
        <f>IF(טבלה20[[#This Row],[CycleNumber]]&gt;2,IF(AND(טבלה20[[#This Row],[LengthofCycle]]-F1195=F1195-F1194,טבלה20[[#This Row],[LengthofCycle]]-F1195&lt;&gt;0),1,""),"")</f>
        <v/>
      </c>
      <c r="I1196" t="str">
        <f>IF(טבלה20[[#This Row],[דילוג]]=1,SUM(H1196:H1197),"")</f>
        <v/>
      </c>
      <c r="J1196" t="str">
        <f>IF(AND(טבלה20[[#This Row],[CycleNumber]]&gt;B1195,טבלה20[[#This Row],[CycleNumber]]&gt;2),IF(טבלה20[[#This Row],[דילוג]]=1,טבלה20[[#This Row],[LengthofCycle]]-F1195,J1195),"")</f>
        <v/>
      </c>
      <c r="K1196">
        <f>IF(AND(טבלה20[[#This Row],[CycleNumber]]&gt;B1195,טבלה20[[#This Row],[CycleNumber]]&gt;2),IF(טבלה20[[#This Row],[דילוג]]=1,1,IF(MAX(K1194:K1195)=1,1,IF(טבלה20[[#This Row],[LengthofCycle]]-F1195&lt;&gt;טבלה20[[#This Row],[הפרש קבוע אחרון]],0,""))),"")</f>
        <v>0</v>
      </c>
      <c r="L1196" t="str">
        <f>IF(טבלה20[[#This Row],[CycleNumber]]&lt;3,"",IF(טבלה20[[#This Row],[דילוג]]=1,1,IF(L1195="","",IF(טבלה20[[#This Row],[LengthofCycle]]-F1195=טבלה20[[#This Row],[הפרש קבוע אחרון]],1,IF(L1195+1&gt;3,"",L1195+1)))))</f>
        <v/>
      </c>
      <c r="M1196" t="str">
        <f>IF(AND(טבלה20[[#This Row],[פעילות]]=1,L1197=2,L1198=1,B1198&gt;טבלה20[[#This Row],[CycleNumber]]),1,"")</f>
        <v/>
      </c>
      <c r="N1196" t="str">
        <f>IF(AND(טבלה20[[#This Row],[האם יש לאישה וסת דילוג?]]=1,טבלה20[[#This Row],[CycleNumber]]&gt;5),IF(AND(טבלה20[[#This Row],[LengthofCycle]]=F1193,F1195=F1192,F1194=F1191),1,""),"")</f>
        <v/>
      </c>
      <c r="O1196" t="str">
        <f>IF(OR(טבלה20[[#This Row],[פעילות]]="",L1195=""),"",IF(טבלה20[[#This Row],[פעילות]]=1,1,0))</f>
        <v/>
      </c>
      <c r="P1196" t="str">
        <f>IF(AND(טבלה20[[#This Row],[הפרש קבוע אחרון]]&lt;&gt;"",טבלה20[[#This Row],[CycleNumber]]&lt;B1197,B1197&lt;&gt;"",טבלה20[[#This Row],[פעילות]]&lt;4),IF(F1197-טבלה20[[#This Row],[LengthofCycle]]=טבלה20[[#This Row],[הפרש קבוע אחרון]],1,0),"")</f>
        <v/>
      </c>
      <c r="Q1196" s="14" t="str">
        <f>IF(טבלה20[[#This Row],[פעילות]]="","",IF(OR(Q1195="",AND(טבלה20[[#This Row],[דילוג]]=1,L1195=3)),1,Q1195+1))</f>
        <v/>
      </c>
      <c r="R1196" s="14" t="str">
        <f>IF(AND(טבלה20[[#This Row],[מחזורי פעילות]]=3,H1197=1,טבלה20[[#This Row],[הפרש קבוע אחרון]]&lt;&gt;J1197),1,"")</f>
        <v/>
      </c>
      <c r="S1196" s="14" t="str">
        <f>IF(AND(טבלה20[[#This Row],[מחזורי פעילות]]=3,H1197=1,טבלה20[[#This Row],[הפרש קבוע אחרון]]=J1197),1,"")</f>
        <v/>
      </c>
      <c r="T1196" s="14" t="str">
        <f>IF(AND(טבלה20[[#This Row],[דילוג]]=1,טבלה20[[#This Row],[הפרש קבוע אחרון]]=J1195,טבלה20[[#This Row],[מחזורי פעילות]]&gt;1),1,"")</f>
        <v/>
      </c>
      <c r="U1196" s="14" t="str">
        <f>IF(OR(AND(טבלה20[[#This Row],[מחזורי פעילות]]&lt;&gt;"",Q1197=""),AND(טבלה20[[#This Row],[פעילות]]=3,Q1197=1)),טבלה20[[#This Row],[מחזורי פעילות]],"")</f>
        <v/>
      </c>
      <c r="V1196" s="14" t="str">
        <f>IF(טבלה20[[#This Row],[באיזה מחזור נעקר אחרי קביעה?]]&lt;&gt;"",1,"")</f>
        <v/>
      </c>
      <c r="W1196" s="14" t="str">
        <f>IF(AND(טבלה20[[#This Row],[באיזה מחזור נעקר אחרי קביעה?]]&lt;&gt;"",טבלה20[[#This Row],[CycleNumber]]&gt;B1197),טבלה20[[#This Row],[באיזה מחזור נעקר אחרי קביעה?]],"")</f>
        <v/>
      </c>
      <c r="X1196" s="14" t="str">
        <f>IF(AND(טבלה20[[#This Row],[הפרש קבוע אחרון]]&lt;&gt;"",J1195=""),טבלה20[[#This Row],[CycleNumber]],"")</f>
        <v/>
      </c>
      <c r="Y1196" s="14" t="str">
        <f>IF(OR(טבלה20[[#This Row],[CycleNumber]]&gt;B1197,B1197=""),טבלה20[[#This Row],[CycleNumber]],"")</f>
        <v/>
      </c>
      <c r="Z11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6" t="s">
        <v>16</v>
      </c>
      <c r="AS1196">
        <v>11</v>
      </c>
      <c r="AT1196">
        <v>27</v>
      </c>
      <c r="AU1196">
        <f t="shared" si="39"/>
        <v>0</v>
      </c>
      <c r="AV1196" t="str">
        <f t="shared" si="40"/>
        <v/>
      </c>
    </row>
    <row r="1197" spans="1:48" x14ac:dyDescent="0.25">
      <c r="A1197" t="s">
        <v>16</v>
      </c>
      <c r="B1197">
        <v>13</v>
      </c>
      <c r="C1197">
        <v>1</v>
      </c>
      <c r="D1197">
        <v>1</v>
      </c>
      <c r="E1197">
        <v>0</v>
      </c>
      <c r="F1197">
        <v>32</v>
      </c>
      <c r="G1197">
        <f>טבלה20[[#This Row],[LengthofCycle]]+1</f>
        <v>33</v>
      </c>
      <c r="H1197" t="str">
        <f>IF(טבלה20[[#This Row],[CycleNumber]]&gt;2,IF(AND(טבלה20[[#This Row],[LengthofCycle]]-F1196=F1196-F1195,טבלה20[[#This Row],[LengthofCycle]]-F1196&lt;&gt;0),1,""),"")</f>
        <v/>
      </c>
      <c r="I1197" t="str">
        <f>IF(טבלה20[[#This Row],[דילוג]]=1,SUM(H1197:H1198),"")</f>
        <v/>
      </c>
      <c r="J1197" t="str">
        <f>IF(AND(טבלה20[[#This Row],[CycleNumber]]&gt;B1196,טבלה20[[#This Row],[CycleNumber]]&gt;2),IF(טבלה20[[#This Row],[דילוג]]=1,טבלה20[[#This Row],[LengthofCycle]]-F1196,J1196),"")</f>
        <v/>
      </c>
      <c r="K1197">
        <f>IF(AND(טבלה20[[#This Row],[CycleNumber]]&gt;B1196,טבלה20[[#This Row],[CycleNumber]]&gt;2),IF(טבלה20[[#This Row],[דילוג]]=1,1,IF(MAX(K1195:K1196)=1,1,IF(טבלה20[[#This Row],[LengthofCycle]]-F1196&lt;&gt;טבלה20[[#This Row],[הפרש קבוע אחרון]],0,""))),"")</f>
        <v>0</v>
      </c>
      <c r="L1197" t="str">
        <f>IF(טבלה20[[#This Row],[CycleNumber]]&lt;3,"",IF(טבלה20[[#This Row],[דילוג]]=1,1,IF(L1196="","",IF(טבלה20[[#This Row],[LengthofCycle]]-F1196=טבלה20[[#This Row],[הפרש קבוע אחרון]],1,IF(L1196+1&gt;3,"",L1196+1)))))</f>
        <v/>
      </c>
      <c r="M1197" t="str">
        <f>IF(AND(טבלה20[[#This Row],[פעילות]]=1,L1198=2,L1199=1,B1199&gt;טבלה20[[#This Row],[CycleNumber]]),1,"")</f>
        <v/>
      </c>
      <c r="N1197" t="str">
        <f>IF(AND(טבלה20[[#This Row],[האם יש לאישה וסת דילוג?]]=1,טבלה20[[#This Row],[CycleNumber]]&gt;5),IF(AND(טבלה20[[#This Row],[LengthofCycle]]=F1194,F1196=F1193,F1195=F1192),1,""),"")</f>
        <v/>
      </c>
      <c r="O1197" t="str">
        <f>IF(OR(טבלה20[[#This Row],[פעילות]]="",L1196=""),"",IF(טבלה20[[#This Row],[פעילות]]=1,1,0))</f>
        <v/>
      </c>
      <c r="P1197" t="str">
        <f>IF(AND(טבלה20[[#This Row],[הפרש קבוע אחרון]]&lt;&gt;"",טבלה20[[#This Row],[CycleNumber]]&lt;B1198,B1198&lt;&gt;"",טבלה20[[#This Row],[פעילות]]&lt;4),IF(F1198-טבלה20[[#This Row],[LengthofCycle]]=טבלה20[[#This Row],[הפרש קבוע אחרון]],1,0),"")</f>
        <v/>
      </c>
      <c r="Q1197" s="14" t="str">
        <f>IF(טבלה20[[#This Row],[פעילות]]="","",IF(OR(Q1196="",AND(טבלה20[[#This Row],[דילוג]]=1,L1196=3)),1,Q1196+1))</f>
        <v/>
      </c>
      <c r="R1197" s="14" t="str">
        <f>IF(AND(טבלה20[[#This Row],[מחזורי פעילות]]=3,H1198=1,טבלה20[[#This Row],[הפרש קבוע אחרון]]&lt;&gt;J1198),1,"")</f>
        <v/>
      </c>
      <c r="S1197" s="14" t="str">
        <f>IF(AND(טבלה20[[#This Row],[מחזורי פעילות]]=3,H1198=1,טבלה20[[#This Row],[הפרש קבוע אחרון]]=J1198),1,"")</f>
        <v/>
      </c>
      <c r="T1197" s="14" t="str">
        <f>IF(AND(טבלה20[[#This Row],[דילוג]]=1,טבלה20[[#This Row],[הפרש קבוע אחרון]]=J1196,טבלה20[[#This Row],[מחזורי פעילות]]&gt;1),1,"")</f>
        <v/>
      </c>
      <c r="U1197" s="14" t="str">
        <f>IF(OR(AND(טבלה20[[#This Row],[מחזורי פעילות]]&lt;&gt;"",Q1198=""),AND(טבלה20[[#This Row],[פעילות]]=3,Q1198=1)),טבלה20[[#This Row],[מחזורי פעילות]],"")</f>
        <v/>
      </c>
      <c r="V1197" s="14" t="str">
        <f>IF(טבלה20[[#This Row],[באיזה מחזור נעקר אחרי קביעה?]]&lt;&gt;"",1,"")</f>
        <v/>
      </c>
      <c r="W1197" s="14" t="str">
        <f>IF(AND(טבלה20[[#This Row],[באיזה מחזור נעקר אחרי קביעה?]]&lt;&gt;"",טבלה20[[#This Row],[CycleNumber]]&gt;B1198),טבלה20[[#This Row],[באיזה מחזור נעקר אחרי קביעה?]],"")</f>
        <v/>
      </c>
      <c r="X1197" s="14" t="str">
        <f>IF(AND(טבלה20[[#This Row],[הפרש קבוע אחרון]]&lt;&gt;"",J1196=""),טבלה20[[#This Row],[CycleNumber]],"")</f>
        <v/>
      </c>
      <c r="Y1197" s="14">
        <f>IF(OR(טבלה20[[#This Row],[CycleNumber]]&gt;B1198,B1198=""),טבלה20[[#This Row],[CycleNumber]],"")</f>
        <v>13</v>
      </c>
      <c r="Z11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7" t="s">
        <v>16</v>
      </c>
      <c r="AS1197">
        <v>12</v>
      </c>
      <c r="AT1197">
        <v>34</v>
      </c>
      <c r="AU1197">
        <f t="shared" si="39"/>
        <v>0</v>
      </c>
      <c r="AV1197" t="str">
        <f t="shared" si="40"/>
        <v/>
      </c>
    </row>
    <row r="1198" spans="1:48" x14ac:dyDescent="0.25">
      <c r="A1198" t="s">
        <v>102</v>
      </c>
      <c r="B1198">
        <v>1</v>
      </c>
      <c r="C1198">
        <v>0</v>
      </c>
      <c r="D1198">
        <v>1</v>
      </c>
      <c r="E1198">
        <v>0</v>
      </c>
      <c r="F1198">
        <v>29</v>
      </c>
      <c r="G1198">
        <f>טבלה20[[#This Row],[LengthofCycle]]+1</f>
        <v>30</v>
      </c>
      <c r="H1198" t="str">
        <f>IF(טבלה20[[#This Row],[CycleNumber]]&gt;2,IF(AND(טבלה20[[#This Row],[LengthofCycle]]-F1197=F1197-F1196,טבלה20[[#This Row],[LengthofCycle]]-F1197&lt;&gt;0),1,""),"")</f>
        <v/>
      </c>
      <c r="I1198" t="str">
        <f>IF(טבלה20[[#This Row],[דילוג]]=1,SUM(H1198:H1199),"")</f>
        <v/>
      </c>
      <c r="J1198" t="str">
        <f>IF(AND(טבלה20[[#This Row],[CycleNumber]]&gt;B1197,טבלה20[[#This Row],[CycleNumber]]&gt;2),IF(טבלה20[[#This Row],[דילוג]]=1,טבלה20[[#This Row],[LengthofCycle]]-F1197,J1197),"")</f>
        <v/>
      </c>
      <c r="K1198" t="str">
        <f>IF(AND(טבלה20[[#This Row],[CycleNumber]]&gt;B1197,טבלה20[[#This Row],[CycleNumber]]&gt;2),IF(טבלה20[[#This Row],[דילוג]]=1,1,IF(MAX(K1196:K1197)=1,1,IF(טבלה20[[#This Row],[LengthofCycle]]-F1197&lt;&gt;טבלה20[[#This Row],[הפרש קבוע אחרון]],0,""))),"")</f>
        <v/>
      </c>
      <c r="L1198" t="str">
        <f>IF(טבלה20[[#This Row],[CycleNumber]]&lt;3,"",IF(טבלה20[[#This Row],[דילוג]]=1,1,IF(L1197="","",IF(טבלה20[[#This Row],[LengthofCycle]]-F1197=טבלה20[[#This Row],[הפרש קבוע אחרון]],1,IF(L1197+1&gt;3,"",L1197+1)))))</f>
        <v/>
      </c>
      <c r="M1198" t="str">
        <f>IF(AND(טבלה20[[#This Row],[פעילות]]=1,L1199=2,L1200=1,B1200&gt;טבלה20[[#This Row],[CycleNumber]]),1,"")</f>
        <v/>
      </c>
      <c r="N1198" t="str">
        <f>IF(AND(טבלה20[[#This Row],[האם יש לאישה וסת דילוג?]]=1,טבלה20[[#This Row],[CycleNumber]]&gt;5),IF(AND(טבלה20[[#This Row],[LengthofCycle]]=F1195,F1197=F1194,F1196=F1193),1,""),"")</f>
        <v/>
      </c>
      <c r="O1198" t="str">
        <f>IF(OR(טבלה20[[#This Row],[פעילות]]="",L1197=""),"",IF(טבלה20[[#This Row],[פעילות]]=1,1,0))</f>
        <v/>
      </c>
      <c r="P1198" t="str">
        <f>IF(AND(טבלה20[[#This Row],[הפרש קבוע אחרון]]&lt;&gt;"",טבלה20[[#This Row],[CycleNumber]]&lt;B1199,B1199&lt;&gt;"",טבלה20[[#This Row],[פעילות]]&lt;4),IF(F1199-טבלה20[[#This Row],[LengthofCycle]]=טבלה20[[#This Row],[הפרש קבוע אחרון]],1,0),"")</f>
        <v/>
      </c>
      <c r="Q1198" s="14" t="str">
        <f>IF(טבלה20[[#This Row],[פעילות]]="","",IF(OR(Q1197="",AND(טבלה20[[#This Row],[דילוג]]=1,L1197=3)),1,Q1197+1))</f>
        <v/>
      </c>
      <c r="R1198" s="14" t="str">
        <f>IF(AND(טבלה20[[#This Row],[מחזורי פעילות]]=3,H1199=1,טבלה20[[#This Row],[הפרש קבוע אחרון]]&lt;&gt;J1199),1,"")</f>
        <v/>
      </c>
      <c r="S1198" s="14" t="str">
        <f>IF(AND(טבלה20[[#This Row],[מחזורי פעילות]]=3,H1199=1,טבלה20[[#This Row],[הפרש קבוע אחרון]]=J1199),1,"")</f>
        <v/>
      </c>
      <c r="T1198" s="14" t="str">
        <f>IF(AND(טבלה20[[#This Row],[דילוג]]=1,טבלה20[[#This Row],[הפרש קבוע אחרון]]=J1197,טבלה20[[#This Row],[מחזורי פעילות]]&gt;1),1,"")</f>
        <v/>
      </c>
      <c r="U1198" s="14" t="str">
        <f>IF(OR(AND(טבלה20[[#This Row],[מחזורי פעילות]]&lt;&gt;"",Q1199=""),AND(טבלה20[[#This Row],[פעילות]]=3,Q1199=1)),טבלה20[[#This Row],[מחזורי פעילות]],"")</f>
        <v/>
      </c>
      <c r="V1198" s="14" t="str">
        <f>IF(טבלה20[[#This Row],[באיזה מחזור נעקר אחרי קביעה?]]&lt;&gt;"",1,"")</f>
        <v/>
      </c>
      <c r="W1198" s="14" t="str">
        <f>IF(AND(טבלה20[[#This Row],[באיזה מחזור נעקר אחרי קביעה?]]&lt;&gt;"",טבלה20[[#This Row],[CycleNumber]]&gt;B1199),טבלה20[[#This Row],[באיזה מחזור נעקר אחרי קביעה?]],"")</f>
        <v/>
      </c>
      <c r="X1198" s="14" t="str">
        <f>IF(AND(טבלה20[[#This Row],[הפרש קבוע אחרון]]&lt;&gt;"",J1197=""),טבלה20[[#This Row],[CycleNumber]],"")</f>
        <v/>
      </c>
      <c r="Y1198" s="14" t="str">
        <f>IF(OR(טבלה20[[#This Row],[CycleNumber]]&gt;B1199,B1199=""),טבלה20[[#This Row],[CycleNumber]],"")</f>
        <v/>
      </c>
      <c r="Z11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8" t="s">
        <v>16</v>
      </c>
      <c r="AS1198">
        <v>13</v>
      </c>
      <c r="AT1198">
        <v>32</v>
      </c>
      <c r="AU1198">
        <f t="shared" si="39"/>
        <v>0</v>
      </c>
      <c r="AV1198" t="str">
        <f t="shared" si="40"/>
        <v/>
      </c>
    </row>
    <row r="1199" spans="1:48" x14ac:dyDescent="0.25">
      <c r="A1199" t="s">
        <v>102</v>
      </c>
      <c r="B1199">
        <v>2</v>
      </c>
      <c r="C1199">
        <v>0</v>
      </c>
      <c r="D1199">
        <v>0</v>
      </c>
      <c r="E1199">
        <v>0</v>
      </c>
      <c r="F1199">
        <v>33</v>
      </c>
      <c r="G1199">
        <f>טבלה20[[#This Row],[LengthofCycle]]+1</f>
        <v>34</v>
      </c>
      <c r="H1199" t="str">
        <f>IF(טבלה20[[#This Row],[CycleNumber]]&gt;2,IF(AND(טבלה20[[#This Row],[LengthofCycle]]-F1198=F1198-F1197,טבלה20[[#This Row],[LengthofCycle]]-F1198&lt;&gt;0),1,""),"")</f>
        <v/>
      </c>
      <c r="I1199" t="str">
        <f>IF(טבלה20[[#This Row],[דילוג]]=1,SUM(H1199:H1200),"")</f>
        <v/>
      </c>
      <c r="J1199" t="str">
        <f>IF(AND(טבלה20[[#This Row],[CycleNumber]]&gt;B1198,טבלה20[[#This Row],[CycleNumber]]&gt;2),IF(טבלה20[[#This Row],[דילוג]]=1,טבלה20[[#This Row],[LengthofCycle]]-F1198,J1198),"")</f>
        <v/>
      </c>
      <c r="K1199" t="str">
        <f>IF(AND(טבלה20[[#This Row],[CycleNumber]]&gt;B1198,טבלה20[[#This Row],[CycleNumber]]&gt;2),IF(טבלה20[[#This Row],[דילוג]]=1,1,IF(MAX(K1197:K1198)=1,1,IF(טבלה20[[#This Row],[LengthofCycle]]-F1198&lt;&gt;טבלה20[[#This Row],[הפרש קבוע אחרון]],0,""))),"")</f>
        <v/>
      </c>
      <c r="L1199" t="str">
        <f>IF(טבלה20[[#This Row],[CycleNumber]]&lt;3,"",IF(טבלה20[[#This Row],[דילוג]]=1,1,IF(L1198="","",IF(טבלה20[[#This Row],[LengthofCycle]]-F1198=טבלה20[[#This Row],[הפרש קבוע אחרון]],1,IF(L1198+1&gt;3,"",L1198+1)))))</f>
        <v/>
      </c>
      <c r="M1199" t="str">
        <f>IF(AND(טבלה20[[#This Row],[פעילות]]=1,L1200=2,L1201=1,B1201&gt;טבלה20[[#This Row],[CycleNumber]]),1,"")</f>
        <v/>
      </c>
      <c r="N1199" t="str">
        <f>IF(AND(טבלה20[[#This Row],[האם יש לאישה וסת דילוג?]]=1,טבלה20[[#This Row],[CycleNumber]]&gt;5),IF(AND(טבלה20[[#This Row],[LengthofCycle]]=F1196,F1198=F1195,F1197=F1194),1,""),"")</f>
        <v/>
      </c>
      <c r="O1199" t="str">
        <f>IF(OR(טבלה20[[#This Row],[פעילות]]="",L1198=""),"",IF(טבלה20[[#This Row],[פעילות]]=1,1,0))</f>
        <v/>
      </c>
      <c r="P1199" t="str">
        <f>IF(AND(טבלה20[[#This Row],[הפרש קבוע אחרון]]&lt;&gt;"",טבלה20[[#This Row],[CycleNumber]]&lt;B1200,B1200&lt;&gt;"",טבלה20[[#This Row],[פעילות]]&lt;4),IF(F1200-טבלה20[[#This Row],[LengthofCycle]]=טבלה20[[#This Row],[הפרש קבוע אחרון]],1,0),"")</f>
        <v/>
      </c>
      <c r="Q1199" s="14" t="str">
        <f>IF(טבלה20[[#This Row],[פעילות]]="","",IF(OR(Q1198="",AND(טבלה20[[#This Row],[דילוג]]=1,L1198=3)),1,Q1198+1))</f>
        <v/>
      </c>
      <c r="R1199" s="14" t="str">
        <f>IF(AND(טבלה20[[#This Row],[מחזורי פעילות]]=3,H1200=1,טבלה20[[#This Row],[הפרש קבוע אחרון]]&lt;&gt;J1200),1,"")</f>
        <v/>
      </c>
      <c r="S1199" s="14" t="str">
        <f>IF(AND(טבלה20[[#This Row],[מחזורי פעילות]]=3,H1200=1,טבלה20[[#This Row],[הפרש קבוע אחרון]]=J1200),1,"")</f>
        <v/>
      </c>
      <c r="T1199" s="14" t="str">
        <f>IF(AND(טבלה20[[#This Row],[דילוג]]=1,טבלה20[[#This Row],[הפרש קבוע אחרון]]=J1198,טבלה20[[#This Row],[מחזורי פעילות]]&gt;1),1,"")</f>
        <v/>
      </c>
      <c r="U1199" s="14" t="str">
        <f>IF(OR(AND(טבלה20[[#This Row],[מחזורי פעילות]]&lt;&gt;"",Q1200=""),AND(טבלה20[[#This Row],[פעילות]]=3,Q1200=1)),טבלה20[[#This Row],[מחזורי פעילות]],"")</f>
        <v/>
      </c>
      <c r="V1199" s="14" t="str">
        <f>IF(טבלה20[[#This Row],[באיזה מחזור נעקר אחרי קביעה?]]&lt;&gt;"",1,"")</f>
        <v/>
      </c>
      <c r="W1199" s="14" t="str">
        <f>IF(AND(טבלה20[[#This Row],[באיזה מחזור נעקר אחרי קביעה?]]&lt;&gt;"",טבלה20[[#This Row],[CycleNumber]]&gt;B1200),טבלה20[[#This Row],[באיזה מחזור נעקר אחרי קביעה?]],"")</f>
        <v/>
      </c>
      <c r="X1199" s="14" t="str">
        <f>IF(AND(טבלה20[[#This Row],[הפרש קבוע אחרון]]&lt;&gt;"",J1198=""),טבלה20[[#This Row],[CycleNumber]],"")</f>
        <v/>
      </c>
      <c r="Y1199" s="14" t="str">
        <f>IF(OR(טבלה20[[#This Row],[CycleNumber]]&gt;B1200,B1200=""),טבלה20[[#This Row],[CycleNumber]],"")</f>
        <v/>
      </c>
      <c r="Z11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199" t="s">
        <v>102</v>
      </c>
      <c r="AS1199">
        <v>1</v>
      </c>
      <c r="AT1199">
        <v>29</v>
      </c>
      <c r="AU1199" t="str">
        <f t="shared" si="39"/>
        <v/>
      </c>
      <c r="AV1199" t="str">
        <f t="shared" si="40"/>
        <v/>
      </c>
    </row>
    <row r="1200" spans="1:48" x14ac:dyDescent="0.25">
      <c r="A1200" t="s">
        <v>102</v>
      </c>
      <c r="B1200">
        <v>3</v>
      </c>
      <c r="C1200">
        <v>0</v>
      </c>
      <c r="D1200">
        <v>1</v>
      </c>
      <c r="E1200">
        <v>0</v>
      </c>
      <c r="F1200">
        <v>33</v>
      </c>
      <c r="G1200">
        <f>טבלה20[[#This Row],[LengthofCycle]]+1</f>
        <v>34</v>
      </c>
      <c r="H1200" t="str">
        <f>IF(טבלה20[[#This Row],[CycleNumber]]&gt;2,IF(AND(טבלה20[[#This Row],[LengthofCycle]]-F1199=F1199-F1198,טבלה20[[#This Row],[LengthofCycle]]-F1199&lt;&gt;0),1,""),"")</f>
        <v/>
      </c>
      <c r="I1200" t="str">
        <f>IF(טבלה20[[#This Row],[דילוג]]=1,SUM(H1200:H1201),"")</f>
        <v/>
      </c>
      <c r="J1200" t="str">
        <f>IF(AND(טבלה20[[#This Row],[CycleNumber]]&gt;B1199,טבלה20[[#This Row],[CycleNumber]]&gt;2),IF(טבלה20[[#This Row],[דילוג]]=1,טבלה20[[#This Row],[LengthofCycle]]-F1199,J1199),"")</f>
        <v/>
      </c>
      <c r="K1200">
        <f>IF(AND(טבלה20[[#This Row],[CycleNumber]]&gt;B1199,טבלה20[[#This Row],[CycleNumber]]&gt;2),IF(טבלה20[[#This Row],[דילוג]]=1,1,IF(MAX(K1198:K1199)=1,1,IF(טבלה20[[#This Row],[LengthofCycle]]-F1199&lt;&gt;טבלה20[[#This Row],[הפרש קבוע אחרון]],0,""))),"")</f>
        <v>0</v>
      </c>
      <c r="L1200" t="str">
        <f>IF(טבלה20[[#This Row],[CycleNumber]]&lt;3,"",IF(טבלה20[[#This Row],[דילוג]]=1,1,IF(L1199="","",IF(טבלה20[[#This Row],[LengthofCycle]]-F1199=טבלה20[[#This Row],[הפרש קבוע אחרון]],1,IF(L1199+1&gt;3,"",L1199+1)))))</f>
        <v/>
      </c>
      <c r="M1200" t="str">
        <f>IF(AND(טבלה20[[#This Row],[פעילות]]=1,L1201=2,L1202=1,B1202&gt;טבלה20[[#This Row],[CycleNumber]]),1,"")</f>
        <v/>
      </c>
      <c r="N1200" t="str">
        <f>IF(AND(טבלה20[[#This Row],[האם יש לאישה וסת דילוג?]]=1,טבלה20[[#This Row],[CycleNumber]]&gt;5),IF(AND(טבלה20[[#This Row],[LengthofCycle]]=F1197,F1199=F1196,F1198=F1195),1,""),"")</f>
        <v/>
      </c>
      <c r="O1200" t="str">
        <f>IF(OR(טבלה20[[#This Row],[פעילות]]="",L1199=""),"",IF(טבלה20[[#This Row],[פעילות]]=1,1,0))</f>
        <v/>
      </c>
      <c r="P1200" t="str">
        <f>IF(AND(טבלה20[[#This Row],[הפרש קבוע אחרון]]&lt;&gt;"",טבלה20[[#This Row],[CycleNumber]]&lt;B1201,B1201&lt;&gt;"",טבלה20[[#This Row],[פעילות]]&lt;4),IF(F1201-טבלה20[[#This Row],[LengthofCycle]]=טבלה20[[#This Row],[הפרש קבוע אחרון]],1,0),"")</f>
        <v/>
      </c>
      <c r="Q1200" s="14" t="str">
        <f>IF(טבלה20[[#This Row],[פעילות]]="","",IF(OR(Q1199="",AND(טבלה20[[#This Row],[דילוג]]=1,L1199=3)),1,Q1199+1))</f>
        <v/>
      </c>
      <c r="R1200" s="14" t="str">
        <f>IF(AND(טבלה20[[#This Row],[מחזורי פעילות]]=3,H1201=1,טבלה20[[#This Row],[הפרש קבוע אחרון]]&lt;&gt;J1201),1,"")</f>
        <v/>
      </c>
      <c r="S1200" s="14" t="str">
        <f>IF(AND(טבלה20[[#This Row],[מחזורי פעילות]]=3,H1201=1,טבלה20[[#This Row],[הפרש קבוע אחרון]]=J1201),1,"")</f>
        <v/>
      </c>
      <c r="T1200" s="14" t="str">
        <f>IF(AND(טבלה20[[#This Row],[דילוג]]=1,טבלה20[[#This Row],[הפרש קבוע אחרון]]=J1199,טבלה20[[#This Row],[מחזורי פעילות]]&gt;1),1,"")</f>
        <v/>
      </c>
      <c r="U1200" s="14" t="str">
        <f>IF(OR(AND(טבלה20[[#This Row],[מחזורי פעילות]]&lt;&gt;"",Q1201=""),AND(טבלה20[[#This Row],[פעילות]]=3,Q1201=1)),טבלה20[[#This Row],[מחזורי פעילות]],"")</f>
        <v/>
      </c>
      <c r="V1200" s="14" t="str">
        <f>IF(טבלה20[[#This Row],[באיזה מחזור נעקר אחרי קביעה?]]&lt;&gt;"",1,"")</f>
        <v/>
      </c>
      <c r="W1200" s="14" t="str">
        <f>IF(AND(טבלה20[[#This Row],[באיזה מחזור נעקר אחרי קביעה?]]&lt;&gt;"",טבלה20[[#This Row],[CycleNumber]]&gt;B1201),טבלה20[[#This Row],[באיזה מחזור נעקר אחרי קביעה?]],"")</f>
        <v/>
      </c>
      <c r="X1200" s="14" t="str">
        <f>IF(AND(טבלה20[[#This Row],[הפרש קבוע אחרון]]&lt;&gt;"",J1199=""),טבלה20[[#This Row],[CycleNumber]],"")</f>
        <v/>
      </c>
      <c r="Y1200" s="14" t="str">
        <f>IF(OR(טבלה20[[#This Row],[CycleNumber]]&gt;B1201,B1201=""),טבלה20[[#This Row],[CycleNumber]],"")</f>
        <v/>
      </c>
      <c r="Z12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0" t="s">
        <v>102</v>
      </c>
      <c r="AS1200">
        <v>2</v>
      </c>
      <c r="AT1200">
        <v>33</v>
      </c>
      <c r="AU1200" t="str">
        <f t="shared" si="39"/>
        <v/>
      </c>
      <c r="AV1200" t="str">
        <f t="shared" si="40"/>
        <v/>
      </c>
    </row>
    <row r="1201" spans="1:48" x14ac:dyDescent="0.25">
      <c r="A1201" t="s">
        <v>102</v>
      </c>
      <c r="B1201">
        <v>4</v>
      </c>
      <c r="C1201">
        <v>0</v>
      </c>
      <c r="D1201">
        <v>1</v>
      </c>
      <c r="E1201">
        <v>0</v>
      </c>
      <c r="F1201">
        <v>26</v>
      </c>
      <c r="G1201">
        <f>טבלה20[[#This Row],[LengthofCycle]]+1</f>
        <v>27</v>
      </c>
      <c r="H1201" t="str">
        <f>IF(טבלה20[[#This Row],[CycleNumber]]&gt;2,IF(AND(טבלה20[[#This Row],[LengthofCycle]]-F1200=F1200-F1199,טבלה20[[#This Row],[LengthofCycle]]-F1200&lt;&gt;0),1,""),"")</f>
        <v/>
      </c>
      <c r="I1201" t="str">
        <f>IF(טבלה20[[#This Row],[דילוג]]=1,SUM(H1201:H1202),"")</f>
        <v/>
      </c>
      <c r="J1201" t="str">
        <f>IF(AND(טבלה20[[#This Row],[CycleNumber]]&gt;B1200,טבלה20[[#This Row],[CycleNumber]]&gt;2),IF(טבלה20[[#This Row],[דילוג]]=1,טבלה20[[#This Row],[LengthofCycle]]-F1200,J1200),"")</f>
        <v/>
      </c>
      <c r="K1201">
        <f>IF(AND(טבלה20[[#This Row],[CycleNumber]]&gt;B1200,טבלה20[[#This Row],[CycleNumber]]&gt;2),IF(טבלה20[[#This Row],[דילוג]]=1,1,IF(MAX(K1199:K1200)=1,1,IF(טבלה20[[#This Row],[LengthofCycle]]-F1200&lt;&gt;טבלה20[[#This Row],[הפרש קבוע אחרון]],0,""))),"")</f>
        <v>0</v>
      </c>
      <c r="L1201" t="str">
        <f>IF(טבלה20[[#This Row],[CycleNumber]]&lt;3,"",IF(טבלה20[[#This Row],[דילוג]]=1,1,IF(L1200="","",IF(טבלה20[[#This Row],[LengthofCycle]]-F1200=טבלה20[[#This Row],[הפרש קבוע אחרון]],1,IF(L1200+1&gt;3,"",L1200+1)))))</f>
        <v/>
      </c>
      <c r="M1201" t="str">
        <f>IF(AND(טבלה20[[#This Row],[פעילות]]=1,L1202=2,L1203=1,B1203&gt;טבלה20[[#This Row],[CycleNumber]]),1,"")</f>
        <v/>
      </c>
      <c r="N1201" t="str">
        <f>IF(AND(טבלה20[[#This Row],[האם יש לאישה וסת דילוג?]]=1,טבלה20[[#This Row],[CycleNumber]]&gt;5),IF(AND(טבלה20[[#This Row],[LengthofCycle]]=F1198,F1200=F1197,F1199=F1196),1,""),"")</f>
        <v/>
      </c>
      <c r="O1201" t="str">
        <f>IF(OR(טבלה20[[#This Row],[פעילות]]="",L1200=""),"",IF(טבלה20[[#This Row],[פעילות]]=1,1,0))</f>
        <v/>
      </c>
      <c r="P1201" t="str">
        <f>IF(AND(טבלה20[[#This Row],[הפרש קבוע אחרון]]&lt;&gt;"",טבלה20[[#This Row],[CycleNumber]]&lt;B1202,B1202&lt;&gt;"",טבלה20[[#This Row],[פעילות]]&lt;4),IF(F1202-טבלה20[[#This Row],[LengthofCycle]]=טבלה20[[#This Row],[הפרש קבוע אחרון]],1,0),"")</f>
        <v/>
      </c>
      <c r="Q1201" s="14" t="str">
        <f>IF(טבלה20[[#This Row],[פעילות]]="","",IF(OR(Q1200="",AND(טבלה20[[#This Row],[דילוג]]=1,L1200=3)),1,Q1200+1))</f>
        <v/>
      </c>
      <c r="R1201" s="14" t="str">
        <f>IF(AND(טבלה20[[#This Row],[מחזורי פעילות]]=3,H1202=1,טבלה20[[#This Row],[הפרש קבוע אחרון]]&lt;&gt;J1202),1,"")</f>
        <v/>
      </c>
      <c r="S1201" s="14" t="str">
        <f>IF(AND(טבלה20[[#This Row],[מחזורי פעילות]]=3,H1202=1,טבלה20[[#This Row],[הפרש קבוע אחרון]]=J1202),1,"")</f>
        <v/>
      </c>
      <c r="T1201" s="14" t="str">
        <f>IF(AND(טבלה20[[#This Row],[דילוג]]=1,טבלה20[[#This Row],[הפרש קבוע אחרון]]=J1200,טבלה20[[#This Row],[מחזורי פעילות]]&gt;1),1,"")</f>
        <v/>
      </c>
      <c r="U1201" s="14" t="str">
        <f>IF(OR(AND(טבלה20[[#This Row],[מחזורי פעילות]]&lt;&gt;"",Q1202=""),AND(טבלה20[[#This Row],[פעילות]]=3,Q1202=1)),טבלה20[[#This Row],[מחזורי פעילות]],"")</f>
        <v/>
      </c>
      <c r="V1201" s="14" t="str">
        <f>IF(טבלה20[[#This Row],[באיזה מחזור נעקר אחרי קביעה?]]&lt;&gt;"",1,"")</f>
        <v/>
      </c>
      <c r="W1201" s="14" t="str">
        <f>IF(AND(טבלה20[[#This Row],[באיזה מחזור נעקר אחרי קביעה?]]&lt;&gt;"",טבלה20[[#This Row],[CycleNumber]]&gt;B1202),טבלה20[[#This Row],[באיזה מחזור נעקר אחרי קביעה?]],"")</f>
        <v/>
      </c>
      <c r="X1201" s="14" t="str">
        <f>IF(AND(טבלה20[[#This Row],[הפרש קבוע אחרון]]&lt;&gt;"",J1200=""),טבלה20[[#This Row],[CycleNumber]],"")</f>
        <v/>
      </c>
      <c r="Y1201" s="14" t="str">
        <f>IF(OR(טבלה20[[#This Row],[CycleNumber]]&gt;B1202,B1202=""),טבלה20[[#This Row],[CycleNumber]],"")</f>
        <v/>
      </c>
      <c r="Z12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1" t="s">
        <v>102</v>
      </c>
      <c r="AS1201">
        <v>3</v>
      </c>
      <c r="AT1201">
        <v>33</v>
      </c>
      <c r="AU1201">
        <f t="shared" si="39"/>
        <v>0</v>
      </c>
      <c r="AV1201" t="str">
        <f t="shared" si="40"/>
        <v/>
      </c>
    </row>
    <row r="1202" spans="1:48" x14ac:dyDescent="0.25">
      <c r="A1202" t="s">
        <v>102</v>
      </c>
      <c r="B1202">
        <v>5</v>
      </c>
      <c r="C1202">
        <v>0</v>
      </c>
      <c r="D1202">
        <v>1</v>
      </c>
      <c r="E1202">
        <v>0</v>
      </c>
      <c r="F1202">
        <v>31</v>
      </c>
      <c r="G1202">
        <f>טבלה20[[#This Row],[LengthofCycle]]+1</f>
        <v>32</v>
      </c>
      <c r="H1202" t="str">
        <f>IF(טבלה20[[#This Row],[CycleNumber]]&gt;2,IF(AND(טבלה20[[#This Row],[LengthofCycle]]-F1201=F1201-F1200,טבלה20[[#This Row],[LengthofCycle]]-F1201&lt;&gt;0),1,""),"")</f>
        <v/>
      </c>
      <c r="I1202" t="str">
        <f>IF(טבלה20[[#This Row],[דילוג]]=1,SUM(H1202:H1203),"")</f>
        <v/>
      </c>
      <c r="J1202" t="str">
        <f>IF(AND(טבלה20[[#This Row],[CycleNumber]]&gt;B1201,טבלה20[[#This Row],[CycleNumber]]&gt;2),IF(טבלה20[[#This Row],[דילוג]]=1,טבלה20[[#This Row],[LengthofCycle]]-F1201,J1201),"")</f>
        <v/>
      </c>
      <c r="K1202">
        <f>IF(AND(טבלה20[[#This Row],[CycleNumber]]&gt;B1201,טבלה20[[#This Row],[CycleNumber]]&gt;2),IF(טבלה20[[#This Row],[דילוג]]=1,1,IF(MAX(K1200:K1201)=1,1,IF(טבלה20[[#This Row],[LengthofCycle]]-F1201&lt;&gt;טבלה20[[#This Row],[הפרש קבוע אחרון]],0,""))),"")</f>
        <v>0</v>
      </c>
      <c r="L1202" t="str">
        <f>IF(טבלה20[[#This Row],[CycleNumber]]&lt;3,"",IF(טבלה20[[#This Row],[דילוג]]=1,1,IF(L1201="","",IF(טבלה20[[#This Row],[LengthofCycle]]-F1201=טבלה20[[#This Row],[הפרש קבוע אחרון]],1,IF(L1201+1&gt;3,"",L1201+1)))))</f>
        <v/>
      </c>
      <c r="M1202" t="str">
        <f>IF(AND(טבלה20[[#This Row],[פעילות]]=1,L1203=2,L1204=1,B1204&gt;טבלה20[[#This Row],[CycleNumber]]),1,"")</f>
        <v/>
      </c>
      <c r="N1202" t="str">
        <f>IF(AND(טבלה20[[#This Row],[האם יש לאישה וסת דילוג?]]=1,טבלה20[[#This Row],[CycleNumber]]&gt;5),IF(AND(טבלה20[[#This Row],[LengthofCycle]]=F1199,F1201=F1198,F1200=F1197),1,""),"")</f>
        <v/>
      </c>
      <c r="O1202" t="str">
        <f>IF(OR(טבלה20[[#This Row],[פעילות]]="",L1201=""),"",IF(טבלה20[[#This Row],[פעילות]]=1,1,0))</f>
        <v/>
      </c>
      <c r="P1202" t="str">
        <f>IF(AND(טבלה20[[#This Row],[הפרש קבוע אחרון]]&lt;&gt;"",טבלה20[[#This Row],[CycleNumber]]&lt;B1203,B1203&lt;&gt;"",טבלה20[[#This Row],[פעילות]]&lt;4),IF(F1203-טבלה20[[#This Row],[LengthofCycle]]=טבלה20[[#This Row],[הפרש קבוע אחרון]],1,0),"")</f>
        <v/>
      </c>
      <c r="Q1202" s="14" t="str">
        <f>IF(טבלה20[[#This Row],[פעילות]]="","",IF(OR(Q1201="",AND(טבלה20[[#This Row],[דילוג]]=1,L1201=3)),1,Q1201+1))</f>
        <v/>
      </c>
      <c r="R1202" s="14" t="str">
        <f>IF(AND(טבלה20[[#This Row],[מחזורי פעילות]]=3,H1203=1,טבלה20[[#This Row],[הפרש קבוע אחרון]]&lt;&gt;J1203),1,"")</f>
        <v/>
      </c>
      <c r="S1202" s="14" t="str">
        <f>IF(AND(טבלה20[[#This Row],[מחזורי פעילות]]=3,H1203=1,טבלה20[[#This Row],[הפרש קבוע אחרון]]=J1203),1,"")</f>
        <v/>
      </c>
      <c r="T1202" s="14" t="str">
        <f>IF(AND(טבלה20[[#This Row],[דילוג]]=1,טבלה20[[#This Row],[הפרש קבוע אחרון]]=J1201,טבלה20[[#This Row],[מחזורי פעילות]]&gt;1),1,"")</f>
        <v/>
      </c>
      <c r="U1202" s="14" t="str">
        <f>IF(OR(AND(טבלה20[[#This Row],[מחזורי פעילות]]&lt;&gt;"",Q1203=""),AND(טבלה20[[#This Row],[פעילות]]=3,Q1203=1)),טבלה20[[#This Row],[מחזורי פעילות]],"")</f>
        <v/>
      </c>
      <c r="V1202" s="14" t="str">
        <f>IF(טבלה20[[#This Row],[באיזה מחזור נעקר אחרי קביעה?]]&lt;&gt;"",1,"")</f>
        <v/>
      </c>
      <c r="W1202" s="14" t="str">
        <f>IF(AND(טבלה20[[#This Row],[באיזה מחזור נעקר אחרי קביעה?]]&lt;&gt;"",טבלה20[[#This Row],[CycleNumber]]&gt;B1203),טבלה20[[#This Row],[באיזה מחזור נעקר אחרי קביעה?]],"")</f>
        <v/>
      </c>
      <c r="X1202" s="14" t="str">
        <f>IF(AND(טבלה20[[#This Row],[הפרש קבוע אחרון]]&lt;&gt;"",J1201=""),טבלה20[[#This Row],[CycleNumber]],"")</f>
        <v/>
      </c>
      <c r="Y1202" s="14" t="str">
        <f>IF(OR(טבלה20[[#This Row],[CycleNumber]]&gt;B1203,B1203=""),טבלה20[[#This Row],[CycleNumber]],"")</f>
        <v/>
      </c>
      <c r="Z12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2" t="s">
        <v>102</v>
      </c>
      <c r="AS1202">
        <v>4</v>
      </c>
      <c r="AT1202">
        <v>26</v>
      </c>
      <c r="AU1202">
        <f t="shared" si="39"/>
        <v>0</v>
      </c>
      <c r="AV1202" t="str">
        <f t="shared" si="40"/>
        <v/>
      </c>
    </row>
    <row r="1203" spans="1:48" x14ac:dyDescent="0.25">
      <c r="A1203" t="s">
        <v>102</v>
      </c>
      <c r="B1203">
        <v>6</v>
      </c>
      <c r="C1203">
        <v>0</v>
      </c>
      <c r="D1203">
        <v>1</v>
      </c>
      <c r="E1203">
        <v>0</v>
      </c>
      <c r="F1203">
        <v>33</v>
      </c>
      <c r="G1203">
        <f>טבלה20[[#This Row],[LengthofCycle]]+1</f>
        <v>34</v>
      </c>
      <c r="H1203" t="str">
        <f>IF(טבלה20[[#This Row],[CycleNumber]]&gt;2,IF(AND(טבלה20[[#This Row],[LengthofCycle]]-F1202=F1202-F1201,טבלה20[[#This Row],[LengthofCycle]]-F1202&lt;&gt;0),1,""),"")</f>
        <v/>
      </c>
      <c r="I1203" t="str">
        <f>IF(טבלה20[[#This Row],[דילוג]]=1,SUM(H1203:H1204),"")</f>
        <v/>
      </c>
      <c r="J1203" t="str">
        <f>IF(AND(טבלה20[[#This Row],[CycleNumber]]&gt;B1202,טבלה20[[#This Row],[CycleNumber]]&gt;2),IF(טבלה20[[#This Row],[דילוג]]=1,טבלה20[[#This Row],[LengthofCycle]]-F1202,J1202),"")</f>
        <v/>
      </c>
      <c r="K1203">
        <f>IF(AND(טבלה20[[#This Row],[CycleNumber]]&gt;B1202,טבלה20[[#This Row],[CycleNumber]]&gt;2),IF(טבלה20[[#This Row],[דילוג]]=1,1,IF(MAX(K1201:K1202)=1,1,IF(טבלה20[[#This Row],[LengthofCycle]]-F1202&lt;&gt;טבלה20[[#This Row],[הפרש קבוע אחרון]],0,""))),"")</f>
        <v>0</v>
      </c>
      <c r="L1203" t="str">
        <f>IF(טבלה20[[#This Row],[CycleNumber]]&lt;3,"",IF(טבלה20[[#This Row],[דילוג]]=1,1,IF(L1202="","",IF(טבלה20[[#This Row],[LengthofCycle]]-F1202=טבלה20[[#This Row],[הפרש קבוע אחרון]],1,IF(L1202+1&gt;3,"",L1202+1)))))</f>
        <v/>
      </c>
      <c r="M1203" t="str">
        <f>IF(AND(טבלה20[[#This Row],[פעילות]]=1,L1204=2,L1205=1,B1205&gt;טבלה20[[#This Row],[CycleNumber]]),1,"")</f>
        <v/>
      </c>
      <c r="N1203" t="str">
        <f>IF(AND(טבלה20[[#This Row],[האם יש לאישה וסת דילוג?]]=1,טבלה20[[#This Row],[CycleNumber]]&gt;5),IF(AND(טבלה20[[#This Row],[LengthofCycle]]=F1200,F1202=F1199,F1201=F1198),1,""),"")</f>
        <v/>
      </c>
      <c r="O1203" t="str">
        <f>IF(OR(טבלה20[[#This Row],[פעילות]]="",L1202=""),"",IF(טבלה20[[#This Row],[פעילות]]=1,1,0))</f>
        <v/>
      </c>
      <c r="P1203" t="str">
        <f>IF(AND(טבלה20[[#This Row],[הפרש קבוע אחרון]]&lt;&gt;"",טבלה20[[#This Row],[CycleNumber]]&lt;B1204,B1204&lt;&gt;"",טבלה20[[#This Row],[פעילות]]&lt;4),IF(F1204-טבלה20[[#This Row],[LengthofCycle]]=טבלה20[[#This Row],[הפרש קבוע אחרון]],1,0),"")</f>
        <v/>
      </c>
      <c r="Q1203" s="14" t="str">
        <f>IF(טבלה20[[#This Row],[פעילות]]="","",IF(OR(Q1202="",AND(טבלה20[[#This Row],[דילוג]]=1,L1202=3)),1,Q1202+1))</f>
        <v/>
      </c>
      <c r="R1203" s="14" t="str">
        <f>IF(AND(טבלה20[[#This Row],[מחזורי פעילות]]=3,H1204=1,טבלה20[[#This Row],[הפרש קבוע אחרון]]&lt;&gt;J1204),1,"")</f>
        <v/>
      </c>
      <c r="S1203" s="14" t="str">
        <f>IF(AND(טבלה20[[#This Row],[מחזורי פעילות]]=3,H1204=1,טבלה20[[#This Row],[הפרש קבוע אחרון]]=J1204),1,"")</f>
        <v/>
      </c>
      <c r="T1203" s="14" t="str">
        <f>IF(AND(טבלה20[[#This Row],[דילוג]]=1,טבלה20[[#This Row],[הפרש קבוע אחרון]]=J1202,טבלה20[[#This Row],[מחזורי פעילות]]&gt;1),1,"")</f>
        <v/>
      </c>
      <c r="U1203" s="14" t="str">
        <f>IF(OR(AND(טבלה20[[#This Row],[מחזורי פעילות]]&lt;&gt;"",Q1204=""),AND(טבלה20[[#This Row],[פעילות]]=3,Q1204=1)),טבלה20[[#This Row],[מחזורי פעילות]],"")</f>
        <v/>
      </c>
      <c r="V1203" s="14" t="str">
        <f>IF(טבלה20[[#This Row],[באיזה מחזור נעקר אחרי קביעה?]]&lt;&gt;"",1,"")</f>
        <v/>
      </c>
      <c r="W1203" s="14" t="str">
        <f>IF(AND(טבלה20[[#This Row],[באיזה מחזור נעקר אחרי קביעה?]]&lt;&gt;"",טבלה20[[#This Row],[CycleNumber]]&gt;B1204),טבלה20[[#This Row],[באיזה מחזור נעקר אחרי קביעה?]],"")</f>
        <v/>
      </c>
      <c r="X1203" s="14" t="str">
        <f>IF(AND(טבלה20[[#This Row],[הפרש קבוע אחרון]]&lt;&gt;"",J1202=""),טבלה20[[#This Row],[CycleNumber]],"")</f>
        <v/>
      </c>
      <c r="Y1203" s="14">
        <f>IF(OR(טבלה20[[#This Row],[CycleNumber]]&gt;B1204,B1204=""),טבלה20[[#This Row],[CycleNumber]],"")</f>
        <v>6</v>
      </c>
      <c r="Z12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3" t="s">
        <v>102</v>
      </c>
      <c r="AS1203">
        <v>5</v>
      </c>
      <c r="AT1203">
        <v>31</v>
      </c>
      <c r="AU1203">
        <f t="shared" si="39"/>
        <v>0</v>
      </c>
      <c r="AV1203" t="str">
        <f t="shared" si="40"/>
        <v/>
      </c>
    </row>
    <row r="1204" spans="1:48" x14ac:dyDescent="0.25">
      <c r="A1204" t="s">
        <v>103</v>
      </c>
      <c r="B1204">
        <v>1</v>
      </c>
      <c r="C1204">
        <v>0</v>
      </c>
      <c r="D1204">
        <v>0</v>
      </c>
      <c r="E1204">
        <v>0</v>
      </c>
      <c r="F1204">
        <v>26</v>
      </c>
      <c r="G1204">
        <f>טבלה20[[#This Row],[LengthofCycle]]+1</f>
        <v>27</v>
      </c>
      <c r="H1204" t="str">
        <f>IF(טבלה20[[#This Row],[CycleNumber]]&gt;2,IF(AND(טבלה20[[#This Row],[LengthofCycle]]-F1203=F1203-F1202,טבלה20[[#This Row],[LengthofCycle]]-F1203&lt;&gt;0),1,""),"")</f>
        <v/>
      </c>
      <c r="I1204" t="str">
        <f>IF(טבלה20[[#This Row],[דילוג]]=1,SUM(H1204:H1205),"")</f>
        <v/>
      </c>
      <c r="J1204" t="str">
        <f>IF(AND(טבלה20[[#This Row],[CycleNumber]]&gt;B1203,טבלה20[[#This Row],[CycleNumber]]&gt;2),IF(טבלה20[[#This Row],[דילוג]]=1,טבלה20[[#This Row],[LengthofCycle]]-F1203,J1203),"")</f>
        <v/>
      </c>
      <c r="K1204" t="str">
        <f>IF(AND(טבלה20[[#This Row],[CycleNumber]]&gt;B1203,טבלה20[[#This Row],[CycleNumber]]&gt;2),IF(טבלה20[[#This Row],[דילוג]]=1,1,IF(MAX(K1202:K1203)=1,1,IF(טבלה20[[#This Row],[LengthofCycle]]-F1203&lt;&gt;טבלה20[[#This Row],[הפרש קבוע אחרון]],0,""))),"")</f>
        <v/>
      </c>
      <c r="L1204" t="str">
        <f>IF(טבלה20[[#This Row],[CycleNumber]]&lt;3,"",IF(טבלה20[[#This Row],[דילוג]]=1,1,IF(L1203="","",IF(טבלה20[[#This Row],[LengthofCycle]]-F1203=טבלה20[[#This Row],[הפרש קבוע אחרון]],1,IF(L1203+1&gt;3,"",L1203+1)))))</f>
        <v/>
      </c>
      <c r="M1204" t="str">
        <f>IF(AND(טבלה20[[#This Row],[פעילות]]=1,L1205=2,L1206=1,B1206&gt;טבלה20[[#This Row],[CycleNumber]]),1,"")</f>
        <v/>
      </c>
      <c r="N1204" t="str">
        <f>IF(AND(טבלה20[[#This Row],[האם יש לאישה וסת דילוג?]]=1,טבלה20[[#This Row],[CycleNumber]]&gt;5),IF(AND(טבלה20[[#This Row],[LengthofCycle]]=F1201,F1203=F1200,F1202=F1199),1,""),"")</f>
        <v/>
      </c>
      <c r="O1204" t="str">
        <f>IF(OR(טבלה20[[#This Row],[פעילות]]="",L1203=""),"",IF(טבלה20[[#This Row],[פעילות]]=1,1,0))</f>
        <v/>
      </c>
      <c r="P1204" t="str">
        <f>IF(AND(טבלה20[[#This Row],[הפרש קבוע אחרון]]&lt;&gt;"",טבלה20[[#This Row],[CycleNumber]]&lt;B1205,B1205&lt;&gt;"",טבלה20[[#This Row],[פעילות]]&lt;4),IF(F1205-טבלה20[[#This Row],[LengthofCycle]]=טבלה20[[#This Row],[הפרש קבוע אחרון]],1,0),"")</f>
        <v/>
      </c>
      <c r="Q1204" s="14" t="str">
        <f>IF(טבלה20[[#This Row],[פעילות]]="","",IF(OR(Q1203="",AND(טבלה20[[#This Row],[דילוג]]=1,L1203=3)),1,Q1203+1))</f>
        <v/>
      </c>
      <c r="R1204" s="14" t="str">
        <f>IF(AND(טבלה20[[#This Row],[מחזורי פעילות]]=3,H1205=1,טבלה20[[#This Row],[הפרש קבוע אחרון]]&lt;&gt;J1205),1,"")</f>
        <v/>
      </c>
      <c r="S1204" s="14" t="str">
        <f>IF(AND(טבלה20[[#This Row],[מחזורי פעילות]]=3,H1205=1,טבלה20[[#This Row],[הפרש קבוע אחרון]]=J1205),1,"")</f>
        <v/>
      </c>
      <c r="T1204" s="14" t="str">
        <f>IF(AND(טבלה20[[#This Row],[דילוג]]=1,טבלה20[[#This Row],[הפרש קבוע אחרון]]=J1203,טבלה20[[#This Row],[מחזורי פעילות]]&gt;1),1,"")</f>
        <v/>
      </c>
      <c r="U1204" s="14" t="str">
        <f>IF(OR(AND(טבלה20[[#This Row],[מחזורי פעילות]]&lt;&gt;"",Q1205=""),AND(טבלה20[[#This Row],[פעילות]]=3,Q1205=1)),טבלה20[[#This Row],[מחזורי פעילות]],"")</f>
        <v/>
      </c>
      <c r="V1204" s="14" t="str">
        <f>IF(טבלה20[[#This Row],[באיזה מחזור נעקר אחרי קביעה?]]&lt;&gt;"",1,"")</f>
        <v/>
      </c>
      <c r="W1204" s="14" t="str">
        <f>IF(AND(טבלה20[[#This Row],[באיזה מחזור נעקר אחרי קביעה?]]&lt;&gt;"",טבלה20[[#This Row],[CycleNumber]]&gt;B1205),טבלה20[[#This Row],[באיזה מחזור נעקר אחרי קביעה?]],"")</f>
        <v/>
      </c>
      <c r="X1204" s="14" t="str">
        <f>IF(AND(טבלה20[[#This Row],[הפרש קבוע אחרון]]&lt;&gt;"",J1203=""),טבלה20[[#This Row],[CycleNumber]],"")</f>
        <v/>
      </c>
      <c r="Y1204" s="14" t="str">
        <f>IF(OR(טבלה20[[#This Row],[CycleNumber]]&gt;B1205,B1205=""),טבלה20[[#This Row],[CycleNumber]],"")</f>
        <v/>
      </c>
      <c r="Z12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4" t="s">
        <v>102</v>
      </c>
      <c r="AS1204">
        <v>6</v>
      </c>
      <c r="AT1204">
        <v>33</v>
      </c>
      <c r="AU1204">
        <f t="shared" si="39"/>
        <v>0</v>
      </c>
      <c r="AV1204" t="str">
        <f t="shared" si="40"/>
        <v/>
      </c>
    </row>
    <row r="1205" spans="1:48" x14ac:dyDescent="0.25">
      <c r="A1205" t="s">
        <v>103</v>
      </c>
      <c r="B1205">
        <v>2</v>
      </c>
      <c r="C1205">
        <v>0</v>
      </c>
      <c r="D1205">
        <v>1</v>
      </c>
      <c r="E1205">
        <v>0</v>
      </c>
      <c r="F1205">
        <v>28</v>
      </c>
      <c r="G1205">
        <f>טבלה20[[#This Row],[LengthofCycle]]+1</f>
        <v>29</v>
      </c>
      <c r="H1205" t="str">
        <f>IF(טבלה20[[#This Row],[CycleNumber]]&gt;2,IF(AND(טבלה20[[#This Row],[LengthofCycle]]-F1204=F1204-F1203,טבלה20[[#This Row],[LengthofCycle]]-F1204&lt;&gt;0),1,""),"")</f>
        <v/>
      </c>
      <c r="I1205" t="str">
        <f>IF(טבלה20[[#This Row],[דילוג]]=1,SUM(H1205:H1206),"")</f>
        <v/>
      </c>
      <c r="J1205" t="str">
        <f>IF(AND(טבלה20[[#This Row],[CycleNumber]]&gt;B1204,טבלה20[[#This Row],[CycleNumber]]&gt;2),IF(טבלה20[[#This Row],[דילוג]]=1,טבלה20[[#This Row],[LengthofCycle]]-F1204,J1204),"")</f>
        <v/>
      </c>
      <c r="K1205" t="str">
        <f>IF(AND(טבלה20[[#This Row],[CycleNumber]]&gt;B1204,טבלה20[[#This Row],[CycleNumber]]&gt;2),IF(טבלה20[[#This Row],[דילוג]]=1,1,IF(MAX(K1203:K1204)=1,1,IF(טבלה20[[#This Row],[LengthofCycle]]-F1204&lt;&gt;טבלה20[[#This Row],[הפרש קבוע אחרון]],0,""))),"")</f>
        <v/>
      </c>
      <c r="L1205" t="str">
        <f>IF(טבלה20[[#This Row],[CycleNumber]]&lt;3,"",IF(טבלה20[[#This Row],[דילוג]]=1,1,IF(L1204="","",IF(טבלה20[[#This Row],[LengthofCycle]]-F1204=טבלה20[[#This Row],[הפרש קבוע אחרון]],1,IF(L1204+1&gt;3,"",L1204+1)))))</f>
        <v/>
      </c>
      <c r="M1205" t="str">
        <f>IF(AND(טבלה20[[#This Row],[פעילות]]=1,L1206=2,L1207=1,B1207&gt;טבלה20[[#This Row],[CycleNumber]]),1,"")</f>
        <v/>
      </c>
      <c r="N1205" t="str">
        <f>IF(AND(טבלה20[[#This Row],[האם יש לאישה וסת דילוג?]]=1,טבלה20[[#This Row],[CycleNumber]]&gt;5),IF(AND(טבלה20[[#This Row],[LengthofCycle]]=F1202,F1204=F1201,F1203=F1200),1,""),"")</f>
        <v/>
      </c>
      <c r="O1205" t="str">
        <f>IF(OR(טבלה20[[#This Row],[פעילות]]="",L1204=""),"",IF(טבלה20[[#This Row],[פעילות]]=1,1,0))</f>
        <v/>
      </c>
      <c r="P1205" t="str">
        <f>IF(AND(טבלה20[[#This Row],[הפרש קבוע אחרון]]&lt;&gt;"",טבלה20[[#This Row],[CycleNumber]]&lt;B1206,B1206&lt;&gt;"",טבלה20[[#This Row],[פעילות]]&lt;4),IF(F1206-טבלה20[[#This Row],[LengthofCycle]]=טבלה20[[#This Row],[הפרש קבוע אחרון]],1,0),"")</f>
        <v/>
      </c>
      <c r="Q1205" s="14" t="str">
        <f>IF(טבלה20[[#This Row],[פעילות]]="","",IF(OR(Q1204="",AND(טבלה20[[#This Row],[דילוג]]=1,L1204=3)),1,Q1204+1))</f>
        <v/>
      </c>
      <c r="R1205" s="14" t="str">
        <f>IF(AND(טבלה20[[#This Row],[מחזורי פעילות]]=3,H1206=1,טבלה20[[#This Row],[הפרש קבוע אחרון]]&lt;&gt;J1206),1,"")</f>
        <v/>
      </c>
      <c r="S1205" s="14" t="str">
        <f>IF(AND(טבלה20[[#This Row],[מחזורי פעילות]]=3,H1206=1,טבלה20[[#This Row],[הפרש קבוע אחרון]]=J1206),1,"")</f>
        <v/>
      </c>
      <c r="T1205" s="14" t="str">
        <f>IF(AND(טבלה20[[#This Row],[דילוג]]=1,טבלה20[[#This Row],[הפרש קבוע אחרון]]=J1204,טבלה20[[#This Row],[מחזורי פעילות]]&gt;1),1,"")</f>
        <v/>
      </c>
      <c r="U1205" s="14" t="str">
        <f>IF(OR(AND(טבלה20[[#This Row],[מחזורי פעילות]]&lt;&gt;"",Q1206=""),AND(טבלה20[[#This Row],[פעילות]]=3,Q1206=1)),טבלה20[[#This Row],[מחזורי פעילות]],"")</f>
        <v/>
      </c>
      <c r="V1205" s="14" t="str">
        <f>IF(טבלה20[[#This Row],[באיזה מחזור נעקר אחרי קביעה?]]&lt;&gt;"",1,"")</f>
        <v/>
      </c>
      <c r="W1205" s="14" t="str">
        <f>IF(AND(טבלה20[[#This Row],[באיזה מחזור נעקר אחרי קביעה?]]&lt;&gt;"",טבלה20[[#This Row],[CycleNumber]]&gt;B1206),טבלה20[[#This Row],[באיזה מחזור נעקר אחרי קביעה?]],"")</f>
        <v/>
      </c>
      <c r="X1205" s="14" t="str">
        <f>IF(AND(טבלה20[[#This Row],[הפרש קבוע אחרון]]&lt;&gt;"",J1204=""),טבלה20[[#This Row],[CycleNumber]],"")</f>
        <v/>
      </c>
      <c r="Y1205" s="14" t="str">
        <f>IF(OR(טבלה20[[#This Row],[CycleNumber]]&gt;B1206,B1206=""),טבלה20[[#This Row],[CycleNumber]],"")</f>
        <v/>
      </c>
      <c r="Z12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5" t="s">
        <v>103</v>
      </c>
      <c r="AS1205">
        <v>1</v>
      </c>
      <c r="AT1205">
        <v>26</v>
      </c>
      <c r="AU1205" t="str">
        <f t="shared" si="39"/>
        <v/>
      </c>
      <c r="AV1205" t="str">
        <f t="shared" si="40"/>
        <v/>
      </c>
    </row>
    <row r="1206" spans="1:48" x14ac:dyDescent="0.25">
      <c r="A1206" t="s">
        <v>103</v>
      </c>
      <c r="B1206">
        <v>3</v>
      </c>
      <c r="C1206">
        <v>0</v>
      </c>
      <c r="D1206">
        <v>1</v>
      </c>
      <c r="E1206">
        <v>0</v>
      </c>
      <c r="F1206">
        <v>28</v>
      </c>
      <c r="G1206">
        <f>טבלה20[[#This Row],[LengthofCycle]]+1</f>
        <v>29</v>
      </c>
      <c r="H1206" t="str">
        <f>IF(טבלה20[[#This Row],[CycleNumber]]&gt;2,IF(AND(טבלה20[[#This Row],[LengthofCycle]]-F1205=F1205-F1204,טבלה20[[#This Row],[LengthofCycle]]-F1205&lt;&gt;0),1,""),"")</f>
        <v/>
      </c>
      <c r="I1206" t="str">
        <f>IF(טבלה20[[#This Row],[דילוג]]=1,SUM(H1206:H1207),"")</f>
        <v/>
      </c>
      <c r="J1206" t="str">
        <f>IF(AND(טבלה20[[#This Row],[CycleNumber]]&gt;B1205,טבלה20[[#This Row],[CycleNumber]]&gt;2),IF(טבלה20[[#This Row],[דילוג]]=1,טבלה20[[#This Row],[LengthofCycle]]-F1205,J1205),"")</f>
        <v/>
      </c>
      <c r="K1206">
        <f>IF(AND(טבלה20[[#This Row],[CycleNumber]]&gt;B1205,טבלה20[[#This Row],[CycleNumber]]&gt;2),IF(טבלה20[[#This Row],[דילוג]]=1,1,IF(MAX(K1204:K1205)=1,1,IF(טבלה20[[#This Row],[LengthofCycle]]-F1205&lt;&gt;טבלה20[[#This Row],[הפרש קבוע אחרון]],0,""))),"")</f>
        <v>0</v>
      </c>
      <c r="L1206" t="str">
        <f>IF(טבלה20[[#This Row],[CycleNumber]]&lt;3,"",IF(טבלה20[[#This Row],[דילוג]]=1,1,IF(L1205="","",IF(טבלה20[[#This Row],[LengthofCycle]]-F1205=טבלה20[[#This Row],[הפרש קבוע אחרון]],1,IF(L1205+1&gt;3,"",L1205+1)))))</f>
        <v/>
      </c>
      <c r="M1206" t="str">
        <f>IF(AND(טבלה20[[#This Row],[פעילות]]=1,L1207=2,L1208=1,B1208&gt;טבלה20[[#This Row],[CycleNumber]]),1,"")</f>
        <v/>
      </c>
      <c r="N1206" t="str">
        <f>IF(AND(טבלה20[[#This Row],[האם יש לאישה וסת דילוג?]]=1,טבלה20[[#This Row],[CycleNumber]]&gt;5),IF(AND(טבלה20[[#This Row],[LengthofCycle]]=F1203,F1205=F1202,F1204=F1201),1,""),"")</f>
        <v/>
      </c>
      <c r="O1206" t="str">
        <f>IF(OR(טבלה20[[#This Row],[פעילות]]="",L1205=""),"",IF(טבלה20[[#This Row],[פעילות]]=1,1,0))</f>
        <v/>
      </c>
      <c r="P1206" t="str">
        <f>IF(AND(טבלה20[[#This Row],[הפרש קבוע אחרון]]&lt;&gt;"",טבלה20[[#This Row],[CycleNumber]]&lt;B1207,B1207&lt;&gt;"",טבלה20[[#This Row],[פעילות]]&lt;4),IF(F1207-טבלה20[[#This Row],[LengthofCycle]]=טבלה20[[#This Row],[הפרש קבוע אחרון]],1,0),"")</f>
        <v/>
      </c>
      <c r="Q1206" s="14" t="str">
        <f>IF(טבלה20[[#This Row],[פעילות]]="","",IF(OR(Q1205="",AND(טבלה20[[#This Row],[דילוג]]=1,L1205=3)),1,Q1205+1))</f>
        <v/>
      </c>
      <c r="R1206" s="14" t="str">
        <f>IF(AND(טבלה20[[#This Row],[מחזורי פעילות]]=3,H1207=1,טבלה20[[#This Row],[הפרש קבוע אחרון]]&lt;&gt;J1207),1,"")</f>
        <v/>
      </c>
      <c r="S1206" s="14" t="str">
        <f>IF(AND(טבלה20[[#This Row],[מחזורי פעילות]]=3,H1207=1,טבלה20[[#This Row],[הפרש קבוע אחרון]]=J1207),1,"")</f>
        <v/>
      </c>
      <c r="T1206" s="14" t="str">
        <f>IF(AND(טבלה20[[#This Row],[דילוג]]=1,טבלה20[[#This Row],[הפרש קבוע אחרון]]=J1205,טבלה20[[#This Row],[מחזורי פעילות]]&gt;1),1,"")</f>
        <v/>
      </c>
      <c r="U1206" s="14" t="str">
        <f>IF(OR(AND(טבלה20[[#This Row],[מחזורי פעילות]]&lt;&gt;"",Q1207=""),AND(טבלה20[[#This Row],[פעילות]]=3,Q1207=1)),טבלה20[[#This Row],[מחזורי פעילות]],"")</f>
        <v/>
      </c>
      <c r="V1206" s="14" t="str">
        <f>IF(טבלה20[[#This Row],[באיזה מחזור נעקר אחרי קביעה?]]&lt;&gt;"",1,"")</f>
        <v/>
      </c>
      <c r="W1206" s="14" t="str">
        <f>IF(AND(טבלה20[[#This Row],[באיזה מחזור נעקר אחרי קביעה?]]&lt;&gt;"",טבלה20[[#This Row],[CycleNumber]]&gt;B1207),טבלה20[[#This Row],[באיזה מחזור נעקר אחרי קביעה?]],"")</f>
        <v/>
      </c>
      <c r="X1206" s="14" t="str">
        <f>IF(AND(טבלה20[[#This Row],[הפרש קבוע אחרון]]&lt;&gt;"",J1205=""),טבלה20[[#This Row],[CycleNumber]],"")</f>
        <v/>
      </c>
      <c r="Y1206" s="14" t="str">
        <f>IF(OR(טבלה20[[#This Row],[CycleNumber]]&gt;B1207,B1207=""),טבלה20[[#This Row],[CycleNumber]],"")</f>
        <v/>
      </c>
      <c r="Z12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6" t="s">
        <v>103</v>
      </c>
      <c r="AS1206">
        <v>2</v>
      </c>
      <c r="AT1206">
        <v>28</v>
      </c>
      <c r="AU1206" t="str">
        <f t="shared" si="39"/>
        <v/>
      </c>
      <c r="AV1206" t="str">
        <f t="shared" si="40"/>
        <v/>
      </c>
    </row>
    <row r="1207" spans="1:48" x14ac:dyDescent="0.25">
      <c r="A1207" t="s">
        <v>103</v>
      </c>
      <c r="B1207">
        <v>4</v>
      </c>
      <c r="C1207">
        <v>0</v>
      </c>
      <c r="D1207">
        <v>0</v>
      </c>
      <c r="E1207">
        <v>0</v>
      </c>
      <c r="F1207">
        <v>25</v>
      </c>
      <c r="G1207">
        <f>טבלה20[[#This Row],[LengthofCycle]]+1</f>
        <v>26</v>
      </c>
      <c r="H1207" t="str">
        <f>IF(טבלה20[[#This Row],[CycleNumber]]&gt;2,IF(AND(טבלה20[[#This Row],[LengthofCycle]]-F1206=F1206-F1205,טבלה20[[#This Row],[LengthofCycle]]-F1206&lt;&gt;0),1,""),"")</f>
        <v/>
      </c>
      <c r="I1207" t="str">
        <f>IF(טבלה20[[#This Row],[דילוג]]=1,SUM(H1207:H1208),"")</f>
        <v/>
      </c>
      <c r="J1207" t="str">
        <f>IF(AND(טבלה20[[#This Row],[CycleNumber]]&gt;B1206,טבלה20[[#This Row],[CycleNumber]]&gt;2),IF(טבלה20[[#This Row],[דילוג]]=1,טבלה20[[#This Row],[LengthofCycle]]-F1206,J1206),"")</f>
        <v/>
      </c>
      <c r="K1207">
        <f>IF(AND(טבלה20[[#This Row],[CycleNumber]]&gt;B1206,טבלה20[[#This Row],[CycleNumber]]&gt;2),IF(טבלה20[[#This Row],[דילוג]]=1,1,IF(MAX(K1205:K1206)=1,1,IF(טבלה20[[#This Row],[LengthofCycle]]-F1206&lt;&gt;טבלה20[[#This Row],[הפרש קבוע אחרון]],0,""))),"")</f>
        <v>0</v>
      </c>
      <c r="L1207" t="str">
        <f>IF(טבלה20[[#This Row],[CycleNumber]]&lt;3,"",IF(טבלה20[[#This Row],[דילוג]]=1,1,IF(L1206="","",IF(טבלה20[[#This Row],[LengthofCycle]]-F1206=טבלה20[[#This Row],[הפרש קבוע אחרון]],1,IF(L1206+1&gt;3,"",L1206+1)))))</f>
        <v/>
      </c>
      <c r="M1207" t="str">
        <f>IF(AND(טבלה20[[#This Row],[פעילות]]=1,L1208=2,L1209=1,B1209&gt;טבלה20[[#This Row],[CycleNumber]]),1,"")</f>
        <v/>
      </c>
      <c r="N1207" t="str">
        <f>IF(AND(טבלה20[[#This Row],[האם יש לאישה וסת דילוג?]]=1,טבלה20[[#This Row],[CycleNumber]]&gt;5),IF(AND(טבלה20[[#This Row],[LengthofCycle]]=F1204,F1206=F1203,F1205=F1202),1,""),"")</f>
        <v/>
      </c>
      <c r="O1207" t="str">
        <f>IF(OR(טבלה20[[#This Row],[פעילות]]="",L1206=""),"",IF(טבלה20[[#This Row],[פעילות]]=1,1,0))</f>
        <v/>
      </c>
      <c r="P1207" t="str">
        <f>IF(AND(טבלה20[[#This Row],[הפרש קבוע אחרון]]&lt;&gt;"",טבלה20[[#This Row],[CycleNumber]]&lt;B1208,B1208&lt;&gt;"",טבלה20[[#This Row],[פעילות]]&lt;4),IF(F1208-טבלה20[[#This Row],[LengthofCycle]]=טבלה20[[#This Row],[הפרש קבוע אחרון]],1,0),"")</f>
        <v/>
      </c>
      <c r="Q1207" s="14" t="str">
        <f>IF(טבלה20[[#This Row],[פעילות]]="","",IF(OR(Q1206="",AND(טבלה20[[#This Row],[דילוג]]=1,L1206=3)),1,Q1206+1))</f>
        <v/>
      </c>
      <c r="R1207" s="14" t="str">
        <f>IF(AND(טבלה20[[#This Row],[מחזורי פעילות]]=3,H1208=1,טבלה20[[#This Row],[הפרש קבוע אחרון]]&lt;&gt;J1208),1,"")</f>
        <v/>
      </c>
      <c r="S1207" s="14" t="str">
        <f>IF(AND(טבלה20[[#This Row],[מחזורי פעילות]]=3,H1208=1,טבלה20[[#This Row],[הפרש קבוע אחרון]]=J1208),1,"")</f>
        <v/>
      </c>
      <c r="T1207" s="14" t="str">
        <f>IF(AND(טבלה20[[#This Row],[דילוג]]=1,טבלה20[[#This Row],[הפרש קבוע אחרון]]=J1206,טבלה20[[#This Row],[מחזורי פעילות]]&gt;1),1,"")</f>
        <v/>
      </c>
      <c r="U1207" s="14" t="str">
        <f>IF(OR(AND(טבלה20[[#This Row],[מחזורי פעילות]]&lt;&gt;"",Q1208=""),AND(טבלה20[[#This Row],[פעילות]]=3,Q1208=1)),טבלה20[[#This Row],[מחזורי פעילות]],"")</f>
        <v/>
      </c>
      <c r="V1207" s="14" t="str">
        <f>IF(טבלה20[[#This Row],[באיזה מחזור נעקר אחרי קביעה?]]&lt;&gt;"",1,"")</f>
        <v/>
      </c>
      <c r="W1207" s="14" t="str">
        <f>IF(AND(טבלה20[[#This Row],[באיזה מחזור נעקר אחרי קביעה?]]&lt;&gt;"",טבלה20[[#This Row],[CycleNumber]]&gt;B1208),טבלה20[[#This Row],[באיזה מחזור נעקר אחרי קביעה?]],"")</f>
        <v/>
      </c>
      <c r="X1207" s="14" t="str">
        <f>IF(AND(טבלה20[[#This Row],[הפרש קבוע אחרון]]&lt;&gt;"",J1206=""),טבלה20[[#This Row],[CycleNumber]],"")</f>
        <v/>
      </c>
      <c r="Y1207" s="14" t="str">
        <f>IF(OR(טבלה20[[#This Row],[CycleNumber]]&gt;B1208,B1208=""),טבלה20[[#This Row],[CycleNumber]],"")</f>
        <v/>
      </c>
      <c r="Z12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7" t="s">
        <v>103</v>
      </c>
      <c r="AS1207">
        <v>3</v>
      </c>
      <c r="AT1207">
        <v>28</v>
      </c>
      <c r="AU1207">
        <f t="shared" si="39"/>
        <v>0</v>
      </c>
      <c r="AV1207" t="str">
        <f t="shared" si="40"/>
        <v/>
      </c>
    </row>
    <row r="1208" spans="1:48" x14ac:dyDescent="0.25">
      <c r="A1208" t="s">
        <v>103</v>
      </c>
      <c r="B1208">
        <v>5</v>
      </c>
      <c r="C1208">
        <v>0</v>
      </c>
      <c r="D1208">
        <v>0</v>
      </c>
      <c r="E1208">
        <v>0</v>
      </c>
      <c r="F1208">
        <v>27</v>
      </c>
      <c r="G1208">
        <f>טבלה20[[#This Row],[LengthofCycle]]+1</f>
        <v>28</v>
      </c>
      <c r="H1208" t="str">
        <f>IF(טבלה20[[#This Row],[CycleNumber]]&gt;2,IF(AND(טבלה20[[#This Row],[LengthofCycle]]-F1207=F1207-F1206,טבלה20[[#This Row],[LengthofCycle]]-F1207&lt;&gt;0),1,""),"")</f>
        <v/>
      </c>
      <c r="I1208" t="str">
        <f>IF(טבלה20[[#This Row],[דילוג]]=1,SUM(H1208:H1209),"")</f>
        <v/>
      </c>
      <c r="J1208" t="str">
        <f>IF(AND(טבלה20[[#This Row],[CycleNumber]]&gt;B1207,טבלה20[[#This Row],[CycleNumber]]&gt;2),IF(טבלה20[[#This Row],[דילוג]]=1,טבלה20[[#This Row],[LengthofCycle]]-F1207,J1207),"")</f>
        <v/>
      </c>
      <c r="K1208">
        <f>IF(AND(טבלה20[[#This Row],[CycleNumber]]&gt;B1207,טבלה20[[#This Row],[CycleNumber]]&gt;2),IF(טבלה20[[#This Row],[דילוג]]=1,1,IF(MAX(K1206:K1207)=1,1,IF(טבלה20[[#This Row],[LengthofCycle]]-F1207&lt;&gt;טבלה20[[#This Row],[הפרש קבוע אחרון]],0,""))),"")</f>
        <v>0</v>
      </c>
      <c r="L1208" t="str">
        <f>IF(טבלה20[[#This Row],[CycleNumber]]&lt;3,"",IF(טבלה20[[#This Row],[דילוג]]=1,1,IF(L1207="","",IF(טבלה20[[#This Row],[LengthofCycle]]-F1207=טבלה20[[#This Row],[הפרש קבוע אחרון]],1,IF(L1207+1&gt;3,"",L1207+1)))))</f>
        <v/>
      </c>
      <c r="M1208" t="str">
        <f>IF(AND(טבלה20[[#This Row],[פעילות]]=1,L1209=2,L1210=1,B1210&gt;טבלה20[[#This Row],[CycleNumber]]),1,"")</f>
        <v/>
      </c>
      <c r="N1208" t="str">
        <f>IF(AND(טבלה20[[#This Row],[האם יש לאישה וסת דילוג?]]=1,טבלה20[[#This Row],[CycleNumber]]&gt;5),IF(AND(טבלה20[[#This Row],[LengthofCycle]]=F1205,F1207=F1204,F1206=F1203),1,""),"")</f>
        <v/>
      </c>
      <c r="O1208" t="str">
        <f>IF(OR(טבלה20[[#This Row],[פעילות]]="",L1207=""),"",IF(טבלה20[[#This Row],[פעילות]]=1,1,0))</f>
        <v/>
      </c>
      <c r="P1208" t="str">
        <f>IF(AND(טבלה20[[#This Row],[הפרש קבוע אחרון]]&lt;&gt;"",טבלה20[[#This Row],[CycleNumber]]&lt;B1209,B1209&lt;&gt;"",טבלה20[[#This Row],[פעילות]]&lt;4),IF(F1209-טבלה20[[#This Row],[LengthofCycle]]=טבלה20[[#This Row],[הפרש קבוע אחרון]],1,0),"")</f>
        <v/>
      </c>
      <c r="Q1208" s="14" t="str">
        <f>IF(טבלה20[[#This Row],[פעילות]]="","",IF(OR(Q1207="",AND(טבלה20[[#This Row],[דילוג]]=1,L1207=3)),1,Q1207+1))</f>
        <v/>
      </c>
      <c r="R1208" s="14" t="str">
        <f>IF(AND(טבלה20[[#This Row],[מחזורי פעילות]]=3,H1209=1,טבלה20[[#This Row],[הפרש קבוע אחרון]]&lt;&gt;J1209),1,"")</f>
        <v/>
      </c>
      <c r="S1208" s="14" t="str">
        <f>IF(AND(טבלה20[[#This Row],[מחזורי פעילות]]=3,H1209=1,טבלה20[[#This Row],[הפרש קבוע אחרון]]=J1209),1,"")</f>
        <v/>
      </c>
      <c r="T1208" s="14" t="str">
        <f>IF(AND(טבלה20[[#This Row],[דילוג]]=1,טבלה20[[#This Row],[הפרש קבוע אחרון]]=J1207,טבלה20[[#This Row],[מחזורי פעילות]]&gt;1),1,"")</f>
        <v/>
      </c>
      <c r="U1208" s="14" t="str">
        <f>IF(OR(AND(טבלה20[[#This Row],[מחזורי פעילות]]&lt;&gt;"",Q1209=""),AND(טבלה20[[#This Row],[פעילות]]=3,Q1209=1)),טבלה20[[#This Row],[מחזורי פעילות]],"")</f>
        <v/>
      </c>
      <c r="V1208" s="14" t="str">
        <f>IF(טבלה20[[#This Row],[באיזה מחזור נעקר אחרי קביעה?]]&lt;&gt;"",1,"")</f>
        <v/>
      </c>
      <c r="W1208" s="14" t="str">
        <f>IF(AND(טבלה20[[#This Row],[באיזה מחזור נעקר אחרי קביעה?]]&lt;&gt;"",טבלה20[[#This Row],[CycleNumber]]&gt;B1209),טבלה20[[#This Row],[באיזה מחזור נעקר אחרי קביעה?]],"")</f>
        <v/>
      </c>
      <c r="X1208" s="14" t="str">
        <f>IF(AND(טבלה20[[#This Row],[הפרש קבוע אחרון]]&lt;&gt;"",J1207=""),טבלה20[[#This Row],[CycleNumber]],"")</f>
        <v/>
      </c>
      <c r="Y1208" s="14" t="str">
        <f>IF(OR(טבלה20[[#This Row],[CycleNumber]]&gt;B1209,B1209=""),טבלה20[[#This Row],[CycleNumber]],"")</f>
        <v/>
      </c>
      <c r="Z12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8" t="s">
        <v>103</v>
      </c>
      <c r="AS1208">
        <v>4</v>
      </c>
      <c r="AT1208">
        <v>25</v>
      </c>
      <c r="AU1208">
        <f t="shared" si="39"/>
        <v>0</v>
      </c>
      <c r="AV1208" t="str">
        <f t="shared" si="40"/>
        <v/>
      </c>
    </row>
    <row r="1209" spans="1:48" x14ac:dyDescent="0.25">
      <c r="A1209" t="s">
        <v>103</v>
      </c>
      <c r="B1209">
        <v>6</v>
      </c>
      <c r="C1209">
        <v>0</v>
      </c>
      <c r="D1209">
        <v>1</v>
      </c>
      <c r="E1209">
        <v>0</v>
      </c>
      <c r="F1209">
        <v>29</v>
      </c>
      <c r="G1209">
        <f>טבלה20[[#This Row],[LengthofCycle]]+1</f>
        <v>30</v>
      </c>
      <c r="H1209">
        <f>IF(טבלה20[[#This Row],[CycleNumber]]&gt;2,IF(AND(טבלה20[[#This Row],[LengthofCycle]]-F1208=F1208-F1207,טבלה20[[#This Row],[LengthofCycle]]-F1208&lt;&gt;0),1,""),"")</f>
        <v>1</v>
      </c>
      <c r="I1209">
        <f>IF(טבלה20[[#This Row],[דילוג]]=1,SUM(H1209:H1210),"")</f>
        <v>1</v>
      </c>
      <c r="J1209">
        <f>IF(AND(טבלה20[[#This Row],[CycleNumber]]&gt;B1208,טבלה20[[#This Row],[CycleNumber]]&gt;2),IF(טבלה20[[#This Row],[דילוג]]=1,טבלה20[[#This Row],[LengthofCycle]]-F1208,J1208),"")</f>
        <v>2</v>
      </c>
      <c r="K1209">
        <f>IF(AND(טבלה20[[#This Row],[CycleNumber]]&gt;B1208,טבלה20[[#This Row],[CycleNumber]]&gt;2),IF(טבלה20[[#This Row],[דילוג]]=1,1,IF(MAX(K1207:K1208)=1,1,IF(טבלה20[[#This Row],[LengthofCycle]]-F1208&lt;&gt;טבלה20[[#This Row],[הפרש קבוע אחרון]],0,""))),"")</f>
        <v>1</v>
      </c>
      <c r="L1209">
        <f>IF(טבלה20[[#This Row],[CycleNumber]]&lt;3,"",IF(טבלה20[[#This Row],[דילוג]]=1,1,IF(L1208="","",IF(טבלה20[[#This Row],[LengthofCycle]]-F1208=טבלה20[[#This Row],[הפרש קבוע אחרון]],1,IF(L1208+1&gt;3,"",L1208+1)))))</f>
        <v>1</v>
      </c>
      <c r="M1209" t="str">
        <f>IF(AND(טבלה20[[#This Row],[פעילות]]=1,L1210=2,L1211=1,B1211&gt;טבלה20[[#This Row],[CycleNumber]]),1,"")</f>
        <v/>
      </c>
      <c r="N1209" t="str">
        <f>IF(AND(טבלה20[[#This Row],[האם יש לאישה וסת דילוג?]]=1,טבלה20[[#This Row],[CycleNumber]]&gt;5),IF(AND(טבלה20[[#This Row],[LengthofCycle]]=F1206,F1208=F1205,F1207=F1204),1,""),"")</f>
        <v/>
      </c>
      <c r="O1209" t="str">
        <f>IF(OR(טבלה20[[#This Row],[פעילות]]="",L1208=""),"",IF(טבלה20[[#This Row],[פעילות]]=1,1,0))</f>
        <v/>
      </c>
      <c r="P1209">
        <f>IF(AND(טבלה20[[#This Row],[הפרש קבוע אחרון]]&lt;&gt;"",טבלה20[[#This Row],[CycleNumber]]&lt;B1210,B1210&lt;&gt;"",טבלה20[[#This Row],[פעילות]]&lt;4),IF(F1210-טבלה20[[#This Row],[LengthofCycle]]=טבלה20[[#This Row],[הפרש קבוע אחרון]],1,0),"")</f>
        <v>0</v>
      </c>
      <c r="Q1209" s="14">
        <f>IF(טבלה20[[#This Row],[פעילות]]="","",IF(OR(Q1208="",AND(טבלה20[[#This Row],[דילוג]]=1,L1208=3)),1,Q1208+1))</f>
        <v>1</v>
      </c>
      <c r="R1209" s="14" t="str">
        <f>IF(AND(טבלה20[[#This Row],[מחזורי פעילות]]=3,H1210=1,טבלה20[[#This Row],[הפרש קבוע אחרון]]&lt;&gt;J1210),1,"")</f>
        <v/>
      </c>
      <c r="S1209" s="14" t="str">
        <f>IF(AND(טבלה20[[#This Row],[מחזורי פעילות]]=3,H1210=1,טבלה20[[#This Row],[הפרש קבוע אחרון]]=J1210),1,"")</f>
        <v/>
      </c>
      <c r="T1209" s="14" t="str">
        <f>IF(AND(טבלה20[[#This Row],[דילוג]]=1,טבלה20[[#This Row],[הפרש קבוע אחרון]]=J1208,טבלה20[[#This Row],[מחזורי פעילות]]&gt;1),1,"")</f>
        <v/>
      </c>
      <c r="U1209" s="14" t="str">
        <f>IF(OR(AND(טבלה20[[#This Row],[מחזורי פעילות]]&lt;&gt;"",Q1210=""),AND(טבלה20[[#This Row],[פעילות]]=3,Q1210=1)),טבלה20[[#This Row],[מחזורי פעילות]],"")</f>
        <v/>
      </c>
      <c r="V1209" s="14" t="str">
        <f>IF(טבלה20[[#This Row],[באיזה מחזור נעקר אחרי קביעה?]]&lt;&gt;"",1,"")</f>
        <v/>
      </c>
      <c r="W1209" s="14" t="str">
        <f>IF(AND(טבלה20[[#This Row],[באיזה מחזור נעקר אחרי קביעה?]]&lt;&gt;"",טבלה20[[#This Row],[CycleNumber]]&gt;B1210),טבלה20[[#This Row],[באיזה מחזור נעקר אחרי קביעה?]],"")</f>
        <v/>
      </c>
      <c r="X1209" s="14">
        <f>IF(AND(טבלה20[[#This Row],[הפרש קבוע אחרון]]&lt;&gt;"",J1208=""),טבלה20[[#This Row],[CycleNumber]],"")</f>
        <v>6</v>
      </c>
      <c r="Y1209" s="14" t="str">
        <f>IF(OR(טבלה20[[#This Row],[CycleNumber]]&gt;B1210,B1210=""),טבלה20[[#This Row],[CycleNumber]],"")</f>
        <v/>
      </c>
      <c r="Z12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09" t="s">
        <v>103</v>
      </c>
      <c r="AS1209">
        <v>5</v>
      </c>
      <c r="AT1209">
        <v>27</v>
      </c>
      <c r="AU1209">
        <f t="shared" si="39"/>
        <v>0</v>
      </c>
      <c r="AV1209" t="str">
        <f t="shared" si="40"/>
        <v/>
      </c>
    </row>
    <row r="1210" spans="1:48" x14ac:dyDescent="0.25">
      <c r="A1210" t="s">
        <v>103</v>
      </c>
      <c r="B1210">
        <v>7</v>
      </c>
      <c r="C1210">
        <v>0</v>
      </c>
      <c r="D1210">
        <v>1</v>
      </c>
      <c r="E1210">
        <v>0</v>
      </c>
      <c r="F1210">
        <v>26</v>
      </c>
      <c r="G1210">
        <f>טבלה20[[#This Row],[LengthofCycle]]+1</f>
        <v>27</v>
      </c>
      <c r="H1210" t="str">
        <f>IF(טבלה20[[#This Row],[CycleNumber]]&gt;2,IF(AND(טבלה20[[#This Row],[LengthofCycle]]-F1209=F1209-F1208,טבלה20[[#This Row],[LengthofCycle]]-F1209&lt;&gt;0),1,""),"")</f>
        <v/>
      </c>
      <c r="I1210" t="str">
        <f>IF(טבלה20[[#This Row],[דילוג]]=1,SUM(H1210:H1211),"")</f>
        <v/>
      </c>
      <c r="J1210">
        <f>IF(AND(טבלה20[[#This Row],[CycleNumber]]&gt;B1209,טבלה20[[#This Row],[CycleNumber]]&gt;2),IF(טבלה20[[#This Row],[דילוג]]=1,טבלה20[[#This Row],[LengthofCycle]]-F1209,J1209),"")</f>
        <v>2</v>
      </c>
      <c r="K1210">
        <f>IF(AND(טבלה20[[#This Row],[CycleNumber]]&gt;B1209,טבלה20[[#This Row],[CycleNumber]]&gt;2),IF(טבלה20[[#This Row],[דילוג]]=1,1,IF(MAX(K1208:K1209)=1,1,IF(טבלה20[[#This Row],[LengthofCycle]]-F1209&lt;&gt;טבלה20[[#This Row],[הפרש קבוע אחרון]],0,""))),"")</f>
        <v>1</v>
      </c>
      <c r="L1210">
        <f>IF(טבלה20[[#This Row],[CycleNumber]]&lt;3,"",IF(טבלה20[[#This Row],[דילוג]]=1,1,IF(L1209="","",IF(טבלה20[[#This Row],[LengthofCycle]]-F1209=טבלה20[[#This Row],[הפרש קבוע אחרון]],1,IF(L1209+1&gt;3,"",L1209+1)))))</f>
        <v>2</v>
      </c>
      <c r="M1210" t="str">
        <f>IF(AND(טבלה20[[#This Row],[פעילות]]=1,L1211=2,L1212=1,B1212&gt;טבלה20[[#This Row],[CycleNumber]]),1,"")</f>
        <v/>
      </c>
      <c r="N1210" t="str">
        <f>IF(AND(טבלה20[[#This Row],[האם יש לאישה וסת דילוג?]]=1,טבלה20[[#This Row],[CycleNumber]]&gt;5),IF(AND(טבלה20[[#This Row],[LengthofCycle]]=F1207,F1209=F1206,F1208=F1205),1,""),"")</f>
        <v/>
      </c>
      <c r="O1210">
        <f>IF(OR(טבלה20[[#This Row],[פעילות]]="",L1209=""),"",IF(טבלה20[[#This Row],[פעילות]]=1,1,0))</f>
        <v>0</v>
      </c>
      <c r="P1210">
        <f>IF(AND(טבלה20[[#This Row],[הפרש קבוע אחרון]]&lt;&gt;"",טבלה20[[#This Row],[CycleNumber]]&lt;B1211,B1211&lt;&gt;"",טבלה20[[#This Row],[פעילות]]&lt;4),IF(F1211-טבלה20[[#This Row],[LengthofCycle]]=טבלה20[[#This Row],[הפרש קבוע אחרון]],1,0),"")</f>
        <v>0</v>
      </c>
      <c r="Q1210" s="14">
        <f>IF(טבלה20[[#This Row],[פעילות]]="","",IF(OR(Q1209="",AND(טבלה20[[#This Row],[דילוג]]=1,L1209=3)),1,Q1209+1))</f>
        <v>2</v>
      </c>
      <c r="R1210" s="14" t="str">
        <f>IF(AND(טבלה20[[#This Row],[מחזורי פעילות]]=3,H1211=1,טבלה20[[#This Row],[הפרש קבוע אחרון]]&lt;&gt;J1211),1,"")</f>
        <v/>
      </c>
      <c r="S1210" s="14" t="str">
        <f>IF(AND(טבלה20[[#This Row],[מחזורי פעילות]]=3,H1211=1,טבלה20[[#This Row],[הפרש קבוע אחרון]]=J1211),1,"")</f>
        <v/>
      </c>
      <c r="T1210" s="14" t="str">
        <f>IF(AND(טבלה20[[#This Row],[דילוג]]=1,טבלה20[[#This Row],[הפרש קבוע אחרון]]=J1209,טבלה20[[#This Row],[מחזורי פעילות]]&gt;1),1,"")</f>
        <v/>
      </c>
      <c r="U1210" s="14" t="str">
        <f>IF(OR(AND(טבלה20[[#This Row],[מחזורי פעילות]]&lt;&gt;"",Q1211=""),AND(טבלה20[[#This Row],[פעילות]]=3,Q1211=1)),טבלה20[[#This Row],[מחזורי פעילות]],"")</f>
        <v/>
      </c>
      <c r="V1210" s="14" t="str">
        <f>IF(טבלה20[[#This Row],[באיזה מחזור נעקר אחרי קביעה?]]&lt;&gt;"",1,"")</f>
        <v/>
      </c>
      <c r="W1210" s="14" t="str">
        <f>IF(AND(טבלה20[[#This Row],[באיזה מחזור נעקר אחרי קביעה?]]&lt;&gt;"",טבלה20[[#This Row],[CycleNumber]]&gt;B1211),טבלה20[[#This Row],[באיזה מחזור נעקר אחרי קביעה?]],"")</f>
        <v/>
      </c>
      <c r="X1210" s="14" t="str">
        <f>IF(AND(טבלה20[[#This Row],[הפרש קבוע אחרון]]&lt;&gt;"",J1209=""),טבלה20[[#This Row],[CycleNumber]],"")</f>
        <v/>
      </c>
      <c r="Y1210" s="14" t="str">
        <f>IF(OR(טבלה20[[#This Row],[CycleNumber]]&gt;B1211,B1211=""),טבלה20[[#This Row],[CycleNumber]],"")</f>
        <v/>
      </c>
      <c r="Z12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0" t="s">
        <v>103</v>
      </c>
      <c r="AS1210">
        <v>6</v>
      </c>
      <c r="AT1210">
        <v>29</v>
      </c>
      <c r="AU1210">
        <f t="shared" si="39"/>
        <v>1</v>
      </c>
      <c r="AV1210" t="str">
        <f t="shared" si="40"/>
        <v/>
      </c>
    </row>
    <row r="1211" spans="1:48" x14ac:dyDescent="0.25">
      <c r="A1211" t="s">
        <v>103</v>
      </c>
      <c r="B1211">
        <v>8</v>
      </c>
      <c r="C1211">
        <v>0</v>
      </c>
      <c r="D1211">
        <v>1</v>
      </c>
      <c r="E1211">
        <v>0</v>
      </c>
      <c r="F1211">
        <v>27</v>
      </c>
      <c r="G1211">
        <f>טבלה20[[#This Row],[LengthofCycle]]+1</f>
        <v>28</v>
      </c>
      <c r="H1211" t="str">
        <f>IF(טבלה20[[#This Row],[CycleNumber]]&gt;2,IF(AND(טבלה20[[#This Row],[LengthofCycle]]-F1210=F1210-F1209,טבלה20[[#This Row],[LengthofCycle]]-F1210&lt;&gt;0),1,""),"")</f>
        <v/>
      </c>
      <c r="I1211" t="str">
        <f>IF(טבלה20[[#This Row],[דילוג]]=1,SUM(H1211:H1212),"")</f>
        <v/>
      </c>
      <c r="J1211">
        <f>IF(AND(טבלה20[[#This Row],[CycleNumber]]&gt;B1210,טבלה20[[#This Row],[CycleNumber]]&gt;2),IF(טבלה20[[#This Row],[דילוג]]=1,טבלה20[[#This Row],[LengthofCycle]]-F1210,J1210),"")</f>
        <v>2</v>
      </c>
      <c r="K1211">
        <f>IF(AND(טבלה20[[#This Row],[CycleNumber]]&gt;B1210,טבלה20[[#This Row],[CycleNumber]]&gt;2),IF(טבלה20[[#This Row],[דילוג]]=1,1,IF(MAX(K1209:K1210)=1,1,IF(טבלה20[[#This Row],[LengthofCycle]]-F1210&lt;&gt;טבלה20[[#This Row],[הפרש קבוע אחרון]],0,""))),"")</f>
        <v>1</v>
      </c>
      <c r="L1211">
        <f>IF(טבלה20[[#This Row],[CycleNumber]]&lt;3,"",IF(טבלה20[[#This Row],[דילוג]]=1,1,IF(L1210="","",IF(טבלה20[[#This Row],[LengthofCycle]]-F1210=טבלה20[[#This Row],[הפרש קבוע אחרון]],1,IF(L1210+1&gt;3,"",L1210+1)))))</f>
        <v>3</v>
      </c>
      <c r="M1211" t="str">
        <f>IF(AND(טבלה20[[#This Row],[פעילות]]=1,L1212=2,L1213=1,B1213&gt;טבלה20[[#This Row],[CycleNumber]]),1,"")</f>
        <v/>
      </c>
      <c r="N1211" t="str">
        <f>IF(AND(טבלה20[[#This Row],[האם יש לאישה וסת דילוג?]]=1,טבלה20[[#This Row],[CycleNumber]]&gt;5),IF(AND(טבלה20[[#This Row],[LengthofCycle]]=F1208,F1210=F1207,F1209=F1206),1,""),"")</f>
        <v/>
      </c>
      <c r="O1211">
        <f>IF(OR(טבלה20[[#This Row],[פעילות]]="",L1210=""),"",IF(טבלה20[[#This Row],[פעילות]]=1,1,0))</f>
        <v>0</v>
      </c>
      <c r="P1211">
        <f>IF(AND(טבלה20[[#This Row],[הפרש קבוע אחרון]]&lt;&gt;"",טבלה20[[#This Row],[CycleNumber]]&lt;B1212,B1212&lt;&gt;"",טבלה20[[#This Row],[פעילות]]&lt;4),IF(F1212-טבלה20[[#This Row],[LengthofCycle]]=טבלה20[[#This Row],[הפרש קבוע אחרון]],1,0),"")</f>
        <v>0</v>
      </c>
      <c r="Q1211" s="14">
        <f>IF(טבלה20[[#This Row],[פעילות]]="","",IF(OR(Q1210="",AND(טבלה20[[#This Row],[דילוג]]=1,L1210=3)),1,Q1210+1))</f>
        <v>3</v>
      </c>
      <c r="R1211" s="14" t="str">
        <f>IF(AND(טבלה20[[#This Row],[מחזורי פעילות]]=3,H1212=1,טבלה20[[#This Row],[הפרש קבוע אחרון]]&lt;&gt;J1212),1,"")</f>
        <v/>
      </c>
      <c r="S1211" s="14" t="str">
        <f>IF(AND(טבלה20[[#This Row],[מחזורי פעילות]]=3,H1212=1,טבלה20[[#This Row],[הפרש קבוע אחרון]]=J1212),1,"")</f>
        <v/>
      </c>
      <c r="T1211" s="14" t="str">
        <f>IF(AND(טבלה20[[#This Row],[דילוג]]=1,טבלה20[[#This Row],[הפרש קבוע אחרון]]=J1210,טבלה20[[#This Row],[מחזורי פעילות]]&gt;1),1,"")</f>
        <v/>
      </c>
      <c r="U1211" s="14">
        <f>IF(OR(AND(טבלה20[[#This Row],[מחזורי פעילות]]&lt;&gt;"",Q1212=""),AND(טבלה20[[#This Row],[פעילות]]=3,Q1212=1)),טבלה20[[#This Row],[מחזורי פעילות]],"")</f>
        <v>3</v>
      </c>
      <c r="V1211" s="14">
        <f>IF(טבלה20[[#This Row],[באיזה מחזור נעקר אחרי קביעה?]]&lt;&gt;"",1,"")</f>
        <v>1</v>
      </c>
      <c r="W1211" s="14" t="str">
        <f>IF(AND(טבלה20[[#This Row],[באיזה מחזור נעקר אחרי קביעה?]]&lt;&gt;"",טבלה20[[#This Row],[CycleNumber]]&gt;B1212),טבלה20[[#This Row],[באיזה מחזור נעקר אחרי קביעה?]],"")</f>
        <v/>
      </c>
      <c r="X1211" s="14" t="str">
        <f>IF(AND(טבלה20[[#This Row],[הפרש קבוע אחרון]]&lt;&gt;"",J1210=""),טבלה20[[#This Row],[CycleNumber]],"")</f>
        <v/>
      </c>
      <c r="Y1211" s="14" t="str">
        <f>IF(OR(טבלה20[[#This Row],[CycleNumber]]&gt;B1212,B1212=""),טבלה20[[#This Row],[CycleNumber]],"")</f>
        <v/>
      </c>
      <c r="Z12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1" t="s">
        <v>103</v>
      </c>
      <c r="AS1211">
        <v>7</v>
      </c>
      <c r="AT1211">
        <v>26</v>
      </c>
      <c r="AU1211">
        <f t="shared" si="39"/>
        <v>0</v>
      </c>
      <c r="AV1211" t="str">
        <f t="shared" si="40"/>
        <v/>
      </c>
    </row>
    <row r="1212" spans="1:48" x14ac:dyDescent="0.25">
      <c r="A1212" t="s">
        <v>103</v>
      </c>
      <c r="B1212">
        <v>9</v>
      </c>
      <c r="C1212">
        <v>0</v>
      </c>
      <c r="D1212">
        <v>1</v>
      </c>
      <c r="E1212">
        <v>0</v>
      </c>
      <c r="F1212">
        <v>23</v>
      </c>
      <c r="G1212">
        <f>טבלה20[[#This Row],[LengthofCycle]]+1</f>
        <v>24</v>
      </c>
      <c r="H1212" t="str">
        <f>IF(טבלה20[[#This Row],[CycleNumber]]&gt;2,IF(AND(טבלה20[[#This Row],[LengthofCycle]]-F1211=F1211-F1210,טבלה20[[#This Row],[LengthofCycle]]-F1211&lt;&gt;0),1,""),"")</f>
        <v/>
      </c>
      <c r="I1212" t="str">
        <f>IF(טבלה20[[#This Row],[דילוג]]=1,SUM(H1212:H1213),"")</f>
        <v/>
      </c>
      <c r="J1212">
        <f>IF(AND(טבלה20[[#This Row],[CycleNumber]]&gt;B1211,טבלה20[[#This Row],[CycleNumber]]&gt;2),IF(טבלה20[[#This Row],[דילוג]]=1,טבלה20[[#This Row],[LengthofCycle]]-F1211,J1211),"")</f>
        <v>2</v>
      </c>
      <c r="K1212">
        <f>IF(AND(טבלה20[[#This Row],[CycleNumber]]&gt;B1211,טבלה20[[#This Row],[CycleNumber]]&gt;2),IF(טבלה20[[#This Row],[דילוג]]=1,1,IF(MAX(K1210:K1211)=1,1,IF(טבלה20[[#This Row],[LengthofCycle]]-F1211&lt;&gt;טבלה20[[#This Row],[הפרש קבוע אחרון]],0,""))),"")</f>
        <v>1</v>
      </c>
      <c r="L1212" t="str">
        <f>IF(טבלה20[[#This Row],[CycleNumber]]&lt;3,"",IF(טבלה20[[#This Row],[דילוג]]=1,1,IF(L1211="","",IF(טבלה20[[#This Row],[LengthofCycle]]-F1211=טבלה20[[#This Row],[הפרש קבוע אחרון]],1,IF(L1211+1&gt;3,"",L1211+1)))))</f>
        <v/>
      </c>
      <c r="M1212" t="str">
        <f>IF(AND(טבלה20[[#This Row],[פעילות]]=1,L1213=2,L1214=1,B1214&gt;טבלה20[[#This Row],[CycleNumber]]),1,"")</f>
        <v/>
      </c>
      <c r="N1212" t="str">
        <f>IF(AND(טבלה20[[#This Row],[האם יש לאישה וסת דילוג?]]=1,טבלה20[[#This Row],[CycleNumber]]&gt;5),IF(AND(טבלה20[[#This Row],[LengthofCycle]]=F1209,F1211=F1208,F1210=F1207),1,""),"")</f>
        <v/>
      </c>
      <c r="O1212" t="str">
        <f>IF(OR(טבלה20[[#This Row],[פעילות]]="",L1211=""),"",IF(טבלה20[[#This Row],[פעילות]]=1,1,0))</f>
        <v/>
      </c>
      <c r="P1212" t="str">
        <f>IF(AND(טבלה20[[#This Row],[הפרש קבוע אחרון]]&lt;&gt;"",טבלה20[[#This Row],[CycleNumber]]&lt;B1213,B1213&lt;&gt;"",טבלה20[[#This Row],[פעילות]]&lt;4),IF(F1213-טבלה20[[#This Row],[LengthofCycle]]=טבלה20[[#This Row],[הפרש קבוע אחרון]],1,0),"")</f>
        <v/>
      </c>
      <c r="Q1212" s="14" t="str">
        <f>IF(טבלה20[[#This Row],[פעילות]]="","",IF(OR(Q1211="",AND(טבלה20[[#This Row],[דילוג]]=1,L1211=3)),1,Q1211+1))</f>
        <v/>
      </c>
      <c r="R1212" s="14" t="str">
        <f>IF(AND(טבלה20[[#This Row],[מחזורי פעילות]]=3,H1213=1,טבלה20[[#This Row],[הפרש קבוע אחרון]]&lt;&gt;J1213),1,"")</f>
        <v/>
      </c>
      <c r="S1212" s="14" t="str">
        <f>IF(AND(טבלה20[[#This Row],[מחזורי פעילות]]=3,H1213=1,טבלה20[[#This Row],[הפרש קבוע אחרון]]=J1213),1,"")</f>
        <v/>
      </c>
      <c r="T1212" s="14" t="str">
        <f>IF(AND(טבלה20[[#This Row],[דילוג]]=1,טבלה20[[#This Row],[הפרש קבוע אחרון]]=J1211,טבלה20[[#This Row],[מחזורי פעילות]]&gt;1),1,"")</f>
        <v/>
      </c>
      <c r="U1212" s="14" t="str">
        <f>IF(OR(AND(טבלה20[[#This Row],[מחזורי פעילות]]&lt;&gt;"",Q1213=""),AND(טבלה20[[#This Row],[פעילות]]=3,Q1213=1)),טבלה20[[#This Row],[מחזורי פעילות]],"")</f>
        <v/>
      </c>
      <c r="V1212" s="14" t="str">
        <f>IF(טבלה20[[#This Row],[באיזה מחזור נעקר אחרי קביעה?]]&lt;&gt;"",1,"")</f>
        <v/>
      </c>
      <c r="W1212" s="14" t="str">
        <f>IF(AND(טבלה20[[#This Row],[באיזה מחזור נעקר אחרי קביעה?]]&lt;&gt;"",טבלה20[[#This Row],[CycleNumber]]&gt;B1213),טבלה20[[#This Row],[באיזה מחזור נעקר אחרי קביעה?]],"")</f>
        <v/>
      </c>
      <c r="X1212" s="14" t="str">
        <f>IF(AND(טבלה20[[#This Row],[הפרש קבוע אחרון]]&lt;&gt;"",J1211=""),טבלה20[[#This Row],[CycleNumber]],"")</f>
        <v/>
      </c>
      <c r="Y1212" s="14" t="str">
        <f>IF(OR(טבלה20[[#This Row],[CycleNumber]]&gt;B1213,B1213=""),טבלה20[[#This Row],[CycleNumber]],"")</f>
        <v/>
      </c>
      <c r="Z12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2" t="s">
        <v>103</v>
      </c>
      <c r="AS1212">
        <v>8</v>
      </c>
      <c r="AT1212">
        <v>27</v>
      </c>
      <c r="AU1212">
        <f t="shared" si="39"/>
        <v>0</v>
      </c>
      <c r="AV1212" t="str">
        <f t="shared" si="40"/>
        <v/>
      </c>
    </row>
    <row r="1213" spans="1:48" x14ac:dyDescent="0.25">
      <c r="A1213" t="s">
        <v>103</v>
      </c>
      <c r="B1213">
        <v>10</v>
      </c>
      <c r="C1213">
        <v>0</v>
      </c>
      <c r="D1213">
        <v>1</v>
      </c>
      <c r="E1213">
        <v>0</v>
      </c>
      <c r="F1213">
        <v>27</v>
      </c>
      <c r="G1213">
        <f>טבלה20[[#This Row],[LengthofCycle]]+1</f>
        <v>28</v>
      </c>
      <c r="H1213" t="str">
        <f>IF(טבלה20[[#This Row],[CycleNumber]]&gt;2,IF(AND(טבלה20[[#This Row],[LengthofCycle]]-F1212=F1212-F1211,טבלה20[[#This Row],[LengthofCycle]]-F1212&lt;&gt;0),1,""),"")</f>
        <v/>
      </c>
      <c r="I1213" t="str">
        <f>IF(טבלה20[[#This Row],[דילוג]]=1,SUM(H1213:H1214),"")</f>
        <v/>
      </c>
      <c r="J1213">
        <f>IF(AND(טבלה20[[#This Row],[CycleNumber]]&gt;B1212,טבלה20[[#This Row],[CycleNumber]]&gt;2),IF(טבלה20[[#This Row],[דילוג]]=1,טבלה20[[#This Row],[LengthofCycle]]-F1212,J1212),"")</f>
        <v>2</v>
      </c>
      <c r="K1213">
        <f>IF(AND(טבלה20[[#This Row],[CycleNumber]]&gt;B1212,טבלה20[[#This Row],[CycleNumber]]&gt;2),IF(טבלה20[[#This Row],[דילוג]]=1,1,IF(MAX(K1211:K1212)=1,1,IF(טבלה20[[#This Row],[LengthofCycle]]-F1212&lt;&gt;טבלה20[[#This Row],[הפרש קבוע אחרון]],0,""))),"")</f>
        <v>1</v>
      </c>
      <c r="L1213" t="str">
        <f>IF(טבלה20[[#This Row],[CycleNumber]]&lt;3,"",IF(טבלה20[[#This Row],[דילוג]]=1,1,IF(L1212="","",IF(טבלה20[[#This Row],[LengthofCycle]]-F1212=טבלה20[[#This Row],[הפרש קבוע אחרון]],1,IF(L1212+1&gt;3,"",L1212+1)))))</f>
        <v/>
      </c>
      <c r="M1213" t="str">
        <f>IF(AND(טבלה20[[#This Row],[פעילות]]=1,L1214=2,L1215=1,B1215&gt;טבלה20[[#This Row],[CycleNumber]]),1,"")</f>
        <v/>
      </c>
      <c r="N1213" t="str">
        <f>IF(AND(טבלה20[[#This Row],[האם יש לאישה וסת דילוג?]]=1,טבלה20[[#This Row],[CycleNumber]]&gt;5),IF(AND(טבלה20[[#This Row],[LengthofCycle]]=F1210,F1212=F1209,F1211=F1208),1,""),"")</f>
        <v/>
      </c>
      <c r="O1213" t="str">
        <f>IF(OR(טבלה20[[#This Row],[פעילות]]="",L1212=""),"",IF(טבלה20[[#This Row],[פעילות]]=1,1,0))</f>
        <v/>
      </c>
      <c r="P1213" t="str">
        <f>IF(AND(טבלה20[[#This Row],[הפרש קבוע אחרון]]&lt;&gt;"",טבלה20[[#This Row],[CycleNumber]]&lt;B1214,B1214&lt;&gt;"",טבלה20[[#This Row],[פעילות]]&lt;4),IF(F1214-טבלה20[[#This Row],[LengthofCycle]]=טבלה20[[#This Row],[הפרש קבוע אחרון]],1,0),"")</f>
        <v/>
      </c>
      <c r="Q1213" s="14" t="str">
        <f>IF(טבלה20[[#This Row],[פעילות]]="","",IF(OR(Q1212="",AND(טבלה20[[#This Row],[דילוג]]=1,L1212=3)),1,Q1212+1))</f>
        <v/>
      </c>
      <c r="R1213" s="14" t="str">
        <f>IF(AND(טבלה20[[#This Row],[מחזורי פעילות]]=3,H1214=1,טבלה20[[#This Row],[הפרש קבוע אחרון]]&lt;&gt;J1214),1,"")</f>
        <v/>
      </c>
      <c r="S1213" s="14" t="str">
        <f>IF(AND(טבלה20[[#This Row],[מחזורי פעילות]]=3,H1214=1,טבלה20[[#This Row],[הפרש קבוע אחרון]]=J1214),1,"")</f>
        <v/>
      </c>
      <c r="T1213" s="14" t="str">
        <f>IF(AND(טבלה20[[#This Row],[דילוג]]=1,טבלה20[[#This Row],[הפרש קבוע אחרון]]=J1212,טבלה20[[#This Row],[מחזורי פעילות]]&gt;1),1,"")</f>
        <v/>
      </c>
      <c r="U1213" s="14" t="str">
        <f>IF(OR(AND(טבלה20[[#This Row],[מחזורי פעילות]]&lt;&gt;"",Q1214=""),AND(טבלה20[[#This Row],[פעילות]]=3,Q1214=1)),טבלה20[[#This Row],[מחזורי פעילות]],"")</f>
        <v/>
      </c>
      <c r="V1213" s="14" t="str">
        <f>IF(טבלה20[[#This Row],[באיזה מחזור נעקר אחרי קביעה?]]&lt;&gt;"",1,"")</f>
        <v/>
      </c>
      <c r="W1213" s="14" t="str">
        <f>IF(AND(טבלה20[[#This Row],[באיזה מחזור נעקר אחרי קביעה?]]&lt;&gt;"",טבלה20[[#This Row],[CycleNumber]]&gt;B1214),טבלה20[[#This Row],[באיזה מחזור נעקר אחרי קביעה?]],"")</f>
        <v/>
      </c>
      <c r="X1213" s="14" t="str">
        <f>IF(AND(טבלה20[[#This Row],[הפרש קבוע אחרון]]&lt;&gt;"",J1212=""),טבלה20[[#This Row],[CycleNumber]],"")</f>
        <v/>
      </c>
      <c r="Y1213" s="14" t="str">
        <f>IF(OR(טבלה20[[#This Row],[CycleNumber]]&gt;B1214,B1214=""),טבלה20[[#This Row],[CycleNumber]],"")</f>
        <v/>
      </c>
      <c r="Z12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3" t="s">
        <v>103</v>
      </c>
      <c r="AS1213">
        <v>9</v>
      </c>
      <c r="AT1213">
        <v>23</v>
      </c>
      <c r="AU1213">
        <f t="shared" si="39"/>
        <v>0</v>
      </c>
      <c r="AV1213" t="str">
        <f t="shared" si="40"/>
        <v/>
      </c>
    </row>
    <row r="1214" spans="1:48" x14ac:dyDescent="0.25">
      <c r="A1214" t="s">
        <v>103</v>
      </c>
      <c r="B1214">
        <v>11</v>
      </c>
      <c r="C1214">
        <v>0</v>
      </c>
      <c r="D1214">
        <v>1</v>
      </c>
      <c r="E1214">
        <v>0</v>
      </c>
      <c r="F1214">
        <v>26</v>
      </c>
      <c r="G1214">
        <f>טבלה20[[#This Row],[LengthofCycle]]+1</f>
        <v>27</v>
      </c>
      <c r="H1214" t="str">
        <f>IF(טבלה20[[#This Row],[CycleNumber]]&gt;2,IF(AND(טבלה20[[#This Row],[LengthofCycle]]-F1213=F1213-F1212,טבלה20[[#This Row],[LengthofCycle]]-F1213&lt;&gt;0),1,""),"")</f>
        <v/>
      </c>
      <c r="I1214" t="str">
        <f>IF(טבלה20[[#This Row],[דילוג]]=1,SUM(H1214:H1215),"")</f>
        <v/>
      </c>
      <c r="J1214">
        <f>IF(AND(טבלה20[[#This Row],[CycleNumber]]&gt;B1213,טבלה20[[#This Row],[CycleNumber]]&gt;2),IF(טבלה20[[#This Row],[דילוג]]=1,טבלה20[[#This Row],[LengthofCycle]]-F1213,J1213),"")</f>
        <v>2</v>
      </c>
      <c r="K1214">
        <f>IF(AND(טבלה20[[#This Row],[CycleNumber]]&gt;B1213,טבלה20[[#This Row],[CycleNumber]]&gt;2),IF(טבלה20[[#This Row],[דילוג]]=1,1,IF(MAX(K1212:K1213)=1,1,IF(טבלה20[[#This Row],[LengthofCycle]]-F1213&lt;&gt;טבלה20[[#This Row],[הפרש קבוע אחרון]],0,""))),"")</f>
        <v>1</v>
      </c>
      <c r="L1214" t="str">
        <f>IF(טבלה20[[#This Row],[CycleNumber]]&lt;3,"",IF(טבלה20[[#This Row],[דילוג]]=1,1,IF(L1213="","",IF(טבלה20[[#This Row],[LengthofCycle]]-F1213=טבלה20[[#This Row],[הפרש קבוע אחרון]],1,IF(L1213+1&gt;3,"",L1213+1)))))</f>
        <v/>
      </c>
      <c r="M1214" t="str">
        <f>IF(AND(טבלה20[[#This Row],[פעילות]]=1,L1215=2,L1216=1,B1216&gt;טבלה20[[#This Row],[CycleNumber]]),1,"")</f>
        <v/>
      </c>
      <c r="N1214" t="str">
        <f>IF(AND(טבלה20[[#This Row],[האם יש לאישה וסת דילוג?]]=1,טבלה20[[#This Row],[CycleNumber]]&gt;5),IF(AND(טבלה20[[#This Row],[LengthofCycle]]=F1211,F1213=F1210,F1212=F1209),1,""),"")</f>
        <v/>
      </c>
      <c r="O1214" t="str">
        <f>IF(OR(טבלה20[[#This Row],[פעילות]]="",L1213=""),"",IF(טבלה20[[#This Row],[פעילות]]=1,1,0))</f>
        <v/>
      </c>
      <c r="P1214" t="str">
        <f>IF(AND(טבלה20[[#This Row],[הפרש קבוע אחרון]]&lt;&gt;"",טבלה20[[#This Row],[CycleNumber]]&lt;B1215,B1215&lt;&gt;"",טבלה20[[#This Row],[פעילות]]&lt;4),IF(F1215-טבלה20[[#This Row],[LengthofCycle]]=טבלה20[[#This Row],[הפרש קבוע אחרון]],1,0),"")</f>
        <v/>
      </c>
      <c r="Q1214" s="14" t="str">
        <f>IF(טבלה20[[#This Row],[פעילות]]="","",IF(OR(Q1213="",AND(טבלה20[[#This Row],[דילוג]]=1,L1213=3)),1,Q1213+1))</f>
        <v/>
      </c>
      <c r="R1214" s="14" t="str">
        <f>IF(AND(טבלה20[[#This Row],[מחזורי פעילות]]=3,H1215=1,טבלה20[[#This Row],[הפרש קבוע אחרון]]&lt;&gt;J1215),1,"")</f>
        <v/>
      </c>
      <c r="S1214" s="14" t="str">
        <f>IF(AND(טבלה20[[#This Row],[מחזורי פעילות]]=3,H1215=1,טבלה20[[#This Row],[הפרש קבוע אחרון]]=J1215),1,"")</f>
        <v/>
      </c>
      <c r="T1214" s="14" t="str">
        <f>IF(AND(טבלה20[[#This Row],[דילוג]]=1,טבלה20[[#This Row],[הפרש קבוע אחרון]]=J1213,טבלה20[[#This Row],[מחזורי פעילות]]&gt;1),1,"")</f>
        <v/>
      </c>
      <c r="U1214" s="14" t="str">
        <f>IF(OR(AND(טבלה20[[#This Row],[מחזורי פעילות]]&lt;&gt;"",Q1215=""),AND(טבלה20[[#This Row],[פעילות]]=3,Q1215=1)),טבלה20[[#This Row],[מחזורי פעילות]],"")</f>
        <v/>
      </c>
      <c r="V1214" s="14" t="str">
        <f>IF(טבלה20[[#This Row],[באיזה מחזור נעקר אחרי קביעה?]]&lt;&gt;"",1,"")</f>
        <v/>
      </c>
      <c r="W1214" s="14" t="str">
        <f>IF(AND(טבלה20[[#This Row],[באיזה מחזור נעקר אחרי קביעה?]]&lt;&gt;"",טבלה20[[#This Row],[CycleNumber]]&gt;B1215),טבלה20[[#This Row],[באיזה מחזור נעקר אחרי קביעה?]],"")</f>
        <v/>
      </c>
      <c r="X1214" s="14" t="str">
        <f>IF(AND(טבלה20[[#This Row],[הפרש קבוע אחרון]]&lt;&gt;"",J1213=""),טבלה20[[#This Row],[CycleNumber]],"")</f>
        <v/>
      </c>
      <c r="Y1214" s="14" t="str">
        <f>IF(OR(טבלה20[[#This Row],[CycleNumber]]&gt;B1215,B1215=""),טבלה20[[#This Row],[CycleNumber]],"")</f>
        <v/>
      </c>
      <c r="Z12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4" t="s">
        <v>103</v>
      </c>
      <c r="AS1214">
        <v>10</v>
      </c>
      <c r="AT1214">
        <v>27</v>
      </c>
      <c r="AU1214">
        <f t="shared" si="39"/>
        <v>0</v>
      </c>
      <c r="AV1214" t="str">
        <f t="shared" si="40"/>
        <v/>
      </c>
    </row>
    <row r="1215" spans="1:48" x14ac:dyDescent="0.25">
      <c r="A1215" t="s">
        <v>103</v>
      </c>
      <c r="B1215">
        <v>12</v>
      </c>
      <c r="C1215">
        <v>0</v>
      </c>
      <c r="D1215">
        <v>1</v>
      </c>
      <c r="E1215">
        <v>0</v>
      </c>
      <c r="F1215">
        <v>27</v>
      </c>
      <c r="G1215">
        <f>טבלה20[[#This Row],[LengthofCycle]]+1</f>
        <v>28</v>
      </c>
      <c r="H1215" t="str">
        <f>IF(טבלה20[[#This Row],[CycleNumber]]&gt;2,IF(AND(טבלה20[[#This Row],[LengthofCycle]]-F1214=F1214-F1213,טבלה20[[#This Row],[LengthofCycle]]-F1214&lt;&gt;0),1,""),"")</f>
        <v/>
      </c>
      <c r="I1215" t="str">
        <f>IF(טבלה20[[#This Row],[דילוג]]=1,SUM(H1215:H1216),"")</f>
        <v/>
      </c>
      <c r="J1215">
        <f>IF(AND(טבלה20[[#This Row],[CycleNumber]]&gt;B1214,טבלה20[[#This Row],[CycleNumber]]&gt;2),IF(טבלה20[[#This Row],[דילוג]]=1,טבלה20[[#This Row],[LengthofCycle]]-F1214,J1214),"")</f>
        <v>2</v>
      </c>
      <c r="K1215">
        <f>IF(AND(טבלה20[[#This Row],[CycleNumber]]&gt;B1214,טבלה20[[#This Row],[CycleNumber]]&gt;2),IF(טבלה20[[#This Row],[דילוג]]=1,1,IF(MAX(K1213:K1214)=1,1,IF(טבלה20[[#This Row],[LengthofCycle]]-F1214&lt;&gt;טבלה20[[#This Row],[הפרש קבוע אחרון]],0,""))),"")</f>
        <v>1</v>
      </c>
      <c r="L1215" t="str">
        <f>IF(טבלה20[[#This Row],[CycleNumber]]&lt;3,"",IF(טבלה20[[#This Row],[דילוג]]=1,1,IF(L1214="","",IF(טבלה20[[#This Row],[LengthofCycle]]-F1214=טבלה20[[#This Row],[הפרש קבוע אחרון]],1,IF(L1214+1&gt;3,"",L1214+1)))))</f>
        <v/>
      </c>
      <c r="M1215" t="str">
        <f>IF(AND(טבלה20[[#This Row],[פעילות]]=1,L1216=2,L1217=1,B1217&gt;טבלה20[[#This Row],[CycleNumber]]),1,"")</f>
        <v/>
      </c>
      <c r="N1215" t="str">
        <f>IF(AND(טבלה20[[#This Row],[האם יש לאישה וסת דילוג?]]=1,טבלה20[[#This Row],[CycleNumber]]&gt;5),IF(AND(טבלה20[[#This Row],[LengthofCycle]]=F1212,F1214=F1211,F1213=F1210),1,""),"")</f>
        <v/>
      </c>
      <c r="O1215" t="str">
        <f>IF(OR(טבלה20[[#This Row],[פעילות]]="",L1214=""),"",IF(טבלה20[[#This Row],[פעילות]]=1,1,0))</f>
        <v/>
      </c>
      <c r="P1215" t="str">
        <f>IF(AND(טבלה20[[#This Row],[הפרש קבוע אחרון]]&lt;&gt;"",טבלה20[[#This Row],[CycleNumber]]&lt;B1216,B1216&lt;&gt;"",טבלה20[[#This Row],[פעילות]]&lt;4),IF(F1216-טבלה20[[#This Row],[LengthofCycle]]=טבלה20[[#This Row],[הפרש קבוע אחרון]],1,0),"")</f>
        <v/>
      </c>
      <c r="Q1215" s="14" t="str">
        <f>IF(טבלה20[[#This Row],[פעילות]]="","",IF(OR(Q1214="",AND(טבלה20[[#This Row],[דילוג]]=1,L1214=3)),1,Q1214+1))</f>
        <v/>
      </c>
      <c r="R1215" s="14" t="str">
        <f>IF(AND(טבלה20[[#This Row],[מחזורי פעילות]]=3,H1216=1,טבלה20[[#This Row],[הפרש קבוע אחרון]]&lt;&gt;J1216),1,"")</f>
        <v/>
      </c>
      <c r="S1215" s="14" t="str">
        <f>IF(AND(טבלה20[[#This Row],[מחזורי פעילות]]=3,H1216=1,טבלה20[[#This Row],[הפרש קבוע אחרון]]=J1216),1,"")</f>
        <v/>
      </c>
      <c r="T1215" s="14" t="str">
        <f>IF(AND(טבלה20[[#This Row],[דילוג]]=1,טבלה20[[#This Row],[הפרש קבוע אחרון]]=J1214,טבלה20[[#This Row],[מחזורי פעילות]]&gt;1),1,"")</f>
        <v/>
      </c>
      <c r="U1215" s="14" t="str">
        <f>IF(OR(AND(טבלה20[[#This Row],[מחזורי פעילות]]&lt;&gt;"",Q1216=""),AND(טבלה20[[#This Row],[פעילות]]=3,Q1216=1)),טבלה20[[#This Row],[מחזורי פעילות]],"")</f>
        <v/>
      </c>
      <c r="V1215" s="14" t="str">
        <f>IF(טבלה20[[#This Row],[באיזה מחזור נעקר אחרי קביעה?]]&lt;&gt;"",1,"")</f>
        <v/>
      </c>
      <c r="W1215" s="14" t="str">
        <f>IF(AND(טבלה20[[#This Row],[באיזה מחזור נעקר אחרי קביעה?]]&lt;&gt;"",טבלה20[[#This Row],[CycleNumber]]&gt;B1216),טבלה20[[#This Row],[באיזה מחזור נעקר אחרי קביעה?]],"")</f>
        <v/>
      </c>
      <c r="X1215" s="14" t="str">
        <f>IF(AND(טבלה20[[#This Row],[הפרש קבוע אחרון]]&lt;&gt;"",J1214=""),טבלה20[[#This Row],[CycleNumber]],"")</f>
        <v/>
      </c>
      <c r="Y1215" s="14">
        <f>IF(OR(טבלה20[[#This Row],[CycleNumber]]&gt;B1216,B1216=""),טבלה20[[#This Row],[CycleNumber]],"")</f>
        <v>12</v>
      </c>
      <c r="Z12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5" t="s">
        <v>103</v>
      </c>
      <c r="AS1215">
        <v>11</v>
      </c>
      <c r="AT1215">
        <v>26</v>
      </c>
      <c r="AU1215">
        <f t="shared" si="39"/>
        <v>0</v>
      </c>
      <c r="AV1215" t="str">
        <f t="shared" si="40"/>
        <v/>
      </c>
    </row>
    <row r="1216" spans="1:48" x14ac:dyDescent="0.25">
      <c r="A1216" t="s">
        <v>17</v>
      </c>
      <c r="B1216">
        <v>1</v>
      </c>
      <c r="C1216">
        <v>0</v>
      </c>
      <c r="D1216">
        <v>1</v>
      </c>
      <c r="E1216">
        <v>0</v>
      </c>
      <c r="F1216">
        <v>27</v>
      </c>
      <c r="G1216">
        <f>טבלה20[[#This Row],[LengthofCycle]]+1</f>
        <v>28</v>
      </c>
      <c r="H1216" t="str">
        <f>IF(טבלה20[[#This Row],[CycleNumber]]&gt;2,IF(AND(טבלה20[[#This Row],[LengthofCycle]]-F1215=F1215-F1214,טבלה20[[#This Row],[LengthofCycle]]-F1215&lt;&gt;0),1,""),"")</f>
        <v/>
      </c>
      <c r="I1216" t="str">
        <f>IF(טבלה20[[#This Row],[דילוג]]=1,SUM(H1216:H1217),"")</f>
        <v/>
      </c>
      <c r="J1216" t="str">
        <f>IF(AND(טבלה20[[#This Row],[CycleNumber]]&gt;B1215,טבלה20[[#This Row],[CycleNumber]]&gt;2),IF(טבלה20[[#This Row],[דילוג]]=1,טבלה20[[#This Row],[LengthofCycle]]-F1215,J1215),"")</f>
        <v/>
      </c>
      <c r="K1216" t="str">
        <f>IF(AND(טבלה20[[#This Row],[CycleNumber]]&gt;B1215,טבלה20[[#This Row],[CycleNumber]]&gt;2),IF(טבלה20[[#This Row],[דילוג]]=1,1,IF(MAX(K1214:K1215)=1,1,IF(טבלה20[[#This Row],[LengthofCycle]]-F1215&lt;&gt;טבלה20[[#This Row],[הפרש קבוע אחרון]],0,""))),"")</f>
        <v/>
      </c>
      <c r="L1216" t="str">
        <f>IF(טבלה20[[#This Row],[CycleNumber]]&lt;3,"",IF(טבלה20[[#This Row],[דילוג]]=1,1,IF(L1215="","",IF(טבלה20[[#This Row],[LengthofCycle]]-F1215=טבלה20[[#This Row],[הפרש קבוע אחרון]],1,IF(L1215+1&gt;3,"",L1215+1)))))</f>
        <v/>
      </c>
      <c r="M1216" t="str">
        <f>IF(AND(טבלה20[[#This Row],[פעילות]]=1,L1217=2,L1218=1,B1218&gt;טבלה20[[#This Row],[CycleNumber]]),1,"")</f>
        <v/>
      </c>
      <c r="N1216" t="str">
        <f>IF(AND(טבלה20[[#This Row],[האם יש לאישה וסת דילוג?]]=1,טבלה20[[#This Row],[CycleNumber]]&gt;5),IF(AND(טבלה20[[#This Row],[LengthofCycle]]=F1213,F1215=F1212,F1214=F1211),1,""),"")</f>
        <v/>
      </c>
      <c r="O1216" t="str">
        <f>IF(OR(טבלה20[[#This Row],[פעילות]]="",L1215=""),"",IF(טבלה20[[#This Row],[פעילות]]=1,1,0))</f>
        <v/>
      </c>
      <c r="P1216" t="str">
        <f>IF(AND(טבלה20[[#This Row],[הפרש קבוע אחרון]]&lt;&gt;"",טבלה20[[#This Row],[CycleNumber]]&lt;B1217,B1217&lt;&gt;"",טבלה20[[#This Row],[פעילות]]&lt;4),IF(F1217-טבלה20[[#This Row],[LengthofCycle]]=טבלה20[[#This Row],[הפרש קבוע אחרון]],1,0),"")</f>
        <v/>
      </c>
      <c r="Q1216" s="14" t="str">
        <f>IF(טבלה20[[#This Row],[פעילות]]="","",IF(OR(Q1215="",AND(טבלה20[[#This Row],[דילוג]]=1,L1215=3)),1,Q1215+1))</f>
        <v/>
      </c>
      <c r="R1216" s="14" t="str">
        <f>IF(AND(טבלה20[[#This Row],[מחזורי פעילות]]=3,H1217=1,טבלה20[[#This Row],[הפרש קבוע אחרון]]&lt;&gt;J1217),1,"")</f>
        <v/>
      </c>
      <c r="S1216" s="14" t="str">
        <f>IF(AND(טבלה20[[#This Row],[מחזורי פעילות]]=3,H1217=1,טבלה20[[#This Row],[הפרש קבוע אחרון]]=J1217),1,"")</f>
        <v/>
      </c>
      <c r="T1216" s="14" t="str">
        <f>IF(AND(טבלה20[[#This Row],[דילוג]]=1,טבלה20[[#This Row],[הפרש קבוע אחרון]]=J1215,טבלה20[[#This Row],[מחזורי פעילות]]&gt;1),1,"")</f>
        <v/>
      </c>
      <c r="U1216" s="14" t="str">
        <f>IF(OR(AND(טבלה20[[#This Row],[מחזורי פעילות]]&lt;&gt;"",Q1217=""),AND(טבלה20[[#This Row],[פעילות]]=3,Q1217=1)),טבלה20[[#This Row],[מחזורי פעילות]],"")</f>
        <v/>
      </c>
      <c r="V1216" s="14" t="str">
        <f>IF(טבלה20[[#This Row],[באיזה מחזור נעקר אחרי קביעה?]]&lt;&gt;"",1,"")</f>
        <v/>
      </c>
      <c r="W1216" s="14" t="str">
        <f>IF(AND(טבלה20[[#This Row],[באיזה מחזור נעקר אחרי קביעה?]]&lt;&gt;"",טבלה20[[#This Row],[CycleNumber]]&gt;B1217),טבלה20[[#This Row],[באיזה מחזור נעקר אחרי קביעה?]],"")</f>
        <v/>
      </c>
      <c r="X1216" s="14" t="str">
        <f>IF(AND(טבלה20[[#This Row],[הפרש קבוע אחרון]]&lt;&gt;"",J1215=""),טבלה20[[#This Row],[CycleNumber]],"")</f>
        <v/>
      </c>
      <c r="Y1216" s="14" t="str">
        <f>IF(OR(טבלה20[[#This Row],[CycleNumber]]&gt;B1217,B1217=""),טבלה20[[#This Row],[CycleNumber]],"")</f>
        <v/>
      </c>
      <c r="Z12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6" t="s">
        <v>103</v>
      </c>
      <c r="AS1216">
        <v>12</v>
      </c>
      <c r="AT1216">
        <v>27</v>
      </c>
      <c r="AU1216">
        <f t="shared" si="39"/>
        <v>0</v>
      </c>
      <c r="AV1216" t="str">
        <f t="shared" si="40"/>
        <v/>
      </c>
    </row>
    <row r="1217" spans="1:48" x14ac:dyDescent="0.25">
      <c r="A1217" t="s">
        <v>17</v>
      </c>
      <c r="B1217">
        <v>2</v>
      </c>
      <c r="C1217">
        <v>0</v>
      </c>
      <c r="D1217">
        <v>1</v>
      </c>
      <c r="E1217">
        <v>0</v>
      </c>
      <c r="F1217">
        <v>27</v>
      </c>
      <c r="G1217">
        <f>טבלה20[[#This Row],[LengthofCycle]]+1</f>
        <v>28</v>
      </c>
      <c r="H1217" t="str">
        <f>IF(טבלה20[[#This Row],[CycleNumber]]&gt;2,IF(AND(טבלה20[[#This Row],[LengthofCycle]]-F1216=F1216-F1215,טבלה20[[#This Row],[LengthofCycle]]-F1216&lt;&gt;0),1,""),"")</f>
        <v/>
      </c>
      <c r="I1217" t="str">
        <f>IF(טבלה20[[#This Row],[דילוג]]=1,SUM(H1217:H1218),"")</f>
        <v/>
      </c>
      <c r="J1217" t="str">
        <f>IF(AND(טבלה20[[#This Row],[CycleNumber]]&gt;B1216,טבלה20[[#This Row],[CycleNumber]]&gt;2),IF(טבלה20[[#This Row],[דילוג]]=1,טבלה20[[#This Row],[LengthofCycle]]-F1216,J1216),"")</f>
        <v/>
      </c>
      <c r="K1217" t="str">
        <f>IF(AND(טבלה20[[#This Row],[CycleNumber]]&gt;B1216,טבלה20[[#This Row],[CycleNumber]]&gt;2),IF(טבלה20[[#This Row],[דילוג]]=1,1,IF(MAX(K1215:K1216)=1,1,IF(טבלה20[[#This Row],[LengthofCycle]]-F1216&lt;&gt;טבלה20[[#This Row],[הפרש קבוע אחרון]],0,""))),"")</f>
        <v/>
      </c>
      <c r="L1217" t="str">
        <f>IF(טבלה20[[#This Row],[CycleNumber]]&lt;3,"",IF(טבלה20[[#This Row],[דילוג]]=1,1,IF(L1216="","",IF(טבלה20[[#This Row],[LengthofCycle]]-F1216=טבלה20[[#This Row],[הפרש קבוע אחרון]],1,IF(L1216+1&gt;3,"",L1216+1)))))</f>
        <v/>
      </c>
      <c r="M1217" t="str">
        <f>IF(AND(טבלה20[[#This Row],[פעילות]]=1,L1218=2,L1219=1,B1219&gt;טבלה20[[#This Row],[CycleNumber]]),1,"")</f>
        <v/>
      </c>
      <c r="N1217" t="str">
        <f>IF(AND(טבלה20[[#This Row],[האם יש לאישה וסת דילוג?]]=1,טבלה20[[#This Row],[CycleNumber]]&gt;5),IF(AND(טבלה20[[#This Row],[LengthofCycle]]=F1214,F1216=F1213,F1215=F1212),1,""),"")</f>
        <v/>
      </c>
      <c r="O1217" t="str">
        <f>IF(OR(טבלה20[[#This Row],[פעילות]]="",L1216=""),"",IF(טבלה20[[#This Row],[פעילות]]=1,1,0))</f>
        <v/>
      </c>
      <c r="P1217" t="str">
        <f>IF(AND(טבלה20[[#This Row],[הפרש קבוע אחרון]]&lt;&gt;"",טבלה20[[#This Row],[CycleNumber]]&lt;B1218,B1218&lt;&gt;"",טבלה20[[#This Row],[פעילות]]&lt;4),IF(F1218-טבלה20[[#This Row],[LengthofCycle]]=טבלה20[[#This Row],[הפרש קבוע אחרון]],1,0),"")</f>
        <v/>
      </c>
      <c r="Q1217" s="14" t="str">
        <f>IF(טבלה20[[#This Row],[פעילות]]="","",IF(OR(Q1216="",AND(טבלה20[[#This Row],[דילוג]]=1,L1216=3)),1,Q1216+1))</f>
        <v/>
      </c>
      <c r="R1217" s="14" t="str">
        <f>IF(AND(טבלה20[[#This Row],[מחזורי פעילות]]=3,H1218=1,טבלה20[[#This Row],[הפרש קבוע אחרון]]&lt;&gt;J1218),1,"")</f>
        <v/>
      </c>
      <c r="S1217" s="14" t="str">
        <f>IF(AND(טבלה20[[#This Row],[מחזורי פעילות]]=3,H1218=1,טבלה20[[#This Row],[הפרש קבוע אחרון]]=J1218),1,"")</f>
        <v/>
      </c>
      <c r="T1217" s="14" t="str">
        <f>IF(AND(טבלה20[[#This Row],[דילוג]]=1,טבלה20[[#This Row],[הפרש קבוע אחרון]]=J1216,טבלה20[[#This Row],[מחזורי פעילות]]&gt;1),1,"")</f>
        <v/>
      </c>
      <c r="U1217" s="14" t="str">
        <f>IF(OR(AND(טבלה20[[#This Row],[מחזורי פעילות]]&lt;&gt;"",Q1218=""),AND(טבלה20[[#This Row],[פעילות]]=3,Q1218=1)),טבלה20[[#This Row],[מחזורי פעילות]],"")</f>
        <v/>
      </c>
      <c r="V1217" s="14" t="str">
        <f>IF(טבלה20[[#This Row],[באיזה מחזור נעקר אחרי קביעה?]]&lt;&gt;"",1,"")</f>
        <v/>
      </c>
      <c r="W1217" s="14" t="str">
        <f>IF(AND(טבלה20[[#This Row],[באיזה מחזור נעקר אחרי קביעה?]]&lt;&gt;"",טבלה20[[#This Row],[CycleNumber]]&gt;B1218),טבלה20[[#This Row],[באיזה מחזור נעקר אחרי קביעה?]],"")</f>
        <v/>
      </c>
      <c r="X1217" s="14" t="str">
        <f>IF(AND(טבלה20[[#This Row],[הפרש קבוע אחרון]]&lt;&gt;"",J1216=""),טבלה20[[#This Row],[CycleNumber]],"")</f>
        <v/>
      </c>
      <c r="Y1217" s="14" t="str">
        <f>IF(OR(טבלה20[[#This Row],[CycleNumber]]&gt;B1218,B1218=""),טבלה20[[#This Row],[CycleNumber]],"")</f>
        <v/>
      </c>
      <c r="Z12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7" t="s">
        <v>17</v>
      </c>
      <c r="AS1217">
        <v>1</v>
      </c>
      <c r="AT1217">
        <v>27</v>
      </c>
      <c r="AU1217" t="str">
        <f t="shared" si="39"/>
        <v/>
      </c>
      <c r="AV1217" t="str">
        <f t="shared" si="40"/>
        <v/>
      </c>
    </row>
    <row r="1218" spans="1:48" x14ac:dyDescent="0.25">
      <c r="A1218" t="s">
        <v>17</v>
      </c>
      <c r="B1218">
        <v>3</v>
      </c>
      <c r="C1218">
        <v>0</v>
      </c>
      <c r="D1218">
        <v>1</v>
      </c>
      <c r="E1218">
        <v>0</v>
      </c>
      <c r="F1218">
        <v>26</v>
      </c>
      <c r="G1218">
        <f>טבלה20[[#This Row],[LengthofCycle]]+1</f>
        <v>27</v>
      </c>
      <c r="H1218" t="str">
        <f>IF(טבלה20[[#This Row],[CycleNumber]]&gt;2,IF(AND(טבלה20[[#This Row],[LengthofCycle]]-F1217=F1217-F1216,טבלה20[[#This Row],[LengthofCycle]]-F1217&lt;&gt;0),1,""),"")</f>
        <v/>
      </c>
      <c r="I1218" t="str">
        <f>IF(טבלה20[[#This Row],[דילוג]]=1,SUM(H1218:H1219),"")</f>
        <v/>
      </c>
      <c r="J1218" t="str">
        <f>IF(AND(טבלה20[[#This Row],[CycleNumber]]&gt;B1217,טבלה20[[#This Row],[CycleNumber]]&gt;2),IF(טבלה20[[#This Row],[דילוג]]=1,טבלה20[[#This Row],[LengthofCycle]]-F1217,J1217),"")</f>
        <v/>
      </c>
      <c r="K1218">
        <f>IF(AND(טבלה20[[#This Row],[CycleNumber]]&gt;B1217,טבלה20[[#This Row],[CycleNumber]]&gt;2),IF(טבלה20[[#This Row],[דילוג]]=1,1,IF(MAX(K1216:K1217)=1,1,IF(טבלה20[[#This Row],[LengthofCycle]]-F1217&lt;&gt;טבלה20[[#This Row],[הפרש קבוע אחרון]],0,""))),"")</f>
        <v>0</v>
      </c>
      <c r="L1218" t="str">
        <f>IF(טבלה20[[#This Row],[CycleNumber]]&lt;3,"",IF(טבלה20[[#This Row],[דילוג]]=1,1,IF(L1217="","",IF(טבלה20[[#This Row],[LengthofCycle]]-F1217=טבלה20[[#This Row],[הפרש קבוע אחרון]],1,IF(L1217+1&gt;3,"",L1217+1)))))</f>
        <v/>
      </c>
      <c r="M1218" t="str">
        <f>IF(AND(טבלה20[[#This Row],[פעילות]]=1,L1219=2,L1220=1,B1220&gt;טבלה20[[#This Row],[CycleNumber]]),1,"")</f>
        <v/>
      </c>
      <c r="N1218" t="str">
        <f>IF(AND(טבלה20[[#This Row],[האם יש לאישה וסת דילוג?]]=1,טבלה20[[#This Row],[CycleNumber]]&gt;5),IF(AND(טבלה20[[#This Row],[LengthofCycle]]=F1215,F1217=F1214,F1216=F1213),1,""),"")</f>
        <v/>
      </c>
      <c r="O1218" t="str">
        <f>IF(OR(טבלה20[[#This Row],[פעילות]]="",L1217=""),"",IF(טבלה20[[#This Row],[פעילות]]=1,1,0))</f>
        <v/>
      </c>
      <c r="P1218" t="str">
        <f>IF(AND(טבלה20[[#This Row],[הפרש קבוע אחרון]]&lt;&gt;"",טבלה20[[#This Row],[CycleNumber]]&lt;B1219,B1219&lt;&gt;"",טבלה20[[#This Row],[פעילות]]&lt;4),IF(F1219-טבלה20[[#This Row],[LengthofCycle]]=טבלה20[[#This Row],[הפרש קבוע אחרון]],1,0),"")</f>
        <v/>
      </c>
      <c r="Q1218" s="14" t="str">
        <f>IF(טבלה20[[#This Row],[פעילות]]="","",IF(OR(Q1217="",AND(טבלה20[[#This Row],[דילוג]]=1,L1217=3)),1,Q1217+1))</f>
        <v/>
      </c>
      <c r="R1218" s="14" t="str">
        <f>IF(AND(טבלה20[[#This Row],[מחזורי פעילות]]=3,H1219=1,טבלה20[[#This Row],[הפרש קבוע אחרון]]&lt;&gt;J1219),1,"")</f>
        <v/>
      </c>
      <c r="S1218" s="14" t="str">
        <f>IF(AND(טבלה20[[#This Row],[מחזורי פעילות]]=3,H1219=1,טבלה20[[#This Row],[הפרש קבוע אחרון]]=J1219),1,"")</f>
        <v/>
      </c>
      <c r="T1218" s="14" t="str">
        <f>IF(AND(טבלה20[[#This Row],[דילוג]]=1,טבלה20[[#This Row],[הפרש קבוע אחרון]]=J1217,טבלה20[[#This Row],[מחזורי פעילות]]&gt;1),1,"")</f>
        <v/>
      </c>
      <c r="U1218" s="14" t="str">
        <f>IF(OR(AND(טבלה20[[#This Row],[מחזורי פעילות]]&lt;&gt;"",Q1219=""),AND(טבלה20[[#This Row],[פעילות]]=3,Q1219=1)),טבלה20[[#This Row],[מחזורי פעילות]],"")</f>
        <v/>
      </c>
      <c r="V1218" s="14" t="str">
        <f>IF(טבלה20[[#This Row],[באיזה מחזור נעקר אחרי קביעה?]]&lt;&gt;"",1,"")</f>
        <v/>
      </c>
      <c r="W1218" s="14" t="str">
        <f>IF(AND(טבלה20[[#This Row],[באיזה מחזור נעקר אחרי קביעה?]]&lt;&gt;"",טבלה20[[#This Row],[CycleNumber]]&gt;B1219),טבלה20[[#This Row],[באיזה מחזור נעקר אחרי קביעה?]],"")</f>
        <v/>
      </c>
      <c r="X1218" s="14" t="str">
        <f>IF(AND(טבלה20[[#This Row],[הפרש קבוע אחרון]]&lt;&gt;"",J1217=""),טבלה20[[#This Row],[CycleNumber]],"")</f>
        <v/>
      </c>
      <c r="Y1218" s="14" t="str">
        <f>IF(OR(טבלה20[[#This Row],[CycleNumber]]&gt;B1219,B1219=""),טבלה20[[#This Row],[CycleNumber]],"")</f>
        <v/>
      </c>
      <c r="Z12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8" t="s">
        <v>17</v>
      </c>
      <c r="AS1218">
        <v>2</v>
      </c>
      <c r="AT1218">
        <v>27</v>
      </c>
      <c r="AU1218" t="str">
        <f t="shared" si="39"/>
        <v/>
      </c>
      <c r="AV1218" t="str">
        <f t="shared" si="40"/>
        <v/>
      </c>
    </row>
    <row r="1219" spans="1:48" x14ac:dyDescent="0.25">
      <c r="A1219" t="s">
        <v>17</v>
      </c>
      <c r="B1219">
        <v>4</v>
      </c>
      <c r="C1219">
        <v>0</v>
      </c>
      <c r="D1219">
        <v>1</v>
      </c>
      <c r="E1219">
        <v>0</v>
      </c>
      <c r="F1219">
        <v>27</v>
      </c>
      <c r="G1219">
        <f>טבלה20[[#This Row],[LengthofCycle]]+1</f>
        <v>28</v>
      </c>
      <c r="H1219" t="str">
        <f>IF(טבלה20[[#This Row],[CycleNumber]]&gt;2,IF(AND(טבלה20[[#This Row],[LengthofCycle]]-F1218=F1218-F1217,טבלה20[[#This Row],[LengthofCycle]]-F1218&lt;&gt;0),1,""),"")</f>
        <v/>
      </c>
      <c r="I1219" t="str">
        <f>IF(טבלה20[[#This Row],[דילוג]]=1,SUM(H1219:H1220),"")</f>
        <v/>
      </c>
      <c r="J1219" t="str">
        <f>IF(AND(טבלה20[[#This Row],[CycleNumber]]&gt;B1218,טבלה20[[#This Row],[CycleNumber]]&gt;2),IF(טבלה20[[#This Row],[דילוג]]=1,טבלה20[[#This Row],[LengthofCycle]]-F1218,J1218),"")</f>
        <v/>
      </c>
      <c r="K1219">
        <f>IF(AND(טבלה20[[#This Row],[CycleNumber]]&gt;B1218,טבלה20[[#This Row],[CycleNumber]]&gt;2),IF(טבלה20[[#This Row],[דילוג]]=1,1,IF(MAX(K1217:K1218)=1,1,IF(טבלה20[[#This Row],[LengthofCycle]]-F1218&lt;&gt;טבלה20[[#This Row],[הפרש קבוע אחרון]],0,""))),"")</f>
        <v>0</v>
      </c>
      <c r="L1219" t="str">
        <f>IF(טבלה20[[#This Row],[CycleNumber]]&lt;3,"",IF(טבלה20[[#This Row],[דילוג]]=1,1,IF(L1218="","",IF(טבלה20[[#This Row],[LengthofCycle]]-F1218=טבלה20[[#This Row],[הפרש קבוע אחרון]],1,IF(L1218+1&gt;3,"",L1218+1)))))</f>
        <v/>
      </c>
      <c r="M1219" t="str">
        <f>IF(AND(טבלה20[[#This Row],[פעילות]]=1,L1220=2,L1221=1,B1221&gt;טבלה20[[#This Row],[CycleNumber]]),1,"")</f>
        <v/>
      </c>
      <c r="N1219" t="str">
        <f>IF(AND(טבלה20[[#This Row],[האם יש לאישה וסת דילוג?]]=1,טבלה20[[#This Row],[CycleNumber]]&gt;5),IF(AND(טבלה20[[#This Row],[LengthofCycle]]=F1216,F1218=F1215,F1217=F1214),1,""),"")</f>
        <v/>
      </c>
      <c r="O1219" t="str">
        <f>IF(OR(טבלה20[[#This Row],[פעילות]]="",L1218=""),"",IF(טבלה20[[#This Row],[פעילות]]=1,1,0))</f>
        <v/>
      </c>
      <c r="P1219" t="str">
        <f>IF(AND(טבלה20[[#This Row],[הפרש קבוע אחרון]]&lt;&gt;"",טבלה20[[#This Row],[CycleNumber]]&lt;B1220,B1220&lt;&gt;"",טבלה20[[#This Row],[פעילות]]&lt;4),IF(F1220-טבלה20[[#This Row],[LengthofCycle]]=טבלה20[[#This Row],[הפרש קבוע אחרון]],1,0),"")</f>
        <v/>
      </c>
      <c r="Q1219" s="14" t="str">
        <f>IF(טבלה20[[#This Row],[פעילות]]="","",IF(OR(Q1218="",AND(טבלה20[[#This Row],[דילוג]]=1,L1218=3)),1,Q1218+1))</f>
        <v/>
      </c>
      <c r="R1219" s="14" t="str">
        <f>IF(AND(טבלה20[[#This Row],[מחזורי פעילות]]=3,H1220=1,טבלה20[[#This Row],[הפרש קבוע אחרון]]&lt;&gt;J1220),1,"")</f>
        <v/>
      </c>
      <c r="S1219" s="14" t="str">
        <f>IF(AND(טבלה20[[#This Row],[מחזורי פעילות]]=3,H1220=1,טבלה20[[#This Row],[הפרש קבוע אחרון]]=J1220),1,"")</f>
        <v/>
      </c>
      <c r="T1219" s="14" t="str">
        <f>IF(AND(טבלה20[[#This Row],[דילוג]]=1,טבלה20[[#This Row],[הפרש קבוע אחרון]]=J1218,טבלה20[[#This Row],[מחזורי פעילות]]&gt;1),1,"")</f>
        <v/>
      </c>
      <c r="U1219" s="14" t="str">
        <f>IF(OR(AND(טבלה20[[#This Row],[מחזורי פעילות]]&lt;&gt;"",Q1220=""),AND(טבלה20[[#This Row],[פעילות]]=3,Q1220=1)),טבלה20[[#This Row],[מחזורי פעילות]],"")</f>
        <v/>
      </c>
      <c r="V1219" s="14" t="str">
        <f>IF(טבלה20[[#This Row],[באיזה מחזור נעקר אחרי קביעה?]]&lt;&gt;"",1,"")</f>
        <v/>
      </c>
      <c r="W1219" s="14" t="str">
        <f>IF(AND(טבלה20[[#This Row],[באיזה מחזור נעקר אחרי קביעה?]]&lt;&gt;"",טבלה20[[#This Row],[CycleNumber]]&gt;B1220),טבלה20[[#This Row],[באיזה מחזור נעקר אחרי קביעה?]],"")</f>
        <v/>
      </c>
      <c r="X1219" s="14" t="str">
        <f>IF(AND(טבלה20[[#This Row],[הפרש קבוע אחרון]]&lt;&gt;"",J1218=""),טבלה20[[#This Row],[CycleNumber]],"")</f>
        <v/>
      </c>
      <c r="Y1219" s="14" t="str">
        <f>IF(OR(טבלה20[[#This Row],[CycleNumber]]&gt;B1220,B1220=""),טבלה20[[#This Row],[CycleNumber]],"")</f>
        <v/>
      </c>
      <c r="Z12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19" t="s">
        <v>17</v>
      </c>
      <c r="AS1219">
        <v>3</v>
      </c>
      <c r="AT1219">
        <v>26</v>
      </c>
      <c r="AU1219">
        <f t="shared" si="39"/>
        <v>0</v>
      </c>
      <c r="AV1219" t="str">
        <f t="shared" si="40"/>
        <v/>
      </c>
    </row>
    <row r="1220" spans="1:48" x14ac:dyDescent="0.25">
      <c r="A1220" t="s">
        <v>17</v>
      </c>
      <c r="B1220">
        <v>5</v>
      </c>
      <c r="C1220">
        <v>0</v>
      </c>
      <c r="D1220">
        <v>0</v>
      </c>
      <c r="E1220">
        <v>0</v>
      </c>
      <c r="F1220">
        <v>26</v>
      </c>
      <c r="G1220">
        <f>טבלה20[[#This Row],[LengthofCycle]]+1</f>
        <v>27</v>
      </c>
      <c r="H1220" t="str">
        <f>IF(טבלה20[[#This Row],[CycleNumber]]&gt;2,IF(AND(טבלה20[[#This Row],[LengthofCycle]]-F1219=F1219-F1218,טבלה20[[#This Row],[LengthofCycle]]-F1219&lt;&gt;0),1,""),"")</f>
        <v/>
      </c>
      <c r="I1220" t="str">
        <f>IF(טבלה20[[#This Row],[דילוג]]=1,SUM(H1220:H1221),"")</f>
        <v/>
      </c>
      <c r="J1220" t="str">
        <f>IF(AND(טבלה20[[#This Row],[CycleNumber]]&gt;B1219,טבלה20[[#This Row],[CycleNumber]]&gt;2),IF(טבלה20[[#This Row],[דילוג]]=1,טבלה20[[#This Row],[LengthofCycle]]-F1219,J1219),"")</f>
        <v/>
      </c>
      <c r="K1220">
        <f>IF(AND(טבלה20[[#This Row],[CycleNumber]]&gt;B1219,טבלה20[[#This Row],[CycleNumber]]&gt;2),IF(טבלה20[[#This Row],[דילוג]]=1,1,IF(MAX(K1218:K1219)=1,1,IF(טבלה20[[#This Row],[LengthofCycle]]-F1219&lt;&gt;טבלה20[[#This Row],[הפרש קבוע אחרון]],0,""))),"")</f>
        <v>0</v>
      </c>
      <c r="L1220" t="str">
        <f>IF(טבלה20[[#This Row],[CycleNumber]]&lt;3,"",IF(טבלה20[[#This Row],[דילוג]]=1,1,IF(L1219="","",IF(טבלה20[[#This Row],[LengthofCycle]]-F1219=טבלה20[[#This Row],[הפרש קבוע אחרון]],1,IF(L1219+1&gt;3,"",L1219+1)))))</f>
        <v/>
      </c>
      <c r="M1220" t="str">
        <f>IF(AND(טבלה20[[#This Row],[פעילות]]=1,L1221=2,L1222=1,B1222&gt;טבלה20[[#This Row],[CycleNumber]]),1,"")</f>
        <v/>
      </c>
      <c r="N1220" t="str">
        <f>IF(AND(טבלה20[[#This Row],[האם יש לאישה וסת דילוג?]]=1,טבלה20[[#This Row],[CycleNumber]]&gt;5),IF(AND(טבלה20[[#This Row],[LengthofCycle]]=F1217,F1219=F1216,F1218=F1215),1,""),"")</f>
        <v/>
      </c>
      <c r="O1220" t="str">
        <f>IF(OR(טבלה20[[#This Row],[פעילות]]="",L1219=""),"",IF(טבלה20[[#This Row],[פעילות]]=1,1,0))</f>
        <v/>
      </c>
      <c r="P1220" t="str">
        <f>IF(AND(טבלה20[[#This Row],[הפרש קבוע אחרון]]&lt;&gt;"",טבלה20[[#This Row],[CycleNumber]]&lt;B1221,B1221&lt;&gt;"",טבלה20[[#This Row],[פעילות]]&lt;4),IF(F1221-טבלה20[[#This Row],[LengthofCycle]]=טבלה20[[#This Row],[הפרש קבוע אחרון]],1,0),"")</f>
        <v/>
      </c>
      <c r="Q1220" s="14" t="str">
        <f>IF(טבלה20[[#This Row],[פעילות]]="","",IF(OR(Q1219="",AND(טבלה20[[#This Row],[דילוג]]=1,L1219=3)),1,Q1219+1))</f>
        <v/>
      </c>
      <c r="R1220" s="14" t="str">
        <f>IF(AND(טבלה20[[#This Row],[מחזורי פעילות]]=3,H1221=1,טבלה20[[#This Row],[הפרש קבוע אחרון]]&lt;&gt;J1221),1,"")</f>
        <v/>
      </c>
      <c r="S1220" s="14" t="str">
        <f>IF(AND(טבלה20[[#This Row],[מחזורי פעילות]]=3,H1221=1,טבלה20[[#This Row],[הפרש קבוע אחרון]]=J1221),1,"")</f>
        <v/>
      </c>
      <c r="T1220" s="14" t="str">
        <f>IF(AND(טבלה20[[#This Row],[דילוג]]=1,טבלה20[[#This Row],[הפרש קבוע אחרון]]=J1219,טבלה20[[#This Row],[מחזורי פעילות]]&gt;1),1,"")</f>
        <v/>
      </c>
      <c r="U1220" s="14" t="str">
        <f>IF(OR(AND(טבלה20[[#This Row],[מחזורי פעילות]]&lt;&gt;"",Q1221=""),AND(טבלה20[[#This Row],[פעילות]]=3,Q1221=1)),טבלה20[[#This Row],[מחזורי פעילות]],"")</f>
        <v/>
      </c>
      <c r="V1220" s="14" t="str">
        <f>IF(טבלה20[[#This Row],[באיזה מחזור נעקר אחרי קביעה?]]&lt;&gt;"",1,"")</f>
        <v/>
      </c>
      <c r="W1220" s="14" t="str">
        <f>IF(AND(טבלה20[[#This Row],[באיזה מחזור נעקר אחרי קביעה?]]&lt;&gt;"",טבלה20[[#This Row],[CycleNumber]]&gt;B1221),טבלה20[[#This Row],[באיזה מחזור נעקר אחרי קביעה?]],"")</f>
        <v/>
      </c>
      <c r="X1220" s="14" t="str">
        <f>IF(AND(טבלה20[[#This Row],[הפרש קבוע אחרון]]&lt;&gt;"",J1219=""),טבלה20[[#This Row],[CycleNumber]],"")</f>
        <v/>
      </c>
      <c r="Y1220" s="14" t="str">
        <f>IF(OR(טבלה20[[#This Row],[CycleNumber]]&gt;B1221,B1221=""),טבלה20[[#This Row],[CycleNumber]],"")</f>
        <v/>
      </c>
      <c r="Z12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0" t="s">
        <v>17</v>
      </c>
      <c r="AS1220">
        <v>4</v>
      </c>
      <c r="AT1220">
        <v>27</v>
      </c>
      <c r="AU1220">
        <f t="shared" si="39"/>
        <v>0</v>
      </c>
      <c r="AV1220" t="str">
        <f t="shared" si="40"/>
        <v/>
      </c>
    </row>
    <row r="1221" spans="1:48" x14ac:dyDescent="0.25">
      <c r="A1221" t="s">
        <v>17</v>
      </c>
      <c r="B1221">
        <v>6</v>
      </c>
      <c r="C1221">
        <v>0</v>
      </c>
      <c r="D1221">
        <v>1</v>
      </c>
      <c r="E1221">
        <v>0</v>
      </c>
      <c r="F1221">
        <v>26</v>
      </c>
      <c r="G1221">
        <f>טבלה20[[#This Row],[LengthofCycle]]+1</f>
        <v>27</v>
      </c>
      <c r="H1221" t="str">
        <f>IF(טבלה20[[#This Row],[CycleNumber]]&gt;2,IF(AND(טבלה20[[#This Row],[LengthofCycle]]-F1220=F1220-F1219,טבלה20[[#This Row],[LengthofCycle]]-F1220&lt;&gt;0),1,""),"")</f>
        <v/>
      </c>
      <c r="I1221" t="str">
        <f>IF(טבלה20[[#This Row],[דילוג]]=1,SUM(H1221:H1222),"")</f>
        <v/>
      </c>
      <c r="J1221" t="str">
        <f>IF(AND(טבלה20[[#This Row],[CycleNumber]]&gt;B1220,טבלה20[[#This Row],[CycleNumber]]&gt;2),IF(טבלה20[[#This Row],[דילוג]]=1,טבלה20[[#This Row],[LengthofCycle]]-F1220,J1220),"")</f>
        <v/>
      </c>
      <c r="K1221">
        <f>IF(AND(טבלה20[[#This Row],[CycleNumber]]&gt;B1220,טבלה20[[#This Row],[CycleNumber]]&gt;2),IF(טבלה20[[#This Row],[דילוג]]=1,1,IF(MAX(K1219:K1220)=1,1,IF(טבלה20[[#This Row],[LengthofCycle]]-F1220&lt;&gt;טבלה20[[#This Row],[הפרש קבוע אחרון]],0,""))),"")</f>
        <v>0</v>
      </c>
      <c r="L1221" t="str">
        <f>IF(טבלה20[[#This Row],[CycleNumber]]&lt;3,"",IF(טבלה20[[#This Row],[דילוג]]=1,1,IF(L1220="","",IF(טבלה20[[#This Row],[LengthofCycle]]-F1220=טבלה20[[#This Row],[הפרש קבוע אחרון]],1,IF(L1220+1&gt;3,"",L1220+1)))))</f>
        <v/>
      </c>
      <c r="M1221" t="str">
        <f>IF(AND(טבלה20[[#This Row],[פעילות]]=1,L1222=2,L1223=1,B1223&gt;טבלה20[[#This Row],[CycleNumber]]),1,"")</f>
        <v/>
      </c>
      <c r="N1221" t="str">
        <f>IF(AND(טבלה20[[#This Row],[האם יש לאישה וסת דילוג?]]=1,טבלה20[[#This Row],[CycleNumber]]&gt;5),IF(AND(טבלה20[[#This Row],[LengthofCycle]]=F1218,F1220=F1217,F1219=F1216),1,""),"")</f>
        <v/>
      </c>
      <c r="O1221" t="str">
        <f>IF(OR(טבלה20[[#This Row],[פעילות]]="",L1220=""),"",IF(טבלה20[[#This Row],[פעילות]]=1,1,0))</f>
        <v/>
      </c>
      <c r="P1221" t="str">
        <f>IF(AND(טבלה20[[#This Row],[הפרש קבוע אחרון]]&lt;&gt;"",טבלה20[[#This Row],[CycleNumber]]&lt;B1222,B1222&lt;&gt;"",טבלה20[[#This Row],[פעילות]]&lt;4),IF(F1222-טבלה20[[#This Row],[LengthofCycle]]=טבלה20[[#This Row],[הפרש קבוע אחרון]],1,0),"")</f>
        <v/>
      </c>
      <c r="Q1221" s="14" t="str">
        <f>IF(טבלה20[[#This Row],[פעילות]]="","",IF(OR(Q1220="",AND(טבלה20[[#This Row],[דילוג]]=1,L1220=3)),1,Q1220+1))</f>
        <v/>
      </c>
      <c r="R1221" s="14" t="str">
        <f>IF(AND(טבלה20[[#This Row],[מחזורי פעילות]]=3,H1222=1,טבלה20[[#This Row],[הפרש קבוע אחרון]]&lt;&gt;J1222),1,"")</f>
        <v/>
      </c>
      <c r="S1221" s="14" t="str">
        <f>IF(AND(טבלה20[[#This Row],[מחזורי פעילות]]=3,H1222=1,טבלה20[[#This Row],[הפרש קבוע אחרון]]=J1222),1,"")</f>
        <v/>
      </c>
      <c r="T1221" s="14" t="str">
        <f>IF(AND(טבלה20[[#This Row],[דילוג]]=1,טבלה20[[#This Row],[הפרש קבוע אחרון]]=J1220,טבלה20[[#This Row],[מחזורי פעילות]]&gt;1),1,"")</f>
        <v/>
      </c>
      <c r="U1221" s="14" t="str">
        <f>IF(OR(AND(טבלה20[[#This Row],[מחזורי פעילות]]&lt;&gt;"",Q1222=""),AND(טבלה20[[#This Row],[פעילות]]=3,Q1222=1)),טבלה20[[#This Row],[מחזורי פעילות]],"")</f>
        <v/>
      </c>
      <c r="V1221" s="14" t="str">
        <f>IF(טבלה20[[#This Row],[באיזה מחזור נעקר אחרי קביעה?]]&lt;&gt;"",1,"")</f>
        <v/>
      </c>
      <c r="W1221" s="14" t="str">
        <f>IF(AND(טבלה20[[#This Row],[באיזה מחזור נעקר אחרי קביעה?]]&lt;&gt;"",טבלה20[[#This Row],[CycleNumber]]&gt;B1222),טבלה20[[#This Row],[באיזה מחזור נעקר אחרי קביעה?]],"")</f>
        <v/>
      </c>
      <c r="X1221" s="14" t="str">
        <f>IF(AND(טבלה20[[#This Row],[הפרש קבוע אחרון]]&lt;&gt;"",J1220=""),טבלה20[[#This Row],[CycleNumber]],"")</f>
        <v/>
      </c>
      <c r="Y1221" s="14" t="str">
        <f>IF(OR(טבלה20[[#This Row],[CycleNumber]]&gt;B1222,B1222=""),טבלה20[[#This Row],[CycleNumber]],"")</f>
        <v/>
      </c>
      <c r="Z12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1" t="s">
        <v>17</v>
      </c>
      <c r="AS1221">
        <v>5</v>
      </c>
      <c r="AT1221">
        <v>26</v>
      </c>
      <c r="AU1221">
        <f t="shared" ref="AU1221:AU1284" si="41">IF(AS1221=AS1219+2,IF(AND(AT1219-AT1220=AT1220-AT1221,AT1219-AT1220&lt;&gt;0),1,0),"")</f>
        <v>0</v>
      </c>
      <c r="AV1221" t="str">
        <f t="shared" si="40"/>
        <v/>
      </c>
    </row>
    <row r="1222" spans="1:48" x14ac:dyDescent="0.25">
      <c r="A1222" t="s">
        <v>17</v>
      </c>
      <c r="B1222">
        <v>7</v>
      </c>
      <c r="C1222">
        <v>0</v>
      </c>
      <c r="D1222">
        <v>1</v>
      </c>
      <c r="E1222">
        <v>0</v>
      </c>
      <c r="F1222">
        <v>27</v>
      </c>
      <c r="G1222">
        <f>טבלה20[[#This Row],[LengthofCycle]]+1</f>
        <v>28</v>
      </c>
      <c r="H1222" t="str">
        <f>IF(טבלה20[[#This Row],[CycleNumber]]&gt;2,IF(AND(טבלה20[[#This Row],[LengthofCycle]]-F1221=F1221-F1220,טבלה20[[#This Row],[LengthofCycle]]-F1221&lt;&gt;0),1,""),"")</f>
        <v/>
      </c>
      <c r="I1222" t="str">
        <f>IF(טבלה20[[#This Row],[דילוג]]=1,SUM(H1222:H1223),"")</f>
        <v/>
      </c>
      <c r="J1222" t="str">
        <f>IF(AND(טבלה20[[#This Row],[CycleNumber]]&gt;B1221,טבלה20[[#This Row],[CycleNumber]]&gt;2),IF(טבלה20[[#This Row],[דילוג]]=1,טבלה20[[#This Row],[LengthofCycle]]-F1221,J1221),"")</f>
        <v/>
      </c>
      <c r="K1222">
        <f>IF(AND(טבלה20[[#This Row],[CycleNumber]]&gt;B1221,טבלה20[[#This Row],[CycleNumber]]&gt;2),IF(טבלה20[[#This Row],[דילוג]]=1,1,IF(MAX(K1220:K1221)=1,1,IF(טבלה20[[#This Row],[LengthofCycle]]-F1221&lt;&gt;טבלה20[[#This Row],[הפרש קבוע אחרון]],0,""))),"")</f>
        <v>0</v>
      </c>
      <c r="L1222" t="str">
        <f>IF(טבלה20[[#This Row],[CycleNumber]]&lt;3,"",IF(טבלה20[[#This Row],[דילוג]]=1,1,IF(L1221="","",IF(טבלה20[[#This Row],[LengthofCycle]]-F1221=טבלה20[[#This Row],[הפרש קבוע אחרון]],1,IF(L1221+1&gt;3,"",L1221+1)))))</f>
        <v/>
      </c>
      <c r="M1222" t="str">
        <f>IF(AND(טבלה20[[#This Row],[פעילות]]=1,L1223=2,L1224=1,B1224&gt;טבלה20[[#This Row],[CycleNumber]]),1,"")</f>
        <v/>
      </c>
      <c r="N1222" t="str">
        <f>IF(AND(טבלה20[[#This Row],[האם יש לאישה וסת דילוג?]]=1,טבלה20[[#This Row],[CycleNumber]]&gt;5),IF(AND(טבלה20[[#This Row],[LengthofCycle]]=F1219,F1221=F1218,F1220=F1217),1,""),"")</f>
        <v/>
      </c>
      <c r="O1222" t="str">
        <f>IF(OR(טבלה20[[#This Row],[פעילות]]="",L1221=""),"",IF(טבלה20[[#This Row],[פעילות]]=1,1,0))</f>
        <v/>
      </c>
      <c r="P1222" t="str">
        <f>IF(AND(טבלה20[[#This Row],[הפרש קבוע אחרון]]&lt;&gt;"",טבלה20[[#This Row],[CycleNumber]]&lt;B1223,B1223&lt;&gt;"",טבלה20[[#This Row],[פעילות]]&lt;4),IF(F1223-טבלה20[[#This Row],[LengthofCycle]]=טבלה20[[#This Row],[הפרש קבוע אחרון]],1,0),"")</f>
        <v/>
      </c>
      <c r="Q1222" s="14" t="str">
        <f>IF(טבלה20[[#This Row],[פעילות]]="","",IF(OR(Q1221="",AND(טבלה20[[#This Row],[דילוג]]=1,L1221=3)),1,Q1221+1))</f>
        <v/>
      </c>
      <c r="R1222" s="14" t="str">
        <f>IF(AND(טבלה20[[#This Row],[מחזורי פעילות]]=3,H1223=1,טבלה20[[#This Row],[הפרש קבוע אחרון]]&lt;&gt;J1223),1,"")</f>
        <v/>
      </c>
      <c r="S1222" s="14" t="str">
        <f>IF(AND(טבלה20[[#This Row],[מחזורי פעילות]]=3,H1223=1,טבלה20[[#This Row],[הפרש קבוע אחרון]]=J1223),1,"")</f>
        <v/>
      </c>
      <c r="T1222" s="14" t="str">
        <f>IF(AND(טבלה20[[#This Row],[דילוג]]=1,טבלה20[[#This Row],[הפרש קבוע אחרון]]=J1221,טבלה20[[#This Row],[מחזורי פעילות]]&gt;1),1,"")</f>
        <v/>
      </c>
      <c r="U1222" s="14" t="str">
        <f>IF(OR(AND(טבלה20[[#This Row],[מחזורי פעילות]]&lt;&gt;"",Q1223=""),AND(טבלה20[[#This Row],[פעילות]]=3,Q1223=1)),טבלה20[[#This Row],[מחזורי פעילות]],"")</f>
        <v/>
      </c>
      <c r="V1222" s="14" t="str">
        <f>IF(טבלה20[[#This Row],[באיזה מחזור נעקר אחרי קביעה?]]&lt;&gt;"",1,"")</f>
        <v/>
      </c>
      <c r="W1222" s="14" t="str">
        <f>IF(AND(טבלה20[[#This Row],[באיזה מחזור נעקר אחרי קביעה?]]&lt;&gt;"",טבלה20[[#This Row],[CycleNumber]]&gt;B1223),טבלה20[[#This Row],[באיזה מחזור נעקר אחרי קביעה?]],"")</f>
        <v/>
      </c>
      <c r="X1222" s="14" t="str">
        <f>IF(AND(טבלה20[[#This Row],[הפרש קבוע אחרון]]&lt;&gt;"",J1221=""),טבלה20[[#This Row],[CycleNumber]],"")</f>
        <v/>
      </c>
      <c r="Y1222" s="14" t="str">
        <f>IF(OR(טבלה20[[#This Row],[CycleNumber]]&gt;B1223,B1223=""),טבלה20[[#This Row],[CycleNumber]],"")</f>
        <v/>
      </c>
      <c r="Z12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2" t="s">
        <v>17</v>
      </c>
      <c r="AS1222">
        <v>6</v>
      </c>
      <c r="AT1222">
        <v>26</v>
      </c>
      <c r="AU1222">
        <f t="shared" si="41"/>
        <v>0</v>
      </c>
      <c r="AV1222" t="str">
        <f t="shared" ref="AV1222:AV1285" si="42">IF(AND(AU1222=1,AU1221=1),1,"")</f>
        <v/>
      </c>
    </row>
    <row r="1223" spans="1:48" x14ac:dyDescent="0.25">
      <c r="A1223" t="s">
        <v>17</v>
      </c>
      <c r="B1223">
        <v>8</v>
      </c>
      <c r="C1223">
        <v>0</v>
      </c>
      <c r="D1223">
        <v>0</v>
      </c>
      <c r="E1223">
        <v>0</v>
      </c>
      <c r="F1223">
        <v>28</v>
      </c>
      <c r="G1223">
        <f>טבלה20[[#This Row],[LengthofCycle]]+1</f>
        <v>29</v>
      </c>
      <c r="H1223">
        <f>IF(טבלה20[[#This Row],[CycleNumber]]&gt;2,IF(AND(טבלה20[[#This Row],[LengthofCycle]]-F1222=F1222-F1221,טבלה20[[#This Row],[LengthofCycle]]-F1222&lt;&gt;0),1,""),"")</f>
        <v>1</v>
      </c>
      <c r="I1223">
        <f>IF(טבלה20[[#This Row],[דילוג]]=1,SUM(H1223:H1224),"")</f>
        <v>1</v>
      </c>
      <c r="J1223">
        <f>IF(AND(טבלה20[[#This Row],[CycleNumber]]&gt;B1222,טבלה20[[#This Row],[CycleNumber]]&gt;2),IF(טבלה20[[#This Row],[דילוג]]=1,טבלה20[[#This Row],[LengthofCycle]]-F1222,J1222),"")</f>
        <v>1</v>
      </c>
      <c r="K1223">
        <f>IF(AND(טבלה20[[#This Row],[CycleNumber]]&gt;B1222,טבלה20[[#This Row],[CycleNumber]]&gt;2),IF(טבלה20[[#This Row],[דילוג]]=1,1,IF(MAX(K1221:K1222)=1,1,IF(טבלה20[[#This Row],[LengthofCycle]]-F1222&lt;&gt;טבלה20[[#This Row],[הפרש קבוע אחרון]],0,""))),"")</f>
        <v>1</v>
      </c>
      <c r="L1223">
        <f>IF(טבלה20[[#This Row],[CycleNumber]]&lt;3,"",IF(טבלה20[[#This Row],[דילוג]]=1,1,IF(L1222="","",IF(טבלה20[[#This Row],[LengthofCycle]]-F1222=טבלה20[[#This Row],[הפרש קבוע אחרון]],1,IF(L1222+1&gt;3,"",L1222+1)))))</f>
        <v>1</v>
      </c>
      <c r="M1223" t="str">
        <f>IF(AND(טבלה20[[#This Row],[פעילות]]=1,L1224=2,L1225=1,B1225&gt;טבלה20[[#This Row],[CycleNumber]]),1,"")</f>
        <v/>
      </c>
      <c r="N1223" t="str">
        <f>IF(AND(טבלה20[[#This Row],[האם יש לאישה וסת דילוג?]]=1,טבלה20[[#This Row],[CycleNumber]]&gt;5),IF(AND(טבלה20[[#This Row],[LengthofCycle]]=F1220,F1222=F1219,F1221=F1218),1,""),"")</f>
        <v/>
      </c>
      <c r="O1223" t="str">
        <f>IF(OR(טבלה20[[#This Row],[פעילות]]="",L1222=""),"",IF(טבלה20[[#This Row],[פעילות]]=1,1,0))</f>
        <v/>
      </c>
      <c r="P1223">
        <f>IF(AND(טבלה20[[#This Row],[הפרש קבוע אחרון]]&lt;&gt;"",טבלה20[[#This Row],[CycleNumber]]&lt;B1224,B1224&lt;&gt;"",טבלה20[[#This Row],[פעילות]]&lt;4),IF(F1224-טבלה20[[#This Row],[LengthofCycle]]=טבלה20[[#This Row],[הפרש קבוע אחרון]],1,0),"")</f>
        <v>0</v>
      </c>
      <c r="Q1223" s="14">
        <f>IF(טבלה20[[#This Row],[פעילות]]="","",IF(OR(Q1222="",AND(טבלה20[[#This Row],[דילוג]]=1,L1222=3)),1,Q1222+1))</f>
        <v>1</v>
      </c>
      <c r="R1223" s="14" t="str">
        <f>IF(AND(טבלה20[[#This Row],[מחזורי פעילות]]=3,H1224=1,טבלה20[[#This Row],[הפרש קבוע אחרון]]&lt;&gt;J1224),1,"")</f>
        <v/>
      </c>
      <c r="S1223" s="14" t="str">
        <f>IF(AND(טבלה20[[#This Row],[מחזורי פעילות]]=3,H1224=1,טבלה20[[#This Row],[הפרש קבוע אחרון]]=J1224),1,"")</f>
        <v/>
      </c>
      <c r="T1223" s="14" t="str">
        <f>IF(AND(טבלה20[[#This Row],[דילוג]]=1,טבלה20[[#This Row],[הפרש קבוע אחרון]]=J1222,טבלה20[[#This Row],[מחזורי פעילות]]&gt;1),1,"")</f>
        <v/>
      </c>
      <c r="U1223" s="14" t="str">
        <f>IF(OR(AND(טבלה20[[#This Row],[מחזורי פעילות]]&lt;&gt;"",Q1224=""),AND(טבלה20[[#This Row],[פעילות]]=3,Q1224=1)),טבלה20[[#This Row],[מחזורי פעילות]],"")</f>
        <v/>
      </c>
      <c r="V1223" s="14" t="str">
        <f>IF(טבלה20[[#This Row],[באיזה מחזור נעקר אחרי קביעה?]]&lt;&gt;"",1,"")</f>
        <v/>
      </c>
      <c r="W1223" s="14" t="str">
        <f>IF(AND(טבלה20[[#This Row],[באיזה מחזור נעקר אחרי קביעה?]]&lt;&gt;"",טבלה20[[#This Row],[CycleNumber]]&gt;B1224),טבלה20[[#This Row],[באיזה מחזור נעקר אחרי קביעה?]],"")</f>
        <v/>
      </c>
      <c r="X1223" s="14">
        <f>IF(AND(טבלה20[[#This Row],[הפרש קבוע אחרון]]&lt;&gt;"",J1222=""),טבלה20[[#This Row],[CycleNumber]],"")</f>
        <v>8</v>
      </c>
      <c r="Y1223" s="14" t="str">
        <f>IF(OR(טבלה20[[#This Row],[CycleNumber]]&gt;B1224,B1224=""),טבלה20[[#This Row],[CycleNumber]],"")</f>
        <v/>
      </c>
      <c r="Z12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3" t="s">
        <v>17</v>
      </c>
      <c r="AS1223">
        <v>7</v>
      </c>
      <c r="AT1223">
        <v>27</v>
      </c>
      <c r="AU1223">
        <f t="shared" si="41"/>
        <v>0</v>
      </c>
      <c r="AV1223" t="str">
        <f t="shared" si="42"/>
        <v/>
      </c>
    </row>
    <row r="1224" spans="1:48" x14ac:dyDescent="0.25">
      <c r="A1224" t="s">
        <v>17</v>
      </c>
      <c r="B1224">
        <v>9</v>
      </c>
      <c r="C1224">
        <v>0</v>
      </c>
      <c r="D1224">
        <v>1</v>
      </c>
      <c r="E1224">
        <v>0</v>
      </c>
      <c r="F1224">
        <v>26</v>
      </c>
      <c r="G1224">
        <f>טבלה20[[#This Row],[LengthofCycle]]+1</f>
        <v>27</v>
      </c>
      <c r="H1224" t="str">
        <f>IF(טבלה20[[#This Row],[CycleNumber]]&gt;2,IF(AND(טבלה20[[#This Row],[LengthofCycle]]-F1223=F1223-F1222,טבלה20[[#This Row],[LengthofCycle]]-F1223&lt;&gt;0),1,""),"")</f>
        <v/>
      </c>
      <c r="I1224" t="str">
        <f>IF(טבלה20[[#This Row],[דילוג]]=1,SUM(H1224:H1225),"")</f>
        <v/>
      </c>
      <c r="J1224">
        <f>IF(AND(טבלה20[[#This Row],[CycleNumber]]&gt;B1223,טבלה20[[#This Row],[CycleNumber]]&gt;2),IF(טבלה20[[#This Row],[דילוג]]=1,טבלה20[[#This Row],[LengthofCycle]]-F1223,J1223),"")</f>
        <v>1</v>
      </c>
      <c r="K1224">
        <f>IF(AND(טבלה20[[#This Row],[CycleNumber]]&gt;B1223,טבלה20[[#This Row],[CycleNumber]]&gt;2),IF(טבלה20[[#This Row],[דילוג]]=1,1,IF(MAX(K1222:K1223)=1,1,IF(טבלה20[[#This Row],[LengthofCycle]]-F1223&lt;&gt;טבלה20[[#This Row],[הפרש קבוע אחרון]],0,""))),"")</f>
        <v>1</v>
      </c>
      <c r="L1224">
        <f>IF(טבלה20[[#This Row],[CycleNumber]]&lt;3,"",IF(טבלה20[[#This Row],[דילוג]]=1,1,IF(L1223="","",IF(טבלה20[[#This Row],[LengthofCycle]]-F1223=טבלה20[[#This Row],[הפרש קבוע אחרון]],1,IF(L1223+1&gt;3,"",L1223+1)))))</f>
        <v>2</v>
      </c>
      <c r="M1224" t="str">
        <f>IF(AND(טבלה20[[#This Row],[פעילות]]=1,L1225=2,L1226=1,B1226&gt;טבלה20[[#This Row],[CycleNumber]]),1,"")</f>
        <v/>
      </c>
      <c r="N1224" t="str">
        <f>IF(AND(טבלה20[[#This Row],[האם יש לאישה וסת דילוג?]]=1,טבלה20[[#This Row],[CycleNumber]]&gt;5),IF(AND(טבלה20[[#This Row],[LengthofCycle]]=F1221,F1223=F1220,F1222=F1219),1,""),"")</f>
        <v/>
      </c>
      <c r="O1224">
        <f>IF(OR(טבלה20[[#This Row],[פעילות]]="",L1223=""),"",IF(טבלה20[[#This Row],[פעילות]]=1,1,0))</f>
        <v>0</v>
      </c>
      <c r="P1224">
        <f>IF(AND(טבלה20[[#This Row],[הפרש קבוע אחרון]]&lt;&gt;"",טבלה20[[#This Row],[CycleNumber]]&lt;B1225,B1225&lt;&gt;"",טבלה20[[#This Row],[פעילות]]&lt;4),IF(F1225-טבלה20[[#This Row],[LengthofCycle]]=טבלה20[[#This Row],[הפרש קבוע אחרון]],1,0),"")</f>
        <v>0</v>
      </c>
      <c r="Q1224" s="14">
        <f>IF(טבלה20[[#This Row],[פעילות]]="","",IF(OR(Q1223="",AND(טבלה20[[#This Row],[דילוג]]=1,L1223=3)),1,Q1223+1))</f>
        <v>2</v>
      </c>
      <c r="R1224" s="14" t="str">
        <f>IF(AND(טבלה20[[#This Row],[מחזורי פעילות]]=3,H1225=1,טבלה20[[#This Row],[הפרש קבוע אחרון]]&lt;&gt;J1225),1,"")</f>
        <v/>
      </c>
      <c r="S1224" s="14" t="str">
        <f>IF(AND(טבלה20[[#This Row],[מחזורי פעילות]]=3,H1225=1,טבלה20[[#This Row],[הפרש קבוע אחרון]]=J1225),1,"")</f>
        <v/>
      </c>
      <c r="T1224" s="14" t="str">
        <f>IF(AND(טבלה20[[#This Row],[דילוג]]=1,טבלה20[[#This Row],[הפרש קבוע אחרון]]=J1223,טבלה20[[#This Row],[מחזורי פעילות]]&gt;1),1,"")</f>
        <v/>
      </c>
      <c r="U1224" s="14" t="str">
        <f>IF(OR(AND(טבלה20[[#This Row],[מחזורי פעילות]]&lt;&gt;"",Q1225=""),AND(טבלה20[[#This Row],[פעילות]]=3,Q1225=1)),טבלה20[[#This Row],[מחזורי פעילות]],"")</f>
        <v/>
      </c>
      <c r="V1224" s="14" t="str">
        <f>IF(טבלה20[[#This Row],[באיזה מחזור נעקר אחרי קביעה?]]&lt;&gt;"",1,"")</f>
        <v/>
      </c>
      <c r="W1224" s="14" t="str">
        <f>IF(AND(טבלה20[[#This Row],[באיזה מחזור נעקר אחרי קביעה?]]&lt;&gt;"",טבלה20[[#This Row],[CycleNumber]]&gt;B1225),טבלה20[[#This Row],[באיזה מחזור נעקר אחרי קביעה?]],"")</f>
        <v/>
      </c>
      <c r="X1224" s="14" t="str">
        <f>IF(AND(טבלה20[[#This Row],[הפרש קבוע אחרון]]&lt;&gt;"",J1223=""),טבלה20[[#This Row],[CycleNumber]],"")</f>
        <v/>
      </c>
      <c r="Y1224" s="14" t="str">
        <f>IF(OR(טבלה20[[#This Row],[CycleNumber]]&gt;B1225,B1225=""),טבלה20[[#This Row],[CycleNumber]],"")</f>
        <v/>
      </c>
      <c r="Z12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4" t="s">
        <v>17</v>
      </c>
      <c r="AS1224">
        <v>8</v>
      </c>
      <c r="AT1224">
        <v>28</v>
      </c>
      <c r="AU1224">
        <f t="shared" si="41"/>
        <v>1</v>
      </c>
      <c r="AV1224" t="str">
        <f t="shared" si="42"/>
        <v/>
      </c>
    </row>
    <row r="1225" spans="1:48" x14ac:dyDescent="0.25">
      <c r="A1225" t="s">
        <v>17</v>
      </c>
      <c r="B1225">
        <v>10</v>
      </c>
      <c r="C1225">
        <v>0</v>
      </c>
      <c r="D1225">
        <v>1</v>
      </c>
      <c r="E1225">
        <v>0</v>
      </c>
      <c r="F1225">
        <v>28</v>
      </c>
      <c r="G1225">
        <f>טבלה20[[#This Row],[LengthofCycle]]+1</f>
        <v>29</v>
      </c>
      <c r="H1225" t="str">
        <f>IF(טבלה20[[#This Row],[CycleNumber]]&gt;2,IF(AND(טבלה20[[#This Row],[LengthofCycle]]-F1224=F1224-F1223,טבלה20[[#This Row],[LengthofCycle]]-F1224&lt;&gt;0),1,""),"")</f>
        <v/>
      </c>
      <c r="I1225" t="str">
        <f>IF(טבלה20[[#This Row],[דילוג]]=1,SUM(H1225:H1226),"")</f>
        <v/>
      </c>
      <c r="J1225">
        <f>IF(AND(טבלה20[[#This Row],[CycleNumber]]&gt;B1224,טבלה20[[#This Row],[CycleNumber]]&gt;2),IF(טבלה20[[#This Row],[דילוג]]=1,טבלה20[[#This Row],[LengthofCycle]]-F1224,J1224),"")</f>
        <v>1</v>
      </c>
      <c r="K1225">
        <f>IF(AND(טבלה20[[#This Row],[CycleNumber]]&gt;B1224,טבלה20[[#This Row],[CycleNumber]]&gt;2),IF(טבלה20[[#This Row],[דילוג]]=1,1,IF(MAX(K1223:K1224)=1,1,IF(טבלה20[[#This Row],[LengthofCycle]]-F1224&lt;&gt;טבלה20[[#This Row],[הפרש קבוע אחרון]],0,""))),"")</f>
        <v>1</v>
      </c>
      <c r="L1225">
        <f>IF(טבלה20[[#This Row],[CycleNumber]]&lt;3,"",IF(טבלה20[[#This Row],[דילוג]]=1,1,IF(L1224="","",IF(טבלה20[[#This Row],[LengthofCycle]]-F1224=טבלה20[[#This Row],[הפרש קבוע אחרון]],1,IF(L1224+1&gt;3,"",L1224+1)))))</f>
        <v>3</v>
      </c>
      <c r="M1225" t="str">
        <f>IF(AND(טבלה20[[#This Row],[פעילות]]=1,L1226=2,L1227=1,B1227&gt;טבלה20[[#This Row],[CycleNumber]]),1,"")</f>
        <v/>
      </c>
      <c r="N1225" t="str">
        <f>IF(AND(טבלה20[[#This Row],[האם יש לאישה וסת דילוג?]]=1,טבלה20[[#This Row],[CycleNumber]]&gt;5),IF(AND(טבלה20[[#This Row],[LengthofCycle]]=F1222,F1224=F1221,F1223=F1220),1,""),"")</f>
        <v/>
      </c>
      <c r="O1225">
        <f>IF(OR(טבלה20[[#This Row],[פעילות]]="",L1224=""),"",IF(טבלה20[[#This Row],[פעילות]]=1,1,0))</f>
        <v>0</v>
      </c>
      <c r="P1225">
        <f>IF(AND(טבלה20[[#This Row],[הפרש קבוע אחרון]]&lt;&gt;"",טבלה20[[#This Row],[CycleNumber]]&lt;B1226,B1226&lt;&gt;"",טבלה20[[#This Row],[פעילות]]&lt;4),IF(F1226-טבלה20[[#This Row],[LengthofCycle]]=טבלה20[[#This Row],[הפרש קבוע אחרון]],1,0),"")</f>
        <v>0</v>
      </c>
      <c r="Q1225" s="14">
        <f>IF(טבלה20[[#This Row],[פעילות]]="","",IF(OR(Q1224="",AND(טבלה20[[#This Row],[דילוג]]=1,L1224=3)),1,Q1224+1))</f>
        <v>3</v>
      </c>
      <c r="R1225" s="14" t="str">
        <f>IF(AND(טבלה20[[#This Row],[מחזורי פעילות]]=3,H1226=1,טבלה20[[#This Row],[הפרש קבוע אחרון]]&lt;&gt;J1226),1,"")</f>
        <v/>
      </c>
      <c r="S1225" s="14" t="str">
        <f>IF(AND(טבלה20[[#This Row],[מחזורי פעילות]]=3,H1226=1,טבלה20[[#This Row],[הפרש קבוע אחרון]]=J1226),1,"")</f>
        <v/>
      </c>
      <c r="T1225" s="14" t="str">
        <f>IF(AND(טבלה20[[#This Row],[דילוג]]=1,טבלה20[[#This Row],[הפרש קבוע אחרון]]=J1224,טבלה20[[#This Row],[מחזורי פעילות]]&gt;1),1,"")</f>
        <v/>
      </c>
      <c r="U1225" s="14">
        <f>IF(OR(AND(טבלה20[[#This Row],[מחזורי פעילות]]&lt;&gt;"",Q1226=""),AND(טבלה20[[#This Row],[פעילות]]=3,Q1226=1)),טבלה20[[#This Row],[מחזורי פעילות]],"")</f>
        <v>3</v>
      </c>
      <c r="V1225" s="14">
        <f>IF(טבלה20[[#This Row],[באיזה מחזור נעקר אחרי קביעה?]]&lt;&gt;"",1,"")</f>
        <v>1</v>
      </c>
      <c r="W1225" s="14" t="str">
        <f>IF(AND(טבלה20[[#This Row],[באיזה מחזור נעקר אחרי קביעה?]]&lt;&gt;"",טבלה20[[#This Row],[CycleNumber]]&gt;B1226),טבלה20[[#This Row],[באיזה מחזור נעקר אחרי קביעה?]],"")</f>
        <v/>
      </c>
      <c r="X1225" s="14" t="str">
        <f>IF(AND(טבלה20[[#This Row],[הפרש קבוע אחרון]]&lt;&gt;"",J1224=""),טבלה20[[#This Row],[CycleNumber]],"")</f>
        <v/>
      </c>
      <c r="Y1225" s="14" t="str">
        <f>IF(OR(טבלה20[[#This Row],[CycleNumber]]&gt;B1226,B1226=""),טבלה20[[#This Row],[CycleNumber]],"")</f>
        <v/>
      </c>
      <c r="Z12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5" t="s">
        <v>17</v>
      </c>
      <c r="AS1225">
        <v>9</v>
      </c>
      <c r="AT1225">
        <v>26</v>
      </c>
      <c r="AU1225">
        <f t="shared" si="41"/>
        <v>0</v>
      </c>
      <c r="AV1225" t="str">
        <f t="shared" si="42"/>
        <v/>
      </c>
    </row>
    <row r="1226" spans="1:48" x14ac:dyDescent="0.25">
      <c r="A1226" t="s">
        <v>17</v>
      </c>
      <c r="B1226">
        <v>11</v>
      </c>
      <c r="C1226">
        <v>0</v>
      </c>
      <c r="D1226">
        <v>1</v>
      </c>
      <c r="E1226">
        <v>0</v>
      </c>
      <c r="F1226">
        <v>28</v>
      </c>
      <c r="G1226">
        <f>טבלה20[[#This Row],[LengthofCycle]]+1</f>
        <v>29</v>
      </c>
      <c r="H1226" t="str">
        <f>IF(טבלה20[[#This Row],[CycleNumber]]&gt;2,IF(AND(טבלה20[[#This Row],[LengthofCycle]]-F1225=F1225-F1224,טבלה20[[#This Row],[LengthofCycle]]-F1225&lt;&gt;0),1,""),"")</f>
        <v/>
      </c>
      <c r="I1226" t="str">
        <f>IF(טבלה20[[#This Row],[דילוג]]=1,SUM(H1226:H1227),"")</f>
        <v/>
      </c>
      <c r="J1226">
        <f>IF(AND(טבלה20[[#This Row],[CycleNumber]]&gt;B1225,טבלה20[[#This Row],[CycleNumber]]&gt;2),IF(טבלה20[[#This Row],[דילוג]]=1,טבלה20[[#This Row],[LengthofCycle]]-F1225,J1225),"")</f>
        <v>1</v>
      </c>
      <c r="K1226">
        <f>IF(AND(טבלה20[[#This Row],[CycleNumber]]&gt;B1225,טבלה20[[#This Row],[CycleNumber]]&gt;2),IF(טבלה20[[#This Row],[דילוג]]=1,1,IF(MAX(K1224:K1225)=1,1,IF(טבלה20[[#This Row],[LengthofCycle]]-F1225&lt;&gt;טבלה20[[#This Row],[הפרש קבוע אחרון]],0,""))),"")</f>
        <v>1</v>
      </c>
      <c r="L1226" t="str">
        <f>IF(טבלה20[[#This Row],[CycleNumber]]&lt;3,"",IF(טבלה20[[#This Row],[דילוג]]=1,1,IF(L1225="","",IF(טבלה20[[#This Row],[LengthofCycle]]-F1225=טבלה20[[#This Row],[הפרש קבוע אחרון]],1,IF(L1225+1&gt;3,"",L1225+1)))))</f>
        <v/>
      </c>
      <c r="M1226" t="str">
        <f>IF(AND(טבלה20[[#This Row],[פעילות]]=1,L1227=2,L1228=1,B1228&gt;טבלה20[[#This Row],[CycleNumber]]),1,"")</f>
        <v/>
      </c>
      <c r="N1226" t="str">
        <f>IF(AND(טבלה20[[#This Row],[האם יש לאישה וסת דילוג?]]=1,טבלה20[[#This Row],[CycleNumber]]&gt;5),IF(AND(טבלה20[[#This Row],[LengthofCycle]]=F1223,F1225=F1222,F1224=F1221),1,""),"")</f>
        <v/>
      </c>
      <c r="O1226" t="str">
        <f>IF(OR(טבלה20[[#This Row],[פעילות]]="",L1225=""),"",IF(טבלה20[[#This Row],[פעילות]]=1,1,0))</f>
        <v/>
      </c>
      <c r="P1226" t="str">
        <f>IF(AND(טבלה20[[#This Row],[הפרש קבוע אחרון]]&lt;&gt;"",טבלה20[[#This Row],[CycleNumber]]&lt;B1227,B1227&lt;&gt;"",טבלה20[[#This Row],[פעילות]]&lt;4),IF(F1227-טבלה20[[#This Row],[LengthofCycle]]=טבלה20[[#This Row],[הפרש קבוע אחרון]],1,0),"")</f>
        <v/>
      </c>
      <c r="Q1226" s="14" t="str">
        <f>IF(טבלה20[[#This Row],[פעילות]]="","",IF(OR(Q1225="",AND(טבלה20[[#This Row],[דילוג]]=1,L1225=3)),1,Q1225+1))</f>
        <v/>
      </c>
      <c r="R1226" s="14" t="str">
        <f>IF(AND(טבלה20[[#This Row],[מחזורי פעילות]]=3,H1227=1,טבלה20[[#This Row],[הפרש קבוע אחרון]]&lt;&gt;J1227),1,"")</f>
        <v/>
      </c>
      <c r="S1226" s="14" t="str">
        <f>IF(AND(טבלה20[[#This Row],[מחזורי פעילות]]=3,H1227=1,טבלה20[[#This Row],[הפרש קבוע אחרון]]=J1227),1,"")</f>
        <v/>
      </c>
      <c r="T1226" s="14" t="str">
        <f>IF(AND(טבלה20[[#This Row],[דילוג]]=1,טבלה20[[#This Row],[הפרש קבוע אחרון]]=J1225,טבלה20[[#This Row],[מחזורי פעילות]]&gt;1),1,"")</f>
        <v/>
      </c>
      <c r="U1226" s="14" t="str">
        <f>IF(OR(AND(טבלה20[[#This Row],[מחזורי פעילות]]&lt;&gt;"",Q1227=""),AND(טבלה20[[#This Row],[פעילות]]=3,Q1227=1)),טבלה20[[#This Row],[מחזורי פעילות]],"")</f>
        <v/>
      </c>
      <c r="V1226" s="14" t="str">
        <f>IF(טבלה20[[#This Row],[באיזה מחזור נעקר אחרי קביעה?]]&lt;&gt;"",1,"")</f>
        <v/>
      </c>
      <c r="W1226" s="14" t="str">
        <f>IF(AND(טבלה20[[#This Row],[באיזה מחזור נעקר אחרי קביעה?]]&lt;&gt;"",טבלה20[[#This Row],[CycleNumber]]&gt;B1227),טבלה20[[#This Row],[באיזה מחזור נעקר אחרי קביעה?]],"")</f>
        <v/>
      </c>
      <c r="X1226" s="14" t="str">
        <f>IF(AND(טבלה20[[#This Row],[הפרש קבוע אחרון]]&lt;&gt;"",J1225=""),טבלה20[[#This Row],[CycleNumber]],"")</f>
        <v/>
      </c>
      <c r="Y1226" s="14" t="str">
        <f>IF(OR(טבלה20[[#This Row],[CycleNumber]]&gt;B1227,B1227=""),טבלה20[[#This Row],[CycleNumber]],"")</f>
        <v/>
      </c>
      <c r="Z12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6" t="s">
        <v>17</v>
      </c>
      <c r="AS1226">
        <v>10</v>
      </c>
      <c r="AT1226">
        <v>28</v>
      </c>
      <c r="AU1226">
        <f t="shared" si="41"/>
        <v>0</v>
      </c>
      <c r="AV1226" t="str">
        <f t="shared" si="42"/>
        <v/>
      </c>
    </row>
    <row r="1227" spans="1:48" x14ac:dyDescent="0.25">
      <c r="A1227" t="s">
        <v>17</v>
      </c>
      <c r="B1227">
        <v>12</v>
      </c>
      <c r="C1227">
        <v>0</v>
      </c>
      <c r="D1227">
        <v>1</v>
      </c>
      <c r="E1227">
        <v>0</v>
      </c>
      <c r="F1227">
        <v>28</v>
      </c>
      <c r="G1227">
        <f>טבלה20[[#This Row],[LengthofCycle]]+1</f>
        <v>29</v>
      </c>
      <c r="H1227" t="str">
        <f>IF(טבלה20[[#This Row],[CycleNumber]]&gt;2,IF(AND(טבלה20[[#This Row],[LengthofCycle]]-F1226=F1226-F1225,טבלה20[[#This Row],[LengthofCycle]]-F1226&lt;&gt;0),1,""),"")</f>
        <v/>
      </c>
      <c r="I1227" t="str">
        <f>IF(טבלה20[[#This Row],[דילוג]]=1,SUM(H1227:H1228),"")</f>
        <v/>
      </c>
      <c r="J1227">
        <f>IF(AND(טבלה20[[#This Row],[CycleNumber]]&gt;B1226,טבלה20[[#This Row],[CycleNumber]]&gt;2),IF(טבלה20[[#This Row],[דילוג]]=1,טבלה20[[#This Row],[LengthofCycle]]-F1226,J1226),"")</f>
        <v>1</v>
      </c>
      <c r="K1227">
        <f>IF(AND(טבלה20[[#This Row],[CycleNumber]]&gt;B1226,טבלה20[[#This Row],[CycleNumber]]&gt;2),IF(טבלה20[[#This Row],[דילוג]]=1,1,IF(MAX(K1225:K1226)=1,1,IF(טבלה20[[#This Row],[LengthofCycle]]-F1226&lt;&gt;טבלה20[[#This Row],[הפרש קבוע אחרון]],0,""))),"")</f>
        <v>1</v>
      </c>
      <c r="L1227" t="str">
        <f>IF(טבלה20[[#This Row],[CycleNumber]]&lt;3,"",IF(טבלה20[[#This Row],[דילוג]]=1,1,IF(L1226="","",IF(טבלה20[[#This Row],[LengthofCycle]]-F1226=טבלה20[[#This Row],[הפרש קבוע אחרון]],1,IF(L1226+1&gt;3,"",L1226+1)))))</f>
        <v/>
      </c>
      <c r="M1227" t="str">
        <f>IF(AND(טבלה20[[#This Row],[פעילות]]=1,L1228=2,L1229=1,B1229&gt;טבלה20[[#This Row],[CycleNumber]]),1,"")</f>
        <v/>
      </c>
      <c r="N1227" t="str">
        <f>IF(AND(טבלה20[[#This Row],[האם יש לאישה וסת דילוג?]]=1,טבלה20[[#This Row],[CycleNumber]]&gt;5),IF(AND(טבלה20[[#This Row],[LengthofCycle]]=F1224,F1226=F1223,F1225=F1222),1,""),"")</f>
        <v/>
      </c>
      <c r="O1227" t="str">
        <f>IF(OR(טבלה20[[#This Row],[פעילות]]="",L1226=""),"",IF(טבלה20[[#This Row],[פעילות]]=1,1,0))</f>
        <v/>
      </c>
      <c r="P1227" t="str">
        <f>IF(AND(טבלה20[[#This Row],[הפרש קבוע אחרון]]&lt;&gt;"",טבלה20[[#This Row],[CycleNumber]]&lt;B1228,B1228&lt;&gt;"",טבלה20[[#This Row],[פעילות]]&lt;4),IF(F1228-טבלה20[[#This Row],[LengthofCycle]]=טבלה20[[#This Row],[הפרש קבוע אחרון]],1,0),"")</f>
        <v/>
      </c>
      <c r="Q1227" s="14" t="str">
        <f>IF(טבלה20[[#This Row],[פעילות]]="","",IF(OR(Q1226="",AND(טבלה20[[#This Row],[דילוג]]=1,L1226=3)),1,Q1226+1))</f>
        <v/>
      </c>
      <c r="R1227" s="14" t="str">
        <f>IF(AND(טבלה20[[#This Row],[מחזורי פעילות]]=3,H1228=1,טבלה20[[#This Row],[הפרש קבוע אחרון]]&lt;&gt;J1228),1,"")</f>
        <v/>
      </c>
      <c r="S1227" s="14" t="str">
        <f>IF(AND(טבלה20[[#This Row],[מחזורי פעילות]]=3,H1228=1,טבלה20[[#This Row],[הפרש קבוע אחרון]]=J1228),1,"")</f>
        <v/>
      </c>
      <c r="T1227" s="14" t="str">
        <f>IF(AND(טבלה20[[#This Row],[דילוג]]=1,טבלה20[[#This Row],[הפרש קבוע אחרון]]=J1226,טבלה20[[#This Row],[מחזורי פעילות]]&gt;1),1,"")</f>
        <v/>
      </c>
      <c r="U1227" s="14" t="str">
        <f>IF(OR(AND(טבלה20[[#This Row],[מחזורי פעילות]]&lt;&gt;"",Q1228=""),AND(טבלה20[[#This Row],[פעילות]]=3,Q1228=1)),טבלה20[[#This Row],[מחזורי פעילות]],"")</f>
        <v/>
      </c>
      <c r="V1227" s="14" t="str">
        <f>IF(טבלה20[[#This Row],[באיזה מחזור נעקר אחרי קביעה?]]&lt;&gt;"",1,"")</f>
        <v/>
      </c>
      <c r="W1227" s="14" t="str">
        <f>IF(AND(טבלה20[[#This Row],[באיזה מחזור נעקר אחרי קביעה?]]&lt;&gt;"",טבלה20[[#This Row],[CycleNumber]]&gt;B1228),טבלה20[[#This Row],[באיזה מחזור נעקר אחרי קביעה?]],"")</f>
        <v/>
      </c>
      <c r="X1227" s="14" t="str">
        <f>IF(AND(טבלה20[[#This Row],[הפרש קבוע אחרון]]&lt;&gt;"",J1226=""),טבלה20[[#This Row],[CycleNumber]],"")</f>
        <v/>
      </c>
      <c r="Y1227" s="14">
        <f>IF(OR(טבלה20[[#This Row],[CycleNumber]]&gt;B1228,B1228=""),טבלה20[[#This Row],[CycleNumber]],"")</f>
        <v>12</v>
      </c>
      <c r="Z12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7" t="s">
        <v>17</v>
      </c>
      <c r="AS1227">
        <v>11</v>
      </c>
      <c r="AT1227">
        <v>28</v>
      </c>
      <c r="AU1227">
        <f t="shared" si="41"/>
        <v>0</v>
      </c>
      <c r="AV1227" t="str">
        <f t="shared" si="42"/>
        <v/>
      </c>
    </row>
    <row r="1228" spans="1:48" x14ac:dyDescent="0.25">
      <c r="A1228" t="s">
        <v>18</v>
      </c>
      <c r="B1228">
        <v>1</v>
      </c>
      <c r="C1228">
        <v>1</v>
      </c>
      <c r="D1228">
        <v>1</v>
      </c>
      <c r="E1228">
        <v>0</v>
      </c>
      <c r="F1228">
        <v>28</v>
      </c>
      <c r="G1228">
        <f>טבלה20[[#This Row],[LengthofCycle]]+1</f>
        <v>29</v>
      </c>
      <c r="H1228" t="str">
        <f>IF(טבלה20[[#This Row],[CycleNumber]]&gt;2,IF(AND(טבלה20[[#This Row],[LengthofCycle]]-F1227=F1227-F1226,טבלה20[[#This Row],[LengthofCycle]]-F1227&lt;&gt;0),1,""),"")</f>
        <v/>
      </c>
      <c r="I1228" t="str">
        <f>IF(טבלה20[[#This Row],[דילוג]]=1,SUM(H1228:H1229),"")</f>
        <v/>
      </c>
      <c r="J1228" t="str">
        <f>IF(AND(טבלה20[[#This Row],[CycleNumber]]&gt;B1227,טבלה20[[#This Row],[CycleNumber]]&gt;2),IF(טבלה20[[#This Row],[דילוג]]=1,טבלה20[[#This Row],[LengthofCycle]]-F1227,J1227),"")</f>
        <v/>
      </c>
      <c r="K1228" t="str">
        <f>IF(AND(טבלה20[[#This Row],[CycleNumber]]&gt;B1227,טבלה20[[#This Row],[CycleNumber]]&gt;2),IF(טבלה20[[#This Row],[דילוג]]=1,1,IF(MAX(K1226:K1227)=1,1,IF(טבלה20[[#This Row],[LengthofCycle]]-F1227&lt;&gt;טבלה20[[#This Row],[הפרש קבוע אחרון]],0,""))),"")</f>
        <v/>
      </c>
      <c r="L1228" t="str">
        <f>IF(טבלה20[[#This Row],[CycleNumber]]&lt;3,"",IF(טבלה20[[#This Row],[דילוג]]=1,1,IF(L1227="","",IF(טבלה20[[#This Row],[LengthofCycle]]-F1227=טבלה20[[#This Row],[הפרש קבוע אחרון]],1,IF(L1227+1&gt;3,"",L1227+1)))))</f>
        <v/>
      </c>
      <c r="M1228" t="str">
        <f>IF(AND(טבלה20[[#This Row],[פעילות]]=1,L1229=2,L1230=1,B1230&gt;טבלה20[[#This Row],[CycleNumber]]),1,"")</f>
        <v/>
      </c>
      <c r="N1228" t="str">
        <f>IF(AND(טבלה20[[#This Row],[האם יש לאישה וסת דילוג?]]=1,טבלה20[[#This Row],[CycleNumber]]&gt;5),IF(AND(טבלה20[[#This Row],[LengthofCycle]]=F1225,F1227=F1224,F1226=F1223),1,""),"")</f>
        <v/>
      </c>
      <c r="O1228" t="str">
        <f>IF(OR(טבלה20[[#This Row],[פעילות]]="",L1227=""),"",IF(טבלה20[[#This Row],[פעילות]]=1,1,0))</f>
        <v/>
      </c>
      <c r="P1228" t="str">
        <f>IF(AND(טבלה20[[#This Row],[הפרש קבוע אחרון]]&lt;&gt;"",טבלה20[[#This Row],[CycleNumber]]&lt;B1229,B1229&lt;&gt;"",טבלה20[[#This Row],[פעילות]]&lt;4),IF(F1229-טבלה20[[#This Row],[LengthofCycle]]=טבלה20[[#This Row],[הפרש קבוע אחרון]],1,0),"")</f>
        <v/>
      </c>
      <c r="Q1228" s="14" t="str">
        <f>IF(טבלה20[[#This Row],[פעילות]]="","",IF(OR(Q1227="",AND(טבלה20[[#This Row],[דילוג]]=1,L1227=3)),1,Q1227+1))</f>
        <v/>
      </c>
      <c r="R1228" s="14" t="str">
        <f>IF(AND(טבלה20[[#This Row],[מחזורי פעילות]]=3,H1229=1,טבלה20[[#This Row],[הפרש קבוע אחרון]]&lt;&gt;J1229),1,"")</f>
        <v/>
      </c>
      <c r="S1228" s="14" t="str">
        <f>IF(AND(טבלה20[[#This Row],[מחזורי פעילות]]=3,H1229=1,טבלה20[[#This Row],[הפרש קבוע אחרון]]=J1229),1,"")</f>
        <v/>
      </c>
      <c r="T1228" s="14" t="str">
        <f>IF(AND(טבלה20[[#This Row],[דילוג]]=1,טבלה20[[#This Row],[הפרש קבוע אחרון]]=J1227,טבלה20[[#This Row],[מחזורי פעילות]]&gt;1),1,"")</f>
        <v/>
      </c>
      <c r="U1228" s="14" t="str">
        <f>IF(OR(AND(טבלה20[[#This Row],[מחזורי פעילות]]&lt;&gt;"",Q1229=""),AND(טבלה20[[#This Row],[פעילות]]=3,Q1229=1)),טבלה20[[#This Row],[מחזורי פעילות]],"")</f>
        <v/>
      </c>
      <c r="V1228" s="14" t="str">
        <f>IF(טבלה20[[#This Row],[באיזה מחזור נעקר אחרי קביעה?]]&lt;&gt;"",1,"")</f>
        <v/>
      </c>
      <c r="W1228" s="14" t="str">
        <f>IF(AND(טבלה20[[#This Row],[באיזה מחזור נעקר אחרי קביעה?]]&lt;&gt;"",טבלה20[[#This Row],[CycleNumber]]&gt;B1229),טבלה20[[#This Row],[באיזה מחזור נעקר אחרי קביעה?]],"")</f>
        <v/>
      </c>
      <c r="X1228" s="14" t="str">
        <f>IF(AND(טבלה20[[#This Row],[הפרש קבוע אחרון]]&lt;&gt;"",J1227=""),טבלה20[[#This Row],[CycleNumber]],"")</f>
        <v/>
      </c>
      <c r="Y1228" s="14" t="str">
        <f>IF(OR(טבלה20[[#This Row],[CycleNumber]]&gt;B1229,B1229=""),טבלה20[[#This Row],[CycleNumber]],"")</f>
        <v/>
      </c>
      <c r="Z12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8" t="s">
        <v>17</v>
      </c>
      <c r="AS1228">
        <v>12</v>
      </c>
      <c r="AT1228">
        <v>28</v>
      </c>
      <c r="AU1228">
        <f t="shared" si="41"/>
        <v>0</v>
      </c>
      <c r="AV1228" t="str">
        <f t="shared" si="42"/>
        <v/>
      </c>
    </row>
    <row r="1229" spans="1:48" x14ac:dyDescent="0.25">
      <c r="A1229" t="s">
        <v>18</v>
      </c>
      <c r="B1229">
        <v>2</v>
      </c>
      <c r="C1229">
        <v>1</v>
      </c>
      <c r="D1229">
        <v>1</v>
      </c>
      <c r="E1229">
        <v>0</v>
      </c>
      <c r="F1229">
        <v>28</v>
      </c>
      <c r="G1229">
        <f>טבלה20[[#This Row],[LengthofCycle]]+1</f>
        <v>29</v>
      </c>
      <c r="H1229" t="str">
        <f>IF(טבלה20[[#This Row],[CycleNumber]]&gt;2,IF(AND(טבלה20[[#This Row],[LengthofCycle]]-F1228=F1228-F1227,טבלה20[[#This Row],[LengthofCycle]]-F1228&lt;&gt;0),1,""),"")</f>
        <v/>
      </c>
      <c r="I1229" t="str">
        <f>IF(טבלה20[[#This Row],[דילוג]]=1,SUM(H1229:H1230),"")</f>
        <v/>
      </c>
      <c r="J1229" t="str">
        <f>IF(AND(טבלה20[[#This Row],[CycleNumber]]&gt;B1228,טבלה20[[#This Row],[CycleNumber]]&gt;2),IF(טבלה20[[#This Row],[דילוג]]=1,טבלה20[[#This Row],[LengthofCycle]]-F1228,J1228),"")</f>
        <v/>
      </c>
      <c r="K1229" t="str">
        <f>IF(AND(טבלה20[[#This Row],[CycleNumber]]&gt;B1228,טבלה20[[#This Row],[CycleNumber]]&gt;2),IF(טבלה20[[#This Row],[דילוג]]=1,1,IF(MAX(K1227:K1228)=1,1,IF(טבלה20[[#This Row],[LengthofCycle]]-F1228&lt;&gt;טבלה20[[#This Row],[הפרש קבוע אחרון]],0,""))),"")</f>
        <v/>
      </c>
      <c r="L1229" t="str">
        <f>IF(טבלה20[[#This Row],[CycleNumber]]&lt;3,"",IF(טבלה20[[#This Row],[דילוג]]=1,1,IF(L1228="","",IF(טבלה20[[#This Row],[LengthofCycle]]-F1228=טבלה20[[#This Row],[הפרש קבוע אחרון]],1,IF(L1228+1&gt;3,"",L1228+1)))))</f>
        <v/>
      </c>
      <c r="M1229" t="str">
        <f>IF(AND(טבלה20[[#This Row],[פעילות]]=1,L1230=2,L1231=1,B1231&gt;טבלה20[[#This Row],[CycleNumber]]),1,"")</f>
        <v/>
      </c>
      <c r="N1229" t="str">
        <f>IF(AND(טבלה20[[#This Row],[האם יש לאישה וסת דילוג?]]=1,טבלה20[[#This Row],[CycleNumber]]&gt;5),IF(AND(טבלה20[[#This Row],[LengthofCycle]]=F1226,F1228=F1225,F1227=F1224),1,""),"")</f>
        <v/>
      </c>
      <c r="O1229" t="str">
        <f>IF(OR(טבלה20[[#This Row],[פעילות]]="",L1228=""),"",IF(טבלה20[[#This Row],[פעילות]]=1,1,0))</f>
        <v/>
      </c>
      <c r="P1229" t="str">
        <f>IF(AND(טבלה20[[#This Row],[הפרש קבוע אחרון]]&lt;&gt;"",טבלה20[[#This Row],[CycleNumber]]&lt;B1230,B1230&lt;&gt;"",טבלה20[[#This Row],[פעילות]]&lt;4),IF(F1230-טבלה20[[#This Row],[LengthofCycle]]=טבלה20[[#This Row],[הפרש קבוע אחרון]],1,0),"")</f>
        <v/>
      </c>
      <c r="Q1229" s="14" t="str">
        <f>IF(טבלה20[[#This Row],[פעילות]]="","",IF(OR(Q1228="",AND(טבלה20[[#This Row],[דילוג]]=1,L1228=3)),1,Q1228+1))</f>
        <v/>
      </c>
      <c r="R1229" s="14" t="str">
        <f>IF(AND(טבלה20[[#This Row],[מחזורי פעילות]]=3,H1230=1,טבלה20[[#This Row],[הפרש קבוע אחרון]]&lt;&gt;J1230),1,"")</f>
        <v/>
      </c>
      <c r="S1229" s="14" t="str">
        <f>IF(AND(טבלה20[[#This Row],[מחזורי פעילות]]=3,H1230=1,טבלה20[[#This Row],[הפרש קבוע אחרון]]=J1230),1,"")</f>
        <v/>
      </c>
      <c r="T1229" s="14" t="str">
        <f>IF(AND(טבלה20[[#This Row],[דילוג]]=1,טבלה20[[#This Row],[הפרש קבוע אחרון]]=J1228,טבלה20[[#This Row],[מחזורי פעילות]]&gt;1),1,"")</f>
        <v/>
      </c>
      <c r="U1229" s="14" t="str">
        <f>IF(OR(AND(טבלה20[[#This Row],[מחזורי פעילות]]&lt;&gt;"",Q1230=""),AND(טבלה20[[#This Row],[פעילות]]=3,Q1230=1)),טבלה20[[#This Row],[מחזורי פעילות]],"")</f>
        <v/>
      </c>
      <c r="V1229" s="14" t="str">
        <f>IF(טבלה20[[#This Row],[באיזה מחזור נעקר אחרי קביעה?]]&lt;&gt;"",1,"")</f>
        <v/>
      </c>
      <c r="W1229" s="14" t="str">
        <f>IF(AND(טבלה20[[#This Row],[באיזה מחזור נעקר אחרי קביעה?]]&lt;&gt;"",טבלה20[[#This Row],[CycleNumber]]&gt;B1230),טבלה20[[#This Row],[באיזה מחזור נעקר אחרי קביעה?]],"")</f>
        <v/>
      </c>
      <c r="X1229" s="14" t="str">
        <f>IF(AND(טבלה20[[#This Row],[הפרש קבוע אחרון]]&lt;&gt;"",J1228=""),טבלה20[[#This Row],[CycleNumber]],"")</f>
        <v/>
      </c>
      <c r="Y1229" s="14" t="str">
        <f>IF(OR(טבלה20[[#This Row],[CycleNumber]]&gt;B1230,B1230=""),טבלה20[[#This Row],[CycleNumber]],"")</f>
        <v/>
      </c>
      <c r="Z12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29" t="s">
        <v>18</v>
      </c>
      <c r="AS1229">
        <v>1</v>
      </c>
      <c r="AT1229">
        <v>28</v>
      </c>
      <c r="AU1229" t="str">
        <f t="shared" si="41"/>
        <v/>
      </c>
      <c r="AV1229" t="str">
        <f t="shared" si="42"/>
        <v/>
      </c>
    </row>
    <row r="1230" spans="1:48" x14ac:dyDescent="0.25">
      <c r="A1230" t="s">
        <v>18</v>
      </c>
      <c r="B1230">
        <v>3</v>
      </c>
      <c r="C1230">
        <v>1</v>
      </c>
      <c r="D1230">
        <v>1</v>
      </c>
      <c r="E1230">
        <v>0</v>
      </c>
      <c r="F1230">
        <v>30</v>
      </c>
      <c r="G1230">
        <f>טבלה20[[#This Row],[LengthofCycle]]+1</f>
        <v>31</v>
      </c>
      <c r="H1230" t="str">
        <f>IF(טבלה20[[#This Row],[CycleNumber]]&gt;2,IF(AND(טבלה20[[#This Row],[LengthofCycle]]-F1229=F1229-F1228,טבלה20[[#This Row],[LengthofCycle]]-F1229&lt;&gt;0),1,""),"")</f>
        <v/>
      </c>
      <c r="I1230" t="str">
        <f>IF(טבלה20[[#This Row],[דילוג]]=1,SUM(H1230:H1231),"")</f>
        <v/>
      </c>
      <c r="J1230" t="str">
        <f>IF(AND(טבלה20[[#This Row],[CycleNumber]]&gt;B1229,טבלה20[[#This Row],[CycleNumber]]&gt;2),IF(טבלה20[[#This Row],[דילוג]]=1,טבלה20[[#This Row],[LengthofCycle]]-F1229,J1229),"")</f>
        <v/>
      </c>
      <c r="K1230">
        <f>IF(AND(טבלה20[[#This Row],[CycleNumber]]&gt;B1229,טבלה20[[#This Row],[CycleNumber]]&gt;2),IF(טבלה20[[#This Row],[דילוג]]=1,1,IF(MAX(K1228:K1229)=1,1,IF(טבלה20[[#This Row],[LengthofCycle]]-F1229&lt;&gt;טבלה20[[#This Row],[הפרש קבוע אחרון]],0,""))),"")</f>
        <v>0</v>
      </c>
      <c r="L1230" t="str">
        <f>IF(טבלה20[[#This Row],[CycleNumber]]&lt;3,"",IF(טבלה20[[#This Row],[דילוג]]=1,1,IF(L1229="","",IF(טבלה20[[#This Row],[LengthofCycle]]-F1229=טבלה20[[#This Row],[הפרש קבוע אחרון]],1,IF(L1229+1&gt;3,"",L1229+1)))))</f>
        <v/>
      </c>
      <c r="M1230" t="str">
        <f>IF(AND(טבלה20[[#This Row],[פעילות]]=1,L1231=2,L1232=1,B1232&gt;טבלה20[[#This Row],[CycleNumber]]),1,"")</f>
        <v/>
      </c>
      <c r="N1230" t="str">
        <f>IF(AND(טבלה20[[#This Row],[האם יש לאישה וסת דילוג?]]=1,טבלה20[[#This Row],[CycleNumber]]&gt;5),IF(AND(טבלה20[[#This Row],[LengthofCycle]]=F1227,F1229=F1226,F1228=F1225),1,""),"")</f>
        <v/>
      </c>
      <c r="O1230" t="str">
        <f>IF(OR(טבלה20[[#This Row],[פעילות]]="",L1229=""),"",IF(טבלה20[[#This Row],[פעילות]]=1,1,0))</f>
        <v/>
      </c>
      <c r="P1230" t="str">
        <f>IF(AND(טבלה20[[#This Row],[הפרש קבוע אחרון]]&lt;&gt;"",טבלה20[[#This Row],[CycleNumber]]&lt;B1231,B1231&lt;&gt;"",טבלה20[[#This Row],[פעילות]]&lt;4),IF(F1231-טבלה20[[#This Row],[LengthofCycle]]=טבלה20[[#This Row],[הפרש קבוע אחרון]],1,0),"")</f>
        <v/>
      </c>
      <c r="Q1230" s="14" t="str">
        <f>IF(טבלה20[[#This Row],[פעילות]]="","",IF(OR(Q1229="",AND(טבלה20[[#This Row],[דילוג]]=1,L1229=3)),1,Q1229+1))</f>
        <v/>
      </c>
      <c r="R1230" s="14" t="str">
        <f>IF(AND(טבלה20[[#This Row],[מחזורי פעילות]]=3,H1231=1,טבלה20[[#This Row],[הפרש קבוע אחרון]]&lt;&gt;J1231),1,"")</f>
        <v/>
      </c>
      <c r="S1230" s="14" t="str">
        <f>IF(AND(טבלה20[[#This Row],[מחזורי פעילות]]=3,H1231=1,טבלה20[[#This Row],[הפרש קבוע אחרון]]=J1231),1,"")</f>
        <v/>
      </c>
      <c r="T1230" s="14" t="str">
        <f>IF(AND(טבלה20[[#This Row],[דילוג]]=1,טבלה20[[#This Row],[הפרש קבוע אחרון]]=J1229,טבלה20[[#This Row],[מחזורי פעילות]]&gt;1),1,"")</f>
        <v/>
      </c>
      <c r="U1230" s="14" t="str">
        <f>IF(OR(AND(טבלה20[[#This Row],[מחזורי פעילות]]&lt;&gt;"",Q1231=""),AND(טבלה20[[#This Row],[פעילות]]=3,Q1231=1)),טבלה20[[#This Row],[מחזורי פעילות]],"")</f>
        <v/>
      </c>
      <c r="V1230" s="14" t="str">
        <f>IF(טבלה20[[#This Row],[באיזה מחזור נעקר אחרי קביעה?]]&lt;&gt;"",1,"")</f>
        <v/>
      </c>
      <c r="W1230" s="14" t="str">
        <f>IF(AND(טבלה20[[#This Row],[באיזה מחזור נעקר אחרי קביעה?]]&lt;&gt;"",טבלה20[[#This Row],[CycleNumber]]&gt;B1231),טבלה20[[#This Row],[באיזה מחזור נעקר אחרי קביעה?]],"")</f>
        <v/>
      </c>
      <c r="X1230" s="14" t="str">
        <f>IF(AND(טבלה20[[#This Row],[הפרש קבוע אחרון]]&lt;&gt;"",J1229=""),טבלה20[[#This Row],[CycleNumber]],"")</f>
        <v/>
      </c>
      <c r="Y1230" s="14" t="str">
        <f>IF(OR(טבלה20[[#This Row],[CycleNumber]]&gt;B1231,B1231=""),טבלה20[[#This Row],[CycleNumber]],"")</f>
        <v/>
      </c>
      <c r="Z12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0" t="s">
        <v>18</v>
      </c>
      <c r="AS1230">
        <v>2</v>
      </c>
      <c r="AT1230">
        <v>28</v>
      </c>
      <c r="AU1230" t="str">
        <f t="shared" si="41"/>
        <v/>
      </c>
      <c r="AV1230" t="str">
        <f t="shared" si="42"/>
        <v/>
      </c>
    </row>
    <row r="1231" spans="1:48" x14ac:dyDescent="0.25">
      <c r="A1231" t="s">
        <v>18</v>
      </c>
      <c r="B1231">
        <v>4</v>
      </c>
      <c r="C1231">
        <v>1</v>
      </c>
      <c r="D1231">
        <v>1</v>
      </c>
      <c r="E1231">
        <v>0</v>
      </c>
      <c r="F1231">
        <v>33</v>
      </c>
      <c r="G1231">
        <f>טבלה20[[#This Row],[LengthofCycle]]+1</f>
        <v>34</v>
      </c>
      <c r="H1231" t="str">
        <f>IF(טבלה20[[#This Row],[CycleNumber]]&gt;2,IF(AND(טבלה20[[#This Row],[LengthofCycle]]-F1230=F1230-F1229,טבלה20[[#This Row],[LengthofCycle]]-F1230&lt;&gt;0),1,""),"")</f>
        <v/>
      </c>
      <c r="I1231" t="str">
        <f>IF(טבלה20[[#This Row],[דילוג]]=1,SUM(H1231:H1232),"")</f>
        <v/>
      </c>
      <c r="J1231" t="str">
        <f>IF(AND(טבלה20[[#This Row],[CycleNumber]]&gt;B1230,טבלה20[[#This Row],[CycleNumber]]&gt;2),IF(טבלה20[[#This Row],[דילוג]]=1,טבלה20[[#This Row],[LengthofCycle]]-F1230,J1230),"")</f>
        <v/>
      </c>
      <c r="K1231">
        <f>IF(AND(טבלה20[[#This Row],[CycleNumber]]&gt;B1230,טבלה20[[#This Row],[CycleNumber]]&gt;2),IF(טבלה20[[#This Row],[דילוג]]=1,1,IF(MAX(K1229:K1230)=1,1,IF(טבלה20[[#This Row],[LengthofCycle]]-F1230&lt;&gt;טבלה20[[#This Row],[הפרש קבוע אחרון]],0,""))),"")</f>
        <v>0</v>
      </c>
      <c r="L1231" t="str">
        <f>IF(טבלה20[[#This Row],[CycleNumber]]&lt;3,"",IF(טבלה20[[#This Row],[דילוג]]=1,1,IF(L1230="","",IF(טבלה20[[#This Row],[LengthofCycle]]-F1230=טבלה20[[#This Row],[הפרש קבוע אחרון]],1,IF(L1230+1&gt;3,"",L1230+1)))))</f>
        <v/>
      </c>
      <c r="M1231" t="str">
        <f>IF(AND(טבלה20[[#This Row],[פעילות]]=1,L1232=2,L1233=1,B1233&gt;טבלה20[[#This Row],[CycleNumber]]),1,"")</f>
        <v/>
      </c>
      <c r="N1231" t="str">
        <f>IF(AND(טבלה20[[#This Row],[האם יש לאישה וסת דילוג?]]=1,טבלה20[[#This Row],[CycleNumber]]&gt;5),IF(AND(טבלה20[[#This Row],[LengthofCycle]]=F1228,F1230=F1227,F1229=F1226),1,""),"")</f>
        <v/>
      </c>
      <c r="O1231" t="str">
        <f>IF(OR(טבלה20[[#This Row],[פעילות]]="",L1230=""),"",IF(טבלה20[[#This Row],[פעילות]]=1,1,0))</f>
        <v/>
      </c>
      <c r="P1231" t="str">
        <f>IF(AND(טבלה20[[#This Row],[הפרש קבוע אחרון]]&lt;&gt;"",טבלה20[[#This Row],[CycleNumber]]&lt;B1232,B1232&lt;&gt;"",טבלה20[[#This Row],[פעילות]]&lt;4),IF(F1232-טבלה20[[#This Row],[LengthofCycle]]=טבלה20[[#This Row],[הפרש קבוע אחרון]],1,0),"")</f>
        <v/>
      </c>
      <c r="Q1231" s="14" t="str">
        <f>IF(טבלה20[[#This Row],[פעילות]]="","",IF(OR(Q1230="",AND(טבלה20[[#This Row],[דילוג]]=1,L1230=3)),1,Q1230+1))</f>
        <v/>
      </c>
      <c r="R1231" s="14" t="str">
        <f>IF(AND(טבלה20[[#This Row],[מחזורי פעילות]]=3,H1232=1,טבלה20[[#This Row],[הפרש קבוע אחרון]]&lt;&gt;J1232),1,"")</f>
        <v/>
      </c>
      <c r="S1231" s="14" t="str">
        <f>IF(AND(טבלה20[[#This Row],[מחזורי פעילות]]=3,H1232=1,טבלה20[[#This Row],[הפרש קבוע אחרון]]=J1232),1,"")</f>
        <v/>
      </c>
      <c r="T1231" s="14" t="str">
        <f>IF(AND(טבלה20[[#This Row],[דילוג]]=1,טבלה20[[#This Row],[הפרש קבוע אחרון]]=J1230,טבלה20[[#This Row],[מחזורי פעילות]]&gt;1),1,"")</f>
        <v/>
      </c>
      <c r="U1231" s="14" t="str">
        <f>IF(OR(AND(טבלה20[[#This Row],[מחזורי פעילות]]&lt;&gt;"",Q1232=""),AND(טבלה20[[#This Row],[פעילות]]=3,Q1232=1)),טבלה20[[#This Row],[מחזורי פעילות]],"")</f>
        <v/>
      </c>
      <c r="V1231" s="14" t="str">
        <f>IF(טבלה20[[#This Row],[באיזה מחזור נעקר אחרי קביעה?]]&lt;&gt;"",1,"")</f>
        <v/>
      </c>
      <c r="W1231" s="14" t="str">
        <f>IF(AND(טבלה20[[#This Row],[באיזה מחזור נעקר אחרי קביעה?]]&lt;&gt;"",טבלה20[[#This Row],[CycleNumber]]&gt;B1232),טבלה20[[#This Row],[באיזה מחזור נעקר אחרי קביעה?]],"")</f>
        <v/>
      </c>
      <c r="X1231" s="14" t="str">
        <f>IF(AND(טבלה20[[#This Row],[הפרש קבוע אחרון]]&lt;&gt;"",J1230=""),טבלה20[[#This Row],[CycleNumber]],"")</f>
        <v/>
      </c>
      <c r="Y1231" s="14" t="str">
        <f>IF(OR(טבלה20[[#This Row],[CycleNumber]]&gt;B1232,B1232=""),טבלה20[[#This Row],[CycleNumber]],"")</f>
        <v/>
      </c>
      <c r="Z12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1" t="s">
        <v>18</v>
      </c>
      <c r="AS1231">
        <v>3</v>
      </c>
      <c r="AT1231">
        <v>30</v>
      </c>
      <c r="AU1231">
        <f t="shared" si="41"/>
        <v>0</v>
      </c>
      <c r="AV1231" t="str">
        <f t="shared" si="42"/>
        <v/>
      </c>
    </row>
    <row r="1232" spans="1:48" x14ac:dyDescent="0.25">
      <c r="A1232" t="s">
        <v>18</v>
      </c>
      <c r="B1232">
        <v>5</v>
      </c>
      <c r="C1232">
        <v>1</v>
      </c>
      <c r="D1232">
        <v>1</v>
      </c>
      <c r="E1232">
        <v>0</v>
      </c>
      <c r="F1232">
        <v>33</v>
      </c>
      <c r="G1232">
        <f>טבלה20[[#This Row],[LengthofCycle]]+1</f>
        <v>34</v>
      </c>
      <c r="H1232" t="str">
        <f>IF(טבלה20[[#This Row],[CycleNumber]]&gt;2,IF(AND(טבלה20[[#This Row],[LengthofCycle]]-F1231=F1231-F1230,טבלה20[[#This Row],[LengthofCycle]]-F1231&lt;&gt;0),1,""),"")</f>
        <v/>
      </c>
      <c r="I1232" t="str">
        <f>IF(טבלה20[[#This Row],[דילוג]]=1,SUM(H1232:H1233),"")</f>
        <v/>
      </c>
      <c r="J1232" t="str">
        <f>IF(AND(טבלה20[[#This Row],[CycleNumber]]&gt;B1231,טבלה20[[#This Row],[CycleNumber]]&gt;2),IF(טבלה20[[#This Row],[דילוג]]=1,טבלה20[[#This Row],[LengthofCycle]]-F1231,J1231),"")</f>
        <v/>
      </c>
      <c r="K1232">
        <f>IF(AND(טבלה20[[#This Row],[CycleNumber]]&gt;B1231,טבלה20[[#This Row],[CycleNumber]]&gt;2),IF(טבלה20[[#This Row],[דילוג]]=1,1,IF(MAX(K1230:K1231)=1,1,IF(טבלה20[[#This Row],[LengthofCycle]]-F1231&lt;&gt;טבלה20[[#This Row],[הפרש קבוע אחרון]],0,""))),"")</f>
        <v>0</v>
      </c>
      <c r="L1232" t="str">
        <f>IF(טבלה20[[#This Row],[CycleNumber]]&lt;3,"",IF(טבלה20[[#This Row],[דילוג]]=1,1,IF(L1231="","",IF(טבלה20[[#This Row],[LengthofCycle]]-F1231=טבלה20[[#This Row],[הפרש קבוע אחרון]],1,IF(L1231+1&gt;3,"",L1231+1)))))</f>
        <v/>
      </c>
      <c r="M1232" t="str">
        <f>IF(AND(טבלה20[[#This Row],[פעילות]]=1,L1233=2,L1234=1,B1234&gt;טבלה20[[#This Row],[CycleNumber]]),1,"")</f>
        <v/>
      </c>
      <c r="N1232" t="str">
        <f>IF(AND(טבלה20[[#This Row],[האם יש לאישה וסת דילוג?]]=1,טבלה20[[#This Row],[CycleNumber]]&gt;5),IF(AND(טבלה20[[#This Row],[LengthofCycle]]=F1229,F1231=F1228,F1230=F1227),1,""),"")</f>
        <v/>
      </c>
      <c r="O1232" t="str">
        <f>IF(OR(טבלה20[[#This Row],[פעילות]]="",L1231=""),"",IF(טבלה20[[#This Row],[פעילות]]=1,1,0))</f>
        <v/>
      </c>
      <c r="P1232" t="str">
        <f>IF(AND(טבלה20[[#This Row],[הפרש קבוע אחרון]]&lt;&gt;"",טבלה20[[#This Row],[CycleNumber]]&lt;B1233,B1233&lt;&gt;"",טבלה20[[#This Row],[פעילות]]&lt;4),IF(F1233-טבלה20[[#This Row],[LengthofCycle]]=טבלה20[[#This Row],[הפרש קבוע אחרון]],1,0),"")</f>
        <v/>
      </c>
      <c r="Q1232" s="14" t="str">
        <f>IF(טבלה20[[#This Row],[פעילות]]="","",IF(OR(Q1231="",AND(טבלה20[[#This Row],[דילוג]]=1,L1231=3)),1,Q1231+1))</f>
        <v/>
      </c>
      <c r="R1232" s="14" t="str">
        <f>IF(AND(טבלה20[[#This Row],[מחזורי פעילות]]=3,H1233=1,טבלה20[[#This Row],[הפרש קבוע אחרון]]&lt;&gt;J1233),1,"")</f>
        <v/>
      </c>
      <c r="S1232" s="14" t="str">
        <f>IF(AND(טבלה20[[#This Row],[מחזורי פעילות]]=3,H1233=1,טבלה20[[#This Row],[הפרש קבוע אחרון]]=J1233),1,"")</f>
        <v/>
      </c>
      <c r="T1232" s="14" t="str">
        <f>IF(AND(טבלה20[[#This Row],[דילוג]]=1,טבלה20[[#This Row],[הפרש קבוע אחרון]]=J1231,טבלה20[[#This Row],[מחזורי פעילות]]&gt;1),1,"")</f>
        <v/>
      </c>
      <c r="U1232" s="14" t="str">
        <f>IF(OR(AND(טבלה20[[#This Row],[מחזורי פעילות]]&lt;&gt;"",Q1233=""),AND(טבלה20[[#This Row],[פעילות]]=3,Q1233=1)),טבלה20[[#This Row],[מחזורי פעילות]],"")</f>
        <v/>
      </c>
      <c r="V1232" s="14" t="str">
        <f>IF(טבלה20[[#This Row],[באיזה מחזור נעקר אחרי קביעה?]]&lt;&gt;"",1,"")</f>
        <v/>
      </c>
      <c r="W1232" s="14" t="str">
        <f>IF(AND(טבלה20[[#This Row],[באיזה מחזור נעקר אחרי קביעה?]]&lt;&gt;"",טבלה20[[#This Row],[CycleNumber]]&gt;B1233),טבלה20[[#This Row],[באיזה מחזור נעקר אחרי קביעה?]],"")</f>
        <v/>
      </c>
      <c r="X1232" s="14" t="str">
        <f>IF(AND(טבלה20[[#This Row],[הפרש קבוע אחרון]]&lt;&gt;"",J1231=""),טבלה20[[#This Row],[CycleNumber]],"")</f>
        <v/>
      </c>
      <c r="Y1232" s="14" t="str">
        <f>IF(OR(טבלה20[[#This Row],[CycleNumber]]&gt;B1233,B1233=""),טבלה20[[#This Row],[CycleNumber]],"")</f>
        <v/>
      </c>
      <c r="Z12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2" t="s">
        <v>18</v>
      </c>
      <c r="AS1232">
        <v>4</v>
      </c>
      <c r="AT1232">
        <v>33</v>
      </c>
      <c r="AU1232">
        <f t="shared" si="41"/>
        <v>0</v>
      </c>
      <c r="AV1232" t="str">
        <f t="shared" si="42"/>
        <v/>
      </c>
    </row>
    <row r="1233" spans="1:48" x14ac:dyDescent="0.25">
      <c r="A1233" t="s">
        <v>18</v>
      </c>
      <c r="B1233">
        <v>6</v>
      </c>
      <c r="C1233">
        <v>1</v>
      </c>
      <c r="D1233">
        <v>1</v>
      </c>
      <c r="E1233">
        <v>0</v>
      </c>
      <c r="F1233">
        <v>32</v>
      </c>
      <c r="G1233">
        <f>טבלה20[[#This Row],[LengthofCycle]]+1</f>
        <v>33</v>
      </c>
      <c r="H1233" t="str">
        <f>IF(טבלה20[[#This Row],[CycleNumber]]&gt;2,IF(AND(טבלה20[[#This Row],[LengthofCycle]]-F1232=F1232-F1231,טבלה20[[#This Row],[LengthofCycle]]-F1232&lt;&gt;0),1,""),"")</f>
        <v/>
      </c>
      <c r="I1233" t="str">
        <f>IF(טבלה20[[#This Row],[דילוג]]=1,SUM(H1233:H1234),"")</f>
        <v/>
      </c>
      <c r="J1233" t="str">
        <f>IF(AND(טבלה20[[#This Row],[CycleNumber]]&gt;B1232,טבלה20[[#This Row],[CycleNumber]]&gt;2),IF(טבלה20[[#This Row],[דילוג]]=1,טבלה20[[#This Row],[LengthofCycle]]-F1232,J1232),"")</f>
        <v/>
      </c>
      <c r="K1233">
        <f>IF(AND(טבלה20[[#This Row],[CycleNumber]]&gt;B1232,טבלה20[[#This Row],[CycleNumber]]&gt;2),IF(טבלה20[[#This Row],[דילוג]]=1,1,IF(MAX(K1231:K1232)=1,1,IF(טבלה20[[#This Row],[LengthofCycle]]-F1232&lt;&gt;טבלה20[[#This Row],[הפרש קבוע אחרון]],0,""))),"")</f>
        <v>0</v>
      </c>
      <c r="L1233" t="str">
        <f>IF(טבלה20[[#This Row],[CycleNumber]]&lt;3,"",IF(טבלה20[[#This Row],[דילוג]]=1,1,IF(L1232="","",IF(טבלה20[[#This Row],[LengthofCycle]]-F1232=טבלה20[[#This Row],[הפרש קבוע אחרון]],1,IF(L1232+1&gt;3,"",L1232+1)))))</f>
        <v/>
      </c>
      <c r="M1233" t="str">
        <f>IF(AND(טבלה20[[#This Row],[פעילות]]=1,L1234=2,L1235=1,B1235&gt;טבלה20[[#This Row],[CycleNumber]]),1,"")</f>
        <v/>
      </c>
      <c r="N1233" t="str">
        <f>IF(AND(טבלה20[[#This Row],[האם יש לאישה וסת דילוג?]]=1,טבלה20[[#This Row],[CycleNumber]]&gt;5),IF(AND(טבלה20[[#This Row],[LengthofCycle]]=F1230,F1232=F1229,F1231=F1228),1,""),"")</f>
        <v/>
      </c>
      <c r="O1233" t="str">
        <f>IF(OR(טבלה20[[#This Row],[פעילות]]="",L1232=""),"",IF(טבלה20[[#This Row],[פעילות]]=1,1,0))</f>
        <v/>
      </c>
      <c r="P1233" t="str">
        <f>IF(AND(טבלה20[[#This Row],[הפרש קבוע אחרון]]&lt;&gt;"",טבלה20[[#This Row],[CycleNumber]]&lt;B1234,B1234&lt;&gt;"",טבלה20[[#This Row],[פעילות]]&lt;4),IF(F1234-טבלה20[[#This Row],[LengthofCycle]]=טבלה20[[#This Row],[הפרש קבוע אחרון]],1,0),"")</f>
        <v/>
      </c>
      <c r="Q1233" s="14" t="str">
        <f>IF(טבלה20[[#This Row],[פעילות]]="","",IF(OR(Q1232="",AND(טבלה20[[#This Row],[דילוג]]=1,L1232=3)),1,Q1232+1))</f>
        <v/>
      </c>
      <c r="R1233" s="14" t="str">
        <f>IF(AND(טבלה20[[#This Row],[מחזורי פעילות]]=3,H1234=1,טבלה20[[#This Row],[הפרש קבוע אחרון]]&lt;&gt;J1234),1,"")</f>
        <v/>
      </c>
      <c r="S1233" s="14" t="str">
        <f>IF(AND(טבלה20[[#This Row],[מחזורי פעילות]]=3,H1234=1,טבלה20[[#This Row],[הפרש קבוע אחרון]]=J1234),1,"")</f>
        <v/>
      </c>
      <c r="T1233" s="14" t="str">
        <f>IF(AND(טבלה20[[#This Row],[דילוג]]=1,טבלה20[[#This Row],[הפרש קבוע אחרון]]=J1232,טבלה20[[#This Row],[מחזורי פעילות]]&gt;1),1,"")</f>
        <v/>
      </c>
      <c r="U1233" s="14" t="str">
        <f>IF(OR(AND(טבלה20[[#This Row],[מחזורי פעילות]]&lt;&gt;"",Q1234=""),AND(טבלה20[[#This Row],[פעילות]]=3,Q1234=1)),טבלה20[[#This Row],[מחזורי פעילות]],"")</f>
        <v/>
      </c>
      <c r="V1233" s="14" t="str">
        <f>IF(טבלה20[[#This Row],[באיזה מחזור נעקר אחרי קביעה?]]&lt;&gt;"",1,"")</f>
        <v/>
      </c>
      <c r="W1233" s="14" t="str">
        <f>IF(AND(טבלה20[[#This Row],[באיזה מחזור נעקר אחרי קביעה?]]&lt;&gt;"",טבלה20[[#This Row],[CycleNumber]]&gt;B1234),טבלה20[[#This Row],[באיזה מחזור נעקר אחרי קביעה?]],"")</f>
        <v/>
      </c>
      <c r="X1233" s="14" t="str">
        <f>IF(AND(טבלה20[[#This Row],[הפרש קבוע אחרון]]&lt;&gt;"",J1232=""),טבלה20[[#This Row],[CycleNumber]],"")</f>
        <v/>
      </c>
      <c r="Y1233" s="14" t="str">
        <f>IF(OR(טבלה20[[#This Row],[CycleNumber]]&gt;B1234,B1234=""),טבלה20[[#This Row],[CycleNumber]],"")</f>
        <v/>
      </c>
      <c r="Z12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3" t="s">
        <v>18</v>
      </c>
      <c r="AS1233">
        <v>5</v>
      </c>
      <c r="AT1233">
        <v>33</v>
      </c>
      <c r="AU1233">
        <f t="shared" si="41"/>
        <v>0</v>
      </c>
      <c r="AV1233" t="str">
        <f t="shared" si="42"/>
        <v/>
      </c>
    </row>
    <row r="1234" spans="1:48" x14ac:dyDescent="0.25">
      <c r="A1234" t="s">
        <v>18</v>
      </c>
      <c r="B1234">
        <v>7</v>
      </c>
      <c r="C1234">
        <v>1</v>
      </c>
      <c r="D1234">
        <v>1</v>
      </c>
      <c r="E1234">
        <v>0</v>
      </c>
      <c r="F1234">
        <v>30</v>
      </c>
      <c r="G1234">
        <f>טבלה20[[#This Row],[LengthofCycle]]+1</f>
        <v>31</v>
      </c>
      <c r="H1234" t="str">
        <f>IF(טבלה20[[#This Row],[CycleNumber]]&gt;2,IF(AND(טבלה20[[#This Row],[LengthofCycle]]-F1233=F1233-F1232,טבלה20[[#This Row],[LengthofCycle]]-F1233&lt;&gt;0),1,""),"")</f>
        <v/>
      </c>
      <c r="I1234" t="str">
        <f>IF(טבלה20[[#This Row],[דילוג]]=1,SUM(H1234:H1235),"")</f>
        <v/>
      </c>
      <c r="J1234" t="str">
        <f>IF(AND(טבלה20[[#This Row],[CycleNumber]]&gt;B1233,טבלה20[[#This Row],[CycleNumber]]&gt;2),IF(טבלה20[[#This Row],[דילוג]]=1,טבלה20[[#This Row],[LengthofCycle]]-F1233,J1233),"")</f>
        <v/>
      </c>
      <c r="K1234">
        <f>IF(AND(טבלה20[[#This Row],[CycleNumber]]&gt;B1233,טבלה20[[#This Row],[CycleNumber]]&gt;2),IF(טבלה20[[#This Row],[דילוג]]=1,1,IF(MAX(K1232:K1233)=1,1,IF(טבלה20[[#This Row],[LengthofCycle]]-F1233&lt;&gt;טבלה20[[#This Row],[הפרש קבוע אחרון]],0,""))),"")</f>
        <v>0</v>
      </c>
      <c r="L1234" t="str">
        <f>IF(טבלה20[[#This Row],[CycleNumber]]&lt;3,"",IF(טבלה20[[#This Row],[דילוג]]=1,1,IF(L1233="","",IF(טבלה20[[#This Row],[LengthofCycle]]-F1233=טבלה20[[#This Row],[הפרש קבוע אחרון]],1,IF(L1233+1&gt;3,"",L1233+1)))))</f>
        <v/>
      </c>
      <c r="M1234" t="str">
        <f>IF(AND(טבלה20[[#This Row],[פעילות]]=1,L1235=2,L1236=1,B1236&gt;טבלה20[[#This Row],[CycleNumber]]),1,"")</f>
        <v/>
      </c>
      <c r="N1234" t="str">
        <f>IF(AND(טבלה20[[#This Row],[האם יש לאישה וסת דילוג?]]=1,טבלה20[[#This Row],[CycleNumber]]&gt;5),IF(AND(טבלה20[[#This Row],[LengthofCycle]]=F1231,F1233=F1230,F1232=F1229),1,""),"")</f>
        <v/>
      </c>
      <c r="O1234" t="str">
        <f>IF(OR(טבלה20[[#This Row],[פעילות]]="",L1233=""),"",IF(טבלה20[[#This Row],[פעילות]]=1,1,0))</f>
        <v/>
      </c>
      <c r="P1234" t="str">
        <f>IF(AND(טבלה20[[#This Row],[הפרש קבוע אחרון]]&lt;&gt;"",טבלה20[[#This Row],[CycleNumber]]&lt;B1235,B1235&lt;&gt;"",טבלה20[[#This Row],[פעילות]]&lt;4),IF(F1235-טבלה20[[#This Row],[LengthofCycle]]=טבלה20[[#This Row],[הפרש קבוע אחרון]],1,0),"")</f>
        <v/>
      </c>
      <c r="Q1234" s="14" t="str">
        <f>IF(טבלה20[[#This Row],[פעילות]]="","",IF(OR(Q1233="",AND(טבלה20[[#This Row],[דילוג]]=1,L1233=3)),1,Q1233+1))</f>
        <v/>
      </c>
      <c r="R1234" s="14" t="str">
        <f>IF(AND(טבלה20[[#This Row],[מחזורי פעילות]]=3,H1235=1,טבלה20[[#This Row],[הפרש קבוע אחרון]]&lt;&gt;J1235),1,"")</f>
        <v/>
      </c>
      <c r="S1234" s="14" t="str">
        <f>IF(AND(טבלה20[[#This Row],[מחזורי פעילות]]=3,H1235=1,טבלה20[[#This Row],[הפרש קבוע אחרון]]=J1235),1,"")</f>
        <v/>
      </c>
      <c r="T1234" s="14" t="str">
        <f>IF(AND(טבלה20[[#This Row],[דילוג]]=1,טבלה20[[#This Row],[הפרש קבוע אחרון]]=J1233,טבלה20[[#This Row],[מחזורי פעילות]]&gt;1),1,"")</f>
        <v/>
      </c>
      <c r="U1234" s="14" t="str">
        <f>IF(OR(AND(טבלה20[[#This Row],[מחזורי פעילות]]&lt;&gt;"",Q1235=""),AND(טבלה20[[#This Row],[פעילות]]=3,Q1235=1)),טבלה20[[#This Row],[מחזורי פעילות]],"")</f>
        <v/>
      </c>
      <c r="V1234" s="14" t="str">
        <f>IF(טבלה20[[#This Row],[באיזה מחזור נעקר אחרי קביעה?]]&lt;&gt;"",1,"")</f>
        <v/>
      </c>
      <c r="W1234" s="14" t="str">
        <f>IF(AND(טבלה20[[#This Row],[באיזה מחזור נעקר אחרי קביעה?]]&lt;&gt;"",טבלה20[[#This Row],[CycleNumber]]&gt;B1235),טבלה20[[#This Row],[באיזה מחזור נעקר אחרי קביעה?]],"")</f>
        <v/>
      </c>
      <c r="X1234" s="14" t="str">
        <f>IF(AND(טבלה20[[#This Row],[הפרש קבוע אחרון]]&lt;&gt;"",J1233=""),טבלה20[[#This Row],[CycleNumber]],"")</f>
        <v/>
      </c>
      <c r="Y1234" s="14" t="str">
        <f>IF(OR(טבלה20[[#This Row],[CycleNumber]]&gt;B1235,B1235=""),טבלה20[[#This Row],[CycleNumber]],"")</f>
        <v/>
      </c>
      <c r="Z12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4" t="s">
        <v>18</v>
      </c>
      <c r="AS1234">
        <v>6</v>
      </c>
      <c r="AT1234">
        <v>32</v>
      </c>
      <c r="AU1234">
        <f t="shared" si="41"/>
        <v>0</v>
      </c>
      <c r="AV1234" t="str">
        <f t="shared" si="42"/>
        <v/>
      </c>
    </row>
    <row r="1235" spans="1:48" x14ac:dyDescent="0.25">
      <c r="A1235" t="s">
        <v>18</v>
      </c>
      <c r="B1235">
        <v>8</v>
      </c>
      <c r="C1235">
        <v>1</v>
      </c>
      <c r="D1235">
        <v>1</v>
      </c>
      <c r="E1235">
        <v>0</v>
      </c>
      <c r="F1235">
        <v>34</v>
      </c>
      <c r="G1235">
        <f>טבלה20[[#This Row],[LengthofCycle]]+1</f>
        <v>35</v>
      </c>
      <c r="H1235" t="str">
        <f>IF(טבלה20[[#This Row],[CycleNumber]]&gt;2,IF(AND(טבלה20[[#This Row],[LengthofCycle]]-F1234=F1234-F1233,טבלה20[[#This Row],[LengthofCycle]]-F1234&lt;&gt;0),1,""),"")</f>
        <v/>
      </c>
      <c r="I1235" t="str">
        <f>IF(טבלה20[[#This Row],[דילוג]]=1,SUM(H1235:H1236),"")</f>
        <v/>
      </c>
      <c r="J1235" t="str">
        <f>IF(AND(טבלה20[[#This Row],[CycleNumber]]&gt;B1234,טבלה20[[#This Row],[CycleNumber]]&gt;2),IF(טבלה20[[#This Row],[דילוג]]=1,טבלה20[[#This Row],[LengthofCycle]]-F1234,J1234),"")</f>
        <v/>
      </c>
      <c r="K1235">
        <f>IF(AND(טבלה20[[#This Row],[CycleNumber]]&gt;B1234,טבלה20[[#This Row],[CycleNumber]]&gt;2),IF(טבלה20[[#This Row],[דילוג]]=1,1,IF(MAX(K1233:K1234)=1,1,IF(טבלה20[[#This Row],[LengthofCycle]]-F1234&lt;&gt;טבלה20[[#This Row],[הפרש קבוע אחרון]],0,""))),"")</f>
        <v>0</v>
      </c>
      <c r="L1235" t="str">
        <f>IF(טבלה20[[#This Row],[CycleNumber]]&lt;3,"",IF(טבלה20[[#This Row],[דילוג]]=1,1,IF(L1234="","",IF(טבלה20[[#This Row],[LengthofCycle]]-F1234=טבלה20[[#This Row],[הפרש קבוע אחרון]],1,IF(L1234+1&gt;3,"",L1234+1)))))</f>
        <v/>
      </c>
      <c r="M1235" t="str">
        <f>IF(AND(טבלה20[[#This Row],[פעילות]]=1,L1236=2,L1237=1,B1237&gt;טבלה20[[#This Row],[CycleNumber]]),1,"")</f>
        <v/>
      </c>
      <c r="N1235" t="str">
        <f>IF(AND(טבלה20[[#This Row],[האם יש לאישה וסת דילוג?]]=1,טבלה20[[#This Row],[CycleNumber]]&gt;5),IF(AND(טבלה20[[#This Row],[LengthofCycle]]=F1232,F1234=F1231,F1233=F1230),1,""),"")</f>
        <v/>
      </c>
      <c r="O1235" t="str">
        <f>IF(OR(טבלה20[[#This Row],[פעילות]]="",L1234=""),"",IF(טבלה20[[#This Row],[פעילות]]=1,1,0))</f>
        <v/>
      </c>
      <c r="P1235" t="str">
        <f>IF(AND(טבלה20[[#This Row],[הפרש קבוע אחרון]]&lt;&gt;"",טבלה20[[#This Row],[CycleNumber]]&lt;B1236,B1236&lt;&gt;"",טבלה20[[#This Row],[פעילות]]&lt;4),IF(F1236-טבלה20[[#This Row],[LengthofCycle]]=טבלה20[[#This Row],[הפרש קבוע אחרון]],1,0),"")</f>
        <v/>
      </c>
      <c r="Q1235" s="14" t="str">
        <f>IF(טבלה20[[#This Row],[פעילות]]="","",IF(OR(Q1234="",AND(טבלה20[[#This Row],[דילוג]]=1,L1234=3)),1,Q1234+1))</f>
        <v/>
      </c>
      <c r="R1235" s="14" t="str">
        <f>IF(AND(טבלה20[[#This Row],[מחזורי פעילות]]=3,H1236=1,טבלה20[[#This Row],[הפרש קבוע אחרון]]&lt;&gt;J1236),1,"")</f>
        <v/>
      </c>
      <c r="S1235" s="14" t="str">
        <f>IF(AND(טבלה20[[#This Row],[מחזורי פעילות]]=3,H1236=1,טבלה20[[#This Row],[הפרש קבוע אחרון]]=J1236),1,"")</f>
        <v/>
      </c>
      <c r="T1235" s="14" t="str">
        <f>IF(AND(טבלה20[[#This Row],[דילוג]]=1,טבלה20[[#This Row],[הפרש קבוע אחרון]]=J1234,טבלה20[[#This Row],[מחזורי פעילות]]&gt;1),1,"")</f>
        <v/>
      </c>
      <c r="U1235" s="14" t="str">
        <f>IF(OR(AND(טבלה20[[#This Row],[מחזורי פעילות]]&lt;&gt;"",Q1236=""),AND(טבלה20[[#This Row],[פעילות]]=3,Q1236=1)),טבלה20[[#This Row],[מחזורי פעילות]],"")</f>
        <v/>
      </c>
      <c r="V1235" s="14" t="str">
        <f>IF(טבלה20[[#This Row],[באיזה מחזור נעקר אחרי קביעה?]]&lt;&gt;"",1,"")</f>
        <v/>
      </c>
      <c r="W1235" s="14" t="str">
        <f>IF(AND(טבלה20[[#This Row],[באיזה מחזור נעקר אחרי קביעה?]]&lt;&gt;"",טבלה20[[#This Row],[CycleNumber]]&gt;B1236),טבלה20[[#This Row],[באיזה מחזור נעקר אחרי קביעה?]],"")</f>
        <v/>
      </c>
      <c r="X1235" s="14" t="str">
        <f>IF(AND(טבלה20[[#This Row],[הפרש קבוע אחרון]]&lt;&gt;"",J1234=""),טבלה20[[#This Row],[CycleNumber]],"")</f>
        <v/>
      </c>
      <c r="Y1235" s="14" t="str">
        <f>IF(OR(טבלה20[[#This Row],[CycleNumber]]&gt;B1236,B1236=""),טבלה20[[#This Row],[CycleNumber]],"")</f>
        <v/>
      </c>
      <c r="Z12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5" t="s">
        <v>18</v>
      </c>
      <c r="AS1235">
        <v>7</v>
      </c>
      <c r="AT1235">
        <v>30</v>
      </c>
      <c r="AU1235">
        <f t="shared" si="41"/>
        <v>0</v>
      </c>
      <c r="AV1235" t="str">
        <f t="shared" si="42"/>
        <v/>
      </c>
    </row>
    <row r="1236" spans="1:48" x14ac:dyDescent="0.25">
      <c r="A1236" t="s">
        <v>18</v>
      </c>
      <c r="B1236">
        <v>9</v>
      </c>
      <c r="C1236">
        <v>1</v>
      </c>
      <c r="D1236">
        <v>1</v>
      </c>
      <c r="E1236">
        <v>0</v>
      </c>
      <c r="F1236">
        <v>32</v>
      </c>
      <c r="G1236">
        <f>טבלה20[[#This Row],[LengthofCycle]]+1</f>
        <v>33</v>
      </c>
      <c r="H1236" t="str">
        <f>IF(טבלה20[[#This Row],[CycleNumber]]&gt;2,IF(AND(טבלה20[[#This Row],[LengthofCycle]]-F1235=F1235-F1234,טבלה20[[#This Row],[LengthofCycle]]-F1235&lt;&gt;0),1,""),"")</f>
        <v/>
      </c>
      <c r="I1236" t="str">
        <f>IF(טבלה20[[#This Row],[דילוג]]=1,SUM(H1236:H1237),"")</f>
        <v/>
      </c>
      <c r="J1236" t="str">
        <f>IF(AND(טבלה20[[#This Row],[CycleNumber]]&gt;B1235,טבלה20[[#This Row],[CycleNumber]]&gt;2),IF(טבלה20[[#This Row],[דילוג]]=1,טבלה20[[#This Row],[LengthofCycle]]-F1235,J1235),"")</f>
        <v/>
      </c>
      <c r="K1236">
        <f>IF(AND(טבלה20[[#This Row],[CycleNumber]]&gt;B1235,טבלה20[[#This Row],[CycleNumber]]&gt;2),IF(טבלה20[[#This Row],[דילוג]]=1,1,IF(MAX(K1234:K1235)=1,1,IF(טבלה20[[#This Row],[LengthofCycle]]-F1235&lt;&gt;טבלה20[[#This Row],[הפרש קבוע אחרון]],0,""))),"")</f>
        <v>0</v>
      </c>
      <c r="L1236" t="str">
        <f>IF(טבלה20[[#This Row],[CycleNumber]]&lt;3,"",IF(טבלה20[[#This Row],[דילוג]]=1,1,IF(L1235="","",IF(טבלה20[[#This Row],[LengthofCycle]]-F1235=טבלה20[[#This Row],[הפרש קבוע אחרון]],1,IF(L1235+1&gt;3,"",L1235+1)))))</f>
        <v/>
      </c>
      <c r="M1236" t="str">
        <f>IF(AND(טבלה20[[#This Row],[פעילות]]=1,L1237=2,L1238=1,B1238&gt;טבלה20[[#This Row],[CycleNumber]]),1,"")</f>
        <v/>
      </c>
      <c r="N1236" t="str">
        <f>IF(AND(טבלה20[[#This Row],[האם יש לאישה וסת דילוג?]]=1,טבלה20[[#This Row],[CycleNumber]]&gt;5),IF(AND(טבלה20[[#This Row],[LengthofCycle]]=F1233,F1235=F1232,F1234=F1231),1,""),"")</f>
        <v/>
      </c>
      <c r="O1236" t="str">
        <f>IF(OR(טבלה20[[#This Row],[פעילות]]="",L1235=""),"",IF(טבלה20[[#This Row],[פעילות]]=1,1,0))</f>
        <v/>
      </c>
      <c r="P1236" t="str">
        <f>IF(AND(טבלה20[[#This Row],[הפרש קבוע אחרון]]&lt;&gt;"",טבלה20[[#This Row],[CycleNumber]]&lt;B1237,B1237&lt;&gt;"",טבלה20[[#This Row],[פעילות]]&lt;4),IF(F1237-טבלה20[[#This Row],[LengthofCycle]]=טבלה20[[#This Row],[הפרש קבוע אחרון]],1,0),"")</f>
        <v/>
      </c>
      <c r="Q1236" s="14" t="str">
        <f>IF(טבלה20[[#This Row],[פעילות]]="","",IF(OR(Q1235="",AND(טבלה20[[#This Row],[דילוג]]=1,L1235=3)),1,Q1235+1))</f>
        <v/>
      </c>
      <c r="R1236" s="14" t="str">
        <f>IF(AND(טבלה20[[#This Row],[מחזורי פעילות]]=3,H1237=1,טבלה20[[#This Row],[הפרש קבוע אחרון]]&lt;&gt;J1237),1,"")</f>
        <v/>
      </c>
      <c r="S1236" s="14" t="str">
        <f>IF(AND(טבלה20[[#This Row],[מחזורי פעילות]]=3,H1237=1,טבלה20[[#This Row],[הפרש קבוע אחרון]]=J1237),1,"")</f>
        <v/>
      </c>
      <c r="T1236" s="14" t="str">
        <f>IF(AND(טבלה20[[#This Row],[דילוג]]=1,טבלה20[[#This Row],[הפרש קבוע אחרון]]=J1235,טבלה20[[#This Row],[מחזורי פעילות]]&gt;1),1,"")</f>
        <v/>
      </c>
      <c r="U1236" s="14" t="str">
        <f>IF(OR(AND(טבלה20[[#This Row],[מחזורי פעילות]]&lt;&gt;"",Q1237=""),AND(טבלה20[[#This Row],[פעילות]]=3,Q1237=1)),טבלה20[[#This Row],[מחזורי פעילות]],"")</f>
        <v/>
      </c>
      <c r="V1236" s="14" t="str">
        <f>IF(טבלה20[[#This Row],[באיזה מחזור נעקר אחרי קביעה?]]&lt;&gt;"",1,"")</f>
        <v/>
      </c>
      <c r="W1236" s="14" t="str">
        <f>IF(AND(טבלה20[[#This Row],[באיזה מחזור נעקר אחרי קביעה?]]&lt;&gt;"",טבלה20[[#This Row],[CycleNumber]]&gt;B1237),טבלה20[[#This Row],[באיזה מחזור נעקר אחרי קביעה?]],"")</f>
        <v/>
      </c>
      <c r="X1236" s="14" t="str">
        <f>IF(AND(טבלה20[[#This Row],[הפרש קבוע אחרון]]&lt;&gt;"",J1235=""),טבלה20[[#This Row],[CycleNumber]],"")</f>
        <v/>
      </c>
      <c r="Y1236" s="14" t="str">
        <f>IF(OR(טבלה20[[#This Row],[CycleNumber]]&gt;B1237,B1237=""),טבלה20[[#This Row],[CycleNumber]],"")</f>
        <v/>
      </c>
      <c r="Z12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6" t="s">
        <v>18</v>
      </c>
      <c r="AS1236">
        <v>8</v>
      </c>
      <c r="AT1236">
        <v>34</v>
      </c>
      <c r="AU1236">
        <f t="shared" si="41"/>
        <v>0</v>
      </c>
      <c r="AV1236" t="str">
        <f t="shared" si="42"/>
        <v/>
      </c>
    </row>
    <row r="1237" spans="1:48" x14ac:dyDescent="0.25">
      <c r="A1237" t="s">
        <v>18</v>
      </c>
      <c r="B1237">
        <v>10</v>
      </c>
      <c r="C1237">
        <v>1</v>
      </c>
      <c r="D1237">
        <v>1</v>
      </c>
      <c r="E1237">
        <v>0</v>
      </c>
      <c r="F1237">
        <v>29</v>
      </c>
      <c r="G1237">
        <f>טבלה20[[#This Row],[LengthofCycle]]+1</f>
        <v>30</v>
      </c>
      <c r="H1237" t="str">
        <f>IF(טבלה20[[#This Row],[CycleNumber]]&gt;2,IF(AND(טבלה20[[#This Row],[LengthofCycle]]-F1236=F1236-F1235,טבלה20[[#This Row],[LengthofCycle]]-F1236&lt;&gt;0),1,""),"")</f>
        <v/>
      </c>
      <c r="I1237" t="str">
        <f>IF(טבלה20[[#This Row],[דילוג]]=1,SUM(H1237:H1238),"")</f>
        <v/>
      </c>
      <c r="J1237" t="str">
        <f>IF(AND(טבלה20[[#This Row],[CycleNumber]]&gt;B1236,טבלה20[[#This Row],[CycleNumber]]&gt;2),IF(טבלה20[[#This Row],[דילוג]]=1,טבלה20[[#This Row],[LengthofCycle]]-F1236,J1236),"")</f>
        <v/>
      </c>
      <c r="K1237">
        <f>IF(AND(טבלה20[[#This Row],[CycleNumber]]&gt;B1236,טבלה20[[#This Row],[CycleNumber]]&gt;2),IF(טבלה20[[#This Row],[דילוג]]=1,1,IF(MAX(K1235:K1236)=1,1,IF(טבלה20[[#This Row],[LengthofCycle]]-F1236&lt;&gt;טבלה20[[#This Row],[הפרש קבוע אחרון]],0,""))),"")</f>
        <v>0</v>
      </c>
      <c r="L1237" t="str">
        <f>IF(טבלה20[[#This Row],[CycleNumber]]&lt;3,"",IF(טבלה20[[#This Row],[דילוג]]=1,1,IF(L1236="","",IF(טבלה20[[#This Row],[LengthofCycle]]-F1236=טבלה20[[#This Row],[הפרש קבוע אחרון]],1,IF(L1236+1&gt;3,"",L1236+1)))))</f>
        <v/>
      </c>
      <c r="M1237" t="str">
        <f>IF(AND(טבלה20[[#This Row],[פעילות]]=1,L1238=2,L1239=1,B1239&gt;טבלה20[[#This Row],[CycleNumber]]),1,"")</f>
        <v/>
      </c>
      <c r="N1237" t="str">
        <f>IF(AND(טבלה20[[#This Row],[האם יש לאישה וסת דילוג?]]=1,טבלה20[[#This Row],[CycleNumber]]&gt;5),IF(AND(טבלה20[[#This Row],[LengthofCycle]]=F1234,F1236=F1233,F1235=F1232),1,""),"")</f>
        <v/>
      </c>
      <c r="O1237" t="str">
        <f>IF(OR(טבלה20[[#This Row],[פעילות]]="",L1236=""),"",IF(טבלה20[[#This Row],[פעילות]]=1,1,0))</f>
        <v/>
      </c>
      <c r="P1237" t="str">
        <f>IF(AND(טבלה20[[#This Row],[הפרש קבוע אחרון]]&lt;&gt;"",טבלה20[[#This Row],[CycleNumber]]&lt;B1238,B1238&lt;&gt;"",טבלה20[[#This Row],[פעילות]]&lt;4),IF(F1238-טבלה20[[#This Row],[LengthofCycle]]=טבלה20[[#This Row],[הפרש קבוע אחרון]],1,0),"")</f>
        <v/>
      </c>
      <c r="Q1237" s="14" t="str">
        <f>IF(טבלה20[[#This Row],[פעילות]]="","",IF(OR(Q1236="",AND(טבלה20[[#This Row],[דילוג]]=1,L1236=3)),1,Q1236+1))</f>
        <v/>
      </c>
      <c r="R1237" s="14" t="str">
        <f>IF(AND(טבלה20[[#This Row],[מחזורי פעילות]]=3,H1238=1,טבלה20[[#This Row],[הפרש קבוע אחרון]]&lt;&gt;J1238),1,"")</f>
        <v/>
      </c>
      <c r="S1237" s="14" t="str">
        <f>IF(AND(טבלה20[[#This Row],[מחזורי פעילות]]=3,H1238=1,טבלה20[[#This Row],[הפרש קבוע אחרון]]=J1238),1,"")</f>
        <v/>
      </c>
      <c r="T1237" s="14" t="str">
        <f>IF(AND(טבלה20[[#This Row],[דילוג]]=1,טבלה20[[#This Row],[הפרש קבוע אחרון]]=J1236,טבלה20[[#This Row],[מחזורי פעילות]]&gt;1),1,"")</f>
        <v/>
      </c>
      <c r="U1237" s="14" t="str">
        <f>IF(OR(AND(טבלה20[[#This Row],[מחזורי פעילות]]&lt;&gt;"",Q1238=""),AND(טבלה20[[#This Row],[פעילות]]=3,Q1238=1)),טבלה20[[#This Row],[מחזורי פעילות]],"")</f>
        <v/>
      </c>
      <c r="V1237" s="14" t="str">
        <f>IF(טבלה20[[#This Row],[באיזה מחזור נעקר אחרי קביעה?]]&lt;&gt;"",1,"")</f>
        <v/>
      </c>
      <c r="W1237" s="14" t="str">
        <f>IF(AND(טבלה20[[#This Row],[באיזה מחזור נעקר אחרי קביעה?]]&lt;&gt;"",טבלה20[[#This Row],[CycleNumber]]&gt;B1238),טבלה20[[#This Row],[באיזה מחזור נעקר אחרי קביעה?]],"")</f>
        <v/>
      </c>
      <c r="X1237" s="14" t="str">
        <f>IF(AND(טבלה20[[#This Row],[הפרש קבוע אחרון]]&lt;&gt;"",J1236=""),טבלה20[[#This Row],[CycleNumber]],"")</f>
        <v/>
      </c>
      <c r="Y1237" s="14" t="str">
        <f>IF(OR(טבלה20[[#This Row],[CycleNumber]]&gt;B1238,B1238=""),טבלה20[[#This Row],[CycleNumber]],"")</f>
        <v/>
      </c>
      <c r="Z12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7" t="s">
        <v>18</v>
      </c>
      <c r="AS1237">
        <v>9</v>
      </c>
      <c r="AT1237">
        <v>32</v>
      </c>
      <c r="AU1237">
        <f t="shared" si="41"/>
        <v>0</v>
      </c>
      <c r="AV1237" t="str">
        <f t="shared" si="42"/>
        <v/>
      </c>
    </row>
    <row r="1238" spans="1:48" x14ac:dyDescent="0.25">
      <c r="A1238" t="s">
        <v>18</v>
      </c>
      <c r="B1238">
        <v>11</v>
      </c>
      <c r="C1238">
        <v>1</v>
      </c>
      <c r="D1238">
        <v>1</v>
      </c>
      <c r="E1238">
        <v>0</v>
      </c>
      <c r="F1238">
        <v>30</v>
      </c>
      <c r="G1238">
        <f>טבלה20[[#This Row],[LengthofCycle]]+1</f>
        <v>31</v>
      </c>
      <c r="H1238" t="str">
        <f>IF(טבלה20[[#This Row],[CycleNumber]]&gt;2,IF(AND(טבלה20[[#This Row],[LengthofCycle]]-F1237=F1237-F1236,טבלה20[[#This Row],[LengthofCycle]]-F1237&lt;&gt;0),1,""),"")</f>
        <v/>
      </c>
      <c r="I1238" t="str">
        <f>IF(טבלה20[[#This Row],[דילוג]]=1,SUM(H1238:H1239),"")</f>
        <v/>
      </c>
      <c r="J1238" t="str">
        <f>IF(AND(טבלה20[[#This Row],[CycleNumber]]&gt;B1237,טבלה20[[#This Row],[CycleNumber]]&gt;2),IF(טבלה20[[#This Row],[דילוג]]=1,טבלה20[[#This Row],[LengthofCycle]]-F1237,J1237),"")</f>
        <v/>
      </c>
      <c r="K1238">
        <f>IF(AND(טבלה20[[#This Row],[CycleNumber]]&gt;B1237,טבלה20[[#This Row],[CycleNumber]]&gt;2),IF(טבלה20[[#This Row],[דילוג]]=1,1,IF(MAX(K1236:K1237)=1,1,IF(טבלה20[[#This Row],[LengthofCycle]]-F1237&lt;&gt;טבלה20[[#This Row],[הפרש קבוע אחרון]],0,""))),"")</f>
        <v>0</v>
      </c>
      <c r="L1238" t="str">
        <f>IF(טבלה20[[#This Row],[CycleNumber]]&lt;3,"",IF(טבלה20[[#This Row],[דילוג]]=1,1,IF(L1237="","",IF(טבלה20[[#This Row],[LengthofCycle]]-F1237=טבלה20[[#This Row],[הפרש קבוע אחרון]],1,IF(L1237+1&gt;3,"",L1237+1)))))</f>
        <v/>
      </c>
      <c r="M1238" t="str">
        <f>IF(AND(טבלה20[[#This Row],[פעילות]]=1,L1239=2,L1240=1,B1240&gt;טבלה20[[#This Row],[CycleNumber]]),1,"")</f>
        <v/>
      </c>
      <c r="N1238" t="str">
        <f>IF(AND(טבלה20[[#This Row],[האם יש לאישה וסת דילוג?]]=1,טבלה20[[#This Row],[CycleNumber]]&gt;5),IF(AND(טבלה20[[#This Row],[LengthofCycle]]=F1235,F1237=F1234,F1236=F1233),1,""),"")</f>
        <v/>
      </c>
      <c r="O1238" t="str">
        <f>IF(OR(טבלה20[[#This Row],[פעילות]]="",L1237=""),"",IF(טבלה20[[#This Row],[פעילות]]=1,1,0))</f>
        <v/>
      </c>
      <c r="P1238" t="str">
        <f>IF(AND(טבלה20[[#This Row],[הפרש קבוע אחרון]]&lt;&gt;"",טבלה20[[#This Row],[CycleNumber]]&lt;B1239,B1239&lt;&gt;"",טבלה20[[#This Row],[פעילות]]&lt;4),IF(F1239-טבלה20[[#This Row],[LengthofCycle]]=טבלה20[[#This Row],[הפרש קבוע אחרון]],1,0),"")</f>
        <v/>
      </c>
      <c r="Q1238" s="14" t="str">
        <f>IF(טבלה20[[#This Row],[פעילות]]="","",IF(OR(Q1237="",AND(טבלה20[[#This Row],[דילוג]]=1,L1237=3)),1,Q1237+1))</f>
        <v/>
      </c>
      <c r="R1238" s="14" t="str">
        <f>IF(AND(טבלה20[[#This Row],[מחזורי פעילות]]=3,H1239=1,טבלה20[[#This Row],[הפרש קבוע אחרון]]&lt;&gt;J1239),1,"")</f>
        <v/>
      </c>
      <c r="S1238" s="14" t="str">
        <f>IF(AND(טבלה20[[#This Row],[מחזורי פעילות]]=3,H1239=1,טבלה20[[#This Row],[הפרש קבוע אחרון]]=J1239),1,"")</f>
        <v/>
      </c>
      <c r="T1238" s="14" t="str">
        <f>IF(AND(טבלה20[[#This Row],[דילוג]]=1,טבלה20[[#This Row],[הפרש קבוע אחרון]]=J1237,טבלה20[[#This Row],[מחזורי פעילות]]&gt;1),1,"")</f>
        <v/>
      </c>
      <c r="U1238" s="14" t="str">
        <f>IF(OR(AND(טבלה20[[#This Row],[מחזורי פעילות]]&lt;&gt;"",Q1239=""),AND(טבלה20[[#This Row],[פעילות]]=3,Q1239=1)),טבלה20[[#This Row],[מחזורי פעילות]],"")</f>
        <v/>
      </c>
      <c r="V1238" s="14" t="str">
        <f>IF(טבלה20[[#This Row],[באיזה מחזור נעקר אחרי קביעה?]]&lt;&gt;"",1,"")</f>
        <v/>
      </c>
      <c r="W1238" s="14" t="str">
        <f>IF(AND(טבלה20[[#This Row],[באיזה מחזור נעקר אחרי קביעה?]]&lt;&gt;"",טבלה20[[#This Row],[CycleNumber]]&gt;B1239),טבלה20[[#This Row],[באיזה מחזור נעקר אחרי קביעה?]],"")</f>
        <v/>
      </c>
      <c r="X1238" s="14" t="str">
        <f>IF(AND(טבלה20[[#This Row],[הפרש קבוע אחרון]]&lt;&gt;"",J1237=""),טבלה20[[#This Row],[CycleNumber]],"")</f>
        <v/>
      </c>
      <c r="Y1238" s="14" t="str">
        <f>IF(OR(טבלה20[[#This Row],[CycleNumber]]&gt;B1239,B1239=""),טבלה20[[#This Row],[CycleNumber]],"")</f>
        <v/>
      </c>
      <c r="Z12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8" t="s">
        <v>18</v>
      </c>
      <c r="AS1238">
        <v>10</v>
      </c>
      <c r="AT1238">
        <v>29</v>
      </c>
      <c r="AU1238">
        <f t="shared" si="41"/>
        <v>0</v>
      </c>
      <c r="AV1238" t="str">
        <f t="shared" si="42"/>
        <v/>
      </c>
    </row>
    <row r="1239" spans="1:48" x14ac:dyDescent="0.25">
      <c r="A1239" t="s">
        <v>18</v>
      </c>
      <c r="B1239">
        <v>12</v>
      </c>
      <c r="C1239">
        <v>1</v>
      </c>
      <c r="D1239">
        <v>1</v>
      </c>
      <c r="E1239">
        <v>0</v>
      </c>
      <c r="F1239">
        <v>26</v>
      </c>
      <c r="G1239">
        <f>טבלה20[[#This Row],[LengthofCycle]]+1</f>
        <v>27</v>
      </c>
      <c r="H1239" t="str">
        <f>IF(טבלה20[[#This Row],[CycleNumber]]&gt;2,IF(AND(טבלה20[[#This Row],[LengthofCycle]]-F1238=F1238-F1237,טבלה20[[#This Row],[LengthofCycle]]-F1238&lt;&gt;0),1,""),"")</f>
        <v/>
      </c>
      <c r="I1239" t="str">
        <f>IF(טבלה20[[#This Row],[דילוג]]=1,SUM(H1239:H1240),"")</f>
        <v/>
      </c>
      <c r="J1239" t="str">
        <f>IF(AND(טבלה20[[#This Row],[CycleNumber]]&gt;B1238,טבלה20[[#This Row],[CycleNumber]]&gt;2),IF(טבלה20[[#This Row],[דילוג]]=1,טבלה20[[#This Row],[LengthofCycle]]-F1238,J1238),"")</f>
        <v/>
      </c>
      <c r="K1239">
        <f>IF(AND(טבלה20[[#This Row],[CycleNumber]]&gt;B1238,טבלה20[[#This Row],[CycleNumber]]&gt;2),IF(טבלה20[[#This Row],[דילוג]]=1,1,IF(MAX(K1237:K1238)=1,1,IF(טבלה20[[#This Row],[LengthofCycle]]-F1238&lt;&gt;טבלה20[[#This Row],[הפרש קבוע אחרון]],0,""))),"")</f>
        <v>0</v>
      </c>
      <c r="L1239" t="str">
        <f>IF(טבלה20[[#This Row],[CycleNumber]]&lt;3,"",IF(טבלה20[[#This Row],[דילוג]]=1,1,IF(L1238="","",IF(טבלה20[[#This Row],[LengthofCycle]]-F1238=טבלה20[[#This Row],[הפרש קבוע אחרון]],1,IF(L1238+1&gt;3,"",L1238+1)))))</f>
        <v/>
      </c>
      <c r="M1239" t="str">
        <f>IF(AND(טבלה20[[#This Row],[פעילות]]=1,L1240=2,L1241=1,B1241&gt;טבלה20[[#This Row],[CycleNumber]]),1,"")</f>
        <v/>
      </c>
      <c r="N1239" t="str">
        <f>IF(AND(טבלה20[[#This Row],[האם יש לאישה וסת דילוג?]]=1,טבלה20[[#This Row],[CycleNumber]]&gt;5),IF(AND(טבלה20[[#This Row],[LengthofCycle]]=F1236,F1238=F1235,F1237=F1234),1,""),"")</f>
        <v/>
      </c>
      <c r="O1239" t="str">
        <f>IF(OR(טבלה20[[#This Row],[פעילות]]="",L1238=""),"",IF(טבלה20[[#This Row],[פעילות]]=1,1,0))</f>
        <v/>
      </c>
      <c r="P1239" t="str">
        <f>IF(AND(טבלה20[[#This Row],[הפרש קבוע אחרון]]&lt;&gt;"",טבלה20[[#This Row],[CycleNumber]]&lt;B1240,B1240&lt;&gt;"",טבלה20[[#This Row],[פעילות]]&lt;4),IF(F1240-טבלה20[[#This Row],[LengthofCycle]]=טבלה20[[#This Row],[הפרש קבוע אחרון]],1,0),"")</f>
        <v/>
      </c>
      <c r="Q1239" s="14" t="str">
        <f>IF(טבלה20[[#This Row],[פעילות]]="","",IF(OR(Q1238="",AND(טבלה20[[#This Row],[דילוג]]=1,L1238=3)),1,Q1238+1))</f>
        <v/>
      </c>
      <c r="R1239" s="14" t="str">
        <f>IF(AND(טבלה20[[#This Row],[מחזורי פעילות]]=3,H1240=1,טבלה20[[#This Row],[הפרש קבוע אחרון]]&lt;&gt;J1240),1,"")</f>
        <v/>
      </c>
      <c r="S1239" s="14" t="str">
        <f>IF(AND(טבלה20[[#This Row],[מחזורי פעילות]]=3,H1240=1,טבלה20[[#This Row],[הפרש קבוע אחרון]]=J1240),1,"")</f>
        <v/>
      </c>
      <c r="T1239" s="14" t="str">
        <f>IF(AND(טבלה20[[#This Row],[דילוג]]=1,טבלה20[[#This Row],[הפרש קבוע אחרון]]=J1238,טבלה20[[#This Row],[מחזורי פעילות]]&gt;1),1,"")</f>
        <v/>
      </c>
      <c r="U1239" s="14" t="str">
        <f>IF(OR(AND(טבלה20[[#This Row],[מחזורי פעילות]]&lt;&gt;"",Q1240=""),AND(טבלה20[[#This Row],[פעילות]]=3,Q1240=1)),טבלה20[[#This Row],[מחזורי פעילות]],"")</f>
        <v/>
      </c>
      <c r="V1239" s="14" t="str">
        <f>IF(טבלה20[[#This Row],[באיזה מחזור נעקר אחרי קביעה?]]&lt;&gt;"",1,"")</f>
        <v/>
      </c>
      <c r="W1239" s="14" t="str">
        <f>IF(AND(טבלה20[[#This Row],[באיזה מחזור נעקר אחרי קביעה?]]&lt;&gt;"",טבלה20[[#This Row],[CycleNumber]]&gt;B1240),טבלה20[[#This Row],[באיזה מחזור נעקר אחרי קביעה?]],"")</f>
        <v/>
      </c>
      <c r="X1239" s="14" t="str">
        <f>IF(AND(טבלה20[[#This Row],[הפרש קבוע אחרון]]&lt;&gt;"",J1238=""),טבלה20[[#This Row],[CycleNumber]],"")</f>
        <v/>
      </c>
      <c r="Y1239" s="14">
        <f>IF(OR(טבלה20[[#This Row],[CycleNumber]]&gt;B1240,B1240=""),טבלה20[[#This Row],[CycleNumber]],"")</f>
        <v>12</v>
      </c>
      <c r="Z12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39" t="s">
        <v>18</v>
      </c>
      <c r="AS1239">
        <v>11</v>
      </c>
      <c r="AT1239">
        <v>30</v>
      </c>
      <c r="AU1239">
        <f t="shared" si="41"/>
        <v>0</v>
      </c>
      <c r="AV1239" t="str">
        <f t="shared" si="42"/>
        <v/>
      </c>
    </row>
    <row r="1240" spans="1:48" x14ac:dyDescent="0.25">
      <c r="A1240" t="s">
        <v>104</v>
      </c>
      <c r="B1240">
        <v>1</v>
      </c>
      <c r="C1240">
        <v>0</v>
      </c>
      <c r="D1240">
        <v>1</v>
      </c>
      <c r="E1240">
        <v>0</v>
      </c>
      <c r="F1240">
        <v>36</v>
      </c>
      <c r="G1240">
        <f>טבלה20[[#This Row],[LengthofCycle]]+1</f>
        <v>37</v>
      </c>
      <c r="H1240" t="str">
        <f>IF(טבלה20[[#This Row],[CycleNumber]]&gt;2,IF(AND(טבלה20[[#This Row],[LengthofCycle]]-F1239=F1239-F1238,טבלה20[[#This Row],[LengthofCycle]]-F1239&lt;&gt;0),1,""),"")</f>
        <v/>
      </c>
      <c r="I1240" t="str">
        <f>IF(טבלה20[[#This Row],[דילוג]]=1,SUM(H1240:H1241),"")</f>
        <v/>
      </c>
      <c r="J1240" t="str">
        <f>IF(AND(טבלה20[[#This Row],[CycleNumber]]&gt;B1239,טבלה20[[#This Row],[CycleNumber]]&gt;2),IF(טבלה20[[#This Row],[דילוג]]=1,טבלה20[[#This Row],[LengthofCycle]]-F1239,J1239),"")</f>
        <v/>
      </c>
      <c r="K1240" t="str">
        <f>IF(AND(טבלה20[[#This Row],[CycleNumber]]&gt;B1239,טבלה20[[#This Row],[CycleNumber]]&gt;2),IF(טבלה20[[#This Row],[דילוג]]=1,1,IF(MAX(K1238:K1239)=1,1,IF(טבלה20[[#This Row],[LengthofCycle]]-F1239&lt;&gt;טבלה20[[#This Row],[הפרש קבוע אחרון]],0,""))),"")</f>
        <v/>
      </c>
      <c r="L1240" t="str">
        <f>IF(טבלה20[[#This Row],[CycleNumber]]&lt;3,"",IF(טבלה20[[#This Row],[דילוג]]=1,1,IF(L1239="","",IF(טבלה20[[#This Row],[LengthofCycle]]-F1239=טבלה20[[#This Row],[הפרש קבוע אחרון]],1,IF(L1239+1&gt;3,"",L1239+1)))))</f>
        <v/>
      </c>
      <c r="M1240" t="str">
        <f>IF(AND(טבלה20[[#This Row],[פעילות]]=1,L1241=2,L1242=1,B1242&gt;טבלה20[[#This Row],[CycleNumber]]),1,"")</f>
        <v/>
      </c>
      <c r="N1240" t="str">
        <f>IF(AND(טבלה20[[#This Row],[האם יש לאישה וסת דילוג?]]=1,טבלה20[[#This Row],[CycleNumber]]&gt;5),IF(AND(טבלה20[[#This Row],[LengthofCycle]]=F1237,F1239=F1236,F1238=F1235),1,""),"")</f>
        <v/>
      </c>
      <c r="O1240" t="str">
        <f>IF(OR(טבלה20[[#This Row],[פעילות]]="",L1239=""),"",IF(טבלה20[[#This Row],[פעילות]]=1,1,0))</f>
        <v/>
      </c>
      <c r="P1240" t="str">
        <f>IF(AND(טבלה20[[#This Row],[הפרש קבוע אחרון]]&lt;&gt;"",טבלה20[[#This Row],[CycleNumber]]&lt;B1241,B1241&lt;&gt;"",טבלה20[[#This Row],[פעילות]]&lt;4),IF(F1241-טבלה20[[#This Row],[LengthofCycle]]=טבלה20[[#This Row],[הפרש קבוע אחרון]],1,0),"")</f>
        <v/>
      </c>
      <c r="Q1240" s="14" t="str">
        <f>IF(טבלה20[[#This Row],[פעילות]]="","",IF(OR(Q1239="",AND(טבלה20[[#This Row],[דילוג]]=1,L1239=3)),1,Q1239+1))</f>
        <v/>
      </c>
      <c r="R1240" s="14" t="str">
        <f>IF(AND(טבלה20[[#This Row],[מחזורי פעילות]]=3,H1241=1,טבלה20[[#This Row],[הפרש קבוע אחרון]]&lt;&gt;J1241),1,"")</f>
        <v/>
      </c>
      <c r="S1240" s="14" t="str">
        <f>IF(AND(טבלה20[[#This Row],[מחזורי פעילות]]=3,H1241=1,טבלה20[[#This Row],[הפרש קבוע אחרון]]=J1241),1,"")</f>
        <v/>
      </c>
      <c r="T1240" s="14" t="str">
        <f>IF(AND(טבלה20[[#This Row],[דילוג]]=1,טבלה20[[#This Row],[הפרש קבוע אחרון]]=J1239,טבלה20[[#This Row],[מחזורי פעילות]]&gt;1),1,"")</f>
        <v/>
      </c>
      <c r="U1240" s="14" t="str">
        <f>IF(OR(AND(טבלה20[[#This Row],[מחזורי פעילות]]&lt;&gt;"",Q1241=""),AND(טבלה20[[#This Row],[פעילות]]=3,Q1241=1)),טבלה20[[#This Row],[מחזורי פעילות]],"")</f>
        <v/>
      </c>
      <c r="V1240" s="14" t="str">
        <f>IF(טבלה20[[#This Row],[באיזה מחזור נעקר אחרי קביעה?]]&lt;&gt;"",1,"")</f>
        <v/>
      </c>
      <c r="W1240" s="14" t="str">
        <f>IF(AND(טבלה20[[#This Row],[באיזה מחזור נעקר אחרי קביעה?]]&lt;&gt;"",טבלה20[[#This Row],[CycleNumber]]&gt;B1241),טבלה20[[#This Row],[באיזה מחזור נעקר אחרי קביעה?]],"")</f>
        <v/>
      </c>
      <c r="X1240" s="14" t="str">
        <f>IF(AND(טבלה20[[#This Row],[הפרש קבוע אחרון]]&lt;&gt;"",J1239=""),טבלה20[[#This Row],[CycleNumber]],"")</f>
        <v/>
      </c>
      <c r="Y1240" s="14" t="str">
        <f>IF(OR(טבלה20[[#This Row],[CycleNumber]]&gt;B1241,B1241=""),טבלה20[[#This Row],[CycleNumber]],"")</f>
        <v/>
      </c>
      <c r="Z12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0" t="s">
        <v>18</v>
      </c>
      <c r="AS1240">
        <v>12</v>
      </c>
      <c r="AT1240">
        <v>26</v>
      </c>
      <c r="AU1240">
        <f t="shared" si="41"/>
        <v>0</v>
      </c>
      <c r="AV1240" t="str">
        <f t="shared" si="42"/>
        <v/>
      </c>
    </row>
    <row r="1241" spans="1:48" x14ac:dyDescent="0.25">
      <c r="A1241" t="s">
        <v>104</v>
      </c>
      <c r="B1241">
        <v>2</v>
      </c>
      <c r="C1241">
        <v>0</v>
      </c>
      <c r="D1241">
        <v>1</v>
      </c>
      <c r="E1241">
        <v>0</v>
      </c>
      <c r="F1241">
        <v>29</v>
      </c>
      <c r="G1241">
        <f>טבלה20[[#This Row],[LengthofCycle]]+1</f>
        <v>30</v>
      </c>
      <c r="H1241" t="str">
        <f>IF(טבלה20[[#This Row],[CycleNumber]]&gt;2,IF(AND(טבלה20[[#This Row],[LengthofCycle]]-F1240=F1240-F1239,טבלה20[[#This Row],[LengthofCycle]]-F1240&lt;&gt;0),1,""),"")</f>
        <v/>
      </c>
      <c r="I1241" t="str">
        <f>IF(טבלה20[[#This Row],[דילוג]]=1,SUM(H1241:H1242),"")</f>
        <v/>
      </c>
      <c r="J1241" t="str">
        <f>IF(AND(טבלה20[[#This Row],[CycleNumber]]&gt;B1240,טבלה20[[#This Row],[CycleNumber]]&gt;2),IF(טבלה20[[#This Row],[דילוג]]=1,טבלה20[[#This Row],[LengthofCycle]]-F1240,J1240),"")</f>
        <v/>
      </c>
      <c r="K1241" t="str">
        <f>IF(AND(טבלה20[[#This Row],[CycleNumber]]&gt;B1240,טבלה20[[#This Row],[CycleNumber]]&gt;2),IF(טבלה20[[#This Row],[דילוג]]=1,1,IF(MAX(K1239:K1240)=1,1,IF(טבלה20[[#This Row],[LengthofCycle]]-F1240&lt;&gt;טבלה20[[#This Row],[הפרש קבוע אחרון]],0,""))),"")</f>
        <v/>
      </c>
      <c r="L1241" t="str">
        <f>IF(טבלה20[[#This Row],[CycleNumber]]&lt;3,"",IF(טבלה20[[#This Row],[דילוג]]=1,1,IF(L1240="","",IF(טבלה20[[#This Row],[LengthofCycle]]-F1240=טבלה20[[#This Row],[הפרש קבוע אחרון]],1,IF(L1240+1&gt;3,"",L1240+1)))))</f>
        <v/>
      </c>
      <c r="M1241" t="str">
        <f>IF(AND(טבלה20[[#This Row],[פעילות]]=1,L1242=2,L1243=1,B1243&gt;טבלה20[[#This Row],[CycleNumber]]),1,"")</f>
        <v/>
      </c>
      <c r="N1241" t="str">
        <f>IF(AND(טבלה20[[#This Row],[האם יש לאישה וסת דילוג?]]=1,טבלה20[[#This Row],[CycleNumber]]&gt;5),IF(AND(טבלה20[[#This Row],[LengthofCycle]]=F1238,F1240=F1237,F1239=F1236),1,""),"")</f>
        <v/>
      </c>
      <c r="O1241" t="str">
        <f>IF(OR(טבלה20[[#This Row],[פעילות]]="",L1240=""),"",IF(טבלה20[[#This Row],[פעילות]]=1,1,0))</f>
        <v/>
      </c>
      <c r="P1241" t="str">
        <f>IF(AND(טבלה20[[#This Row],[הפרש קבוע אחרון]]&lt;&gt;"",טבלה20[[#This Row],[CycleNumber]]&lt;B1242,B1242&lt;&gt;"",טבלה20[[#This Row],[פעילות]]&lt;4),IF(F1242-טבלה20[[#This Row],[LengthofCycle]]=טבלה20[[#This Row],[הפרש קבוע אחרון]],1,0),"")</f>
        <v/>
      </c>
      <c r="Q1241" s="14" t="str">
        <f>IF(טבלה20[[#This Row],[פעילות]]="","",IF(OR(Q1240="",AND(טבלה20[[#This Row],[דילוג]]=1,L1240=3)),1,Q1240+1))</f>
        <v/>
      </c>
      <c r="R1241" s="14" t="str">
        <f>IF(AND(טבלה20[[#This Row],[מחזורי פעילות]]=3,H1242=1,טבלה20[[#This Row],[הפרש קבוע אחרון]]&lt;&gt;J1242),1,"")</f>
        <v/>
      </c>
      <c r="S1241" s="14" t="str">
        <f>IF(AND(טבלה20[[#This Row],[מחזורי פעילות]]=3,H1242=1,טבלה20[[#This Row],[הפרש קבוע אחרון]]=J1242),1,"")</f>
        <v/>
      </c>
      <c r="T1241" s="14" t="str">
        <f>IF(AND(טבלה20[[#This Row],[דילוג]]=1,טבלה20[[#This Row],[הפרש קבוע אחרון]]=J1240,טבלה20[[#This Row],[מחזורי פעילות]]&gt;1),1,"")</f>
        <v/>
      </c>
      <c r="U1241" s="14" t="str">
        <f>IF(OR(AND(טבלה20[[#This Row],[מחזורי פעילות]]&lt;&gt;"",Q1242=""),AND(טבלה20[[#This Row],[פעילות]]=3,Q1242=1)),טבלה20[[#This Row],[מחזורי פעילות]],"")</f>
        <v/>
      </c>
      <c r="V1241" s="14" t="str">
        <f>IF(טבלה20[[#This Row],[באיזה מחזור נעקר אחרי קביעה?]]&lt;&gt;"",1,"")</f>
        <v/>
      </c>
      <c r="W1241" s="14" t="str">
        <f>IF(AND(טבלה20[[#This Row],[באיזה מחזור נעקר אחרי קביעה?]]&lt;&gt;"",טבלה20[[#This Row],[CycleNumber]]&gt;B1242),טבלה20[[#This Row],[באיזה מחזור נעקר אחרי קביעה?]],"")</f>
        <v/>
      </c>
      <c r="X1241" s="14" t="str">
        <f>IF(AND(טבלה20[[#This Row],[הפרש קבוע אחרון]]&lt;&gt;"",J1240=""),טבלה20[[#This Row],[CycleNumber]],"")</f>
        <v/>
      </c>
      <c r="Y1241" s="14" t="str">
        <f>IF(OR(טבלה20[[#This Row],[CycleNumber]]&gt;B1242,B1242=""),טבלה20[[#This Row],[CycleNumber]],"")</f>
        <v/>
      </c>
      <c r="Z12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1" t="s">
        <v>104</v>
      </c>
      <c r="AS1241">
        <v>1</v>
      </c>
      <c r="AT1241">
        <v>36</v>
      </c>
      <c r="AU1241" t="str">
        <f t="shared" si="41"/>
        <v/>
      </c>
      <c r="AV1241" t="str">
        <f t="shared" si="42"/>
        <v/>
      </c>
    </row>
    <row r="1242" spans="1:48" x14ac:dyDescent="0.25">
      <c r="A1242" t="s">
        <v>104</v>
      </c>
      <c r="B1242">
        <v>3</v>
      </c>
      <c r="C1242">
        <v>0</v>
      </c>
      <c r="D1242">
        <v>0</v>
      </c>
      <c r="E1242">
        <v>0</v>
      </c>
      <c r="F1242">
        <v>38</v>
      </c>
      <c r="G1242">
        <f>טבלה20[[#This Row],[LengthofCycle]]+1</f>
        <v>39</v>
      </c>
      <c r="H1242" t="str">
        <f>IF(טבלה20[[#This Row],[CycleNumber]]&gt;2,IF(AND(טבלה20[[#This Row],[LengthofCycle]]-F1241=F1241-F1240,טבלה20[[#This Row],[LengthofCycle]]-F1241&lt;&gt;0),1,""),"")</f>
        <v/>
      </c>
      <c r="I1242" t="str">
        <f>IF(טבלה20[[#This Row],[דילוג]]=1,SUM(H1242:H1243),"")</f>
        <v/>
      </c>
      <c r="J1242" t="str">
        <f>IF(AND(טבלה20[[#This Row],[CycleNumber]]&gt;B1241,טבלה20[[#This Row],[CycleNumber]]&gt;2),IF(טבלה20[[#This Row],[דילוג]]=1,טבלה20[[#This Row],[LengthofCycle]]-F1241,J1241),"")</f>
        <v/>
      </c>
      <c r="K1242">
        <f>IF(AND(טבלה20[[#This Row],[CycleNumber]]&gt;B1241,טבלה20[[#This Row],[CycleNumber]]&gt;2),IF(טבלה20[[#This Row],[דילוג]]=1,1,IF(MAX(K1240:K1241)=1,1,IF(טבלה20[[#This Row],[LengthofCycle]]-F1241&lt;&gt;טבלה20[[#This Row],[הפרש קבוע אחרון]],0,""))),"")</f>
        <v>0</v>
      </c>
      <c r="L1242" t="str">
        <f>IF(טבלה20[[#This Row],[CycleNumber]]&lt;3,"",IF(טבלה20[[#This Row],[דילוג]]=1,1,IF(L1241="","",IF(טבלה20[[#This Row],[LengthofCycle]]-F1241=טבלה20[[#This Row],[הפרש קבוע אחרון]],1,IF(L1241+1&gt;3,"",L1241+1)))))</f>
        <v/>
      </c>
      <c r="M1242" t="str">
        <f>IF(AND(טבלה20[[#This Row],[פעילות]]=1,L1243=2,L1244=1,B1244&gt;טבלה20[[#This Row],[CycleNumber]]),1,"")</f>
        <v/>
      </c>
      <c r="N1242" t="str">
        <f>IF(AND(טבלה20[[#This Row],[האם יש לאישה וסת דילוג?]]=1,טבלה20[[#This Row],[CycleNumber]]&gt;5),IF(AND(טבלה20[[#This Row],[LengthofCycle]]=F1239,F1241=F1238,F1240=F1237),1,""),"")</f>
        <v/>
      </c>
      <c r="O1242" t="str">
        <f>IF(OR(טבלה20[[#This Row],[פעילות]]="",L1241=""),"",IF(טבלה20[[#This Row],[פעילות]]=1,1,0))</f>
        <v/>
      </c>
      <c r="P1242" t="str">
        <f>IF(AND(טבלה20[[#This Row],[הפרש קבוע אחרון]]&lt;&gt;"",טבלה20[[#This Row],[CycleNumber]]&lt;B1243,B1243&lt;&gt;"",טבלה20[[#This Row],[פעילות]]&lt;4),IF(F1243-טבלה20[[#This Row],[LengthofCycle]]=טבלה20[[#This Row],[הפרש קבוע אחרון]],1,0),"")</f>
        <v/>
      </c>
      <c r="Q1242" s="14" t="str">
        <f>IF(טבלה20[[#This Row],[פעילות]]="","",IF(OR(Q1241="",AND(טבלה20[[#This Row],[דילוג]]=1,L1241=3)),1,Q1241+1))</f>
        <v/>
      </c>
      <c r="R1242" s="14" t="str">
        <f>IF(AND(טבלה20[[#This Row],[מחזורי פעילות]]=3,H1243=1,טבלה20[[#This Row],[הפרש קבוע אחרון]]&lt;&gt;J1243),1,"")</f>
        <v/>
      </c>
      <c r="S1242" s="14" t="str">
        <f>IF(AND(טבלה20[[#This Row],[מחזורי פעילות]]=3,H1243=1,טבלה20[[#This Row],[הפרש קבוע אחרון]]=J1243),1,"")</f>
        <v/>
      </c>
      <c r="T1242" s="14" t="str">
        <f>IF(AND(טבלה20[[#This Row],[דילוג]]=1,טבלה20[[#This Row],[הפרש קבוע אחרון]]=J1241,טבלה20[[#This Row],[מחזורי פעילות]]&gt;1),1,"")</f>
        <v/>
      </c>
      <c r="U1242" s="14" t="str">
        <f>IF(OR(AND(טבלה20[[#This Row],[מחזורי פעילות]]&lt;&gt;"",Q1243=""),AND(טבלה20[[#This Row],[פעילות]]=3,Q1243=1)),טבלה20[[#This Row],[מחזורי פעילות]],"")</f>
        <v/>
      </c>
      <c r="V1242" s="14" t="str">
        <f>IF(טבלה20[[#This Row],[באיזה מחזור נעקר אחרי קביעה?]]&lt;&gt;"",1,"")</f>
        <v/>
      </c>
      <c r="W1242" s="14" t="str">
        <f>IF(AND(טבלה20[[#This Row],[באיזה מחזור נעקר אחרי קביעה?]]&lt;&gt;"",טבלה20[[#This Row],[CycleNumber]]&gt;B1243),טבלה20[[#This Row],[באיזה מחזור נעקר אחרי קביעה?]],"")</f>
        <v/>
      </c>
      <c r="X1242" s="14" t="str">
        <f>IF(AND(טבלה20[[#This Row],[הפרש קבוע אחרון]]&lt;&gt;"",J1241=""),טבלה20[[#This Row],[CycleNumber]],"")</f>
        <v/>
      </c>
      <c r="Y1242" s="14" t="str">
        <f>IF(OR(טבלה20[[#This Row],[CycleNumber]]&gt;B1243,B1243=""),טבלה20[[#This Row],[CycleNumber]],"")</f>
        <v/>
      </c>
      <c r="Z12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2" t="s">
        <v>104</v>
      </c>
      <c r="AS1242">
        <v>2</v>
      </c>
      <c r="AT1242">
        <v>29</v>
      </c>
      <c r="AU1242" t="str">
        <f t="shared" si="41"/>
        <v/>
      </c>
      <c r="AV1242" t="str">
        <f t="shared" si="42"/>
        <v/>
      </c>
    </row>
    <row r="1243" spans="1:48" x14ac:dyDescent="0.25">
      <c r="A1243" t="s">
        <v>104</v>
      </c>
      <c r="B1243">
        <v>4</v>
      </c>
      <c r="C1243">
        <v>0</v>
      </c>
      <c r="D1243">
        <v>1</v>
      </c>
      <c r="E1243">
        <v>0</v>
      </c>
      <c r="F1243">
        <v>34</v>
      </c>
      <c r="G1243">
        <f>טבלה20[[#This Row],[LengthofCycle]]+1</f>
        <v>35</v>
      </c>
      <c r="H1243" t="str">
        <f>IF(טבלה20[[#This Row],[CycleNumber]]&gt;2,IF(AND(טבלה20[[#This Row],[LengthofCycle]]-F1242=F1242-F1241,טבלה20[[#This Row],[LengthofCycle]]-F1242&lt;&gt;0),1,""),"")</f>
        <v/>
      </c>
      <c r="I1243" t="str">
        <f>IF(טבלה20[[#This Row],[דילוג]]=1,SUM(H1243:H1244),"")</f>
        <v/>
      </c>
      <c r="J1243" t="str">
        <f>IF(AND(טבלה20[[#This Row],[CycleNumber]]&gt;B1242,טבלה20[[#This Row],[CycleNumber]]&gt;2),IF(טבלה20[[#This Row],[דילוג]]=1,טבלה20[[#This Row],[LengthofCycle]]-F1242,J1242),"")</f>
        <v/>
      </c>
      <c r="K1243">
        <f>IF(AND(טבלה20[[#This Row],[CycleNumber]]&gt;B1242,טבלה20[[#This Row],[CycleNumber]]&gt;2),IF(טבלה20[[#This Row],[דילוג]]=1,1,IF(MAX(K1241:K1242)=1,1,IF(טבלה20[[#This Row],[LengthofCycle]]-F1242&lt;&gt;טבלה20[[#This Row],[הפרש קבוע אחרון]],0,""))),"")</f>
        <v>0</v>
      </c>
      <c r="L1243" t="str">
        <f>IF(טבלה20[[#This Row],[CycleNumber]]&lt;3,"",IF(טבלה20[[#This Row],[דילוג]]=1,1,IF(L1242="","",IF(טבלה20[[#This Row],[LengthofCycle]]-F1242=טבלה20[[#This Row],[הפרש קבוע אחרון]],1,IF(L1242+1&gt;3,"",L1242+1)))))</f>
        <v/>
      </c>
      <c r="M1243" t="str">
        <f>IF(AND(טבלה20[[#This Row],[פעילות]]=1,L1244=2,L1245=1,B1245&gt;טבלה20[[#This Row],[CycleNumber]]),1,"")</f>
        <v/>
      </c>
      <c r="N1243" t="str">
        <f>IF(AND(טבלה20[[#This Row],[האם יש לאישה וסת דילוג?]]=1,טבלה20[[#This Row],[CycleNumber]]&gt;5),IF(AND(טבלה20[[#This Row],[LengthofCycle]]=F1240,F1242=F1239,F1241=F1238),1,""),"")</f>
        <v/>
      </c>
      <c r="O1243" t="str">
        <f>IF(OR(טבלה20[[#This Row],[פעילות]]="",L1242=""),"",IF(טבלה20[[#This Row],[פעילות]]=1,1,0))</f>
        <v/>
      </c>
      <c r="P1243" t="str">
        <f>IF(AND(טבלה20[[#This Row],[הפרש קבוע אחרון]]&lt;&gt;"",טבלה20[[#This Row],[CycleNumber]]&lt;B1244,B1244&lt;&gt;"",טבלה20[[#This Row],[פעילות]]&lt;4),IF(F1244-טבלה20[[#This Row],[LengthofCycle]]=טבלה20[[#This Row],[הפרש קבוע אחרון]],1,0),"")</f>
        <v/>
      </c>
      <c r="Q1243" s="14" t="str">
        <f>IF(טבלה20[[#This Row],[פעילות]]="","",IF(OR(Q1242="",AND(טבלה20[[#This Row],[דילוג]]=1,L1242=3)),1,Q1242+1))</f>
        <v/>
      </c>
      <c r="R1243" s="14" t="str">
        <f>IF(AND(טבלה20[[#This Row],[מחזורי פעילות]]=3,H1244=1,טבלה20[[#This Row],[הפרש קבוע אחרון]]&lt;&gt;J1244),1,"")</f>
        <v/>
      </c>
      <c r="S1243" s="14" t="str">
        <f>IF(AND(טבלה20[[#This Row],[מחזורי פעילות]]=3,H1244=1,טבלה20[[#This Row],[הפרש קבוע אחרון]]=J1244),1,"")</f>
        <v/>
      </c>
      <c r="T1243" s="14" t="str">
        <f>IF(AND(טבלה20[[#This Row],[דילוג]]=1,טבלה20[[#This Row],[הפרש קבוע אחרון]]=J1242,טבלה20[[#This Row],[מחזורי פעילות]]&gt;1),1,"")</f>
        <v/>
      </c>
      <c r="U1243" s="14" t="str">
        <f>IF(OR(AND(טבלה20[[#This Row],[מחזורי פעילות]]&lt;&gt;"",Q1244=""),AND(טבלה20[[#This Row],[פעילות]]=3,Q1244=1)),טבלה20[[#This Row],[מחזורי פעילות]],"")</f>
        <v/>
      </c>
      <c r="V1243" s="14" t="str">
        <f>IF(טבלה20[[#This Row],[באיזה מחזור נעקר אחרי קביעה?]]&lt;&gt;"",1,"")</f>
        <v/>
      </c>
      <c r="W1243" s="14" t="str">
        <f>IF(AND(טבלה20[[#This Row],[באיזה מחזור נעקר אחרי קביעה?]]&lt;&gt;"",טבלה20[[#This Row],[CycleNumber]]&gt;B1244),טבלה20[[#This Row],[באיזה מחזור נעקר אחרי קביעה?]],"")</f>
        <v/>
      </c>
      <c r="X1243" s="14" t="str">
        <f>IF(AND(טבלה20[[#This Row],[הפרש קבוע אחרון]]&lt;&gt;"",J1242=""),טבלה20[[#This Row],[CycleNumber]],"")</f>
        <v/>
      </c>
      <c r="Y1243" s="14" t="str">
        <f>IF(OR(טבלה20[[#This Row],[CycleNumber]]&gt;B1244,B1244=""),טבלה20[[#This Row],[CycleNumber]],"")</f>
        <v/>
      </c>
      <c r="Z12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3" t="s">
        <v>104</v>
      </c>
      <c r="AS1243">
        <v>3</v>
      </c>
      <c r="AT1243">
        <v>38</v>
      </c>
      <c r="AU1243">
        <f t="shared" si="41"/>
        <v>0</v>
      </c>
      <c r="AV1243" t="str">
        <f t="shared" si="42"/>
        <v/>
      </c>
    </row>
    <row r="1244" spans="1:48" x14ac:dyDescent="0.25">
      <c r="A1244" t="s">
        <v>104</v>
      </c>
      <c r="B1244">
        <v>5</v>
      </c>
      <c r="C1244">
        <v>0</v>
      </c>
      <c r="D1244">
        <v>1</v>
      </c>
      <c r="E1244">
        <v>0</v>
      </c>
      <c r="F1244">
        <v>31</v>
      </c>
      <c r="G1244">
        <f>טבלה20[[#This Row],[LengthofCycle]]+1</f>
        <v>32</v>
      </c>
      <c r="H1244" t="str">
        <f>IF(טבלה20[[#This Row],[CycleNumber]]&gt;2,IF(AND(טבלה20[[#This Row],[LengthofCycle]]-F1243=F1243-F1242,טבלה20[[#This Row],[LengthofCycle]]-F1243&lt;&gt;0),1,""),"")</f>
        <v/>
      </c>
      <c r="I1244" t="str">
        <f>IF(טבלה20[[#This Row],[דילוג]]=1,SUM(H1244:H1245),"")</f>
        <v/>
      </c>
      <c r="J1244" t="str">
        <f>IF(AND(טבלה20[[#This Row],[CycleNumber]]&gt;B1243,טבלה20[[#This Row],[CycleNumber]]&gt;2),IF(טבלה20[[#This Row],[דילוג]]=1,טבלה20[[#This Row],[LengthofCycle]]-F1243,J1243),"")</f>
        <v/>
      </c>
      <c r="K1244">
        <f>IF(AND(טבלה20[[#This Row],[CycleNumber]]&gt;B1243,טבלה20[[#This Row],[CycleNumber]]&gt;2),IF(טבלה20[[#This Row],[דילוג]]=1,1,IF(MAX(K1242:K1243)=1,1,IF(טבלה20[[#This Row],[LengthofCycle]]-F1243&lt;&gt;טבלה20[[#This Row],[הפרש קבוע אחרון]],0,""))),"")</f>
        <v>0</v>
      </c>
      <c r="L1244" t="str">
        <f>IF(טבלה20[[#This Row],[CycleNumber]]&lt;3,"",IF(טבלה20[[#This Row],[דילוג]]=1,1,IF(L1243="","",IF(טבלה20[[#This Row],[LengthofCycle]]-F1243=טבלה20[[#This Row],[הפרש קבוע אחרון]],1,IF(L1243+1&gt;3,"",L1243+1)))))</f>
        <v/>
      </c>
      <c r="M1244" t="str">
        <f>IF(AND(טבלה20[[#This Row],[פעילות]]=1,L1245=2,L1246=1,B1246&gt;טבלה20[[#This Row],[CycleNumber]]),1,"")</f>
        <v/>
      </c>
      <c r="N1244" t="str">
        <f>IF(AND(טבלה20[[#This Row],[האם יש לאישה וסת דילוג?]]=1,טבלה20[[#This Row],[CycleNumber]]&gt;5),IF(AND(טבלה20[[#This Row],[LengthofCycle]]=F1241,F1243=F1240,F1242=F1239),1,""),"")</f>
        <v/>
      </c>
      <c r="O1244" t="str">
        <f>IF(OR(טבלה20[[#This Row],[פעילות]]="",L1243=""),"",IF(טבלה20[[#This Row],[פעילות]]=1,1,0))</f>
        <v/>
      </c>
      <c r="P1244" t="str">
        <f>IF(AND(טבלה20[[#This Row],[הפרש קבוע אחרון]]&lt;&gt;"",טבלה20[[#This Row],[CycleNumber]]&lt;B1245,B1245&lt;&gt;"",טבלה20[[#This Row],[פעילות]]&lt;4),IF(F1245-טבלה20[[#This Row],[LengthofCycle]]=טבלה20[[#This Row],[הפרש קבוע אחרון]],1,0),"")</f>
        <v/>
      </c>
      <c r="Q1244" s="14" t="str">
        <f>IF(טבלה20[[#This Row],[פעילות]]="","",IF(OR(Q1243="",AND(טבלה20[[#This Row],[דילוג]]=1,L1243=3)),1,Q1243+1))</f>
        <v/>
      </c>
      <c r="R1244" s="14" t="str">
        <f>IF(AND(טבלה20[[#This Row],[מחזורי פעילות]]=3,H1245=1,טבלה20[[#This Row],[הפרש קבוע אחרון]]&lt;&gt;J1245),1,"")</f>
        <v/>
      </c>
      <c r="S1244" s="14" t="str">
        <f>IF(AND(טבלה20[[#This Row],[מחזורי פעילות]]=3,H1245=1,טבלה20[[#This Row],[הפרש קבוע אחרון]]=J1245),1,"")</f>
        <v/>
      </c>
      <c r="T1244" s="14" t="str">
        <f>IF(AND(טבלה20[[#This Row],[דילוג]]=1,טבלה20[[#This Row],[הפרש קבוע אחרון]]=J1243,טבלה20[[#This Row],[מחזורי פעילות]]&gt;1),1,"")</f>
        <v/>
      </c>
      <c r="U1244" s="14" t="str">
        <f>IF(OR(AND(טבלה20[[#This Row],[מחזורי פעילות]]&lt;&gt;"",Q1245=""),AND(טבלה20[[#This Row],[פעילות]]=3,Q1245=1)),טבלה20[[#This Row],[מחזורי פעילות]],"")</f>
        <v/>
      </c>
      <c r="V1244" s="14" t="str">
        <f>IF(טבלה20[[#This Row],[באיזה מחזור נעקר אחרי קביעה?]]&lt;&gt;"",1,"")</f>
        <v/>
      </c>
      <c r="W1244" s="14" t="str">
        <f>IF(AND(טבלה20[[#This Row],[באיזה מחזור נעקר אחרי קביעה?]]&lt;&gt;"",טבלה20[[#This Row],[CycleNumber]]&gt;B1245),טבלה20[[#This Row],[באיזה מחזור נעקר אחרי קביעה?]],"")</f>
        <v/>
      </c>
      <c r="X1244" s="14" t="str">
        <f>IF(AND(טבלה20[[#This Row],[הפרש קבוע אחרון]]&lt;&gt;"",J1243=""),טבלה20[[#This Row],[CycleNumber]],"")</f>
        <v/>
      </c>
      <c r="Y1244" s="14" t="str">
        <f>IF(OR(טבלה20[[#This Row],[CycleNumber]]&gt;B1245,B1245=""),טבלה20[[#This Row],[CycleNumber]],"")</f>
        <v/>
      </c>
      <c r="Z12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4" t="s">
        <v>104</v>
      </c>
      <c r="AS1244">
        <v>4</v>
      </c>
      <c r="AT1244">
        <v>34</v>
      </c>
      <c r="AU1244">
        <f t="shared" si="41"/>
        <v>0</v>
      </c>
      <c r="AV1244" t="str">
        <f t="shared" si="42"/>
        <v/>
      </c>
    </row>
    <row r="1245" spans="1:48" x14ac:dyDescent="0.25">
      <c r="A1245" t="s">
        <v>104</v>
      </c>
      <c r="B1245">
        <v>6</v>
      </c>
      <c r="C1245">
        <v>0</v>
      </c>
      <c r="D1245">
        <v>1</v>
      </c>
      <c r="E1245">
        <v>0</v>
      </c>
      <c r="F1245">
        <v>28</v>
      </c>
      <c r="G1245">
        <f>טבלה20[[#This Row],[LengthofCycle]]+1</f>
        <v>29</v>
      </c>
      <c r="H1245">
        <f>IF(טבלה20[[#This Row],[CycleNumber]]&gt;2,IF(AND(טבלה20[[#This Row],[LengthofCycle]]-F1244=F1244-F1243,טבלה20[[#This Row],[LengthofCycle]]-F1244&lt;&gt;0),1,""),"")</f>
        <v>1</v>
      </c>
      <c r="I1245">
        <f>IF(טבלה20[[#This Row],[דילוג]]=1,SUM(H1245:H1246),"")</f>
        <v>1</v>
      </c>
      <c r="J1245">
        <f>IF(AND(טבלה20[[#This Row],[CycleNumber]]&gt;B1244,טבלה20[[#This Row],[CycleNumber]]&gt;2),IF(טבלה20[[#This Row],[דילוג]]=1,טבלה20[[#This Row],[LengthofCycle]]-F1244,J1244),"")</f>
        <v>-3</v>
      </c>
      <c r="K1245">
        <f>IF(AND(טבלה20[[#This Row],[CycleNumber]]&gt;B1244,טבלה20[[#This Row],[CycleNumber]]&gt;2),IF(טבלה20[[#This Row],[דילוג]]=1,1,IF(MAX(K1243:K1244)=1,1,IF(טבלה20[[#This Row],[LengthofCycle]]-F1244&lt;&gt;טבלה20[[#This Row],[הפרש קבוע אחרון]],0,""))),"")</f>
        <v>1</v>
      </c>
      <c r="L1245">
        <f>IF(טבלה20[[#This Row],[CycleNumber]]&lt;3,"",IF(טבלה20[[#This Row],[דילוג]]=1,1,IF(L1244="","",IF(טבלה20[[#This Row],[LengthofCycle]]-F1244=טבלה20[[#This Row],[הפרש קבוע אחרון]],1,IF(L1244+1&gt;3,"",L1244+1)))))</f>
        <v>1</v>
      </c>
      <c r="M1245" t="str">
        <f>IF(AND(טבלה20[[#This Row],[פעילות]]=1,L1246=2,L1247=1,B1247&gt;טבלה20[[#This Row],[CycleNumber]]),1,"")</f>
        <v/>
      </c>
      <c r="N1245" t="str">
        <f>IF(AND(טבלה20[[#This Row],[האם יש לאישה וסת דילוג?]]=1,טבלה20[[#This Row],[CycleNumber]]&gt;5),IF(AND(טבלה20[[#This Row],[LengthofCycle]]=F1242,F1244=F1241,F1243=F1240),1,""),"")</f>
        <v/>
      </c>
      <c r="O1245" t="str">
        <f>IF(OR(טבלה20[[#This Row],[פעילות]]="",L1244=""),"",IF(טבלה20[[#This Row],[פעילות]]=1,1,0))</f>
        <v/>
      </c>
      <c r="P1245">
        <f>IF(AND(טבלה20[[#This Row],[הפרש קבוע אחרון]]&lt;&gt;"",טבלה20[[#This Row],[CycleNumber]]&lt;B1246,B1246&lt;&gt;"",טבלה20[[#This Row],[פעילות]]&lt;4),IF(F1246-טבלה20[[#This Row],[LengthofCycle]]=טבלה20[[#This Row],[הפרש קבוע אחרון]],1,0),"")</f>
        <v>0</v>
      </c>
      <c r="Q1245" s="14">
        <f>IF(טבלה20[[#This Row],[פעילות]]="","",IF(OR(Q1244="",AND(טבלה20[[#This Row],[דילוג]]=1,L1244=3)),1,Q1244+1))</f>
        <v>1</v>
      </c>
      <c r="R1245" s="14" t="str">
        <f>IF(AND(טבלה20[[#This Row],[מחזורי פעילות]]=3,H1246=1,טבלה20[[#This Row],[הפרש קבוע אחרון]]&lt;&gt;J1246),1,"")</f>
        <v/>
      </c>
      <c r="S1245" s="14" t="str">
        <f>IF(AND(טבלה20[[#This Row],[מחזורי פעילות]]=3,H1246=1,טבלה20[[#This Row],[הפרש קבוע אחרון]]=J1246),1,"")</f>
        <v/>
      </c>
      <c r="T1245" s="14" t="str">
        <f>IF(AND(טבלה20[[#This Row],[דילוג]]=1,טבלה20[[#This Row],[הפרש קבוע אחרון]]=J1244,טבלה20[[#This Row],[מחזורי פעילות]]&gt;1),1,"")</f>
        <v/>
      </c>
      <c r="U1245" s="14" t="str">
        <f>IF(OR(AND(טבלה20[[#This Row],[מחזורי פעילות]]&lt;&gt;"",Q1246=""),AND(טבלה20[[#This Row],[פעילות]]=3,Q1246=1)),טבלה20[[#This Row],[מחזורי פעילות]],"")</f>
        <v/>
      </c>
      <c r="V1245" s="14" t="str">
        <f>IF(טבלה20[[#This Row],[באיזה מחזור נעקר אחרי קביעה?]]&lt;&gt;"",1,"")</f>
        <v/>
      </c>
      <c r="W1245" s="14" t="str">
        <f>IF(AND(טבלה20[[#This Row],[באיזה מחזור נעקר אחרי קביעה?]]&lt;&gt;"",טבלה20[[#This Row],[CycleNumber]]&gt;B1246),טבלה20[[#This Row],[באיזה מחזור נעקר אחרי קביעה?]],"")</f>
        <v/>
      </c>
      <c r="X1245" s="14">
        <f>IF(AND(טבלה20[[#This Row],[הפרש קבוע אחרון]]&lt;&gt;"",J1244=""),טבלה20[[#This Row],[CycleNumber]],"")</f>
        <v>6</v>
      </c>
      <c r="Y1245" s="14" t="str">
        <f>IF(OR(טבלה20[[#This Row],[CycleNumber]]&gt;B1246,B1246=""),טבלה20[[#This Row],[CycleNumber]],"")</f>
        <v/>
      </c>
      <c r="Z12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5" t="s">
        <v>104</v>
      </c>
      <c r="AS1245">
        <v>5</v>
      </c>
      <c r="AT1245">
        <v>31</v>
      </c>
      <c r="AU1245">
        <f t="shared" si="41"/>
        <v>0</v>
      </c>
      <c r="AV1245" t="str">
        <f t="shared" si="42"/>
        <v/>
      </c>
    </row>
    <row r="1246" spans="1:48" x14ac:dyDescent="0.25">
      <c r="A1246" t="s">
        <v>104</v>
      </c>
      <c r="B1246">
        <v>7</v>
      </c>
      <c r="C1246">
        <v>0</v>
      </c>
      <c r="D1246">
        <v>1</v>
      </c>
      <c r="E1246">
        <v>0</v>
      </c>
      <c r="F1246">
        <v>29</v>
      </c>
      <c r="G1246">
        <f>טבלה20[[#This Row],[LengthofCycle]]+1</f>
        <v>30</v>
      </c>
      <c r="H1246" t="str">
        <f>IF(טבלה20[[#This Row],[CycleNumber]]&gt;2,IF(AND(טבלה20[[#This Row],[LengthofCycle]]-F1245=F1245-F1244,טבלה20[[#This Row],[LengthofCycle]]-F1245&lt;&gt;0),1,""),"")</f>
        <v/>
      </c>
      <c r="I1246" t="str">
        <f>IF(טבלה20[[#This Row],[דילוג]]=1,SUM(H1246:H1247),"")</f>
        <v/>
      </c>
      <c r="J1246">
        <f>IF(AND(טבלה20[[#This Row],[CycleNumber]]&gt;B1245,טבלה20[[#This Row],[CycleNumber]]&gt;2),IF(טבלה20[[#This Row],[דילוג]]=1,טבלה20[[#This Row],[LengthofCycle]]-F1245,J1245),"")</f>
        <v>-3</v>
      </c>
      <c r="K1246">
        <f>IF(AND(טבלה20[[#This Row],[CycleNumber]]&gt;B1245,טבלה20[[#This Row],[CycleNumber]]&gt;2),IF(טבלה20[[#This Row],[דילוג]]=1,1,IF(MAX(K1244:K1245)=1,1,IF(טבלה20[[#This Row],[LengthofCycle]]-F1245&lt;&gt;טבלה20[[#This Row],[הפרש קבוע אחרון]],0,""))),"")</f>
        <v>1</v>
      </c>
      <c r="L1246">
        <f>IF(טבלה20[[#This Row],[CycleNumber]]&lt;3,"",IF(טבלה20[[#This Row],[דילוג]]=1,1,IF(L1245="","",IF(טבלה20[[#This Row],[LengthofCycle]]-F1245=טבלה20[[#This Row],[הפרש קבוע אחרון]],1,IF(L1245+1&gt;3,"",L1245+1)))))</f>
        <v>2</v>
      </c>
      <c r="M1246" t="str">
        <f>IF(AND(טבלה20[[#This Row],[פעילות]]=1,L1247=2,L1248=1,B1248&gt;טבלה20[[#This Row],[CycleNumber]]),1,"")</f>
        <v/>
      </c>
      <c r="N1246" t="str">
        <f>IF(AND(טבלה20[[#This Row],[האם יש לאישה וסת דילוג?]]=1,טבלה20[[#This Row],[CycleNumber]]&gt;5),IF(AND(טבלה20[[#This Row],[LengthofCycle]]=F1243,F1245=F1242,F1244=F1241),1,""),"")</f>
        <v/>
      </c>
      <c r="O1246">
        <f>IF(OR(טבלה20[[#This Row],[פעילות]]="",L1245=""),"",IF(טבלה20[[#This Row],[פעילות]]=1,1,0))</f>
        <v>0</v>
      </c>
      <c r="P1246">
        <f>IF(AND(טבלה20[[#This Row],[הפרש קבוע אחרון]]&lt;&gt;"",טבלה20[[#This Row],[CycleNumber]]&lt;B1247,B1247&lt;&gt;"",טבלה20[[#This Row],[פעילות]]&lt;4),IF(F1247-טבלה20[[#This Row],[LengthofCycle]]=טבלה20[[#This Row],[הפרש קבוע אחרון]],1,0),"")</f>
        <v>0</v>
      </c>
      <c r="Q1246" s="14">
        <f>IF(טבלה20[[#This Row],[פעילות]]="","",IF(OR(Q1245="",AND(טבלה20[[#This Row],[דילוג]]=1,L1245=3)),1,Q1245+1))</f>
        <v>2</v>
      </c>
      <c r="R1246" s="14" t="str">
        <f>IF(AND(טבלה20[[#This Row],[מחזורי פעילות]]=3,H1247=1,טבלה20[[#This Row],[הפרש קבוע אחרון]]&lt;&gt;J1247),1,"")</f>
        <v/>
      </c>
      <c r="S1246" s="14" t="str">
        <f>IF(AND(טבלה20[[#This Row],[מחזורי פעילות]]=3,H1247=1,טבלה20[[#This Row],[הפרש קבוע אחרון]]=J1247),1,"")</f>
        <v/>
      </c>
      <c r="T1246" s="14" t="str">
        <f>IF(AND(טבלה20[[#This Row],[דילוג]]=1,טבלה20[[#This Row],[הפרש קבוע אחרון]]=J1245,טבלה20[[#This Row],[מחזורי פעילות]]&gt;1),1,"")</f>
        <v/>
      </c>
      <c r="U1246" s="14" t="str">
        <f>IF(OR(AND(טבלה20[[#This Row],[מחזורי פעילות]]&lt;&gt;"",Q1247=""),AND(טבלה20[[#This Row],[פעילות]]=3,Q1247=1)),טבלה20[[#This Row],[מחזורי פעילות]],"")</f>
        <v/>
      </c>
      <c r="V1246" s="14" t="str">
        <f>IF(טבלה20[[#This Row],[באיזה מחזור נעקר אחרי קביעה?]]&lt;&gt;"",1,"")</f>
        <v/>
      </c>
      <c r="W1246" s="14" t="str">
        <f>IF(AND(טבלה20[[#This Row],[באיזה מחזור נעקר אחרי קביעה?]]&lt;&gt;"",טבלה20[[#This Row],[CycleNumber]]&gt;B1247),טבלה20[[#This Row],[באיזה מחזור נעקר אחרי קביעה?]],"")</f>
        <v/>
      </c>
      <c r="X1246" s="14" t="str">
        <f>IF(AND(טבלה20[[#This Row],[הפרש קבוע אחרון]]&lt;&gt;"",J1245=""),טבלה20[[#This Row],[CycleNumber]],"")</f>
        <v/>
      </c>
      <c r="Y1246" s="14" t="str">
        <f>IF(OR(טבלה20[[#This Row],[CycleNumber]]&gt;B1247,B1247=""),טבלה20[[#This Row],[CycleNumber]],"")</f>
        <v/>
      </c>
      <c r="Z12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6" t="s">
        <v>104</v>
      </c>
      <c r="AS1246">
        <v>6</v>
      </c>
      <c r="AT1246">
        <v>28</v>
      </c>
      <c r="AU1246">
        <f t="shared" si="41"/>
        <v>1</v>
      </c>
      <c r="AV1246" t="str">
        <f t="shared" si="42"/>
        <v/>
      </c>
    </row>
    <row r="1247" spans="1:48" x14ac:dyDescent="0.25">
      <c r="A1247" t="s">
        <v>104</v>
      </c>
      <c r="B1247">
        <v>8</v>
      </c>
      <c r="C1247">
        <v>0</v>
      </c>
      <c r="D1247">
        <v>1</v>
      </c>
      <c r="E1247">
        <v>0</v>
      </c>
      <c r="F1247">
        <v>32</v>
      </c>
      <c r="G1247">
        <f>טבלה20[[#This Row],[LengthofCycle]]+1</f>
        <v>33</v>
      </c>
      <c r="H1247" t="str">
        <f>IF(טבלה20[[#This Row],[CycleNumber]]&gt;2,IF(AND(טבלה20[[#This Row],[LengthofCycle]]-F1246=F1246-F1245,טבלה20[[#This Row],[LengthofCycle]]-F1246&lt;&gt;0),1,""),"")</f>
        <v/>
      </c>
      <c r="I1247" t="str">
        <f>IF(טבלה20[[#This Row],[דילוג]]=1,SUM(H1247:H1248),"")</f>
        <v/>
      </c>
      <c r="J1247">
        <f>IF(AND(טבלה20[[#This Row],[CycleNumber]]&gt;B1246,טבלה20[[#This Row],[CycleNumber]]&gt;2),IF(טבלה20[[#This Row],[דילוג]]=1,טבלה20[[#This Row],[LengthofCycle]]-F1246,J1246),"")</f>
        <v>-3</v>
      </c>
      <c r="K1247">
        <f>IF(AND(טבלה20[[#This Row],[CycleNumber]]&gt;B1246,טבלה20[[#This Row],[CycleNumber]]&gt;2),IF(טבלה20[[#This Row],[דילוג]]=1,1,IF(MAX(K1245:K1246)=1,1,IF(טבלה20[[#This Row],[LengthofCycle]]-F1246&lt;&gt;טבלה20[[#This Row],[הפרש קבוע אחרון]],0,""))),"")</f>
        <v>1</v>
      </c>
      <c r="L1247">
        <f>IF(טבלה20[[#This Row],[CycleNumber]]&lt;3,"",IF(טבלה20[[#This Row],[דילוג]]=1,1,IF(L1246="","",IF(טבלה20[[#This Row],[LengthofCycle]]-F1246=טבלה20[[#This Row],[הפרש קבוע אחרון]],1,IF(L1246+1&gt;3,"",L1246+1)))))</f>
        <v>3</v>
      </c>
      <c r="M1247" t="str">
        <f>IF(AND(טבלה20[[#This Row],[פעילות]]=1,L1248=2,L1249=1,B1249&gt;טבלה20[[#This Row],[CycleNumber]]),1,"")</f>
        <v/>
      </c>
      <c r="N1247" t="str">
        <f>IF(AND(טבלה20[[#This Row],[האם יש לאישה וסת דילוג?]]=1,טבלה20[[#This Row],[CycleNumber]]&gt;5),IF(AND(טבלה20[[#This Row],[LengthofCycle]]=F1244,F1246=F1243,F1245=F1242),1,""),"")</f>
        <v/>
      </c>
      <c r="O1247">
        <f>IF(OR(טבלה20[[#This Row],[פעילות]]="",L1246=""),"",IF(טבלה20[[#This Row],[פעילות]]=1,1,0))</f>
        <v>0</v>
      </c>
      <c r="P1247">
        <f>IF(AND(טבלה20[[#This Row],[הפרש קבוע אחרון]]&lt;&gt;"",טבלה20[[#This Row],[CycleNumber]]&lt;B1248,B1248&lt;&gt;"",טבלה20[[#This Row],[פעילות]]&lt;4),IF(F1248-טבלה20[[#This Row],[LengthofCycle]]=טבלה20[[#This Row],[הפרש קבוע אחרון]],1,0),"")</f>
        <v>0</v>
      </c>
      <c r="Q1247" s="14">
        <f>IF(טבלה20[[#This Row],[פעילות]]="","",IF(OR(Q1246="",AND(טבלה20[[#This Row],[דילוג]]=1,L1246=3)),1,Q1246+1))</f>
        <v>3</v>
      </c>
      <c r="R1247" s="14" t="str">
        <f>IF(AND(טבלה20[[#This Row],[מחזורי פעילות]]=3,H1248=1,טבלה20[[#This Row],[הפרש קבוע אחרון]]&lt;&gt;J1248),1,"")</f>
        <v/>
      </c>
      <c r="S1247" s="14" t="str">
        <f>IF(AND(טבלה20[[#This Row],[מחזורי פעילות]]=3,H1248=1,טבלה20[[#This Row],[הפרש קבוע אחרון]]=J1248),1,"")</f>
        <v/>
      </c>
      <c r="T1247" s="14" t="str">
        <f>IF(AND(טבלה20[[#This Row],[דילוג]]=1,טבלה20[[#This Row],[הפרש קבוע אחרון]]=J1246,טבלה20[[#This Row],[מחזורי פעילות]]&gt;1),1,"")</f>
        <v/>
      </c>
      <c r="U1247" s="14">
        <f>IF(OR(AND(טבלה20[[#This Row],[מחזורי פעילות]]&lt;&gt;"",Q1248=""),AND(טבלה20[[#This Row],[פעילות]]=3,Q1248=1)),טבלה20[[#This Row],[מחזורי פעילות]],"")</f>
        <v>3</v>
      </c>
      <c r="V1247" s="14">
        <f>IF(טבלה20[[#This Row],[באיזה מחזור נעקר אחרי קביעה?]]&lt;&gt;"",1,"")</f>
        <v>1</v>
      </c>
      <c r="W1247" s="14" t="str">
        <f>IF(AND(טבלה20[[#This Row],[באיזה מחזור נעקר אחרי קביעה?]]&lt;&gt;"",טבלה20[[#This Row],[CycleNumber]]&gt;B1248),טבלה20[[#This Row],[באיזה מחזור נעקר אחרי קביעה?]],"")</f>
        <v/>
      </c>
      <c r="X1247" s="14" t="str">
        <f>IF(AND(טבלה20[[#This Row],[הפרש קבוע אחרון]]&lt;&gt;"",J1246=""),טבלה20[[#This Row],[CycleNumber]],"")</f>
        <v/>
      </c>
      <c r="Y1247" s="14" t="str">
        <f>IF(OR(טבלה20[[#This Row],[CycleNumber]]&gt;B1248,B1248=""),טבלה20[[#This Row],[CycleNumber]],"")</f>
        <v/>
      </c>
      <c r="Z12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7" t="s">
        <v>104</v>
      </c>
      <c r="AS1247">
        <v>7</v>
      </c>
      <c r="AT1247">
        <v>29</v>
      </c>
      <c r="AU1247">
        <f t="shared" si="41"/>
        <v>0</v>
      </c>
      <c r="AV1247" t="str">
        <f t="shared" si="42"/>
        <v/>
      </c>
    </row>
    <row r="1248" spans="1:48" x14ac:dyDescent="0.25">
      <c r="A1248" t="s">
        <v>104</v>
      </c>
      <c r="B1248">
        <v>9</v>
      </c>
      <c r="C1248">
        <v>0</v>
      </c>
      <c r="D1248">
        <v>1</v>
      </c>
      <c r="E1248">
        <v>0</v>
      </c>
      <c r="F1248">
        <v>32</v>
      </c>
      <c r="G1248">
        <f>טבלה20[[#This Row],[LengthofCycle]]+1</f>
        <v>33</v>
      </c>
      <c r="H1248" t="str">
        <f>IF(טבלה20[[#This Row],[CycleNumber]]&gt;2,IF(AND(טבלה20[[#This Row],[LengthofCycle]]-F1247=F1247-F1246,טבלה20[[#This Row],[LengthofCycle]]-F1247&lt;&gt;0),1,""),"")</f>
        <v/>
      </c>
      <c r="I1248" t="str">
        <f>IF(טבלה20[[#This Row],[דילוג]]=1,SUM(H1248:H1249),"")</f>
        <v/>
      </c>
      <c r="J1248">
        <f>IF(AND(טבלה20[[#This Row],[CycleNumber]]&gt;B1247,טבלה20[[#This Row],[CycleNumber]]&gt;2),IF(טבלה20[[#This Row],[דילוג]]=1,טבלה20[[#This Row],[LengthofCycle]]-F1247,J1247),"")</f>
        <v>-3</v>
      </c>
      <c r="K1248">
        <f>IF(AND(טבלה20[[#This Row],[CycleNumber]]&gt;B1247,טבלה20[[#This Row],[CycleNumber]]&gt;2),IF(טבלה20[[#This Row],[דילוג]]=1,1,IF(MAX(K1246:K1247)=1,1,IF(טבלה20[[#This Row],[LengthofCycle]]-F1247&lt;&gt;טבלה20[[#This Row],[הפרש קבוע אחרון]],0,""))),"")</f>
        <v>1</v>
      </c>
      <c r="L1248" t="str">
        <f>IF(טבלה20[[#This Row],[CycleNumber]]&lt;3,"",IF(טבלה20[[#This Row],[דילוג]]=1,1,IF(L1247="","",IF(טבלה20[[#This Row],[LengthofCycle]]-F1247=טבלה20[[#This Row],[הפרש קבוע אחרון]],1,IF(L1247+1&gt;3,"",L1247+1)))))</f>
        <v/>
      </c>
      <c r="M1248" t="str">
        <f>IF(AND(טבלה20[[#This Row],[פעילות]]=1,L1249=2,L1250=1,B1250&gt;טבלה20[[#This Row],[CycleNumber]]),1,"")</f>
        <v/>
      </c>
      <c r="N1248" t="str">
        <f>IF(AND(טבלה20[[#This Row],[האם יש לאישה וסת דילוג?]]=1,טבלה20[[#This Row],[CycleNumber]]&gt;5),IF(AND(טבלה20[[#This Row],[LengthofCycle]]=F1245,F1247=F1244,F1246=F1243),1,""),"")</f>
        <v/>
      </c>
      <c r="O1248" t="str">
        <f>IF(OR(טבלה20[[#This Row],[פעילות]]="",L1247=""),"",IF(טבלה20[[#This Row],[פעילות]]=1,1,0))</f>
        <v/>
      </c>
      <c r="P1248" t="str">
        <f>IF(AND(טבלה20[[#This Row],[הפרש קבוע אחרון]]&lt;&gt;"",טבלה20[[#This Row],[CycleNumber]]&lt;B1249,B1249&lt;&gt;"",טבלה20[[#This Row],[פעילות]]&lt;4),IF(F1249-טבלה20[[#This Row],[LengthofCycle]]=טבלה20[[#This Row],[הפרש קבוע אחרון]],1,0),"")</f>
        <v/>
      </c>
      <c r="Q1248" s="14" t="str">
        <f>IF(טבלה20[[#This Row],[פעילות]]="","",IF(OR(Q1247="",AND(טבלה20[[#This Row],[דילוג]]=1,L1247=3)),1,Q1247+1))</f>
        <v/>
      </c>
      <c r="R1248" s="14" t="str">
        <f>IF(AND(טבלה20[[#This Row],[מחזורי פעילות]]=3,H1249=1,טבלה20[[#This Row],[הפרש קבוע אחרון]]&lt;&gt;J1249),1,"")</f>
        <v/>
      </c>
      <c r="S1248" s="14" t="str">
        <f>IF(AND(טבלה20[[#This Row],[מחזורי פעילות]]=3,H1249=1,טבלה20[[#This Row],[הפרש קבוע אחרון]]=J1249),1,"")</f>
        <v/>
      </c>
      <c r="T1248" s="14" t="str">
        <f>IF(AND(טבלה20[[#This Row],[דילוג]]=1,טבלה20[[#This Row],[הפרש קבוע אחרון]]=J1247,טבלה20[[#This Row],[מחזורי פעילות]]&gt;1),1,"")</f>
        <v/>
      </c>
      <c r="U1248" s="14" t="str">
        <f>IF(OR(AND(טבלה20[[#This Row],[מחזורי פעילות]]&lt;&gt;"",Q1249=""),AND(טבלה20[[#This Row],[פעילות]]=3,Q1249=1)),טבלה20[[#This Row],[מחזורי פעילות]],"")</f>
        <v/>
      </c>
      <c r="V1248" s="14" t="str">
        <f>IF(טבלה20[[#This Row],[באיזה מחזור נעקר אחרי קביעה?]]&lt;&gt;"",1,"")</f>
        <v/>
      </c>
      <c r="W1248" s="14" t="str">
        <f>IF(AND(טבלה20[[#This Row],[באיזה מחזור נעקר אחרי קביעה?]]&lt;&gt;"",טבלה20[[#This Row],[CycleNumber]]&gt;B1249),טבלה20[[#This Row],[באיזה מחזור נעקר אחרי קביעה?]],"")</f>
        <v/>
      </c>
      <c r="X1248" s="14" t="str">
        <f>IF(AND(טבלה20[[#This Row],[הפרש קבוע אחרון]]&lt;&gt;"",J1247=""),טבלה20[[#This Row],[CycleNumber]],"")</f>
        <v/>
      </c>
      <c r="Y1248" s="14" t="str">
        <f>IF(OR(טבלה20[[#This Row],[CycleNumber]]&gt;B1249,B1249=""),טבלה20[[#This Row],[CycleNumber]],"")</f>
        <v/>
      </c>
      <c r="Z12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8" t="s">
        <v>104</v>
      </c>
      <c r="AS1248">
        <v>8</v>
      </c>
      <c r="AT1248">
        <v>32</v>
      </c>
      <c r="AU1248">
        <f t="shared" si="41"/>
        <v>0</v>
      </c>
      <c r="AV1248" t="str">
        <f t="shared" si="42"/>
        <v/>
      </c>
    </row>
    <row r="1249" spans="1:48" x14ac:dyDescent="0.25">
      <c r="A1249" t="s">
        <v>104</v>
      </c>
      <c r="B1249">
        <v>10</v>
      </c>
      <c r="C1249">
        <v>0</v>
      </c>
      <c r="D1249">
        <v>1</v>
      </c>
      <c r="E1249">
        <v>0</v>
      </c>
      <c r="F1249">
        <v>33</v>
      </c>
      <c r="G1249">
        <f>טבלה20[[#This Row],[LengthofCycle]]+1</f>
        <v>34</v>
      </c>
      <c r="H1249" t="str">
        <f>IF(טבלה20[[#This Row],[CycleNumber]]&gt;2,IF(AND(טבלה20[[#This Row],[LengthofCycle]]-F1248=F1248-F1247,טבלה20[[#This Row],[LengthofCycle]]-F1248&lt;&gt;0),1,""),"")</f>
        <v/>
      </c>
      <c r="I1249" t="str">
        <f>IF(טבלה20[[#This Row],[דילוג]]=1,SUM(H1249:H1250),"")</f>
        <v/>
      </c>
      <c r="J1249">
        <f>IF(AND(טבלה20[[#This Row],[CycleNumber]]&gt;B1248,טבלה20[[#This Row],[CycleNumber]]&gt;2),IF(טבלה20[[#This Row],[דילוג]]=1,טבלה20[[#This Row],[LengthofCycle]]-F1248,J1248),"")</f>
        <v>-3</v>
      </c>
      <c r="K1249">
        <f>IF(AND(טבלה20[[#This Row],[CycleNumber]]&gt;B1248,טבלה20[[#This Row],[CycleNumber]]&gt;2),IF(טבלה20[[#This Row],[דילוג]]=1,1,IF(MAX(K1247:K1248)=1,1,IF(טבלה20[[#This Row],[LengthofCycle]]-F1248&lt;&gt;טבלה20[[#This Row],[הפרש קבוע אחרון]],0,""))),"")</f>
        <v>1</v>
      </c>
      <c r="L1249" t="str">
        <f>IF(טבלה20[[#This Row],[CycleNumber]]&lt;3,"",IF(טבלה20[[#This Row],[דילוג]]=1,1,IF(L1248="","",IF(טבלה20[[#This Row],[LengthofCycle]]-F1248=טבלה20[[#This Row],[הפרש קבוע אחרון]],1,IF(L1248+1&gt;3,"",L1248+1)))))</f>
        <v/>
      </c>
      <c r="M1249" t="str">
        <f>IF(AND(טבלה20[[#This Row],[פעילות]]=1,L1250=2,L1251=1,B1251&gt;טבלה20[[#This Row],[CycleNumber]]),1,"")</f>
        <v/>
      </c>
      <c r="N1249" t="str">
        <f>IF(AND(טבלה20[[#This Row],[האם יש לאישה וסת דילוג?]]=1,טבלה20[[#This Row],[CycleNumber]]&gt;5),IF(AND(טבלה20[[#This Row],[LengthofCycle]]=F1246,F1248=F1245,F1247=F1244),1,""),"")</f>
        <v/>
      </c>
      <c r="O1249" t="str">
        <f>IF(OR(טבלה20[[#This Row],[פעילות]]="",L1248=""),"",IF(טבלה20[[#This Row],[פעילות]]=1,1,0))</f>
        <v/>
      </c>
      <c r="P1249" t="str">
        <f>IF(AND(טבלה20[[#This Row],[הפרש קבוע אחרון]]&lt;&gt;"",טבלה20[[#This Row],[CycleNumber]]&lt;B1250,B1250&lt;&gt;"",טבלה20[[#This Row],[פעילות]]&lt;4),IF(F1250-טבלה20[[#This Row],[LengthofCycle]]=טבלה20[[#This Row],[הפרש קבוע אחרון]],1,0),"")</f>
        <v/>
      </c>
      <c r="Q1249" s="14" t="str">
        <f>IF(טבלה20[[#This Row],[פעילות]]="","",IF(OR(Q1248="",AND(טבלה20[[#This Row],[דילוג]]=1,L1248=3)),1,Q1248+1))</f>
        <v/>
      </c>
      <c r="R1249" s="14" t="str">
        <f>IF(AND(טבלה20[[#This Row],[מחזורי פעילות]]=3,H1250=1,טבלה20[[#This Row],[הפרש קבוע אחרון]]&lt;&gt;J1250),1,"")</f>
        <v/>
      </c>
      <c r="S1249" s="14" t="str">
        <f>IF(AND(טבלה20[[#This Row],[מחזורי פעילות]]=3,H1250=1,טבלה20[[#This Row],[הפרש קבוע אחרון]]=J1250),1,"")</f>
        <v/>
      </c>
      <c r="T1249" s="14" t="str">
        <f>IF(AND(טבלה20[[#This Row],[דילוג]]=1,טבלה20[[#This Row],[הפרש קבוע אחרון]]=J1248,טבלה20[[#This Row],[מחזורי פעילות]]&gt;1),1,"")</f>
        <v/>
      </c>
      <c r="U1249" s="14" t="str">
        <f>IF(OR(AND(טבלה20[[#This Row],[מחזורי פעילות]]&lt;&gt;"",Q1250=""),AND(טבלה20[[#This Row],[פעילות]]=3,Q1250=1)),טבלה20[[#This Row],[מחזורי פעילות]],"")</f>
        <v/>
      </c>
      <c r="V1249" s="14" t="str">
        <f>IF(טבלה20[[#This Row],[באיזה מחזור נעקר אחרי קביעה?]]&lt;&gt;"",1,"")</f>
        <v/>
      </c>
      <c r="W1249" s="14" t="str">
        <f>IF(AND(טבלה20[[#This Row],[באיזה מחזור נעקר אחרי קביעה?]]&lt;&gt;"",טבלה20[[#This Row],[CycleNumber]]&gt;B1250),טבלה20[[#This Row],[באיזה מחזור נעקר אחרי קביעה?]],"")</f>
        <v/>
      </c>
      <c r="X1249" s="14" t="str">
        <f>IF(AND(טבלה20[[#This Row],[הפרש קבוע אחרון]]&lt;&gt;"",J1248=""),טבלה20[[#This Row],[CycleNumber]],"")</f>
        <v/>
      </c>
      <c r="Y1249" s="14" t="str">
        <f>IF(OR(טבלה20[[#This Row],[CycleNumber]]&gt;B1250,B1250=""),טבלה20[[#This Row],[CycleNumber]],"")</f>
        <v/>
      </c>
      <c r="Z12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49" t="s">
        <v>104</v>
      </c>
      <c r="AS1249">
        <v>9</v>
      </c>
      <c r="AT1249">
        <v>32</v>
      </c>
      <c r="AU1249">
        <f t="shared" si="41"/>
        <v>0</v>
      </c>
      <c r="AV1249" t="str">
        <f t="shared" si="42"/>
        <v/>
      </c>
    </row>
    <row r="1250" spans="1:48" x14ac:dyDescent="0.25">
      <c r="A1250" t="s">
        <v>104</v>
      </c>
      <c r="B1250">
        <v>11</v>
      </c>
      <c r="C1250">
        <v>0</v>
      </c>
      <c r="D1250">
        <v>1</v>
      </c>
      <c r="E1250">
        <v>0</v>
      </c>
      <c r="F1250">
        <v>31</v>
      </c>
      <c r="G1250">
        <f>טבלה20[[#This Row],[LengthofCycle]]+1</f>
        <v>32</v>
      </c>
      <c r="H1250" t="str">
        <f>IF(טבלה20[[#This Row],[CycleNumber]]&gt;2,IF(AND(טבלה20[[#This Row],[LengthofCycle]]-F1249=F1249-F1248,טבלה20[[#This Row],[LengthofCycle]]-F1249&lt;&gt;0),1,""),"")</f>
        <v/>
      </c>
      <c r="I1250" t="str">
        <f>IF(טבלה20[[#This Row],[דילוג]]=1,SUM(H1250:H1251),"")</f>
        <v/>
      </c>
      <c r="J1250">
        <f>IF(AND(טבלה20[[#This Row],[CycleNumber]]&gt;B1249,טבלה20[[#This Row],[CycleNumber]]&gt;2),IF(טבלה20[[#This Row],[דילוג]]=1,טבלה20[[#This Row],[LengthofCycle]]-F1249,J1249),"")</f>
        <v>-3</v>
      </c>
      <c r="K1250">
        <f>IF(AND(טבלה20[[#This Row],[CycleNumber]]&gt;B1249,טבלה20[[#This Row],[CycleNumber]]&gt;2),IF(טבלה20[[#This Row],[דילוג]]=1,1,IF(MAX(K1248:K1249)=1,1,IF(טבלה20[[#This Row],[LengthofCycle]]-F1249&lt;&gt;טבלה20[[#This Row],[הפרש קבוע אחרון]],0,""))),"")</f>
        <v>1</v>
      </c>
      <c r="L1250" t="str">
        <f>IF(טבלה20[[#This Row],[CycleNumber]]&lt;3,"",IF(טבלה20[[#This Row],[דילוג]]=1,1,IF(L1249="","",IF(טבלה20[[#This Row],[LengthofCycle]]-F1249=טבלה20[[#This Row],[הפרש קבוע אחרון]],1,IF(L1249+1&gt;3,"",L1249+1)))))</f>
        <v/>
      </c>
      <c r="M1250" t="str">
        <f>IF(AND(טבלה20[[#This Row],[פעילות]]=1,L1251=2,L1252=1,B1252&gt;טבלה20[[#This Row],[CycleNumber]]),1,"")</f>
        <v/>
      </c>
      <c r="N1250" t="str">
        <f>IF(AND(טבלה20[[#This Row],[האם יש לאישה וסת דילוג?]]=1,טבלה20[[#This Row],[CycleNumber]]&gt;5),IF(AND(טבלה20[[#This Row],[LengthofCycle]]=F1247,F1249=F1246,F1248=F1245),1,""),"")</f>
        <v/>
      </c>
      <c r="O1250" t="str">
        <f>IF(OR(טבלה20[[#This Row],[פעילות]]="",L1249=""),"",IF(טבלה20[[#This Row],[פעילות]]=1,1,0))</f>
        <v/>
      </c>
      <c r="P1250" t="str">
        <f>IF(AND(טבלה20[[#This Row],[הפרש קבוע אחרון]]&lt;&gt;"",טבלה20[[#This Row],[CycleNumber]]&lt;B1251,B1251&lt;&gt;"",טבלה20[[#This Row],[פעילות]]&lt;4),IF(F1251-טבלה20[[#This Row],[LengthofCycle]]=טבלה20[[#This Row],[הפרש קבוע אחרון]],1,0),"")</f>
        <v/>
      </c>
      <c r="Q1250" s="14" t="str">
        <f>IF(טבלה20[[#This Row],[פעילות]]="","",IF(OR(Q1249="",AND(טבלה20[[#This Row],[דילוג]]=1,L1249=3)),1,Q1249+1))</f>
        <v/>
      </c>
      <c r="R1250" s="14" t="str">
        <f>IF(AND(טבלה20[[#This Row],[מחזורי פעילות]]=3,H1251=1,טבלה20[[#This Row],[הפרש קבוע אחרון]]&lt;&gt;J1251),1,"")</f>
        <v/>
      </c>
      <c r="S1250" s="14" t="str">
        <f>IF(AND(טבלה20[[#This Row],[מחזורי פעילות]]=3,H1251=1,טבלה20[[#This Row],[הפרש קבוע אחרון]]=J1251),1,"")</f>
        <v/>
      </c>
      <c r="T1250" s="14" t="str">
        <f>IF(AND(טבלה20[[#This Row],[דילוג]]=1,טבלה20[[#This Row],[הפרש קבוע אחרון]]=J1249,טבלה20[[#This Row],[מחזורי פעילות]]&gt;1),1,"")</f>
        <v/>
      </c>
      <c r="U1250" s="14" t="str">
        <f>IF(OR(AND(טבלה20[[#This Row],[מחזורי פעילות]]&lt;&gt;"",Q1251=""),AND(טבלה20[[#This Row],[פעילות]]=3,Q1251=1)),טבלה20[[#This Row],[מחזורי פעילות]],"")</f>
        <v/>
      </c>
      <c r="V1250" s="14" t="str">
        <f>IF(טבלה20[[#This Row],[באיזה מחזור נעקר אחרי קביעה?]]&lt;&gt;"",1,"")</f>
        <v/>
      </c>
      <c r="W1250" s="14" t="str">
        <f>IF(AND(טבלה20[[#This Row],[באיזה מחזור נעקר אחרי קביעה?]]&lt;&gt;"",טבלה20[[#This Row],[CycleNumber]]&gt;B1251),טבלה20[[#This Row],[באיזה מחזור נעקר אחרי קביעה?]],"")</f>
        <v/>
      </c>
      <c r="X1250" s="14" t="str">
        <f>IF(AND(טבלה20[[#This Row],[הפרש קבוע אחרון]]&lt;&gt;"",J1249=""),טבלה20[[#This Row],[CycleNumber]],"")</f>
        <v/>
      </c>
      <c r="Y1250" s="14" t="str">
        <f>IF(OR(טבלה20[[#This Row],[CycleNumber]]&gt;B1251,B1251=""),טבלה20[[#This Row],[CycleNumber]],"")</f>
        <v/>
      </c>
      <c r="Z12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0" t="s">
        <v>104</v>
      </c>
      <c r="AS1250">
        <v>10</v>
      </c>
      <c r="AT1250">
        <v>33</v>
      </c>
      <c r="AU1250">
        <f t="shared" si="41"/>
        <v>0</v>
      </c>
      <c r="AV1250" t="str">
        <f t="shared" si="42"/>
        <v/>
      </c>
    </row>
    <row r="1251" spans="1:48" x14ac:dyDescent="0.25">
      <c r="A1251" t="s">
        <v>104</v>
      </c>
      <c r="B1251">
        <v>12</v>
      </c>
      <c r="C1251">
        <v>0</v>
      </c>
      <c r="D1251">
        <v>1</v>
      </c>
      <c r="E1251">
        <v>0</v>
      </c>
      <c r="F1251">
        <v>32</v>
      </c>
      <c r="G1251">
        <f>טבלה20[[#This Row],[LengthofCycle]]+1</f>
        <v>33</v>
      </c>
      <c r="H1251" t="str">
        <f>IF(טבלה20[[#This Row],[CycleNumber]]&gt;2,IF(AND(טבלה20[[#This Row],[LengthofCycle]]-F1250=F1250-F1249,טבלה20[[#This Row],[LengthofCycle]]-F1250&lt;&gt;0),1,""),"")</f>
        <v/>
      </c>
      <c r="I1251" t="str">
        <f>IF(טבלה20[[#This Row],[דילוג]]=1,SUM(H1251:H1252),"")</f>
        <v/>
      </c>
      <c r="J1251">
        <f>IF(AND(טבלה20[[#This Row],[CycleNumber]]&gt;B1250,טבלה20[[#This Row],[CycleNumber]]&gt;2),IF(טבלה20[[#This Row],[דילוג]]=1,טבלה20[[#This Row],[LengthofCycle]]-F1250,J1250),"")</f>
        <v>-3</v>
      </c>
      <c r="K1251">
        <f>IF(AND(טבלה20[[#This Row],[CycleNumber]]&gt;B1250,טבלה20[[#This Row],[CycleNumber]]&gt;2),IF(טבלה20[[#This Row],[דילוג]]=1,1,IF(MAX(K1249:K1250)=1,1,IF(טבלה20[[#This Row],[LengthofCycle]]-F1250&lt;&gt;טבלה20[[#This Row],[הפרש קבוע אחרון]],0,""))),"")</f>
        <v>1</v>
      </c>
      <c r="L1251" t="str">
        <f>IF(טבלה20[[#This Row],[CycleNumber]]&lt;3,"",IF(טבלה20[[#This Row],[דילוג]]=1,1,IF(L1250="","",IF(טבלה20[[#This Row],[LengthofCycle]]-F1250=טבלה20[[#This Row],[הפרש קבוע אחרון]],1,IF(L1250+1&gt;3,"",L1250+1)))))</f>
        <v/>
      </c>
      <c r="M1251" t="str">
        <f>IF(AND(טבלה20[[#This Row],[פעילות]]=1,L1252=2,L1253=1,B1253&gt;טבלה20[[#This Row],[CycleNumber]]),1,"")</f>
        <v/>
      </c>
      <c r="N1251" t="str">
        <f>IF(AND(טבלה20[[#This Row],[האם יש לאישה וסת דילוג?]]=1,טבלה20[[#This Row],[CycleNumber]]&gt;5),IF(AND(טבלה20[[#This Row],[LengthofCycle]]=F1248,F1250=F1247,F1249=F1246),1,""),"")</f>
        <v/>
      </c>
      <c r="O1251" t="str">
        <f>IF(OR(טבלה20[[#This Row],[פעילות]]="",L1250=""),"",IF(טבלה20[[#This Row],[פעילות]]=1,1,0))</f>
        <v/>
      </c>
      <c r="P1251" t="str">
        <f>IF(AND(טבלה20[[#This Row],[הפרש קבוע אחרון]]&lt;&gt;"",טבלה20[[#This Row],[CycleNumber]]&lt;B1252,B1252&lt;&gt;"",טבלה20[[#This Row],[פעילות]]&lt;4),IF(F1252-טבלה20[[#This Row],[LengthofCycle]]=טבלה20[[#This Row],[הפרש קבוע אחרון]],1,0),"")</f>
        <v/>
      </c>
      <c r="Q1251" s="14" t="str">
        <f>IF(טבלה20[[#This Row],[פעילות]]="","",IF(OR(Q1250="",AND(טבלה20[[#This Row],[דילוג]]=1,L1250=3)),1,Q1250+1))</f>
        <v/>
      </c>
      <c r="R1251" s="14" t="str">
        <f>IF(AND(טבלה20[[#This Row],[מחזורי פעילות]]=3,H1252=1,טבלה20[[#This Row],[הפרש קבוע אחרון]]&lt;&gt;J1252),1,"")</f>
        <v/>
      </c>
      <c r="S1251" s="14" t="str">
        <f>IF(AND(טבלה20[[#This Row],[מחזורי פעילות]]=3,H1252=1,טבלה20[[#This Row],[הפרש קבוע אחרון]]=J1252),1,"")</f>
        <v/>
      </c>
      <c r="T1251" s="14" t="str">
        <f>IF(AND(טבלה20[[#This Row],[דילוג]]=1,טבלה20[[#This Row],[הפרש קבוע אחרון]]=J1250,טבלה20[[#This Row],[מחזורי פעילות]]&gt;1),1,"")</f>
        <v/>
      </c>
      <c r="U1251" s="14" t="str">
        <f>IF(OR(AND(טבלה20[[#This Row],[מחזורי פעילות]]&lt;&gt;"",Q1252=""),AND(טבלה20[[#This Row],[פעילות]]=3,Q1252=1)),טבלה20[[#This Row],[מחזורי פעילות]],"")</f>
        <v/>
      </c>
      <c r="V1251" s="14" t="str">
        <f>IF(טבלה20[[#This Row],[באיזה מחזור נעקר אחרי קביעה?]]&lt;&gt;"",1,"")</f>
        <v/>
      </c>
      <c r="W1251" s="14" t="str">
        <f>IF(AND(טבלה20[[#This Row],[באיזה מחזור נעקר אחרי קביעה?]]&lt;&gt;"",טבלה20[[#This Row],[CycleNumber]]&gt;B1252),טבלה20[[#This Row],[באיזה מחזור נעקר אחרי קביעה?]],"")</f>
        <v/>
      </c>
      <c r="X1251" s="14" t="str">
        <f>IF(AND(טבלה20[[#This Row],[הפרש קבוע אחרון]]&lt;&gt;"",J1250=""),טבלה20[[#This Row],[CycleNumber]],"")</f>
        <v/>
      </c>
      <c r="Y1251" s="14" t="str">
        <f>IF(OR(טבלה20[[#This Row],[CycleNumber]]&gt;B1252,B1252=""),טבלה20[[#This Row],[CycleNumber]],"")</f>
        <v/>
      </c>
      <c r="Z12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1" t="s">
        <v>104</v>
      </c>
      <c r="AS1251">
        <v>11</v>
      </c>
      <c r="AT1251">
        <v>31</v>
      </c>
      <c r="AU1251">
        <f t="shared" si="41"/>
        <v>0</v>
      </c>
      <c r="AV1251" t="str">
        <f t="shared" si="42"/>
        <v/>
      </c>
    </row>
    <row r="1252" spans="1:48" x14ac:dyDescent="0.25">
      <c r="A1252" t="s">
        <v>104</v>
      </c>
      <c r="B1252">
        <v>13</v>
      </c>
      <c r="C1252">
        <v>0</v>
      </c>
      <c r="D1252">
        <v>1</v>
      </c>
      <c r="E1252">
        <v>0</v>
      </c>
      <c r="F1252">
        <v>37</v>
      </c>
      <c r="G1252">
        <f>טבלה20[[#This Row],[LengthofCycle]]+1</f>
        <v>38</v>
      </c>
      <c r="H1252" t="str">
        <f>IF(טבלה20[[#This Row],[CycleNumber]]&gt;2,IF(AND(טבלה20[[#This Row],[LengthofCycle]]-F1251=F1251-F1250,טבלה20[[#This Row],[LengthofCycle]]-F1251&lt;&gt;0),1,""),"")</f>
        <v/>
      </c>
      <c r="I1252" t="str">
        <f>IF(טבלה20[[#This Row],[דילוג]]=1,SUM(H1252:H1253),"")</f>
        <v/>
      </c>
      <c r="J1252">
        <f>IF(AND(טבלה20[[#This Row],[CycleNumber]]&gt;B1251,טבלה20[[#This Row],[CycleNumber]]&gt;2),IF(טבלה20[[#This Row],[דילוג]]=1,טבלה20[[#This Row],[LengthofCycle]]-F1251,J1251),"")</f>
        <v>-3</v>
      </c>
      <c r="K1252">
        <f>IF(AND(טבלה20[[#This Row],[CycleNumber]]&gt;B1251,טבלה20[[#This Row],[CycleNumber]]&gt;2),IF(טבלה20[[#This Row],[דילוג]]=1,1,IF(MAX(K1250:K1251)=1,1,IF(טבלה20[[#This Row],[LengthofCycle]]-F1251&lt;&gt;טבלה20[[#This Row],[הפרש קבוע אחרון]],0,""))),"")</f>
        <v>1</v>
      </c>
      <c r="L1252" t="str">
        <f>IF(טבלה20[[#This Row],[CycleNumber]]&lt;3,"",IF(טבלה20[[#This Row],[דילוג]]=1,1,IF(L1251="","",IF(טבלה20[[#This Row],[LengthofCycle]]-F1251=טבלה20[[#This Row],[הפרש קבוע אחרון]],1,IF(L1251+1&gt;3,"",L1251+1)))))</f>
        <v/>
      </c>
      <c r="M1252" t="str">
        <f>IF(AND(טבלה20[[#This Row],[פעילות]]=1,L1253=2,L1254=1,B1254&gt;טבלה20[[#This Row],[CycleNumber]]),1,"")</f>
        <v/>
      </c>
      <c r="N1252" t="str">
        <f>IF(AND(טבלה20[[#This Row],[האם יש לאישה וסת דילוג?]]=1,טבלה20[[#This Row],[CycleNumber]]&gt;5),IF(AND(טבלה20[[#This Row],[LengthofCycle]]=F1249,F1251=F1248,F1250=F1247),1,""),"")</f>
        <v/>
      </c>
      <c r="O1252" t="str">
        <f>IF(OR(טבלה20[[#This Row],[פעילות]]="",L1251=""),"",IF(טבלה20[[#This Row],[פעילות]]=1,1,0))</f>
        <v/>
      </c>
      <c r="P1252" t="str">
        <f>IF(AND(טבלה20[[#This Row],[הפרש קבוע אחרון]]&lt;&gt;"",טבלה20[[#This Row],[CycleNumber]]&lt;B1253,B1253&lt;&gt;"",טבלה20[[#This Row],[פעילות]]&lt;4),IF(F1253-טבלה20[[#This Row],[LengthofCycle]]=טבלה20[[#This Row],[הפרש קבוע אחרון]],1,0),"")</f>
        <v/>
      </c>
      <c r="Q1252" s="14" t="str">
        <f>IF(טבלה20[[#This Row],[פעילות]]="","",IF(OR(Q1251="",AND(טבלה20[[#This Row],[דילוג]]=1,L1251=3)),1,Q1251+1))</f>
        <v/>
      </c>
      <c r="R1252" s="14" t="str">
        <f>IF(AND(טבלה20[[#This Row],[מחזורי פעילות]]=3,H1253=1,טבלה20[[#This Row],[הפרש קבוע אחרון]]&lt;&gt;J1253),1,"")</f>
        <v/>
      </c>
      <c r="S1252" s="14" t="str">
        <f>IF(AND(טבלה20[[#This Row],[מחזורי פעילות]]=3,H1253=1,טבלה20[[#This Row],[הפרש קבוע אחרון]]=J1253),1,"")</f>
        <v/>
      </c>
      <c r="T1252" s="14" t="str">
        <f>IF(AND(טבלה20[[#This Row],[דילוג]]=1,טבלה20[[#This Row],[הפרש קבוע אחרון]]=J1251,טבלה20[[#This Row],[מחזורי פעילות]]&gt;1),1,"")</f>
        <v/>
      </c>
      <c r="U1252" s="14" t="str">
        <f>IF(OR(AND(טבלה20[[#This Row],[מחזורי פעילות]]&lt;&gt;"",Q1253=""),AND(טבלה20[[#This Row],[פעילות]]=3,Q1253=1)),טבלה20[[#This Row],[מחזורי פעילות]],"")</f>
        <v/>
      </c>
      <c r="V1252" s="14" t="str">
        <f>IF(טבלה20[[#This Row],[באיזה מחזור נעקר אחרי קביעה?]]&lt;&gt;"",1,"")</f>
        <v/>
      </c>
      <c r="W1252" s="14" t="str">
        <f>IF(AND(טבלה20[[#This Row],[באיזה מחזור נעקר אחרי קביעה?]]&lt;&gt;"",טבלה20[[#This Row],[CycleNumber]]&gt;B1253),טבלה20[[#This Row],[באיזה מחזור נעקר אחרי קביעה?]],"")</f>
        <v/>
      </c>
      <c r="X1252" s="14" t="str">
        <f>IF(AND(טבלה20[[#This Row],[הפרש קבוע אחרון]]&lt;&gt;"",J1251=""),טבלה20[[#This Row],[CycleNumber]],"")</f>
        <v/>
      </c>
      <c r="Y1252" s="14" t="str">
        <f>IF(OR(טבלה20[[#This Row],[CycleNumber]]&gt;B1253,B1253=""),טבלה20[[#This Row],[CycleNumber]],"")</f>
        <v/>
      </c>
      <c r="Z12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2" t="s">
        <v>104</v>
      </c>
      <c r="AS1252">
        <v>12</v>
      </c>
      <c r="AT1252">
        <v>32</v>
      </c>
      <c r="AU1252">
        <f t="shared" si="41"/>
        <v>0</v>
      </c>
      <c r="AV1252" t="str">
        <f t="shared" si="42"/>
        <v/>
      </c>
    </row>
    <row r="1253" spans="1:48" x14ac:dyDescent="0.25">
      <c r="A1253" t="s">
        <v>104</v>
      </c>
      <c r="B1253">
        <v>14</v>
      </c>
      <c r="C1253">
        <v>0</v>
      </c>
      <c r="D1253">
        <v>0</v>
      </c>
      <c r="E1253">
        <v>0</v>
      </c>
      <c r="F1253">
        <v>29</v>
      </c>
      <c r="G1253">
        <f>טבלה20[[#This Row],[LengthofCycle]]+1</f>
        <v>30</v>
      </c>
      <c r="H1253" t="str">
        <f>IF(טבלה20[[#This Row],[CycleNumber]]&gt;2,IF(AND(טבלה20[[#This Row],[LengthofCycle]]-F1252=F1252-F1251,טבלה20[[#This Row],[LengthofCycle]]-F1252&lt;&gt;0),1,""),"")</f>
        <v/>
      </c>
      <c r="I1253" t="str">
        <f>IF(טבלה20[[#This Row],[דילוג]]=1,SUM(H1253:H1254),"")</f>
        <v/>
      </c>
      <c r="J1253">
        <f>IF(AND(טבלה20[[#This Row],[CycleNumber]]&gt;B1252,טבלה20[[#This Row],[CycleNumber]]&gt;2),IF(טבלה20[[#This Row],[דילוג]]=1,טבלה20[[#This Row],[LengthofCycle]]-F1252,J1252),"")</f>
        <v>-3</v>
      </c>
      <c r="K1253">
        <f>IF(AND(טבלה20[[#This Row],[CycleNumber]]&gt;B1252,טבלה20[[#This Row],[CycleNumber]]&gt;2),IF(טבלה20[[#This Row],[דילוג]]=1,1,IF(MAX(K1251:K1252)=1,1,IF(טבלה20[[#This Row],[LengthofCycle]]-F1252&lt;&gt;טבלה20[[#This Row],[הפרש קבוע אחרון]],0,""))),"")</f>
        <v>1</v>
      </c>
      <c r="L1253" t="str">
        <f>IF(טבלה20[[#This Row],[CycleNumber]]&lt;3,"",IF(טבלה20[[#This Row],[דילוג]]=1,1,IF(L1252="","",IF(טבלה20[[#This Row],[LengthofCycle]]-F1252=טבלה20[[#This Row],[הפרש קבוע אחרון]],1,IF(L1252+1&gt;3,"",L1252+1)))))</f>
        <v/>
      </c>
      <c r="M1253" t="str">
        <f>IF(AND(טבלה20[[#This Row],[פעילות]]=1,L1254=2,L1255=1,B1255&gt;טבלה20[[#This Row],[CycleNumber]]),1,"")</f>
        <v/>
      </c>
      <c r="N1253" t="str">
        <f>IF(AND(טבלה20[[#This Row],[האם יש לאישה וסת דילוג?]]=1,טבלה20[[#This Row],[CycleNumber]]&gt;5),IF(AND(טבלה20[[#This Row],[LengthofCycle]]=F1250,F1252=F1249,F1251=F1248),1,""),"")</f>
        <v/>
      </c>
      <c r="O1253" t="str">
        <f>IF(OR(טבלה20[[#This Row],[פעילות]]="",L1252=""),"",IF(טבלה20[[#This Row],[פעילות]]=1,1,0))</f>
        <v/>
      </c>
      <c r="P1253" t="str">
        <f>IF(AND(טבלה20[[#This Row],[הפרש קבוע אחרון]]&lt;&gt;"",טבלה20[[#This Row],[CycleNumber]]&lt;B1254,B1254&lt;&gt;"",טבלה20[[#This Row],[פעילות]]&lt;4),IF(F1254-טבלה20[[#This Row],[LengthofCycle]]=טבלה20[[#This Row],[הפרש קבוע אחרון]],1,0),"")</f>
        <v/>
      </c>
      <c r="Q1253" s="14" t="str">
        <f>IF(טבלה20[[#This Row],[פעילות]]="","",IF(OR(Q1252="",AND(טבלה20[[#This Row],[דילוג]]=1,L1252=3)),1,Q1252+1))</f>
        <v/>
      </c>
      <c r="R1253" s="14" t="str">
        <f>IF(AND(טבלה20[[#This Row],[מחזורי פעילות]]=3,H1254=1,טבלה20[[#This Row],[הפרש קבוע אחרון]]&lt;&gt;J1254),1,"")</f>
        <v/>
      </c>
      <c r="S1253" s="14" t="str">
        <f>IF(AND(טבלה20[[#This Row],[מחזורי פעילות]]=3,H1254=1,טבלה20[[#This Row],[הפרש קבוע אחרון]]=J1254),1,"")</f>
        <v/>
      </c>
      <c r="T1253" s="14" t="str">
        <f>IF(AND(טבלה20[[#This Row],[דילוג]]=1,טבלה20[[#This Row],[הפרש קבוע אחרון]]=J1252,טבלה20[[#This Row],[מחזורי פעילות]]&gt;1),1,"")</f>
        <v/>
      </c>
      <c r="U1253" s="14" t="str">
        <f>IF(OR(AND(טבלה20[[#This Row],[מחזורי פעילות]]&lt;&gt;"",Q1254=""),AND(טבלה20[[#This Row],[פעילות]]=3,Q1254=1)),טבלה20[[#This Row],[מחזורי פעילות]],"")</f>
        <v/>
      </c>
      <c r="V1253" s="14" t="str">
        <f>IF(טבלה20[[#This Row],[באיזה מחזור נעקר אחרי קביעה?]]&lt;&gt;"",1,"")</f>
        <v/>
      </c>
      <c r="W1253" s="14" t="str">
        <f>IF(AND(טבלה20[[#This Row],[באיזה מחזור נעקר אחרי קביעה?]]&lt;&gt;"",טבלה20[[#This Row],[CycleNumber]]&gt;B1254),טבלה20[[#This Row],[באיזה מחזור נעקר אחרי קביעה?]],"")</f>
        <v/>
      </c>
      <c r="X1253" s="14" t="str">
        <f>IF(AND(טבלה20[[#This Row],[הפרש קבוע אחרון]]&lt;&gt;"",J1252=""),טבלה20[[#This Row],[CycleNumber]],"")</f>
        <v/>
      </c>
      <c r="Y1253" s="14" t="str">
        <f>IF(OR(טבלה20[[#This Row],[CycleNumber]]&gt;B1254,B1254=""),טבלה20[[#This Row],[CycleNumber]],"")</f>
        <v/>
      </c>
      <c r="Z12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3" t="s">
        <v>104</v>
      </c>
      <c r="AS1253">
        <v>13</v>
      </c>
      <c r="AT1253">
        <v>37</v>
      </c>
      <c r="AU1253">
        <f t="shared" si="41"/>
        <v>0</v>
      </c>
      <c r="AV1253" t="str">
        <f t="shared" si="42"/>
        <v/>
      </c>
    </row>
    <row r="1254" spans="1:48" x14ac:dyDescent="0.25">
      <c r="A1254" t="s">
        <v>104</v>
      </c>
      <c r="B1254">
        <v>15</v>
      </c>
      <c r="C1254">
        <v>0</v>
      </c>
      <c r="D1254">
        <v>1</v>
      </c>
      <c r="E1254">
        <v>0</v>
      </c>
      <c r="F1254">
        <v>30</v>
      </c>
      <c r="G1254">
        <f>טבלה20[[#This Row],[LengthofCycle]]+1</f>
        <v>31</v>
      </c>
      <c r="H1254" t="str">
        <f>IF(טבלה20[[#This Row],[CycleNumber]]&gt;2,IF(AND(טבלה20[[#This Row],[LengthofCycle]]-F1253=F1253-F1252,טבלה20[[#This Row],[LengthofCycle]]-F1253&lt;&gt;0),1,""),"")</f>
        <v/>
      </c>
      <c r="I1254" t="str">
        <f>IF(טבלה20[[#This Row],[דילוג]]=1,SUM(H1254:H1255),"")</f>
        <v/>
      </c>
      <c r="J1254">
        <f>IF(AND(טבלה20[[#This Row],[CycleNumber]]&gt;B1253,טבלה20[[#This Row],[CycleNumber]]&gt;2),IF(טבלה20[[#This Row],[דילוג]]=1,טבלה20[[#This Row],[LengthofCycle]]-F1253,J1253),"")</f>
        <v>-3</v>
      </c>
      <c r="K1254">
        <f>IF(AND(טבלה20[[#This Row],[CycleNumber]]&gt;B1253,טבלה20[[#This Row],[CycleNumber]]&gt;2),IF(טבלה20[[#This Row],[דילוג]]=1,1,IF(MAX(K1252:K1253)=1,1,IF(טבלה20[[#This Row],[LengthofCycle]]-F1253&lt;&gt;טבלה20[[#This Row],[הפרש קבוע אחרון]],0,""))),"")</f>
        <v>1</v>
      </c>
      <c r="L1254" t="str">
        <f>IF(טבלה20[[#This Row],[CycleNumber]]&lt;3,"",IF(טבלה20[[#This Row],[דילוג]]=1,1,IF(L1253="","",IF(טבלה20[[#This Row],[LengthofCycle]]-F1253=טבלה20[[#This Row],[הפרש קבוע אחרון]],1,IF(L1253+1&gt;3,"",L1253+1)))))</f>
        <v/>
      </c>
      <c r="M1254" t="str">
        <f>IF(AND(טבלה20[[#This Row],[פעילות]]=1,L1255=2,L1256=1,B1256&gt;טבלה20[[#This Row],[CycleNumber]]),1,"")</f>
        <v/>
      </c>
      <c r="N1254" t="str">
        <f>IF(AND(טבלה20[[#This Row],[האם יש לאישה וסת דילוג?]]=1,טבלה20[[#This Row],[CycleNumber]]&gt;5),IF(AND(טבלה20[[#This Row],[LengthofCycle]]=F1251,F1253=F1250,F1252=F1249),1,""),"")</f>
        <v/>
      </c>
      <c r="O1254" t="str">
        <f>IF(OR(טבלה20[[#This Row],[פעילות]]="",L1253=""),"",IF(טבלה20[[#This Row],[פעילות]]=1,1,0))</f>
        <v/>
      </c>
      <c r="P1254" t="str">
        <f>IF(AND(טבלה20[[#This Row],[הפרש קבוע אחרון]]&lt;&gt;"",טבלה20[[#This Row],[CycleNumber]]&lt;B1255,B1255&lt;&gt;"",טבלה20[[#This Row],[פעילות]]&lt;4),IF(F1255-טבלה20[[#This Row],[LengthofCycle]]=טבלה20[[#This Row],[הפרש קבוע אחרון]],1,0),"")</f>
        <v/>
      </c>
      <c r="Q1254" s="14" t="str">
        <f>IF(טבלה20[[#This Row],[פעילות]]="","",IF(OR(Q1253="",AND(טבלה20[[#This Row],[דילוג]]=1,L1253=3)),1,Q1253+1))</f>
        <v/>
      </c>
      <c r="R1254" s="14" t="str">
        <f>IF(AND(טבלה20[[#This Row],[מחזורי פעילות]]=3,H1255=1,טבלה20[[#This Row],[הפרש קבוע אחרון]]&lt;&gt;J1255),1,"")</f>
        <v/>
      </c>
      <c r="S1254" s="14" t="str">
        <f>IF(AND(טבלה20[[#This Row],[מחזורי פעילות]]=3,H1255=1,טבלה20[[#This Row],[הפרש קבוע אחרון]]=J1255),1,"")</f>
        <v/>
      </c>
      <c r="T1254" s="14" t="str">
        <f>IF(AND(טבלה20[[#This Row],[דילוג]]=1,טבלה20[[#This Row],[הפרש קבוע אחרון]]=J1253,טבלה20[[#This Row],[מחזורי פעילות]]&gt;1),1,"")</f>
        <v/>
      </c>
      <c r="U1254" s="14" t="str">
        <f>IF(OR(AND(טבלה20[[#This Row],[מחזורי פעילות]]&lt;&gt;"",Q1255=""),AND(טבלה20[[#This Row],[פעילות]]=3,Q1255=1)),טבלה20[[#This Row],[מחזורי פעילות]],"")</f>
        <v/>
      </c>
      <c r="V1254" s="14" t="str">
        <f>IF(טבלה20[[#This Row],[באיזה מחזור נעקר אחרי קביעה?]]&lt;&gt;"",1,"")</f>
        <v/>
      </c>
      <c r="W1254" s="14" t="str">
        <f>IF(AND(טבלה20[[#This Row],[באיזה מחזור נעקר אחרי קביעה?]]&lt;&gt;"",טבלה20[[#This Row],[CycleNumber]]&gt;B1255),טבלה20[[#This Row],[באיזה מחזור נעקר אחרי קביעה?]],"")</f>
        <v/>
      </c>
      <c r="X1254" s="14" t="str">
        <f>IF(AND(טבלה20[[#This Row],[הפרש קבוע אחרון]]&lt;&gt;"",J1253=""),טבלה20[[#This Row],[CycleNumber]],"")</f>
        <v/>
      </c>
      <c r="Y1254" s="14">
        <f>IF(OR(טבלה20[[#This Row],[CycleNumber]]&gt;B1255,B1255=""),טבלה20[[#This Row],[CycleNumber]],"")</f>
        <v>15</v>
      </c>
      <c r="Z12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4" t="s">
        <v>104</v>
      </c>
      <c r="AS1254">
        <v>14</v>
      </c>
      <c r="AT1254">
        <v>29</v>
      </c>
      <c r="AU1254">
        <f t="shared" si="41"/>
        <v>0</v>
      </c>
      <c r="AV1254" t="str">
        <f t="shared" si="42"/>
        <v/>
      </c>
    </row>
    <row r="1255" spans="1:48" x14ac:dyDescent="0.25">
      <c r="A1255" t="s">
        <v>19</v>
      </c>
      <c r="B1255">
        <v>1</v>
      </c>
      <c r="C1255">
        <v>0</v>
      </c>
      <c r="D1255">
        <v>1</v>
      </c>
      <c r="E1255">
        <v>0</v>
      </c>
      <c r="F1255">
        <v>28</v>
      </c>
      <c r="G1255">
        <f>טבלה20[[#This Row],[LengthofCycle]]+1</f>
        <v>29</v>
      </c>
      <c r="H1255" t="str">
        <f>IF(טבלה20[[#This Row],[CycleNumber]]&gt;2,IF(AND(טבלה20[[#This Row],[LengthofCycle]]-F1254=F1254-F1253,טבלה20[[#This Row],[LengthofCycle]]-F1254&lt;&gt;0),1,""),"")</f>
        <v/>
      </c>
      <c r="I1255" t="str">
        <f>IF(טבלה20[[#This Row],[דילוג]]=1,SUM(H1255:H1256),"")</f>
        <v/>
      </c>
      <c r="J1255" t="str">
        <f>IF(AND(טבלה20[[#This Row],[CycleNumber]]&gt;B1254,טבלה20[[#This Row],[CycleNumber]]&gt;2),IF(טבלה20[[#This Row],[דילוג]]=1,טבלה20[[#This Row],[LengthofCycle]]-F1254,J1254),"")</f>
        <v/>
      </c>
      <c r="K1255" t="str">
        <f>IF(AND(טבלה20[[#This Row],[CycleNumber]]&gt;B1254,טבלה20[[#This Row],[CycleNumber]]&gt;2),IF(טבלה20[[#This Row],[דילוג]]=1,1,IF(MAX(K1253:K1254)=1,1,IF(טבלה20[[#This Row],[LengthofCycle]]-F1254&lt;&gt;טבלה20[[#This Row],[הפרש קבוע אחרון]],0,""))),"")</f>
        <v/>
      </c>
      <c r="L1255" t="str">
        <f>IF(טבלה20[[#This Row],[CycleNumber]]&lt;3,"",IF(טבלה20[[#This Row],[דילוג]]=1,1,IF(L1254="","",IF(טבלה20[[#This Row],[LengthofCycle]]-F1254=טבלה20[[#This Row],[הפרש קבוע אחרון]],1,IF(L1254+1&gt;3,"",L1254+1)))))</f>
        <v/>
      </c>
      <c r="M1255" t="str">
        <f>IF(AND(טבלה20[[#This Row],[פעילות]]=1,L1256=2,L1257=1,B1257&gt;טבלה20[[#This Row],[CycleNumber]]),1,"")</f>
        <v/>
      </c>
      <c r="N1255" t="str">
        <f>IF(AND(טבלה20[[#This Row],[האם יש לאישה וסת דילוג?]]=1,טבלה20[[#This Row],[CycleNumber]]&gt;5),IF(AND(טבלה20[[#This Row],[LengthofCycle]]=F1252,F1254=F1251,F1253=F1250),1,""),"")</f>
        <v/>
      </c>
      <c r="O1255" t="str">
        <f>IF(OR(טבלה20[[#This Row],[פעילות]]="",L1254=""),"",IF(טבלה20[[#This Row],[פעילות]]=1,1,0))</f>
        <v/>
      </c>
      <c r="P1255" t="str">
        <f>IF(AND(טבלה20[[#This Row],[הפרש קבוע אחרון]]&lt;&gt;"",טבלה20[[#This Row],[CycleNumber]]&lt;B1256,B1256&lt;&gt;"",טבלה20[[#This Row],[פעילות]]&lt;4),IF(F1256-טבלה20[[#This Row],[LengthofCycle]]=טבלה20[[#This Row],[הפרש קבוע אחרון]],1,0),"")</f>
        <v/>
      </c>
      <c r="Q1255" s="14" t="str">
        <f>IF(טבלה20[[#This Row],[פעילות]]="","",IF(OR(Q1254="",AND(טבלה20[[#This Row],[דילוג]]=1,L1254=3)),1,Q1254+1))</f>
        <v/>
      </c>
      <c r="R1255" s="14" t="str">
        <f>IF(AND(טבלה20[[#This Row],[מחזורי פעילות]]=3,H1256=1,טבלה20[[#This Row],[הפרש קבוע אחרון]]&lt;&gt;J1256),1,"")</f>
        <v/>
      </c>
      <c r="S1255" s="14" t="str">
        <f>IF(AND(טבלה20[[#This Row],[מחזורי פעילות]]=3,H1256=1,טבלה20[[#This Row],[הפרש קבוע אחרון]]=J1256),1,"")</f>
        <v/>
      </c>
      <c r="T1255" s="14" t="str">
        <f>IF(AND(טבלה20[[#This Row],[דילוג]]=1,טבלה20[[#This Row],[הפרש קבוע אחרון]]=J1254,טבלה20[[#This Row],[מחזורי פעילות]]&gt;1),1,"")</f>
        <v/>
      </c>
      <c r="U1255" s="14" t="str">
        <f>IF(OR(AND(טבלה20[[#This Row],[מחזורי פעילות]]&lt;&gt;"",Q1256=""),AND(טבלה20[[#This Row],[פעילות]]=3,Q1256=1)),טבלה20[[#This Row],[מחזורי פעילות]],"")</f>
        <v/>
      </c>
      <c r="V1255" s="14" t="str">
        <f>IF(טבלה20[[#This Row],[באיזה מחזור נעקר אחרי קביעה?]]&lt;&gt;"",1,"")</f>
        <v/>
      </c>
      <c r="W1255" s="14" t="str">
        <f>IF(AND(טבלה20[[#This Row],[באיזה מחזור נעקר אחרי קביעה?]]&lt;&gt;"",טבלה20[[#This Row],[CycleNumber]]&gt;B1256),טבלה20[[#This Row],[באיזה מחזור נעקר אחרי קביעה?]],"")</f>
        <v/>
      </c>
      <c r="X1255" s="14" t="str">
        <f>IF(AND(טבלה20[[#This Row],[הפרש קבוע אחרון]]&lt;&gt;"",J1254=""),טבלה20[[#This Row],[CycleNumber]],"")</f>
        <v/>
      </c>
      <c r="Y1255" s="14" t="str">
        <f>IF(OR(טבלה20[[#This Row],[CycleNumber]]&gt;B1256,B1256=""),טבלה20[[#This Row],[CycleNumber]],"")</f>
        <v/>
      </c>
      <c r="Z12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5" t="s">
        <v>104</v>
      </c>
      <c r="AS1255">
        <v>15</v>
      </c>
      <c r="AT1255">
        <v>30</v>
      </c>
      <c r="AU1255">
        <f t="shared" si="41"/>
        <v>0</v>
      </c>
      <c r="AV1255" t="str">
        <f t="shared" si="42"/>
        <v/>
      </c>
    </row>
    <row r="1256" spans="1:48" x14ac:dyDescent="0.25">
      <c r="A1256" t="s">
        <v>19</v>
      </c>
      <c r="B1256">
        <v>2</v>
      </c>
      <c r="C1256">
        <v>0</v>
      </c>
      <c r="D1256">
        <v>1</v>
      </c>
      <c r="E1256">
        <v>0</v>
      </c>
      <c r="F1256">
        <v>24</v>
      </c>
      <c r="G1256">
        <f>טבלה20[[#This Row],[LengthofCycle]]+1</f>
        <v>25</v>
      </c>
      <c r="H1256" t="str">
        <f>IF(טבלה20[[#This Row],[CycleNumber]]&gt;2,IF(AND(טבלה20[[#This Row],[LengthofCycle]]-F1255=F1255-F1254,טבלה20[[#This Row],[LengthofCycle]]-F1255&lt;&gt;0),1,""),"")</f>
        <v/>
      </c>
      <c r="I1256" t="str">
        <f>IF(טבלה20[[#This Row],[דילוג]]=1,SUM(H1256:H1257),"")</f>
        <v/>
      </c>
      <c r="J1256" t="str">
        <f>IF(AND(טבלה20[[#This Row],[CycleNumber]]&gt;B1255,טבלה20[[#This Row],[CycleNumber]]&gt;2),IF(טבלה20[[#This Row],[דילוג]]=1,טבלה20[[#This Row],[LengthofCycle]]-F1255,J1255),"")</f>
        <v/>
      </c>
      <c r="K1256" t="str">
        <f>IF(AND(טבלה20[[#This Row],[CycleNumber]]&gt;B1255,טבלה20[[#This Row],[CycleNumber]]&gt;2),IF(טבלה20[[#This Row],[דילוג]]=1,1,IF(MAX(K1254:K1255)=1,1,IF(טבלה20[[#This Row],[LengthofCycle]]-F1255&lt;&gt;טבלה20[[#This Row],[הפרש קבוע אחרון]],0,""))),"")</f>
        <v/>
      </c>
      <c r="L1256" t="str">
        <f>IF(טבלה20[[#This Row],[CycleNumber]]&lt;3,"",IF(טבלה20[[#This Row],[דילוג]]=1,1,IF(L1255="","",IF(טבלה20[[#This Row],[LengthofCycle]]-F1255=טבלה20[[#This Row],[הפרש קבוע אחרון]],1,IF(L1255+1&gt;3,"",L1255+1)))))</f>
        <v/>
      </c>
      <c r="M1256" t="str">
        <f>IF(AND(טבלה20[[#This Row],[פעילות]]=1,L1257=2,L1258=1,B1258&gt;טבלה20[[#This Row],[CycleNumber]]),1,"")</f>
        <v/>
      </c>
      <c r="N1256" t="str">
        <f>IF(AND(טבלה20[[#This Row],[האם יש לאישה וסת דילוג?]]=1,טבלה20[[#This Row],[CycleNumber]]&gt;5),IF(AND(טבלה20[[#This Row],[LengthofCycle]]=F1253,F1255=F1252,F1254=F1251),1,""),"")</f>
        <v/>
      </c>
      <c r="O1256" t="str">
        <f>IF(OR(טבלה20[[#This Row],[פעילות]]="",L1255=""),"",IF(טבלה20[[#This Row],[פעילות]]=1,1,0))</f>
        <v/>
      </c>
      <c r="P1256" t="str">
        <f>IF(AND(טבלה20[[#This Row],[הפרש קבוע אחרון]]&lt;&gt;"",טבלה20[[#This Row],[CycleNumber]]&lt;B1257,B1257&lt;&gt;"",טבלה20[[#This Row],[פעילות]]&lt;4),IF(F1257-טבלה20[[#This Row],[LengthofCycle]]=טבלה20[[#This Row],[הפרש קבוע אחרון]],1,0),"")</f>
        <v/>
      </c>
      <c r="Q1256" s="14" t="str">
        <f>IF(טבלה20[[#This Row],[פעילות]]="","",IF(OR(Q1255="",AND(טבלה20[[#This Row],[דילוג]]=1,L1255=3)),1,Q1255+1))</f>
        <v/>
      </c>
      <c r="R1256" s="14" t="str">
        <f>IF(AND(טבלה20[[#This Row],[מחזורי פעילות]]=3,H1257=1,טבלה20[[#This Row],[הפרש קבוע אחרון]]&lt;&gt;J1257),1,"")</f>
        <v/>
      </c>
      <c r="S1256" s="14" t="str">
        <f>IF(AND(טבלה20[[#This Row],[מחזורי פעילות]]=3,H1257=1,טבלה20[[#This Row],[הפרש קבוע אחרון]]=J1257),1,"")</f>
        <v/>
      </c>
      <c r="T1256" s="14" t="str">
        <f>IF(AND(טבלה20[[#This Row],[דילוג]]=1,טבלה20[[#This Row],[הפרש קבוע אחרון]]=J1255,טבלה20[[#This Row],[מחזורי פעילות]]&gt;1),1,"")</f>
        <v/>
      </c>
      <c r="U1256" s="14" t="str">
        <f>IF(OR(AND(טבלה20[[#This Row],[מחזורי פעילות]]&lt;&gt;"",Q1257=""),AND(טבלה20[[#This Row],[פעילות]]=3,Q1257=1)),טבלה20[[#This Row],[מחזורי פעילות]],"")</f>
        <v/>
      </c>
      <c r="V1256" s="14" t="str">
        <f>IF(טבלה20[[#This Row],[באיזה מחזור נעקר אחרי קביעה?]]&lt;&gt;"",1,"")</f>
        <v/>
      </c>
      <c r="W1256" s="14" t="str">
        <f>IF(AND(טבלה20[[#This Row],[באיזה מחזור נעקר אחרי קביעה?]]&lt;&gt;"",טבלה20[[#This Row],[CycleNumber]]&gt;B1257),טבלה20[[#This Row],[באיזה מחזור נעקר אחרי קביעה?]],"")</f>
        <v/>
      </c>
      <c r="X1256" s="14" t="str">
        <f>IF(AND(טבלה20[[#This Row],[הפרש קבוע אחרון]]&lt;&gt;"",J1255=""),טבלה20[[#This Row],[CycleNumber]],"")</f>
        <v/>
      </c>
      <c r="Y1256" s="14" t="str">
        <f>IF(OR(טבלה20[[#This Row],[CycleNumber]]&gt;B1257,B1257=""),טבלה20[[#This Row],[CycleNumber]],"")</f>
        <v/>
      </c>
      <c r="Z12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6" t="s">
        <v>19</v>
      </c>
      <c r="AS1256">
        <v>1</v>
      </c>
      <c r="AT1256">
        <v>28</v>
      </c>
      <c r="AU1256" t="str">
        <f t="shared" si="41"/>
        <v/>
      </c>
      <c r="AV1256" t="str">
        <f t="shared" si="42"/>
        <v/>
      </c>
    </row>
    <row r="1257" spans="1:48" x14ac:dyDescent="0.25">
      <c r="A1257" t="s">
        <v>19</v>
      </c>
      <c r="B1257">
        <v>3</v>
      </c>
      <c r="C1257">
        <v>0</v>
      </c>
      <c r="D1257">
        <v>1</v>
      </c>
      <c r="E1257">
        <v>0</v>
      </c>
      <c r="F1257">
        <v>28</v>
      </c>
      <c r="G1257">
        <f>טבלה20[[#This Row],[LengthofCycle]]+1</f>
        <v>29</v>
      </c>
      <c r="H1257" t="str">
        <f>IF(טבלה20[[#This Row],[CycleNumber]]&gt;2,IF(AND(טבלה20[[#This Row],[LengthofCycle]]-F1256=F1256-F1255,טבלה20[[#This Row],[LengthofCycle]]-F1256&lt;&gt;0),1,""),"")</f>
        <v/>
      </c>
      <c r="I1257" t="str">
        <f>IF(טבלה20[[#This Row],[דילוג]]=1,SUM(H1257:H1258),"")</f>
        <v/>
      </c>
      <c r="J1257" t="str">
        <f>IF(AND(טבלה20[[#This Row],[CycleNumber]]&gt;B1256,טבלה20[[#This Row],[CycleNumber]]&gt;2),IF(טבלה20[[#This Row],[דילוג]]=1,טבלה20[[#This Row],[LengthofCycle]]-F1256,J1256),"")</f>
        <v/>
      </c>
      <c r="K1257">
        <f>IF(AND(טבלה20[[#This Row],[CycleNumber]]&gt;B1256,טבלה20[[#This Row],[CycleNumber]]&gt;2),IF(טבלה20[[#This Row],[דילוג]]=1,1,IF(MAX(K1255:K1256)=1,1,IF(טבלה20[[#This Row],[LengthofCycle]]-F1256&lt;&gt;טבלה20[[#This Row],[הפרש קבוע אחרון]],0,""))),"")</f>
        <v>0</v>
      </c>
      <c r="L1257" t="str">
        <f>IF(טבלה20[[#This Row],[CycleNumber]]&lt;3,"",IF(טבלה20[[#This Row],[דילוג]]=1,1,IF(L1256="","",IF(טבלה20[[#This Row],[LengthofCycle]]-F1256=טבלה20[[#This Row],[הפרש קבוע אחרון]],1,IF(L1256+1&gt;3,"",L1256+1)))))</f>
        <v/>
      </c>
      <c r="M1257" t="str">
        <f>IF(AND(טבלה20[[#This Row],[פעילות]]=1,L1258=2,L1259=1,B1259&gt;טבלה20[[#This Row],[CycleNumber]]),1,"")</f>
        <v/>
      </c>
      <c r="N1257" t="str">
        <f>IF(AND(טבלה20[[#This Row],[האם יש לאישה וסת דילוג?]]=1,טבלה20[[#This Row],[CycleNumber]]&gt;5),IF(AND(טבלה20[[#This Row],[LengthofCycle]]=F1254,F1256=F1253,F1255=F1252),1,""),"")</f>
        <v/>
      </c>
      <c r="O1257" t="str">
        <f>IF(OR(טבלה20[[#This Row],[פעילות]]="",L1256=""),"",IF(טבלה20[[#This Row],[פעילות]]=1,1,0))</f>
        <v/>
      </c>
      <c r="P1257" t="str">
        <f>IF(AND(טבלה20[[#This Row],[הפרש קבוע אחרון]]&lt;&gt;"",טבלה20[[#This Row],[CycleNumber]]&lt;B1258,B1258&lt;&gt;"",טבלה20[[#This Row],[פעילות]]&lt;4),IF(F1258-טבלה20[[#This Row],[LengthofCycle]]=טבלה20[[#This Row],[הפרש קבוע אחרון]],1,0),"")</f>
        <v/>
      </c>
      <c r="Q1257" s="14" t="str">
        <f>IF(טבלה20[[#This Row],[פעילות]]="","",IF(OR(Q1256="",AND(טבלה20[[#This Row],[דילוג]]=1,L1256=3)),1,Q1256+1))</f>
        <v/>
      </c>
      <c r="R1257" s="14" t="str">
        <f>IF(AND(טבלה20[[#This Row],[מחזורי פעילות]]=3,H1258=1,טבלה20[[#This Row],[הפרש קבוע אחרון]]&lt;&gt;J1258),1,"")</f>
        <v/>
      </c>
      <c r="S1257" s="14" t="str">
        <f>IF(AND(טבלה20[[#This Row],[מחזורי פעילות]]=3,H1258=1,טבלה20[[#This Row],[הפרש קבוע אחרון]]=J1258),1,"")</f>
        <v/>
      </c>
      <c r="T1257" s="14" t="str">
        <f>IF(AND(טבלה20[[#This Row],[דילוג]]=1,טבלה20[[#This Row],[הפרש קבוע אחרון]]=J1256,טבלה20[[#This Row],[מחזורי פעילות]]&gt;1),1,"")</f>
        <v/>
      </c>
      <c r="U1257" s="14" t="str">
        <f>IF(OR(AND(טבלה20[[#This Row],[מחזורי פעילות]]&lt;&gt;"",Q1258=""),AND(טבלה20[[#This Row],[פעילות]]=3,Q1258=1)),טבלה20[[#This Row],[מחזורי פעילות]],"")</f>
        <v/>
      </c>
      <c r="V1257" s="14" t="str">
        <f>IF(טבלה20[[#This Row],[באיזה מחזור נעקר אחרי קביעה?]]&lt;&gt;"",1,"")</f>
        <v/>
      </c>
      <c r="W1257" s="14" t="str">
        <f>IF(AND(טבלה20[[#This Row],[באיזה מחזור נעקר אחרי קביעה?]]&lt;&gt;"",טבלה20[[#This Row],[CycleNumber]]&gt;B1258),טבלה20[[#This Row],[באיזה מחזור נעקר אחרי קביעה?]],"")</f>
        <v/>
      </c>
      <c r="X1257" s="14" t="str">
        <f>IF(AND(טבלה20[[#This Row],[הפרש קבוע אחרון]]&lt;&gt;"",J1256=""),טבלה20[[#This Row],[CycleNumber]],"")</f>
        <v/>
      </c>
      <c r="Y1257" s="14" t="str">
        <f>IF(OR(טבלה20[[#This Row],[CycleNumber]]&gt;B1258,B1258=""),טבלה20[[#This Row],[CycleNumber]],"")</f>
        <v/>
      </c>
      <c r="Z12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7" t="s">
        <v>19</v>
      </c>
      <c r="AS1257">
        <v>2</v>
      </c>
      <c r="AT1257">
        <v>24</v>
      </c>
      <c r="AU1257" t="str">
        <f t="shared" si="41"/>
        <v/>
      </c>
      <c r="AV1257" t="str">
        <f t="shared" si="42"/>
        <v/>
      </c>
    </row>
    <row r="1258" spans="1:48" x14ac:dyDescent="0.25">
      <c r="A1258" t="s">
        <v>19</v>
      </c>
      <c r="B1258">
        <v>4</v>
      </c>
      <c r="C1258">
        <v>0</v>
      </c>
      <c r="D1258">
        <v>1</v>
      </c>
      <c r="E1258">
        <v>0</v>
      </c>
      <c r="F1258">
        <v>25</v>
      </c>
      <c r="G1258">
        <f>טבלה20[[#This Row],[LengthofCycle]]+1</f>
        <v>26</v>
      </c>
      <c r="H1258" t="str">
        <f>IF(טבלה20[[#This Row],[CycleNumber]]&gt;2,IF(AND(טבלה20[[#This Row],[LengthofCycle]]-F1257=F1257-F1256,טבלה20[[#This Row],[LengthofCycle]]-F1257&lt;&gt;0),1,""),"")</f>
        <v/>
      </c>
      <c r="I1258" t="str">
        <f>IF(טבלה20[[#This Row],[דילוג]]=1,SUM(H1258:H1259),"")</f>
        <v/>
      </c>
      <c r="J1258" t="str">
        <f>IF(AND(טבלה20[[#This Row],[CycleNumber]]&gt;B1257,טבלה20[[#This Row],[CycleNumber]]&gt;2),IF(טבלה20[[#This Row],[דילוג]]=1,טבלה20[[#This Row],[LengthofCycle]]-F1257,J1257),"")</f>
        <v/>
      </c>
      <c r="K1258">
        <f>IF(AND(טבלה20[[#This Row],[CycleNumber]]&gt;B1257,טבלה20[[#This Row],[CycleNumber]]&gt;2),IF(טבלה20[[#This Row],[דילוג]]=1,1,IF(MAX(K1256:K1257)=1,1,IF(טבלה20[[#This Row],[LengthofCycle]]-F1257&lt;&gt;טבלה20[[#This Row],[הפרש קבוע אחרון]],0,""))),"")</f>
        <v>0</v>
      </c>
      <c r="L1258" t="str">
        <f>IF(טבלה20[[#This Row],[CycleNumber]]&lt;3,"",IF(טבלה20[[#This Row],[דילוג]]=1,1,IF(L1257="","",IF(טבלה20[[#This Row],[LengthofCycle]]-F1257=טבלה20[[#This Row],[הפרש קבוע אחרון]],1,IF(L1257+1&gt;3,"",L1257+1)))))</f>
        <v/>
      </c>
      <c r="M1258" t="str">
        <f>IF(AND(טבלה20[[#This Row],[פעילות]]=1,L1259=2,L1260=1,B1260&gt;טבלה20[[#This Row],[CycleNumber]]),1,"")</f>
        <v/>
      </c>
      <c r="N1258" t="str">
        <f>IF(AND(טבלה20[[#This Row],[האם יש לאישה וסת דילוג?]]=1,טבלה20[[#This Row],[CycleNumber]]&gt;5),IF(AND(טבלה20[[#This Row],[LengthofCycle]]=F1255,F1257=F1254,F1256=F1253),1,""),"")</f>
        <v/>
      </c>
      <c r="O1258" t="str">
        <f>IF(OR(טבלה20[[#This Row],[פעילות]]="",L1257=""),"",IF(טבלה20[[#This Row],[פעילות]]=1,1,0))</f>
        <v/>
      </c>
      <c r="P1258" t="str">
        <f>IF(AND(טבלה20[[#This Row],[הפרש קבוע אחרון]]&lt;&gt;"",טבלה20[[#This Row],[CycleNumber]]&lt;B1259,B1259&lt;&gt;"",טבלה20[[#This Row],[פעילות]]&lt;4),IF(F1259-טבלה20[[#This Row],[LengthofCycle]]=טבלה20[[#This Row],[הפרש קבוע אחרון]],1,0),"")</f>
        <v/>
      </c>
      <c r="Q1258" s="14" t="str">
        <f>IF(טבלה20[[#This Row],[פעילות]]="","",IF(OR(Q1257="",AND(טבלה20[[#This Row],[דילוג]]=1,L1257=3)),1,Q1257+1))</f>
        <v/>
      </c>
      <c r="R1258" s="14" t="str">
        <f>IF(AND(טבלה20[[#This Row],[מחזורי פעילות]]=3,H1259=1,טבלה20[[#This Row],[הפרש קבוע אחרון]]&lt;&gt;J1259),1,"")</f>
        <v/>
      </c>
      <c r="S1258" s="14" t="str">
        <f>IF(AND(טבלה20[[#This Row],[מחזורי פעילות]]=3,H1259=1,טבלה20[[#This Row],[הפרש קבוע אחרון]]=J1259),1,"")</f>
        <v/>
      </c>
      <c r="T1258" s="14" t="str">
        <f>IF(AND(טבלה20[[#This Row],[דילוג]]=1,טבלה20[[#This Row],[הפרש קבוע אחרון]]=J1257,טבלה20[[#This Row],[מחזורי פעילות]]&gt;1),1,"")</f>
        <v/>
      </c>
      <c r="U1258" s="14" t="str">
        <f>IF(OR(AND(טבלה20[[#This Row],[מחזורי פעילות]]&lt;&gt;"",Q1259=""),AND(טבלה20[[#This Row],[פעילות]]=3,Q1259=1)),טבלה20[[#This Row],[מחזורי פעילות]],"")</f>
        <v/>
      </c>
      <c r="V1258" s="14" t="str">
        <f>IF(טבלה20[[#This Row],[באיזה מחזור נעקר אחרי קביעה?]]&lt;&gt;"",1,"")</f>
        <v/>
      </c>
      <c r="W1258" s="14" t="str">
        <f>IF(AND(טבלה20[[#This Row],[באיזה מחזור נעקר אחרי קביעה?]]&lt;&gt;"",טבלה20[[#This Row],[CycleNumber]]&gt;B1259),טבלה20[[#This Row],[באיזה מחזור נעקר אחרי קביעה?]],"")</f>
        <v/>
      </c>
      <c r="X1258" s="14" t="str">
        <f>IF(AND(טבלה20[[#This Row],[הפרש קבוע אחרון]]&lt;&gt;"",J1257=""),טבלה20[[#This Row],[CycleNumber]],"")</f>
        <v/>
      </c>
      <c r="Y1258" s="14" t="str">
        <f>IF(OR(טבלה20[[#This Row],[CycleNumber]]&gt;B1259,B1259=""),טבלה20[[#This Row],[CycleNumber]],"")</f>
        <v/>
      </c>
      <c r="Z12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8" t="s">
        <v>19</v>
      </c>
      <c r="AS1258">
        <v>3</v>
      </c>
      <c r="AT1258">
        <v>28</v>
      </c>
      <c r="AU1258">
        <f t="shared" si="41"/>
        <v>0</v>
      </c>
      <c r="AV1258" t="str">
        <f t="shared" si="42"/>
        <v/>
      </c>
    </row>
    <row r="1259" spans="1:48" x14ac:dyDescent="0.25">
      <c r="A1259" t="s">
        <v>19</v>
      </c>
      <c r="B1259">
        <v>5</v>
      </c>
      <c r="C1259">
        <v>0</v>
      </c>
      <c r="D1259">
        <v>1</v>
      </c>
      <c r="E1259">
        <v>0</v>
      </c>
      <c r="F1259">
        <v>27</v>
      </c>
      <c r="G1259">
        <f>טבלה20[[#This Row],[LengthofCycle]]+1</f>
        <v>28</v>
      </c>
      <c r="H1259" t="str">
        <f>IF(טבלה20[[#This Row],[CycleNumber]]&gt;2,IF(AND(טבלה20[[#This Row],[LengthofCycle]]-F1258=F1258-F1257,טבלה20[[#This Row],[LengthofCycle]]-F1258&lt;&gt;0),1,""),"")</f>
        <v/>
      </c>
      <c r="I1259" t="str">
        <f>IF(טבלה20[[#This Row],[דילוג]]=1,SUM(H1259:H1260),"")</f>
        <v/>
      </c>
      <c r="J1259" t="str">
        <f>IF(AND(טבלה20[[#This Row],[CycleNumber]]&gt;B1258,טבלה20[[#This Row],[CycleNumber]]&gt;2),IF(טבלה20[[#This Row],[דילוג]]=1,טבלה20[[#This Row],[LengthofCycle]]-F1258,J1258),"")</f>
        <v/>
      </c>
      <c r="K1259">
        <f>IF(AND(טבלה20[[#This Row],[CycleNumber]]&gt;B1258,טבלה20[[#This Row],[CycleNumber]]&gt;2),IF(טבלה20[[#This Row],[דילוג]]=1,1,IF(MAX(K1257:K1258)=1,1,IF(טבלה20[[#This Row],[LengthofCycle]]-F1258&lt;&gt;טבלה20[[#This Row],[הפרש קבוע אחרון]],0,""))),"")</f>
        <v>0</v>
      </c>
      <c r="L1259" t="str">
        <f>IF(טבלה20[[#This Row],[CycleNumber]]&lt;3,"",IF(טבלה20[[#This Row],[דילוג]]=1,1,IF(L1258="","",IF(טבלה20[[#This Row],[LengthofCycle]]-F1258=טבלה20[[#This Row],[הפרש קבוע אחרון]],1,IF(L1258+1&gt;3,"",L1258+1)))))</f>
        <v/>
      </c>
      <c r="M1259" t="str">
        <f>IF(AND(טבלה20[[#This Row],[פעילות]]=1,L1260=2,L1261=1,B1261&gt;טבלה20[[#This Row],[CycleNumber]]),1,"")</f>
        <v/>
      </c>
      <c r="N1259" t="str">
        <f>IF(AND(טבלה20[[#This Row],[האם יש לאישה וסת דילוג?]]=1,טבלה20[[#This Row],[CycleNumber]]&gt;5),IF(AND(טבלה20[[#This Row],[LengthofCycle]]=F1256,F1258=F1255,F1257=F1254),1,""),"")</f>
        <v/>
      </c>
      <c r="O1259" t="str">
        <f>IF(OR(טבלה20[[#This Row],[פעילות]]="",L1258=""),"",IF(טבלה20[[#This Row],[פעילות]]=1,1,0))</f>
        <v/>
      </c>
      <c r="P1259" t="str">
        <f>IF(AND(טבלה20[[#This Row],[הפרש קבוע אחרון]]&lt;&gt;"",טבלה20[[#This Row],[CycleNumber]]&lt;B1260,B1260&lt;&gt;"",טבלה20[[#This Row],[פעילות]]&lt;4),IF(F1260-טבלה20[[#This Row],[LengthofCycle]]=טבלה20[[#This Row],[הפרש קבוע אחרון]],1,0),"")</f>
        <v/>
      </c>
      <c r="Q1259" s="14" t="str">
        <f>IF(טבלה20[[#This Row],[פעילות]]="","",IF(OR(Q1258="",AND(טבלה20[[#This Row],[דילוג]]=1,L1258=3)),1,Q1258+1))</f>
        <v/>
      </c>
      <c r="R1259" s="14" t="str">
        <f>IF(AND(טבלה20[[#This Row],[מחזורי פעילות]]=3,H1260=1,טבלה20[[#This Row],[הפרש קבוע אחרון]]&lt;&gt;J1260),1,"")</f>
        <v/>
      </c>
      <c r="S1259" s="14" t="str">
        <f>IF(AND(טבלה20[[#This Row],[מחזורי פעילות]]=3,H1260=1,טבלה20[[#This Row],[הפרש קבוע אחרון]]=J1260),1,"")</f>
        <v/>
      </c>
      <c r="T1259" s="14" t="str">
        <f>IF(AND(טבלה20[[#This Row],[דילוג]]=1,טבלה20[[#This Row],[הפרש קבוע אחרון]]=J1258,טבלה20[[#This Row],[מחזורי פעילות]]&gt;1),1,"")</f>
        <v/>
      </c>
      <c r="U1259" s="14" t="str">
        <f>IF(OR(AND(טבלה20[[#This Row],[מחזורי פעילות]]&lt;&gt;"",Q1260=""),AND(טבלה20[[#This Row],[פעילות]]=3,Q1260=1)),טבלה20[[#This Row],[מחזורי פעילות]],"")</f>
        <v/>
      </c>
      <c r="V1259" s="14" t="str">
        <f>IF(טבלה20[[#This Row],[באיזה מחזור נעקר אחרי קביעה?]]&lt;&gt;"",1,"")</f>
        <v/>
      </c>
      <c r="W1259" s="14" t="str">
        <f>IF(AND(טבלה20[[#This Row],[באיזה מחזור נעקר אחרי קביעה?]]&lt;&gt;"",טבלה20[[#This Row],[CycleNumber]]&gt;B1260),טבלה20[[#This Row],[באיזה מחזור נעקר אחרי קביעה?]],"")</f>
        <v/>
      </c>
      <c r="X1259" s="14" t="str">
        <f>IF(AND(טבלה20[[#This Row],[הפרש קבוע אחרון]]&lt;&gt;"",J1258=""),טבלה20[[#This Row],[CycleNumber]],"")</f>
        <v/>
      </c>
      <c r="Y1259" s="14" t="str">
        <f>IF(OR(טבלה20[[#This Row],[CycleNumber]]&gt;B1260,B1260=""),טבלה20[[#This Row],[CycleNumber]],"")</f>
        <v/>
      </c>
      <c r="Z12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59" t="s">
        <v>19</v>
      </c>
      <c r="AS1259">
        <v>4</v>
      </c>
      <c r="AT1259">
        <v>25</v>
      </c>
      <c r="AU1259">
        <f t="shared" si="41"/>
        <v>0</v>
      </c>
      <c r="AV1259" t="str">
        <f t="shared" si="42"/>
        <v/>
      </c>
    </row>
    <row r="1260" spans="1:48" x14ac:dyDescent="0.25">
      <c r="A1260" t="s">
        <v>19</v>
      </c>
      <c r="B1260">
        <v>6</v>
      </c>
      <c r="C1260">
        <v>0</v>
      </c>
      <c r="D1260">
        <v>1</v>
      </c>
      <c r="E1260">
        <v>0</v>
      </c>
      <c r="F1260">
        <v>29</v>
      </c>
      <c r="G1260">
        <f>טבלה20[[#This Row],[LengthofCycle]]+1</f>
        <v>30</v>
      </c>
      <c r="H1260">
        <f>IF(טבלה20[[#This Row],[CycleNumber]]&gt;2,IF(AND(טבלה20[[#This Row],[LengthofCycle]]-F1259=F1259-F1258,טבלה20[[#This Row],[LengthofCycle]]-F1259&lt;&gt;0),1,""),"")</f>
        <v>1</v>
      </c>
      <c r="I1260">
        <f>IF(טבלה20[[#This Row],[דילוג]]=1,SUM(H1260:H1261),"")</f>
        <v>1</v>
      </c>
      <c r="J1260">
        <f>IF(AND(טבלה20[[#This Row],[CycleNumber]]&gt;B1259,טבלה20[[#This Row],[CycleNumber]]&gt;2),IF(טבלה20[[#This Row],[דילוג]]=1,טבלה20[[#This Row],[LengthofCycle]]-F1259,J1259),"")</f>
        <v>2</v>
      </c>
      <c r="K1260">
        <f>IF(AND(טבלה20[[#This Row],[CycleNumber]]&gt;B1259,טבלה20[[#This Row],[CycleNumber]]&gt;2),IF(טבלה20[[#This Row],[דילוג]]=1,1,IF(MAX(K1258:K1259)=1,1,IF(טבלה20[[#This Row],[LengthofCycle]]-F1259&lt;&gt;טבלה20[[#This Row],[הפרש קבוע אחרון]],0,""))),"")</f>
        <v>1</v>
      </c>
      <c r="L1260">
        <f>IF(טבלה20[[#This Row],[CycleNumber]]&lt;3,"",IF(טבלה20[[#This Row],[דילוג]]=1,1,IF(L1259="","",IF(טבלה20[[#This Row],[LengthofCycle]]-F1259=טבלה20[[#This Row],[הפרש קבוע אחרון]],1,IF(L1259+1&gt;3,"",L1259+1)))))</f>
        <v>1</v>
      </c>
      <c r="M1260" t="str">
        <f>IF(AND(טבלה20[[#This Row],[פעילות]]=1,L1261=2,L1262=1,B1262&gt;טבלה20[[#This Row],[CycleNumber]]),1,"")</f>
        <v/>
      </c>
      <c r="N1260" t="str">
        <f>IF(AND(טבלה20[[#This Row],[האם יש לאישה וסת דילוג?]]=1,טבלה20[[#This Row],[CycleNumber]]&gt;5),IF(AND(טבלה20[[#This Row],[LengthofCycle]]=F1257,F1259=F1256,F1258=F1255),1,""),"")</f>
        <v/>
      </c>
      <c r="O1260" t="str">
        <f>IF(OR(טבלה20[[#This Row],[פעילות]]="",L1259=""),"",IF(טבלה20[[#This Row],[פעילות]]=1,1,0))</f>
        <v/>
      </c>
      <c r="P1260">
        <f>IF(AND(טבלה20[[#This Row],[הפרש קבוע אחרון]]&lt;&gt;"",טבלה20[[#This Row],[CycleNumber]]&lt;B1261,B1261&lt;&gt;"",טבלה20[[#This Row],[פעילות]]&lt;4),IF(F1261-טבלה20[[#This Row],[LengthofCycle]]=טבלה20[[#This Row],[הפרש קבוע אחרון]],1,0),"")</f>
        <v>0</v>
      </c>
      <c r="Q1260" s="14">
        <f>IF(טבלה20[[#This Row],[פעילות]]="","",IF(OR(Q1259="",AND(טבלה20[[#This Row],[דילוג]]=1,L1259=3)),1,Q1259+1))</f>
        <v>1</v>
      </c>
      <c r="R1260" s="14" t="str">
        <f>IF(AND(טבלה20[[#This Row],[מחזורי פעילות]]=3,H1261=1,טבלה20[[#This Row],[הפרש קבוע אחרון]]&lt;&gt;J1261),1,"")</f>
        <v/>
      </c>
      <c r="S1260" s="14" t="str">
        <f>IF(AND(טבלה20[[#This Row],[מחזורי פעילות]]=3,H1261=1,טבלה20[[#This Row],[הפרש קבוע אחרון]]=J1261),1,"")</f>
        <v/>
      </c>
      <c r="T1260" s="14" t="str">
        <f>IF(AND(טבלה20[[#This Row],[דילוג]]=1,טבלה20[[#This Row],[הפרש קבוע אחרון]]=J1259,טבלה20[[#This Row],[מחזורי פעילות]]&gt;1),1,"")</f>
        <v/>
      </c>
      <c r="U1260" s="14" t="str">
        <f>IF(OR(AND(טבלה20[[#This Row],[מחזורי פעילות]]&lt;&gt;"",Q1261=""),AND(טבלה20[[#This Row],[פעילות]]=3,Q1261=1)),טבלה20[[#This Row],[מחזורי פעילות]],"")</f>
        <v/>
      </c>
      <c r="V1260" s="14" t="str">
        <f>IF(טבלה20[[#This Row],[באיזה מחזור נעקר אחרי קביעה?]]&lt;&gt;"",1,"")</f>
        <v/>
      </c>
      <c r="W1260" s="14" t="str">
        <f>IF(AND(טבלה20[[#This Row],[באיזה מחזור נעקר אחרי קביעה?]]&lt;&gt;"",טבלה20[[#This Row],[CycleNumber]]&gt;B1261),טבלה20[[#This Row],[באיזה מחזור נעקר אחרי קביעה?]],"")</f>
        <v/>
      </c>
      <c r="X1260" s="14">
        <f>IF(AND(טבלה20[[#This Row],[הפרש קבוע אחרון]]&lt;&gt;"",J1259=""),טבלה20[[#This Row],[CycleNumber]],"")</f>
        <v>6</v>
      </c>
      <c r="Y1260" s="14" t="str">
        <f>IF(OR(טבלה20[[#This Row],[CycleNumber]]&gt;B1261,B1261=""),טבלה20[[#This Row],[CycleNumber]],"")</f>
        <v/>
      </c>
      <c r="Z12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0" t="s">
        <v>19</v>
      </c>
      <c r="AS1260">
        <v>5</v>
      </c>
      <c r="AT1260">
        <v>27</v>
      </c>
      <c r="AU1260">
        <f t="shared" si="41"/>
        <v>0</v>
      </c>
      <c r="AV1260" t="str">
        <f t="shared" si="42"/>
        <v/>
      </c>
    </row>
    <row r="1261" spans="1:48" x14ac:dyDescent="0.25">
      <c r="A1261" t="s">
        <v>19</v>
      </c>
      <c r="B1261">
        <v>7</v>
      </c>
      <c r="C1261">
        <v>0</v>
      </c>
      <c r="D1261">
        <v>1</v>
      </c>
      <c r="E1261">
        <v>0</v>
      </c>
      <c r="F1261">
        <v>28</v>
      </c>
      <c r="G1261">
        <f>טבלה20[[#This Row],[LengthofCycle]]+1</f>
        <v>29</v>
      </c>
      <c r="H1261" t="str">
        <f>IF(טבלה20[[#This Row],[CycleNumber]]&gt;2,IF(AND(טבלה20[[#This Row],[LengthofCycle]]-F1260=F1260-F1259,טבלה20[[#This Row],[LengthofCycle]]-F1260&lt;&gt;0),1,""),"")</f>
        <v/>
      </c>
      <c r="I1261" t="str">
        <f>IF(טבלה20[[#This Row],[דילוג]]=1,SUM(H1261:H1262),"")</f>
        <v/>
      </c>
      <c r="J1261">
        <f>IF(AND(טבלה20[[#This Row],[CycleNumber]]&gt;B1260,טבלה20[[#This Row],[CycleNumber]]&gt;2),IF(טבלה20[[#This Row],[דילוג]]=1,טבלה20[[#This Row],[LengthofCycle]]-F1260,J1260),"")</f>
        <v>2</v>
      </c>
      <c r="K1261">
        <f>IF(AND(טבלה20[[#This Row],[CycleNumber]]&gt;B1260,טבלה20[[#This Row],[CycleNumber]]&gt;2),IF(טבלה20[[#This Row],[דילוג]]=1,1,IF(MAX(K1259:K1260)=1,1,IF(טבלה20[[#This Row],[LengthofCycle]]-F1260&lt;&gt;טבלה20[[#This Row],[הפרש קבוע אחרון]],0,""))),"")</f>
        <v>1</v>
      </c>
      <c r="L1261">
        <f>IF(טבלה20[[#This Row],[CycleNumber]]&lt;3,"",IF(טבלה20[[#This Row],[דילוג]]=1,1,IF(L1260="","",IF(טבלה20[[#This Row],[LengthofCycle]]-F1260=טבלה20[[#This Row],[הפרש קבוע אחרון]],1,IF(L1260+1&gt;3,"",L1260+1)))))</f>
        <v>2</v>
      </c>
      <c r="M1261" t="str">
        <f>IF(AND(טבלה20[[#This Row],[פעילות]]=1,L1262=2,L1263=1,B1263&gt;טבלה20[[#This Row],[CycleNumber]]),1,"")</f>
        <v/>
      </c>
      <c r="N1261" t="str">
        <f>IF(AND(טבלה20[[#This Row],[האם יש לאישה וסת דילוג?]]=1,טבלה20[[#This Row],[CycleNumber]]&gt;5),IF(AND(טבלה20[[#This Row],[LengthofCycle]]=F1258,F1260=F1257,F1259=F1256),1,""),"")</f>
        <v/>
      </c>
      <c r="O1261">
        <f>IF(OR(טבלה20[[#This Row],[פעילות]]="",L1260=""),"",IF(טבלה20[[#This Row],[פעילות]]=1,1,0))</f>
        <v>0</v>
      </c>
      <c r="P1261">
        <f>IF(AND(טבלה20[[#This Row],[הפרש קבוע אחרון]]&lt;&gt;"",טבלה20[[#This Row],[CycleNumber]]&lt;B1262,B1262&lt;&gt;"",טבלה20[[#This Row],[פעילות]]&lt;4),IF(F1262-טבלה20[[#This Row],[LengthofCycle]]=טבלה20[[#This Row],[הפרש קבוע אחרון]],1,0),"")</f>
        <v>0</v>
      </c>
      <c r="Q1261" s="14">
        <f>IF(טבלה20[[#This Row],[פעילות]]="","",IF(OR(Q1260="",AND(טבלה20[[#This Row],[דילוג]]=1,L1260=3)),1,Q1260+1))</f>
        <v>2</v>
      </c>
      <c r="R1261" s="14" t="str">
        <f>IF(AND(טבלה20[[#This Row],[מחזורי פעילות]]=3,H1262=1,טבלה20[[#This Row],[הפרש קבוע אחרון]]&lt;&gt;J1262),1,"")</f>
        <v/>
      </c>
      <c r="S1261" s="14" t="str">
        <f>IF(AND(טבלה20[[#This Row],[מחזורי פעילות]]=3,H1262=1,טבלה20[[#This Row],[הפרש קבוע אחרון]]=J1262),1,"")</f>
        <v/>
      </c>
      <c r="T1261" s="14" t="str">
        <f>IF(AND(טבלה20[[#This Row],[דילוג]]=1,טבלה20[[#This Row],[הפרש קבוע אחרון]]=J1260,טבלה20[[#This Row],[מחזורי פעילות]]&gt;1),1,"")</f>
        <v/>
      </c>
      <c r="U1261" s="14" t="str">
        <f>IF(OR(AND(טבלה20[[#This Row],[מחזורי פעילות]]&lt;&gt;"",Q1262=""),AND(טבלה20[[#This Row],[פעילות]]=3,Q1262=1)),טבלה20[[#This Row],[מחזורי פעילות]],"")</f>
        <v/>
      </c>
      <c r="V1261" s="14" t="str">
        <f>IF(טבלה20[[#This Row],[באיזה מחזור נעקר אחרי קביעה?]]&lt;&gt;"",1,"")</f>
        <v/>
      </c>
      <c r="W1261" s="14" t="str">
        <f>IF(AND(טבלה20[[#This Row],[באיזה מחזור נעקר אחרי קביעה?]]&lt;&gt;"",טבלה20[[#This Row],[CycleNumber]]&gt;B1262),טבלה20[[#This Row],[באיזה מחזור נעקר אחרי קביעה?]],"")</f>
        <v/>
      </c>
      <c r="X1261" s="14" t="str">
        <f>IF(AND(טבלה20[[#This Row],[הפרש קבוע אחרון]]&lt;&gt;"",J1260=""),טבלה20[[#This Row],[CycleNumber]],"")</f>
        <v/>
      </c>
      <c r="Y1261" s="14" t="str">
        <f>IF(OR(טבלה20[[#This Row],[CycleNumber]]&gt;B1262,B1262=""),טבלה20[[#This Row],[CycleNumber]],"")</f>
        <v/>
      </c>
      <c r="Z12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1" t="s">
        <v>19</v>
      </c>
      <c r="AS1261">
        <v>6</v>
      </c>
      <c r="AT1261">
        <v>29</v>
      </c>
      <c r="AU1261">
        <f t="shared" si="41"/>
        <v>1</v>
      </c>
      <c r="AV1261" t="str">
        <f t="shared" si="42"/>
        <v/>
      </c>
    </row>
    <row r="1262" spans="1:48" x14ac:dyDescent="0.25">
      <c r="A1262" t="s">
        <v>19</v>
      </c>
      <c r="B1262">
        <v>8</v>
      </c>
      <c r="C1262">
        <v>0</v>
      </c>
      <c r="D1262">
        <v>1</v>
      </c>
      <c r="E1262">
        <v>0</v>
      </c>
      <c r="F1262">
        <v>26</v>
      </c>
      <c r="G1262">
        <f>טבלה20[[#This Row],[LengthofCycle]]+1</f>
        <v>27</v>
      </c>
      <c r="H1262" t="str">
        <f>IF(טבלה20[[#This Row],[CycleNumber]]&gt;2,IF(AND(טבלה20[[#This Row],[LengthofCycle]]-F1261=F1261-F1260,טבלה20[[#This Row],[LengthofCycle]]-F1261&lt;&gt;0),1,""),"")</f>
        <v/>
      </c>
      <c r="I1262" t="str">
        <f>IF(טבלה20[[#This Row],[דילוג]]=1,SUM(H1262:H1263),"")</f>
        <v/>
      </c>
      <c r="J1262">
        <f>IF(AND(טבלה20[[#This Row],[CycleNumber]]&gt;B1261,טבלה20[[#This Row],[CycleNumber]]&gt;2),IF(טבלה20[[#This Row],[דילוג]]=1,טבלה20[[#This Row],[LengthofCycle]]-F1261,J1261),"")</f>
        <v>2</v>
      </c>
      <c r="K1262">
        <f>IF(AND(טבלה20[[#This Row],[CycleNumber]]&gt;B1261,טבלה20[[#This Row],[CycleNumber]]&gt;2),IF(טבלה20[[#This Row],[דילוג]]=1,1,IF(MAX(K1260:K1261)=1,1,IF(טבלה20[[#This Row],[LengthofCycle]]-F1261&lt;&gt;טבלה20[[#This Row],[הפרש קבוע אחרון]],0,""))),"")</f>
        <v>1</v>
      </c>
      <c r="L1262">
        <f>IF(טבלה20[[#This Row],[CycleNumber]]&lt;3,"",IF(טבלה20[[#This Row],[דילוג]]=1,1,IF(L1261="","",IF(טבלה20[[#This Row],[LengthofCycle]]-F1261=טבלה20[[#This Row],[הפרש קבוע אחרון]],1,IF(L1261+1&gt;3,"",L1261+1)))))</f>
        <v>3</v>
      </c>
      <c r="M1262" t="str">
        <f>IF(AND(טבלה20[[#This Row],[פעילות]]=1,L1263=2,L1264=1,B1264&gt;טבלה20[[#This Row],[CycleNumber]]),1,"")</f>
        <v/>
      </c>
      <c r="N1262" t="str">
        <f>IF(AND(טבלה20[[#This Row],[האם יש לאישה וסת דילוג?]]=1,טבלה20[[#This Row],[CycleNumber]]&gt;5),IF(AND(טבלה20[[#This Row],[LengthofCycle]]=F1259,F1261=F1258,F1260=F1257),1,""),"")</f>
        <v/>
      </c>
      <c r="O1262">
        <f>IF(OR(טבלה20[[#This Row],[פעילות]]="",L1261=""),"",IF(טבלה20[[#This Row],[פעילות]]=1,1,0))</f>
        <v>0</v>
      </c>
      <c r="P1262">
        <f>IF(AND(טבלה20[[#This Row],[הפרש קבוע אחרון]]&lt;&gt;"",טבלה20[[#This Row],[CycleNumber]]&lt;B1263,B1263&lt;&gt;"",טבלה20[[#This Row],[פעילות]]&lt;4),IF(F1263-טבלה20[[#This Row],[LengthofCycle]]=טבלה20[[#This Row],[הפרש קבוע אחרון]],1,0),"")</f>
        <v>0</v>
      </c>
      <c r="Q1262" s="14">
        <f>IF(טבלה20[[#This Row],[פעילות]]="","",IF(OR(Q1261="",AND(טבלה20[[#This Row],[דילוג]]=1,L1261=3)),1,Q1261+1))</f>
        <v>3</v>
      </c>
      <c r="R1262" s="14" t="str">
        <f>IF(AND(טבלה20[[#This Row],[מחזורי פעילות]]=3,H1263=1,טבלה20[[#This Row],[הפרש קבוע אחרון]]&lt;&gt;J1263),1,"")</f>
        <v/>
      </c>
      <c r="S1262" s="14" t="str">
        <f>IF(AND(טבלה20[[#This Row],[מחזורי פעילות]]=3,H1263=1,טבלה20[[#This Row],[הפרש קבוע אחרון]]=J1263),1,"")</f>
        <v/>
      </c>
      <c r="T1262" s="14" t="str">
        <f>IF(AND(טבלה20[[#This Row],[דילוג]]=1,טבלה20[[#This Row],[הפרש קבוע אחרון]]=J1261,טבלה20[[#This Row],[מחזורי פעילות]]&gt;1),1,"")</f>
        <v/>
      </c>
      <c r="U1262" s="14">
        <f>IF(OR(AND(טבלה20[[#This Row],[מחזורי פעילות]]&lt;&gt;"",Q1263=""),AND(טבלה20[[#This Row],[פעילות]]=3,Q1263=1)),טבלה20[[#This Row],[מחזורי פעילות]],"")</f>
        <v>3</v>
      </c>
      <c r="V1262" s="14">
        <f>IF(טבלה20[[#This Row],[באיזה מחזור נעקר אחרי קביעה?]]&lt;&gt;"",1,"")</f>
        <v>1</v>
      </c>
      <c r="W1262" s="14" t="str">
        <f>IF(AND(טבלה20[[#This Row],[באיזה מחזור נעקר אחרי קביעה?]]&lt;&gt;"",טבלה20[[#This Row],[CycleNumber]]&gt;B1263),טבלה20[[#This Row],[באיזה מחזור נעקר אחרי קביעה?]],"")</f>
        <v/>
      </c>
      <c r="X1262" s="14" t="str">
        <f>IF(AND(טבלה20[[#This Row],[הפרש קבוע אחרון]]&lt;&gt;"",J1261=""),טבלה20[[#This Row],[CycleNumber]],"")</f>
        <v/>
      </c>
      <c r="Y1262" s="14" t="str">
        <f>IF(OR(טבלה20[[#This Row],[CycleNumber]]&gt;B1263,B1263=""),טבלה20[[#This Row],[CycleNumber]],"")</f>
        <v/>
      </c>
      <c r="Z12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2" t="s">
        <v>19</v>
      </c>
      <c r="AS1262">
        <v>7</v>
      </c>
      <c r="AT1262">
        <v>28</v>
      </c>
      <c r="AU1262">
        <f t="shared" si="41"/>
        <v>0</v>
      </c>
      <c r="AV1262" t="str">
        <f t="shared" si="42"/>
        <v/>
      </c>
    </row>
    <row r="1263" spans="1:48" x14ac:dyDescent="0.25">
      <c r="A1263" t="s">
        <v>19</v>
      </c>
      <c r="B1263">
        <v>9</v>
      </c>
      <c r="C1263">
        <v>0</v>
      </c>
      <c r="D1263">
        <v>1</v>
      </c>
      <c r="E1263">
        <v>0</v>
      </c>
      <c r="F1263">
        <v>29</v>
      </c>
      <c r="G1263">
        <f>טבלה20[[#This Row],[LengthofCycle]]+1</f>
        <v>30</v>
      </c>
      <c r="H1263" t="str">
        <f>IF(טבלה20[[#This Row],[CycleNumber]]&gt;2,IF(AND(טבלה20[[#This Row],[LengthofCycle]]-F1262=F1262-F1261,טבלה20[[#This Row],[LengthofCycle]]-F1262&lt;&gt;0),1,""),"")</f>
        <v/>
      </c>
      <c r="I1263" t="str">
        <f>IF(טבלה20[[#This Row],[דילוג]]=1,SUM(H1263:H1264),"")</f>
        <v/>
      </c>
      <c r="J1263">
        <f>IF(AND(טבלה20[[#This Row],[CycleNumber]]&gt;B1262,טבלה20[[#This Row],[CycleNumber]]&gt;2),IF(טבלה20[[#This Row],[דילוג]]=1,טבלה20[[#This Row],[LengthofCycle]]-F1262,J1262),"")</f>
        <v>2</v>
      </c>
      <c r="K1263">
        <f>IF(AND(טבלה20[[#This Row],[CycleNumber]]&gt;B1262,טבלה20[[#This Row],[CycleNumber]]&gt;2),IF(טבלה20[[#This Row],[דילוג]]=1,1,IF(MAX(K1261:K1262)=1,1,IF(טבלה20[[#This Row],[LengthofCycle]]-F1262&lt;&gt;טבלה20[[#This Row],[הפרש קבוע אחרון]],0,""))),"")</f>
        <v>1</v>
      </c>
      <c r="L1263" t="str">
        <f>IF(טבלה20[[#This Row],[CycleNumber]]&lt;3,"",IF(טבלה20[[#This Row],[דילוג]]=1,1,IF(L1262="","",IF(טבלה20[[#This Row],[LengthofCycle]]-F1262=טבלה20[[#This Row],[הפרש קבוע אחרון]],1,IF(L1262+1&gt;3,"",L1262+1)))))</f>
        <v/>
      </c>
      <c r="M1263" t="str">
        <f>IF(AND(טבלה20[[#This Row],[פעילות]]=1,L1264=2,L1265=1,B1265&gt;טבלה20[[#This Row],[CycleNumber]]),1,"")</f>
        <v/>
      </c>
      <c r="N1263" t="str">
        <f>IF(AND(טבלה20[[#This Row],[האם יש לאישה וסת דילוג?]]=1,טבלה20[[#This Row],[CycleNumber]]&gt;5),IF(AND(טבלה20[[#This Row],[LengthofCycle]]=F1260,F1262=F1259,F1261=F1258),1,""),"")</f>
        <v/>
      </c>
      <c r="O1263" t="str">
        <f>IF(OR(טבלה20[[#This Row],[פעילות]]="",L1262=""),"",IF(טבלה20[[#This Row],[פעילות]]=1,1,0))</f>
        <v/>
      </c>
      <c r="P1263" t="str">
        <f>IF(AND(טבלה20[[#This Row],[הפרש קבוע אחרון]]&lt;&gt;"",טבלה20[[#This Row],[CycleNumber]]&lt;B1264,B1264&lt;&gt;"",טבלה20[[#This Row],[פעילות]]&lt;4),IF(F1264-טבלה20[[#This Row],[LengthofCycle]]=טבלה20[[#This Row],[הפרש קבוע אחרון]],1,0),"")</f>
        <v/>
      </c>
      <c r="Q1263" s="14" t="str">
        <f>IF(טבלה20[[#This Row],[פעילות]]="","",IF(OR(Q1262="",AND(טבלה20[[#This Row],[דילוג]]=1,L1262=3)),1,Q1262+1))</f>
        <v/>
      </c>
      <c r="R1263" s="14" t="str">
        <f>IF(AND(טבלה20[[#This Row],[מחזורי פעילות]]=3,H1264=1,טבלה20[[#This Row],[הפרש קבוע אחרון]]&lt;&gt;J1264),1,"")</f>
        <v/>
      </c>
      <c r="S1263" s="14" t="str">
        <f>IF(AND(טבלה20[[#This Row],[מחזורי פעילות]]=3,H1264=1,טבלה20[[#This Row],[הפרש קבוע אחרון]]=J1264),1,"")</f>
        <v/>
      </c>
      <c r="T1263" s="14" t="str">
        <f>IF(AND(טבלה20[[#This Row],[דילוג]]=1,טבלה20[[#This Row],[הפרש קבוע אחרון]]=J1262,טבלה20[[#This Row],[מחזורי פעילות]]&gt;1),1,"")</f>
        <v/>
      </c>
      <c r="U1263" s="14" t="str">
        <f>IF(OR(AND(טבלה20[[#This Row],[מחזורי פעילות]]&lt;&gt;"",Q1264=""),AND(טבלה20[[#This Row],[פעילות]]=3,Q1264=1)),טבלה20[[#This Row],[מחזורי פעילות]],"")</f>
        <v/>
      </c>
      <c r="V1263" s="14" t="str">
        <f>IF(טבלה20[[#This Row],[באיזה מחזור נעקר אחרי קביעה?]]&lt;&gt;"",1,"")</f>
        <v/>
      </c>
      <c r="W1263" s="14" t="str">
        <f>IF(AND(טבלה20[[#This Row],[באיזה מחזור נעקר אחרי קביעה?]]&lt;&gt;"",טבלה20[[#This Row],[CycleNumber]]&gt;B1264),טבלה20[[#This Row],[באיזה מחזור נעקר אחרי קביעה?]],"")</f>
        <v/>
      </c>
      <c r="X1263" s="14" t="str">
        <f>IF(AND(טבלה20[[#This Row],[הפרש קבוע אחרון]]&lt;&gt;"",J1262=""),טבלה20[[#This Row],[CycleNumber]],"")</f>
        <v/>
      </c>
      <c r="Y1263" s="14" t="str">
        <f>IF(OR(טבלה20[[#This Row],[CycleNumber]]&gt;B1264,B1264=""),טבלה20[[#This Row],[CycleNumber]],"")</f>
        <v/>
      </c>
      <c r="Z12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3" t="s">
        <v>19</v>
      </c>
      <c r="AS1263">
        <v>8</v>
      </c>
      <c r="AT1263">
        <v>26</v>
      </c>
      <c r="AU1263">
        <f t="shared" si="41"/>
        <v>0</v>
      </c>
      <c r="AV1263" t="str">
        <f t="shared" si="42"/>
        <v/>
      </c>
    </row>
    <row r="1264" spans="1:48" x14ac:dyDescent="0.25">
      <c r="A1264" t="s">
        <v>19</v>
      </c>
      <c r="B1264">
        <v>10</v>
      </c>
      <c r="C1264">
        <v>0</v>
      </c>
      <c r="D1264">
        <v>1</v>
      </c>
      <c r="E1264">
        <v>0</v>
      </c>
      <c r="F1264">
        <v>28</v>
      </c>
      <c r="G1264">
        <f>טבלה20[[#This Row],[LengthofCycle]]+1</f>
        <v>29</v>
      </c>
      <c r="H1264" t="str">
        <f>IF(טבלה20[[#This Row],[CycleNumber]]&gt;2,IF(AND(טבלה20[[#This Row],[LengthofCycle]]-F1263=F1263-F1262,טבלה20[[#This Row],[LengthofCycle]]-F1263&lt;&gt;0),1,""),"")</f>
        <v/>
      </c>
      <c r="I1264" t="str">
        <f>IF(טבלה20[[#This Row],[דילוג]]=1,SUM(H1264:H1265),"")</f>
        <v/>
      </c>
      <c r="J1264">
        <f>IF(AND(טבלה20[[#This Row],[CycleNumber]]&gt;B1263,טבלה20[[#This Row],[CycleNumber]]&gt;2),IF(טבלה20[[#This Row],[דילוג]]=1,טבלה20[[#This Row],[LengthofCycle]]-F1263,J1263),"")</f>
        <v>2</v>
      </c>
      <c r="K1264">
        <f>IF(AND(טבלה20[[#This Row],[CycleNumber]]&gt;B1263,טבלה20[[#This Row],[CycleNumber]]&gt;2),IF(טבלה20[[#This Row],[דילוג]]=1,1,IF(MAX(K1262:K1263)=1,1,IF(טבלה20[[#This Row],[LengthofCycle]]-F1263&lt;&gt;טבלה20[[#This Row],[הפרש קבוע אחרון]],0,""))),"")</f>
        <v>1</v>
      </c>
      <c r="L1264" t="str">
        <f>IF(טבלה20[[#This Row],[CycleNumber]]&lt;3,"",IF(טבלה20[[#This Row],[דילוג]]=1,1,IF(L1263="","",IF(טבלה20[[#This Row],[LengthofCycle]]-F1263=טבלה20[[#This Row],[הפרש קבוע אחרון]],1,IF(L1263+1&gt;3,"",L1263+1)))))</f>
        <v/>
      </c>
      <c r="M1264" t="str">
        <f>IF(AND(טבלה20[[#This Row],[פעילות]]=1,L1265=2,L1266=1,B1266&gt;טבלה20[[#This Row],[CycleNumber]]),1,"")</f>
        <v/>
      </c>
      <c r="N1264" t="str">
        <f>IF(AND(טבלה20[[#This Row],[האם יש לאישה וסת דילוג?]]=1,טבלה20[[#This Row],[CycleNumber]]&gt;5),IF(AND(טבלה20[[#This Row],[LengthofCycle]]=F1261,F1263=F1260,F1262=F1259),1,""),"")</f>
        <v/>
      </c>
      <c r="O1264" t="str">
        <f>IF(OR(טבלה20[[#This Row],[פעילות]]="",L1263=""),"",IF(טבלה20[[#This Row],[פעילות]]=1,1,0))</f>
        <v/>
      </c>
      <c r="P1264" t="str">
        <f>IF(AND(טבלה20[[#This Row],[הפרש קבוע אחרון]]&lt;&gt;"",טבלה20[[#This Row],[CycleNumber]]&lt;B1265,B1265&lt;&gt;"",טבלה20[[#This Row],[פעילות]]&lt;4),IF(F1265-טבלה20[[#This Row],[LengthofCycle]]=טבלה20[[#This Row],[הפרש קבוע אחרון]],1,0),"")</f>
        <v/>
      </c>
      <c r="Q1264" s="14" t="str">
        <f>IF(טבלה20[[#This Row],[פעילות]]="","",IF(OR(Q1263="",AND(טבלה20[[#This Row],[דילוג]]=1,L1263=3)),1,Q1263+1))</f>
        <v/>
      </c>
      <c r="R1264" s="14" t="str">
        <f>IF(AND(טבלה20[[#This Row],[מחזורי פעילות]]=3,H1265=1,טבלה20[[#This Row],[הפרש קבוע אחרון]]&lt;&gt;J1265),1,"")</f>
        <v/>
      </c>
      <c r="S1264" s="14" t="str">
        <f>IF(AND(טבלה20[[#This Row],[מחזורי פעילות]]=3,H1265=1,טבלה20[[#This Row],[הפרש קבוע אחרון]]=J1265),1,"")</f>
        <v/>
      </c>
      <c r="T1264" s="14" t="str">
        <f>IF(AND(טבלה20[[#This Row],[דילוג]]=1,טבלה20[[#This Row],[הפרש קבוע אחרון]]=J1263,טבלה20[[#This Row],[מחזורי פעילות]]&gt;1),1,"")</f>
        <v/>
      </c>
      <c r="U1264" s="14" t="str">
        <f>IF(OR(AND(טבלה20[[#This Row],[מחזורי פעילות]]&lt;&gt;"",Q1265=""),AND(טבלה20[[#This Row],[פעילות]]=3,Q1265=1)),טבלה20[[#This Row],[מחזורי פעילות]],"")</f>
        <v/>
      </c>
      <c r="V1264" s="14" t="str">
        <f>IF(טבלה20[[#This Row],[באיזה מחזור נעקר אחרי קביעה?]]&lt;&gt;"",1,"")</f>
        <v/>
      </c>
      <c r="W1264" s="14" t="str">
        <f>IF(AND(טבלה20[[#This Row],[באיזה מחזור נעקר אחרי קביעה?]]&lt;&gt;"",טבלה20[[#This Row],[CycleNumber]]&gt;B1265),טבלה20[[#This Row],[באיזה מחזור נעקר אחרי קביעה?]],"")</f>
        <v/>
      </c>
      <c r="X1264" s="14" t="str">
        <f>IF(AND(טבלה20[[#This Row],[הפרש קבוע אחרון]]&lt;&gt;"",J1263=""),טבלה20[[#This Row],[CycleNumber]],"")</f>
        <v/>
      </c>
      <c r="Y1264" s="14" t="str">
        <f>IF(OR(טבלה20[[#This Row],[CycleNumber]]&gt;B1265,B1265=""),טבלה20[[#This Row],[CycleNumber]],"")</f>
        <v/>
      </c>
      <c r="Z12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4" t="s">
        <v>19</v>
      </c>
      <c r="AS1264">
        <v>9</v>
      </c>
      <c r="AT1264">
        <v>29</v>
      </c>
      <c r="AU1264">
        <f t="shared" si="41"/>
        <v>0</v>
      </c>
      <c r="AV1264" t="str">
        <f t="shared" si="42"/>
        <v/>
      </c>
    </row>
    <row r="1265" spans="1:48" x14ac:dyDescent="0.25">
      <c r="A1265" t="s">
        <v>19</v>
      </c>
      <c r="B1265">
        <v>11</v>
      </c>
      <c r="C1265">
        <v>0</v>
      </c>
      <c r="D1265">
        <v>1</v>
      </c>
      <c r="E1265">
        <v>0</v>
      </c>
      <c r="F1265">
        <v>27</v>
      </c>
      <c r="G1265">
        <f>טבלה20[[#This Row],[LengthofCycle]]+1</f>
        <v>28</v>
      </c>
      <c r="H1265">
        <f>IF(טבלה20[[#This Row],[CycleNumber]]&gt;2,IF(AND(טבלה20[[#This Row],[LengthofCycle]]-F1264=F1264-F1263,טבלה20[[#This Row],[LengthofCycle]]-F1264&lt;&gt;0),1,""),"")</f>
        <v>1</v>
      </c>
      <c r="I1265">
        <f>IF(טבלה20[[#This Row],[דילוג]]=1,SUM(H1265:H1266),"")</f>
        <v>1</v>
      </c>
      <c r="J1265">
        <f>IF(AND(טבלה20[[#This Row],[CycleNumber]]&gt;B1264,טבלה20[[#This Row],[CycleNumber]]&gt;2),IF(טבלה20[[#This Row],[דילוג]]=1,טבלה20[[#This Row],[LengthofCycle]]-F1264,J1264),"")</f>
        <v>-1</v>
      </c>
      <c r="K1265">
        <f>IF(AND(טבלה20[[#This Row],[CycleNumber]]&gt;B1264,טבלה20[[#This Row],[CycleNumber]]&gt;2),IF(טבלה20[[#This Row],[דילוג]]=1,1,IF(MAX(K1263:K1264)=1,1,IF(טבלה20[[#This Row],[LengthofCycle]]-F1264&lt;&gt;טבלה20[[#This Row],[הפרש קבוע אחרון]],0,""))),"")</f>
        <v>1</v>
      </c>
      <c r="L1265">
        <f>IF(טבלה20[[#This Row],[CycleNumber]]&lt;3,"",IF(טבלה20[[#This Row],[דילוג]]=1,1,IF(L1264="","",IF(טבלה20[[#This Row],[LengthofCycle]]-F1264=טבלה20[[#This Row],[הפרש קבוע אחרון]],1,IF(L1264+1&gt;3,"",L1264+1)))))</f>
        <v>1</v>
      </c>
      <c r="M1265" t="str">
        <f>IF(AND(טבלה20[[#This Row],[פעילות]]=1,L1266=2,L1267=1,B1267&gt;טבלה20[[#This Row],[CycleNumber]]),1,"")</f>
        <v/>
      </c>
      <c r="N1265" t="str">
        <f>IF(AND(טבלה20[[#This Row],[האם יש לאישה וסת דילוג?]]=1,טבלה20[[#This Row],[CycleNumber]]&gt;5),IF(AND(טבלה20[[#This Row],[LengthofCycle]]=F1262,F1264=F1261,F1263=F1260),1,""),"")</f>
        <v/>
      </c>
      <c r="O1265" t="str">
        <f>IF(OR(טבלה20[[#This Row],[פעילות]]="",L1264=""),"",IF(טבלה20[[#This Row],[פעילות]]=1,1,0))</f>
        <v/>
      </c>
      <c r="P1265">
        <f>IF(AND(טבלה20[[#This Row],[הפרש קבוע אחרון]]&lt;&gt;"",טבלה20[[#This Row],[CycleNumber]]&lt;B1266,B1266&lt;&gt;"",טבלה20[[#This Row],[פעילות]]&lt;4),IF(F1266-טבלה20[[#This Row],[LengthofCycle]]=טבלה20[[#This Row],[הפרש קבוע אחרון]],1,0),"")</f>
        <v>0</v>
      </c>
      <c r="Q1265" s="14">
        <f>IF(טבלה20[[#This Row],[פעילות]]="","",IF(OR(Q1264="",AND(טבלה20[[#This Row],[דילוג]]=1,L1264=3)),1,Q1264+1))</f>
        <v>1</v>
      </c>
      <c r="R1265" s="14" t="str">
        <f>IF(AND(טבלה20[[#This Row],[מחזורי פעילות]]=3,H1266=1,טבלה20[[#This Row],[הפרש קבוע אחרון]]&lt;&gt;J1266),1,"")</f>
        <v/>
      </c>
      <c r="S1265" s="14" t="str">
        <f>IF(AND(טבלה20[[#This Row],[מחזורי פעילות]]=3,H1266=1,טבלה20[[#This Row],[הפרש קבוע אחרון]]=J1266),1,"")</f>
        <v/>
      </c>
      <c r="T1265" s="14" t="str">
        <f>IF(AND(טבלה20[[#This Row],[דילוג]]=1,טבלה20[[#This Row],[הפרש קבוע אחרון]]=J1264,טבלה20[[#This Row],[מחזורי פעילות]]&gt;1),1,"")</f>
        <v/>
      </c>
      <c r="U1265" s="14" t="str">
        <f>IF(OR(AND(טבלה20[[#This Row],[מחזורי פעילות]]&lt;&gt;"",Q1266=""),AND(טבלה20[[#This Row],[פעילות]]=3,Q1266=1)),טבלה20[[#This Row],[מחזורי פעילות]],"")</f>
        <v/>
      </c>
      <c r="V1265" s="14" t="str">
        <f>IF(טבלה20[[#This Row],[באיזה מחזור נעקר אחרי קביעה?]]&lt;&gt;"",1,"")</f>
        <v/>
      </c>
      <c r="W1265" s="14" t="str">
        <f>IF(AND(טבלה20[[#This Row],[באיזה מחזור נעקר אחרי קביעה?]]&lt;&gt;"",טבלה20[[#This Row],[CycleNumber]]&gt;B1266),טבלה20[[#This Row],[באיזה מחזור נעקר אחרי קביעה?]],"")</f>
        <v/>
      </c>
      <c r="X1265" s="14" t="str">
        <f>IF(AND(טבלה20[[#This Row],[הפרש קבוע אחרון]]&lt;&gt;"",J1264=""),טבלה20[[#This Row],[CycleNumber]],"")</f>
        <v/>
      </c>
      <c r="Y1265" s="14" t="str">
        <f>IF(OR(טבלה20[[#This Row],[CycleNumber]]&gt;B1266,B1266=""),טבלה20[[#This Row],[CycleNumber]],"")</f>
        <v/>
      </c>
      <c r="Z12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5" t="s">
        <v>19</v>
      </c>
      <c r="AS1265">
        <v>10</v>
      </c>
      <c r="AT1265">
        <v>28</v>
      </c>
      <c r="AU1265">
        <f t="shared" si="41"/>
        <v>0</v>
      </c>
      <c r="AV1265" t="str">
        <f t="shared" si="42"/>
        <v/>
      </c>
    </row>
    <row r="1266" spans="1:48" x14ac:dyDescent="0.25">
      <c r="A1266" t="s">
        <v>19</v>
      </c>
      <c r="B1266">
        <v>12</v>
      </c>
      <c r="C1266">
        <v>0</v>
      </c>
      <c r="D1266">
        <v>1</v>
      </c>
      <c r="E1266">
        <v>0</v>
      </c>
      <c r="F1266">
        <v>27</v>
      </c>
      <c r="G1266">
        <f>טבלה20[[#This Row],[LengthofCycle]]+1</f>
        <v>28</v>
      </c>
      <c r="H1266" t="str">
        <f>IF(טבלה20[[#This Row],[CycleNumber]]&gt;2,IF(AND(טבלה20[[#This Row],[LengthofCycle]]-F1265=F1265-F1264,טבלה20[[#This Row],[LengthofCycle]]-F1265&lt;&gt;0),1,""),"")</f>
        <v/>
      </c>
      <c r="I1266" t="str">
        <f>IF(טבלה20[[#This Row],[דילוג]]=1,SUM(H1266:H1267),"")</f>
        <v/>
      </c>
      <c r="J1266">
        <f>IF(AND(טבלה20[[#This Row],[CycleNumber]]&gt;B1265,טבלה20[[#This Row],[CycleNumber]]&gt;2),IF(טבלה20[[#This Row],[דילוג]]=1,טבלה20[[#This Row],[LengthofCycle]]-F1265,J1265),"")</f>
        <v>-1</v>
      </c>
      <c r="K1266">
        <f>IF(AND(טבלה20[[#This Row],[CycleNumber]]&gt;B1265,טבלה20[[#This Row],[CycleNumber]]&gt;2),IF(טבלה20[[#This Row],[דילוג]]=1,1,IF(MAX(K1264:K1265)=1,1,IF(טבלה20[[#This Row],[LengthofCycle]]-F1265&lt;&gt;טבלה20[[#This Row],[הפרש קבוע אחרון]],0,""))),"")</f>
        <v>1</v>
      </c>
      <c r="L1266">
        <f>IF(טבלה20[[#This Row],[CycleNumber]]&lt;3,"",IF(טבלה20[[#This Row],[דילוג]]=1,1,IF(L1265="","",IF(טבלה20[[#This Row],[LengthofCycle]]-F1265=טבלה20[[#This Row],[הפרש קבוע אחרון]],1,IF(L1265+1&gt;3,"",L1265+1)))))</f>
        <v>2</v>
      </c>
      <c r="M1266" t="str">
        <f>IF(AND(טבלה20[[#This Row],[פעילות]]=1,L1267=2,L1268=1,B1268&gt;טבלה20[[#This Row],[CycleNumber]]),1,"")</f>
        <v/>
      </c>
      <c r="N1266" t="str">
        <f>IF(AND(טבלה20[[#This Row],[האם יש לאישה וסת דילוג?]]=1,טבלה20[[#This Row],[CycleNumber]]&gt;5),IF(AND(טבלה20[[#This Row],[LengthofCycle]]=F1263,F1265=F1262,F1264=F1261),1,""),"")</f>
        <v/>
      </c>
      <c r="O1266">
        <f>IF(OR(טבלה20[[#This Row],[פעילות]]="",L1265=""),"",IF(טבלה20[[#This Row],[פעילות]]=1,1,0))</f>
        <v>0</v>
      </c>
      <c r="P1266">
        <f>IF(AND(טבלה20[[#This Row],[הפרש קבוע אחרון]]&lt;&gt;"",טבלה20[[#This Row],[CycleNumber]]&lt;B1267,B1267&lt;&gt;"",טבלה20[[#This Row],[פעילות]]&lt;4),IF(F1267-טבלה20[[#This Row],[LengthofCycle]]=טבלה20[[#This Row],[הפרש קבוע אחרון]],1,0),"")</f>
        <v>0</v>
      </c>
      <c r="Q1266" s="14">
        <f>IF(טבלה20[[#This Row],[פעילות]]="","",IF(OR(Q1265="",AND(טבלה20[[#This Row],[דילוג]]=1,L1265=3)),1,Q1265+1))</f>
        <v>2</v>
      </c>
      <c r="R1266" s="14" t="str">
        <f>IF(AND(טבלה20[[#This Row],[מחזורי פעילות]]=3,H1267=1,טבלה20[[#This Row],[הפרש קבוע אחרון]]&lt;&gt;J1267),1,"")</f>
        <v/>
      </c>
      <c r="S1266" s="14" t="str">
        <f>IF(AND(טבלה20[[#This Row],[מחזורי פעילות]]=3,H1267=1,טבלה20[[#This Row],[הפרש קבוע אחרון]]=J1267),1,"")</f>
        <v/>
      </c>
      <c r="T1266" s="14" t="str">
        <f>IF(AND(טבלה20[[#This Row],[דילוג]]=1,טבלה20[[#This Row],[הפרש קבוע אחרון]]=J1265,טבלה20[[#This Row],[מחזורי פעילות]]&gt;1),1,"")</f>
        <v/>
      </c>
      <c r="U1266" s="14" t="str">
        <f>IF(OR(AND(טבלה20[[#This Row],[מחזורי פעילות]]&lt;&gt;"",Q1267=""),AND(טבלה20[[#This Row],[פעילות]]=3,Q1267=1)),טבלה20[[#This Row],[מחזורי פעילות]],"")</f>
        <v/>
      </c>
      <c r="V1266" s="14" t="str">
        <f>IF(טבלה20[[#This Row],[באיזה מחזור נעקר אחרי קביעה?]]&lt;&gt;"",1,"")</f>
        <v/>
      </c>
      <c r="W1266" s="14" t="str">
        <f>IF(AND(טבלה20[[#This Row],[באיזה מחזור נעקר אחרי קביעה?]]&lt;&gt;"",טבלה20[[#This Row],[CycleNumber]]&gt;B1267),טבלה20[[#This Row],[באיזה מחזור נעקר אחרי קביעה?]],"")</f>
        <v/>
      </c>
      <c r="X1266" s="14" t="str">
        <f>IF(AND(טבלה20[[#This Row],[הפרש קבוע אחרון]]&lt;&gt;"",J1265=""),טבלה20[[#This Row],[CycleNumber]],"")</f>
        <v/>
      </c>
      <c r="Y1266" s="14" t="str">
        <f>IF(OR(טבלה20[[#This Row],[CycleNumber]]&gt;B1267,B1267=""),טבלה20[[#This Row],[CycleNumber]],"")</f>
        <v/>
      </c>
      <c r="Z12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6" t="s">
        <v>19</v>
      </c>
      <c r="AS1266">
        <v>11</v>
      </c>
      <c r="AT1266">
        <v>27</v>
      </c>
      <c r="AU1266">
        <f t="shared" si="41"/>
        <v>1</v>
      </c>
      <c r="AV1266" t="str">
        <f t="shared" si="42"/>
        <v/>
      </c>
    </row>
    <row r="1267" spans="1:48" x14ac:dyDescent="0.25">
      <c r="A1267" t="s">
        <v>19</v>
      </c>
      <c r="B1267">
        <v>13</v>
      </c>
      <c r="C1267">
        <v>0</v>
      </c>
      <c r="D1267">
        <v>1</v>
      </c>
      <c r="E1267">
        <v>0</v>
      </c>
      <c r="F1267">
        <v>27</v>
      </c>
      <c r="G1267">
        <f>טבלה20[[#This Row],[LengthofCycle]]+1</f>
        <v>28</v>
      </c>
      <c r="H1267" t="str">
        <f>IF(טבלה20[[#This Row],[CycleNumber]]&gt;2,IF(AND(טבלה20[[#This Row],[LengthofCycle]]-F1266=F1266-F1265,טבלה20[[#This Row],[LengthofCycle]]-F1266&lt;&gt;0),1,""),"")</f>
        <v/>
      </c>
      <c r="I1267" t="str">
        <f>IF(טבלה20[[#This Row],[דילוג]]=1,SUM(H1267:H1268),"")</f>
        <v/>
      </c>
      <c r="J1267">
        <f>IF(AND(טבלה20[[#This Row],[CycleNumber]]&gt;B1266,טבלה20[[#This Row],[CycleNumber]]&gt;2),IF(טבלה20[[#This Row],[דילוג]]=1,טבלה20[[#This Row],[LengthofCycle]]-F1266,J1266),"")</f>
        <v>-1</v>
      </c>
      <c r="K1267">
        <f>IF(AND(טבלה20[[#This Row],[CycleNumber]]&gt;B1266,טבלה20[[#This Row],[CycleNumber]]&gt;2),IF(טבלה20[[#This Row],[דילוג]]=1,1,IF(MAX(K1265:K1266)=1,1,IF(טבלה20[[#This Row],[LengthofCycle]]-F1266&lt;&gt;טבלה20[[#This Row],[הפרש קבוע אחרון]],0,""))),"")</f>
        <v>1</v>
      </c>
      <c r="L1267">
        <f>IF(טבלה20[[#This Row],[CycleNumber]]&lt;3,"",IF(טבלה20[[#This Row],[דילוג]]=1,1,IF(L1266="","",IF(טבלה20[[#This Row],[LengthofCycle]]-F1266=טבלה20[[#This Row],[הפרש קבוע אחרון]],1,IF(L1266+1&gt;3,"",L1266+1)))))</f>
        <v>3</v>
      </c>
      <c r="M1267" t="str">
        <f>IF(AND(טבלה20[[#This Row],[פעילות]]=1,L1268=2,L1269=1,B1269&gt;טבלה20[[#This Row],[CycleNumber]]),1,"")</f>
        <v/>
      </c>
      <c r="N1267" t="str">
        <f>IF(AND(טבלה20[[#This Row],[האם יש לאישה וסת דילוג?]]=1,טבלה20[[#This Row],[CycleNumber]]&gt;5),IF(AND(טבלה20[[#This Row],[LengthofCycle]]=F1264,F1266=F1263,F1265=F1262),1,""),"")</f>
        <v/>
      </c>
      <c r="O1267">
        <f>IF(OR(טבלה20[[#This Row],[פעילות]]="",L1266=""),"",IF(טבלה20[[#This Row],[פעילות]]=1,1,0))</f>
        <v>0</v>
      </c>
      <c r="P1267">
        <f>IF(AND(טבלה20[[#This Row],[הפרש קבוע אחרון]]&lt;&gt;"",טבלה20[[#This Row],[CycleNumber]]&lt;B1268,B1268&lt;&gt;"",טבלה20[[#This Row],[פעילות]]&lt;4),IF(F1268-טבלה20[[#This Row],[LengthofCycle]]=טבלה20[[#This Row],[הפרש קבוע אחרון]],1,0),"")</f>
        <v>1</v>
      </c>
      <c r="Q1267" s="14">
        <f>IF(טבלה20[[#This Row],[פעילות]]="","",IF(OR(Q1266="",AND(טבלה20[[#This Row],[דילוג]]=1,L1266=3)),1,Q1266+1))</f>
        <v>3</v>
      </c>
      <c r="R1267" s="14" t="str">
        <f>IF(AND(טבלה20[[#This Row],[מחזורי פעילות]]=3,H1268=1,טבלה20[[#This Row],[הפרש קבוע אחרון]]&lt;&gt;J1268),1,"")</f>
        <v/>
      </c>
      <c r="S1267" s="14" t="str">
        <f>IF(AND(טבלה20[[#This Row],[מחזורי פעילות]]=3,H1268=1,טבלה20[[#This Row],[הפרש קבוע אחרון]]=J1268),1,"")</f>
        <v/>
      </c>
      <c r="T1267" s="14" t="str">
        <f>IF(AND(טבלה20[[#This Row],[דילוג]]=1,טבלה20[[#This Row],[הפרש קבוע אחרון]]=J1266,טבלה20[[#This Row],[מחזורי פעילות]]&gt;1),1,"")</f>
        <v/>
      </c>
      <c r="U1267" s="14" t="str">
        <f>IF(OR(AND(טבלה20[[#This Row],[מחזורי פעילות]]&lt;&gt;"",Q1268=""),AND(טבלה20[[#This Row],[פעילות]]=3,Q1268=1)),טבלה20[[#This Row],[מחזורי פעילות]],"")</f>
        <v/>
      </c>
      <c r="V1267" s="14" t="str">
        <f>IF(טבלה20[[#This Row],[באיזה מחזור נעקר אחרי קביעה?]]&lt;&gt;"",1,"")</f>
        <v/>
      </c>
      <c r="W1267" s="14" t="str">
        <f>IF(AND(טבלה20[[#This Row],[באיזה מחזור נעקר אחרי קביעה?]]&lt;&gt;"",טבלה20[[#This Row],[CycleNumber]]&gt;B1268),טבלה20[[#This Row],[באיזה מחזור נעקר אחרי קביעה?]],"")</f>
        <v/>
      </c>
      <c r="X1267" s="14" t="str">
        <f>IF(AND(טבלה20[[#This Row],[הפרש קבוע אחרון]]&lt;&gt;"",J1266=""),טבלה20[[#This Row],[CycleNumber]],"")</f>
        <v/>
      </c>
      <c r="Y1267" s="14" t="str">
        <f>IF(OR(טבלה20[[#This Row],[CycleNumber]]&gt;B1268,B1268=""),טבלה20[[#This Row],[CycleNumber]],"")</f>
        <v/>
      </c>
      <c r="Z12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7" t="s">
        <v>19</v>
      </c>
      <c r="AS1267">
        <v>12</v>
      </c>
      <c r="AT1267">
        <v>27</v>
      </c>
      <c r="AU1267">
        <f t="shared" si="41"/>
        <v>0</v>
      </c>
      <c r="AV1267" t="str">
        <f t="shared" si="42"/>
        <v/>
      </c>
    </row>
    <row r="1268" spans="1:48" x14ac:dyDescent="0.25">
      <c r="A1268" t="s">
        <v>19</v>
      </c>
      <c r="B1268">
        <v>14</v>
      </c>
      <c r="C1268">
        <v>0</v>
      </c>
      <c r="D1268">
        <v>1</v>
      </c>
      <c r="E1268">
        <v>0</v>
      </c>
      <c r="F1268">
        <v>26</v>
      </c>
      <c r="G1268">
        <f>טבלה20[[#This Row],[LengthofCycle]]+1</f>
        <v>27</v>
      </c>
      <c r="H1268" t="str">
        <f>IF(טבלה20[[#This Row],[CycleNumber]]&gt;2,IF(AND(טבלה20[[#This Row],[LengthofCycle]]-F1267=F1267-F1266,טבלה20[[#This Row],[LengthofCycle]]-F1267&lt;&gt;0),1,""),"")</f>
        <v/>
      </c>
      <c r="I1268" t="str">
        <f>IF(טבלה20[[#This Row],[דילוג]]=1,SUM(H1268:H1269),"")</f>
        <v/>
      </c>
      <c r="J1268">
        <f>IF(AND(טבלה20[[#This Row],[CycleNumber]]&gt;B1267,טבלה20[[#This Row],[CycleNumber]]&gt;2),IF(טבלה20[[#This Row],[דילוג]]=1,טבלה20[[#This Row],[LengthofCycle]]-F1267,J1267),"")</f>
        <v>-1</v>
      </c>
      <c r="K1268">
        <f>IF(AND(טבלה20[[#This Row],[CycleNumber]]&gt;B1267,טבלה20[[#This Row],[CycleNumber]]&gt;2),IF(טבלה20[[#This Row],[דילוג]]=1,1,IF(MAX(K1266:K1267)=1,1,IF(טבלה20[[#This Row],[LengthofCycle]]-F1267&lt;&gt;טבלה20[[#This Row],[הפרש קבוע אחרון]],0,""))),"")</f>
        <v>1</v>
      </c>
      <c r="L1268">
        <f>IF(טבלה20[[#This Row],[CycleNumber]]&lt;3,"",IF(טבלה20[[#This Row],[דילוג]]=1,1,IF(L1267="","",IF(טבלה20[[#This Row],[LengthofCycle]]-F1267=טבלה20[[#This Row],[הפרש קבוע אחרון]],1,IF(L1267+1&gt;3,"",L1267+1)))))</f>
        <v>1</v>
      </c>
      <c r="M1268" t="str">
        <f>IF(AND(טבלה20[[#This Row],[פעילות]]=1,L1269=2,L1270=1,B1270&gt;טבלה20[[#This Row],[CycleNumber]]),1,"")</f>
        <v/>
      </c>
      <c r="N1268" t="str">
        <f>IF(AND(טבלה20[[#This Row],[האם יש לאישה וסת דילוג?]]=1,טבלה20[[#This Row],[CycleNumber]]&gt;5),IF(AND(טבלה20[[#This Row],[LengthofCycle]]=F1265,F1267=F1264,F1266=F1263),1,""),"")</f>
        <v/>
      </c>
      <c r="O1268">
        <f>IF(OR(טבלה20[[#This Row],[פעילות]]="",L1267=""),"",IF(טבלה20[[#This Row],[פעילות]]=1,1,0))</f>
        <v>1</v>
      </c>
      <c r="P1268">
        <f>IF(AND(טבלה20[[#This Row],[הפרש קבוע אחרון]]&lt;&gt;"",טבלה20[[#This Row],[CycleNumber]]&lt;B1269,B1269&lt;&gt;"",טבלה20[[#This Row],[פעילות]]&lt;4),IF(F1269-טבלה20[[#This Row],[LengthofCycle]]=טבלה20[[#This Row],[הפרש קבוע אחרון]],1,0),"")</f>
        <v>0</v>
      </c>
      <c r="Q1268" s="14">
        <f>IF(טבלה20[[#This Row],[פעילות]]="","",IF(OR(Q1267="",AND(טבלה20[[#This Row],[דילוג]]=1,L1267=3)),1,Q1267+1))</f>
        <v>4</v>
      </c>
      <c r="R1268" s="14" t="str">
        <f>IF(AND(טבלה20[[#This Row],[מחזורי פעילות]]=3,H1269=1,טבלה20[[#This Row],[הפרש קבוע אחרון]]&lt;&gt;J1269),1,"")</f>
        <v/>
      </c>
      <c r="S1268" s="14" t="str">
        <f>IF(AND(טבלה20[[#This Row],[מחזורי פעילות]]=3,H1269=1,טבלה20[[#This Row],[הפרש קבוע אחרון]]=J1269),1,"")</f>
        <v/>
      </c>
      <c r="T1268" s="14" t="str">
        <f>IF(AND(טבלה20[[#This Row],[דילוג]]=1,טבלה20[[#This Row],[הפרש קבוע אחרון]]=J1267,טבלה20[[#This Row],[מחזורי פעילות]]&gt;1),1,"")</f>
        <v/>
      </c>
      <c r="U1268" s="14" t="str">
        <f>IF(OR(AND(טבלה20[[#This Row],[מחזורי פעילות]]&lt;&gt;"",Q1269=""),AND(טבלה20[[#This Row],[פעילות]]=3,Q1269=1)),טבלה20[[#This Row],[מחזורי פעילות]],"")</f>
        <v/>
      </c>
      <c r="V1268" s="14" t="str">
        <f>IF(טבלה20[[#This Row],[באיזה מחזור נעקר אחרי קביעה?]]&lt;&gt;"",1,"")</f>
        <v/>
      </c>
      <c r="W1268" s="14" t="str">
        <f>IF(AND(טבלה20[[#This Row],[באיזה מחזור נעקר אחרי קביעה?]]&lt;&gt;"",טבלה20[[#This Row],[CycleNumber]]&gt;B1269),טבלה20[[#This Row],[באיזה מחזור נעקר אחרי קביעה?]],"")</f>
        <v/>
      </c>
      <c r="X1268" s="14" t="str">
        <f>IF(AND(טבלה20[[#This Row],[הפרש קבוע אחרון]]&lt;&gt;"",J1267=""),טבלה20[[#This Row],[CycleNumber]],"")</f>
        <v/>
      </c>
      <c r="Y1268" s="14" t="str">
        <f>IF(OR(טבלה20[[#This Row],[CycleNumber]]&gt;B1269,B1269=""),טבלה20[[#This Row],[CycleNumber]],"")</f>
        <v/>
      </c>
      <c r="Z12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8" t="s">
        <v>19</v>
      </c>
      <c r="AS1268">
        <v>13</v>
      </c>
      <c r="AT1268">
        <v>27</v>
      </c>
      <c r="AU1268">
        <f t="shared" si="41"/>
        <v>0</v>
      </c>
      <c r="AV1268" t="str">
        <f t="shared" si="42"/>
        <v/>
      </c>
    </row>
    <row r="1269" spans="1:48" x14ac:dyDescent="0.25">
      <c r="A1269" t="s">
        <v>19</v>
      </c>
      <c r="B1269">
        <v>15</v>
      </c>
      <c r="C1269">
        <v>0</v>
      </c>
      <c r="D1269">
        <v>1</v>
      </c>
      <c r="E1269">
        <v>0</v>
      </c>
      <c r="F1269">
        <v>26</v>
      </c>
      <c r="G1269">
        <f>טבלה20[[#This Row],[LengthofCycle]]+1</f>
        <v>27</v>
      </c>
      <c r="H1269" t="str">
        <f>IF(טבלה20[[#This Row],[CycleNumber]]&gt;2,IF(AND(טבלה20[[#This Row],[LengthofCycle]]-F1268=F1268-F1267,טבלה20[[#This Row],[LengthofCycle]]-F1268&lt;&gt;0),1,""),"")</f>
        <v/>
      </c>
      <c r="I1269" t="str">
        <f>IF(טבלה20[[#This Row],[דילוג]]=1,SUM(H1269:H1270),"")</f>
        <v/>
      </c>
      <c r="J1269">
        <f>IF(AND(טבלה20[[#This Row],[CycleNumber]]&gt;B1268,טבלה20[[#This Row],[CycleNumber]]&gt;2),IF(טבלה20[[#This Row],[דילוג]]=1,טבלה20[[#This Row],[LengthofCycle]]-F1268,J1268),"")</f>
        <v>-1</v>
      </c>
      <c r="K1269">
        <f>IF(AND(טבלה20[[#This Row],[CycleNumber]]&gt;B1268,טבלה20[[#This Row],[CycleNumber]]&gt;2),IF(טבלה20[[#This Row],[דילוג]]=1,1,IF(MAX(K1267:K1268)=1,1,IF(טבלה20[[#This Row],[LengthofCycle]]-F1268&lt;&gt;טבלה20[[#This Row],[הפרש קבוע אחרון]],0,""))),"")</f>
        <v>1</v>
      </c>
      <c r="L1269">
        <f>IF(טבלה20[[#This Row],[CycleNumber]]&lt;3,"",IF(טבלה20[[#This Row],[דילוג]]=1,1,IF(L1268="","",IF(טבלה20[[#This Row],[LengthofCycle]]-F1268=טבלה20[[#This Row],[הפרש קבוע אחרון]],1,IF(L1268+1&gt;3,"",L1268+1)))))</f>
        <v>2</v>
      </c>
      <c r="M1269" t="str">
        <f>IF(AND(טבלה20[[#This Row],[פעילות]]=1,L1270=2,L1271=1,B1271&gt;טבלה20[[#This Row],[CycleNumber]]),1,"")</f>
        <v/>
      </c>
      <c r="N1269" t="str">
        <f>IF(AND(טבלה20[[#This Row],[האם יש לאישה וסת דילוג?]]=1,טבלה20[[#This Row],[CycleNumber]]&gt;5),IF(AND(טבלה20[[#This Row],[LengthofCycle]]=F1266,F1268=F1265,F1267=F1264),1,""),"")</f>
        <v/>
      </c>
      <c r="O1269">
        <f>IF(OR(טבלה20[[#This Row],[פעילות]]="",L1268=""),"",IF(טבלה20[[#This Row],[פעילות]]=1,1,0))</f>
        <v>0</v>
      </c>
      <c r="P1269">
        <f>IF(AND(טבלה20[[#This Row],[הפרש קבוע אחרון]]&lt;&gt;"",טבלה20[[#This Row],[CycleNumber]]&lt;B1270,B1270&lt;&gt;"",טבלה20[[#This Row],[פעילות]]&lt;4),IF(F1270-טבלה20[[#This Row],[LengthofCycle]]=טבלה20[[#This Row],[הפרש קבוע אחרון]],1,0),"")</f>
        <v>0</v>
      </c>
      <c r="Q1269" s="14">
        <f>IF(טבלה20[[#This Row],[פעילות]]="","",IF(OR(Q1268="",AND(טבלה20[[#This Row],[דילוג]]=1,L1268=3)),1,Q1268+1))</f>
        <v>5</v>
      </c>
      <c r="R1269" s="14" t="str">
        <f>IF(AND(טבלה20[[#This Row],[מחזורי פעילות]]=3,H1270=1,טבלה20[[#This Row],[הפרש קבוע אחרון]]&lt;&gt;J1270),1,"")</f>
        <v/>
      </c>
      <c r="S1269" s="14" t="str">
        <f>IF(AND(טבלה20[[#This Row],[מחזורי פעילות]]=3,H1270=1,טבלה20[[#This Row],[הפרש קבוע אחרון]]=J1270),1,"")</f>
        <v/>
      </c>
      <c r="T1269" s="14" t="str">
        <f>IF(AND(טבלה20[[#This Row],[דילוג]]=1,טבלה20[[#This Row],[הפרש קבוע אחרון]]=J1268,טבלה20[[#This Row],[מחזורי פעילות]]&gt;1),1,"")</f>
        <v/>
      </c>
      <c r="U1269" s="14" t="str">
        <f>IF(OR(AND(טבלה20[[#This Row],[מחזורי פעילות]]&lt;&gt;"",Q1270=""),AND(טבלה20[[#This Row],[פעילות]]=3,Q1270=1)),טבלה20[[#This Row],[מחזורי פעילות]],"")</f>
        <v/>
      </c>
      <c r="V1269" s="14" t="str">
        <f>IF(טבלה20[[#This Row],[באיזה מחזור נעקר אחרי קביעה?]]&lt;&gt;"",1,"")</f>
        <v/>
      </c>
      <c r="W1269" s="14" t="str">
        <f>IF(AND(טבלה20[[#This Row],[באיזה מחזור נעקר אחרי קביעה?]]&lt;&gt;"",טבלה20[[#This Row],[CycleNumber]]&gt;B1270),טבלה20[[#This Row],[באיזה מחזור נעקר אחרי קביעה?]],"")</f>
        <v/>
      </c>
      <c r="X1269" s="14" t="str">
        <f>IF(AND(טבלה20[[#This Row],[הפרש קבוע אחרון]]&lt;&gt;"",J1268=""),טבלה20[[#This Row],[CycleNumber]],"")</f>
        <v/>
      </c>
      <c r="Y1269" s="14" t="str">
        <f>IF(OR(טבלה20[[#This Row],[CycleNumber]]&gt;B1270,B1270=""),טבלה20[[#This Row],[CycleNumber]],"")</f>
        <v/>
      </c>
      <c r="Z12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69" t="s">
        <v>19</v>
      </c>
      <c r="AS1269">
        <v>14</v>
      </c>
      <c r="AT1269">
        <v>26</v>
      </c>
      <c r="AU1269">
        <f t="shared" si="41"/>
        <v>0</v>
      </c>
      <c r="AV1269" t="str">
        <f t="shared" si="42"/>
        <v/>
      </c>
    </row>
    <row r="1270" spans="1:48" x14ac:dyDescent="0.25">
      <c r="A1270" t="s">
        <v>19</v>
      </c>
      <c r="B1270">
        <v>16</v>
      </c>
      <c r="C1270">
        <v>0</v>
      </c>
      <c r="D1270">
        <v>1</v>
      </c>
      <c r="E1270">
        <v>0</v>
      </c>
      <c r="F1270">
        <v>27</v>
      </c>
      <c r="G1270">
        <f>טבלה20[[#This Row],[LengthofCycle]]+1</f>
        <v>28</v>
      </c>
      <c r="H1270" t="str">
        <f>IF(טבלה20[[#This Row],[CycleNumber]]&gt;2,IF(AND(טבלה20[[#This Row],[LengthofCycle]]-F1269=F1269-F1268,טבלה20[[#This Row],[LengthofCycle]]-F1269&lt;&gt;0),1,""),"")</f>
        <v/>
      </c>
      <c r="I1270" t="str">
        <f>IF(טבלה20[[#This Row],[דילוג]]=1,SUM(H1270:H1271),"")</f>
        <v/>
      </c>
      <c r="J1270">
        <f>IF(AND(טבלה20[[#This Row],[CycleNumber]]&gt;B1269,טבלה20[[#This Row],[CycleNumber]]&gt;2),IF(טבלה20[[#This Row],[דילוג]]=1,טבלה20[[#This Row],[LengthofCycle]]-F1269,J1269),"")</f>
        <v>-1</v>
      </c>
      <c r="K1270">
        <f>IF(AND(טבלה20[[#This Row],[CycleNumber]]&gt;B1269,טבלה20[[#This Row],[CycleNumber]]&gt;2),IF(טבלה20[[#This Row],[דילוג]]=1,1,IF(MAX(K1268:K1269)=1,1,IF(טבלה20[[#This Row],[LengthofCycle]]-F1269&lt;&gt;טבלה20[[#This Row],[הפרש קבוע אחרון]],0,""))),"")</f>
        <v>1</v>
      </c>
      <c r="L1270">
        <f>IF(טבלה20[[#This Row],[CycleNumber]]&lt;3,"",IF(טבלה20[[#This Row],[דילוג]]=1,1,IF(L1269="","",IF(טבלה20[[#This Row],[LengthofCycle]]-F1269=טבלה20[[#This Row],[הפרש קבוע אחרון]],1,IF(L1269+1&gt;3,"",L1269+1)))))</f>
        <v>3</v>
      </c>
      <c r="M1270" t="str">
        <f>IF(AND(טבלה20[[#This Row],[פעילות]]=1,L1271=2,L1272=1,B1272&gt;טבלה20[[#This Row],[CycleNumber]]),1,"")</f>
        <v/>
      </c>
      <c r="N1270" t="str">
        <f>IF(AND(טבלה20[[#This Row],[האם יש לאישה וסת דילוג?]]=1,טבלה20[[#This Row],[CycleNumber]]&gt;5),IF(AND(טבלה20[[#This Row],[LengthofCycle]]=F1267,F1269=F1266,F1268=F1265),1,""),"")</f>
        <v/>
      </c>
      <c r="O1270">
        <f>IF(OR(טבלה20[[#This Row],[פעילות]]="",L1269=""),"",IF(טבלה20[[#This Row],[פעילות]]=1,1,0))</f>
        <v>0</v>
      </c>
      <c r="P1270">
        <f>IF(AND(טבלה20[[#This Row],[הפרש קבוע אחרון]]&lt;&gt;"",טבלה20[[#This Row],[CycleNumber]]&lt;B1271,B1271&lt;&gt;"",טבלה20[[#This Row],[פעילות]]&lt;4),IF(F1271-טבלה20[[#This Row],[LengthofCycle]]=טבלה20[[#This Row],[הפרש קבוע אחרון]],1,0),"")</f>
        <v>0</v>
      </c>
      <c r="Q1270" s="14">
        <f>IF(טבלה20[[#This Row],[פעילות]]="","",IF(OR(Q1269="",AND(טבלה20[[#This Row],[דילוג]]=1,L1269=3)),1,Q1269+1))</f>
        <v>6</v>
      </c>
      <c r="R1270" s="14" t="str">
        <f>IF(AND(טבלה20[[#This Row],[מחזורי פעילות]]=3,H1271=1,טבלה20[[#This Row],[הפרש קבוע אחרון]]&lt;&gt;J1271),1,"")</f>
        <v/>
      </c>
      <c r="S1270" s="14" t="str">
        <f>IF(AND(טבלה20[[#This Row],[מחזורי פעילות]]=3,H1271=1,טבלה20[[#This Row],[הפרש קבוע אחרון]]=J1271),1,"")</f>
        <v/>
      </c>
      <c r="T1270" s="14" t="str">
        <f>IF(AND(טבלה20[[#This Row],[דילוג]]=1,טבלה20[[#This Row],[הפרש קבוע אחרון]]=J1269,טבלה20[[#This Row],[מחזורי פעילות]]&gt;1),1,"")</f>
        <v/>
      </c>
      <c r="U1270" s="14">
        <f>IF(OR(AND(טבלה20[[#This Row],[מחזורי פעילות]]&lt;&gt;"",Q1271=""),AND(טבלה20[[#This Row],[פעילות]]=3,Q1271=1)),טבלה20[[#This Row],[מחזורי פעילות]],"")</f>
        <v>6</v>
      </c>
      <c r="V1270" s="14">
        <f>IF(טבלה20[[#This Row],[באיזה מחזור נעקר אחרי קביעה?]]&lt;&gt;"",1,"")</f>
        <v>1</v>
      </c>
      <c r="W1270" s="14" t="str">
        <f>IF(AND(טבלה20[[#This Row],[באיזה מחזור נעקר אחרי קביעה?]]&lt;&gt;"",טבלה20[[#This Row],[CycleNumber]]&gt;B1271),טבלה20[[#This Row],[באיזה מחזור נעקר אחרי קביעה?]],"")</f>
        <v/>
      </c>
      <c r="X1270" s="14" t="str">
        <f>IF(AND(טבלה20[[#This Row],[הפרש קבוע אחרון]]&lt;&gt;"",J1269=""),טבלה20[[#This Row],[CycleNumber]],"")</f>
        <v/>
      </c>
      <c r="Y1270" s="14" t="str">
        <f>IF(OR(טבלה20[[#This Row],[CycleNumber]]&gt;B1271,B1271=""),טבלה20[[#This Row],[CycleNumber]],"")</f>
        <v/>
      </c>
      <c r="Z12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0" t="s">
        <v>19</v>
      </c>
      <c r="AS1270">
        <v>15</v>
      </c>
      <c r="AT1270">
        <v>26</v>
      </c>
      <c r="AU1270">
        <f t="shared" si="41"/>
        <v>0</v>
      </c>
      <c r="AV1270" t="str">
        <f t="shared" si="42"/>
        <v/>
      </c>
    </row>
    <row r="1271" spans="1:48" x14ac:dyDescent="0.25">
      <c r="A1271" t="s">
        <v>19</v>
      </c>
      <c r="B1271">
        <v>17</v>
      </c>
      <c r="C1271">
        <v>0</v>
      </c>
      <c r="D1271">
        <v>1</v>
      </c>
      <c r="E1271">
        <v>0</v>
      </c>
      <c r="F1271">
        <v>27</v>
      </c>
      <c r="G1271">
        <f>טבלה20[[#This Row],[LengthofCycle]]+1</f>
        <v>28</v>
      </c>
      <c r="H1271" t="str">
        <f>IF(טבלה20[[#This Row],[CycleNumber]]&gt;2,IF(AND(טבלה20[[#This Row],[LengthofCycle]]-F1270=F1270-F1269,טבלה20[[#This Row],[LengthofCycle]]-F1270&lt;&gt;0),1,""),"")</f>
        <v/>
      </c>
      <c r="I1271" t="str">
        <f>IF(טבלה20[[#This Row],[דילוג]]=1,SUM(H1271:H1272),"")</f>
        <v/>
      </c>
      <c r="J1271">
        <f>IF(AND(טבלה20[[#This Row],[CycleNumber]]&gt;B1270,טבלה20[[#This Row],[CycleNumber]]&gt;2),IF(טבלה20[[#This Row],[דילוג]]=1,טבלה20[[#This Row],[LengthofCycle]]-F1270,J1270),"")</f>
        <v>-1</v>
      </c>
      <c r="K1271">
        <f>IF(AND(טבלה20[[#This Row],[CycleNumber]]&gt;B1270,טבלה20[[#This Row],[CycleNumber]]&gt;2),IF(טבלה20[[#This Row],[דילוג]]=1,1,IF(MAX(K1269:K1270)=1,1,IF(טבלה20[[#This Row],[LengthofCycle]]-F1270&lt;&gt;טבלה20[[#This Row],[הפרש קבוע אחרון]],0,""))),"")</f>
        <v>1</v>
      </c>
      <c r="L1271" t="str">
        <f>IF(טבלה20[[#This Row],[CycleNumber]]&lt;3,"",IF(טבלה20[[#This Row],[דילוג]]=1,1,IF(L1270="","",IF(טבלה20[[#This Row],[LengthofCycle]]-F1270=טבלה20[[#This Row],[הפרש קבוע אחרון]],1,IF(L1270+1&gt;3,"",L1270+1)))))</f>
        <v/>
      </c>
      <c r="M1271" t="str">
        <f>IF(AND(טבלה20[[#This Row],[פעילות]]=1,L1272=2,L1273=1,B1273&gt;טבלה20[[#This Row],[CycleNumber]]),1,"")</f>
        <v/>
      </c>
      <c r="N1271" t="str">
        <f>IF(AND(טבלה20[[#This Row],[האם יש לאישה וסת דילוג?]]=1,טבלה20[[#This Row],[CycleNumber]]&gt;5),IF(AND(טבלה20[[#This Row],[LengthofCycle]]=F1268,F1270=F1267,F1269=F1266),1,""),"")</f>
        <v/>
      </c>
      <c r="O1271" t="str">
        <f>IF(OR(טבלה20[[#This Row],[פעילות]]="",L1270=""),"",IF(טבלה20[[#This Row],[פעילות]]=1,1,0))</f>
        <v/>
      </c>
      <c r="P1271" t="str">
        <f>IF(AND(טבלה20[[#This Row],[הפרש קבוע אחרון]]&lt;&gt;"",טבלה20[[#This Row],[CycleNumber]]&lt;B1272,B1272&lt;&gt;"",טבלה20[[#This Row],[פעילות]]&lt;4),IF(F1272-טבלה20[[#This Row],[LengthofCycle]]=טבלה20[[#This Row],[הפרש קבוע אחרון]],1,0),"")</f>
        <v/>
      </c>
      <c r="Q1271" s="14" t="str">
        <f>IF(טבלה20[[#This Row],[פעילות]]="","",IF(OR(Q1270="",AND(טבלה20[[#This Row],[דילוג]]=1,L1270=3)),1,Q1270+1))</f>
        <v/>
      </c>
      <c r="R1271" s="14" t="str">
        <f>IF(AND(טבלה20[[#This Row],[מחזורי פעילות]]=3,H1272=1,טבלה20[[#This Row],[הפרש קבוע אחרון]]&lt;&gt;J1272),1,"")</f>
        <v/>
      </c>
      <c r="S1271" s="14" t="str">
        <f>IF(AND(טבלה20[[#This Row],[מחזורי פעילות]]=3,H1272=1,טבלה20[[#This Row],[הפרש קבוע אחרון]]=J1272),1,"")</f>
        <v/>
      </c>
      <c r="T1271" s="14" t="str">
        <f>IF(AND(טבלה20[[#This Row],[דילוג]]=1,טבלה20[[#This Row],[הפרש קבוע אחרון]]=J1270,טבלה20[[#This Row],[מחזורי פעילות]]&gt;1),1,"")</f>
        <v/>
      </c>
      <c r="U1271" s="14" t="str">
        <f>IF(OR(AND(טבלה20[[#This Row],[מחזורי פעילות]]&lt;&gt;"",Q1272=""),AND(טבלה20[[#This Row],[פעילות]]=3,Q1272=1)),טבלה20[[#This Row],[מחזורי פעילות]],"")</f>
        <v/>
      </c>
      <c r="V1271" s="14" t="str">
        <f>IF(טבלה20[[#This Row],[באיזה מחזור נעקר אחרי קביעה?]]&lt;&gt;"",1,"")</f>
        <v/>
      </c>
      <c r="W1271" s="14" t="str">
        <f>IF(AND(טבלה20[[#This Row],[באיזה מחזור נעקר אחרי קביעה?]]&lt;&gt;"",טבלה20[[#This Row],[CycleNumber]]&gt;B1272),טבלה20[[#This Row],[באיזה מחזור נעקר אחרי קביעה?]],"")</f>
        <v/>
      </c>
      <c r="X1271" s="14" t="str">
        <f>IF(AND(טבלה20[[#This Row],[הפרש קבוע אחרון]]&lt;&gt;"",J1270=""),טבלה20[[#This Row],[CycleNumber]],"")</f>
        <v/>
      </c>
      <c r="Y1271" s="14" t="str">
        <f>IF(OR(טבלה20[[#This Row],[CycleNumber]]&gt;B1272,B1272=""),טבלה20[[#This Row],[CycleNumber]],"")</f>
        <v/>
      </c>
      <c r="Z12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1" t="s">
        <v>19</v>
      </c>
      <c r="AS1271">
        <v>16</v>
      </c>
      <c r="AT1271">
        <v>27</v>
      </c>
      <c r="AU1271">
        <f t="shared" si="41"/>
        <v>0</v>
      </c>
      <c r="AV1271" t="str">
        <f t="shared" si="42"/>
        <v/>
      </c>
    </row>
    <row r="1272" spans="1:48" x14ac:dyDescent="0.25">
      <c r="A1272" t="s">
        <v>19</v>
      </c>
      <c r="B1272">
        <v>18</v>
      </c>
      <c r="C1272">
        <v>0</v>
      </c>
      <c r="D1272">
        <v>1</v>
      </c>
      <c r="E1272">
        <v>0</v>
      </c>
      <c r="F1272">
        <v>29</v>
      </c>
      <c r="G1272">
        <f>טבלה20[[#This Row],[LengthofCycle]]+1</f>
        <v>30</v>
      </c>
      <c r="H1272" t="str">
        <f>IF(טבלה20[[#This Row],[CycleNumber]]&gt;2,IF(AND(טבלה20[[#This Row],[LengthofCycle]]-F1271=F1271-F1270,טבלה20[[#This Row],[LengthofCycle]]-F1271&lt;&gt;0),1,""),"")</f>
        <v/>
      </c>
      <c r="I1272" t="str">
        <f>IF(טבלה20[[#This Row],[דילוג]]=1,SUM(H1272:H1273),"")</f>
        <v/>
      </c>
      <c r="J1272">
        <f>IF(AND(טבלה20[[#This Row],[CycleNumber]]&gt;B1271,טבלה20[[#This Row],[CycleNumber]]&gt;2),IF(טבלה20[[#This Row],[דילוג]]=1,טבלה20[[#This Row],[LengthofCycle]]-F1271,J1271),"")</f>
        <v>-1</v>
      </c>
      <c r="K1272">
        <f>IF(AND(טבלה20[[#This Row],[CycleNumber]]&gt;B1271,טבלה20[[#This Row],[CycleNumber]]&gt;2),IF(טבלה20[[#This Row],[דילוג]]=1,1,IF(MAX(K1270:K1271)=1,1,IF(טבלה20[[#This Row],[LengthofCycle]]-F1271&lt;&gt;טבלה20[[#This Row],[הפרש קבוע אחרון]],0,""))),"")</f>
        <v>1</v>
      </c>
      <c r="L1272" t="str">
        <f>IF(טבלה20[[#This Row],[CycleNumber]]&lt;3,"",IF(טבלה20[[#This Row],[דילוג]]=1,1,IF(L1271="","",IF(טבלה20[[#This Row],[LengthofCycle]]-F1271=טבלה20[[#This Row],[הפרש קבוע אחרון]],1,IF(L1271+1&gt;3,"",L1271+1)))))</f>
        <v/>
      </c>
      <c r="M1272" t="str">
        <f>IF(AND(טבלה20[[#This Row],[פעילות]]=1,L1273=2,L1274=1,B1274&gt;טבלה20[[#This Row],[CycleNumber]]),1,"")</f>
        <v/>
      </c>
      <c r="N1272" t="str">
        <f>IF(AND(טבלה20[[#This Row],[האם יש לאישה וסת דילוג?]]=1,טבלה20[[#This Row],[CycleNumber]]&gt;5),IF(AND(טבלה20[[#This Row],[LengthofCycle]]=F1269,F1271=F1268,F1270=F1267),1,""),"")</f>
        <v/>
      </c>
      <c r="O1272" t="str">
        <f>IF(OR(טבלה20[[#This Row],[פעילות]]="",L1271=""),"",IF(טבלה20[[#This Row],[פעילות]]=1,1,0))</f>
        <v/>
      </c>
      <c r="P1272" t="str">
        <f>IF(AND(טבלה20[[#This Row],[הפרש קבוע אחרון]]&lt;&gt;"",טבלה20[[#This Row],[CycleNumber]]&lt;B1273,B1273&lt;&gt;"",טבלה20[[#This Row],[פעילות]]&lt;4),IF(F1273-טבלה20[[#This Row],[LengthofCycle]]=טבלה20[[#This Row],[הפרש קבוע אחרון]],1,0),"")</f>
        <v/>
      </c>
      <c r="Q1272" s="14" t="str">
        <f>IF(טבלה20[[#This Row],[פעילות]]="","",IF(OR(Q1271="",AND(טבלה20[[#This Row],[דילוג]]=1,L1271=3)),1,Q1271+1))</f>
        <v/>
      </c>
      <c r="R1272" s="14" t="str">
        <f>IF(AND(טבלה20[[#This Row],[מחזורי פעילות]]=3,H1273=1,טבלה20[[#This Row],[הפרש קבוע אחרון]]&lt;&gt;J1273),1,"")</f>
        <v/>
      </c>
      <c r="S1272" s="14" t="str">
        <f>IF(AND(טבלה20[[#This Row],[מחזורי פעילות]]=3,H1273=1,טבלה20[[#This Row],[הפרש קבוע אחרון]]=J1273),1,"")</f>
        <v/>
      </c>
      <c r="T1272" s="14" t="str">
        <f>IF(AND(טבלה20[[#This Row],[דילוג]]=1,טבלה20[[#This Row],[הפרש קבוע אחרון]]=J1271,טבלה20[[#This Row],[מחזורי פעילות]]&gt;1),1,"")</f>
        <v/>
      </c>
      <c r="U1272" s="14" t="str">
        <f>IF(OR(AND(טבלה20[[#This Row],[מחזורי פעילות]]&lt;&gt;"",Q1273=""),AND(טבלה20[[#This Row],[פעילות]]=3,Q1273=1)),טבלה20[[#This Row],[מחזורי פעילות]],"")</f>
        <v/>
      </c>
      <c r="V1272" s="14" t="str">
        <f>IF(טבלה20[[#This Row],[באיזה מחזור נעקר אחרי קביעה?]]&lt;&gt;"",1,"")</f>
        <v/>
      </c>
      <c r="W1272" s="14" t="str">
        <f>IF(AND(טבלה20[[#This Row],[באיזה מחזור נעקר אחרי קביעה?]]&lt;&gt;"",טבלה20[[#This Row],[CycleNumber]]&gt;B1273),טבלה20[[#This Row],[באיזה מחזור נעקר אחרי קביעה?]],"")</f>
        <v/>
      </c>
      <c r="X1272" s="14" t="str">
        <f>IF(AND(טבלה20[[#This Row],[הפרש קבוע אחרון]]&lt;&gt;"",J1271=""),טבלה20[[#This Row],[CycleNumber]],"")</f>
        <v/>
      </c>
      <c r="Y1272" s="14" t="str">
        <f>IF(OR(טבלה20[[#This Row],[CycleNumber]]&gt;B1273,B1273=""),טבלה20[[#This Row],[CycleNumber]],"")</f>
        <v/>
      </c>
      <c r="Z12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2" t="s">
        <v>19</v>
      </c>
      <c r="AS1272">
        <v>17</v>
      </c>
      <c r="AT1272">
        <v>27</v>
      </c>
      <c r="AU1272">
        <f t="shared" si="41"/>
        <v>0</v>
      </c>
      <c r="AV1272" t="str">
        <f t="shared" si="42"/>
        <v/>
      </c>
    </row>
    <row r="1273" spans="1:48" x14ac:dyDescent="0.25">
      <c r="A1273" t="s">
        <v>19</v>
      </c>
      <c r="B1273">
        <v>19</v>
      </c>
      <c r="C1273">
        <v>0</v>
      </c>
      <c r="D1273">
        <v>1</v>
      </c>
      <c r="E1273">
        <v>0</v>
      </c>
      <c r="F1273">
        <v>27</v>
      </c>
      <c r="G1273">
        <f>טבלה20[[#This Row],[LengthofCycle]]+1</f>
        <v>28</v>
      </c>
      <c r="H1273" t="str">
        <f>IF(טבלה20[[#This Row],[CycleNumber]]&gt;2,IF(AND(טבלה20[[#This Row],[LengthofCycle]]-F1272=F1272-F1271,טבלה20[[#This Row],[LengthofCycle]]-F1272&lt;&gt;0),1,""),"")</f>
        <v/>
      </c>
      <c r="I1273" t="str">
        <f>IF(טבלה20[[#This Row],[דילוג]]=1,SUM(H1273:H1274),"")</f>
        <v/>
      </c>
      <c r="J1273">
        <f>IF(AND(טבלה20[[#This Row],[CycleNumber]]&gt;B1272,טבלה20[[#This Row],[CycleNumber]]&gt;2),IF(טבלה20[[#This Row],[דילוג]]=1,טבלה20[[#This Row],[LengthofCycle]]-F1272,J1272),"")</f>
        <v>-1</v>
      </c>
      <c r="K1273">
        <f>IF(AND(טבלה20[[#This Row],[CycleNumber]]&gt;B1272,טבלה20[[#This Row],[CycleNumber]]&gt;2),IF(טבלה20[[#This Row],[דילוג]]=1,1,IF(MAX(K1271:K1272)=1,1,IF(טבלה20[[#This Row],[LengthofCycle]]-F1272&lt;&gt;טבלה20[[#This Row],[הפרש קבוע אחרון]],0,""))),"")</f>
        <v>1</v>
      </c>
      <c r="L1273" t="str">
        <f>IF(טבלה20[[#This Row],[CycleNumber]]&lt;3,"",IF(טבלה20[[#This Row],[דילוג]]=1,1,IF(L1272="","",IF(טבלה20[[#This Row],[LengthofCycle]]-F1272=טבלה20[[#This Row],[הפרש קבוע אחרון]],1,IF(L1272+1&gt;3,"",L1272+1)))))</f>
        <v/>
      </c>
      <c r="M1273" t="str">
        <f>IF(AND(טבלה20[[#This Row],[פעילות]]=1,L1274=2,L1275=1,B1275&gt;טבלה20[[#This Row],[CycleNumber]]),1,"")</f>
        <v/>
      </c>
      <c r="N1273" t="str">
        <f>IF(AND(טבלה20[[#This Row],[האם יש לאישה וסת דילוג?]]=1,טבלה20[[#This Row],[CycleNumber]]&gt;5),IF(AND(טבלה20[[#This Row],[LengthofCycle]]=F1270,F1272=F1269,F1271=F1268),1,""),"")</f>
        <v/>
      </c>
      <c r="O1273" t="str">
        <f>IF(OR(טבלה20[[#This Row],[פעילות]]="",L1272=""),"",IF(טבלה20[[#This Row],[פעילות]]=1,1,0))</f>
        <v/>
      </c>
      <c r="P1273" t="str">
        <f>IF(AND(טבלה20[[#This Row],[הפרש קבוע אחרון]]&lt;&gt;"",טבלה20[[#This Row],[CycleNumber]]&lt;B1274,B1274&lt;&gt;"",טבלה20[[#This Row],[פעילות]]&lt;4),IF(F1274-טבלה20[[#This Row],[LengthofCycle]]=טבלה20[[#This Row],[הפרש קבוע אחרון]],1,0),"")</f>
        <v/>
      </c>
      <c r="Q1273" s="14" t="str">
        <f>IF(טבלה20[[#This Row],[פעילות]]="","",IF(OR(Q1272="",AND(טבלה20[[#This Row],[דילוג]]=1,L1272=3)),1,Q1272+1))</f>
        <v/>
      </c>
      <c r="R1273" s="14" t="str">
        <f>IF(AND(טבלה20[[#This Row],[מחזורי פעילות]]=3,H1274=1,טבלה20[[#This Row],[הפרש קבוע אחרון]]&lt;&gt;J1274),1,"")</f>
        <v/>
      </c>
      <c r="S1273" s="14" t="str">
        <f>IF(AND(טבלה20[[#This Row],[מחזורי פעילות]]=3,H1274=1,טבלה20[[#This Row],[הפרש קבוע אחרון]]=J1274),1,"")</f>
        <v/>
      </c>
      <c r="T1273" s="14" t="str">
        <f>IF(AND(טבלה20[[#This Row],[דילוג]]=1,טבלה20[[#This Row],[הפרש קבוע אחרון]]=J1272,טבלה20[[#This Row],[מחזורי פעילות]]&gt;1),1,"")</f>
        <v/>
      </c>
      <c r="U1273" s="14" t="str">
        <f>IF(OR(AND(טבלה20[[#This Row],[מחזורי פעילות]]&lt;&gt;"",Q1274=""),AND(טבלה20[[#This Row],[פעילות]]=3,Q1274=1)),טבלה20[[#This Row],[מחזורי פעילות]],"")</f>
        <v/>
      </c>
      <c r="V1273" s="14" t="str">
        <f>IF(טבלה20[[#This Row],[באיזה מחזור נעקר אחרי קביעה?]]&lt;&gt;"",1,"")</f>
        <v/>
      </c>
      <c r="W1273" s="14" t="str">
        <f>IF(AND(טבלה20[[#This Row],[באיזה מחזור נעקר אחרי קביעה?]]&lt;&gt;"",טבלה20[[#This Row],[CycleNumber]]&gt;B1274),טבלה20[[#This Row],[באיזה מחזור נעקר אחרי קביעה?]],"")</f>
        <v/>
      </c>
      <c r="X1273" s="14" t="str">
        <f>IF(AND(טבלה20[[#This Row],[הפרש קבוע אחרון]]&lt;&gt;"",J1272=""),טבלה20[[#This Row],[CycleNumber]],"")</f>
        <v/>
      </c>
      <c r="Y1273" s="14" t="str">
        <f>IF(OR(טבלה20[[#This Row],[CycleNumber]]&gt;B1274,B1274=""),טבלה20[[#This Row],[CycleNumber]],"")</f>
        <v/>
      </c>
      <c r="Z12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3" t="s">
        <v>19</v>
      </c>
      <c r="AS1273">
        <v>18</v>
      </c>
      <c r="AT1273">
        <v>29</v>
      </c>
      <c r="AU1273">
        <f t="shared" si="41"/>
        <v>0</v>
      </c>
      <c r="AV1273" t="str">
        <f t="shared" si="42"/>
        <v/>
      </c>
    </row>
    <row r="1274" spans="1:48" x14ac:dyDescent="0.25">
      <c r="A1274" t="s">
        <v>19</v>
      </c>
      <c r="B1274">
        <v>20</v>
      </c>
      <c r="C1274">
        <v>0</v>
      </c>
      <c r="D1274">
        <v>1</v>
      </c>
      <c r="E1274">
        <v>0</v>
      </c>
      <c r="F1274">
        <v>27</v>
      </c>
      <c r="G1274">
        <f>טבלה20[[#This Row],[LengthofCycle]]+1</f>
        <v>28</v>
      </c>
      <c r="H1274" t="str">
        <f>IF(טבלה20[[#This Row],[CycleNumber]]&gt;2,IF(AND(טבלה20[[#This Row],[LengthofCycle]]-F1273=F1273-F1272,טבלה20[[#This Row],[LengthofCycle]]-F1273&lt;&gt;0),1,""),"")</f>
        <v/>
      </c>
      <c r="I1274" t="str">
        <f>IF(טבלה20[[#This Row],[דילוג]]=1,SUM(H1274:H1275),"")</f>
        <v/>
      </c>
      <c r="J1274">
        <f>IF(AND(טבלה20[[#This Row],[CycleNumber]]&gt;B1273,טבלה20[[#This Row],[CycleNumber]]&gt;2),IF(טבלה20[[#This Row],[דילוג]]=1,טבלה20[[#This Row],[LengthofCycle]]-F1273,J1273),"")</f>
        <v>-1</v>
      </c>
      <c r="K1274">
        <f>IF(AND(טבלה20[[#This Row],[CycleNumber]]&gt;B1273,טבלה20[[#This Row],[CycleNumber]]&gt;2),IF(טבלה20[[#This Row],[דילוג]]=1,1,IF(MAX(K1272:K1273)=1,1,IF(טבלה20[[#This Row],[LengthofCycle]]-F1273&lt;&gt;טבלה20[[#This Row],[הפרש קבוע אחרון]],0,""))),"")</f>
        <v>1</v>
      </c>
      <c r="L1274" t="str">
        <f>IF(טבלה20[[#This Row],[CycleNumber]]&lt;3,"",IF(טבלה20[[#This Row],[דילוג]]=1,1,IF(L1273="","",IF(טבלה20[[#This Row],[LengthofCycle]]-F1273=טבלה20[[#This Row],[הפרש קבוע אחרון]],1,IF(L1273+1&gt;3,"",L1273+1)))))</f>
        <v/>
      </c>
      <c r="M1274" t="str">
        <f>IF(AND(טבלה20[[#This Row],[פעילות]]=1,L1275=2,L1276=1,B1276&gt;טבלה20[[#This Row],[CycleNumber]]),1,"")</f>
        <v/>
      </c>
      <c r="N1274" t="str">
        <f>IF(AND(טבלה20[[#This Row],[האם יש לאישה וסת דילוג?]]=1,טבלה20[[#This Row],[CycleNumber]]&gt;5),IF(AND(טבלה20[[#This Row],[LengthofCycle]]=F1271,F1273=F1270,F1272=F1269),1,""),"")</f>
        <v/>
      </c>
      <c r="O1274" t="str">
        <f>IF(OR(טבלה20[[#This Row],[פעילות]]="",L1273=""),"",IF(טבלה20[[#This Row],[פעילות]]=1,1,0))</f>
        <v/>
      </c>
      <c r="P1274" t="str">
        <f>IF(AND(טבלה20[[#This Row],[הפרש קבוע אחרון]]&lt;&gt;"",טבלה20[[#This Row],[CycleNumber]]&lt;B1275,B1275&lt;&gt;"",טבלה20[[#This Row],[פעילות]]&lt;4),IF(F1275-טבלה20[[#This Row],[LengthofCycle]]=טבלה20[[#This Row],[הפרש קבוע אחרון]],1,0),"")</f>
        <v/>
      </c>
      <c r="Q1274" s="14" t="str">
        <f>IF(טבלה20[[#This Row],[פעילות]]="","",IF(OR(Q1273="",AND(טבלה20[[#This Row],[דילוג]]=1,L1273=3)),1,Q1273+1))</f>
        <v/>
      </c>
      <c r="R1274" s="14" t="str">
        <f>IF(AND(טבלה20[[#This Row],[מחזורי פעילות]]=3,H1275=1,טבלה20[[#This Row],[הפרש קבוע אחרון]]&lt;&gt;J1275),1,"")</f>
        <v/>
      </c>
      <c r="S1274" s="14" t="str">
        <f>IF(AND(טבלה20[[#This Row],[מחזורי פעילות]]=3,H1275=1,טבלה20[[#This Row],[הפרש קבוע אחרון]]=J1275),1,"")</f>
        <v/>
      </c>
      <c r="T1274" s="14" t="str">
        <f>IF(AND(טבלה20[[#This Row],[דילוג]]=1,טבלה20[[#This Row],[הפרש קבוע אחרון]]=J1273,טבלה20[[#This Row],[מחזורי פעילות]]&gt;1),1,"")</f>
        <v/>
      </c>
      <c r="U1274" s="14" t="str">
        <f>IF(OR(AND(טבלה20[[#This Row],[מחזורי פעילות]]&lt;&gt;"",Q1275=""),AND(טבלה20[[#This Row],[פעילות]]=3,Q1275=1)),טבלה20[[#This Row],[מחזורי פעילות]],"")</f>
        <v/>
      </c>
      <c r="V1274" s="14" t="str">
        <f>IF(טבלה20[[#This Row],[באיזה מחזור נעקר אחרי קביעה?]]&lt;&gt;"",1,"")</f>
        <v/>
      </c>
      <c r="W1274" s="14" t="str">
        <f>IF(AND(טבלה20[[#This Row],[באיזה מחזור נעקר אחרי קביעה?]]&lt;&gt;"",טבלה20[[#This Row],[CycleNumber]]&gt;B1275),טבלה20[[#This Row],[באיזה מחזור נעקר אחרי קביעה?]],"")</f>
        <v/>
      </c>
      <c r="X1274" s="14" t="str">
        <f>IF(AND(טבלה20[[#This Row],[הפרש קבוע אחרון]]&lt;&gt;"",J1273=""),טבלה20[[#This Row],[CycleNumber]],"")</f>
        <v/>
      </c>
      <c r="Y1274" s="14" t="str">
        <f>IF(OR(טבלה20[[#This Row],[CycleNumber]]&gt;B1275,B1275=""),טבלה20[[#This Row],[CycleNumber]],"")</f>
        <v/>
      </c>
      <c r="Z12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4" t="s">
        <v>19</v>
      </c>
      <c r="AS1274">
        <v>19</v>
      </c>
      <c r="AT1274">
        <v>27</v>
      </c>
      <c r="AU1274">
        <f t="shared" si="41"/>
        <v>0</v>
      </c>
      <c r="AV1274" t="str">
        <f t="shared" si="42"/>
        <v/>
      </c>
    </row>
    <row r="1275" spans="1:48" x14ac:dyDescent="0.25">
      <c r="A1275" t="s">
        <v>19</v>
      </c>
      <c r="B1275">
        <v>21</v>
      </c>
      <c r="C1275">
        <v>0</v>
      </c>
      <c r="D1275">
        <v>1</v>
      </c>
      <c r="E1275">
        <v>0</v>
      </c>
      <c r="F1275">
        <v>26</v>
      </c>
      <c r="G1275">
        <f>טבלה20[[#This Row],[LengthofCycle]]+1</f>
        <v>27</v>
      </c>
      <c r="H1275" t="str">
        <f>IF(טבלה20[[#This Row],[CycleNumber]]&gt;2,IF(AND(טבלה20[[#This Row],[LengthofCycle]]-F1274=F1274-F1273,טבלה20[[#This Row],[LengthofCycle]]-F1274&lt;&gt;0),1,""),"")</f>
        <v/>
      </c>
      <c r="I1275" t="str">
        <f>IF(טבלה20[[#This Row],[דילוג]]=1,SUM(H1275:H1276),"")</f>
        <v/>
      </c>
      <c r="J1275">
        <f>IF(AND(טבלה20[[#This Row],[CycleNumber]]&gt;B1274,טבלה20[[#This Row],[CycleNumber]]&gt;2),IF(טבלה20[[#This Row],[דילוג]]=1,טבלה20[[#This Row],[LengthofCycle]]-F1274,J1274),"")</f>
        <v>-1</v>
      </c>
      <c r="K1275">
        <f>IF(AND(טבלה20[[#This Row],[CycleNumber]]&gt;B1274,טבלה20[[#This Row],[CycleNumber]]&gt;2),IF(טבלה20[[#This Row],[דילוג]]=1,1,IF(MAX(K1273:K1274)=1,1,IF(טבלה20[[#This Row],[LengthofCycle]]-F1274&lt;&gt;טבלה20[[#This Row],[הפרש קבוע אחרון]],0,""))),"")</f>
        <v>1</v>
      </c>
      <c r="L1275" t="str">
        <f>IF(טבלה20[[#This Row],[CycleNumber]]&lt;3,"",IF(טבלה20[[#This Row],[דילוג]]=1,1,IF(L1274="","",IF(טבלה20[[#This Row],[LengthofCycle]]-F1274=טבלה20[[#This Row],[הפרש קבוע אחרון]],1,IF(L1274+1&gt;3,"",L1274+1)))))</f>
        <v/>
      </c>
      <c r="M1275" t="str">
        <f>IF(AND(טבלה20[[#This Row],[פעילות]]=1,L1276=2,L1277=1,B1277&gt;טבלה20[[#This Row],[CycleNumber]]),1,"")</f>
        <v/>
      </c>
      <c r="N1275" t="str">
        <f>IF(AND(טבלה20[[#This Row],[האם יש לאישה וסת דילוג?]]=1,טבלה20[[#This Row],[CycleNumber]]&gt;5),IF(AND(טבלה20[[#This Row],[LengthofCycle]]=F1272,F1274=F1271,F1273=F1270),1,""),"")</f>
        <v/>
      </c>
      <c r="O1275" t="str">
        <f>IF(OR(טבלה20[[#This Row],[פעילות]]="",L1274=""),"",IF(טבלה20[[#This Row],[פעילות]]=1,1,0))</f>
        <v/>
      </c>
      <c r="P1275" t="str">
        <f>IF(AND(טבלה20[[#This Row],[הפרש קבוע אחרון]]&lt;&gt;"",טבלה20[[#This Row],[CycleNumber]]&lt;B1276,B1276&lt;&gt;"",טבלה20[[#This Row],[פעילות]]&lt;4),IF(F1276-טבלה20[[#This Row],[LengthofCycle]]=טבלה20[[#This Row],[הפרש קבוע אחרון]],1,0),"")</f>
        <v/>
      </c>
      <c r="Q1275" s="14" t="str">
        <f>IF(טבלה20[[#This Row],[פעילות]]="","",IF(OR(Q1274="",AND(טבלה20[[#This Row],[דילוג]]=1,L1274=3)),1,Q1274+1))</f>
        <v/>
      </c>
      <c r="R1275" s="14" t="str">
        <f>IF(AND(טבלה20[[#This Row],[מחזורי פעילות]]=3,H1276=1,טבלה20[[#This Row],[הפרש קבוע אחרון]]&lt;&gt;J1276),1,"")</f>
        <v/>
      </c>
      <c r="S1275" s="14" t="str">
        <f>IF(AND(טבלה20[[#This Row],[מחזורי פעילות]]=3,H1276=1,טבלה20[[#This Row],[הפרש קבוע אחרון]]=J1276),1,"")</f>
        <v/>
      </c>
      <c r="T1275" s="14" t="str">
        <f>IF(AND(טבלה20[[#This Row],[דילוג]]=1,טבלה20[[#This Row],[הפרש קבוע אחרון]]=J1274,טבלה20[[#This Row],[מחזורי פעילות]]&gt;1),1,"")</f>
        <v/>
      </c>
      <c r="U1275" s="14" t="str">
        <f>IF(OR(AND(טבלה20[[#This Row],[מחזורי פעילות]]&lt;&gt;"",Q1276=""),AND(טבלה20[[#This Row],[פעילות]]=3,Q1276=1)),טבלה20[[#This Row],[מחזורי פעילות]],"")</f>
        <v/>
      </c>
      <c r="V1275" s="14" t="str">
        <f>IF(טבלה20[[#This Row],[באיזה מחזור נעקר אחרי קביעה?]]&lt;&gt;"",1,"")</f>
        <v/>
      </c>
      <c r="W1275" s="14" t="str">
        <f>IF(AND(טבלה20[[#This Row],[באיזה מחזור נעקר אחרי קביעה?]]&lt;&gt;"",טבלה20[[#This Row],[CycleNumber]]&gt;B1276),טבלה20[[#This Row],[באיזה מחזור נעקר אחרי קביעה?]],"")</f>
        <v/>
      </c>
      <c r="X1275" s="14" t="str">
        <f>IF(AND(טבלה20[[#This Row],[הפרש קבוע אחרון]]&lt;&gt;"",J1274=""),טבלה20[[#This Row],[CycleNumber]],"")</f>
        <v/>
      </c>
      <c r="Y1275" s="14" t="str">
        <f>IF(OR(טבלה20[[#This Row],[CycleNumber]]&gt;B1276,B1276=""),טבלה20[[#This Row],[CycleNumber]],"")</f>
        <v/>
      </c>
      <c r="Z12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5" t="s">
        <v>19</v>
      </c>
      <c r="AS1275">
        <v>20</v>
      </c>
      <c r="AT1275">
        <v>27</v>
      </c>
      <c r="AU1275">
        <f t="shared" si="41"/>
        <v>0</v>
      </c>
      <c r="AV1275" t="str">
        <f t="shared" si="42"/>
        <v/>
      </c>
    </row>
    <row r="1276" spans="1:48" x14ac:dyDescent="0.25">
      <c r="A1276" t="s">
        <v>19</v>
      </c>
      <c r="B1276">
        <v>22</v>
      </c>
      <c r="C1276">
        <v>0</v>
      </c>
      <c r="D1276">
        <v>1</v>
      </c>
      <c r="E1276">
        <v>0</v>
      </c>
      <c r="F1276">
        <v>26</v>
      </c>
      <c r="G1276">
        <f>טבלה20[[#This Row],[LengthofCycle]]+1</f>
        <v>27</v>
      </c>
      <c r="H1276" t="str">
        <f>IF(טבלה20[[#This Row],[CycleNumber]]&gt;2,IF(AND(טבלה20[[#This Row],[LengthofCycle]]-F1275=F1275-F1274,טבלה20[[#This Row],[LengthofCycle]]-F1275&lt;&gt;0),1,""),"")</f>
        <v/>
      </c>
      <c r="I1276" t="str">
        <f>IF(טבלה20[[#This Row],[דילוג]]=1,SUM(H1276:H1277),"")</f>
        <v/>
      </c>
      <c r="J1276">
        <f>IF(AND(טבלה20[[#This Row],[CycleNumber]]&gt;B1275,טבלה20[[#This Row],[CycleNumber]]&gt;2),IF(טבלה20[[#This Row],[דילוג]]=1,טבלה20[[#This Row],[LengthofCycle]]-F1275,J1275),"")</f>
        <v>-1</v>
      </c>
      <c r="K1276">
        <f>IF(AND(טבלה20[[#This Row],[CycleNumber]]&gt;B1275,טבלה20[[#This Row],[CycleNumber]]&gt;2),IF(טבלה20[[#This Row],[דילוג]]=1,1,IF(MAX(K1274:K1275)=1,1,IF(טבלה20[[#This Row],[LengthofCycle]]-F1275&lt;&gt;טבלה20[[#This Row],[הפרש קבוע אחרון]],0,""))),"")</f>
        <v>1</v>
      </c>
      <c r="L1276" t="str">
        <f>IF(טבלה20[[#This Row],[CycleNumber]]&lt;3,"",IF(טבלה20[[#This Row],[דילוג]]=1,1,IF(L1275="","",IF(טבלה20[[#This Row],[LengthofCycle]]-F1275=טבלה20[[#This Row],[הפרש קבוע אחרון]],1,IF(L1275+1&gt;3,"",L1275+1)))))</f>
        <v/>
      </c>
      <c r="M1276" t="str">
        <f>IF(AND(טבלה20[[#This Row],[פעילות]]=1,L1277=2,L1278=1,B1278&gt;טבלה20[[#This Row],[CycleNumber]]),1,"")</f>
        <v/>
      </c>
      <c r="N1276" t="str">
        <f>IF(AND(טבלה20[[#This Row],[האם יש לאישה וסת דילוג?]]=1,טבלה20[[#This Row],[CycleNumber]]&gt;5),IF(AND(טבלה20[[#This Row],[LengthofCycle]]=F1273,F1275=F1272,F1274=F1271),1,""),"")</f>
        <v/>
      </c>
      <c r="O1276" t="str">
        <f>IF(OR(טבלה20[[#This Row],[פעילות]]="",L1275=""),"",IF(טבלה20[[#This Row],[פעילות]]=1,1,0))</f>
        <v/>
      </c>
      <c r="P1276" t="str">
        <f>IF(AND(טבלה20[[#This Row],[הפרש קבוע אחרון]]&lt;&gt;"",טבלה20[[#This Row],[CycleNumber]]&lt;B1277,B1277&lt;&gt;"",טבלה20[[#This Row],[פעילות]]&lt;4),IF(F1277-טבלה20[[#This Row],[LengthofCycle]]=טבלה20[[#This Row],[הפרש קבוע אחרון]],1,0),"")</f>
        <v/>
      </c>
      <c r="Q1276" s="14" t="str">
        <f>IF(טבלה20[[#This Row],[פעילות]]="","",IF(OR(Q1275="",AND(טבלה20[[#This Row],[דילוג]]=1,L1275=3)),1,Q1275+1))</f>
        <v/>
      </c>
      <c r="R1276" s="14" t="str">
        <f>IF(AND(טבלה20[[#This Row],[מחזורי פעילות]]=3,H1277=1,טבלה20[[#This Row],[הפרש קבוע אחרון]]&lt;&gt;J1277),1,"")</f>
        <v/>
      </c>
      <c r="S1276" s="14" t="str">
        <f>IF(AND(טבלה20[[#This Row],[מחזורי פעילות]]=3,H1277=1,טבלה20[[#This Row],[הפרש קבוע אחרון]]=J1277),1,"")</f>
        <v/>
      </c>
      <c r="T1276" s="14" t="str">
        <f>IF(AND(טבלה20[[#This Row],[דילוג]]=1,טבלה20[[#This Row],[הפרש קבוע אחרון]]=J1275,טבלה20[[#This Row],[מחזורי פעילות]]&gt;1),1,"")</f>
        <v/>
      </c>
      <c r="U1276" s="14" t="str">
        <f>IF(OR(AND(טבלה20[[#This Row],[מחזורי פעילות]]&lt;&gt;"",Q1277=""),AND(טבלה20[[#This Row],[פעילות]]=3,Q1277=1)),טבלה20[[#This Row],[מחזורי פעילות]],"")</f>
        <v/>
      </c>
      <c r="V1276" s="14" t="str">
        <f>IF(טבלה20[[#This Row],[באיזה מחזור נעקר אחרי קביעה?]]&lt;&gt;"",1,"")</f>
        <v/>
      </c>
      <c r="W1276" s="14" t="str">
        <f>IF(AND(טבלה20[[#This Row],[באיזה מחזור נעקר אחרי קביעה?]]&lt;&gt;"",טבלה20[[#This Row],[CycleNumber]]&gt;B1277),טבלה20[[#This Row],[באיזה מחזור נעקר אחרי קביעה?]],"")</f>
        <v/>
      </c>
      <c r="X1276" s="14" t="str">
        <f>IF(AND(טבלה20[[#This Row],[הפרש קבוע אחרון]]&lt;&gt;"",J1275=""),טבלה20[[#This Row],[CycleNumber]],"")</f>
        <v/>
      </c>
      <c r="Y1276" s="14" t="str">
        <f>IF(OR(טבלה20[[#This Row],[CycleNumber]]&gt;B1277,B1277=""),טבלה20[[#This Row],[CycleNumber]],"")</f>
        <v/>
      </c>
      <c r="Z12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6" t="s">
        <v>19</v>
      </c>
      <c r="AS1276">
        <v>21</v>
      </c>
      <c r="AT1276">
        <v>26</v>
      </c>
      <c r="AU1276">
        <f t="shared" si="41"/>
        <v>0</v>
      </c>
      <c r="AV1276" t="str">
        <f t="shared" si="42"/>
        <v/>
      </c>
    </row>
    <row r="1277" spans="1:48" x14ac:dyDescent="0.25">
      <c r="A1277" t="s">
        <v>19</v>
      </c>
      <c r="B1277">
        <v>23</v>
      </c>
      <c r="C1277">
        <v>0</v>
      </c>
      <c r="D1277">
        <v>1</v>
      </c>
      <c r="E1277">
        <v>0</v>
      </c>
      <c r="F1277">
        <v>27</v>
      </c>
      <c r="G1277">
        <f>טבלה20[[#This Row],[LengthofCycle]]+1</f>
        <v>28</v>
      </c>
      <c r="H1277" t="str">
        <f>IF(טבלה20[[#This Row],[CycleNumber]]&gt;2,IF(AND(טבלה20[[#This Row],[LengthofCycle]]-F1276=F1276-F1275,טבלה20[[#This Row],[LengthofCycle]]-F1276&lt;&gt;0),1,""),"")</f>
        <v/>
      </c>
      <c r="I1277" t="str">
        <f>IF(טבלה20[[#This Row],[דילוג]]=1,SUM(H1277:H1278),"")</f>
        <v/>
      </c>
      <c r="J1277">
        <f>IF(AND(טבלה20[[#This Row],[CycleNumber]]&gt;B1276,טבלה20[[#This Row],[CycleNumber]]&gt;2),IF(טבלה20[[#This Row],[דילוג]]=1,טבלה20[[#This Row],[LengthofCycle]]-F1276,J1276),"")</f>
        <v>-1</v>
      </c>
      <c r="K1277">
        <f>IF(AND(טבלה20[[#This Row],[CycleNumber]]&gt;B1276,טבלה20[[#This Row],[CycleNumber]]&gt;2),IF(טבלה20[[#This Row],[דילוג]]=1,1,IF(MAX(K1275:K1276)=1,1,IF(טבלה20[[#This Row],[LengthofCycle]]-F1276&lt;&gt;טבלה20[[#This Row],[הפרש קבוע אחרון]],0,""))),"")</f>
        <v>1</v>
      </c>
      <c r="L1277" t="str">
        <f>IF(טבלה20[[#This Row],[CycleNumber]]&lt;3,"",IF(טבלה20[[#This Row],[דילוג]]=1,1,IF(L1276="","",IF(טבלה20[[#This Row],[LengthofCycle]]-F1276=טבלה20[[#This Row],[הפרש קבוע אחרון]],1,IF(L1276+1&gt;3,"",L1276+1)))))</f>
        <v/>
      </c>
      <c r="M1277" t="str">
        <f>IF(AND(טבלה20[[#This Row],[פעילות]]=1,L1278=2,L1279=1,B1279&gt;טבלה20[[#This Row],[CycleNumber]]),1,"")</f>
        <v/>
      </c>
      <c r="N1277" t="str">
        <f>IF(AND(טבלה20[[#This Row],[האם יש לאישה וסת דילוג?]]=1,טבלה20[[#This Row],[CycleNumber]]&gt;5),IF(AND(טבלה20[[#This Row],[LengthofCycle]]=F1274,F1276=F1273,F1275=F1272),1,""),"")</f>
        <v/>
      </c>
      <c r="O1277" t="str">
        <f>IF(OR(טבלה20[[#This Row],[פעילות]]="",L1276=""),"",IF(טבלה20[[#This Row],[פעילות]]=1,1,0))</f>
        <v/>
      </c>
      <c r="P1277" t="str">
        <f>IF(AND(טבלה20[[#This Row],[הפרש קבוע אחרון]]&lt;&gt;"",טבלה20[[#This Row],[CycleNumber]]&lt;B1278,B1278&lt;&gt;"",טבלה20[[#This Row],[פעילות]]&lt;4),IF(F1278-טבלה20[[#This Row],[LengthofCycle]]=טבלה20[[#This Row],[הפרש קבוע אחרון]],1,0),"")</f>
        <v/>
      </c>
      <c r="Q1277" s="14" t="str">
        <f>IF(טבלה20[[#This Row],[פעילות]]="","",IF(OR(Q1276="",AND(טבלה20[[#This Row],[דילוג]]=1,L1276=3)),1,Q1276+1))</f>
        <v/>
      </c>
      <c r="R1277" s="14" t="str">
        <f>IF(AND(טבלה20[[#This Row],[מחזורי פעילות]]=3,H1278=1,טבלה20[[#This Row],[הפרש קבוע אחרון]]&lt;&gt;J1278),1,"")</f>
        <v/>
      </c>
      <c r="S1277" s="14" t="str">
        <f>IF(AND(טבלה20[[#This Row],[מחזורי פעילות]]=3,H1278=1,טבלה20[[#This Row],[הפרש קבוע אחרון]]=J1278),1,"")</f>
        <v/>
      </c>
      <c r="T1277" s="14" t="str">
        <f>IF(AND(טבלה20[[#This Row],[דילוג]]=1,טבלה20[[#This Row],[הפרש קבוע אחרון]]=J1276,טבלה20[[#This Row],[מחזורי פעילות]]&gt;1),1,"")</f>
        <v/>
      </c>
      <c r="U1277" s="14" t="str">
        <f>IF(OR(AND(טבלה20[[#This Row],[מחזורי פעילות]]&lt;&gt;"",Q1278=""),AND(טבלה20[[#This Row],[פעילות]]=3,Q1278=1)),טבלה20[[#This Row],[מחזורי פעילות]],"")</f>
        <v/>
      </c>
      <c r="V1277" s="14" t="str">
        <f>IF(טבלה20[[#This Row],[באיזה מחזור נעקר אחרי קביעה?]]&lt;&gt;"",1,"")</f>
        <v/>
      </c>
      <c r="W1277" s="14" t="str">
        <f>IF(AND(טבלה20[[#This Row],[באיזה מחזור נעקר אחרי קביעה?]]&lt;&gt;"",טבלה20[[#This Row],[CycleNumber]]&gt;B1278),טבלה20[[#This Row],[באיזה מחזור נעקר אחרי קביעה?]],"")</f>
        <v/>
      </c>
      <c r="X1277" s="14" t="str">
        <f>IF(AND(טבלה20[[#This Row],[הפרש קבוע אחרון]]&lt;&gt;"",J1276=""),טבלה20[[#This Row],[CycleNumber]],"")</f>
        <v/>
      </c>
      <c r="Y1277" s="14" t="str">
        <f>IF(OR(טבלה20[[#This Row],[CycleNumber]]&gt;B1278,B1278=""),טבלה20[[#This Row],[CycleNumber]],"")</f>
        <v/>
      </c>
      <c r="Z12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7" t="s">
        <v>19</v>
      </c>
      <c r="AS1277">
        <v>22</v>
      </c>
      <c r="AT1277">
        <v>26</v>
      </c>
      <c r="AU1277">
        <f t="shared" si="41"/>
        <v>0</v>
      </c>
      <c r="AV1277" t="str">
        <f t="shared" si="42"/>
        <v/>
      </c>
    </row>
    <row r="1278" spans="1:48" x14ac:dyDescent="0.25">
      <c r="A1278" t="s">
        <v>19</v>
      </c>
      <c r="B1278">
        <v>24</v>
      </c>
      <c r="C1278">
        <v>0</v>
      </c>
      <c r="D1278">
        <v>1</v>
      </c>
      <c r="E1278">
        <v>0</v>
      </c>
      <c r="F1278">
        <v>27</v>
      </c>
      <c r="G1278">
        <f>טבלה20[[#This Row],[LengthofCycle]]+1</f>
        <v>28</v>
      </c>
      <c r="H1278" t="str">
        <f>IF(טבלה20[[#This Row],[CycleNumber]]&gt;2,IF(AND(טבלה20[[#This Row],[LengthofCycle]]-F1277=F1277-F1276,טבלה20[[#This Row],[LengthofCycle]]-F1277&lt;&gt;0),1,""),"")</f>
        <v/>
      </c>
      <c r="I1278" t="str">
        <f>IF(טבלה20[[#This Row],[דילוג]]=1,SUM(H1278:H1279),"")</f>
        <v/>
      </c>
      <c r="J1278">
        <f>IF(AND(טבלה20[[#This Row],[CycleNumber]]&gt;B1277,טבלה20[[#This Row],[CycleNumber]]&gt;2),IF(טבלה20[[#This Row],[דילוג]]=1,טבלה20[[#This Row],[LengthofCycle]]-F1277,J1277),"")</f>
        <v>-1</v>
      </c>
      <c r="K1278">
        <f>IF(AND(טבלה20[[#This Row],[CycleNumber]]&gt;B1277,טבלה20[[#This Row],[CycleNumber]]&gt;2),IF(טבלה20[[#This Row],[דילוג]]=1,1,IF(MAX(K1276:K1277)=1,1,IF(טבלה20[[#This Row],[LengthofCycle]]-F1277&lt;&gt;טבלה20[[#This Row],[הפרש קבוע אחרון]],0,""))),"")</f>
        <v>1</v>
      </c>
      <c r="L1278" t="str">
        <f>IF(טבלה20[[#This Row],[CycleNumber]]&lt;3,"",IF(טבלה20[[#This Row],[דילוג]]=1,1,IF(L1277="","",IF(טבלה20[[#This Row],[LengthofCycle]]-F1277=טבלה20[[#This Row],[הפרש קבוע אחרון]],1,IF(L1277+1&gt;3,"",L1277+1)))))</f>
        <v/>
      </c>
      <c r="M1278" t="str">
        <f>IF(AND(טבלה20[[#This Row],[פעילות]]=1,L1279=2,L1280=1,B1280&gt;טבלה20[[#This Row],[CycleNumber]]),1,"")</f>
        <v/>
      </c>
      <c r="N1278" t="str">
        <f>IF(AND(טבלה20[[#This Row],[האם יש לאישה וסת דילוג?]]=1,טבלה20[[#This Row],[CycleNumber]]&gt;5),IF(AND(טבלה20[[#This Row],[LengthofCycle]]=F1275,F1277=F1274,F1276=F1273),1,""),"")</f>
        <v/>
      </c>
      <c r="O1278" t="str">
        <f>IF(OR(טבלה20[[#This Row],[פעילות]]="",L1277=""),"",IF(טבלה20[[#This Row],[פעילות]]=1,1,0))</f>
        <v/>
      </c>
      <c r="P1278" t="str">
        <f>IF(AND(טבלה20[[#This Row],[הפרש קבוע אחרון]]&lt;&gt;"",טבלה20[[#This Row],[CycleNumber]]&lt;B1279,B1279&lt;&gt;"",טבלה20[[#This Row],[פעילות]]&lt;4),IF(F1279-טבלה20[[#This Row],[LengthofCycle]]=טבלה20[[#This Row],[הפרש קבוע אחרון]],1,0),"")</f>
        <v/>
      </c>
      <c r="Q1278" s="14" t="str">
        <f>IF(טבלה20[[#This Row],[פעילות]]="","",IF(OR(Q1277="",AND(טבלה20[[#This Row],[דילוג]]=1,L1277=3)),1,Q1277+1))</f>
        <v/>
      </c>
      <c r="R1278" s="14" t="str">
        <f>IF(AND(טבלה20[[#This Row],[מחזורי פעילות]]=3,H1279=1,טבלה20[[#This Row],[הפרש קבוע אחרון]]&lt;&gt;J1279),1,"")</f>
        <v/>
      </c>
      <c r="S1278" s="14" t="str">
        <f>IF(AND(טבלה20[[#This Row],[מחזורי פעילות]]=3,H1279=1,טבלה20[[#This Row],[הפרש קבוע אחרון]]=J1279),1,"")</f>
        <v/>
      </c>
      <c r="T1278" s="14" t="str">
        <f>IF(AND(טבלה20[[#This Row],[דילוג]]=1,טבלה20[[#This Row],[הפרש קבוע אחרון]]=J1277,טבלה20[[#This Row],[מחזורי פעילות]]&gt;1),1,"")</f>
        <v/>
      </c>
      <c r="U1278" s="14" t="str">
        <f>IF(OR(AND(טבלה20[[#This Row],[מחזורי פעילות]]&lt;&gt;"",Q1279=""),AND(טבלה20[[#This Row],[פעילות]]=3,Q1279=1)),טבלה20[[#This Row],[מחזורי פעילות]],"")</f>
        <v/>
      </c>
      <c r="V1278" s="14" t="str">
        <f>IF(טבלה20[[#This Row],[באיזה מחזור נעקר אחרי קביעה?]]&lt;&gt;"",1,"")</f>
        <v/>
      </c>
      <c r="W1278" s="14" t="str">
        <f>IF(AND(טבלה20[[#This Row],[באיזה מחזור נעקר אחרי קביעה?]]&lt;&gt;"",טבלה20[[#This Row],[CycleNumber]]&gt;B1279),טבלה20[[#This Row],[באיזה מחזור נעקר אחרי קביעה?]],"")</f>
        <v/>
      </c>
      <c r="X1278" s="14" t="str">
        <f>IF(AND(טבלה20[[#This Row],[הפרש קבוע אחרון]]&lt;&gt;"",J1277=""),טבלה20[[#This Row],[CycleNumber]],"")</f>
        <v/>
      </c>
      <c r="Y1278" s="14" t="str">
        <f>IF(OR(טבלה20[[#This Row],[CycleNumber]]&gt;B1279,B1279=""),טבלה20[[#This Row],[CycleNumber]],"")</f>
        <v/>
      </c>
      <c r="Z12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8" t="s">
        <v>19</v>
      </c>
      <c r="AS1278">
        <v>23</v>
      </c>
      <c r="AT1278">
        <v>27</v>
      </c>
      <c r="AU1278">
        <f t="shared" si="41"/>
        <v>0</v>
      </c>
      <c r="AV1278" t="str">
        <f t="shared" si="42"/>
        <v/>
      </c>
    </row>
    <row r="1279" spans="1:48" x14ac:dyDescent="0.25">
      <c r="A1279" t="s">
        <v>19</v>
      </c>
      <c r="B1279">
        <v>25</v>
      </c>
      <c r="C1279">
        <v>0</v>
      </c>
      <c r="D1279">
        <v>1</v>
      </c>
      <c r="E1279">
        <v>0</v>
      </c>
      <c r="F1279">
        <v>27</v>
      </c>
      <c r="G1279">
        <f>טבלה20[[#This Row],[LengthofCycle]]+1</f>
        <v>28</v>
      </c>
      <c r="H1279" t="str">
        <f>IF(טבלה20[[#This Row],[CycleNumber]]&gt;2,IF(AND(טבלה20[[#This Row],[LengthofCycle]]-F1278=F1278-F1277,טבלה20[[#This Row],[LengthofCycle]]-F1278&lt;&gt;0),1,""),"")</f>
        <v/>
      </c>
      <c r="I1279" t="str">
        <f>IF(טבלה20[[#This Row],[דילוג]]=1,SUM(H1279:H1280),"")</f>
        <v/>
      </c>
      <c r="J1279">
        <f>IF(AND(טבלה20[[#This Row],[CycleNumber]]&gt;B1278,טבלה20[[#This Row],[CycleNumber]]&gt;2),IF(טבלה20[[#This Row],[דילוג]]=1,טבלה20[[#This Row],[LengthofCycle]]-F1278,J1278),"")</f>
        <v>-1</v>
      </c>
      <c r="K1279">
        <f>IF(AND(טבלה20[[#This Row],[CycleNumber]]&gt;B1278,טבלה20[[#This Row],[CycleNumber]]&gt;2),IF(טבלה20[[#This Row],[דילוג]]=1,1,IF(MAX(K1277:K1278)=1,1,IF(טבלה20[[#This Row],[LengthofCycle]]-F1278&lt;&gt;טבלה20[[#This Row],[הפרש קבוע אחרון]],0,""))),"")</f>
        <v>1</v>
      </c>
      <c r="L1279" t="str">
        <f>IF(טבלה20[[#This Row],[CycleNumber]]&lt;3,"",IF(טבלה20[[#This Row],[דילוג]]=1,1,IF(L1278="","",IF(טבלה20[[#This Row],[LengthofCycle]]-F1278=טבלה20[[#This Row],[הפרש קבוע אחרון]],1,IF(L1278+1&gt;3,"",L1278+1)))))</f>
        <v/>
      </c>
      <c r="M1279" t="str">
        <f>IF(AND(טבלה20[[#This Row],[פעילות]]=1,L1280=2,L1281=1,B1281&gt;טבלה20[[#This Row],[CycleNumber]]),1,"")</f>
        <v/>
      </c>
      <c r="N1279" t="str">
        <f>IF(AND(טבלה20[[#This Row],[האם יש לאישה וסת דילוג?]]=1,טבלה20[[#This Row],[CycleNumber]]&gt;5),IF(AND(טבלה20[[#This Row],[LengthofCycle]]=F1276,F1278=F1275,F1277=F1274),1,""),"")</f>
        <v/>
      </c>
      <c r="O1279" t="str">
        <f>IF(OR(טבלה20[[#This Row],[פעילות]]="",L1278=""),"",IF(טבלה20[[#This Row],[פעילות]]=1,1,0))</f>
        <v/>
      </c>
      <c r="P1279" t="str">
        <f>IF(AND(טבלה20[[#This Row],[הפרש קבוע אחרון]]&lt;&gt;"",טבלה20[[#This Row],[CycleNumber]]&lt;B1280,B1280&lt;&gt;"",טבלה20[[#This Row],[פעילות]]&lt;4),IF(F1280-טבלה20[[#This Row],[LengthofCycle]]=טבלה20[[#This Row],[הפרש קבוע אחרון]],1,0),"")</f>
        <v/>
      </c>
      <c r="Q1279" s="14" t="str">
        <f>IF(טבלה20[[#This Row],[פעילות]]="","",IF(OR(Q1278="",AND(טבלה20[[#This Row],[דילוג]]=1,L1278=3)),1,Q1278+1))</f>
        <v/>
      </c>
      <c r="R1279" s="14" t="str">
        <f>IF(AND(טבלה20[[#This Row],[מחזורי פעילות]]=3,H1280=1,טבלה20[[#This Row],[הפרש קבוע אחרון]]&lt;&gt;J1280),1,"")</f>
        <v/>
      </c>
      <c r="S1279" s="14" t="str">
        <f>IF(AND(טבלה20[[#This Row],[מחזורי פעילות]]=3,H1280=1,טבלה20[[#This Row],[הפרש קבוע אחרון]]=J1280),1,"")</f>
        <v/>
      </c>
      <c r="T1279" s="14" t="str">
        <f>IF(AND(טבלה20[[#This Row],[דילוג]]=1,טבלה20[[#This Row],[הפרש קבוע אחרון]]=J1278,טבלה20[[#This Row],[מחזורי פעילות]]&gt;1),1,"")</f>
        <v/>
      </c>
      <c r="U1279" s="14" t="str">
        <f>IF(OR(AND(טבלה20[[#This Row],[מחזורי פעילות]]&lt;&gt;"",Q1280=""),AND(טבלה20[[#This Row],[פעילות]]=3,Q1280=1)),טבלה20[[#This Row],[מחזורי פעילות]],"")</f>
        <v/>
      </c>
      <c r="V1279" s="14" t="str">
        <f>IF(טבלה20[[#This Row],[באיזה מחזור נעקר אחרי קביעה?]]&lt;&gt;"",1,"")</f>
        <v/>
      </c>
      <c r="W1279" s="14" t="str">
        <f>IF(AND(טבלה20[[#This Row],[באיזה מחזור נעקר אחרי קביעה?]]&lt;&gt;"",טבלה20[[#This Row],[CycleNumber]]&gt;B1280),טבלה20[[#This Row],[באיזה מחזור נעקר אחרי קביעה?]],"")</f>
        <v/>
      </c>
      <c r="X1279" s="14" t="str">
        <f>IF(AND(טבלה20[[#This Row],[הפרש קבוע אחרון]]&lt;&gt;"",J1278=""),טבלה20[[#This Row],[CycleNumber]],"")</f>
        <v/>
      </c>
      <c r="Y1279" s="14" t="str">
        <f>IF(OR(טבלה20[[#This Row],[CycleNumber]]&gt;B1280,B1280=""),טבלה20[[#This Row],[CycleNumber]],"")</f>
        <v/>
      </c>
      <c r="Z12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79" t="s">
        <v>19</v>
      </c>
      <c r="AS1279">
        <v>24</v>
      </c>
      <c r="AT1279">
        <v>27</v>
      </c>
      <c r="AU1279">
        <f t="shared" si="41"/>
        <v>0</v>
      </c>
      <c r="AV1279" t="str">
        <f t="shared" si="42"/>
        <v/>
      </c>
    </row>
    <row r="1280" spans="1:48" x14ac:dyDescent="0.25">
      <c r="A1280" t="s">
        <v>19</v>
      </c>
      <c r="B1280">
        <v>26</v>
      </c>
      <c r="C1280">
        <v>0</v>
      </c>
      <c r="D1280">
        <v>1</v>
      </c>
      <c r="E1280">
        <v>0</v>
      </c>
      <c r="F1280">
        <v>28</v>
      </c>
      <c r="G1280">
        <f>טבלה20[[#This Row],[LengthofCycle]]+1</f>
        <v>29</v>
      </c>
      <c r="H1280" t="str">
        <f>IF(טבלה20[[#This Row],[CycleNumber]]&gt;2,IF(AND(טבלה20[[#This Row],[LengthofCycle]]-F1279=F1279-F1278,טבלה20[[#This Row],[LengthofCycle]]-F1279&lt;&gt;0),1,""),"")</f>
        <v/>
      </c>
      <c r="I1280" t="str">
        <f>IF(טבלה20[[#This Row],[דילוג]]=1,SUM(H1280:H1281),"")</f>
        <v/>
      </c>
      <c r="J1280">
        <f>IF(AND(טבלה20[[#This Row],[CycleNumber]]&gt;B1279,טבלה20[[#This Row],[CycleNumber]]&gt;2),IF(טבלה20[[#This Row],[דילוג]]=1,טבלה20[[#This Row],[LengthofCycle]]-F1279,J1279),"")</f>
        <v>-1</v>
      </c>
      <c r="K1280">
        <f>IF(AND(טבלה20[[#This Row],[CycleNumber]]&gt;B1279,טבלה20[[#This Row],[CycleNumber]]&gt;2),IF(טבלה20[[#This Row],[דילוג]]=1,1,IF(MAX(K1278:K1279)=1,1,IF(טבלה20[[#This Row],[LengthofCycle]]-F1279&lt;&gt;טבלה20[[#This Row],[הפרש קבוע אחרון]],0,""))),"")</f>
        <v>1</v>
      </c>
      <c r="L1280" t="str">
        <f>IF(טבלה20[[#This Row],[CycleNumber]]&lt;3,"",IF(טבלה20[[#This Row],[דילוג]]=1,1,IF(L1279="","",IF(טבלה20[[#This Row],[LengthofCycle]]-F1279=טבלה20[[#This Row],[הפרש קבוע אחרון]],1,IF(L1279+1&gt;3,"",L1279+1)))))</f>
        <v/>
      </c>
      <c r="M1280" t="str">
        <f>IF(AND(טבלה20[[#This Row],[פעילות]]=1,L1281=2,L1282=1,B1282&gt;טבלה20[[#This Row],[CycleNumber]]),1,"")</f>
        <v/>
      </c>
      <c r="N1280" t="str">
        <f>IF(AND(טבלה20[[#This Row],[האם יש לאישה וסת דילוג?]]=1,טבלה20[[#This Row],[CycleNumber]]&gt;5),IF(AND(טבלה20[[#This Row],[LengthofCycle]]=F1277,F1279=F1276,F1278=F1275),1,""),"")</f>
        <v/>
      </c>
      <c r="O1280" t="str">
        <f>IF(OR(טבלה20[[#This Row],[פעילות]]="",L1279=""),"",IF(טבלה20[[#This Row],[פעילות]]=1,1,0))</f>
        <v/>
      </c>
      <c r="P1280" t="str">
        <f>IF(AND(טבלה20[[#This Row],[הפרש קבוע אחרון]]&lt;&gt;"",טבלה20[[#This Row],[CycleNumber]]&lt;B1281,B1281&lt;&gt;"",טבלה20[[#This Row],[פעילות]]&lt;4),IF(F1281-טבלה20[[#This Row],[LengthofCycle]]=טבלה20[[#This Row],[הפרש קבוע אחרון]],1,0),"")</f>
        <v/>
      </c>
      <c r="Q1280" s="14" t="str">
        <f>IF(טבלה20[[#This Row],[פעילות]]="","",IF(OR(Q1279="",AND(טבלה20[[#This Row],[דילוג]]=1,L1279=3)),1,Q1279+1))</f>
        <v/>
      </c>
      <c r="R1280" s="14" t="str">
        <f>IF(AND(טבלה20[[#This Row],[מחזורי פעילות]]=3,H1281=1,טבלה20[[#This Row],[הפרש קבוע אחרון]]&lt;&gt;J1281),1,"")</f>
        <v/>
      </c>
      <c r="S1280" s="14" t="str">
        <f>IF(AND(טבלה20[[#This Row],[מחזורי פעילות]]=3,H1281=1,טבלה20[[#This Row],[הפרש קבוע אחרון]]=J1281),1,"")</f>
        <v/>
      </c>
      <c r="T1280" s="14" t="str">
        <f>IF(AND(טבלה20[[#This Row],[דילוג]]=1,טבלה20[[#This Row],[הפרש קבוע אחרון]]=J1279,טבלה20[[#This Row],[מחזורי פעילות]]&gt;1),1,"")</f>
        <v/>
      </c>
      <c r="U1280" s="14" t="str">
        <f>IF(OR(AND(טבלה20[[#This Row],[מחזורי פעילות]]&lt;&gt;"",Q1281=""),AND(טבלה20[[#This Row],[פעילות]]=3,Q1281=1)),טבלה20[[#This Row],[מחזורי פעילות]],"")</f>
        <v/>
      </c>
      <c r="V1280" s="14" t="str">
        <f>IF(טבלה20[[#This Row],[באיזה מחזור נעקר אחרי קביעה?]]&lt;&gt;"",1,"")</f>
        <v/>
      </c>
      <c r="W1280" s="14" t="str">
        <f>IF(AND(טבלה20[[#This Row],[באיזה מחזור נעקר אחרי קביעה?]]&lt;&gt;"",טבלה20[[#This Row],[CycleNumber]]&gt;B1281),טבלה20[[#This Row],[באיזה מחזור נעקר אחרי קביעה?]],"")</f>
        <v/>
      </c>
      <c r="X1280" s="14" t="str">
        <f>IF(AND(טבלה20[[#This Row],[הפרש קבוע אחרון]]&lt;&gt;"",J1279=""),טבלה20[[#This Row],[CycleNumber]],"")</f>
        <v/>
      </c>
      <c r="Y1280" s="14" t="str">
        <f>IF(OR(טבלה20[[#This Row],[CycleNumber]]&gt;B1281,B1281=""),טבלה20[[#This Row],[CycleNumber]],"")</f>
        <v/>
      </c>
      <c r="Z12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0" t="s">
        <v>19</v>
      </c>
      <c r="AS1280">
        <v>25</v>
      </c>
      <c r="AT1280">
        <v>27</v>
      </c>
      <c r="AU1280">
        <f t="shared" si="41"/>
        <v>0</v>
      </c>
      <c r="AV1280" t="str">
        <f t="shared" si="42"/>
        <v/>
      </c>
    </row>
    <row r="1281" spans="1:48" x14ac:dyDescent="0.25">
      <c r="A1281" t="s">
        <v>19</v>
      </c>
      <c r="B1281">
        <v>27</v>
      </c>
      <c r="C1281">
        <v>0</v>
      </c>
      <c r="D1281">
        <v>1</v>
      </c>
      <c r="E1281">
        <v>0</v>
      </c>
      <c r="F1281">
        <v>28</v>
      </c>
      <c r="G1281">
        <f>טבלה20[[#This Row],[LengthofCycle]]+1</f>
        <v>29</v>
      </c>
      <c r="H1281" t="str">
        <f>IF(טבלה20[[#This Row],[CycleNumber]]&gt;2,IF(AND(טבלה20[[#This Row],[LengthofCycle]]-F1280=F1280-F1279,טבלה20[[#This Row],[LengthofCycle]]-F1280&lt;&gt;0),1,""),"")</f>
        <v/>
      </c>
      <c r="I1281" t="str">
        <f>IF(טבלה20[[#This Row],[דילוג]]=1,SUM(H1281:H1282),"")</f>
        <v/>
      </c>
      <c r="J1281">
        <f>IF(AND(טבלה20[[#This Row],[CycleNumber]]&gt;B1280,טבלה20[[#This Row],[CycleNumber]]&gt;2),IF(טבלה20[[#This Row],[דילוג]]=1,טבלה20[[#This Row],[LengthofCycle]]-F1280,J1280),"")</f>
        <v>-1</v>
      </c>
      <c r="K1281">
        <f>IF(AND(טבלה20[[#This Row],[CycleNumber]]&gt;B1280,טבלה20[[#This Row],[CycleNumber]]&gt;2),IF(טבלה20[[#This Row],[דילוג]]=1,1,IF(MAX(K1279:K1280)=1,1,IF(טבלה20[[#This Row],[LengthofCycle]]-F1280&lt;&gt;טבלה20[[#This Row],[הפרש קבוע אחרון]],0,""))),"")</f>
        <v>1</v>
      </c>
      <c r="L1281" t="str">
        <f>IF(טבלה20[[#This Row],[CycleNumber]]&lt;3,"",IF(טבלה20[[#This Row],[דילוג]]=1,1,IF(L1280="","",IF(טבלה20[[#This Row],[LengthofCycle]]-F1280=טבלה20[[#This Row],[הפרש קבוע אחרון]],1,IF(L1280+1&gt;3,"",L1280+1)))))</f>
        <v/>
      </c>
      <c r="M1281" t="str">
        <f>IF(AND(טבלה20[[#This Row],[פעילות]]=1,L1282=2,L1283=1,B1283&gt;טבלה20[[#This Row],[CycleNumber]]),1,"")</f>
        <v/>
      </c>
      <c r="N1281" t="str">
        <f>IF(AND(טבלה20[[#This Row],[האם יש לאישה וסת דילוג?]]=1,טבלה20[[#This Row],[CycleNumber]]&gt;5),IF(AND(טבלה20[[#This Row],[LengthofCycle]]=F1278,F1280=F1277,F1279=F1276),1,""),"")</f>
        <v/>
      </c>
      <c r="O1281" t="str">
        <f>IF(OR(טבלה20[[#This Row],[פעילות]]="",L1280=""),"",IF(טבלה20[[#This Row],[פעילות]]=1,1,0))</f>
        <v/>
      </c>
      <c r="P1281" t="str">
        <f>IF(AND(טבלה20[[#This Row],[הפרש קבוע אחרון]]&lt;&gt;"",טבלה20[[#This Row],[CycleNumber]]&lt;B1282,B1282&lt;&gt;"",טבלה20[[#This Row],[פעילות]]&lt;4),IF(F1282-טבלה20[[#This Row],[LengthofCycle]]=טבלה20[[#This Row],[הפרש קבוע אחרון]],1,0),"")</f>
        <v/>
      </c>
      <c r="Q1281" s="14" t="str">
        <f>IF(טבלה20[[#This Row],[פעילות]]="","",IF(OR(Q1280="",AND(טבלה20[[#This Row],[דילוג]]=1,L1280=3)),1,Q1280+1))</f>
        <v/>
      </c>
      <c r="R1281" s="14" t="str">
        <f>IF(AND(טבלה20[[#This Row],[מחזורי פעילות]]=3,H1282=1,טבלה20[[#This Row],[הפרש קבוע אחרון]]&lt;&gt;J1282),1,"")</f>
        <v/>
      </c>
      <c r="S1281" s="14" t="str">
        <f>IF(AND(טבלה20[[#This Row],[מחזורי פעילות]]=3,H1282=1,טבלה20[[#This Row],[הפרש קבוע אחרון]]=J1282),1,"")</f>
        <v/>
      </c>
      <c r="T1281" s="14" t="str">
        <f>IF(AND(טבלה20[[#This Row],[דילוג]]=1,טבלה20[[#This Row],[הפרש קבוע אחרון]]=J1280,טבלה20[[#This Row],[מחזורי פעילות]]&gt;1),1,"")</f>
        <v/>
      </c>
      <c r="U1281" s="14" t="str">
        <f>IF(OR(AND(טבלה20[[#This Row],[מחזורי פעילות]]&lt;&gt;"",Q1282=""),AND(טבלה20[[#This Row],[פעילות]]=3,Q1282=1)),טבלה20[[#This Row],[מחזורי פעילות]],"")</f>
        <v/>
      </c>
      <c r="V1281" s="14" t="str">
        <f>IF(טבלה20[[#This Row],[באיזה מחזור נעקר אחרי קביעה?]]&lt;&gt;"",1,"")</f>
        <v/>
      </c>
      <c r="W1281" s="14" t="str">
        <f>IF(AND(טבלה20[[#This Row],[באיזה מחזור נעקר אחרי קביעה?]]&lt;&gt;"",טבלה20[[#This Row],[CycleNumber]]&gt;B1282),טבלה20[[#This Row],[באיזה מחזור נעקר אחרי קביעה?]],"")</f>
        <v/>
      </c>
      <c r="X1281" s="14" t="str">
        <f>IF(AND(טבלה20[[#This Row],[הפרש קבוע אחרון]]&lt;&gt;"",J1280=""),טבלה20[[#This Row],[CycleNumber]],"")</f>
        <v/>
      </c>
      <c r="Y1281" s="14" t="str">
        <f>IF(OR(טבלה20[[#This Row],[CycleNumber]]&gt;B1282,B1282=""),טבלה20[[#This Row],[CycleNumber]],"")</f>
        <v/>
      </c>
      <c r="Z12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1" t="s">
        <v>19</v>
      </c>
      <c r="AS1281">
        <v>26</v>
      </c>
      <c r="AT1281">
        <v>28</v>
      </c>
      <c r="AU1281">
        <f t="shared" si="41"/>
        <v>0</v>
      </c>
      <c r="AV1281" t="str">
        <f t="shared" si="42"/>
        <v/>
      </c>
    </row>
    <row r="1282" spans="1:48" x14ac:dyDescent="0.25">
      <c r="A1282" t="s">
        <v>19</v>
      </c>
      <c r="B1282">
        <v>28</v>
      </c>
      <c r="C1282">
        <v>0</v>
      </c>
      <c r="D1282">
        <v>1</v>
      </c>
      <c r="E1282">
        <v>0</v>
      </c>
      <c r="F1282">
        <v>27</v>
      </c>
      <c r="G1282">
        <f>טבלה20[[#This Row],[LengthofCycle]]+1</f>
        <v>28</v>
      </c>
      <c r="H1282" t="str">
        <f>IF(טבלה20[[#This Row],[CycleNumber]]&gt;2,IF(AND(טבלה20[[#This Row],[LengthofCycle]]-F1281=F1281-F1280,טבלה20[[#This Row],[LengthofCycle]]-F1281&lt;&gt;0),1,""),"")</f>
        <v/>
      </c>
      <c r="I1282" t="str">
        <f>IF(טבלה20[[#This Row],[דילוג]]=1,SUM(H1282:H1283),"")</f>
        <v/>
      </c>
      <c r="J1282">
        <f>IF(AND(טבלה20[[#This Row],[CycleNumber]]&gt;B1281,טבלה20[[#This Row],[CycleNumber]]&gt;2),IF(טבלה20[[#This Row],[דילוג]]=1,טבלה20[[#This Row],[LengthofCycle]]-F1281,J1281),"")</f>
        <v>-1</v>
      </c>
      <c r="K1282">
        <f>IF(AND(טבלה20[[#This Row],[CycleNumber]]&gt;B1281,טבלה20[[#This Row],[CycleNumber]]&gt;2),IF(טבלה20[[#This Row],[דילוג]]=1,1,IF(MAX(K1280:K1281)=1,1,IF(טבלה20[[#This Row],[LengthofCycle]]-F1281&lt;&gt;טבלה20[[#This Row],[הפרש קבוע אחרון]],0,""))),"")</f>
        <v>1</v>
      </c>
      <c r="L1282" t="str">
        <f>IF(טבלה20[[#This Row],[CycleNumber]]&lt;3,"",IF(טבלה20[[#This Row],[דילוג]]=1,1,IF(L1281="","",IF(טבלה20[[#This Row],[LengthofCycle]]-F1281=טבלה20[[#This Row],[הפרש קבוע אחרון]],1,IF(L1281+1&gt;3,"",L1281+1)))))</f>
        <v/>
      </c>
      <c r="M1282" t="str">
        <f>IF(AND(טבלה20[[#This Row],[פעילות]]=1,L1283=2,L1284=1,B1284&gt;טבלה20[[#This Row],[CycleNumber]]),1,"")</f>
        <v/>
      </c>
      <c r="N1282" t="str">
        <f>IF(AND(טבלה20[[#This Row],[האם יש לאישה וסת דילוג?]]=1,טבלה20[[#This Row],[CycleNumber]]&gt;5),IF(AND(טבלה20[[#This Row],[LengthofCycle]]=F1279,F1281=F1278,F1280=F1277),1,""),"")</f>
        <v/>
      </c>
      <c r="O1282" t="str">
        <f>IF(OR(טבלה20[[#This Row],[פעילות]]="",L1281=""),"",IF(טבלה20[[#This Row],[פעילות]]=1,1,0))</f>
        <v/>
      </c>
      <c r="P1282" t="str">
        <f>IF(AND(טבלה20[[#This Row],[הפרש קבוע אחרון]]&lt;&gt;"",טבלה20[[#This Row],[CycleNumber]]&lt;B1283,B1283&lt;&gt;"",טבלה20[[#This Row],[פעילות]]&lt;4),IF(F1283-טבלה20[[#This Row],[LengthofCycle]]=טבלה20[[#This Row],[הפרש קבוע אחרון]],1,0),"")</f>
        <v/>
      </c>
      <c r="Q1282" s="14" t="str">
        <f>IF(טבלה20[[#This Row],[פעילות]]="","",IF(OR(Q1281="",AND(טבלה20[[#This Row],[דילוג]]=1,L1281=3)),1,Q1281+1))</f>
        <v/>
      </c>
      <c r="R1282" s="14" t="str">
        <f>IF(AND(טבלה20[[#This Row],[מחזורי פעילות]]=3,H1283=1,טבלה20[[#This Row],[הפרש קבוע אחרון]]&lt;&gt;J1283),1,"")</f>
        <v/>
      </c>
      <c r="S1282" s="14" t="str">
        <f>IF(AND(טבלה20[[#This Row],[מחזורי פעילות]]=3,H1283=1,טבלה20[[#This Row],[הפרש קבוע אחרון]]=J1283),1,"")</f>
        <v/>
      </c>
      <c r="T1282" s="14" t="str">
        <f>IF(AND(טבלה20[[#This Row],[דילוג]]=1,טבלה20[[#This Row],[הפרש קבוע אחרון]]=J1281,טבלה20[[#This Row],[מחזורי פעילות]]&gt;1),1,"")</f>
        <v/>
      </c>
      <c r="U1282" s="14" t="str">
        <f>IF(OR(AND(טבלה20[[#This Row],[מחזורי פעילות]]&lt;&gt;"",Q1283=""),AND(טבלה20[[#This Row],[פעילות]]=3,Q1283=1)),טבלה20[[#This Row],[מחזורי פעילות]],"")</f>
        <v/>
      </c>
      <c r="V1282" s="14" t="str">
        <f>IF(טבלה20[[#This Row],[באיזה מחזור נעקר אחרי קביעה?]]&lt;&gt;"",1,"")</f>
        <v/>
      </c>
      <c r="W1282" s="14" t="str">
        <f>IF(AND(טבלה20[[#This Row],[באיזה מחזור נעקר אחרי קביעה?]]&lt;&gt;"",טבלה20[[#This Row],[CycleNumber]]&gt;B1283),טבלה20[[#This Row],[באיזה מחזור נעקר אחרי קביעה?]],"")</f>
        <v/>
      </c>
      <c r="X1282" s="14" t="str">
        <f>IF(AND(טבלה20[[#This Row],[הפרש קבוע אחרון]]&lt;&gt;"",J1281=""),טבלה20[[#This Row],[CycleNumber]],"")</f>
        <v/>
      </c>
      <c r="Y1282" s="14" t="str">
        <f>IF(OR(טבלה20[[#This Row],[CycleNumber]]&gt;B1283,B1283=""),טבלה20[[#This Row],[CycleNumber]],"")</f>
        <v/>
      </c>
      <c r="Z12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2" t="s">
        <v>19</v>
      </c>
      <c r="AS1282">
        <v>27</v>
      </c>
      <c r="AT1282">
        <v>28</v>
      </c>
      <c r="AU1282">
        <f t="shared" si="41"/>
        <v>0</v>
      </c>
      <c r="AV1282" t="str">
        <f t="shared" si="42"/>
        <v/>
      </c>
    </row>
    <row r="1283" spans="1:48" x14ac:dyDescent="0.25">
      <c r="A1283" t="s">
        <v>19</v>
      </c>
      <c r="B1283">
        <v>29</v>
      </c>
      <c r="C1283">
        <v>0</v>
      </c>
      <c r="D1283">
        <v>1</v>
      </c>
      <c r="E1283">
        <v>0</v>
      </c>
      <c r="F1283">
        <v>24</v>
      </c>
      <c r="G1283">
        <f>טבלה20[[#This Row],[LengthofCycle]]+1</f>
        <v>25</v>
      </c>
      <c r="H1283" t="str">
        <f>IF(טבלה20[[#This Row],[CycleNumber]]&gt;2,IF(AND(טבלה20[[#This Row],[LengthofCycle]]-F1282=F1282-F1281,טבלה20[[#This Row],[LengthofCycle]]-F1282&lt;&gt;0),1,""),"")</f>
        <v/>
      </c>
      <c r="I1283" t="str">
        <f>IF(טבלה20[[#This Row],[דילוג]]=1,SUM(H1283:H1284),"")</f>
        <v/>
      </c>
      <c r="J1283">
        <f>IF(AND(טבלה20[[#This Row],[CycleNumber]]&gt;B1282,טבלה20[[#This Row],[CycleNumber]]&gt;2),IF(טבלה20[[#This Row],[דילוג]]=1,טבלה20[[#This Row],[LengthofCycle]]-F1282,J1282),"")</f>
        <v>-1</v>
      </c>
      <c r="K1283">
        <f>IF(AND(טבלה20[[#This Row],[CycleNumber]]&gt;B1282,טבלה20[[#This Row],[CycleNumber]]&gt;2),IF(טבלה20[[#This Row],[דילוג]]=1,1,IF(MAX(K1281:K1282)=1,1,IF(טבלה20[[#This Row],[LengthofCycle]]-F1282&lt;&gt;טבלה20[[#This Row],[הפרש קבוע אחרון]],0,""))),"")</f>
        <v>1</v>
      </c>
      <c r="L1283" t="str">
        <f>IF(טבלה20[[#This Row],[CycleNumber]]&lt;3,"",IF(טבלה20[[#This Row],[דילוג]]=1,1,IF(L1282="","",IF(טבלה20[[#This Row],[LengthofCycle]]-F1282=טבלה20[[#This Row],[הפרש קבוע אחרון]],1,IF(L1282+1&gt;3,"",L1282+1)))))</f>
        <v/>
      </c>
      <c r="M1283" t="str">
        <f>IF(AND(טבלה20[[#This Row],[פעילות]]=1,L1284=2,L1285=1,B1285&gt;טבלה20[[#This Row],[CycleNumber]]),1,"")</f>
        <v/>
      </c>
      <c r="N1283" t="str">
        <f>IF(AND(טבלה20[[#This Row],[האם יש לאישה וסת דילוג?]]=1,טבלה20[[#This Row],[CycleNumber]]&gt;5),IF(AND(טבלה20[[#This Row],[LengthofCycle]]=F1280,F1282=F1279,F1281=F1278),1,""),"")</f>
        <v/>
      </c>
      <c r="O1283" t="str">
        <f>IF(OR(טבלה20[[#This Row],[פעילות]]="",L1282=""),"",IF(טבלה20[[#This Row],[פעילות]]=1,1,0))</f>
        <v/>
      </c>
      <c r="P1283" t="str">
        <f>IF(AND(טבלה20[[#This Row],[הפרש קבוע אחרון]]&lt;&gt;"",טבלה20[[#This Row],[CycleNumber]]&lt;B1284,B1284&lt;&gt;"",טבלה20[[#This Row],[פעילות]]&lt;4),IF(F1284-טבלה20[[#This Row],[LengthofCycle]]=טבלה20[[#This Row],[הפרש קבוע אחרון]],1,0),"")</f>
        <v/>
      </c>
      <c r="Q1283" s="14" t="str">
        <f>IF(טבלה20[[#This Row],[פעילות]]="","",IF(OR(Q1282="",AND(טבלה20[[#This Row],[דילוג]]=1,L1282=3)),1,Q1282+1))</f>
        <v/>
      </c>
      <c r="R1283" s="14" t="str">
        <f>IF(AND(טבלה20[[#This Row],[מחזורי פעילות]]=3,H1284=1,טבלה20[[#This Row],[הפרש קבוע אחרון]]&lt;&gt;J1284),1,"")</f>
        <v/>
      </c>
      <c r="S1283" s="14" t="str">
        <f>IF(AND(טבלה20[[#This Row],[מחזורי פעילות]]=3,H1284=1,טבלה20[[#This Row],[הפרש קבוע אחרון]]=J1284),1,"")</f>
        <v/>
      </c>
      <c r="T1283" s="14" t="str">
        <f>IF(AND(טבלה20[[#This Row],[דילוג]]=1,טבלה20[[#This Row],[הפרש קבוע אחרון]]=J1282,טבלה20[[#This Row],[מחזורי פעילות]]&gt;1),1,"")</f>
        <v/>
      </c>
      <c r="U1283" s="14" t="str">
        <f>IF(OR(AND(טבלה20[[#This Row],[מחזורי פעילות]]&lt;&gt;"",Q1284=""),AND(טבלה20[[#This Row],[פעילות]]=3,Q1284=1)),טבלה20[[#This Row],[מחזורי פעילות]],"")</f>
        <v/>
      </c>
      <c r="V1283" s="14" t="str">
        <f>IF(טבלה20[[#This Row],[באיזה מחזור נעקר אחרי קביעה?]]&lt;&gt;"",1,"")</f>
        <v/>
      </c>
      <c r="W1283" s="14" t="str">
        <f>IF(AND(טבלה20[[#This Row],[באיזה מחזור נעקר אחרי קביעה?]]&lt;&gt;"",טבלה20[[#This Row],[CycleNumber]]&gt;B1284),טבלה20[[#This Row],[באיזה מחזור נעקר אחרי קביעה?]],"")</f>
        <v/>
      </c>
      <c r="X1283" s="14" t="str">
        <f>IF(AND(טבלה20[[#This Row],[הפרש קבוע אחרון]]&lt;&gt;"",J1282=""),טבלה20[[#This Row],[CycleNumber]],"")</f>
        <v/>
      </c>
      <c r="Y1283" s="14" t="str">
        <f>IF(OR(טבלה20[[#This Row],[CycleNumber]]&gt;B1284,B1284=""),טבלה20[[#This Row],[CycleNumber]],"")</f>
        <v/>
      </c>
      <c r="Z12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3" t="s">
        <v>19</v>
      </c>
      <c r="AS1283">
        <v>28</v>
      </c>
      <c r="AT1283">
        <v>27</v>
      </c>
      <c r="AU1283">
        <f t="shared" si="41"/>
        <v>0</v>
      </c>
      <c r="AV1283" t="str">
        <f t="shared" si="42"/>
        <v/>
      </c>
    </row>
    <row r="1284" spans="1:48" x14ac:dyDescent="0.25">
      <c r="A1284" t="s">
        <v>19</v>
      </c>
      <c r="B1284">
        <v>30</v>
      </c>
      <c r="C1284">
        <v>0</v>
      </c>
      <c r="D1284">
        <v>1</v>
      </c>
      <c r="E1284">
        <v>0</v>
      </c>
      <c r="F1284">
        <v>29</v>
      </c>
      <c r="G1284">
        <f>טבלה20[[#This Row],[LengthofCycle]]+1</f>
        <v>30</v>
      </c>
      <c r="H1284" t="str">
        <f>IF(טבלה20[[#This Row],[CycleNumber]]&gt;2,IF(AND(טבלה20[[#This Row],[LengthofCycle]]-F1283=F1283-F1282,טבלה20[[#This Row],[LengthofCycle]]-F1283&lt;&gt;0),1,""),"")</f>
        <v/>
      </c>
      <c r="I1284" t="str">
        <f>IF(טבלה20[[#This Row],[דילוג]]=1,SUM(H1284:H1285),"")</f>
        <v/>
      </c>
      <c r="J1284">
        <f>IF(AND(טבלה20[[#This Row],[CycleNumber]]&gt;B1283,טבלה20[[#This Row],[CycleNumber]]&gt;2),IF(טבלה20[[#This Row],[דילוג]]=1,טבלה20[[#This Row],[LengthofCycle]]-F1283,J1283),"")</f>
        <v>-1</v>
      </c>
      <c r="K1284">
        <f>IF(AND(טבלה20[[#This Row],[CycleNumber]]&gt;B1283,טבלה20[[#This Row],[CycleNumber]]&gt;2),IF(טבלה20[[#This Row],[דילוג]]=1,1,IF(MAX(K1282:K1283)=1,1,IF(טבלה20[[#This Row],[LengthofCycle]]-F1283&lt;&gt;טבלה20[[#This Row],[הפרש קבוע אחרון]],0,""))),"")</f>
        <v>1</v>
      </c>
      <c r="L1284" t="str">
        <f>IF(טבלה20[[#This Row],[CycleNumber]]&lt;3,"",IF(טבלה20[[#This Row],[דילוג]]=1,1,IF(L1283="","",IF(טבלה20[[#This Row],[LengthofCycle]]-F1283=טבלה20[[#This Row],[הפרש קבוע אחרון]],1,IF(L1283+1&gt;3,"",L1283+1)))))</f>
        <v/>
      </c>
      <c r="M1284" t="str">
        <f>IF(AND(טבלה20[[#This Row],[פעילות]]=1,L1285=2,L1286=1,B1286&gt;טבלה20[[#This Row],[CycleNumber]]),1,"")</f>
        <v/>
      </c>
      <c r="N1284" t="str">
        <f>IF(AND(טבלה20[[#This Row],[האם יש לאישה וסת דילוג?]]=1,טבלה20[[#This Row],[CycleNumber]]&gt;5),IF(AND(טבלה20[[#This Row],[LengthofCycle]]=F1281,F1283=F1280,F1282=F1279),1,""),"")</f>
        <v/>
      </c>
      <c r="O1284" t="str">
        <f>IF(OR(טבלה20[[#This Row],[פעילות]]="",L1283=""),"",IF(טבלה20[[#This Row],[פעילות]]=1,1,0))</f>
        <v/>
      </c>
      <c r="P1284" t="str">
        <f>IF(AND(טבלה20[[#This Row],[הפרש קבוע אחרון]]&lt;&gt;"",טבלה20[[#This Row],[CycleNumber]]&lt;B1285,B1285&lt;&gt;"",טבלה20[[#This Row],[פעילות]]&lt;4),IF(F1285-טבלה20[[#This Row],[LengthofCycle]]=טבלה20[[#This Row],[הפרש קבוע אחרון]],1,0),"")</f>
        <v/>
      </c>
      <c r="Q1284" s="14" t="str">
        <f>IF(טבלה20[[#This Row],[פעילות]]="","",IF(OR(Q1283="",AND(טבלה20[[#This Row],[דילוג]]=1,L1283=3)),1,Q1283+1))</f>
        <v/>
      </c>
      <c r="R1284" s="14" t="str">
        <f>IF(AND(טבלה20[[#This Row],[מחזורי פעילות]]=3,H1285=1,טבלה20[[#This Row],[הפרש קבוע אחרון]]&lt;&gt;J1285),1,"")</f>
        <v/>
      </c>
      <c r="S1284" s="14" t="str">
        <f>IF(AND(טבלה20[[#This Row],[מחזורי פעילות]]=3,H1285=1,טבלה20[[#This Row],[הפרש קבוע אחרון]]=J1285),1,"")</f>
        <v/>
      </c>
      <c r="T1284" s="14" t="str">
        <f>IF(AND(טבלה20[[#This Row],[דילוג]]=1,טבלה20[[#This Row],[הפרש קבוע אחרון]]=J1283,טבלה20[[#This Row],[מחזורי פעילות]]&gt;1),1,"")</f>
        <v/>
      </c>
      <c r="U1284" s="14" t="str">
        <f>IF(OR(AND(טבלה20[[#This Row],[מחזורי פעילות]]&lt;&gt;"",Q1285=""),AND(טבלה20[[#This Row],[פעילות]]=3,Q1285=1)),טבלה20[[#This Row],[מחזורי פעילות]],"")</f>
        <v/>
      </c>
      <c r="V1284" s="14" t="str">
        <f>IF(טבלה20[[#This Row],[באיזה מחזור נעקר אחרי קביעה?]]&lt;&gt;"",1,"")</f>
        <v/>
      </c>
      <c r="W1284" s="14" t="str">
        <f>IF(AND(טבלה20[[#This Row],[באיזה מחזור נעקר אחרי קביעה?]]&lt;&gt;"",טבלה20[[#This Row],[CycleNumber]]&gt;B1285),טבלה20[[#This Row],[באיזה מחזור נעקר אחרי קביעה?]],"")</f>
        <v/>
      </c>
      <c r="X1284" s="14" t="str">
        <f>IF(AND(טבלה20[[#This Row],[הפרש קבוע אחרון]]&lt;&gt;"",J1283=""),טבלה20[[#This Row],[CycleNumber]],"")</f>
        <v/>
      </c>
      <c r="Y1284" s="14" t="str">
        <f>IF(OR(טבלה20[[#This Row],[CycleNumber]]&gt;B1285,B1285=""),טבלה20[[#This Row],[CycleNumber]],"")</f>
        <v/>
      </c>
      <c r="Z12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4" t="s">
        <v>19</v>
      </c>
      <c r="AS1284">
        <v>29</v>
      </c>
      <c r="AT1284">
        <v>24</v>
      </c>
      <c r="AU1284">
        <f t="shared" si="41"/>
        <v>0</v>
      </c>
      <c r="AV1284" t="str">
        <f t="shared" si="42"/>
        <v/>
      </c>
    </row>
    <row r="1285" spans="1:48" x14ac:dyDescent="0.25">
      <c r="A1285" t="s">
        <v>19</v>
      </c>
      <c r="B1285">
        <v>31</v>
      </c>
      <c r="C1285">
        <v>0</v>
      </c>
      <c r="D1285">
        <v>1</v>
      </c>
      <c r="E1285">
        <v>0</v>
      </c>
      <c r="F1285">
        <v>24</v>
      </c>
      <c r="G1285">
        <f>טבלה20[[#This Row],[LengthofCycle]]+1</f>
        <v>25</v>
      </c>
      <c r="H1285" t="str">
        <f>IF(טבלה20[[#This Row],[CycleNumber]]&gt;2,IF(AND(טבלה20[[#This Row],[LengthofCycle]]-F1284=F1284-F1283,טבלה20[[#This Row],[LengthofCycle]]-F1284&lt;&gt;0),1,""),"")</f>
        <v/>
      </c>
      <c r="I1285" t="str">
        <f>IF(טבלה20[[#This Row],[דילוג]]=1,SUM(H1285:H1286),"")</f>
        <v/>
      </c>
      <c r="J1285">
        <f>IF(AND(טבלה20[[#This Row],[CycleNumber]]&gt;B1284,טבלה20[[#This Row],[CycleNumber]]&gt;2),IF(טבלה20[[#This Row],[דילוג]]=1,טבלה20[[#This Row],[LengthofCycle]]-F1284,J1284),"")</f>
        <v>-1</v>
      </c>
      <c r="K1285">
        <f>IF(AND(טבלה20[[#This Row],[CycleNumber]]&gt;B1284,טבלה20[[#This Row],[CycleNumber]]&gt;2),IF(טבלה20[[#This Row],[דילוג]]=1,1,IF(MAX(K1283:K1284)=1,1,IF(טבלה20[[#This Row],[LengthofCycle]]-F1284&lt;&gt;טבלה20[[#This Row],[הפרש קבוע אחרון]],0,""))),"")</f>
        <v>1</v>
      </c>
      <c r="L1285" t="str">
        <f>IF(טבלה20[[#This Row],[CycleNumber]]&lt;3,"",IF(טבלה20[[#This Row],[דילוג]]=1,1,IF(L1284="","",IF(טבלה20[[#This Row],[LengthofCycle]]-F1284=טבלה20[[#This Row],[הפרש קבוע אחרון]],1,IF(L1284+1&gt;3,"",L1284+1)))))</f>
        <v/>
      </c>
      <c r="M1285" t="str">
        <f>IF(AND(טבלה20[[#This Row],[פעילות]]=1,L1286=2,L1287=1,B1287&gt;טבלה20[[#This Row],[CycleNumber]]),1,"")</f>
        <v/>
      </c>
      <c r="N1285" t="str">
        <f>IF(AND(טבלה20[[#This Row],[האם יש לאישה וסת דילוג?]]=1,טבלה20[[#This Row],[CycleNumber]]&gt;5),IF(AND(טבלה20[[#This Row],[LengthofCycle]]=F1282,F1284=F1281,F1283=F1280),1,""),"")</f>
        <v/>
      </c>
      <c r="O1285" t="str">
        <f>IF(OR(טבלה20[[#This Row],[פעילות]]="",L1284=""),"",IF(טבלה20[[#This Row],[פעילות]]=1,1,0))</f>
        <v/>
      </c>
      <c r="P1285" t="str">
        <f>IF(AND(טבלה20[[#This Row],[הפרש קבוע אחרון]]&lt;&gt;"",טבלה20[[#This Row],[CycleNumber]]&lt;B1286,B1286&lt;&gt;"",טבלה20[[#This Row],[פעילות]]&lt;4),IF(F1286-טבלה20[[#This Row],[LengthofCycle]]=טבלה20[[#This Row],[הפרש קבוע אחרון]],1,0),"")</f>
        <v/>
      </c>
      <c r="Q1285" s="14" t="str">
        <f>IF(טבלה20[[#This Row],[פעילות]]="","",IF(OR(Q1284="",AND(טבלה20[[#This Row],[דילוג]]=1,L1284=3)),1,Q1284+1))</f>
        <v/>
      </c>
      <c r="R1285" s="14" t="str">
        <f>IF(AND(טבלה20[[#This Row],[מחזורי פעילות]]=3,H1286=1,טבלה20[[#This Row],[הפרש קבוע אחרון]]&lt;&gt;J1286),1,"")</f>
        <v/>
      </c>
      <c r="S1285" s="14" t="str">
        <f>IF(AND(טבלה20[[#This Row],[מחזורי פעילות]]=3,H1286=1,טבלה20[[#This Row],[הפרש קבוע אחרון]]=J1286),1,"")</f>
        <v/>
      </c>
      <c r="T1285" s="14" t="str">
        <f>IF(AND(טבלה20[[#This Row],[דילוג]]=1,טבלה20[[#This Row],[הפרש קבוע אחרון]]=J1284,טבלה20[[#This Row],[מחזורי פעילות]]&gt;1),1,"")</f>
        <v/>
      </c>
      <c r="U1285" s="14" t="str">
        <f>IF(OR(AND(טבלה20[[#This Row],[מחזורי פעילות]]&lt;&gt;"",Q1286=""),AND(טבלה20[[#This Row],[פעילות]]=3,Q1286=1)),טבלה20[[#This Row],[מחזורי פעילות]],"")</f>
        <v/>
      </c>
      <c r="V1285" s="14" t="str">
        <f>IF(טבלה20[[#This Row],[באיזה מחזור נעקר אחרי קביעה?]]&lt;&gt;"",1,"")</f>
        <v/>
      </c>
      <c r="W1285" s="14" t="str">
        <f>IF(AND(טבלה20[[#This Row],[באיזה מחזור נעקר אחרי קביעה?]]&lt;&gt;"",טבלה20[[#This Row],[CycleNumber]]&gt;B1286),טבלה20[[#This Row],[באיזה מחזור נעקר אחרי קביעה?]],"")</f>
        <v/>
      </c>
      <c r="X1285" s="14" t="str">
        <f>IF(AND(טבלה20[[#This Row],[הפרש קבוע אחרון]]&lt;&gt;"",J1284=""),טבלה20[[#This Row],[CycleNumber]],"")</f>
        <v/>
      </c>
      <c r="Y1285" s="14" t="str">
        <f>IF(OR(טבלה20[[#This Row],[CycleNumber]]&gt;B1286,B1286=""),טבלה20[[#This Row],[CycleNumber]],"")</f>
        <v/>
      </c>
      <c r="Z12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5" t="s">
        <v>19</v>
      </c>
      <c r="AS1285">
        <v>30</v>
      </c>
      <c r="AT1285">
        <v>29</v>
      </c>
      <c r="AU1285">
        <f t="shared" ref="AU1285:AU1348" si="43">IF(AS1285=AS1283+2,IF(AND(AT1283-AT1284=AT1284-AT1285,AT1283-AT1284&lt;&gt;0),1,0),"")</f>
        <v>0</v>
      </c>
      <c r="AV1285" t="str">
        <f t="shared" si="42"/>
        <v/>
      </c>
    </row>
    <row r="1286" spans="1:48" x14ac:dyDescent="0.25">
      <c r="A1286" t="s">
        <v>19</v>
      </c>
      <c r="B1286">
        <v>32</v>
      </c>
      <c r="C1286">
        <v>0</v>
      </c>
      <c r="D1286">
        <v>1</v>
      </c>
      <c r="E1286">
        <v>0</v>
      </c>
      <c r="F1286">
        <v>27</v>
      </c>
      <c r="G1286">
        <f>טבלה20[[#This Row],[LengthofCycle]]+1</f>
        <v>28</v>
      </c>
      <c r="H1286" t="str">
        <f>IF(טבלה20[[#This Row],[CycleNumber]]&gt;2,IF(AND(טבלה20[[#This Row],[LengthofCycle]]-F1285=F1285-F1284,טבלה20[[#This Row],[LengthofCycle]]-F1285&lt;&gt;0),1,""),"")</f>
        <v/>
      </c>
      <c r="I1286" t="str">
        <f>IF(טבלה20[[#This Row],[דילוג]]=1,SUM(H1286:H1287),"")</f>
        <v/>
      </c>
      <c r="J1286">
        <f>IF(AND(טבלה20[[#This Row],[CycleNumber]]&gt;B1285,טבלה20[[#This Row],[CycleNumber]]&gt;2),IF(טבלה20[[#This Row],[דילוג]]=1,טבלה20[[#This Row],[LengthofCycle]]-F1285,J1285),"")</f>
        <v>-1</v>
      </c>
      <c r="K1286">
        <f>IF(AND(טבלה20[[#This Row],[CycleNumber]]&gt;B1285,טבלה20[[#This Row],[CycleNumber]]&gt;2),IF(טבלה20[[#This Row],[דילוג]]=1,1,IF(MAX(K1284:K1285)=1,1,IF(טבלה20[[#This Row],[LengthofCycle]]-F1285&lt;&gt;טבלה20[[#This Row],[הפרש קבוע אחרון]],0,""))),"")</f>
        <v>1</v>
      </c>
      <c r="L1286" t="str">
        <f>IF(טבלה20[[#This Row],[CycleNumber]]&lt;3,"",IF(טבלה20[[#This Row],[דילוג]]=1,1,IF(L1285="","",IF(טבלה20[[#This Row],[LengthofCycle]]-F1285=טבלה20[[#This Row],[הפרש קבוע אחרון]],1,IF(L1285+1&gt;3,"",L1285+1)))))</f>
        <v/>
      </c>
      <c r="M1286" t="str">
        <f>IF(AND(טבלה20[[#This Row],[פעילות]]=1,L1287=2,L1288=1,B1288&gt;טבלה20[[#This Row],[CycleNumber]]),1,"")</f>
        <v/>
      </c>
      <c r="N1286" t="str">
        <f>IF(AND(טבלה20[[#This Row],[האם יש לאישה וסת דילוג?]]=1,טבלה20[[#This Row],[CycleNumber]]&gt;5),IF(AND(טבלה20[[#This Row],[LengthofCycle]]=F1283,F1285=F1282,F1284=F1281),1,""),"")</f>
        <v/>
      </c>
      <c r="O1286" t="str">
        <f>IF(OR(טבלה20[[#This Row],[פעילות]]="",L1285=""),"",IF(טבלה20[[#This Row],[פעילות]]=1,1,0))</f>
        <v/>
      </c>
      <c r="P1286" t="str">
        <f>IF(AND(טבלה20[[#This Row],[הפרש קבוע אחרון]]&lt;&gt;"",טבלה20[[#This Row],[CycleNumber]]&lt;B1287,B1287&lt;&gt;"",טבלה20[[#This Row],[פעילות]]&lt;4),IF(F1287-טבלה20[[#This Row],[LengthofCycle]]=טבלה20[[#This Row],[הפרש קבוע אחרון]],1,0),"")</f>
        <v/>
      </c>
      <c r="Q1286" s="14" t="str">
        <f>IF(טבלה20[[#This Row],[פעילות]]="","",IF(OR(Q1285="",AND(טבלה20[[#This Row],[דילוג]]=1,L1285=3)),1,Q1285+1))</f>
        <v/>
      </c>
      <c r="R1286" s="14" t="str">
        <f>IF(AND(טבלה20[[#This Row],[מחזורי פעילות]]=3,H1287=1,טבלה20[[#This Row],[הפרש קבוע אחרון]]&lt;&gt;J1287),1,"")</f>
        <v/>
      </c>
      <c r="S1286" s="14" t="str">
        <f>IF(AND(טבלה20[[#This Row],[מחזורי פעילות]]=3,H1287=1,טבלה20[[#This Row],[הפרש קבוע אחרון]]=J1287),1,"")</f>
        <v/>
      </c>
      <c r="T1286" s="14" t="str">
        <f>IF(AND(טבלה20[[#This Row],[דילוג]]=1,טבלה20[[#This Row],[הפרש קבוע אחרון]]=J1285,טבלה20[[#This Row],[מחזורי פעילות]]&gt;1),1,"")</f>
        <v/>
      </c>
      <c r="U1286" s="14" t="str">
        <f>IF(OR(AND(טבלה20[[#This Row],[מחזורי פעילות]]&lt;&gt;"",Q1287=""),AND(טבלה20[[#This Row],[פעילות]]=3,Q1287=1)),טבלה20[[#This Row],[מחזורי פעילות]],"")</f>
        <v/>
      </c>
      <c r="V1286" s="14" t="str">
        <f>IF(טבלה20[[#This Row],[באיזה מחזור נעקר אחרי קביעה?]]&lt;&gt;"",1,"")</f>
        <v/>
      </c>
      <c r="W1286" s="14" t="str">
        <f>IF(AND(טבלה20[[#This Row],[באיזה מחזור נעקר אחרי קביעה?]]&lt;&gt;"",טבלה20[[#This Row],[CycleNumber]]&gt;B1287),טבלה20[[#This Row],[באיזה מחזור נעקר אחרי קביעה?]],"")</f>
        <v/>
      </c>
      <c r="X1286" s="14" t="str">
        <f>IF(AND(טבלה20[[#This Row],[הפרש קבוע אחרון]]&lt;&gt;"",J1285=""),טבלה20[[#This Row],[CycleNumber]],"")</f>
        <v/>
      </c>
      <c r="Y1286" s="14">
        <f>IF(OR(טבלה20[[#This Row],[CycleNumber]]&gt;B1287,B1287=""),טבלה20[[#This Row],[CycleNumber]],"")</f>
        <v>32</v>
      </c>
      <c r="Z12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6" t="s">
        <v>19</v>
      </c>
      <c r="AS1286">
        <v>31</v>
      </c>
      <c r="AT1286">
        <v>24</v>
      </c>
      <c r="AU1286">
        <f t="shared" si="43"/>
        <v>0</v>
      </c>
      <c r="AV1286" t="str">
        <f t="shared" ref="AV1286:AV1349" si="44">IF(AND(AU1286=1,AU1285=1),1,"")</f>
        <v/>
      </c>
    </row>
    <row r="1287" spans="1:48" x14ac:dyDescent="0.25">
      <c r="A1287" t="s">
        <v>105</v>
      </c>
      <c r="B1287">
        <v>1</v>
      </c>
      <c r="C1287">
        <v>1</v>
      </c>
      <c r="D1287">
        <v>1</v>
      </c>
      <c r="E1287">
        <v>0</v>
      </c>
      <c r="F1287">
        <v>26</v>
      </c>
      <c r="G1287">
        <f>טבלה20[[#This Row],[LengthofCycle]]+1</f>
        <v>27</v>
      </c>
      <c r="H1287" t="str">
        <f>IF(טבלה20[[#This Row],[CycleNumber]]&gt;2,IF(AND(טבלה20[[#This Row],[LengthofCycle]]-F1286=F1286-F1285,טבלה20[[#This Row],[LengthofCycle]]-F1286&lt;&gt;0),1,""),"")</f>
        <v/>
      </c>
      <c r="I1287" t="str">
        <f>IF(טבלה20[[#This Row],[דילוג]]=1,SUM(H1287:H1288),"")</f>
        <v/>
      </c>
      <c r="J1287" t="str">
        <f>IF(AND(טבלה20[[#This Row],[CycleNumber]]&gt;B1286,טבלה20[[#This Row],[CycleNumber]]&gt;2),IF(טבלה20[[#This Row],[דילוג]]=1,טבלה20[[#This Row],[LengthofCycle]]-F1286,J1286),"")</f>
        <v/>
      </c>
      <c r="K1287" t="str">
        <f>IF(AND(טבלה20[[#This Row],[CycleNumber]]&gt;B1286,טבלה20[[#This Row],[CycleNumber]]&gt;2),IF(טבלה20[[#This Row],[דילוג]]=1,1,IF(MAX(K1285:K1286)=1,1,IF(טבלה20[[#This Row],[LengthofCycle]]-F1286&lt;&gt;טבלה20[[#This Row],[הפרש קבוע אחרון]],0,""))),"")</f>
        <v/>
      </c>
      <c r="L1287" t="str">
        <f>IF(טבלה20[[#This Row],[CycleNumber]]&lt;3,"",IF(טבלה20[[#This Row],[דילוג]]=1,1,IF(L1286="","",IF(טבלה20[[#This Row],[LengthofCycle]]-F1286=טבלה20[[#This Row],[הפרש קבוע אחרון]],1,IF(L1286+1&gt;3,"",L1286+1)))))</f>
        <v/>
      </c>
      <c r="M1287" t="str">
        <f>IF(AND(טבלה20[[#This Row],[פעילות]]=1,L1288=2,L1289=1,B1289&gt;טבלה20[[#This Row],[CycleNumber]]),1,"")</f>
        <v/>
      </c>
      <c r="N1287" t="str">
        <f>IF(AND(טבלה20[[#This Row],[האם יש לאישה וסת דילוג?]]=1,טבלה20[[#This Row],[CycleNumber]]&gt;5),IF(AND(טבלה20[[#This Row],[LengthofCycle]]=F1284,F1286=F1283,F1285=F1282),1,""),"")</f>
        <v/>
      </c>
      <c r="O1287" t="str">
        <f>IF(OR(טבלה20[[#This Row],[פעילות]]="",L1286=""),"",IF(טבלה20[[#This Row],[פעילות]]=1,1,0))</f>
        <v/>
      </c>
      <c r="P1287" t="str">
        <f>IF(AND(טבלה20[[#This Row],[הפרש קבוע אחרון]]&lt;&gt;"",טבלה20[[#This Row],[CycleNumber]]&lt;B1288,B1288&lt;&gt;"",טבלה20[[#This Row],[פעילות]]&lt;4),IF(F1288-טבלה20[[#This Row],[LengthofCycle]]=טבלה20[[#This Row],[הפרש קבוע אחרון]],1,0),"")</f>
        <v/>
      </c>
      <c r="Q1287" s="14" t="str">
        <f>IF(טבלה20[[#This Row],[פעילות]]="","",IF(OR(Q1286="",AND(טבלה20[[#This Row],[דילוג]]=1,L1286=3)),1,Q1286+1))</f>
        <v/>
      </c>
      <c r="R1287" s="14" t="str">
        <f>IF(AND(טבלה20[[#This Row],[מחזורי פעילות]]=3,H1288=1,טבלה20[[#This Row],[הפרש קבוע אחרון]]&lt;&gt;J1288),1,"")</f>
        <v/>
      </c>
      <c r="S1287" s="14" t="str">
        <f>IF(AND(טבלה20[[#This Row],[מחזורי פעילות]]=3,H1288=1,טבלה20[[#This Row],[הפרש קבוע אחרון]]=J1288),1,"")</f>
        <v/>
      </c>
      <c r="T1287" s="14" t="str">
        <f>IF(AND(טבלה20[[#This Row],[דילוג]]=1,טבלה20[[#This Row],[הפרש קבוע אחרון]]=J1286,טבלה20[[#This Row],[מחזורי פעילות]]&gt;1),1,"")</f>
        <v/>
      </c>
      <c r="U1287" s="14" t="str">
        <f>IF(OR(AND(טבלה20[[#This Row],[מחזורי פעילות]]&lt;&gt;"",Q1288=""),AND(טבלה20[[#This Row],[פעילות]]=3,Q1288=1)),טבלה20[[#This Row],[מחזורי פעילות]],"")</f>
        <v/>
      </c>
      <c r="V1287" s="14" t="str">
        <f>IF(טבלה20[[#This Row],[באיזה מחזור נעקר אחרי קביעה?]]&lt;&gt;"",1,"")</f>
        <v/>
      </c>
      <c r="W1287" s="14" t="str">
        <f>IF(AND(טבלה20[[#This Row],[באיזה מחזור נעקר אחרי קביעה?]]&lt;&gt;"",טבלה20[[#This Row],[CycleNumber]]&gt;B1288),טבלה20[[#This Row],[באיזה מחזור נעקר אחרי קביעה?]],"")</f>
        <v/>
      </c>
      <c r="X1287" s="14" t="str">
        <f>IF(AND(טבלה20[[#This Row],[הפרש קבוע אחרון]]&lt;&gt;"",J1286=""),טבלה20[[#This Row],[CycleNumber]],"")</f>
        <v/>
      </c>
      <c r="Y1287" s="14" t="str">
        <f>IF(OR(טבלה20[[#This Row],[CycleNumber]]&gt;B1288,B1288=""),טבלה20[[#This Row],[CycleNumber]],"")</f>
        <v/>
      </c>
      <c r="Z12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7" t="s">
        <v>19</v>
      </c>
      <c r="AS1287">
        <v>32</v>
      </c>
      <c r="AT1287">
        <v>27</v>
      </c>
      <c r="AU1287">
        <f t="shared" si="43"/>
        <v>0</v>
      </c>
      <c r="AV1287" t="str">
        <f t="shared" si="44"/>
        <v/>
      </c>
    </row>
    <row r="1288" spans="1:48" x14ac:dyDescent="0.25">
      <c r="A1288" t="s">
        <v>105</v>
      </c>
      <c r="B1288">
        <v>2</v>
      </c>
      <c r="C1288">
        <v>1</v>
      </c>
      <c r="D1288">
        <v>1</v>
      </c>
      <c r="E1288">
        <v>0</v>
      </c>
      <c r="F1288">
        <v>27</v>
      </c>
      <c r="G1288">
        <f>טבלה20[[#This Row],[LengthofCycle]]+1</f>
        <v>28</v>
      </c>
      <c r="H1288" t="str">
        <f>IF(טבלה20[[#This Row],[CycleNumber]]&gt;2,IF(AND(טבלה20[[#This Row],[LengthofCycle]]-F1287=F1287-F1286,טבלה20[[#This Row],[LengthofCycle]]-F1287&lt;&gt;0),1,""),"")</f>
        <v/>
      </c>
      <c r="I1288" t="str">
        <f>IF(טבלה20[[#This Row],[דילוג]]=1,SUM(H1288:H1289),"")</f>
        <v/>
      </c>
      <c r="J1288" t="str">
        <f>IF(AND(טבלה20[[#This Row],[CycleNumber]]&gt;B1287,טבלה20[[#This Row],[CycleNumber]]&gt;2),IF(טבלה20[[#This Row],[דילוג]]=1,טבלה20[[#This Row],[LengthofCycle]]-F1287,J1287),"")</f>
        <v/>
      </c>
      <c r="K1288" t="str">
        <f>IF(AND(טבלה20[[#This Row],[CycleNumber]]&gt;B1287,טבלה20[[#This Row],[CycleNumber]]&gt;2),IF(טבלה20[[#This Row],[דילוג]]=1,1,IF(MAX(K1286:K1287)=1,1,IF(טבלה20[[#This Row],[LengthofCycle]]-F1287&lt;&gt;טבלה20[[#This Row],[הפרש קבוע אחרון]],0,""))),"")</f>
        <v/>
      </c>
      <c r="L1288" t="str">
        <f>IF(טבלה20[[#This Row],[CycleNumber]]&lt;3,"",IF(טבלה20[[#This Row],[דילוג]]=1,1,IF(L1287="","",IF(טבלה20[[#This Row],[LengthofCycle]]-F1287=טבלה20[[#This Row],[הפרש קבוע אחרון]],1,IF(L1287+1&gt;3,"",L1287+1)))))</f>
        <v/>
      </c>
      <c r="M1288" t="str">
        <f>IF(AND(טבלה20[[#This Row],[פעילות]]=1,L1289=2,L1290=1,B1290&gt;טבלה20[[#This Row],[CycleNumber]]),1,"")</f>
        <v/>
      </c>
      <c r="N1288" t="str">
        <f>IF(AND(טבלה20[[#This Row],[האם יש לאישה וסת דילוג?]]=1,טבלה20[[#This Row],[CycleNumber]]&gt;5),IF(AND(טבלה20[[#This Row],[LengthofCycle]]=F1285,F1287=F1284,F1286=F1283),1,""),"")</f>
        <v/>
      </c>
      <c r="O1288" t="str">
        <f>IF(OR(טבלה20[[#This Row],[פעילות]]="",L1287=""),"",IF(טבלה20[[#This Row],[פעילות]]=1,1,0))</f>
        <v/>
      </c>
      <c r="P1288" t="str">
        <f>IF(AND(טבלה20[[#This Row],[הפרש קבוע אחרון]]&lt;&gt;"",טבלה20[[#This Row],[CycleNumber]]&lt;B1289,B1289&lt;&gt;"",טבלה20[[#This Row],[פעילות]]&lt;4),IF(F1289-טבלה20[[#This Row],[LengthofCycle]]=טבלה20[[#This Row],[הפרש קבוע אחרון]],1,0),"")</f>
        <v/>
      </c>
      <c r="Q1288" s="14" t="str">
        <f>IF(טבלה20[[#This Row],[פעילות]]="","",IF(OR(Q1287="",AND(טבלה20[[#This Row],[דילוג]]=1,L1287=3)),1,Q1287+1))</f>
        <v/>
      </c>
      <c r="R1288" s="14" t="str">
        <f>IF(AND(טבלה20[[#This Row],[מחזורי פעילות]]=3,H1289=1,טבלה20[[#This Row],[הפרש קבוע אחרון]]&lt;&gt;J1289),1,"")</f>
        <v/>
      </c>
      <c r="S1288" s="14" t="str">
        <f>IF(AND(טבלה20[[#This Row],[מחזורי פעילות]]=3,H1289=1,טבלה20[[#This Row],[הפרש קבוע אחרון]]=J1289),1,"")</f>
        <v/>
      </c>
      <c r="T1288" s="14" t="str">
        <f>IF(AND(טבלה20[[#This Row],[דילוג]]=1,טבלה20[[#This Row],[הפרש קבוע אחרון]]=J1287,טבלה20[[#This Row],[מחזורי פעילות]]&gt;1),1,"")</f>
        <v/>
      </c>
      <c r="U1288" s="14" t="str">
        <f>IF(OR(AND(טבלה20[[#This Row],[מחזורי פעילות]]&lt;&gt;"",Q1289=""),AND(טבלה20[[#This Row],[פעילות]]=3,Q1289=1)),טבלה20[[#This Row],[מחזורי פעילות]],"")</f>
        <v/>
      </c>
      <c r="V1288" s="14" t="str">
        <f>IF(טבלה20[[#This Row],[באיזה מחזור נעקר אחרי קביעה?]]&lt;&gt;"",1,"")</f>
        <v/>
      </c>
      <c r="W1288" s="14" t="str">
        <f>IF(AND(טבלה20[[#This Row],[באיזה מחזור נעקר אחרי קביעה?]]&lt;&gt;"",טבלה20[[#This Row],[CycleNumber]]&gt;B1289),טבלה20[[#This Row],[באיזה מחזור נעקר אחרי קביעה?]],"")</f>
        <v/>
      </c>
      <c r="X1288" s="14" t="str">
        <f>IF(AND(טבלה20[[#This Row],[הפרש קבוע אחרון]]&lt;&gt;"",J1287=""),טבלה20[[#This Row],[CycleNumber]],"")</f>
        <v/>
      </c>
      <c r="Y1288" s="14" t="str">
        <f>IF(OR(טבלה20[[#This Row],[CycleNumber]]&gt;B1289,B1289=""),טבלה20[[#This Row],[CycleNumber]],"")</f>
        <v/>
      </c>
      <c r="Z12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8" t="s">
        <v>105</v>
      </c>
      <c r="AS1288">
        <v>1</v>
      </c>
      <c r="AT1288">
        <v>26</v>
      </c>
      <c r="AU1288" t="str">
        <f t="shared" si="43"/>
        <v/>
      </c>
      <c r="AV1288" t="str">
        <f t="shared" si="44"/>
        <v/>
      </c>
    </row>
    <row r="1289" spans="1:48" x14ac:dyDescent="0.25">
      <c r="A1289" t="s">
        <v>105</v>
      </c>
      <c r="B1289">
        <v>3</v>
      </c>
      <c r="C1289">
        <v>1</v>
      </c>
      <c r="D1289">
        <v>1</v>
      </c>
      <c r="E1289">
        <v>0</v>
      </c>
      <c r="F1289">
        <v>31</v>
      </c>
      <c r="G1289">
        <f>טבלה20[[#This Row],[LengthofCycle]]+1</f>
        <v>32</v>
      </c>
      <c r="H1289" t="str">
        <f>IF(טבלה20[[#This Row],[CycleNumber]]&gt;2,IF(AND(טבלה20[[#This Row],[LengthofCycle]]-F1288=F1288-F1287,טבלה20[[#This Row],[LengthofCycle]]-F1288&lt;&gt;0),1,""),"")</f>
        <v/>
      </c>
      <c r="I1289" t="str">
        <f>IF(טבלה20[[#This Row],[דילוג]]=1,SUM(H1289:H1290),"")</f>
        <v/>
      </c>
      <c r="J1289" t="str">
        <f>IF(AND(טבלה20[[#This Row],[CycleNumber]]&gt;B1288,טבלה20[[#This Row],[CycleNumber]]&gt;2),IF(טבלה20[[#This Row],[דילוג]]=1,טבלה20[[#This Row],[LengthofCycle]]-F1288,J1288),"")</f>
        <v/>
      </c>
      <c r="K1289">
        <f>IF(AND(טבלה20[[#This Row],[CycleNumber]]&gt;B1288,טבלה20[[#This Row],[CycleNumber]]&gt;2),IF(טבלה20[[#This Row],[דילוג]]=1,1,IF(MAX(K1287:K1288)=1,1,IF(טבלה20[[#This Row],[LengthofCycle]]-F1288&lt;&gt;טבלה20[[#This Row],[הפרש קבוע אחרון]],0,""))),"")</f>
        <v>0</v>
      </c>
      <c r="L1289" t="str">
        <f>IF(טבלה20[[#This Row],[CycleNumber]]&lt;3,"",IF(טבלה20[[#This Row],[דילוג]]=1,1,IF(L1288="","",IF(טבלה20[[#This Row],[LengthofCycle]]-F1288=טבלה20[[#This Row],[הפרש קבוע אחרון]],1,IF(L1288+1&gt;3,"",L1288+1)))))</f>
        <v/>
      </c>
      <c r="M1289" t="str">
        <f>IF(AND(טבלה20[[#This Row],[פעילות]]=1,L1290=2,L1291=1,B1291&gt;טבלה20[[#This Row],[CycleNumber]]),1,"")</f>
        <v/>
      </c>
      <c r="N1289" t="str">
        <f>IF(AND(טבלה20[[#This Row],[האם יש לאישה וסת דילוג?]]=1,טבלה20[[#This Row],[CycleNumber]]&gt;5),IF(AND(טבלה20[[#This Row],[LengthofCycle]]=F1286,F1288=F1285,F1287=F1284),1,""),"")</f>
        <v/>
      </c>
      <c r="O1289" t="str">
        <f>IF(OR(טבלה20[[#This Row],[פעילות]]="",L1288=""),"",IF(טבלה20[[#This Row],[פעילות]]=1,1,0))</f>
        <v/>
      </c>
      <c r="P1289" t="str">
        <f>IF(AND(טבלה20[[#This Row],[הפרש קבוע אחרון]]&lt;&gt;"",טבלה20[[#This Row],[CycleNumber]]&lt;B1290,B1290&lt;&gt;"",טבלה20[[#This Row],[פעילות]]&lt;4),IF(F1290-טבלה20[[#This Row],[LengthofCycle]]=טבלה20[[#This Row],[הפרש קבוע אחרון]],1,0),"")</f>
        <v/>
      </c>
      <c r="Q1289" s="14" t="str">
        <f>IF(טבלה20[[#This Row],[פעילות]]="","",IF(OR(Q1288="",AND(טבלה20[[#This Row],[דילוג]]=1,L1288=3)),1,Q1288+1))</f>
        <v/>
      </c>
      <c r="R1289" s="14" t="str">
        <f>IF(AND(טבלה20[[#This Row],[מחזורי פעילות]]=3,H1290=1,טבלה20[[#This Row],[הפרש קבוע אחרון]]&lt;&gt;J1290),1,"")</f>
        <v/>
      </c>
      <c r="S1289" s="14" t="str">
        <f>IF(AND(טבלה20[[#This Row],[מחזורי פעילות]]=3,H1290=1,טבלה20[[#This Row],[הפרש קבוע אחרון]]=J1290),1,"")</f>
        <v/>
      </c>
      <c r="T1289" s="14" t="str">
        <f>IF(AND(טבלה20[[#This Row],[דילוג]]=1,טבלה20[[#This Row],[הפרש קבוע אחרון]]=J1288,טבלה20[[#This Row],[מחזורי פעילות]]&gt;1),1,"")</f>
        <v/>
      </c>
      <c r="U1289" s="14" t="str">
        <f>IF(OR(AND(טבלה20[[#This Row],[מחזורי פעילות]]&lt;&gt;"",Q1290=""),AND(טבלה20[[#This Row],[פעילות]]=3,Q1290=1)),טבלה20[[#This Row],[מחזורי פעילות]],"")</f>
        <v/>
      </c>
      <c r="V1289" s="14" t="str">
        <f>IF(טבלה20[[#This Row],[באיזה מחזור נעקר אחרי קביעה?]]&lt;&gt;"",1,"")</f>
        <v/>
      </c>
      <c r="W1289" s="14" t="str">
        <f>IF(AND(טבלה20[[#This Row],[באיזה מחזור נעקר אחרי קביעה?]]&lt;&gt;"",טבלה20[[#This Row],[CycleNumber]]&gt;B1290),טבלה20[[#This Row],[באיזה מחזור נעקר אחרי קביעה?]],"")</f>
        <v/>
      </c>
      <c r="X1289" s="14" t="str">
        <f>IF(AND(טבלה20[[#This Row],[הפרש קבוע אחרון]]&lt;&gt;"",J1288=""),טבלה20[[#This Row],[CycleNumber]],"")</f>
        <v/>
      </c>
      <c r="Y1289" s="14" t="str">
        <f>IF(OR(טבלה20[[#This Row],[CycleNumber]]&gt;B1290,B1290=""),טבלה20[[#This Row],[CycleNumber]],"")</f>
        <v/>
      </c>
      <c r="Z12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89" t="s">
        <v>105</v>
      </c>
      <c r="AS1289">
        <v>2</v>
      </c>
      <c r="AT1289">
        <v>27</v>
      </c>
      <c r="AU1289" t="str">
        <f t="shared" si="43"/>
        <v/>
      </c>
      <c r="AV1289" t="str">
        <f t="shared" si="44"/>
        <v/>
      </c>
    </row>
    <row r="1290" spans="1:48" x14ac:dyDescent="0.25">
      <c r="A1290" t="s">
        <v>105</v>
      </c>
      <c r="B1290">
        <v>4</v>
      </c>
      <c r="C1290">
        <v>1</v>
      </c>
      <c r="D1290">
        <v>1</v>
      </c>
      <c r="E1290">
        <v>0</v>
      </c>
      <c r="F1290">
        <v>28</v>
      </c>
      <c r="G1290">
        <f>טבלה20[[#This Row],[LengthofCycle]]+1</f>
        <v>29</v>
      </c>
      <c r="H1290" t="str">
        <f>IF(טבלה20[[#This Row],[CycleNumber]]&gt;2,IF(AND(טבלה20[[#This Row],[LengthofCycle]]-F1289=F1289-F1288,טבלה20[[#This Row],[LengthofCycle]]-F1289&lt;&gt;0),1,""),"")</f>
        <v/>
      </c>
      <c r="I1290" t="str">
        <f>IF(טבלה20[[#This Row],[דילוג]]=1,SUM(H1290:H1291),"")</f>
        <v/>
      </c>
      <c r="J1290" t="str">
        <f>IF(AND(טבלה20[[#This Row],[CycleNumber]]&gt;B1289,טבלה20[[#This Row],[CycleNumber]]&gt;2),IF(טבלה20[[#This Row],[דילוג]]=1,טבלה20[[#This Row],[LengthofCycle]]-F1289,J1289),"")</f>
        <v/>
      </c>
      <c r="K1290">
        <f>IF(AND(טבלה20[[#This Row],[CycleNumber]]&gt;B1289,טבלה20[[#This Row],[CycleNumber]]&gt;2),IF(טבלה20[[#This Row],[דילוג]]=1,1,IF(MAX(K1288:K1289)=1,1,IF(טבלה20[[#This Row],[LengthofCycle]]-F1289&lt;&gt;טבלה20[[#This Row],[הפרש קבוע אחרון]],0,""))),"")</f>
        <v>0</v>
      </c>
      <c r="L1290" t="str">
        <f>IF(טבלה20[[#This Row],[CycleNumber]]&lt;3,"",IF(טבלה20[[#This Row],[דילוג]]=1,1,IF(L1289="","",IF(טבלה20[[#This Row],[LengthofCycle]]-F1289=טבלה20[[#This Row],[הפרש קבוע אחרון]],1,IF(L1289+1&gt;3,"",L1289+1)))))</f>
        <v/>
      </c>
      <c r="M1290" t="str">
        <f>IF(AND(טבלה20[[#This Row],[פעילות]]=1,L1291=2,L1292=1,B1292&gt;טבלה20[[#This Row],[CycleNumber]]),1,"")</f>
        <v/>
      </c>
      <c r="N1290" t="str">
        <f>IF(AND(טבלה20[[#This Row],[האם יש לאישה וסת דילוג?]]=1,טבלה20[[#This Row],[CycleNumber]]&gt;5),IF(AND(טבלה20[[#This Row],[LengthofCycle]]=F1287,F1289=F1286,F1288=F1285),1,""),"")</f>
        <v/>
      </c>
      <c r="O1290" t="str">
        <f>IF(OR(טבלה20[[#This Row],[פעילות]]="",L1289=""),"",IF(טבלה20[[#This Row],[פעילות]]=1,1,0))</f>
        <v/>
      </c>
      <c r="P1290" t="str">
        <f>IF(AND(טבלה20[[#This Row],[הפרש קבוע אחרון]]&lt;&gt;"",טבלה20[[#This Row],[CycleNumber]]&lt;B1291,B1291&lt;&gt;"",טבלה20[[#This Row],[פעילות]]&lt;4),IF(F1291-טבלה20[[#This Row],[LengthofCycle]]=טבלה20[[#This Row],[הפרש קבוע אחרון]],1,0),"")</f>
        <v/>
      </c>
      <c r="Q1290" s="14" t="str">
        <f>IF(טבלה20[[#This Row],[פעילות]]="","",IF(OR(Q1289="",AND(טבלה20[[#This Row],[דילוג]]=1,L1289=3)),1,Q1289+1))</f>
        <v/>
      </c>
      <c r="R1290" s="14" t="str">
        <f>IF(AND(טבלה20[[#This Row],[מחזורי פעילות]]=3,H1291=1,טבלה20[[#This Row],[הפרש קבוע אחרון]]&lt;&gt;J1291),1,"")</f>
        <v/>
      </c>
      <c r="S1290" s="14" t="str">
        <f>IF(AND(טבלה20[[#This Row],[מחזורי פעילות]]=3,H1291=1,טבלה20[[#This Row],[הפרש קבוע אחרון]]=J1291),1,"")</f>
        <v/>
      </c>
      <c r="T1290" s="14" t="str">
        <f>IF(AND(טבלה20[[#This Row],[דילוג]]=1,טבלה20[[#This Row],[הפרש קבוע אחרון]]=J1289,טבלה20[[#This Row],[מחזורי פעילות]]&gt;1),1,"")</f>
        <v/>
      </c>
      <c r="U1290" s="14" t="str">
        <f>IF(OR(AND(טבלה20[[#This Row],[מחזורי פעילות]]&lt;&gt;"",Q1291=""),AND(טבלה20[[#This Row],[פעילות]]=3,Q1291=1)),טבלה20[[#This Row],[מחזורי פעילות]],"")</f>
        <v/>
      </c>
      <c r="V1290" s="14" t="str">
        <f>IF(טבלה20[[#This Row],[באיזה מחזור נעקר אחרי קביעה?]]&lt;&gt;"",1,"")</f>
        <v/>
      </c>
      <c r="W1290" s="14" t="str">
        <f>IF(AND(טבלה20[[#This Row],[באיזה מחזור נעקר אחרי קביעה?]]&lt;&gt;"",טבלה20[[#This Row],[CycleNumber]]&gt;B1291),טבלה20[[#This Row],[באיזה מחזור נעקר אחרי קביעה?]],"")</f>
        <v/>
      </c>
      <c r="X1290" s="14" t="str">
        <f>IF(AND(טבלה20[[#This Row],[הפרש קבוע אחרון]]&lt;&gt;"",J1289=""),טבלה20[[#This Row],[CycleNumber]],"")</f>
        <v/>
      </c>
      <c r="Y1290" s="14" t="str">
        <f>IF(OR(טבלה20[[#This Row],[CycleNumber]]&gt;B1291,B1291=""),טבלה20[[#This Row],[CycleNumber]],"")</f>
        <v/>
      </c>
      <c r="Z12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0" t="s">
        <v>105</v>
      </c>
      <c r="AS1290">
        <v>3</v>
      </c>
      <c r="AT1290">
        <v>31</v>
      </c>
      <c r="AU1290">
        <f t="shared" si="43"/>
        <v>0</v>
      </c>
      <c r="AV1290" t="str">
        <f t="shared" si="44"/>
        <v/>
      </c>
    </row>
    <row r="1291" spans="1:48" x14ac:dyDescent="0.25">
      <c r="A1291" t="s">
        <v>105</v>
      </c>
      <c r="B1291">
        <v>5</v>
      </c>
      <c r="C1291">
        <v>1</v>
      </c>
      <c r="D1291">
        <v>1</v>
      </c>
      <c r="E1291">
        <v>0</v>
      </c>
      <c r="F1291">
        <v>27</v>
      </c>
      <c r="G1291">
        <f>טבלה20[[#This Row],[LengthofCycle]]+1</f>
        <v>28</v>
      </c>
      <c r="H1291" t="str">
        <f>IF(טבלה20[[#This Row],[CycleNumber]]&gt;2,IF(AND(טבלה20[[#This Row],[LengthofCycle]]-F1290=F1290-F1289,טבלה20[[#This Row],[LengthofCycle]]-F1290&lt;&gt;0),1,""),"")</f>
        <v/>
      </c>
      <c r="I1291" t="str">
        <f>IF(טבלה20[[#This Row],[דילוג]]=1,SUM(H1291:H1292),"")</f>
        <v/>
      </c>
      <c r="J1291" t="str">
        <f>IF(AND(טבלה20[[#This Row],[CycleNumber]]&gt;B1290,טבלה20[[#This Row],[CycleNumber]]&gt;2),IF(טבלה20[[#This Row],[דילוג]]=1,טבלה20[[#This Row],[LengthofCycle]]-F1290,J1290),"")</f>
        <v/>
      </c>
      <c r="K1291">
        <f>IF(AND(טבלה20[[#This Row],[CycleNumber]]&gt;B1290,טבלה20[[#This Row],[CycleNumber]]&gt;2),IF(טבלה20[[#This Row],[דילוג]]=1,1,IF(MAX(K1289:K1290)=1,1,IF(טבלה20[[#This Row],[LengthofCycle]]-F1290&lt;&gt;טבלה20[[#This Row],[הפרש קבוע אחרון]],0,""))),"")</f>
        <v>0</v>
      </c>
      <c r="L1291" t="str">
        <f>IF(טבלה20[[#This Row],[CycleNumber]]&lt;3,"",IF(טבלה20[[#This Row],[דילוג]]=1,1,IF(L1290="","",IF(טבלה20[[#This Row],[LengthofCycle]]-F1290=טבלה20[[#This Row],[הפרש קבוע אחרון]],1,IF(L1290+1&gt;3,"",L1290+1)))))</f>
        <v/>
      </c>
      <c r="M1291" t="str">
        <f>IF(AND(טבלה20[[#This Row],[פעילות]]=1,L1292=2,L1293=1,B1293&gt;טבלה20[[#This Row],[CycleNumber]]),1,"")</f>
        <v/>
      </c>
      <c r="N1291" t="str">
        <f>IF(AND(טבלה20[[#This Row],[האם יש לאישה וסת דילוג?]]=1,טבלה20[[#This Row],[CycleNumber]]&gt;5),IF(AND(טבלה20[[#This Row],[LengthofCycle]]=F1288,F1290=F1287,F1289=F1286),1,""),"")</f>
        <v/>
      </c>
      <c r="O1291" t="str">
        <f>IF(OR(טבלה20[[#This Row],[פעילות]]="",L1290=""),"",IF(טבלה20[[#This Row],[פעילות]]=1,1,0))</f>
        <v/>
      </c>
      <c r="P1291" t="str">
        <f>IF(AND(טבלה20[[#This Row],[הפרש קבוע אחרון]]&lt;&gt;"",טבלה20[[#This Row],[CycleNumber]]&lt;B1292,B1292&lt;&gt;"",טבלה20[[#This Row],[פעילות]]&lt;4),IF(F1292-טבלה20[[#This Row],[LengthofCycle]]=טבלה20[[#This Row],[הפרש קבוע אחרון]],1,0),"")</f>
        <v/>
      </c>
      <c r="Q1291" s="14" t="str">
        <f>IF(טבלה20[[#This Row],[פעילות]]="","",IF(OR(Q1290="",AND(טבלה20[[#This Row],[דילוג]]=1,L1290=3)),1,Q1290+1))</f>
        <v/>
      </c>
      <c r="R1291" s="14" t="str">
        <f>IF(AND(טבלה20[[#This Row],[מחזורי פעילות]]=3,H1292=1,טבלה20[[#This Row],[הפרש קבוע אחרון]]&lt;&gt;J1292),1,"")</f>
        <v/>
      </c>
      <c r="S1291" s="14" t="str">
        <f>IF(AND(טבלה20[[#This Row],[מחזורי פעילות]]=3,H1292=1,טבלה20[[#This Row],[הפרש קבוע אחרון]]=J1292),1,"")</f>
        <v/>
      </c>
      <c r="T1291" s="14" t="str">
        <f>IF(AND(טבלה20[[#This Row],[דילוג]]=1,טבלה20[[#This Row],[הפרש קבוע אחרון]]=J1290,טבלה20[[#This Row],[מחזורי פעילות]]&gt;1),1,"")</f>
        <v/>
      </c>
      <c r="U1291" s="14" t="str">
        <f>IF(OR(AND(טבלה20[[#This Row],[מחזורי פעילות]]&lt;&gt;"",Q1292=""),AND(טבלה20[[#This Row],[פעילות]]=3,Q1292=1)),טבלה20[[#This Row],[מחזורי פעילות]],"")</f>
        <v/>
      </c>
      <c r="V1291" s="14" t="str">
        <f>IF(טבלה20[[#This Row],[באיזה מחזור נעקר אחרי קביעה?]]&lt;&gt;"",1,"")</f>
        <v/>
      </c>
      <c r="W1291" s="14" t="str">
        <f>IF(AND(טבלה20[[#This Row],[באיזה מחזור נעקר אחרי קביעה?]]&lt;&gt;"",טבלה20[[#This Row],[CycleNumber]]&gt;B1292),טבלה20[[#This Row],[באיזה מחזור נעקר אחרי קביעה?]],"")</f>
        <v/>
      </c>
      <c r="X1291" s="14" t="str">
        <f>IF(AND(טבלה20[[#This Row],[הפרש קבוע אחרון]]&lt;&gt;"",J1290=""),טבלה20[[#This Row],[CycleNumber]],"")</f>
        <v/>
      </c>
      <c r="Y1291" s="14" t="str">
        <f>IF(OR(טבלה20[[#This Row],[CycleNumber]]&gt;B1292,B1292=""),טבלה20[[#This Row],[CycleNumber]],"")</f>
        <v/>
      </c>
      <c r="Z12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1" t="s">
        <v>105</v>
      </c>
      <c r="AS1291">
        <v>4</v>
      </c>
      <c r="AT1291">
        <v>28</v>
      </c>
      <c r="AU1291">
        <f t="shared" si="43"/>
        <v>0</v>
      </c>
      <c r="AV1291" t="str">
        <f t="shared" si="44"/>
        <v/>
      </c>
    </row>
    <row r="1292" spans="1:48" x14ac:dyDescent="0.25">
      <c r="A1292" t="s">
        <v>105</v>
      </c>
      <c r="B1292">
        <v>6</v>
      </c>
      <c r="C1292">
        <v>1</v>
      </c>
      <c r="D1292">
        <v>1</v>
      </c>
      <c r="E1292">
        <v>0</v>
      </c>
      <c r="F1292">
        <v>26</v>
      </c>
      <c r="G1292">
        <f>טבלה20[[#This Row],[LengthofCycle]]+1</f>
        <v>27</v>
      </c>
      <c r="H1292">
        <f>IF(טבלה20[[#This Row],[CycleNumber]]&gt;2,IF(AND(טבלה20[[#This Row],[LengthofCycle]]-F1291=F1291-F1290,טבלה20[[#This Row],[LengthofCycle]]-F1291&lt;&gt;0),1,""),"")</f>
        <v>1</v>
      </c>
      <c r="I1292">
        <f>IF(טבלה20[[#This Row],[דילוג]]=1,SUM(H1292:H1293),"")</f>
        <v>1</v>
      </c>
      <c r="J1292">
        <f>IF(AND(טבלה20[[#This Row],[CycleNumber]]&gt;B1291,טבלה20[[#This Row],[CycleNumber]]&gt;2),IF(טבלה20[[#This Row],[דילוג]]=1,טבלה20[[#This Row],[LengthofCycle]]-F1291,J1291),"")</f>
        <v>-1</v>
      </c>
      <c r="K1292">
        <f>IF(AND(טבלה20[[#This Row],[CycleNumber]]&gt;B1291,טבלה20[[#This Row],[CycleNumber]]&gt;2),IF(טבלה20[[#This Row],[דילוג]]=1,1,IF(MAX(K1290:K1291)=1,1,IF(טבלה20[[#This Row],[LengthofCycle]]-F1291&lt;&gt;טבלה20[[#This Row],[הפרש קבוע אחרון]],0,""))),"")</f>
        <v>1</v>
      </c>
      <c r="L1292">
        <f>IF(טבלה20[[#This Row],[CycleNumber]]&lt;3,"",IF(טבלה20[[#This Row],[דילוג]]=1,1,IF(L1291="","",IF(טבלה20[[#This Row],[LengthofCycle]]-F1291=טבלה20[[#This Row],[הפרש קבוע אחרון]],1,IF(L1291+1&gt;3,"",L1291+1)))))</f>
        <v>1</v>
      </c>
      <c r="M1292" t="str">
        <f>IF(AND(טבלה20[[#This Row],[פעילות]]=1,L1293=2,L1294=1,B1294&gt;טבלה20[[#This Row],[CycleNumber]]),1,"")</f>
        <v/>
      </c>
      <c r="N1292" t="str">
        <f>IF(AND(טבלה20[[#This Row],[האם יש לאישה וסת דילוג?]]=1,טבלה20[[#This Row],[CycleNumber]]&gt;5),IF(AND(טבלה20[[#This Row],[LengthofCycle]]=F1289,F1291=F1288,F1290=F1287),1,""),"")</f>
        <v/>
      </c>
      <c r="O1292" t="str">
        <f>IF(OR(טבלה20[[#This Row],[פעילות]]="",L1291=""),"",IF(טבלה20[[#This Row],[פעילות]]=1,1,0))</f>
        <v/>
      </c>
      <c r="P1292">
        <f>IF(AND(טבלה20[[#This Row],[הפרש קבוע אחרון]]&lt;&gt;"",טבלה20[[#This Row],[CycleNumber]]&lt;B1293,B1293&lt;&gt;"",טבלה20[[#This Row],[פעילות]]&lt;4),IF(F1293-טבלה20[[#This Row],[LengthofCycle]]=טבלה20[[#This Row],[הפרש קבוע אחרון]],1,0),"")</f>
        <v>0</v>
      </c>
      <c r="Q1292" s="14">
        <f>IF(טבלה20[[#This Row],[פעילות]]="","",IF(OR(Q1291="",AND(טבלה20[[#This Row],[דילוג]]=1,L1291=3)),1,Q1291+1))</f>
        <v>1</v>
      </c>
      <c r="R1292" s="14" t="str">
        <f>IF(AND(טבלה20[[#This Row],[מחזורי פעילות]]=3,H1293=1,טבלה20[[#This Row],[הפרש קבוע אחרון]]&lt;&gt;J1293),1,"")</f>
        <v/>
      </c>
      <c r="S1292" s="14" t="str">
        <f>IF(AND(טבלה20[[#This Row],[מחזורי פעילות]]=3,H1293=1,טבלה20[[#This Row],[הפרש קבוע אחרון]]=J1293),1,"")</f>
        <v/>
      </c>
      <c r="T1292" s="14" t="str">
        <f>IF(AND(טבלה20[[#This Row],[דילוג]]=1,טבלה20[[#This Row],[הפרש קבוע אחרון]]=J1291,טבלה20[[#This Row],[מחזורי פעילות]]&gt;1),1,"")</f>
        <v/>
      </c>
      <c r="U1292" s="14" t="str">
        <f>IF(OR(AND(טבלה20[[#This Row],[מחזורי פעילות]]&lt;&gt;"",Q1293=""),AND(טבלה20[[#This Row],[פעילות]]=3,Q1293=1)),טבלה20[[#This Row],[מחזורי פעילות]],"")</f>
        <v/>
      </c>
      <c r="V1292" s="14" t="str">
        <f>IF(טבלה20[[#This Row],[באיזה מחזור נעקר אחרי קביעה?]]&lt;&gt;"",1,"")</f>
        <v/>
      </c>
      <c r="W1292" s="14" t="str">
        <f>IF(AND(טבלה20[[#This Row],[באיזה מחזור נעקר אחרי קביעה?]]&lt;&gt;"",טבלה20[[#This Row],[CycleNumber]]&gt;B1293),טבלה20[[#This Row],[באיזה מחזור נעקר אחרי קביעה?]],"")</f>
        <v/>
      </c>
      <c r="X1292" s="14">
        <f>IF(AND(טבלה20[[#This Row],[הפרש קבוע אחרון]]&lt;&gt;"",J1291=""),טבלה20[[#This Row],[CycleNumber]],"")</f>
        <v>6</v>
      </c>
      <c r="Y1292" s="14" t="str">
        <f>IF(OR(טבלה20[[#This Row],[CycleNumber]]&gt;B1293,B1293=""),טבלה20[[#This Row],[CycleNumber]],"")</f>
        <v/>
      </c>
      <c r="Z12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2" t="s">
        <v>105</v>
      </c>
      <c r="AS1292">
        <v>5</v>
      </c>
      <c r="AT1292">
        <v>27</v>
      </c>
      <c r="AU1292">
        <f t="shared" si="43"/>
        <v>0</v>
      </c>
      <c r="AV1292" t="str">
        <f t="shared" si="44"/>
        <v/>
      </c>
    </row>
    <row r="1293" spans="1:48" x14ac:dyDescent="0.25">
      <c r="A1293" t="s">
        <v>105</v>
      </c>
      <c r="B1293">
        <v>7</v>
      </c>
      <c r="C1293">
        <v>1</v>
      </c>
      <c r="D1293">
        <v>1</v>
      </c>
      <c r="E1293">
        <v>0</v>
      </c>
      <c r="F1293">
        <v>27</v>
      </c>
      <c r="G1293">
        <f>טבלה20[[#This Row],[LengthofCycle]]+1</f>
        <v>28</v>
      </c>
      <c r="H1293" t="str">
        <f>IF(טבלה20[[#This Row],[CycleNumber]]&gt;2,IF(AND(טבלה20[[#This Row],[LengthofCycle]]-F1292=F1292-F1291,טבלה20[[#This Row],[LengthofCycle]]-F1292&lt;&gt;0),1,""),"")</f>
        <v/>
      </c>
      <c r="I1293" t="str">
        <f>IF(טבלה20[[#This Row],[דילוג]]=1,SUM(H1293:H1294),"")</f>
        <v/>
      </c>
      <c r="J1293">
        <f>IF(AND(טבלה20[[#This Row],[CycleNumber]]&gt;B1292,טבלה20[[#This Row],[CycleNumber]]&gt;2),IF(טבלה20[[#This Row],[דילוג]]=1,טבלה20[[#This Row],[LengthofCycle]]-F1292,J1292),"")</f>
        <v>-1</v>
      </c>
      <c r="K1293">
        <f>IF(AND(טבלה20[[#This Row],[CycleNumber]]&gt;B1292,טבלה20[[#This Row],[CycleNumber]]&gt;2),IF(טבלה20[[#This Row],[דילוג]]=1,1,IF(MAX(K1291:K1292)=1,1,IF(טבלה20[[#This Row],[LengthofCycle]]-F1292&lt;&gt;טבלה20[[#This Row],[הפרש קבוע אחרון]],0,""))),"")</f>
        <v>1</v>
      </c>
      <c r="L1293">
        <f>IF(טבלה20[[#This Row],[CycleNumber]]&lt;3,"",IF(טבלה20[[#This Row],[דילוג]]=1,1,IF(L1292="","",IF(טבלה20[[#This Row],[LengthofCycle]]-F1292=טבלה20[[#This Row],[הפרש קבוע אחרון]],1,IF(L1292+1&gt;3,"",L1292+1)))))</f>
        <v>2</v>
      </c>
      <c r="M1293" t="str">
        <f>IF(AND(טבלה20[[#This Row],[פעילות]]=1,L1294=2,L1295=1,B1295&gt;טבלה20[[#This Row],[CycleNumber]]),1,"")</f>
        <v/>
      </c>
      <c r="N1293" t="str">
        <f>IF(AND(טבלה20[[#This Row],[האם יש לאישה וסת דילוג?]]=1,טבלה20[[#This Row],[CycleNumber]]&gt;5),IF(AND(טבלה20[[#This Row],[LengthofCycle]]=F1290,F1292=F1289,F1291=F1288),1,""),"")</f>
        <v/>
      </c>
      <c r="O1293">
        <f>IF(OR(טבלה20[[#This Row],[פעילות]]="",L1292=""),"",IF(טבלה20[[#This Row],[פעילות]]=1,1,0))</f>
        <v>0</v>
      </c>
      <c r="P1293">
        <f>IF(AND(טבלה20[[#This Row],[הפרש קבוע אחרון]]&lt;&gt;"",טבלה20[[#This Row],[CycleNumber]]&lt;B1294,B1294&lt;&gt;"",טבלה20[[#This Row],[פעילות]]&lt;4),IF(F1294-טבלה20[[#This Row],[LengthofCycle]]=טבלה20[[#This Row],[הפרש קבוע אחרון]],1,0),"")</f>
        <v>0</v>
      </c>
      <c r="Q1293" s="14">
        <f>IF(טבלה20[[#This Row],[פעילות]]="","",IF(OR(Q1292="",AND(טבלה20[[#This Row],[דילוג]]=1,L1292=3)),1,Q1292+1))</f>
        <v>2</v>
      </c>
      <c r="R1293" s="14" t="str">
        <f>IF(AND(טבלה20[[#This Row],[מחזורי פעילות]]=3,H1294=1,טבלה20[[#This Row],[הפרש קבוע אחרון]]&lt;&gt;J1294),1,"")</f>
        <v/>
      </c>
      <c r="S1293" s="14" t="str">
        <f>IF(AND(טבלה20[[#This Row],[מחזורי פעילות]]=3,H1294=1,טבלה20[[#This Row],[הפרש קבוע אחרון]]=J1294),1,"")</f>
        <v/>
      </c>
      <c r="T1293" s="14" t="str">
        <f>IF(AND(טבלה20[[#This Row],[דילוג]]=1,טבלה20[[#This Row],[הפרש קבוע אחרון]]=J1292,טבלה20[[#This Row],[מחזורי פעילות]]&gt;1),1,"")</f>
        <v/>
      </c>
      <c r="U1293" s="14" t="str">
        <f>IF(OR(AND(טבלה20[[#This Row],[מחזורי פעילות]]&lt;&gt;"",Q1294=""),AND(טבלה20[[#This Row],[פעילות]]=3,Q1294=1)),טבלה20[[#This Row],[מחזורי פעילות]],"")</f>
        <v/>
      </c>
      <c r="V1293" s="14" t="str">
        <f>IF(טבלה20[[#This Row],[באיזה מחזור נעקר אחרי קביעה?]]&lt;&gt;"",1,"")</f>
        <v/>
      </c>
      <c r="W1293" s="14" t="str">
        <f>IF(AND(טבלה20[[#This Row],[באיזה מחזור נעקר אחרי קביעה?]]&lt;&gt;"",טבלה20[[#This Row],[CycleNumber]]&gt;B1294),טבלה20[[#This Row],[באיזה מחזור נעקר אחרי קביעה?]],"")</f>
        <v/>
      </c>
      <c r="X1293" s="14" t="str">
        <f>IF(AND(טבלה20[[#This Row],[הפרש קבוע אחרון]]&lt;&gt;"",J1292=""),טבלה20[[#This Row],[CycleNumber]],"")</f>
        <v/>
      </c>
      <c r="Y1293" s="14" t="str">
        <f>IF(OR(טבלה20[[#This Row],[CycleNumber]]&gt;B1294,B1294=""),טבלה20[[#This Row],[CycleNumber]],"")</f>
        <v/>
      </c>
      <c r="Z12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3" t="s">
        <v>105</v>
      </c>
      <c r="AS1293">
        <v>6</v>
      </c>
      <c r="AT1293">
        <v>26</v>
      </c>
      <c r="AU1293">
        <f t="shared" si="43"/>
        <v>1</v>
      </c>
      <c r="AV1293" t="str">
        <f t="shared" si="44"/>
        <v/>
      </c>
    </row>
    <row r="1294" spans="1:48" x14ac:dyDescent="0.25">
      <c r="A1294" t="s">
        <v>105</v>
      </c>
      <c r="B1294">
        <v>8</v>
      </c>
      <c r="C1294">
        <v>1</v>
      </c>
      <c r="D1294">
        <v>1</v>
      </c>
      <c r="E1294">
        <v>0</v>
      </c>
      <c r="F1294">
        <v>31</v>
      </c>
      <c r="G1294">
        <f>טבלה20[[#This Row],[LengthofCycle]]+1</f>
        <v>32</v>
      </c>
      <c r="H1294" t="str">
        <f>IF(טבלה20[[#This Row],[CycleNumber]]&gt;2,IF(AND(טבלה20[[#This Row],[LengthofCycle]]-F1293=F1293-F1292,טבלה20[[#This Row],[LengthofCycle]]-F1293&lt;&gt;0),1,""),"")</f>
        <v/>
      </c>
      <c r="I1294" t="str">
        <f>IF(טבלה20[[#This Row],[דילוג]]=1,SUM(H1294:H1295),"")</f>
        <v/>
      </c>
      <c r="J1294">
        <f>IF(AND(טבלה20[[#This Row],[CycleNumber]]&gt;B1293,טבלה20[[#This Row],[CycleNumber]]&gt;2),IF(טבלה20[[#This Row],[דילוג]]=1,טבלה20[[#This Row],[LengthofCycle]]-F1293,J1293),"")</f>
        <v>-1</v>
      </c>
      <c r="K1294">
        <f>IF(AND(טבלה20[[#This Row],[CycleNumber]]&gt;B1293,טבלה20[[#This Row],[CycleNumber]]&gt;2),IF(טבלה20[[#This Row],[דילוג]]=1,1,IF(MAX(K1292:K1293)=1,1,IF(טבלה20[[#This Row],[LengthofCycle]]-F1293&lt;&gt;טבלה20[[#This Row],[הפרש קבוע אחרון]],0,""))),"")</f>
        <v>1</v>
      </c>
      <c r="L1294">
        <f>IF(טבלה20[[#This Row],[CycleNumber]]&lt;3,"",IF(טבלה20[[#This Row],[דילוג]]=1,1,IF(L1293="","",IF(טבלה20[[#This Row],[LengthofCycle]]-F1293=טבלה20[[#This Row],[הפרש קבוע אחרון]],1,IF(L1293+1&gt;3,"",L1293+1)))))</f>
        <v>3</v>
      </c>
      <c r="M1294" t="str">
        <f>IF(AND(טבלה20[[#This Row],[פעילות]]=1,L1295=2,L1296=1,B1296&gt;טבלה20[[#This Row],[CycleNumber]]),1,"")</f>
        <v/>
      </c>
      <c r="N1294" t="str">
        <f>IF(AND(טבלה20[[#This Row],[האם יש לאישה וסת דילוג?]]=1,טבלה20[[#This Row],[CycleNumber]]&gt;5),IF(AND(טבלה20[[#This Row],[LengthofCycle]]=F1291,F1293=F1290,F1292=F1289),1,""),"")</f>
        <v/>
      </c>
      <c r="O1294">
        <f>IF(OR(טבלה20[[#This Row],[פעילות]]="",L1293=""),"",IF(טבלה20[[#This Row],[פעילות]]=1,1,0))</f>
        <v>0</v>
      </c>
      <c r="P1294">
        <f>IF(AND(טבלה20[[#This Row],[הפרש קבוע אחרון]]&lt;&gt;"",טבלה20[[#This Row],[CycleNumber]]&lt;B1295,B1295&lt;&gt;"",טבלה20[[#This Row],[פעילות]]&lt;4),IF(F1295-טבלה20[[#This Row],[LengthofCycle]]=טבלה20[[#This Row],[הפרש קבוע אחרון]],1,0),"")</f>
        <v>0</v>
      </c>
      <c r="Q1294" s="14">
        <f>IF(טבלה20[[#This Row],[פעילות]]="","",IF(OR(Q1293="",AND(טבלה20[[#This Row],[דילוג]]=1,L1293=3)),1,Q1293+1))</f>
        <v>3</v>
      </c>
      <c r="R1294" s="14" t="str">
        <f>IF(AND(טבלה20[[#This Row],[מחזורי פעילות]]=3,H1295=1,טבלה20[[#This Row],[הפרש קבוע אחרון]]&lt;&gt;J1295),1,"")</f>
        <v/>
      </c>
      <c r="S1294" s="14" t="str">
        <f>IF(AND(טבלה20[[#This Row],[מחזורי פעילות]]=3,H1295=1,טבלה20[[#This Row],[הפרש קבוע אחרון]]=J1295),1,"")</f>
        <v/>
      </c>
      <c r="T1294" s="14" t="str">
        <f>IF(AND(טבלה20[[#This Row],[דילוג]]=1,טבלה20[[#This Row],[הפרש קבוע אחרון]]=J1293,טבלה20[[#This Row],[מחזורי פעילות]]&gt;1),1,"")</f>
        <v/>
      </c>
      <c r="U1294" s="14">
        <f>IF(OR(AND(טבלה20[[#This Row],[מחזורי פעילות]]&lt;&gt;"",Q1295=""),AND(טבלה20[[#This Row],[פעילות]]=3,Q1295=1)),טבלה20[[#This Row],[מחזורי פעילות]],"")</f>
        <v>3</v>
      </c>
      <c r="V1294" s="14">
        <f>IF(טבלה20[[#This Row],[באיזה מחזור נעקר אחרי קביעה?]]&lt;&gt;"",1,"")</f>
        <v>1</v>
      </c>
      <c r="W1294" s="14" t="str">
        <f>IF(AND(טבלה20[[#This Row],[באיזה מחזור נעקר אחרי קביעה?]]&lt;&gt;"",טבלה20[[#This Row],[CycleNumber]]&gt;B1295),טבלה20[[#This Row],[באיזה מחזור נעקר אחרי קביעה?]],"")</f>
        <v/>
      </c>
      <c r="X1294" s="14" t="str">
        <f>IF(AND(טבלה20[[#This Row],[הפרש קבוע אחרון]]&lt;&gt;"",J1293=""),טבלה20[[#This Row],[CycleNumber]],"")</f>
        <v/>
      </c>
      <c r="Y1294" s="14" t="str">
        <f>IF(OR(טבלה20[[#This Row],[CycleNumber]]&gt;B1295,B1295=""),טבלה20[[#This Row],[CycleNumber]],"")</f>
        <v/>
      </c>
      <c r="Z12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4" t="s">
        <v>105</v>
      </c>
      <c r="AS1294">
        <v>7</v>
      </c>
      <c r="AT1294">
        <v>27</v>
      </c>
      <c r="AU1294">
        <f t="shared" si="43"/>
        <v>0</v>
      </c>
      <c r="AV1294" t="str">
        <f t="shared" si="44"/>
        <v/>
      </c>
    </row>
    <row r="1295" spans="1:48" x14ac:dyDescent="0.25">
      <c r="A1295" t="s">
        <v>105</v>
      </c>
      <c r="B1295">
        <v>9</v>
      </c>
      <c r="C1295">
        <v>1</v>
      </c>
      <c r="D1295">
        <v>1</v>
      </c>
      <c r="E1295">
        <v>0</v>
      </c>
      <c r="F1295">
        <v>27</v>
      </c>
      <c r="G1295">
        <f>טבלה20[[#This Row],[LengthofCycle]]+1</f>
        <v>28</v>
      </c>
      <c r="H1295" t="str">
        <f>IF(טבלה20[[#This Row],[CycleNumber]]&gt;2,IF(AND(טבלה20[[#This Row],[LengthofCycle]]-F1294=F1294-F1293,טבלה20[[#This Row],[LengthofCycle]]-F1294&lt;&gt;0),1,""),"")</f>
        <v/>
      </c>
      <c r="I1295" t="str">
        <f>IF(טבלה20[[#This Row],[דילוג]]=1,SUM(H1295:H1296),"")</f>
        <v/>
      </c>
      <c r="J1295">
        <f>IF(AND(טבלה20[[#This Row],[CycleNumber]]&gt;B1294,טבלה20[[#This Row],[CycleNumber]]&gt;2),IF(טבלה20[[#This Row],[דילוג]]=1,טבלה20[[#This Row],[LengthofCycle]]-F1294,J1294),"")</f>
        <v>-1</v>
      </c>
      <c r="K1295">
        <f>IF(AND(טבלה20[[#This Row],[CycleNumber]]&gt;B1294,טבלה20[[#This Row],[CycleNumber]]&gt;2),IF(טבלה20[[#This Row],[דילוג]]=1,1,IF(MAX(K1293:K1294)=1,1,IF(טבלה20[[#This Row],[LengthofCycle]]-F1294&lt;&gt;טבלה20[[#This Row],[הפרש קבוע אחרון]],0,""))),"")</f>
        <v>1</v>
      </c>
      <c r="L1295" t="str">
        <f>IF(טבלה20[[#This Row],[CycleNumber]]&lt;3,"",IF(טבלה20[[#This Row],[דילוג]]=1,1,IF(L1294="","",IF(טבלה20[[#This Row],[LengthofCycle]]-F1294=טבלה20[[#This Row],[הפרש קבוע אחרון]],1,IF(L1294+1&gt;3,"",L1294+1)))))</f>
        <v/>
      </c>
      <c r="M1295" t="str">
        <f>IF(AND(טבלה20[[#This Row],[פעילות]]=1,L1296=2,L1297=1,B1297&gt;טבלה20[[#This Row],[CycleNumber]]),1,"")</f>
        <v/>
      </c>
      <c r="N1295" t="str">
        <f>IF(AND(טבלה20[[#This Row],[האם יש לאישה וסת דילוג?]]=1,טבלה20[[#This Row],[CycleNumber]]&gt;5),IF(AND(טבלה20[[#This Row],[LengthofCycle]]=F1292,F1294=F1291,F1293=F1290),1,""),"")</f>
        <v/>
      </c>
      <c r="O1295" t="str">
        <f>IF(OR(טבלה20[[#This Row],[פעילות]]="",L1294=""),"",IF(טבלה20[[#This Row],[פעילות]]=1,1,0))</f>
        <v/>
      </c>
      <c r="P1295" t="str">
        <f>IF(AND(טבלה20[[#This Row],[הפרש קבוע אחרון]]&lt;&gt;"",טבלה20[[#This Row],[CycleNumber]]&lt;B1296,B1296&lt;&gt;"",טבלה20[[#This Row],[פעילות]]&lt;4),IF(F1296-טבלה20[[#This Row],[LengthofCycle]]=טבלה20[[#This Row],[הפרש קבוע אחרון]],1,0),"")</f>
        <v/>
      </c>
      <c r="Q1295" s="14" t="str">
        <f>IF(טבלה20[[#This Row],[פעילות]]="","",IF(OR(Q1294="",AND(טבלה20[[#This Row],[דילוג]]=1,L1294=3)),1,Q1294+1))</f>
        <v/>
      </c>
      <c r="R1295" s="14" t="str">
        <f>IF(AND(טבלה20[[#This Row],[מחזורי פעילות]]=3,H1296=1,טבלה20[[#This Row],[הפרש קבוע אחרון]]&lt;&gt;J1296),1,"")</f>
        <v/>
      </c>
      <c r="S1295" s="14" t="str">
        <f>IF(AND(טבלה20[[#This Row],[מחזורי פעילות]]=3,H1296=1,טבלה20[[#This Row],[הפרש קבוע אחרון]]=J1296),1,"")</f>
        <v/>
      </c>
      <c r="T1295" s="14" t="str">
        <f>IF(AND(טבלה20[[#This Row],[דילוג]]=1,טבלה20[[#This Row],[הפרש קבוע אחרון]]=J1294,טבלה20[[#This Row],[מחזורי פעילות]]&gt;1),1,"")</f>
        <v/>
      </c>
      <c r="U1295" s="14" t="str">
        <f>IF(OR(AND(טבלה20[[#This Row],[מחזורי פעילות]]&lt;&gt;"",Q1296=""),AND(טבלה20[[#This Row],[פעילות]]=3,Q1296=1)),טבלה20[[#This Row],[מחזורי פעילות]],"")</f>
        <v/>
      </c>
      <c r="V1295" s="14" t="str">
        <f>IF(טבלה20[[#This Row],[באיזה מחזור נעקר אחרי קביעה?]]&lt;&gt;"",1,"")</f>
        <v/>
      </c>
      <c r="W1295" s="14" t="str">
        <f>IF(AND(טבלה20[[#This Row],[באיזה מחזור נעקר אחרי קביעה?]]&lt;&gt;"",טבלה20[[#This Row],[CycleNumber]]&gt;B1296),טבלה20[[#This Row],[באיזה מחזור נעקר אחרי קביעה?]],"")</f>
        <v/>
      </c>
      <c r="X1295" s="14" t="str">
        <f>IF(AND(טבלה20[[#This Row],[הפרש קבוע אחרון]]&lt;&gt;"",J1294=""),טבלה20[[#This Row],[CycleNumber]],"")</f>
        <v/>
      </c>
      <c r="Y1295" s="14" t="str">
        <f>IF(OR(טבלה20[[#This Row],[CycleNumber]]&gt;B1296,B1296=""),טבלה20[[#This Row],[CycleNumber]],"")</f>
        <v/>
      </c>
      <c r="Z12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5" t="s">
        <v>105</v>
      </c>
      <c r="AS1295">
        <v>8</v>
      </c>
      <c r="AT1295">
        <v>31</v>
      </c>
      <c r="AU1295">
        <f t="shared" si="43"/>
        <v>0</v>
      </c>
      <c r="AV1295" t="str">
        <f t="shared" si="44"/>
        <v/>
      </c>
    </row>
    <row r="1296" spans="1:48" x14ac:dyDescent="0.25">
      <c r="A1296" t="s">
        <v>105</v>
      </c>
      <c r="B1296">
        <v>10</v>
      </c>
      <c r="C1296">
        <v>1</v>
      </c>
      <c r="D1296">
        <v>1</v>
      </c>
      <c r="E1296">
        <v>0</v>
      </c>
      <c r="F1296">
        <v>26</v>
      </c>
      <c r="G1296">
        <f>טבלה20[[#This Row],[LengthofCycle]]+1</f>
        <v>27</v>
      </c>
      <c r="H1296" t="str">
        <f>IF(טבלה20[[#This Row],[CycleNumber]]&gt;2,IF(AND(טבלה20[[#This Row],[LengthofCycle]]-F1295=F1295-F1294,טבלה20[[#This Row],[LengthofCycle]]-F1295&lt;&gt;0),1,""),"")</f>
        <v/>
      </c>
      <c r="I1296" t="str">
        <f>IF(טבלה20[[#This Row],[דילוג]]=1,SUM(H1296:H1297),"")</f>
        <v/>
      </c>
      <c r="J1296">
        <f>IF(AND(טבלה20[[#This Row],[CycleNumber]]&gt;B1295,טבלה20[[#This Row],[CycleNumber]]&gt;2),IF(טבלה20[[#This Row],[דילוג]]=1,טבלה20[[#This Row],[LengthofCycle]]-F1295,J1295),"")</f>
        <v>-1</v>
      </c>
      <c r="K1296">
        <f>IF(AND(טבלה20[[#This Row],[CycleNumber]]&gt;B1295,טבלה20[[#This Row],[CycleNumber]]&gt;2),IF(טבלה20[[#This Row],[דילוג]]=1,1,IF(MAX(K1294:K1295)=1,1,IF(טבלה20[[#This Row],[LengthofCycle]]-F1295&lt;&gt;טבלה20[[#This Row],[הפרש קבוע אחרון]],0,""))),"")</f>
        <v>1</v>
      </c>
      <c r="L1296" t="str">
        <f>IF(טבלה20[[#This Row],[CycleNumber]]&lt;3,"",IF(טבלה20[[#This Row],[דילוג]]=1,1,IF(L1295="","",IF(טבלה20[[#This Row],[LengthofCycle]]-F1295=טבלה20[[#This Row],[הפרש קבוע אחרון]],1,IF(L1295+1&gt;3,"",L1295+1)))))</f>
        <v/>
      </c>
      <c r="M1296" t="str">
        <f>IF(AND(טבלה20[[#This Row],[פעילות]]=1,L1297=2,L1298=1,B1298&gt;טבלה20[[#This Row],[CycleNumber]]),1,"")</f>
        <v/>
      </c>
      <c r="N1296" t="str">
        <f>IF(AND(טבלה20[[#This Row],[האם יש לאישה וסת דילוג?]]=1,טבלה20[[#This Row],[CycleNumber]]&gt;5),IF(AND(טבלה20[[#This Row],[LengthofCycle]]=F1293,F1295=F1292,F1294=F1291),1,""),"")</f>
        <v/>
      </c>
      <c r="O1296" t="str">
        <f>IF(OR(טבלה20[[#This Row],[פעילות]]="",L1295=""),"",IF(טבלה20[[#This Row],[פעילות]]=1,1,0))</f>
        <v/>
      </c>
      <c r="P1296" t="str">
        <f>IF(AND(טבלה20[[#This Row],[הפרש קבוע אחרון]]&lt;&gt;"",טבלה20[[#This Row],[CycleNumber]]&lt;B1297,B1297&lt;&gt;"",טבלה20[[#This Row],[פעילות]]&lt;4),IF(F1297-טבלה20[[#This Row],[LengthofCycle]]=טבלה20[[#This Row],[הפרש קבוע אחרון]],1,0),"")</f>
        <v/>
      </c>
      <c r="Q1296" s="14" t="str">
        <f>IF(טבלה20[[#This Row],[פעילות]]="","",IF(OR(Q1295="",AND(טבלה20[[#This Row],[דילוג]]=1,L1295=3)),1,Q1295+1))</f>
        <v/>
      </c>
      <c r="R1296" s="14" t="str">
        <f>IF(AND(טבלה20[[#This Row],[מחזורי פעילות]]=3,H1297=1,טבלה20[[#This Row],[הפרש קבוע אחרון]]&lt;&gt;J1297),1,"")</f>
        <v/>
      </c>
      <c r="S1296" s="14" t="str">
        <f>IF(AND(טבלה20[[#This Row],[מחזורי פעילות]]=3,H1297=1,טבלה20[[#This Row],[הפרש קבוע אחרון]]=J1297),1,"")</f>
        <v/>
      </c>
      <c r="T1296" s="14" t="str">
        <f>IF(AND(טבלה20[[#This Row],[דילוג]]=1,טבלה20[[#This Row],[הפרש קבוע אחרון]]=J1295,טבלה20[[#This Row],[מחזורי פעילות]]&gt;1),1,"")</f>
        <v/>
      </c>
      <c r="U1296" s="14" t="str">
        <f>IF(OR(AND(טבלה20[[#This Row],[מחזורי פעילות]]&lt;&gt;"",Q1297=""),AND(טבלה20[[#This Row],[פעילות]]=3,Q1297=1)),טבלה20[[#This Row],[מחזורי פעילות]],"")</f>
        <v/>
      </c>
      <c r="V1296" s="14" t="str">
        <f>IF(טבלה20[[#This Row],[באיזה מחזור נעקר אחרי קביעה?]]&lt;&gt;"",1,"")</f>
        <v/>
      </c>
      <c r="W1296" s="14" t="str">
        <f>IF(AND(טבלה20[[#This Row],[באיזה מחזור נעקר אחרי קביעה?]]&lt;&gt;"",טבלה20[[#This Row],[CycleNumber]]&gt;B1297),טבלה20[[#This Row],[באיזה מחזור נעקר אחרי קביעה?]],"")</f>
        <v/>
      </c>
      <c r="X1296" s="14" t="str">
        <f>IF(AND(טבלה20[[#This Row],[הפרש קבוע אחרון]]&lt;&gt;"",J1295=""),טבלה20[[#This Row],[CycleNumber]],"")</f>
        <v/>
      </c>
      <c r="Y1296" s="14" t="str">
        <f>IF(OR(טבלה20[[#This Row],[CycleNumber]]&gt;B1297,B1297=""),טבלה20[[#This Row],[CycleNumber]],"")</f>
        <v/>
      </c>
      <c r="Z12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6" t="s">
        <v>105</v>
      </c>
      <c r="AS1296">
        <v>9</v>
      </c>
      <c r="AT1296">
        <v>27</v>
      </c>
      <c r="AU1296">
        <f t="shared" si="43"/>
        <v>0</v>
      </c>
      <c r="AV1296" t="str">
        <f t="shared" si="44"/>
        <v/>
      </c>
    </row>
    <row r="1297" spans="1:48" x14ac:dyDescent="0.25">
      <c r="A1297" t="s">
        <v>105</v>
      </c>
      <c r="B1297">
        <v>11</v>
      </c>
      <c r="C1297">
        <v>1</v>
      </c>
      <c r="D1297">
        <v>1</v>
      </c>
      <c r="E1297">
        <v>0</v>
      </c>
      <c r="F1297">
        <v>27</v>
      </c>
      <c r="G1297">
        <f>טבלה20[[#This Row],[LengthofCycle]]+1</f>
        <v>28</v>
      </c>
      <c r="H1297" t="str">
        <f>IF(טבלה20[[#This Row],[CycleNumber]]&gt;2,IF(AND(טבלה20[[#This Row],[LengthofCycle]]-F1296=F1296-F1295,טבלה20[[#This Row],[LengthofCycle]]-F1296&lt;&gt;0),1,""),"")</f>
        <v/>
      </c>
      <c r="I1297" t="str">
        <f>IF(טבלה20[[#This Row],[דילוג]]=1,SUM(H1297:H1298),"")</f>
        <v/>
      </c>
      <c r="J1297">
        <f>IF(AND(טבלה20[[#This Row],[CycleNumber]]&gt;B1296,טבלה20[[#This Row],[CycleNumber]]&gt;2),IF(טבלה20[[#This Row],[דילוג]]=1,טבלה20[[#This Row],[LengthofCycle]]-F1296,J1296),"")</f>
        <v>-1</v>
      </c>
      <c r="K1297">
        <f>IF(AND(טבלה20[[#This Row],[CycleNumber]]&gt;B1296,טבלה20[[#This Row],[CycleNumber]]&gt;2),IF(טבלה20[[#This Row],[דילוג]]=1,1,IF(MAX(K1295:K1296)=1,1,IF(טבלה20[[#This Row],[LengthofCycle]]-F1296&lt;&gt;טבלה20[[#This Row],[הפרש קבוע אחרון]],0,""))),"")</f>
        <v>1</v>
      </c>
      <c r="L1297" t="str">
        <f>IF(טבלה20[[#This Row],[CycleNumber]]&lt;3,"",IF(טבלה20[[#This Row],[דילוג]]=1,1,IF(L1296="","",IF(טבלה20[[#This Row],[LengthofCycle]]-F1296=טבלה20[[#This Row],[הפרש קבוע אחרון]],1,IF(L1296+1&gt;3,"",L1296+1)))))</f>
        <v/>
      </c>
      <c r="M1297" t="str">
        <f>IF(AND(טבלה20[[#This Row],[פעילות]]=1,L1298=2,L1299=1,B1299&gt;טבלה20[[#This Row],[CycleNumber]]),1,"")</f>
        <v/>
      </c>
      <c r="N1297" t="str">
        <f>IF(AND(טבלה20[[#This Row],[האם יש לאישה וסת דילוג?]]=1,טבלה20[[#This Row],[CycleNumber]]&gt;5),IF(AND(טבלה20[[#This Row],[LengthofCycle]]=F1294,F1296=F1293,F1295=F1292),1,""),"")</f>
        <v/>
      </c>
      <c r="O1297" t="str">
        <f>IF(OR(טבלה20[[#This Row],[פעילות]]="",L1296=""),"",IF(טבלה20[[#This Row],[פעילות]]=1,1,0))</f>
        <v/>
      </c>
      <c r="P1297" t="str">
        <f>IF(AND(טבלה20[[#This Row],[הפרש קבוע אחרון]]&lt;&gt;"",טבלה20[[#This Row],[CycleNumber]]&lt;B1298,B1298&lt;&gt;"",טבלה20[[#This Row],[פעילות]]&lt;4),IF(F1298-טבלה20[[#This Row],[LengthofCycle]]=טבלה20[[#This Row],[הפרש קבוע אחרון]],1,0),"")</f>
        <v/>
      </c>
      <c r="Q1297" s="14" t="str">
        <f>IF(טבלה20[[#This Row],[פעילות]]="","",IF(OR(Q1296="",AND(טבלה20[[#This Row],[דילוג]]=1,L1296=3)),1,Q1296+1))</f>
        <v/>
      </c>
      <c r="R1297" s="14" t="str">
        <f>IF(AND(טבלה20[[#This Row],[מחזורי פעילות]]=3,H1298=1,טבלה20[[#This Row],[הפרש קבוע אחרון]]&lt;&gt;J1298),1,"")</f>
        <v/>
      </c>
      <c r="S1297" s="14" t="str">
        <f>IF(AND(טבלה20[[#This Row],[מחזורי פעילות]]=3,H1298=1,טבלה20[[#This Row],[הפרש קבוע אחרון]]=J1298),1,"")</f>
        <v/>
      </c>
      <c r="T1297" s="14" t="str">
        <f>IF(AND(טבלה20[[#This Row],[דילוג]]=1,טבלה20[[#This Row],[הפרש קבוע אחרון]]=J1296,טבלה20[[#This Row],[מחזורי פעילות]]&gt;1),1,"")</f>
        <v/>
      </c>
      <c r="U1297" s="14" t="str">
        <f>IF(OR(AND(טבלה20[[#This Row],[מחזורי פעילות]]&lt;&gt;"",Q1298=""),AND(טבלה20[[#This Row],[פעילות]]=3,Q1298=1)),טבלה20[[#This Row],[מחזורי פעילות]],"")</f>
        <v/>
      </c>
      <c r="V1297" s="14" t="str">
        <f>IF(טבלה20[[#This Row],[באיזה מחזור נעקר אחרי קביעה?]]&lt;&gt;"",1,"")</f>
        <v/>
      </c>
      <c r="W1297" s="14" t="str">
        <f>IF(AND(טבלה20[[#This Row],[באיזה מחזור נעקר אחרי קביעה?]]&lt;&gt;"",טבלה20[[#This Row],[CycleNumber]]&gt;B1298),טבלה20[[#This Row],[באיזה מחזור נעקר אחרי קביעה?]],"")</f>
        <v/>
      </c>
      <c r="X1297" s="14" t="str">
        <f>IF(AND(טבלה20[[#This Row],[הפרש קבוע אחרון]]&lt;&gt;"",J1296=""),טבלה20[[#This Row],[CycleNumber]],"")</f>
        <v/>
      </c>
      <c r="Y1297" s="14" t="str">
        <f>IF(OR(טבלה20[[#This Row],[CycleNumber]]&gt;B1298,B1298=""),טבלה20[[#This Row],[CycleNumber]],"")</f>
        <v/>
      </c>
      <c r="Z12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7" t="s">
        <v>105</v>
      </c>
      <c r="AS1297">
        <v>10</v>
      </c>
      <c r="AT1297">
        <v>26</v>
      </c>
      <c r="AU1297">
        <f t="shared" si="43"/>
        <v>0</v>
      </c>
      <c r="AV1297" t="str">
        <f t="shared" si="44"/>
        <v/>
      </c>
    </row>
    <row r="1298" spans="1:48" x14ac:dyDescent="0.25">
      <c r="A1298" t="s">
        <v>105</v>
      </c>
      <c r="B1298">
        <v>12</v>
      </c>
      <c r="C1298">
        <v>1</v>
      </c>
      <c r="D1298">
        <v>0</v>
      </c>
      <c r="E1298">
        <v>0</v>
      </c>
      <c r="F1298">
        <v>40</v>
      </c>
      <c r="G1298">
        <f>טבלה20[[#This Row],[LengthofCycle]]+1</f>
        <v>41</v>
      </c>
      <c r="H1298" t="str">
        <f>IF(טבלה20[[#This Row],[CycleNumber]]&gt;2,IF(AND(טבלה20[[#This Row],[LengthofCycle]]-F1297=F1297-F1296,טבלה20[[#This Row],[LengthofCycle]]-F1297&lt;&gt;0),1,""),"")</f>
        <v/>
      </c>
      <c r="I1298" t="str">
        <f>IF(טבלה20[[#This Row],[דילוג]]=1,SUM(H1298:H1299),"")</f>
        <v/>
      </c>
      <c r="J1298">
        <f>IF(AND(טבלה20[[#This Row],[CycleNumber]]&gt;B1297,טבלה20[[#This Row],[CycleNumber]]&gt;2),IF(טבלה20[[#This Row],[דילוג]]=1,טבלה20[[#This Row],[LengthofCycle]]-F1297,J1297),"")</f>
        <v>-1</v>
      </c>
      <c r="K1298">
        <f>IF(AND(טבלה20[[#This Row],[CycleNumber]]&gt;B1297,טבלה20[[#This Row],[CycleNumber]]&gt;2),IF(טבלה20[[#This Row],[דילוג]]=1,1,IF(MAX(K1296:K1297)=1,1,IF(טבלה20[[#This Row],[LengthofCycle]]-F1297&lt;&gt;טבלה20[[#This Row],[הפרש קבוע אחרון]],0,""))),"")</f>
        <v>1</v>
      </c>
      <c r="L1298" t="str">
        <f>IF(טבלה20[[#This Row],[CycleNumber]]&lt;3,"",IF(טבלה20[[#This Row],[דילוג]]=1,1,IF(L1297="","",IF(טבלה20[[#This Row],[LengthofCycle]]-F1297=טבלה20[[#This Row],[הפרש קבוע אחרון]],1,IF(L1297+1&gt;3,"",L1297+1)))))</f>
        <v/>
      </c>
      <c r="M1298" t="str">
        <f>IF(AND(טבלה20[[#This Row],[פעילות]]=1,L1299=2,L1300=1,B1300&gt;טבלה20[[#This Row],[CycleNumber]]),1,"")</f>
        <v/>
      </c>
      <c r="N1298" t="str">
        <f>IF(AND(טבלה20[[#This Row],[האם יש לאישה וסת דילוג?]]=1,טבלה20[[#This Row],[CycleNumber]]&gt;5),IF(AND(טבלה20[[#This Row],[LengthofCycle]]=F1295,F1297=F1294,F1296=F1293),1,""),"")</f>
        <v/>
      </c>
      <c r="O1298" t="str">
        <f>IF(OR(טבלה20[[#This Row],[פעילות]]="",L1297=""),"",IF(טבלה20[[#This Row],[פעילות]]=1,1,0))</f>
        <v/>
      </c>
      <c r="P1298" t="str">
        <f>IF(AND(טבלה20[[#This Row],[הפרש קבוע אחרון]]&lt;&gt;"",טבלה20[[#This Row],[CycleNumber]]&lt;B1299,B1299&lt;&gt;"",טבלה20[[#This Row],[פעילות]]&lt;4),IF(F1299-טבלה20[[#This Row],[LengthofCycle]]=טבלה20[[#This Row],[הפרש קבוע אחרון]],1,0),"")</f>
        <v/>
      </c>
      <c r="Q1298" s="14" t="str">
        <f>IF(טבלה20[[#This Row],[פעילות]]="","",IF(OR(Q1297="",AND(טבלה20[[#This Row],[דילוג]]=1,L1297=3)),1,Q1297+1))</f>
        <v/>
      </c>
      <c r="R1298" s="14" t="str">
        <f>IF(AND(טבלה20[[#This Row],[מחזורי פעילות]]=3,H1299=1,טבלה20[[#This Row],[הפרש קבוע אחרון]]&lt;&gt;J1299),1,"")</f>
        <v/>
      </c>
      <c r="S1298" s="14" t="str">
        <f>IF(AND(טבלה20[[#This Row],[מחזורי פעילות]]=3,H1299=1,טבלה20[[#This Row],[הפרש קבוע אחרון]]=J1299),1,"")</f>
        <v/>
      </c>
      <c r="T1298" s="14" t="str">
        <f>IF(AND(טבלה20[[#This Row],[דילוג]]=1,טבלה20[[#This Row],[הפרש קבוע אחרון]]=J1297,טבלה20[[#This Row],[מחזורי פעילות]]&gt;1),1,"")</f>
        <v/>
      </c>
      <c r="U1298" s="14" t="str">
        <f>IF(OR(AND(טבלה20[[#This Row],[מחזורי פעילות]]&lt;&gt;"",Q1299=""),AND(טבלה20[[#This Row],[פעילות]]=3,Q1299=1)),טבלה20[[#This Row],[מחזורי פעילות]],"")</f>
        <v/>
      </c>
      <c r="V1298" s="14" t="str">
        <f>IF(טבלה20[[#This Row],[באיזה מחזור נעקר אחרי קביעה?]]&lt;&gt;"",1,"")</f>
        <v/>
      </c>
      <c r="W1298" s="14" t="str">
        <f>IF(AND(טבלה20[[#This Row],[באיזה מחזור נעקר אחרי קביעה?]]&lt;&gt;"",טבלה20[[#This Row],[CycleNumber]]&gt;B1299),טבלה20[[#This Row],[באיזה מחזור נעקר אחרי קביעה?]],"")</f>
        <v/>
      </c>
      <c r="X1298" s="14" t="str">
        <f>IF(AND(טבלה20[[#This Row],[הפרש קבוע אחרון]]&lt;&gt;"",J1297=""),טבלה20[[#This Row],[CycleNumber]],"")</f>
        <v/>
      </c>
      <c r="Y1298" s="14" t="str">
        <f>IF(OR(טבלה20[[#This Row],[CycleNumber]]&gt;B1299,B1299=""),טבלה20[[#This Row],[CycleNumber]],"")</f>
        <v/>
      </c>
      <c r="Z12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8" t="s">
        <v>105</v>
      </c>
      <c r="AS1298">
        <v>11</v>
      </c>
      <c r="AT1298">
        <v>27</v>
      </c>
      <c r="AU1298">
        <f t="shared" si="43"/>
        <v>0</v>
      </c>
      <c r="AV1298" t="str">
        <f t="shared" si="44"/>
        <v/>
      </c>
    </row>
    <row r="1299" spans="1:48" x14ac:dyDescent="0.25">
      <c r="A1299" t="s">
        <v>105</v>
      </c>
      <c r="B1299">
        <v>13</v>
      </c>
      <c r="C1299">
        <v>1</v>
      </c>
      <c r="D1299">
        <v>1</v>
      </c>
      <c r="E1299">
        <v>0</v>
      </c>
      <c r="F1299">
        <v>28</v>
      </c>
      <c r="G1299">
        <f>טבלה20[[#This Row],[LengthofCycle]]+1</f>
        <v>29</v>
      </c>
      <c r="H1299" t="str">
        <f>IF(טבלה20[[#This Row],[CycleNumber]]&gt;2,IF(AND(טבלה20[[#This Row],[LengthofCycle]]-F1298=F1298-F1297,טבלה20[[#This Row],[LengthofCycle]]-F1298&lt;&gt;0),1,""),"")</f>
        <v/>
      </c>
      <c r="I1299" t="str">
        <f>IF(טבלה20[[#This Row],[דילוג]]=1,SUM(H1299:H1300),"")</f>
        <v/>
      </c>
      <c r="J1299">
        <f>IF(AND(טבלה20[[#This Row],[CycleNumber]]&gt;B1298,טבלה20[[#This Row],[CycleNumber]]&gt;2),IF(טבלה20[[#This Row],[דילוג]]=1,טבלה20[[#This Row],[LengthofCycle]]-F1298,J1298),"")</f>
        <v>-1</v>
      </c>
      <c r="K1299">
        <f>IF(AND(טבלה20[[#This Row],[CycleNumber]]&gt;B1298,טבלה20[[#This Row],[CycleNumber]]&gt;2),IF(טבלה20[[#This Row],[דילוג]]=1,1,IF(MAX(K1297:K1298)=1,1,IF(טבלה20[[#This Row],[LengthofCycle]]-F1298&lt;&gt;טבלה20[[#This Row],[הפרש קבוע אחרון]],0,""))),"")</f>
        <v>1</v>
      </c>
      <c r="L1299" t="str">
        <f>IF(טבלה20[[#This Row],[CycleNumber]]&lt;3,"",IF(טבלה20[[#This Row],[דילוג]]=1,1,IF(L1298="","",IF(טבלה20[[#This Row],[LengthofCycle]]-F1298=טבלה20[[#This Row],[הפרש קבוע אחרון]],1,IF(L1298+1&gt;3,"",L1298+1)))))</f>
        <v/>
      </c>
      <c r="M1299" t="str">
        <f>IF(AND(טבלה20[[#This Row],[פעילות]]=1,L1300=2,L1301=1,B1301&gt;טבלה20[[#This Row],[CycleNumber]]),1,"")</f>
        <v/>
      </c>
      <c r="N1299" t="str">
        <f>IF(AND(טבלה20[[#This Row],[האם יש לאישה וסת דילוג?]]=1,טבלה20[[#This Row],[CycleNumber]]&gt;5),IF(AND(טבלה20[[#This Row],[LengthofCycle]]=F1296,F1298=F1295,F1297=F1294),1,""),"")</f>
        <v/>
      </c>
      <c r="O1299" t="str">
        <f>IF(OR(טבלה20[[#This Row],[פעילות]]="",L1298=""),"",IF(טבלה20[[#This Row],[פעילות]]=1,1,0))</f>
        <v/>
      </c>
      <c r="P1299" t="str">
        <f>IF(AND(טבלה20[[#This Row],[הפרש קבוע אחרון]]&lt;&gt;"",טבלה20[[#This Row],[CycleNumber]]&lt;B1300,B1300&lt;&gt;"",טבלה20[[#This Row],[פעילות]]&lt;4),IF(F1300-טבלה20[[#This Row],[LengthofCycle]]=טבלה20[[#This Row],[הפרש קבוע אחרון]],1,0),"")</f>
        <v/>
      </c>
      <c r="Q1299" s="14" t="str">
        <f>IF(טבלה20[[#This Row],[פעילות]]="","",IF(OR(Q1298="",AND(טבלה20[[#This Row],[דילוג]]=1,L1298=3)),1,Q1298+1))</f>
        <v/>
      </c>
      <c r="R1299" s="14" t="str">
        <f>IF(AND(טבלה20[[#This Row],[מחזורי פעילות]]=3,H1300=1,טבלה20[[#This Row],[הפרש קבוע אחרון]]&lt;&gt;J1300),1,"")</f>
        <v/>
      </c>
      <c r="S1299" s="14" t="str">
        <f>IF(AND(טבלה20[[#This Row],[מחזורי פעילות]]=3,H1300=1,טבלה20[[#This Row],[הפרש קבוע אחרון]]=J1300),1,"")</f>
        <v/>
      </c>
      <c r="T1299" s="14" t="str">
        <f>IF(AND(טבלה20[[#This Row],[דילוג]]=1,טבלה20[[#This Row],[הפרש קבוע אחרון]]=J1298,טבלה20[[#This Row],[מחזורי פעילות]]&gt;1),1,"")</f>
        <v/>
      </c>
      <c r="U1299" s="14" t="str">
        <f>IF(OR(AND(טבלה20[[#This Row],[מחזורי פעילות]]&lt;&gt;"",Q1300=""),AND(טבלה20[[#This Row],[פעילות]]=3,Q1300=1)),טבלה20[[#This Row],[מחזורי פעילות]],"")</f>
        <v/>
      </c>
      <c r="V1299" s="14" t="str">
        <f>IF(טבלה20[[#This Row],[באיזה מחזור נעקר אחרי קביעה?]]&lt;&gt;"",1,"")</f>
        <v/>
      </c>
      <c r="W1299" s="14" t="str">
        <f>IF(AND(טבלה20[[#This Row],[באיזה מחזור נעקר אחרי קביעה?]]&lt;&gt;"",טבלה20[[#This Row],[CycleNumber]]&gt;B1300),טבלה20[[#This Row],[באיזה מחזור נעקר אחרי קביעה?]],"")</f>
        <v/>
      </c>
      <c r="X1299" s="14" t="str">
        <f>IF(AND(טבלה20[[#This Row],[הפרש קבוע אחרון]]&lt;&gt;"",J1298=""),טבלה20[[#This Row],[CycleNumber]],"")</f>
        <v/>
      </c>
      <c r="Y1299" s="14">
        <f>IF(OR(טבלה20[[#This Row],[CycleNumber]]&gt;B1300,B1300=""),טבלה20[[#This Row],[CycleNumber]],"")</f>
        <v>13</v>
      </c>
      <c r="Z12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299" t="s">
        <v>105</v>
      </c>
      <c r="AS1299">
        <v>12</v>
      </c>
      <c r="AT1299">
        <v>40</v>
      </c>
      <c r="AU1299">
        <f t="shared" si="43"/>
        <v>0</v>
      </c>
      <c r="AV1299" t="str">
        <f t="shared" si="44"/>
        <v/>
      </c>
    </row>
    <row r="1300" spans="1:48" x14ac:dyDescent="0.25">
      <c r="A1300" t="s">
        <v>106</v>
      </c>
      <c r="B1300">
        <v>1</v>
      </c>
      <c r="C1300">
        <v>1</v>
      </c>
      <c r="D1300">
        <v>1</v>
      </c>
      <c r="E1300">
        <v>0</v>
      </c>
      <c r="F1300">
        <v>30</v>
      </c>
      <c r="G1300">
        <f>טבלה20[[#This Row],[LengthofCycle]]+1</f>
        <v>31</v>
      </c>
      <c r="H1300" t="str">
        <f>IF(טבלה20[[#This Row],[CycleNumber]]&gt;2,IF(AND(טבלה20[[#This Row],[LengthofCycle]]-F1299=F1299-F1298,טבלה20[[#This Row],[LengthofCycle]]-F1299&lt;&gt;0),1,""),"")</f>
        <v/>
      </c>
      <c r="I1300" t="str">
        <f>IF(טבלה20[[#This Row],[דילוג]]=1,SUM(H1300:H1301),"")</f>
        <v/>
      </c>
      <c r="J1300" t="str">
        <f>IF(AND(טבלה20[[#This Row],[CycleNumber]]&gt;B1299,טבלה20[[#This Row],[CycleNumber]]&gt;2),IF(טבלה20[[#This Row],[דילוג]]=1,טבלה20[[#This Row],[LengthofCycle]]-F1299,J1299),"")</f>
        <v/>
      </c>
      <c r="K1300" t="str">
        <f>IF(AND(טבלה20[[#This Row],[CycleNumber]]&gt;B1299,טבלה20[[#This Row],[CycleNumber]]&gt;2),IF(טבלה20[[#This Row],[דילוג]]=1,1,IF(MAX(K1298:K1299)=1,1,IF(טבלה20[[#This Row],[LengthofCycle]]-F1299&lt;&gt;טבלה20[[#This Row],[הפרש קבוע אחרון]],0,""))),"")</f>
        <v/>
      </c>
      <c r="L1300" t="str">
        <f>IF(טבלה20[[#This Row],[CycleNumber]]&lt;3,"",IF(טבלה20[[#This Row],[דילוג]]=1,1,IF(L1299="","",IF(טבלה20[[#This Row],[LengthofCycle]]-F1299=טבלה20[[#This Row],[הפרש קבוע אחרון]],1,IF(L1299+1&gt;3,"",L1299+1)))))</f>
        <v/>
      </c>
      <c r="M1300" t="str">
        <f>IF(AND(טבלה20[[#This Row],[פעילות]]=1,L1301=2,L1302=1,B1302&gt;טבלה20[[#This Row],[CycleNumber]]),1,"")</f>
        <v/>
      </c>
      <c r="N1300" t="str">
        <f>IF(AND(טבלה20[[#This Row],[האם יש לאישה וסת דילוג?]]=1,טבלה20[[#This Row],[CycleNumber]]&gt;5),IF(AND(טבלה20[[#This Row],[LengthofCycle]]=F1297,F1299=F1296,F1298=F1295),1,""),"")</f>
        <v/>
      </c>
      <c r="O1300" t="str">
        <f>IF(OR(טבלה20[[#This Row],[פעילות]]="",L1299=""),"",IF(טבלה20[[#This Row],[פעילות]]=1,1,0))</f>
        <v/>
      </c>
      <c r="P1300" t="str">
        <f>IF(AND(טבלה20[[#This Row],[הפרש קבוע אחרון]]&lt;&gt;"",טבלה20[[#This Row],[CycleNumber]]&lt;B1301,B1301&lt;&gt;"",טבלה20[[#This Row],[פעילות]]&lt;4),IF(F1301-טבלה20[[#This Row],[LengthofCycle]]=טבלה20[[#This Row],[הפרש קבוע אחרון]],1,0),"")</f>
        <v/>
      </c>
      <c r="Q1300" s="14" t="str">
        <f>IF(טבלה20[[#This Row],[פעילות]]="","",IF(OR(Q1299="",AND(טבלה20[[#This Row],[דילוג]]=1,L1299=3)),1,Q1299+1))</f>
        <v/>
      </c>
      <c r="R1300" s="14" t="str">
        <f>IF(AND(טבלה20[[#This Row],[מחזורי פעילות]]=3,H1301=1,טבלה20[[#This Row],[הפרש קבוע אחרון]]&lt;&gt;J1301),1,"")</f>
        <v/>
      </c>
      <c r="S1300" s="14" t="str">
        <f>IF(AND(טבלה20[[#This Row],[מחזורי פעילות]]=3,H1301=1,טבלה20[[#This Row],[הפרש קבוע אחרון]]=J1301),1,"")</f>
        <v/>
      </c>
      <c r="T1300" s="14" t="str">
        <f>IF(AND(טבלה20[[#This Row],[דילוג]]=1,טבלה20[[#This Row],[הפרש קבוע אחרון]]=J1299,טבלה20[[#This Row],[מחזורי פעילות]]&gt;1),1,"")</f>
        <v/>
      </c>
      <c r="U1300" s="14" t="str">
        <f>IF(OR(AND(טבלה20[[#This Row],[מחזורי פעילות]]&lt;&gt;"",Q1301=""),AND(טבלה20[[#This Row],[פעילות]]=3,Q1301=1)),טבלה20[[#This Row],[מחזורי פעילות]],"")</f>
        <v/>
      </c>
      <c r="V1300" s="14" t="str">
        <f>IF(טבלה20[[#This Row],[באיזה מחזור נעקר אחרי קביעה?]]&lt;&gt;"",1,"")</f>
        <v/>
      </c>
      <c r="W1300" s="14" t="str">
        <f>IF(AND(טבלה20[[#This Row],[באיזה מחזור נעקר אחרי קביעה?]]&lt;&gt;"",טבלה20[[#This Row],[CycleNumber]]&gt;B1301),טבלה20[[#This Row],[באיזה מחזור נעקר אחרי קביעה?]],"")</f>
        <v/>
      </c>
      <c r="X1300" s="14" t="str">
        <f>IF(AND(טבלה20[[#This Row],[הפרש קבוע אחרון]]&lt;&gt;"",J1299=""),טבלה20[[#This Row],[CycleNumber]],"")</f>
        <v/>
      </c>
      <c r="Y1300" s="14" t="str">
        <f>IF(OR(טבלה20[[#This Row],[CycleNumber]]&gt;B1301,B1301=""),טבלה20[[#This Row],[CycleNumber]],"")</f>
        <v/>
      </c>
      <c r="Z13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0" t="s">
        <v>105</v>
      </c>
      <c r="AS1300">
        <v>13</v>
      </c>
      <c r="AT1300">
        <v>28</v>
      </c>
      <c r="AU1300">
        <f t="shared" si="43"/>
        <v>0</v>
      </c>
      <c r="AV1300" t="str">
        <f t="shared" si="44"/>
        <v/>
      </c>
    </row>
    <row r="1301" spans="1:48" x14ac:dyDescent="0.25">
      <c r="A1301" t="s">
        <v>106</v>
      </c>
      <c r="B1301">
        <v>2</v>
      </c>
      <c r="C1301">
        <v>1</v>
      </c>
      <c r="D1301">
        <v>1</v>
      </c>
      <c r="E1301">
        <v>0</v>
      </c>
      <c r="F1301">
        <v>27</v>
      </c>
      <c r="G1301">
        <f>טבלה20[[#This Row],[LengthofCycle]]+1</f>
        <v>28</v>
      </c>
      <c r="H1301" t="str">
        <f>IF(טבלה20[[#This Row],[CycleNumber]]&gt;2,IF(AND(טבלה20[[#This Row],[LengthofCycle]]-F1300=F1300-F1299,טבלה20[[#This Row],[LengthofCycle]]-F1300&lt;&gt;0),1,""),"")</f>
        <v/>
      </c>
      <c r="I1301" t="str">
        <f>IF(טבלה20[[#This Row],[דילוג]]=1,SUM(H1301:H1302),"")</f>
        <v/>
      </c>
      <c r="J1301" t="str">
        <f>IF(AND(טבלה20[[#This Row],[CycleNumber]]&gt;B1300,טבלה20[[#This Row],[CycleNumber]]&gt;2),IF(טבלה20[[#This Row],[דילוג]]=1,טבלה20[[#This Row],[LengthofCycle]]-F1300,J1300),"")</f>
        <v/>
      </c>
      <c r="K1301" t="str">
        <f>IF(AND(טבלה20[[#This Row],[CycleNumber]]&gt;B1300,טבלה20[[#This Row],[CycleNumber]]&gt;2),IF(טבלה20[[#This Row],[דילוג]]=1,1,IF(MAX(K1299:K1300)=1,1,IF(טבלה20[[#This Row],[LengthofCycle]]-F1300&lt;&gt;טבלה20[[#This Row],[הפרש קבוע אחרון]],0,""))),"")</f>
        <v/>
      </c>
      <c r="L1301" t="str">
        <f>IF(טבלה20[[#This Row],[CycleNumber]]&lt;3,"",IF(טבלה20[[#This Row],[דילוג]]=1,1,IF(L1300="","",IF(טבלה20[[#This Row],[LengthofCycle]]-F1300=טבלה20[[#This Row],[הפרש קבוע אחרון]],1,IF(L1300+1&gt;3,"",L1300+1)))))</f>
        <v/>
      </c>
      <c r="M1301" t="str">
        <f>IF(AND(טבלה20[[#This Row],[פעילות]]=1,L1302=2,L1303=1,B1303&gt;טבלה20[[#This Row],[CycleNumber]]),1,"")</f>
        <v/>
      </c>
      <c r="N1301" t="str">
        <f>IF(AND(טבלה20[[#This Row],[האם יש לאישה וסת דילוג?]]=1,טבלה20[[#This Row],[CycleNumber]]&gt;5),IF(AND(טבלה20[[#This Row],[LengthofCycle]]=F1298,F1300=F1297,F1299=F1296),1,""),"")</f>
        <v/>
      </c>
      <c r="O1301" t="str">
        <f>IF(OR(טבלה20[[#This Row],[פעילות]]="",L1300=""),"",IF(טבלה20[[#This Row],[פעילות]]=1,1,0))</f>
        <v/>
      </c>
      <c r="P1301" t="str">
        <f>IF(AND(טבלה20[[#This Row],[הפרש קבוע אחרון]]&lt;&gt;"",טבלה20[[#This Row],[CycleNumber]]&lt;B1302,B1302&lt;&gt;"",טבלה20[[#This Row],[פעילות]]&lt;4),IF(F1302-טבלה20[[#This Row],[LengthofCycle]]=טבלה20[[#This Row],[הפרש קבוע אחרון]],1,0),"")</f>
        <v/>
      </c>
      <c r="Q1301" s="14" t="str">
        <f>IF(טבלה20[[#This Row],[פעילות]]="","",IF(OR(Q1300="",AND(טבלה20[[#This Row],[דילוג]]=1,L1300=3)),1,Q1300+1))</f>
        <v/>
      </c>
      <c r="R1301" s="14" t="str">
        <f>IF(AND(טבלה20[[#This Row],[מחזורי פעילות]]=3,H1302=1,טבלה20[[#This Row],[הפרש קבוע אחרון]]&lt;&gt;J1302),1,"")</f>
        <v/>
      </c>
      <c r="S1301" s="14" t="str">
        <f>IF(AND(טבלה20[[#This Row],[מחזורי פעילות]]=3,H1302=1,טבלה20[[#This Row],[הפרש קבוע אחרון]]=J1302),1,"")</f>
        <v/>
      </c>
      <c r="T1301" s="14" t="str">
        <f>IF(AND(טבלה20[[#This Row],[דילוג]]=1,טבלה20[[#This Row],[הפרש קבוע אחרון]]=J1300,טבלה20[[#This Row],[מחזורי פעילות]]&gt;1),1,"")</f>
        <v/>
      </c>
      <c r="U1301" s="14" t="str">
        <f>IF(OR(AND(טבלה20[[#This Row],[מחזורי פעילות]]&lt;&gt;"",Q1302=""),AND(טבלה20[[#This Row],[פעילות]]=3,Q1302=1)),טבלה20[[#This Row],[מחזורי פעילות]],"")</f>
        <v/>
      </c>
      <c r="V1301" s="14" t="str">
        <f>IF(טבלה20[[#This Row],[באיזה מחזור נעקר אחרי קביעה?]]&lt;&gt;"",1,"")</f>
        <v/>
      </c>
      <c r="W1301" s="14" t="str">
        <f>IF(AND(טבלה20[[#This Row],[באיזה מחזור נעקר אחרי קביעה?]]&lt;&gt;"",טבלה20[[#This Row],[CycleNumber]]&gt;B1302),טבלה20[[#This Row],[באיזה מחזור נעקר אחרי קביעה?]],"")</f>
        <v/>
      </c>
      <c r="X1301" s="14" t="str">
        <f>IF(AND(טבלה20[[#This Row],[הפרש קבוע אחרון]]&lt;&gt;"",J1300=""),טבלה20[[#This Row],[CycleNumber]],"")</f>
        <v/>
      </c>
      <c r="Y1301" s="14" t="str">
        <f>IF(OR(טבלה20[[#This Row],[CycleNumber]]&gt;B1302,B1302=""),טבלה20[[#This Row],[CycleNumber]],"")</f>
        <v/>
      </c>
      <c r="Z13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1" t="s">
        <v>106</v>
      </c>
      <c r="AS1301">
        <v>1</v>
      </c>
      <c r="AT1301">
        <v>30</v>
      </c>
      <c r="AU1301" t="str">
        <f t="shared" si="43"/>
        <v/>
      </c>
      <c r="AV1301" t="str">
        <f t="shared" si="44"/>
        <v/>
      </c>
    </row>
    <row r="1302" spans="1:48" x14ac:dyDescent="0.25">
      <c r="A1302" t="s">
        <v>106</v>
      </c>
      <c r="B1302">
        <v>3</v>
      </c>
      <c r="C1302">
        <v>1</v>
      </c>
      <c r="D1302">
        <v>1</v>
      </c>
      <c r="E1302">
        <v>0</v>
      </c>
      <c r="F1302">
        <v>29</v>
      </c>
      <c r="G1302">
        <f>טבלה20[[#This Row],[LengthofCycle]]+1</f>
        <v>30</v>
      </c>
      <c r="H1302" t="str">
        <f>IF(טבלה20[[#This Row],[CycleNumber]]&gt;2,IF(AND(טבלה20[[#This Row],[LengthofCycle]]-F1301=F1301-F1300,טבלה20[[#This Row],[LengthofCycle]]-F1301&lt;&gt;0),1,""),"")</f>
        <v/>
      </c>
      <c r="I1302" t="str">
        <f>IF(טבלה20[[#This Row],[דילוג]]=1,SUM(H1302:H1303),"")</f>
        <v/>
      </c>
      <c r="J1302" t="str">
        <f>IF(AND(טבלה20[[#This Row],[CycleNumber]]&gt;B1301,טבלה20[[#This Row],[CycleNumber]]&gt;2),IF(טבלה20[[#This Row],[דילוג]]=1,טבלה20[[#This Row],[LengthofCycle]]-F1301,J1301),"")</f>
        <v/>
      </c>
      <c r="K1302">
        <f>IF(AND(טבלה20[[#This Row],[CycleNumber]]&gt;B1301,טבלה20[[#This Row],[CycleNumber]]&gt;2),IF(טבלה20[[#This Row],[דילוג]]=1,1,IF(MAX(K1300:K1301)=1,1,IF(טבלה20[[#This Row],[LengthofCycle]]-F1301&lt;&gt;טבלה20[[#This Row],[הפרש קבוע אחרון]],0,""))),"")</f>
        <v>0</v>
      </c>
      <c r="L1302" t="str">
        <f>IF(טבלה20[[#This Row],[CycleNumber]]&lt;3,"",IF(טבלה20[[#This Row],[דילוג]]=1,1,IF(L1301="","",IF(טבלה20[[#This Row],[LengthofCycle]]-F1301=טבלה20[[#This Row],[הפרש קבוע אחרון]],1,IF(L1301+1&gt;3,"",L1301+1)))))</f>
        <v/>
      </c>
      <c r="M1302" t="str">
        <f>IF(AND(טבלה20[[#This Row],[פעילות]]=1,L1303=2,L1304=1,B1304&gt;טבלה20[[#This Row],[CycleNumber]]),1,"")</f>
        <v/>
      </c>
      <c r="N1302" t="str">
        <f>IF(AND(טבלה20[[#This Row],[האם יש לאישה וסת דילוג?]]=1,טבלה20[[#This Row],[CycleNumber]]&gt;5),IF(AND(טבלה20[[#This Row],[LengthofCycle]]=F1299,F1301=F1298,F1300=F1297),1,""),"")</f>
        <v/>
      </c>
      <c r="O1302" t="str">
        <f>IF(OR(טבלה20[[#This Row],[פעילות]]="",L1301=""),"",IF(טבלה20[[#This Row],[פעילות]]=1,1,0))</f>
        <v/>
      </c>
      <c r="P1302" t="str">
        <f>IF(AND(טבלה20[[#This Row],[הפרש קבוע אחרון]]&lt;&gt;"",טבלה20[[#This Row],[CycleNumber]]&lt;B1303,B1303&lt;&gt;"",טבלה20[[#This Row],[פעילות]]&lt;4),IF(F1303-טבלה20[[#This Row],[LengthofCycle]]=טבלה20[[#This Row],[הפרש קבוע אחרון]],1,0),"")</f>
        <v/>
      </c>
      <c r="Q1302" s="14" t="str">
        <f>IF(טבלה20[[#This Row],[פעילות]]="","",IF(OR(Q1301="",AND(טבלה20[[#This Row],[דילוג]]=1,L1301=3)),1,Q1301+1))</f>
        <v/>
      </c>
      <c r="R1302" s="14" t="str">
        <f>IF(AND(טבלה20[[#This Row],[מחזורי פעילות]]=3,H1303=1,טבלה20[[#This Row],[הפרש קבוע אחרון]]&lt;&gt;J1303),1,"")</f>
        <v/>
      </c>
      <c r="S1302" s="14" t="str">
        <f>IF(AND(טבלה20[[#This Row],[מחזורי פעילות]]=3,H1303=1,טבלה20[[#This Row],[הפרש קבוע אחרון]]=J1303),1,"")</f>
        <v/>
      </c>
      <c r="T1302" s="14" t="str">
        <f>IF(AND(טבלה20[[#This Row],[דילוג]]=1,טבלה20[[#This Row],[הפרש קבוע אחרון]]=J1301,טבלה20[[#This Row],[מחזורי פעילות]]&gt;1),1,"")</f>
        <v/>
      </c>
      <c r="U1302" s="14" t="str">
        <f>IF(OR(AND(טבלה20[[#This Row],[מחזורי פעילות]]&lt;&gt;"",Q1303=""),AND(טבלה20[[#This Row],[פעילות]]=3,Q1303=1)),טבלה20[[#This Row],[מחזורי פעילות]],"")</f>
        <v/>
      </c>
      <c r="V1302" s="14" t="str">
        <f>IF(טבלה20[[#This Row],[באיזה מחזור נעקר אחרי קביעה?]]&lt;&gt;"",1,"")</f>
        <v/>
      </c>
      <c r="W1302" s="14" t="str">
        <f>IF(AND(טבלה20[[#This Row],[באיזה מחזור נעקר אחרי קביעה?]]&lt;&gt;"",טבלה20[[#This Row],[CycleNumber]]&gt;B1303),טבלה20[[#This Row],[באיזה מחזור נעקר אחרי קביעה?]],"")</f>
        <v/>
      </c>
      <c r="X1302" s="14" t="str">
        <f>IF(AND(טבלה20[[#This Row],[הפרש קבוע אחרון]]&lt;&gt;"",J1301=""),טבלה20[[#This Row],[CycleNumber]],"")</f>
        <v/>
      </c>
      <c r="Y1302" s="14" t="str">
        <f>IF(OR(טבלה20[[#This Row],[CycleNumber]]&gt;B1303,B1303=""),טבלה20[[#This Row],[CycleNumber]],"")</f>
        <v/>
      </c>
      <c r="Z13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2" t="s">
        <v>106</v>
      </c>
      <c r="AS1302">
        <v>2</v>
      </c>
      <c r="AT1302">
        <v>27</v>
      </c>
      <c r="AU1302" t="str">
        <f t="shared" si="43"/>
        <v/>
      </c>
      <c r="AV1302" t="str">
        <f t="shared" si="44"/>
        <v/>
      </c>
    </row>
    <row r="1303" spans="1:48" x14ac:dyDescent="0.25">
      <c r="A1303" t="s">
        <v>106</v>
      </c>
      <c r="B1303">
        <v>4</v>
      </c>
      <c r="C1303">
        <v>1</v>
      </c>
      <c r="D1303">
        <v>1</v>
      </c>
      <c r="E1303">
        <v>0</v>
      </c>
      <c r="F1303">
        <v>32</v>
      </c>
      <c r="G1303">
        <f>טבלה20[[#This Row],[LengthofCycle]]+1</f>
        <v>33</v>
      </c>
      <c r="H1303" t="str">
        <f>IF(טבלה20[[#This Row],[CycleNumber]]&gt;2,IF(AND(טבלה20[[#This Row],[LengthofCycle]]-F1302=F1302-F1301,טבלה20[[#This Row],[LengthofCycle]]-F1302&lt;&gt;0),1,""),"")</f>
        <v/>
      </c>
      <c r="I1303" t="str">
        <f>IF(טבלה20[[#This Row],[דילוג]]=1,SUM(H1303:H1304),"")</f>
        <v/>
      </c>
      <c r="J1303" t="str">
        <f>IF(AND(טבלה20[[#This Row],[CycleNumber]]&gt;B1302,טבלה20[[#This Row],[CycleNumber]]&gt;2),IF(טבלה20[[#This Row],[דילוג]]=1,טבלה20[[#This Row],[LengthofCycle]]-F1302,J1302),"")</f>
        <v/>
      </c>
      <c r="K1303">
        <f>IF(AND(טבלה20[[#This Row],[CycleNumber]]&gt;B1302,טבלה20[[#This Row],[CycleNumber]]&gt;2),IF(טבלה20[[#This Row],[דילוג]]=1,1,IF(MAX(K1301:K1302)=1,1,IF(טבלה20[[#This Row],[LengthofCycle]]-F1302&lt;&gt;טבלה20[[#This Row],[הפרש קבוע אחרון]],0,""))),"")</f>
        <v>0</v>
      </c>
      <c r="L1303" t="str">
        <f>IF(טבלה20[[#This Row],[CycleNumber]]&lt;3,"",IF(טבלה20[[#This Row],[דילוג]]=1,1,IF(L1302="","",IF(טבלה20[[#This Row],[LengthofCycle]]-F1302=טבלה20[[#This Row],[הפרש קבוע אחרון]],1,IF(L1302+1&gt;3,"",L1302+1)))))</f>
        <v/>
      </c>
      <c r="M1303" t="str">
        <f>IF(AND(טבלה20[[#This Row],[פעילות]]=1,L1304=2,L1305=1,B1305&gt;טבלה20[[#This Row],[CycleNumber]]),1,"")</f>
        <v/>
      </c>
      <c r="N1303" t="str">
        <f>IF(AND(טבלה20[[#This Row],[האם יש לאישה וסת דילוג?]]=1,טבלה20[[#This Row],[CycleNumber]]&gt;5),IF(AND(טבלה20[[#This Row],[LengthofCycle]]=F1300,F1302=F1299,F1301=F1298),1,""),"")</f>
        <v/>
      </c>
      <c r="O1303" t="str">
        <f>IF(OR(טבלה20[[#This Row],[פעילות]]="",L1302=""),"",IF(טבלה20[[#This Row],[פעילות]]=1,1,0))</f>
        <v/>
      </c>
      <c r="P1303" t="str">
        <f>IF(AND(טבלה20[[#This Row],[הפרש קבוע אחרון]]&lt;&gt;"",טבלה20[[#This Row],[CycleNumber]]&lt;B1304,B1304&lt;&gt;"",טבלה20[[#This Row],[פעילות]]&lt;4),IF(F1304-טבלה20[[#This Row],[LengthofCycle]]=טבלה20[[#This Row],[הפרש קבוע אחרון]],1,0),"")</f>
        <v/>
      </c>
      <c r="Q1303" s="14" t="str">
        <f>IF(טבלה20[[#This Row],[פעילות]]="","",IF(OR(Q1302="",AND(טבלה20[[#This Row],[דילוג]]=1,L1302=3)),1,Q1302+1))</f>
        <v/>
      </c>
      <c r="R1303" s="14" t="str">
        <f>IF(AND(טבלה20[[#This Row],[מחזורי פעילות]]=3,H1304=1,טבלה20[[#This Row],[הפרש קבוע אחרון]]&lt;&gt;J1304),1,"")</f>
        <v/>
      </c>
      <c r="S1303" s="14" t="str">
        <f>IF(AND(טבלה20[[#This Row],[מחזורי פעילות]]=3,H1304=1,טבלה20[[#This Row],[הפרש קבוע אחרון]]=J1304),1,"")</f>
        <v/>
      </c>
      <c r="T1303" s="14" t="str">
        <f>IF(AND(טבלה20[[#This Row],[דילוג]]=1,טבלה20[[#This Row],[הפרש קבוע אחרון]]=J1302,טבלה20[[#This Row],[מחזורי פעילות]]&gt;1),1,"")</f>
        <v/>
      </c>
      <c r="U1303" s="14" t="str">
        <f>IF(OR(AND(טבלה20[[#This Row],[מחזורי פעילות]]&lt;&gt;"",Q1304=""),AND(טבלה20[[#This Row],[פעילות]]=3,Q1304=1)),טבלה20[[#This Row],[מחזורי פעילות]],"")</f>
        <v/>
      </c>
      <c r="V1303" s="14" t="str">
        <f>IF(טבלה20[[#This Row],[באיזה מחזור נעקר אחרי קביעה?]]&lt;&gt;"",1,"")</f>
        <v/>
      </c>
      <c r="W1303" s="14" t="str">
        <f>IF(AND(טבלה20[[#This Row],[באיזה מחזור נעקר אחרי קביעה?]]&lt;&gt;"",טבלה20[[#This Row],[CycleNumber]]&gt;B1304),טבלה20[[#This Row],[באיזה מחזור נעקר אחרי קביעה?]],"")</f>
        <v/>
      </c>
      <c r="X1303" s="14" t="str">
        <f>IF(AND(טבלה20[[#This Row],[הפרש קבוע אחרון]]&lt;&gt;"",J1302=""),טבלה20[[#This Row],[CycleNumber]],"")</f>
        <v/>
      </c>
      <c r="Y1303" s="14" t="str">
        <f>IF(OR(טבלה20[[#This Row],[CycleNumber]]&gt;B1304,B1304=""),טבלה20[[#This Row],[CycleNumber]],"")</f>
        <v/>
      </c>
      <c r="Z13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3" t="s">
        <v>106</v>
      </c>
      <c r="AS1303">
        <v>3</v>
      </c>
      <c r="AT1303">
        <v>29</v>
      </c>
      <c r="AU1303">
        <f t="shared" si="43"/>
        <v>0</v>
      </c>
      <c r="AV1303" t="str">
        <f t="shared" si="44"/>
        <v/>
      </c>
    </row>
    <row r="1304" spans="1:48" x14ac:dyDescent="0.25">
      <c r="A1304" t="s">
        <v>106</v>
      </c>
      <c r="B1304">
        <v>5</v>
      </c>
      <c r="C1304">
        <v>1</v>
      </c>
      <c r="D1304">
        <v>1</v>
      </c>
      <c r="E1304">
        <v>0</v>
      </c>
      <c r="F1304">
        <v>28</v>
      </c>
      <c r="G1304">
        <f>טבלה20[[#This Row],[LengthofCycle]]+1</f>
        <v>29</v>
      </c>
      <c r="H1304" t="str">
        <f>IF(טבלה20[[#This Row],[CycleNumber]]&gt;2,IF(AND(טבלה20[[#This Row],[LengthofCycle]]-F1303=F1303-F1302,טבלה20[[#This Row],[LengthofCycle]]-F1303&lt;&gt;0),1,""),"")</f>
        <v/>
      </c>
      <c r="I1304" t="str">
        <f>IF(טבלה20[[#This Row],[דילוג]]=1,SUM(H1304:H1305),"")</f>
        <v/>
      </c>
      <c r="J1304" t="str">
        <f>IF(AND(טבלה20[[#This Row],[CycleNumber]]&gt;B1303,טבלה20[[#This Row],[CycleNumber]]&gt;2),IF(טבלה20[[#This Row],[דילוג]]=1,טבלה20[[#This Row],[LengthofCycle]]-F1303,J1303),"")</f>
        <v/>
      </c>
      <c r="K1304">
        <f>IF(AND(טבלה20[[#This Row],[CycleNumber]]&gt;B1303,טבלה20[[#This Row],[CycleNumber]]&gt;2),IF(טבלה20[[#This Row],[דילוג]]=1,1,IF(MAX(K1302:K1303)=1,1,IF(טבלה20[[#This Row],[LengthofCycle]]-F1303&lt;&gt;טבלה20[[#This Row],[הפרש קבוע אחרון]],0,""))),"")</f>
        <v>0</v>
      </c>
      <c r="L1304" t="str">
        <f>IF(טבלה20[[#This Row],[CycleNumber]]&lt;3,"",IF(טבלה20[[#This Row],[דילוג]]=1,1,IF(L1303="","",IF(טבלה20[[#This Row],[LengthofCycle]]-F1303=טבלה20[[#This Row],[הפרש קבוע אחרון]],1,IF(L1303+1&gt;3,"",L1303+1)))))</f>
        <v/>
      </c>
      <c r="M1304" t="str">
        <f>IF(AND(טבלה20[[#This Row],[פעילות]]=1,L1305=2,L1306=1,B1306&gt;טבלה20[[#This Row],[CycleNumber]]),1,"")</f>
        <v/>
      </c>
      <c r="N1304" t="str">
        <f>IF(AND(טבלה20[[#This Row],[האם יש לאישה וסת דילוג?]]=1,טבלה20[[#This Row],[CycleNumber]]&gt;5),IF(AND(טבלה20[[#This Row],[LengthofCycle]]=F1301,F1303=F1300,F1302=F1299),1,""),"")</f>
        <v/>
      </c>
      <c r="O1304" t="str">
        <f>IF(OR(טבלה20[[#This Row],[פעילות]]="",L1303=""),"",IF(טבלה20[[#This Row],[פעילות]]=1,1,0))</f>
        <v/>
      </c>
      <c r="P1304" t="str">
        <f>IF(AND(טבלה20[[#This Row],[הפרש קבוע אחרון]]&lt;&gt;"",טבלה20[[#This Row],[CycleNumber]]&lt;B1305,B1305&lt;&gt;"",טבלה20[[#This Row],[פעילות]]&lt;4),IF(F1305-טבלה20[[#This Row],[LengthofCycle]]=טבלה20[[#This Row],[הפרש קבוע אחרון]],1,0),"")</f>
        <v/>
      </c>
      <c r="Q1304" s="14" t="str">
        <f>IF(טבלה20[[#This Row],[פעילות]]="","",IF(OR(Q1303="",AND(טבלה20[[#This Row],[דילוג]]=1,L1303=3)),1,Q1303+1))</f>
        <v/>
      </c>
      <c r="R1304" s="14" t="str">
        <f>IF(AND(טבלה20[[#This Row],[מחזורי פעילות]]=3,H1305=1,טבלה20[[#This Row],[הפרש קבוע אחרון]]&lt;&gt;J1305),1,"")</f>
        <v/>
      </c>
      <c r="S1304" s="14" t="str">
        <f>IF(AND(טבלה20[[#This Row],[מחזורי פעילות]]=3,H1305=1,טבלה20[[#This Row],[הפרש קבוע אחרון]]=J1305),1,"")</f>
        <v/>
      </c>
      <c r="T1304" s="14" t="str">
        <f>IF(AND(טבלה20[[#This Row],[דילוג]]=1,טבלה20[[#This Row],[הפרש קבוע אחרון]]=J1303,טבלה20[[#This Row],[מחזורי פעילות]]&gt;1),1,"")</f>
        <v/>
      </c>
      <c r="U1304" s="14" t="str">
        <f>IF(OR(AND(טבלה20[[#This Row],[מחזורי פעילות]]&lt;&gt;"",Q1305=""),AND(טבלה20[[#This Row],[פעילות]]=3,Q1305=1)),טבלה20[[#This Row],[מחזורי פעילות]],"")</f>
        <v/>
      </c>
      <c r="V1304" s="14" t="str">
        <f>IF(טבלה20[[#This Row],[באיזה מחזור נעקר אחרי קביעה?]]&lt;&gt;"",1,"")</f>
        <v/>
      </c>
      <c r="W1304" s="14" t="str">
        <f>IF(AND(טבלה20[[#This Row],[באיזה מחזור נעקר אחרי קביעה?]]&lt;&gt;"",טבלה20[[#This Row],[CycleNumber]]&gt;B1305),טבלה20[[#This Row],[באיזה מחזור נעקר אחרי קביעה?]],"")</f>
        <v/>
      </c>
      <c r="X1304" s="14" t="str">
        <f>IF(AND(טבלה20[[#This Row],[הפרש קבוע אחרון]]&lt;&gt;"",J1303=""),טבלה20[[#This Row],[CycleNumber]],"")</f>
        <v/>
      </c>
      <c r="Y1304" s="14" t="str">
        <f>IF(OR(טבלה20[[#This Row],[CycleNumber]]&gt;B1305,B1305=""),טבלה20[[#This Row],[CycleNumber]],"")</f>
        <v/>
      </c>
      <c r="Z13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4" t="s">
        <v>106</v>
      </c>
      <c r="AS1304">
        <v>4</v>
      </c>
      <c r="AT1304">
        <v>32</v>
      </c>
      <c r="AU1304">
        <f t="shared" si="43"/>
        <v>0</v>
      </c>
      <c r="AV1304" t="str">
        <f t="shared" si="44"/>
        <v/>
      </c>
    </row>
    <row r="1305" spans="1:48" x14ac:dyDescent="0.25">
      <c r="A1305" t="s">
        <v>106</v>
      </c>
      <c r="B1305">
        <v>6</v>
      </c>
      <c r="C1305">
        <v>1</v>
      </c>
      <c r="D1305">
        <v>1</v>
      </c>
      <c r="E1305">
        <v>0</v>
      </c>
      <c r="F1305">
        <v>26</v>
      </c>
      <c r="G1305">
        <f>טבלה20[[#This Row],[LengthofCycle]]+1</f>
        <v>27</v>
      </c>
      <c r="H1305" t="str">
        <f>IF(טבלה20[[#This Row],[CycleNumber]]&gt;2,IF(AND(טבלה20[[#This Row],[LengthofCycle]]-F1304=F1304-F1303,טבלה20[[#This Row],[LengthofCycle]]-F1304&lt;&gt;0),1,""),"")</f>
        <v/>
      </c>
      <c r="I1305" t="str">
        <f>IF(טבלה20[[#This Row],[דילוג]]=1,SUM(H1305:H1306),"")</f>
        <v/>
      </c>
      <c r="J1305" t="str">
        <f>IF(AND(טבלה20[[#This Row],[CycleNumber]]&gt;B1304,טבלה20[[#This Row],[CycleNumber]]&gt;2),IF(טבלה20[[#This Row],[דילוג]]=1,טבלה20[[#This Row],[LengthofCycle]]-F1304,J1304),"")</f>
        <v/>
      </c>
      <c r="K1305">
        <f>IF(AND(טבלה20[[#This Row],[CycleNumber]]&gt;B1304,טבלה20[[#This Row],[CycleNumber]]&gt;2),IF(טבלה20[[#This Row],[דילוג]]=1,1,IF(MAX(K1303:K1304)=1,1,IF(טבלה20[[#This Row],[LengthofCycle]]-F1304&lt;&gt;טבלה20[[#This Row],[הפרש קבוע אחרון]],0,""))),"")</f>
        <v>0</v>
      </c>
      <c r="L1305" t="str">
        <f>IF(טבלה20[[#This Row],[CycleNumber]]&lt;3,"",IF(טבלה20[[#This Row],[דילוג]]=1,1,IF(L1304="","",IF(טבלה20[[#This Row],[LengthofCycle]]-F1304=טבלה20[[#This Row],[הפרש קבוע אחרון]],1,IF(L1304+1&gt;3,"",L1304+1)))))</f>
        <v/>
      </c>
      <c r="M1305" t="str">
        <f>IF(AND(טבלה20[[#This Row],[פעילות]]=1,L1306=2,L1307=1,B1307&gt;טבלה20[[#This Row],[CycleNumber]]),1,"")</f>
        <v/>
      </c>
      <c r="N1305" t="str">
        <f>IF(AND(טבלה20[[#This Row],[האם יש לאישה וסת דילוג?]]=1,טבלה20[[#This Row],[CycleNumber]]&gt;5),IF(AND(טבלה20[[#This Row],[LengthofCycle]]=F1302,F1304=F1301,F1303=F1300),1,""),"")</f>
        <v/>
      </c>
      <c r="O1305" t="str">
        <f>IF(OR(טבלה20[[#This Row],[פעילות]]="",L1304=""),"",IF(טבלה20[[#This Row],[פעילות]]=1,1,0))</f>
        <v/>
      </c>
      <c r="P1305" t="str">
        <f>IF(AND(טבלה20[[#This Row],[הפרש קבוע אחרון]]&lt;&gt;"",טבלה20[[#This Row],[CycleNumber]]&lt;B1306,B1306&lt;&gt;"",טבלה20[[#This Row],[פעילות]]&lt;4),IF(F1306-טבלה20[[#This Row],[LengthofCycle]]=טבלה20[[#This Row],[הפרש קבוע אחרון]],1,0),"")</f>
        <v/>
      </c>
      <c r="Q1305" s="14" t="str">
        <f>IF(טבלה20[[#This Row],[פעילות]]="","",IF(OR(Q1304="",AND(טבלה20[[#This Row],[דילוג]]=1,L1304=3)),1,Q1304+1))</f>
        <v/>
      </c>
      <c r="R1305" s="14" t="str">
        <f>IF(AND(טבלה20[[#This Row],[מחזורי פעילות]]=3,H1306=1,טבלה20[[#This Row],[הפרש קבוע אחרון]]&lt;&gt;J1306),1,"")</f>
        <v/>
      </c>
      <c r="S1305" s="14" t="str">
        <f>IF(AND(טבלה20[[#This Row],[מחזורי פעילות]]=3,H1306=1,טבלה20[[#This Row],[הפרש קבוע אחרון]]=J1306),1,"")</f>
        <v/>
      </c>
      <c r="T1305" s="14" t="str">
        <f>IF(AND(טבלה20[[#This Row],[דילוג]]=1,טבלה20[[#This Row],[הפרש קבוע אחרון]]=J1304,טבלה20[[#This Row],[מחזורי פעילות]]&gt;1),1,"")</f>
        <v/>
      </c>
      <c r="U1305" s="14" t="str">
        <f>IF(OR(AND(טבלה20[[#This Row],[מחזורי פעילות]]&lt;&gt;"",Q1306=""),AND(טבלה20[[#This Row],[פעילות]]=3,Q1306=1)),טבלה20[[#This Row],[מחזורי פעילות]],"")</f>
        <v/>
      </c>
      <c r="V1305" s="14" t="str">
        <f>IF(טבלה20[[#This Row],[באיזה מחזור נעקר אחרי קביעה?]]&lt;&gt;"",1,"")</f>
        <v/>
      </c>
      <c r="W1305" s="14" t="str">
        <f>IF(AND(טבלה20[[#This Row],[באיזה מחזור נעקר אחרי קביעה?]]&lt;&gt;"",טבלה20[[#This Row],[CycleNumber]]&gt;B1306),טבלה20[[#This Row],[באיזה מחזור נעקר אחרי קביעה?]],"")</f>
        <v/>
      </c>
      <c r="X1305" s="14" t="str">
        <f>IF(AND(טבלה20[[#This Row],[הפרש קבוע אחרון]]&lt;&gt;"",J1304=""),טבלה20[[#This Row],[CycleNumber]],"")</f>
        <v/>
      </c>
      <c r="Y1305" s="14" t="str">
        <f>IF(OR(טבלה20[[#This Row],[CycleNumber]]&gt;B1306,B1306=""),טבלה20[[#This Row],[CycleNumber]],"")</f>
        <v/>
      </c>
      <c r="Z13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5" t="s">
        <v>106</v>
      </c>
      <c r="AS1305">
        <v>5</v>
      </c>
      <c r="AT1305">
        <v>28</v>
      </c>
      <c r="AU1305">
        <f t="shared" si="43"/>
        <v>0</v>
      </c>
      <c r="AV1305" t="str">
        <f t="shared" si="44"/>
        <v/>
      </c>
    </row>
    <row r="1306" spans="1:48" x14ac:dyDescent="0.25">
      <c r="A1306" t="s">
        <v>106</v>
      </c>
      <c r="B1306">
        <v>7</v>
      </c>
      <c r="C1306">
        <v>1</v>
      </c>
      <c r="D1306">
        <v>1</v>
      </c>
      <c r="E1306">
        <v>0</v>
      </c>
      <c r="F1306">
        <v>31</v>
      </c>
      <c r="G1306">
        <f>טבלה20[[#This Row],[LengthofCycle]]+1</f>
        <v>32</v>
      </c>
      <c r="H1306" t="str">
        <f>IF(טבלה20[[#This Row],[CycleNumber]]&gt;2,IF(AND(טבלה20[[#This Row],[LengthofCycle]]-F1305=F1305-F1304,טבלה20[[#This Row],[LengthofCycle]]-F1305&lt;&gt;0),1,""),"")</f>
        <v/>
      </c>
      <c r="I1306" t="str">
        <f>IF(טבלה20[[#This Row],[דילוג]]=1,SUM(H1306:H1307),"")</f>
        <v/>
      </c>
      <c r="J1306" t="str">
        <f>IF(AND(טבלה20[[#This Row],[CycleNumber]]&gt;B1305,טבלה20[[#This Row],[CycleNumber]]&gt;2),IF(טבלה20[[#This Row],[דילוג]]=1,טבלה20[[#This Row],[LengthofCycle]]-F1305,J1305),"")</f>
        <v/>
      </c>
      <c r="K1306">
        <f>IF(AND(טבלה20[[#This Row],[CycleNumber]]&gt;B1305,טבלה20[[#This Row],[CycleNumber]]&gt;2),IF(טבלה20[[#This Row],[דילוג]]=1,1,IF(MAX(K1304:K1305)=1,1,IF(טבלה20[[#This Row],[LengthofCycle]]-F1305&lt;&gt;טבלה20[[#This Row],[הפרש קבוע אחרון]],0,""))),"")</f>
        <v>0</v>
      </c>
      <c r="L1306" t="str">
        <f>IF(טבלה20[[#This Row],[CycleNumber]]&lt;3,"",IF(טבלה20[[#This Row],[דילוג]]=1,1,IF(L1305="","",IF(טבלה20[[#This Row],[LengthofCycle]]-F1305=טבלה20[[#This Row],[הפרש קבוע אחרון]],1,IF(L1305+1&gt;3,"",L1305+1)))))</f>
        <v/>
      </c>
      <c r="M1306" t="str">
        <f>IF(AND(טבלה20[[#This Row],[פעילות]]=1,L1307=2,L1308=1,B1308&gt;טבלה20[[#This Row],[CycleNumber]]),1,"")</f>
        <v/>
      </c>
      <c r="N1306" t="str">
        <f>IF(AND(טבלה20[[#This Row],[האם יש לאישה וסת דילוג?]]=1,טבלה20[[#This Row],[CycleNumber]]&gt;5),IF(AND(טבלה20[[#This Row],[LengthofCycle]]=F1303,F1305=F1302,F1304=F1301),1,""),"")</f>
        <v/>
      </c>
      <c r="O1306" t="str">
        <f>IF(OR(טבלה20[[#This Row],[פעילות]]="",L1305=""),"",IF(טבלה20[[#This Row],[פעילות]]=1,1,0))</f>
        <v/>
      </c>
      <c r="P1306" t="str">
        <f>IF(AND(טבלה20[[#This Row],[הפרש קבוע אחרון]]&lt;&gt;"",טבלה20[[#This Row],[CycleNumber]]&lt;B1307,B1307&lt;&gt;"",טבלה20[[#This Row],[פעילות]]&lt;4),IF(F1307-טבלה20[[#This Row],[LengthofCycle]]=טבלה20[[#This Row],[הפרש קבוע אחרון]],1,0),"")</f>
        <v/>
      </c>
      <c r="Q1306" s="14" t="str">
        <f>IF(טבלה20[[#This Row],[פעילות]]="","",IF(OR(Q1305="",AND(טבלה20[[#This Row],[דילוג]]=1,L1305=3)),1,Q1305+1))</f>
        <v/>
      </c>
      <c r="R1306" s="14" t="str">
        <f>IF(AND(טבלה20[[#This Row],[מחזורי פעילות]]=3,H1307=1,טבלה20[[#This Row],[הפרש קבוע אחרון]]&lt;&gt;J1307),1,"")</f>
        <v/>
      </c>
      <c r="S1306" s="14" t="str">
        <f>IF(AND(טבלה20[[#This Row],[מחזורי פעילות]]=3,H1307=1,טבלה20[[#This Row],[הפרש קבוע אחרון]]=J1307),1,"")</f>
        <v/>
      </c>
      <c r="T1306" s="14" t="str">
        <f>IF(AND(טבלה20[[#This Row],[דילוג]]=1,טבלה20[[#This Row],[הפרש קבוע אחרון]]=J1305,טבלה20[[#This Row],[מחזורי פעילות]]&gt;1),1,"")</f>
        <v/>
      </c>
      <c r="U1306" s="14" t="str">
        <f>IF(OR(AND(טבלה20[[#This Row],[מחזורי פעילות]]&lt;&gt;"",Q1307=""),AND(טבלה20[[#This Row],[פעילות]]=3,Q1307=1)),טבלה20[[#This Row],[מחזורי פעילות]],"")</f>
        <v/>
      </c>
      <c r="V1306" s="14" t="str">
        <f>IF(טבלה20[[#This Row],[באיזה מחזור נעקר אחרי קביעה?]]&lt;&gt;"",1,"")</f>
        <v/>
      </c>
      <c r="W1306" s="14" t="str">
        <f>IF(AND(טבלה20[[#This Row],[באיזה מחזור נעקר אחרי קביעה?]]&lt;&gt;"",טבלה20[[#This Row],[CycleNumber]]&gt;B1307),טבלה20[[#This Row],[באיזה מחזור נעקר אחרי קביעה?]],"")</f>
        <v/>
      </c>
      <c r="X1306" s="14" t="str">
        <f>IF(AND(טבלה20[[#This Row],[הפרש קבוע אחרון]]&lt;&gt;"",J1305=""),טבלה20[[#This Row],[CycleNumber]],"")</f>
        <v/>
      </c>
      <c r="Y1306" s="14" t="str">
        <f>IF(OR(טבלה20[[#This Row],[CycleNumber]]&gt;B1307,B1307=""),טבלה20[[#This Row],[CycleNumber]],"")</f>
        <v/>
      </c>
      <c r="Z13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6" t="s">
        <v>106</v>
      </c>
      <c r="AS1306">
        <v>6</v>
      </c>
      <c r="AT1306">
        <v>26</v>
      </c>
      <c r="AU1306">
        <f t="shared" si="43"/>
        <v>0</v>
      </c>
      <c r="AV1306" t="str">
        <f t="shared" si="44"/>
        <v/>
      </c>
    </row>
    <row r="1307" spans="1:48" x14ac:dyDescent="0.25">
      <c r="A1307" t="s">
        <v>106</v>
      </c>
      <c r="B1307">
        <v>8</v>
      </c>
      <c r="C1307">
        <v>1</v>
      </c>
      <c r="D1307">
        <v>0</v>
      </c>
      <c r="E1307">
        <v>0</v>
      </c>
      <c r="F1307">
        <v>29</v>
      </c>
      <c r="G1307">
        <f>טבלה20[[#This Row],[LengthofCycle]]+1</f>
        <v>30</v>
      </c>
      <c r="H1307" t="str">
        <f>IF(טבלה20[[#This Row],[CycleNumber]]&gt;2,IF(AND(טבלה20[[#This Row],[LengthofCycle]]-F1306=F1306-F1305,טבלה20[[#This Row],[LengthofCycle]]-F1306&lt;&gt;0),1,""),"")</f>
        <v/>
      </c>
      <c r="I1307" t="str">
        <f>IF(טבלה20[[#This Row],[דילוג]]=1,SUM(H1307:H1308),"")</f>
        <v/>
      </c>
      <c r="J1307" t="str">
        <f>IF(AND(טבלה20[[#This Row],[CycleNumber]]&gt;B1306,טבלה20[[#This Row],[CycleNumber]]&gt;2),IF(טבלה20[[#This Row],[דילוג]]=1,טבלה20[[#This Row],[LengthofCycle]]-F1306,J1306),"")</f>
        <v/>
      </c>
      <c r="K1307">
        <f>IF(AND(טבלה20[[#This Row],[CycleNumber]]&gt;B1306,טבלה20[[#This Row],[CycleNumber]]&gt;2),IF(טבלה20[[#This Row],[דילוג]]=1,1,IF(MAX(K1305:K1306)=1,1,IF(טבלה20[[#This Row],[LengthofCycle]]-F1306&lt;&gt;טבלה20[[#This Row],[הפרש קבוע אחרון]],0,""))),"")</f>
        <v>0</v>
      </c>
      <c r="L1307" t="str">
        <f>IF(טבלה20[[#This Row],[CycleNumber]]&lt;3,"",IF(טבלה20[[#This Row],[דילוג]]=1,1,IF(L1306="","",IF(טבלה20[[#This Row],[LengthofCycle]]-F1306=טבלה20[[#This Row],[הפרש קבוע אחרון]],1,IF(L1306+1&gt;3,"",L1306+1)))))</f>
        <v/>
      </c>
      <c r="M1307" t="str">
        <f>IF(AND(טבלה20[[#This Row],[פעילות]]=1,L1308=2,L1309=1,B1309&gt;טבלה20[[#This Row],[CycleNumber]]),1,"")</f>
        <v/>
      </c>
      <c r="N1307" t="str">
        <f>IF(AND(טבלה20[[#This Row],[האם יש לאישה וסת דילוג?]]=1,טבלה20[[#This Row],[CycleNumber]]&gt;5),IF(AND(טבלה20[[#This Row],[LengthofCycle]]=F1304,F1306=F1303,F1305=F1302),1,""),"")</f>
        <v/>
      </c>
      <c r="O1307" t="str">
        <f>IF(OR(טבלה20[[#This Row],[פעילות]]="",L1306=""),"",IF(טבלה20[[#This Row],[פעילות]]=1,1,0))</f>
        <v/>
      </c>
      <c r="P1307" t="str">
        <f>IF(AND(טבלה20[[#This Row],[הפרש קבוע אחרון]]&lt;&gt;"",טבלה20[[#This Row],[CycleNumber]]&lt;B1308,B1308&lt;&gt;"",טבלה20[[#This Row],[פעילות]]&lt;4),IF(F1308-טבלה20[[#This Row],[LengthofCycle]]=טבלה20[[#This Row],[הפרש קבוע אחרון]],1,0),"")</f>
        <v/>
      </c>
      <c r="Q1307" s="14" t="str">
        <f>IF(טבלה20[[#This Row],[פעילות]]="","",IF(OR(Q1306="",AND(טבלה20[[#This Row],[דילוג]]=1,L1306=3)),1,Q1306+1))</f>
        <v/>
      </c>
      <c r="R1307" s="14" t="str">
        <f>IF(AND(טבלה20[[#This Row],[מחזורי פעילות]]=3,H1308=1,טבלה20[[#This Row],[הפרש קבוע אחרון]]&lt;&gt;J1308),1,"")</f>
        <v/>
      </c>
      <c r="S1307" s="14" t="str">
        <f>IF(AND(טבלה20[[#This Row],[מחזורי פעילות]]=3,H1308=1,טבלה20[[#This Row],[הפרש קבוע אחרון]]=J1308),1,"")</f>
        <v/>
      </c>
      <c r="T1307" s="14" t="str">
        <f>IF(AND(טבלה20[[#This Row],[דילוג]]=1,טבלה20[[#This Row],[הפרש קבוע אחרון]]=J1306,טבלה20[[#This Row],[מחזורי פעילות]]&gt;1),1,"")</f>
        <v/>
      </c>
      <c r="U1307" s="14" t="str">
        <f>IF(OR(AND(טבלה20[[#This Row],[מחזורי פעילות]]&lt;&gt;"",Q1308=""),AND(טבלה20[[#This Row],[פעילות]]=3,Q1308=1)),טבלה20[[#This Row],[מחזורי פעילות]],"")</f>
        <v/>
      </c>
      <c r="V1307" s="14" t="str">
        <f>IF(טבלה20[[#This Row],[באיזה מחזור נעקר אחרי קביעה?]]&lt;&gt;"",1,"")</f>
        <v/>
      </c>
      <c r="W1307" s="14" t="str">
        <f>IF(AND(טבלה20[[#This Row],[באיזה מחזור נעקר אחרי קביעה?]]&lt;&gt;"",טבלה20[[#This Row],[CycleNumber]]&gt;B1308),טבלה20[[#This Row],[באיזה מחזור נעקר אחרי קביעה?]],"")</f>
        <v/>
      </c>
      <c r="X1307" s="14" t="str">
        <f>IF(AND(טבלה20[[#This Row],[הפרש קבוע אחרון]]&lt;&gt;"",J1306=""),טבלה20[[#This Row],[CycleNumber]],"")</f>
        <v/>
      </c>
      <c r="Y1307" s="14" t="str">
        <f>IF(OR(טבלה20[[#This Row],[CycleNumber]]&gt;B1308,B1308=""),טבלה20[[#This Row],[CycleNumber]],"")</f>
        <v/>
      </c>
      <c r="Z13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7" t="s">
        <v>106</v>
      </c>
      <c r="AS1307">
        <v>7</v>
      </c>
      <c r="AT1307">
        <v>31</v>
      </c>
      <c r="AU1307">
        <f t="shared" si="43"/>
        <v>0</v>
      </c>
      <c r="AV1307" t="str">
        <f t="shared" si="44"/>
        <v/>
      </c>
    </row>
    <row r="1308" spans="1:48" x14ac:dyDescent="0.25">
      <c r="A1308" t="s">
        <v>106</v>
      </c>
      <c r="B1308">
        <v>9</v>
      </c>
      <c r="C1308">
        <v>1</v>
      </c>
      <c r="D1308">
        <v>1</v>
      </c>
      <c r="E1308">
        <v>0</v>
      </c>
      <c r="F1308">
        <v>25</v>
      </c>
      <c r="G1308">
        <f>טבלה20[[#This Row],[LengthofCycle]]+1</f>
        <v>26</v>
      </c>
      <c r="H1308" t="str">
        <f>IF(טבלה20[[#This Row],[CycleNumber]]&gt;2,IF(AND(טבלה20[[#This Row],[LengthofCycle]]-F1307=F1307-F1306,טבלה20[[#This Row],[LengthofCycle]]-F1307&lt;&gt;0),1,""),"")</f>
        <v/>
      </c>
      <c r="I1308" t="str">
        <f>IF(טבלה20[[#This Row],[דילוג]]=1,SUM(H1308:H1309),"")</f>
        <v/>
      </c>
      <c r="J1308" t="str">
        <f>IF(AND(טבלה20[[#This Row],[CycleNumber]]&gt;B1307,טבלה20[[#This Row],[CycleNumber]]&gt;2),IF(טבלה20[[#This Row],[דילוג]]=1,טבלה20[[#This Row],[LengthofCycle]]-F1307,J1307),"")</f>
        <v/>
      </c>
      <c r="K1308">
        <f>IF(AND(טבלה20[[#This Row],[CycleNumber]]&gt;B1307,טבלה20[[#This Row],[CycleNumber]]&gt;2),IF(טבלה20[[#This Row],[דילוג]]=1,1,IF(MAX(K1306:K1307)=1,1,IF(טבלה20[[#This Row],[LengthofCycle]]-F1307&lt;&gt;טבלה20[[#This Row],[הפרש קבוע אחרון]],0,""))),"")</f>
        <v>0</v>
      </c>
      <c r="L1308" t="str">
        <f>IF(טבלה20[[#This Row],[CycleNumber]]&lt;3,"",IF(טבלה20[[#This Row],[דילוג]]=1,1,IF(L1307="","",IF(טבלה20[[#This Row],[LengthofCycle]]-F1307=טבלה20[[#This Row],[הפרש קבוע אחרון]],1,IF(L1307+1&gt;3,"",L1307+1)))))</f>
        <v/>
      </c>
      <c r="M1308" t="str">
        <f>IF(AND(טבלה20[[#This Row],[פעילות]]=1,L1309=2,L1310=1,B1310&gt;טבלה20[[#This Row],[CycleNumber]]),1,"")</f>
        <v/>
      </c>
      <c r="N1308" t="str">
        <f>IF(AND(טבלה20[[#This Row],[האם יש לאישה וסת דילוג?]]=1,טבלה20[[#This Row],[CycleNumber]]&gt;5),IF(AND(טבלה20[[#This Row],[LengthofCycle]]=F1305,F1307=F1304,F1306=F1303),1,""),"")</f>
        <v/>
      </c>
      <c r="O1308" t="str">
        <f>IF(OR(טבלה20[[#This Row],[פעילות]]="",L1307=""),"",IF(טבלה20[[#This Row],[פעילות]]=1,1,0))</f>
        <v/>
      </c>
      <c r="P1308" t="str">
        <f>IF(AND(טבלה20[[#This Row],[הפרש קבוע אחרון]]&lt;&gt;"",טבלה20[[#This Row],[CycleNumber]]&lt;B1309,B1309&lt;&gt;"",טבלה20[[#This Row],[פעילות]]&lt;4),IF(F1309-טבלה20[[#This Row],[LengthofCycle]]=טבלה20[[#This Row],[הפרש קבוע אחרון]],1,0),"")</f>
        <v/>
      </c>
      <c r="Q1308" s="14" t="str">
        <f>IF(טבלה20[[#This Row],[פעילות]]="","",IF(OR(Q1307="",AND(טבלה20[[#This Row],[דילוג]]=1,L1307=3)),1,Q1307+1))</f>
        <v/>
      </c>
      <c r="R1308" s="14" t="str">
        <f>IF(AND(טבלה20[[#This Row],[מחזורי פעילות]]=3,H1309=1,טבלה20[[#This Row],[הפרש קבוע אחרון]]&lt;&gt;J1309),1,"")</f>
        <v/>
      </c>
      <c r="S1308" s="14" t="str">
        <f>IF(AND(טבלה20[[#This Row],[מחזורי פעילות]]=3,H1309=1,טבלה20[[#This Row],[הפרש קבוע אחרון]]=J1309),1,"")</f>
        <v/>
      </c>
      <c r="T1308" s="14" t="str">
        <f>IF(AND(טבלה20[[#This Row],[דילוג]]=1,טבלה20[[#This Row],[הפרש קבוע אחרון]]=J1307,טבלה20[[#This Row],[מחזורי פעילות]]&gt;1),1,"")</f>
        <v/>
      </c>
      <c r="U1308" s="14" t="str">
        <f>IF(OR(AND(טבלה20[[#This Row],[מחזורי פעילות]]&lt;&gt;"",Q1309=""),AND(טבלה20[[#This Row],[פעילות]]=3,Q1309=1)),טבלה20[[#This Row],[מחזורי פעילות]],"")</f>
        <v/>
      </c>
      <c r="V1308" s="14" t="str">
        <f>IF(טבלה20[[#This Row],[באיזה מחזור נעקר אחרי קביעה?]]&lt;&gt;"",1,"")</f>
        <v/>
      </c>
      <c r="W1308" s="14" t="str">
        <f>IF(AND(טבלה20[[#This Row],[באיזה מחזור נעקר אחרי קביעה?]]&lt;&gt;"",טבלה20[[#This Row],[CycleNumber]]&gt;B1309),טבלה20[[#This Row],[באיזה מחזור נעקר אחרי קביעה?]],"")</f>
        <v/>
      </c>
      <c r="X1308" s="14" t="str">
        <f>IF(AND(טבלה20[[#This Row],[הפרש קבוע אחרון]]&lt;&gt;"",J1307=""),טבלה20[[#This Row],[CycleNumber]],"")</f>
        <v/>
      </c>
      <c r="Y1308" s="14" t="str">
        <f>IF(OR(טבלה20[[#This Row],[CycleNumber]]&gt;B1309,B1309=""),טבלה20[[#This Row],[CycleNumber]],"")</f>
        <v/>
      </c>
      <c r="Z13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8" t="s">
        <v>106</v>
      </c>
      <c r="AS1308">
        <v>8</v>
      </c>
      <c r="AT1308">
        <v>29</v>
      </c>
      <c r="AU1308">
        <f t="shared" si="43"/>
        <v>0</v>
      </c>
      <c r="AV1308" t="str">
        <f t="shared" si="44"/>
        <v/>
      </c>
    </row>
    <row r="1309" spans="1:48" x14ac:dyDescent="0.25">
      <c r="A1309" t="s">
        <v>106</v>
      </c>
      <c r="B1309">
        <v>10</v>
      </c>
      <c r="C1309">
        <v>1</v>
      </c>
      <c r="D1309">
        <v>1</v>
      </c>
      <c r="E1309">
        <v>0</v>
      </c>
      <c r="F1309">
        <v>28</v>
      </c>
      <c r="G1309">
        <f>טבלה20[[#This Row],[LengthofCycle]]+1</f>
        <v>29</v>
      </c>
      <c r="H1309" t="str">
        <f>IF(טבלה20[[#This Row],[CycleNumber]]&gt;2,IF(AND(טבלה20[[#This Row],[LengthofCycle]]-F1308=F1308-F1307,טבלה20[[#This Row],[LengthofCycle]]-F1308&lt;&gt;0),1,""),"")</f>
        <v/>
      </c>
      <c r="I1309" t="str">
        <f>IF(טבלה20[[#This Row],[דילוג]]=1,SUM(H1309:H1310),"")</f>
        <v/>
      </c>
      <c r="J1309" t="str">
        <f>IF(AND(טבלה20[[#This Row],[CycleNumber]]&gt;B1308,טבלה20[[#This Row],[CycleNumber]]&gt;2),IF(טבלה20[[#This Row],[דילוג]]=1,טבלה20[[#This Row],[LengthofCycle]]-F1308,J1308),"")</f>
        <v/>
      </c>
      <c r="K1309">
        <f>IF(AND(טבלה20[[#This Row],[CycleNumber]]&gt;B1308,טבלה20[[#This Row],[CycleNumber]]&gt;2),IF(טבלה20[[#This Row],[דילוג]]=1,1,IF(MAX(K1307:K1308)=1,1,IF(טבלה20[[#This Row],[LengthofCycle]]-F1308&lt;&gt;טבלה20[[#This Row],[הפרש קבוע אחרון]],0,""))),"")</f>
        <v>0</v>
      </c>
      <c r="L1309" t="str">
        <f>IF(טבלה20[[#This Row],[CycleNumber]]&lt;3,"",IF(טבלה20[[#This Row],[דילוג]]=1,1,IF(L1308="","",IF(טבלה20[[#This Row],[LengthofCycle]]-F1308=טבלה20[[#This Row],[הפרש קבוע אחרון]],1,IF(L1308+1&gt;3,"",L1308+1)))))</f>
        <v/>
      </c>
      <c r="M1309" t="str">
        <f>IF(AND(טבלה20[[#This Row],[פעילות]]=1,L1310=2,L1311=1,B1311&gt;טבלה20[[#This Row],[CycleNumber]]),1,"")</f>
        <v/>
      </c>
      <c r="N1309" t="str">
        <f>IF(AND(טבלה20[[#This Row],[האם יש לאישה וסת דילוג?]]=1,טבלה20[[#This Row],[CycleNumber]]&gt;5),IF(AND(טבלה20[[#This Row],[LengthofCycle]]=F1306,F1308=F1305,F1307=F1304),1,""),"")</f>
        <v/>
      </c>
      <c r="O1309" t="str">
        <f>IF(OR(טבלה20[[#This Row],[פעילות]]="",L1308=""),"",IF(טבלה20[[#This Row],[פעילות]]=1,1,0))</f>
        <v/>
      </c>
      <c r="P1309" t="str">
        <f>IF(AND(טבלה20[[#This Row],[הפרש קבוע אחרון]]&lt;&gt;"",טבלה20[[#This Row],[CycleNumber]]&lt;B1310,B1310&lt;&gt;"",טבלה20[[#This Row],[פעילות]]&lt;4),IF(F1310-טבלה20[[#This Row],[LengthofCycle]]=טבלה20[[#This Row],[הפרש קבוע אחרון]],1,0),"")</f>
        <v/>
      </c>
      <c r="Q1309" s="14" t="str">
        <f>IF(טבלה20[[#This Row],[פעילות]]="","",IF(OR(Q1308="",AND(טבלה20[[#This Row],[דילוג]]=1,L1308=3)),1,Q1308+1))</f>
        <v/>
      </c>
      <c r="R1309" s="14" t="str">
        <f>IF(AND(טבלה20[[#This Row],[מחזורי פעילות]]=3,H1310=1,טבלה20[[#This Row],[הפרש קבוע אחרון]]&lt;&gt;J1310),1,"")</f>
        <v/>
      </c>
      <c r="S1309" s="14" t="str">
        <f>IF(AND(טבלה20[[#This Row],[מחזורי פעילות]]=3,H1310=1,טבלה20[[#This Row],[הפרש קבוע אחרון]]=J1310),1,"")</f>
        <v/>
      </c>
      <c r="T1309" s="14" t="str">
        <f>IF(AND(טבלה20[[#This Row],[דילוג]]=1,טבלה20[[#This Row],[הפרש קבוע אחרון]]=J1308,טבלה20[[#This Row],[מחזורי פעילות]]&gt;1),1,"")</f>
        <v/>
      </c>
      <c r="U1309" s="14" t="str">
        <f>IF(OR(AND(טבלה20[[#This Row],[מחזורי פעילות]]&lt;&gt;"",Q1310=""),AND(טבלה20[[#This Row],[פעילות]]=3,Q1310=1)),טבלה20[[#This Row],[מחזורי פעילות]],"")</f>
        <v/>
      </c>
      <c r="V1309" s="14" t="str">
        <f>IF(טבלה20[[#This Row],[באיזה מחזור נעקר אחרי קביעה?]]&lt;&gt;"",1,"")</f>
        <v/>
      </c>
      <c r="W1309" s="14" t="str">
        <f>IF(AND(טבלה20[[#This Row],[באיזה מחזור נעקר אחרי קביעה?]]&lt;&gt;"",טבלה20[[#This Row],[CycleNumber]]&gt;B1310),טבלה20[[#This Row],[באיזה מחזור נעקר אחרי קביעה?]],"")</f>
        <v/>
      </c>
      <c r="X1309" s="14" t="str">
        <f>IF(AND(טבלה20[[#This Row],[הפרש קבוע אחרון]]&lt;&gt;"",J1308=""),טבלה20[[#This Row],[CycleNumber]],"")</f>
        <v/>
      </c>
      <c r="Y1309" s="14" t="str">
        <f>IF(OR(טבלה20[[#This Row],[CycleNumber]]&gt;B1310,B1310=""),טבלה20[[#This Row],[CycleNumber]],"")</f>
        <v/>
      </c>
      <c r="Z13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09" t="s">
        <v>106</v>
      </c>
      <c r="AS1309">
        <v>9</v>
      </c>
      <c r="AT1309">
        <v>25</v>
      </c>
      <c r="AU1309">
        <f t="shared" si="43"/>
        <v>0</v>
      </c>
      <c r="AV1309" t="str">
        <f t="shared" si="44"/>
        <v/>
      </c>
    </row>
    <row r="1310" spans="1:48" x14ac:dyDescent="0.25">
      <c r="A1310" t="s">
        <v>106</v>
      </c>
      <c r="B1310">
        <v>11</v>
      </c>
      <c r="C1310">
        <v>1</v>
      </c>
      <c r="D1310">
        <v>0</v>
      </c>
      <c r="E1310">
        <v>0</v>
      </c>
      <c r="F1310">
        <v>26</v>
      </c>
      <c r="G1310">
        <f>טבלה20[[#This Row],[LengthofCycle]]+1</f>
        <v>27</v>
      </c>
      <c r="H1310" t="str">
        <f>IF(טבלה20[[#This Row],[CycleNumber]]&gt;2,IF(AND(טבלה20[[#This Row],[LengthofCycle]]-F1309=F1309-F1308,טבלה20[[#This Row],[LengthofCycle]]-F1309&lt;&gt;0),1,""),"")</f>
        <v/>
      </c>
      <c r="I1310" t="str">
        <f>IF(טבלה20[[#This Row],[דילוג]]=1,SUM(H1310:H1311),"")</f>
        <v/>
      </c>
      <c r="J1310" t="str">
        <f>IF(AND(טבלה20[[#This Row],[CycleNumber]]&gt;B1309,טבלה20[[#This Row],[CycleNumber]]&gt;2),IF(טבלה20[[#This Row],[דילוג]]=1,טבלה20[[#This Row],[LengthofCycle]]-F1309,J1309),"")</f>
        <v/>
      </c>
      <c r="K1310">
        <f>IF(AND(טבלה20[[#This Row],[CycleNumber]]&gt;B1309,טבלה20[[#This Row],[CycleNumber]]&gt;2),IF(טבלה20[[#This Row],[דילוג]]=1,1,IF(MAX(K1308:K1309)=1,1,IF(טבלה20[[#This Row],[LengthofCycle]]-F1309&lt;&gt;טבלה20[[#This Row],[הפרש קבוע אחרון]],0,""))),"")</f>
        <v>0</v>
      </c>
      <c r="L1310" t="str">
        <f>IF(טבלה20[[#This Row],[CycleNumber]]&lt;3,"",IF(טבלה20[[#This Row],[דילוג]]=1,1,IF(L1309="","",IF(טבלה20[[#This Row],[LengthofCycle]]-F1309=טבלה20[[#This Row],[הפרש קבוע אחרון]],1,IF(L1309+1&gt;3,"",L1309+1)))))</f>
        <v/>
      </c>
      <c r="M1310" t="str">
        <f>IF(AND(טבלה20[[#This Row],[פעילות]]=1,L1311=2,L1312=1,B1312&gt;טבלה20[[#This Row],[CycleNumber]]),1,"")</f>
        <v/>
      </c>
      <c r="N1310" t="str">
        <f>IF(AND(טבלה20[[#This Row],[האם יש לאישה וסת דילוג?]]=1,טבלה20[[#This Row],[CycleNumber]]&gt;5),IF(AND(טבלה20[[#This Row],[LengthofCycle]]=F1307,F1309=F1306,F1308=F1305),1,""),"")</f>
        <v/>
      </c>
      <c r="O1310" t="str">
        <f>IF(OR(טבלה20[[#This Row],[פעילות]]="",L1309=""),"",IF(טבלה20[[#This Row],[פעילות]]=1,1,0))</f>
        <v/>
      </c>
      <c r="P1310" t="str">
        <f>IF(AND(טבלה20[[#This Row],[הפרש קבוע אחרון]]&lt;&gt;"",טבלה20[[#This Row],[CycleNumber]]&lt;B1311,B1311&lt;&gt;"",טבלה20[[#This Row],[פעילות]]&lt;4),IF(F1311-טבלה20[[#This Row],[LengthofCycle]]=טבלה20[[#This Row],[הפרש קבוע אחרון]],1,0),"")</f>
        <v/>
      </c>
      <c r="Q1310" s="14" t="str">
        <f>IF(טבלה20[[#This Row],[פעילות]]="","",IF(OR(Q1309="",AND(טבלה20[[#This Row],[דילוג]]=1,L1309=3)),1,Q1309+1))</f>
        <v/>
      </c>
      <c r="R1310" s="14" t="str">
        <f>IF(AND(טבלה20[[#This Row],[מחזורי פעילות]]=3,H1311=1,טבלה20[[#This Row],[הפרש קבוע אחרון]]&lt;&gt;J1311),1,"")</f>
        <v/>
      </c>
      <c r="S1310" s="14" t="str">
        <f>IF(AND(טבלה20[[#This Row],[מחזורי פעילות]]=3,H1311=1,טבלה20[[#This Row],[הפרש קבוע אחרון]]=J1311),1,"")</f>
        <v/>
      </c>
      <c r="T1310" s="14" t="str">
        <f>IF(AND(טבלה20[[#This Row],[דילוג]]=1,טבלה20[[#This Row],[הפרש קבוע אחרון]]=J1309,טבלה20[[#This Row],[מחזורי פעילות]]&gt;1),1,"")</f>
        <v/>
      </c>
      <c r="U1310" s="14" t="str">
        <f>IF(OR(AND(טבלה20[[#This Row],[מחזורי פעילות]]&lt;&gt;"",Q1311=""),AND(טבלה20[[#This Row],[פעילות]]=3,Q1311=1)),טבלה20[[#This Row],[מחזורי פעילות]],"")</f>
        <v/>
      </c>
      <c r="V1310" s="14" t="str">
        <f>IF(טבלה20[[#This Row],[באיזה מחזור נעקר אחרי קביעה?]]&lt;&gt;"",1,"")</f>
        <v/>
      </c>
      <c r="W1310" s="14" t="str">
        <f>IF(AND(טבלה20[[#This Row],[באיזה מחזור נעקר אחרי קביעה?]]&lt;&gt;"",טבלה20[[#This Row],[CycleNumber]]&gt;B1311),טבלה20[[#This Row],[באיזה מחזור נעקר אחרי קביעה?]],"")</f>
        <v/>
      </c>
      <c r="X1310" s="14" t="str">
        <f>IF(AND(טבלה20[[#This Row],[הפרש קבוע אחרון]]&lt;&gt;"",J1309=""),טבלה20[[#This Row],[CycleNumber]],"")</f>
        <v/>
      </c>
      <c r="Y1310" s="14" t="str">
        <f>IF(OR(טבלה20[[#This Row],[CycleNumber]]&gt;B1311,B1311=""),טבלה20[[#This Row],[CycleNumber]],"")</f>
        <v/>
      </c>
      <c r="Z13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0" t="s">
        <v>106</v>
      </c>
      <c r="AS1310">
        <v>10</v>
      </c>
      <c r="AT1310">
        <v>28</v>
      </c>
      <c r="AU1310">
        <f t="shared" si="43"/>
        <v>0</v>
      </c>
      <c r="AV1310" t="str">
        <f t="shared" si="44"/>
        <v/>
      </c>
    </row>
    <row r="1311" spans="1:48" x14ac:dyDescent="0.25">
      <c r="A1311" t="s">
        <v>106</v>
      </c>
      <c r="B1311">
        <v>12</v>
      </c>
      <c r="C1311">
        <v>1</v>
      </c>
      <c r="D1311">
        <v>1</v>
      </c>
      <c r="E1311">
        <v>0</v>
      </c>
      <c r="F1311">
        <v>31</v>
      </c>
      <c r="G1311">
        <f>טבלה20[[#This Row],[LengthofCycle]]+1</f>
        <v>32</v>
      </c>
      <c r="H1311" t="str">
        <f>IF(טבלה20[[#This Row],[CycleNumber]]&gt;2,IF(AND(טבלה20[[#This Row],[LengthofCycle]]-F1310=F1310-F1309,טבלה20[[#This Row],[LengthofCycle]]-F1310&lt;&gt;0),1,""),"")</f>
        <v/>
      </c>
      <c r="I1311" t="str">
        <f>IF(טבלה20[[#This Row],[דילוג]]=1,SUM(H1311:H1312),"")</f>
        <v/>
      </c>
      <c r="J1311" t="str">
        <f>IF(AND(טבלה20[[#This Row],[CycleNumber]]&gt;B1310,טבלה20[[#This Row],[CycleNumber]]&gt;2),IF(טבלה20[[#This Row],[דילוג]]=1,טבלה20[[#This Row],[LengthofCycle]]-F1310,J1310),"")</f>
        <v/>
      </c>
      <c r="K1311">
        <f>IF(AND(טבלה20[[#This Row],[CycleNumber]]&gt;B1310,טבלה20[[#This Row],[CycleNumber]]&gt;2),IF(טבלה20[[#This Row],[דילוג]]=1,1,IF(MAX(K1309:K1310)=1,1,IF(טבלה20[[#This Row],[LengthofCycle]]-F1310&lt;&gt;טבלה20[[#This Row],[הפרש קבוע אחרון]],0,""))),"")</f>
        <v>0</v>
      </c>
      <c r="L1311" t="str">
        <f>IF(טבלה20[[#This Row],[CycleNumber]]&lt;3,"",IF(טבלה20[[#This Row],[דילוג]]=1,1,IF(L1310="","",IF(טבלה20[[#This Row],[LengthofCycle]]-F1310=טבלה20[[#This Row],[הפרש קבוע אחרון]],1,IF(L1310+1&gt;3,"",L1310+1)))))</f>
        <v/>
      </c>
      <c r="M1311" t="str">
        <f>IF(AND(טבלה20[[#This Row],[פעילות]]=1,L1312=2,L1313=1,B1313&gt;טבלה20[[#This Row],[CycleNumber]]),1,"")</f>
        <v/>
      </c>
      <c r="N1311" t="str">
        <f>IF(AND(טבלה20[[#This Row],[האם יש לאישה וסת דילוג?]]=1,טבלה20[[#This Row],[CycleNumber]]&gt;5),IF(AND(טבלה20[[#This Row],[LengthofCycle]]=F1308,F1310=F1307,F1309=F1306),1,""),"")</f>
        <v/>
      </c>
      <c r="O1311" t="str">
        <f>IF(OR(טבלה20[[#This Row],[פעילות]]="",L1310=""),"",IF(טבלה20[[#This Row],[פעילות]]=1,1,0))</f>
        <v/>
      </c>
      <c r="P1311" t="str">
        <f>IF(AND(טבלה20[[#This Row],[הפרש קבוע אחרון]]&lt;&gt;"",טבלה20[[#This Row],[CycleNumber]]&lt;B1312,B1312&lt;&gt;"",טבלה20[[#This Row],[פעילות]]&lt;4),IF(F1312-טבלה20[[#This Row],[LengthofCycle]]=טבלה20[[#This Row],[הפרש קבוע אחרון]],1,0),"")</f>
        <v/>
      </c>
      <c r="Q1311" s="14" t="str">
        <f>IF(טבלה20[[#This Row],[פעילות]]="","",IF(OR(Q1310="",AND(טבלה20[[#This Row],[דילוג]]=1,L1310=3)),1,Q1310+1))</f>
        <v/>
      </c>
      <c r="R1311" s="14" t="str">
        <f>IF(AND(טבלה20[[#This Row],[מחזורי פעילות]]=3,H1312=1,טבלה20[[#This Row],[הפרש קבוע אחרון]]&lt;&gt;J1312),1,"")</f>
        <v/>
      </c>
      <c r="S1311" s="14" t="str">
        <f>IF(AND(טבלה20[[#This Row],[מחזורי פעילות]]=3,H1312=1,טבלה20[[#This Row],[הפרש קבוע אחרון]]=J1312),1,"")</f>
        <v/>
      </c>
      <c r="T1311" s="14" t="str">
        <f>IF(AND(טבלה20[[#This Row],[דילוג]]=1,טבלה20[[#This Row],[הפרש קבוע אחרון]]=J1310,טבלה20[[#This Row],[מחזורי פעילות]]&gt;1),1,"")</f>
        <v/>
      </c>
      <c r="U1311" s="14" t="str">
        <f>IF(OR(AND(טבלה20[[#This Row],[מחזורי פעילות]]&lt;&gt;"",Q1312=""),AND(טבלה20[[#This Row],[פעילות]]=3,Q1312=1)),טבלה20[[#This Row],[מחזורי פעילות]],"")</f>
        <v/>
      </c>
      <c r="V1311" s="14" t="str">
        <f>IF(טבלה20[[#This Row],[באיזה מחזור נעקר אחרי קביעה?]]&lt;&gt;"",1,"")</f>
        <v/>
      </c>
      <c r="W1311" s="14" t="str">
        <f>IF(AND(טבלה20[[#This Row],[באיזה מחזור נעקר אחרי קביעה?]]&lt;&gt;"",טבלה20[[#This Row],[CycleNumber]]&gt;B1312),טבלה20[[#This Row],[באיזה מחזור נעקר אחרי קביעה?]],"")</f>
        <v/>
      </c>
      <c r="X1311" s="14" t="str">
        <f>IF(AND(טבלה20[[#This Row],[הפרש קבוע אחרון]]&lt;&gt;"",J1310=""),טבלה20[[#This Row],[CycleNumber]],"")</f>
        <v/>
      </c>
      <c r="Y1311" s="14" t="str">
        <f>IF(OR(טבלה20[[#This Row],[CycleNumber]]&gt;B1312,B1312=""),טבלה20[[#This Row],[CycleNumber]],"")</f>
        <v/>
      </c>
      <c r="Z13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1" t="s">
        <v>106</v>
      </c>
      <c r="AS1311">
        <v>11</v>
      </c>
      <c r="AT1311">
        <v>26</v>
      </c>
      <c r="AU1311">
        <f t="shared" si="43"/>
        <v>0</v>
      </c>
      <c r="AV1311" t="str">
        <f t="shared" si="44"/>
        <v/>
      </c>
    </row>
    <row r="1312" spans="1:48" x14ac:dyDescent="0.25">
      <c r="A1312" t="s">
        <v>106</v>
      </c>
      <c r="B1312">
        <v>13</v>
      </c>
      <c r="C1312">
        <v>1</v>
      </c>
      <c r="D1312">
        <v>0</v>
      </c>
      <c r="E1312">
        <v>0</v>
      </c>
      <c r="F1312">
        <v>29</v>
      </c>
      <c r="G1312">
        <f>טבלה20[[#This Row],[LengthofCycle]]+1</f>
        <v>30</v>
      </c>
      <c r="H1312" t="str">
        <f>IF(טבלה20[[#This Row],[CycleNumber]]&gt;2,IF(AND(טבלה20[[#This Row],[LengthofCycle]]-F1311=F1311-F1310,טבלה20[[#This Row],[LengthofCycle]]-F1311&lt;&gt;0),1,""),"")</f>
        <v/>
      </c>
      <c r="I1312" t="str">
        <f>IF(טבלה20[[#This Row],[דילוג]]=1,SUM(H1312:H1313),"")</f>
        <v/>
      </c>
      <c r="J1312" t="str">
        <f>IF(AND(טבלה20[[#This Row],[CycleNumber]]&gt;B1311,טבלה20[[#This Row],[CycleNumber]]&gt;2),IF(טבלה20[[#This Row],[דילוג]]=1,טבלה20[[#This Row],[LengthofCycle]]-F1311,J1311),"")</f>
        <v/>
      </c>
      <c r="K1312">
        <f>IF(AND(טבלה20[[#This Row],[CycleNumber]]&gt;B1311,טבלה20[[#This Row],[CycleNumber]]&gt;2),IF(טבלה20[[#This Row],[דילוג]]=1,1,IF(MAX(K1310:K1311)=1,1,IF(טבלה20[[#This Row],[LengthofCycle]]-F1311&lt;&gt;טבלה20[[#This Row],[הפרש קבוע אחרון]],0,""))),"")</f>
        <v>0</v>
      </c>
      <c r="L1312" t="str">
        <f>IF(טבלה20[[#This Row],[CycleNumber]]&lt;3,"",IF(טבלה20[[#This Row],[דילוג]]=1,1,IF(L1311="","",IF(טבלה20[[#This Row],[LengthofCycle]]-F1311=טבלה20[[#This Row],[הפרש קבוע אחרון]],1,IF(L1311+1&gt;3,"",L1311+1)))))</f>
        <v/>
      </c>
      <c r="M1312" t="str">
        <f>IF(AND(טבלה20[[#This Row],[פעילות]]=1,L1313=2,L1314=1,B1314&gt;טבלה20[[#This Row],[CycleNumber]]),1,"")</f>
        <v/>
      </c>
      <c r="N1312" t="str">
        <f>IF(AND(טבלה20[[#This Row],[האם יש לאישה וסת דילוג?]]=1,טבלה20[[#This Row],[CycleNumber]]&gt;5),IF(AND(טבלה20[[#This Row],[LengthofCycle]]=F1309,F1311=F1308,F1310=F1307),1,""),"")</f>
        <v/>
      </c>
      <c r="O1312" t="str">
        <f>IF(OR(טבלה20[[#This Row],[פעילות]]="",L1311=""),"",IF(טבלה20[[#This Row],[פעילות]]=1,1,0))</f>
        <v/>
      </c>
      <c r="P1312" t="str">
        <f>IF(AND(טבלה20[[#This Row],[הפרש קבוע אחרון]]&lt;&gt;"",טבלה20[[#This Row],[CycleNumber]]&lt;B1313,B1313&lt;&gt;"",טבלה20[[#This Row],[פעילות]]&lt;4),IF(F1313-טבלה20[[#This Row],[LengthofCycle]]=טבלה20[[#This Row],[הפרש קבוע אחרון]],1,0),"")</f>
        <v/>
      </c>
      <c r="Q1312" s="14" t="str">
        <f>IF(טבלה20[[#This Row],[פעילות]]="","",IF(OR(Q1311="",AND(טבלה20[[#This Row],[דילוג]]=1,L1311=3)),1,Q1311+1))</f>
        <v/>
      </c>
      <c r="R1312" s="14" t="str">
        <f>IF(AND(טבלה20[[#This Row],[מחזורי פעילות]]=3,H1313=1,טבלה20[[#This Row],[הפרש קבוע אחרון]]&lt;&gt;J1313),1,"")</f>
        <v/>
      </c>
      <c r="S1312" s="14" t="str">
        <f>IF(AND(טבלה20[[#This Row],[מחזורי פעילות]]=3,H1313=1,טבלה20[[#This Row],[הפרש קבוע אחרון]]=J1313),1,"")</f>
        <v/>
      </c>
      <c r="T1312" s="14" t="str">
        <f>IF(AND(טבלה20[[#This Row],[דילוג]]=1,טבלה20[[#This Row],[הפרש קבוע אחרון]]=J1311,טבלה20[[#This Row],[מחזורי פעילות]]&gt;1),1,"")</f>
        <v/>
      </c>
      <c r="U1312" s="14" t="str">
        <f>IF(OR(AND(טבלה20[[#This Row],[מחזורי פעילות]]&lt;&gt;"",Q1313=""),AND(טבלה20[[#This Row],[פעילות]]=3,Q1313=1)),טבלה20[[#This Row],[מחזורי פעילות]],"")</f>
        <v/>
      </c>
      <c r="V1312" s="14" t="str">
        <f>IF(טבלה20[[#This Row],[באיזה מחזור נעקר אחרי קביעה?]]&lt;&gt;"",1,"")</f>
        <v/>
      </c>
      <c r="W1312" s="14" t="str">
        <f>IF(AND(טבלה20[[#This Row],[באיזה מחזור נעקר אחרי קביעה?]]&lt;&gt;"",טבלה20[[#This Row],[CycleNumber]]&gt;B1313),טבלה20[[#This Row],[באיזה מחזור נעקר אחרי קביעה?]],"")</f>
        <v/>
      </c>
      <c r="X1312" s="14" t="str">
        <f>IF(AND(טבלה20[[#This Row],[הפרש קבוע אחרון]]&lt;&gt;"",J1311=""),טבלה20[[#This Row],[CycleNumber]],"")</f>
        <v/>
      </c>
      <c r="Y1312" s="14">
        <f>IF(OR(טבלה20[[#This Row],[CycleNumber]]&gt;B1313,B1313=""),טבלה20[[#This Row],[CycleNumber]],"")</f>
        <v>13</v>
      </c>
      <c r="Z13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2" t="s">
        <v>106</v>
      </c>
      <c r="AS1312">
        <v>12</v>
      </c>
      <c r="AT1312">
        <v>31</v>
      </c>
      <c r="AU1312">
        <f t="shared" si="43"/>
        <v>0</v>
      </c>
      <c r="AV1312" t="str">
        <f t="shared" si="44"/>
        <v/>
      </c>
    </row>
    <row r="1313" spans="1:48" x14ac:dyDescent="0.25">
      <c r="A1313" t="s">
        <v>107</v>
      </c>
      <c r="B1313">
        <v>1</v>
      </c>
      <c r="C1313">
        <v>0</v>
      </c>
      <c r="D1313">
        <v>0</v>
      </c>
      <c r="E1313">
        <v>0</v>
      </c>
      <c r="F1313">
        <v>37</v>
      </c>
      <c r="G1313">
        <f>טבלה20[[#This Row],[LengthofCycle]]+1</f>
        <v>38</v>
      </c>
      <c r="H1313" t="str">
        <f>IF(טבלה20[[#This Row],[CycleNumber]]&gt;2,IF(AND(טבלה20[[#This Row],[LengthofCycle]]-#REF!=#REF!-#REF!,טבלה20[[#This Row],[LengthofCycle]]-#REF!&lt;&gt;0),1,""),"")</f>
        <v/>
      </c>
      <c r="I1313" t="str">
        <f>IF(טבלה20[[#This Row],[דילוג]]=1,SUM(H1313:H1314),"")</f>
        <v/>
      </c>
      <c r="J1313" t="str">
        <f>IF(AND(טבלה20[[#This Row],[CycleNumber]]&gt;B1312,טבלה20[[#This Row],[CycleNumber]]&gt;2),IF(טבלה20[[#This Row],[דילוג]]=1,טבלה20[[#This Row],[LengthofCycle]]-F1312,J1312),"")</f>
        <v/>
      </c>
      <c r="K1313" t="e">
        <f>IF(AND(טבלה20[[#This Row],[CycleNumber]]&gt;#REF!,טבלה20[[#This Row],[CycleNumber]]&gt;2),IF(טבלה20[[#This Row],[דילוג]]=1,1,IF(MAX(#REF!)=1,1,IF(טבלה20[[#This Row],[LengthofCycle]]-#REF!&lt;&gt;טבלה20[[#This Row],[הפרש קבוע אחרון]],0,""))),"")</f>
        <v>#REF!</v>
      </c>
      <c r="L1313" t="str">
        <f>IF(טבלה20[[#This Row],[CycleNumber]]&lt;3,"",IF(טבלה20[[#This Row],[דילוג]]=1,1,IF(L1312="","",IF(טבלה20[[#This Row],[LengthofCycle]]-F1312=טבלה20[[#This Row],[הפרש קבוע אחרון]],1,IF(L1312+1&gt;3,"",L1312+1)))))</f>
        <v/>
      </c>
      <c r="M1313" t="str">
        <f>IF(AND(טבלה20[[#This Row],[פעילות]]=1,L1314=2,L1315=1,B1315&gt;טבלה20[[#This Row],[CycleNumber]]),1,"")</f>
        <v/>
      </c>
      <c r="N1313" t="str">
        <f>IF(AND(טבלה20[[#This Row],[האם יש לאישה וסת דילוג?]]=1,טבלה20[[#This Row],[CycleNumber]]&gt;5),IF(AND(טבלה20[[#This Row],[LengthofCycle]]=F1310,F1312=F1309,F1311=F1308),1,""),"")</f>
        <v/>
      </c>
      <c r="O1313" t="str">
        <f>IF(OR(טבלה20[[#This Row],[פעילות]]="",L1312=""),"",IF(טבלה20[[#This Row],[פעילות]]=1,1,0))</f>
        <v/>
      </c>
      <c r="P1313" t="str">
        <f>IF(AND(טבלה20[[#This Row],[הפרש קבוע אחרון]]&lt;&gt;"",טבלה20[[#This Row],[CycleNumber]]&lt;B1314,B1314&lt;&gt;"",טבלה20[[#This Row],[פעילות]]&lt;4),IF(F1314-טבלה20[[#This Row],[LengthofCycle]]=טבלה20[[#This Row],[הפרש קבוע אחרון]],1,0),"")</f>
        <v/>
      </c>
      <c r="Q1313" s="14" t="str">
        <f>IF(טבלה20[[#This Row],[פעילות]]="","",IF(OR(Q1312="",AND(טבלה20[[#This Row],[דילוג]]=1,L1312=3)),1,Q1312+1))</f>
        <v/>
      </c>
      <c r="R1313" s="14" t="str">
        <f>IF(AND(טבלה20[[#This Row],[מחזורי פעילות]]=3,H1314=1,טבלה20[[#This Row],[הפרש קבוע אחרון]]&lt;&gt;J1314),1,"")</f>
        <v/>
      </c>
      <c r="S1313" s="14" t="str">
        <f>IF(AND(טבלה20[[#This Row],[מחזורי פעילות]]=3,H1314=1,טבלה20[[#This Row],[הפרש קבוע אחרון]]=J1314),1,"")</f>
        <v/>
      </c>
      <c r="T1313" s="14" t="str">
        <f>IF(AND(טבלה20[[#This Row],[דילוג]]=1,טבלה20[[#This Row],[הפרש קבוע אחרון]]=J1312,טבלה20[[#This Row],[מחזורי פעילות]]&gt;1),1,"")</f>
        <v/>
      </c>
      <c r="U1313" s="14" t="str">
        <f>IF(OR(AND(טבלה20[[#This Row],[מחזורי פעילות]]&lt;&gt;"",Q1314=""),AND(טבלה20[[#This Row],[פעילות]]=3,Q1314=1)),טבלה20[[#This Row],[מחזורי פעילות]],"")</f>
        <v/>
      </c>
      <c r="V1313" s="14" t="str">
        <f>IF(טבלה20[[#This Row],[באיזה מחזור נעקר אחרי קביעה?]]&lt;&gt;"",1,"")</f>
        <v/>
      </c>
      <c r="W1313" s="14" t="str">
        <f>IF(AND(טבלה20[[#This Row],[באיזה מחזור נעקר אחרי קביעה?]]&lt;&gt;"",טבלה20[[#This Row],[CycleNumber]]&gt;B1314),טבלה20[[#This Row],[באיזה מחזור נעקר אחרי קביעה?]],"")</f>
        <v/>
      </c>
      <c r="X1313" s="14" t="str">
        <f>IF(AND(טבלה20[[#This Row],[הפרש קבוע אחרון]]&lt;&gt;"",J1312=""),טבלה20[[#This Row],[CycleNumber]],"")</f>
        <v/>
      </c>
      <c r="Y1313" s="14" t="str">
        <f>IF(OR(טבלה20[[#This Row],[CycleNumber]]&gt;B1314,B1314=""),טבלה20[[#This Row],[CycleNumber]],"")</f>
        <v/>
      </c>
      <c r="Z13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3" t="s">
        <v>172</v>
      </c>
      <c r="AS1313">
        <v>3</v>
      </c>
      <c r="AT1313">
        <v>27</v>
      </c>
      <c r="AU1313" t="e">
        <f>IF(AS1313=#REF!+2,IF(AND(#REF!-#REF!=#REF!-AT1313,#REF!-#REF!&lt;&gt;0),1,0),"")</f>
        <v>#REF!</v>
      </c>
      <c r="AV1313" t="e">
        <f>IF(AND(AU1313=1,#REF!=1),1,"")</f>
        <v>#REF!</v>
      </c>
    </row>
    <row r="1314" spans="1:48" x14ac:dyDescent="0.25">
      <c r="A1314" t="s">
        <v>107</v>
      </c>
      <c r="B1314">
        <v>2</v>
      </c>
      <c r="C1314">
        <v>0</v>
      </c>
      <c r="D1314">
        <v>1</v>
      </c>
      <c r="E1314">
        <v>0</v>
      </c>
      <c r="F1314">
        <v>40</v>
      </c>
      <c r="G1314">
        <f>טבלה20[[#This Row],[LengthofCycle]]+1</f>
        <v>41</v>
      </c>
      <c r="H1314" t="str">
        <f>IF(טבלה20[[#This Row],[CycleNumber]]&gt;2,IF(AND(טבלה20[[#This Row],[LengthofCycle]]-F1313=F1313-#REF!,טבלה20[[#This Row],[LengthofCycle]]-F1313&lt;&gt;0),1,""),"")</f>
        <v/>
      </c>
      <c r="I1314" t="str">
        <f>IF(טבלה20[[#This Row],[דילוג]]=1,SUM(H1314:H1315),"")</f>
        <v/>
      </c>
      <c r="J1314" t="str">
        <f>IF(AND(טבלה20[[#This Row],[CycleNumber]]&gt;B1313,טבלה20[[#This Row],[CycleNumber]]&gt;2),IF(טבלה20[[#This Row],[דילוג]]=1,טבלה20[[#This Row],[LengthofCycle]]-F1313,J1313),"")</f>
        <v/>
      </c>
      <c r="K1314" t="str">
        <f>IF(AND(טבלה20[[#This Row],[CycleNumber]]&gt;B1313,טבלה20[[#This Row],[CycleNumber]]&gt;2),IF(טבלה20[[#This Row],[דילוג]]=1,1,IF(MAX(K1313:K1313)=1,1,IF(טבלה20[[#This Row],[LengthofCycle]]-F1313&lt;&gt;טבלה20[[#This Row],[הפרש קבוע אחרון]],0,""))),"")</f>
        <v/>
      </c>
      <c r="L1314" t="str">
        <f>IF(טבלה20[[#This Row],[CycleNumber]]&lt;3,"",IF(טבלה20[[#This Row],[דילוג]]=1,1,IF(L1313="","",IF(טבלה20[[#This Row],[LengthofCycle]]-F1313=טבלה20[[#This Row],[הפרש קבוע אחרון]],1,IF(L1313+1&gt;3,"",L1313+1)))))</f>
        <v/>
      </c>
      <c r="M1314" t="str">
        <f>IF(AND(טבלה20[[#This Row],[פעילות]]=1,L1315=2,L1316=1,B1316&gt;טבלה20[[#This Row],[CycleNumber]]),1,"")</f>
        <v/>
      </c>
      <c r="N1314" t="str">
        <f>IF(AND(טבלה20[[#This Row],[האם יש לאישה וסת דילוג?]]=1,טבלה20[[#This Row],[CycleNumber]]&gt;5),IF(AND(טבלה20[[#This Row],[LengthofCycle]]=F1311,F1313=F1310,F1312=F1309),1,""),"")</f>
        <v/>
      </c>
      <c r="O1314" t="str">
        <f>IF(OR(טבלה20[[#This Row],[פעילות]]="",L1313=""),"",IF(טבלה20[[#This Row],[פעילות]]=1,1,0))</f>
        <v/>
      </c>
      <c r="P1314" t="str">
        <f>IF(AND(טבלה20[[#This Row],[הפרש קבוע אחרון]]&lt;&gt;"",טבלה20[[#This Row],[CycleNumber]]&lt;B1315,B1315&lt;&gt;"",טבלה20[[#This Row],[פעילות]]&lt;4),IF(F1315-טבלה20[[#This Row],[LengthofCycle]]=טבלה20[[#This Row],[הפרש קבוע אחרון]],1,0),"")</f>
        <v/>
      </c>
      <c r="Q1314" s="14" t="str">
        <f>IF(טבלה20[[#This Row],[פעילות]]="","",IF(OR(Q1313="",AND(טבלה20[[#This Row],[דילוג]]=1,L1313=3)),1,Q1313+1))</f>
        <v/>
      </c>
      <c r="R1314" s="14" t="str">
        <f>IF(AND(טבלה20[[#This Row],[מחזורי פעילות]]=3,H1315=1,טבלה20[[#This Row],[הפרש קבוע אחרון]]&lt;&gt;J1315),1,"")</f>
        <v/>
      </c>
      <c r="S1314" s="14" t="str">
        <f>IF(AND(טבלה20[[#This Row],[מחזורי פעילות]]=3,H1315=1,טבלה20[[#This Row],[הפרש קבוע אחרון]]=J1315),1,"")</f>
        <v/>
      </c>
      <c r="T1314" s="14" t="str">
        <f>IF(AND(טבלה20[[#This Row],[דילוג]]=1,טבלה20[[#This Row],[הפרש קבוע אחרון]]=J1313,טבלה20[[#This Row],[מחזורי פעילות]]&gt;1),1,"")</f>
        <v/>
      </c>
      <c r="U1314" s="14" t="str">
        <f>IF(OR(AND(טבלה20[[#This Row],[מחזורי פעילות]]&lt;&gt;"",Q1315=""),AND(טבלה20[[#This Row],[פעילות]]=3,Q1315=1)),טבלה20[[#This Row],[מחזורי פעילות]],"")</f>
        <v/>
      </c>
      <c r="V1314" s="14" t="str">
        <f>IF(טבלה20[[#This Row],[באיזה מחזור נעקר אחרי קביעה?]]&lt;&gt;"",1,"")</f>
        <v/>
      </c>
      <c r="W1314" s="14" t="str">
        <f>IF(AND(טבלה20[[#This Row],[באיזה מחזור נעקר אחרי קביעה?]]&lt;&gt;"",טבלה20[[#This Row],[CycleNumber]]&gt;B1315),טבלה20[[#This Row],[באיזה מחזור נעקר אחרי קביעה?]],"")</f>
        <v/>
      </c>
      <c r="X1314" s="14" t="str">
        <f>IF(AND(טבלה20[[#This Row],[הפרש קבוע אחרון]]&lt;&gt;"",J1313=""),טבלה20[[#This Row],[CycleNumber]],"")</f>
        <v/>
      </c>
      <c r="Y1314" s="14" t="str">
        <f>IF(OR(טבלה20[[#This Row],[CycleNumber]]&gt;B1315,B1315=""),טבלה20[[#This Row],[CycleNumber]],"")</f>
        <v/>
      </c>
      <c r="Z13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4" t="s">
        <v>107</v>
      </c>
      <c r="AS1314">
        <v>1</v>
      </c>
      <c r="AT1314">
        <v>37</v>
      </c>
      <c r="AU1314" t="e">
        <f>IF(AS1314=#REF!+2,IF(AND(#REF!-AT1313=AT1313-AT1314,#REF!-AT1313&lt;&gt;0),1,0),"")</f>
        <v>#REF!</v>
      </c>
      <c r="AV1314" t="e">
        <f t="shared" si="44"/>
        <v>#REF!</v>
      </c>
    </row>
    <row r="1315" spans="1:48" x14ac:dyDescent="0.25">
      <c r="A1315" t="s">
        <v>107</v>
      </c>
      <c r="B1315">
        <v>3</v>
      </c>
      <c r="C1315">
        <v>0</v>
      </c>
      <c r="D1315">
        <v>1</v>
      </c>
      <c r="E1315">
        <v>0</v>
      </c>
      <c r="F1315">
        <v>39</v>
      </c>
      <c r="G1315">
        <f>טבלה20[[#This Row],[LengthofCycle]]+1</f>
        <v>40</v>
      </c>
      <c r="H1315" t="str">
        <f>IF(טבלה20[[#This Row],[CycleNumber]]&gt;2,IF(AND(טבלה20[[#This Row],[LengthofCycle]]-F1314=F1314-F1313,טבלה20[[#This Row],[LengthofCycle]]-F1314&lt;&gt;0),1,""),"")</f>
        <v/>
      </c>
      <c r="I1315" t="str">
        <f>IF(טבלה20[[#This Row],[דילוג]]=1,SUM(H1315:H1316),"")</f>
        <v/>
      </c>
      <c r="J1315" t="str">
        <f>IF(AND(טבלה20[[#This Row],[CycleNumber]]&gt;B1314,טבלה20[[#This Row],[CycleNumber]]&gt;2),IF(טבלה20[[#This Row],[דילוג]]=1,טבלה20[[#This Row],[LengthofCycle]]-F1314,J1314),"")</f>
        <v/>
      </c>
      <c r="K1315" t="e">
        <f>IF(AND(טבלה20[[#This Row],[CycleNumber]]&gt;B1314,טבלה20[[#This Row],[CycleNumber]]&gt;2),IF(טבלה20[[#This Row],[דילוג]]=1,1,IF(MAX(K1313:K1314)=1,1,IF(טבלה20[[#This Row],[LengthofCycle]]-F1314&lt;&gt;טבלה20[[#This Row],[הפרש קבוע אחרון]],0,""))),"")</f>
        <v>#REF!</v>
      </c>
      <c r="L1315" t="str">
        <f>IF(טבלה20[[#This Row],[CycleNumber]]&lt;3,"",IF(טבלה20[[#This Row],[דילוג]]=1,1,IF(L1314="","",IF(טבלה20[[#This Row],[LengthofCycle]]-F1314=טבלה20[[#This Row],[הפרש קבוע אחרון]],1,IF(L1314+1&gt;3,"",L1314+1)))))</f>
        <v/>
      </c>
      <c r="M1315" t="str">
        <f>IF(AND(טבלה20[[#This Row],[פעילות]]=1,L1316=2,L1317=1,B1317&gt;טבלה20[[#This Row],[CycleNumber]]),1,"")</f>
        <v/>
      </c>
      <c r="N1315" t="str">
        <f>IF(AND(טבלה20[[#This Row],[האם יש לאישה וסת דילוג?]]=1,טבלה20[[#This Row],[CycleNumber]]&gt;5),IF(AND(טבלה20[[#This Row],[LengthofCycle]]=F1312,F1314=F1311,F1313=F1310),1,""),"")</f>
        <v/>
      </c>
      <c r="O1315" t="str">
        <f>IF(OR(טבלה20[[#This Row],[פעילות]]="",L1314=""),"",IF(טבלה20[[#This Row],[פעילות]]=1,1,0))</f>
        <v/>
      </c>
      <c r="P1315" t="str">
        <f>IF(AND(טבלה20[[#This Row],[הפרש קבוע אחרון]]&lt;&gt;"",טבלה20[[#This Row],[CycleNumber]]&lt;B1316,B1316&lt;&gt;"",טבלה20[[#This Row],[פעילות]]&lt;4),IF(F1316-טבלה20[[#This Row],[LengthofCycle]]=טבלה20[[#This Row],[הפרש קבוע אחרון]],1,0),"")</f>
        <v/>
      </c>
      <c r="Q1315" s="14" t="str">
        <f>IF(טבלה20[[#This Row],[פעילות]]="","",IF(OR(Q1314="",AND(טבלה20[[#This Row],[דילוג]]=1,L1314=3)),1,Q1314+1))</f>
        <v/>
      </c>
      <c r="R1315" s="14" t="str">
        <f>IF(AND(טבלה20[[#This Row],[מחזורי פעילות]]=3,H1316=1,טבלה20[[#This Row],[הפרש קבוע אחרון]]&lt;&gt;J1316),1,"")</f>
        <v/>
      </c>
      <c r="S1315" s="14" t="str">
        <f>IF(AND(טבלה20[[#This Row],[מחזורי פעילות]]=3,H1316=1,טבלה20[[#This Row],[הפרש קבוע אחרון]]=J1316),1,"")</f>
        <v/>
      </c>
      <c r="T1315" s="14" t="str">
        <f>IF(AND(טבלה20[[#This Row],[דילוג]]=1,טבלה20[[#This Row],[הפרש קבוע אחרון]]=J1314,טבלה20[[#This Row],[מחזורי פעילות]]&gt;1),1,"")</f>
        <v/>
      </c>
      <c r="U1315" s="14" t="str">
        <f>IF(OR(AND(טבלה20[[#This Row],[מחזורי פעילות]]&lt;&gt;"",Q1316=""),AND(טבלה20[[#This Row],[פעילות]]=3,Q1316=1)),טבלה20[[#This Row],[מחזורי פעילות]],"")</f>
        <v/>
      </c>
      <c r="V1315" s="14" t="str">
        <f>IF(טבלה20[[#This Row],[באיזה מחזור נעקר אחרי קביעה?]]&lt;&gt;"",1,"")</f>
        <v/>
      </c>
      <c r="W1315" s="14" t="str">
        <f>IF(AND(טבלה20[[#This Row],[באיזה מחזור נעקר אחרי קביעה?]]&lt;&gt;"",טבלה20[[#This Row],[CycleNumber]]&gt;B1316),טבלה20[[#This Row],[באיזה מחזור נעקר אחרי קביעה?]],"")</f>
        <v/>
      </c>
      <c r="X1315" s="14" t="str">
        <f>IF(AND(טבלה20[[#This Row],[הפרש קבוע אחרון]]&lt;&gt;"",J1314=""),טבלה20[[#This Row],[CycleNumber]],"")</f>
        <v/>
      </c>
      <c r="Y1315" s="14" t="str">
        <f>IF(OR(טבלה20[[#This Row],[CycleNumber]]&gt;B1316,B1316=""),טבלה20[[#This Row],[CycleNumber]],"")</f>
        <v/>
      </c>
      <c r="Z13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5" t="s">
        <v>107</v>
      </c>
      <c r="AS1315">
        <v>2</v>
      </c>
      <c r="AT1315">
        <v>40</v>
      </c>
      <c r="AU1315" t="str">
        <f t="shared" si="43"/>
        <v/>
      </c>
      <c r="AV1315" t="e">
        <f t="shared" si="44"/>
        <v>#REF!</v>
      </c>
    </row>
    <row r="1316" spans="1:48" x14ac:dyDescent="0.25">
      <c r="A1316" t="s">
        <v>107</v>
      </c>
      <c r="B1316">
        <v>4</v>
      </c>
      <c r="C1316">
        <v>0</v>
      </c>
      <c r="D1316">
        <v>1</v>
      </c>
      <c r="E1316">
        <v>0</v>
      </c>
      <c r="F1316">
        <v>30</v>
      </c>
      <c r="G1316">
        <f>טבלה20[[#This Row],[LengthofCycle]]+1</f>
        <v>31</v>
      </c>
      <c r="H1316" t="str">
        <f>IF(טבלה20[[#This Row],[CycleNumber]]&gt;2,IF(AND(טבלה20[[#This Row],[LengthofCycle]]-F1315=F1315-F1314,טבלה20[[#This Row],[LengthofCycle]]-F1315&lt;&gt;0),1,""),"")</f>
        <v/>
      </c>
      <c r="I1316" t="str">
        <f>IF(טבלה20[[#This Row],[דילוג]]=1,SUM(H1316:H1317),"")</f>
        <v/>
      </c>
      <c r="J1316" t="str">
        <f>IF(AND(טבלה20[[#This Row],[CycleNumber]]&gt;B1315,טבלה20[[#This Row],[CycleNumber]]&gt;2),IF(טבלה20[[#This Row],[דילוג]]=1,טבלה20[[#This Row],[LengthofCycle]]-F1315,J1315),"")</f>
        <v/>
      </c>
      <c r="K1316" t="e">
        <f>IF(AND(טבלה20[[#This Row],[CycleNumber]]&gt;B1315,טבלה20[[#This Row],[CycleNumber]]&gt;2),IF(טבלה20[[#This Row],[דילוג]]=1,1,IF(MAX(K1314:K1315)=1,1,IF(טבלה20[[#This Row],[LengthofCycle]]-F1315&lt;&gt;טבלה20[[#This Row],[הפרש קבוע אחרון]],0,""))),"")</f>
        <v>#REF!</v>
      </c>
      <c r="L1316" t="str">
        <f>IF(טבלה20[[#This Row],[CycleNumber]]&lt;3,"",IF(טבלה20[[#This Row],[דילוג]]=1,1,IF(L1315="","",IF(טבלה20[[#This Row],[LengthofCycle]]-F1315=טבלה20[[#This Row],[הפרש קבוע אחרון]],1,IF(L1315+1&gt;3,"",L1315+1)))))</f>
        <v/>
      </c>
      <c r="M1316" t="str">
        <f>IF(AND(טבלה20[[#This Row],[פעילות]]=1,L1317=2,L1318=1,B1318&gt;טבלה20[[#This Row],[CycleNumber]]),1,"")</f>
        <v/>
      </c>
      <c r="N1316" t="str">
        <f>IF(AND(טבלה20[[#This Row],[האם יש לאישה וסת דילוג?]]=1,טבלה20[[#This Row],[CycleNumber]]&gt;5),IF(AND(טבלה20[[#This Row],[LengthofCycle]]=F1313,F1315=F1312,F1314=F1311),1,""),"")</f>
        <v/>
      </c>
      <c r="O1316" t="str">
        <f>IF(OR(טבלה20[[#This Row],[פעילות]]="",L1315=""),"",IF(טבלה20[[#This Row],[פעילות]]=1,1,0))</f>
        <v/>
      </c>
      <c r="P1316" t="str">
        <f>IF(AND(טבלה20[[#This Row],[הפרש קבוע אחרון]]&lt;&gt;"",טבלה20[[#This Row],[CycleNumber]]&lt;B1317,B1317&lt;&gt;"",טבלה20[[#This Row],[פעילות]]&lt;4),IF(F1317-טבלה20[[#This Row],[LengthofCycle]]=טבלה20[[#This Row],[הפרש קבוע אחרון]],1,0),"")</f>
        <v/>
      </c>
      <c r="Q1316" s="14" t="str">
        <f>IF(טבלה20[[#This Row],[פעילות]]="","",IF(OR(Q1315="",AND(טבלה20[[#This Row],[דילוג]]=1,L1315=3)),1,Q1315+1))</f>
        <v/>
      </c>
      <c r="R1316" s="14" t="str">
        <f>IF(AND(טבלה20[[#This Row],[מחזורי פעילות]]=3,H1317=1,טבלה20[[#This Row],[הפרש קבוע אחרון]]&lt;&gt;J1317),1,"")</f>
        <v/>
      </c>
      <c r="S1316" s="14" t="str">
        <f>IF(AND(טבלה20[[#This Row],[מחזורי פעילות]]=3,H1317=1,טבלה20[[#This Row],[הפרש קבוע אחרון]]=J1317),1,"")</f>
        <v/>
      </c>
      <c r="T1316" s="14" t="str">
        <f>IF(AND(טבלה20[[#This Row],[דילוג]]=1,טבלה20[[#This Row],[הפרש קבוע אחרון]]=J1315,טבלה20[[#This Row],[מחזורי פעילות]]&gt;1),1,"")</f>
        <v/>
      </c>
      <c r="U1316" s="14" t="str">
        <f>IF(OR(AND(טבלה20[[#This Row],[מחזורי פעילות]]&lt;&gt;"",Q1317=""),AND(טבלה20[[#This Row],[פעילות]]=3,Q1317=1)),טבלה20[[#This Row],[מחזורי פעילות]],"")</f>
        <v/>
      </c>
      <c r="V1316" s="14" t="str">
        <f>IF(טבלה20[[#This Row],[באיזה מחזור נעקר אחרי קביעה?]]&lt;&gt;"",1,"")</f>
        <v/>
      </c>
      <c r="W1316" s="14" t="str">
        <f>IF(AND(טבלה20[[#This Row],[באיזה מחזור נעקר אחרי קביעה?]]&lt;&gt;"",טבלה20[[#This Row],[CycleNumber]]&gt;B1317),טבלה20[[#This Row],[באיזה מחזור נעקר אחרי קביעה?]],"")</f>
        <v/>
      </c>
      <c r="X1316" s="14" t="str">
        <f>IF(AND(טבלה20[[#This Row],[הפרש קבוע אחרון]]&lt;&gt;"",J1315=""),טבלה20[[#This Row],[CycleNumber]],"")</f>
        <v/>
      </c>
      <c r="Y1316" s="14" t="str">
        <f>IF(OR(טבלה20[[#This Row],[CycleNumber]]&gt;B1317,B1317=""),טבלה20[[#This Row],[CycleNumber]],"")</f>
        <v/>
      </c>
      <c r="Z13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6" t="s">
        <v>107</v>
      </c>
      <c r="AS1316">
        <v>3</v>
      </c>
      <c r="AT1316">
        <v>39</v>
      </c>
      <c r="AU1316">
        <f t="shared" si="43"/>
        <v>0</v>
      </c>
      <c r="AV1316" t="str">
        <f t="shared" si="44"/>
        <v/>
      </c>
    </row>
    <row r="1317" spans="1:48" x14ac:dyDescent="0.25">
      <c r="A1317" t="s">
        <v>107</v>
      </c>
      <c r="B1317">
        <v>5</v>
      </c>
      <c r="C1317">
        <v>0</v>
      </c>
      <c r="D1317">
        <v>1</v>
      </c>
      <c r="E1317">
        <v>0</v>
      </c>
      <c r="F1317">
        <v>29</v>
      </c>
      <c r="G1317">
        <f>טבלה20[[#This Row],[LengthofCycle]]+1</f>
        <v>30</v>
      </c>
      <c r="H1317" t="str">
        <f>IF(טבלה20[[#This Row],[CycleNumber]]&gt;2,IF(AND(טבלה20[[#This Row],[LengthofCycle]]-F1316=F1316-F1315,טבלה20[[#This Row],[LengthofCycle]]-F1316&lt;&gt;0),1,""),"")</f>
        <v/>
      </c>
      <c r="I1317" t="str">
        <f>IF(טבלה20[[#This Row],[דילוג]]=1,SUM(H1317:H1318),"")</f>
        <v/>
      </c>
      <c r="J1317" t="str">
        <f>IF(AND(טבלה20[[#This Row],[CycleNumber]]&gt;B1316,טבלה20[[#This Row],[CycleNumber]]&gt;2),IF(טבלה20[[#This Row],[דילוג]]=1,טבלה20[[#This Row],[LengthofCycle]]-F1316,J1316),"")</f>
        <v/>
      </c>
      <c r="K1317" t="e">
        <f>IF(AND(טבלה20[[#This Row],[CycleNumber]]&gt;B1316,טבלה20[[#This Row],[CycleNumber]]&gt;2),IF(טבלה20[[#This Row],[דילוג]]=1,1,IF(MAX(K1315:K1316)=1,1,IF(טבלה20[[#This Row],[LengthofCycle]]-F1316&lt;&gt;טבלה20[[#This Row],[הפרש קבוע אחרון]],0,""))),"")</f>
        <v>#REF!</v>
      </c>
      <c r="L1317" t="str">
        <f>IF(טבלה20[[#This Row],[CycleNumber]]&lt;3,"",IF(טבלה20[[#This Row],[דילוג]]=1,1,IF(L1316="","",IF(טבלה20[[#This Row],[LengthofCycle]]-F1316=טבלה20[[#This Row],[הפרש קבוע אחרון]],1,IF(L1316+1&gt;3,"",L1316+1)))))</f>
        <v/>
      </c>
      <c r="M1317" t="str">
        <f>IF(AND(טבלה20[[#This Row],[פעילות]]=1,L1318=2,L1319=1,B1319&gt;טבלה20[[#This Row],[CycleNumber]]),1,"")</f>
        <v/>
      </c>
      <c r="N1317" t="str">
        <f>IF(AND(טבלה20[[#This Row],[האם יש לאישה וסת דילוג?]]=1,טבלה20[[#This Row],[CycleNumber]]&gt;5),IF(AND(טבלה20[[#This Row],[LengthofCycle]]=F1314,F1316=F1313,F1315=F1312),1,""),"")</f>
        <v/>
      </c>
      <c r="O1317" t="str">
        <f>IF(OR(טבלה20[[#This Row],[פעילות]]="",L1316=""),"",IF(טבלה20[[#This Row],[פעילות]]=1,1,0))</f>
        <v/>
      </c>
      <c r="P1317" t="str">
        <f>IF(AND(טבלה20[[#This Row],[הפרש קבוע אחרון]]&lt;&gt;"",טבלה20[[#This Row],[CycleNumber]]&lt;B1318,B1318&lt;&gt;"",טבלה20[[#This Row],[פעילות]]&lt;4),IF(F1318-טבלה20[[#This Row],[LengthofCycle]]=טבלה20[[#This Row],[הפרש קבוע אחרון]],1,0),"")</f>
        <v/>
      </c>
      <c r="Q1317" s="14" t="str">
        <f>IF(טבלה20[[#This Row],[פעילות]]="","",IF(OR(Q1316="",AND(טבלה20[[#This Row],[דילוג]]=1,L1316=3)),1,Q1316+1))</f>
        <v/>
      </c>
      <c r="R1317" s="14" t="str">
        <f>IF(AND(טבלה20[[#This Row],[מחזורי פעילות]]=3,H1318=1,טבלה20[[#This Row],[הפרש קבוע אחרון]]&lt;&gt;J1318),1,"")</f>
        <v/>
      </c>
      <c r="S1317" s="14" t="str">
        <f>IF(AND(טבלה20[[#This Row],[מחזורי פעילות]]=3,H1318=1,טבלה20[[#This Row],[הפרש קבוע אחרון]]=J1318),1,"")</f>
        <v/>
      </c>
      <c r="T1317" s="14" t="str">
        <f>IF(AND(טבלה20[[#This Row],[דילוג]]=1,טבלה20[[#This Row],[הפרש קבוע אחרון]]=J1316,טבלה20[[#This Row],[מחזורי פעילות]]&gt;1),1,"")</f>
        <v/>
      </c>
      <c r="U1317" s="14" t="str">
        <f>IF(OR(AND(טבלה20[[#This Row],[מחזורי פעילות]]&lt;&gt;"",Q1318=""),AND(טבלה20[[#This Row],[פעילות]]=3,Q1318=1)),טבלה20[[#This Row],[מחזורי פעילות]],"")</f>
        <v/>
      </c>
      <c r="V1317" s="14" t="str">
        <f>IF(טבלה20[[#This Row],[באיזה מחזור נעקר אחרי קביעה?]]&lt;&gt;"",1,"")</f>
        <v/>
      </c>
      <c r="W1317" s="14" t="str">
        <f>IF(AND(טבלה20[[#This Row],[באיזה מחזור נעקר אחרי קביעה?]]&lt;&gt;"",טבלה20[[#This Row],[CycleNumber]]&gt;B1318),טבלה20[[#This Row],[באיזה מחזור נעקר אחרי קביעה?]],"")</f>
        <v/>
      </c>
      <c r="X1317" s="14" t="str">
        <f>IF(AND(טבלה20[[#This Row],[הפרש קבוע אחרון]]&lt;&gt;"",J1316=""),טבלה20[[#This Row],[CycleNumber]],"")</f>
        <v/>
      </c>
      <c r="Y1317" s="14" t="str">
        <f>IF(OR(טבלה20[[#This Row],[CycleNumber]]&gt;B1318,B1318=""),טבלה20[[#This Row],[CycleNumber]],"")</f>
        <v/>
      </c>
      <c r="Z13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7" t="s">
        <v>107</v>
      </c>
      <c r="AS1317">
        <v>4</v>
      </c>
      <c r="AT1317">
        <v>30</v>
      </c>
      <c r="AU1317">
        <f t="shared" si="43"/>
        <v>0</v>
      </c>
      <c r="AV1317" t="str">
        <f t="shared" si="44"/>
        <v/>
      </c>
    </row>
    <row r="1318" spans="1:48" x14ac:dyDescent="0.25">
      <c r="A1318" t="s">
        <v>107</v>
      </c>
      <c r="B1318">
        <v>6</v>
      </c>
      <c r="C1318">
        <v>0</v>
      </c>
      <c r="D1318">
        <v>1</v>
      </c>
      <c r="E1318">
        <v>0</v>
      </c>
      <c r="F1318">
        <v>35</v>
      </c>
      <c r="G1318">
        <f>טבלה20[[#This Row],[LengthofCycle]]+1</f>
        <v>36</v>
      </c>
      <c r="H1318" t="str">
        <f>IF(טבלה20[[#This Row],[CycleNumber]]&gt;2,IF(AND(טבלה20[[#This Row],[LengthofCycle]]-F1317=F1317-F1316,טבלה20[[#This Row],[LengthofCycle]]-F1317&lt;&gt;0),1,""),"")</f>
        <v/>
      </c>
      <c r="I1318" t="str">
        <f>IF(טבלה20[[#This Row],[דילוג]]=1,SUM(H1318:H1319),"")</f>
        <v/>
      </c>
      <c r="J1318" t="str">
        <f>IF(AND(טבלה20[[#This Row],[CycleNumber]]&gt;B1317,טבלה20[[#This Row],[CycleNumber]]&gt;2),IF(טבלה20[[#This Row],[דילוג]]=1,טבלה20[[#This Row],[LengthofCycle]]-F1317,J1317),"")</f>
        <v/>
      </c>
      <c r="K1318" t="e">
        <f>IF(AND(טבלה20[[#This Row],[CycleNumber]]&gt;B1317,טבלה20[[#This Row],[CycleNumber]]&gt;2),IF(טבלה20[[#This Row],[דילוג]]=1,1,IF(MAX(K1316:K1317)=1,1,IF(טבלה20[[#This Row],[LengthofCycle]]-F1317&lt;&gt;טבלה20[[#This Row],[הפרש קבוע אחרון]],0,""))),"")</f>
        <v>#REF!</v>
      </c>
      <c r="L1318" t="str">
        <f>IF(טבלה20[[#This Row],[CycleNumber]]&lt;3,"",IF(טבלה20[[#This Row],[דילוג]]=1,1,IF(L1317="","",IF(טבלה20[[#This Row],[LengthofCycle]]-F1317=טבלה20[[#This Row],[הפרש קבוע אחרון]],1,IF(L1317+1&gt;3,"",L1317+1)))))</f>
        <v/>
      </c>
      <c r="M1318" t="str">
        <f>IF(AND(טבלה20[[#This Row],[פעילות]]=1,L1319=2,L1320=1,B1320&gt;טבלה20[[#This Row],[CycleNumber]]),1,"")</f>
        <v/>
      </c>
      <c r="N1318" t="str">
        <f>IF(AND(טבלה20[[#This Row],[האם יש לאישה וסת דילוג?]]=1,טבלה20[[#This Row],[CycleNumber]]&gt;5),IF(AND(טבלה20[[#This Row],[LengthofCycle]]=F1315,F1317=F1314,F1316=F1313),1,""),"")</f>
        <v/>
      </c>
      <c r="O1318" t="str">
        <f>IF(OR(טבלה20[[#This Row],[פעילות]]="",L1317=""),"",IF(טבלה20[[#This Row],[פעילות]]=1,1,0))</f>
        <v/>
      </c>
      <c r="P1318" t="str">
        <f>IF(AND(טבלה20[[#This Row],[הפרש קבוע אחרון]]&lt;&gt;"",טבלה20[[#This Row],[CycleNumber]]&lt;B1319,B1319&lt;&gt;"",טבלה20[[#This Row],[פעילות]]&lt;4),IF(F1319-טבלה20[[#This Row],[LengthofCycle]]=טבלה20[[#This Row],[הפרש קבוע אחרון]],1,0),"")</f>
        <v/>
      </c>
      <c r="Q1318" s="14" t="str">
        <f>IF(טבלה20[[#This Row],[פעילות]]="","",IF(OR(Q1317="",AND(טבלה20[[#This Row],[דילוג]]=1,L1317=3)),1,Q1317+1))</f>
        <v/>
      </c>
      <c r="R1318" s="14" t="str">
        <f>IF(AND(טבלה20[[#This Row],[מחזורי פעילות]]=3,H1319=1,טבלה20[[#This Row],[הפרש קבוע אחרון]]&lt;&gt;J1319),1,"")</f>
        <v/>
      </c>
      <c r="S1318" s="14" t="str">
        <f>IF(AND(טבלה20[[#This Row],[מחזורי פעילות]]=3,H1319=1,טבלה20[[#This Row],[הפרש קבוע אחרון]]=J1319),1,"")</f>
        <v/>
      </c>
      <c r="T1318" s="14" t="str">
        <f>IF(AND(טבלה20[[#This Row],[דילוג]]=1,טבלה20[[#This Row],[הפרש קבוע אחרון]]=J1317,טבלה20[[#This Row],[מחזורי פעילות]]&gt;1),1,"")</f>
        <v/>
      </c>
      <c r="U1318" s="14" t="str">
        <f>IF(OR(AND(טבלה20[[#This Row],[מחזורי פעילות]]&lt;&gt;"",Q1319=""),AND(טבלה20[[#This Row],[פעילות]]=3,Q1319=1)),טבלה20[[#This Row],[מחזורי פעילות]],"")</f>
        <v/>
      </c>
      <c r="V1318" s="14" t="str">
        <f>IF(טבלה20[[#This Row],[באיזה מחזור נעקר אחרי קביעה?]]&lt;&gt;"",1,"")</f>
        <v/>
      </c>
      <c r="W1318" s="14" t="str">
        <f>IF(AND(טבלה20[[#This Row],[באיזה מחזור נעקר אחרי קביעה?]]&lt;&gt;"",טבלה20[[#This Row],[CycleNumber]]&gt;B1319),טבלה20[[#This Row],[באיזה מחזור נעקר אחרי קביעה?]],"")</f>
        <v/>
      </c>
      <c r="X1318" s="14" t="str">
        <f>IF(AND(טבלה20[[#This Row],[הפרש קבוע אחרון]]&lt;&gt;"",J1317=""),טבלה20[[#This Row],[CycleNumber]],"")</f>
        <v/>
      </c>
      <c r="Y1318" s="14" t="str">
        <f>IF(OR(טבלה20[[#This Row],[CycleNumber]]&gt;B1319,B1319=""),טבלה20[[#This Row],[CycleNumber]],"")</f>
        <v/>
      </c>
      <c r="Z13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8" t="s">
        <v>107</v>
      </c>
      <c r="AS1318">
        <v>5</v>
      </c>
      <c r="AT1318">
        <v>29</v>
      </c>
      <c r="AU1318">
        <f t="shared" si="43"/>
        <v>0</v>
      </c>
      <c r="AV1318" t="str">
        <f t="shared" si="44"/>
        <v/>
      </c>
    </row>
    <row r="1319" spans="1:48" x14ac:dyDescent="0.25">
      <c r="A1319" t="s">
        <v>107</v>
      </c>
      <c r="B1319">
        <v>7</v>
      </c>
      <c r="C1319">
        <v>0</v>
      </c>
      <c r="D1319">
        <v>1</v>
      </c>
      <c r="E1319">
        <v>0</v>
      </c>
      <c r="F1319">
        <v>29</v>
      </c>
      <c r="G1319">
        <f>טבלה20[[#This Row],[LengthofCycle]]+1</f>
        <v>30</v>
      </c>
      <c r="H1319" t="str">
        <f>IF(טבלה20[[#This Row],[CycleNumber]]&gt;2,IF(AND(טבלה20[[#This Row],[LengthofCycle]]-F1318=F1318-F1317,טבלה20[[#This Row],[LengthofCycle]]-F1318&lt;&gt;0),1,""),"")</f>
        <v/>
      </c>
      <c r="I1319" t="str">
        <f>IF(טבלה20[[#This Row],[דילוג]]=1,SUM(H1319:H1320),"")</f>
        <v/>
      </c>
      <c r="J1319" t="str">
        <f>IF(AND(טבלה20[[#This Row],[CycleNumber]]&gt;B1318,טבלה20[[#This Row],[CycleNumber]]&gt;2),IF(טבלה20[[#This Row],[דילוג]]=1,טבלה20[[#This Row],[LengthofCycle]]-F1318,J1318),"")</f>
        <v/>
      </c>
      <c r="K1319" t="e">
        <f>IF(AND(טבלה20[[#This Row],[CycleNumber]]&gt;B1318,טבלה20[[#This Row],[CycleNumber]]&gt;2),IF(טבלה20[[#This Row],[דילוג]]=1,1,IF(MAX(K1317:K1318)=1,1,IF(טבלה20[[#This Row],[LengthofCycle]]-F1318&lt;&gt;טבלה20[[#This Row],[הפרש קבוע אחרון]],0,""))),"")</f>
        <v>#REF!</v>
      </c>
      <c r="L1319" t="str">
        <f>IF(טבלה20[[#This Row],[CycleNumber]]&lt;3,"",IF(טבלה20[[#This Row],[דילוג]]=1,1,IF(L1318="","",IF(טבלה20[[#This Row],[LengthofCycle]]-F1318=טבלה20[[#This Row],[הפרש קבוע אחרון]],1,IF(L1318+1&gt;3,"",L1318+1)))))</f>
        <v/>
      </c>
      <c r="M1319" t="str">
        <f>IF(AND(טבלה20[[#This Row],[פעילות]]=1,L1320=2,L1321=1,B1321&gt;טבלה20[[#This Row],[CycleNumber]]),1,"")</f>
        <v/>
      </c>
      <c r="N1319" t="str">
        <f>IF(AND(טבלה20[[#This Row],[האם יש לאישה וסת דילוג?]]=1,טבלה20[[#This Row],[CycleNumber]]&gt;5),IF(AND(טבלה20[[#This Row],[LengthofCycle]]=F1316,F1318=F1315,F1317=F1314),1,""),"")</f>
        <v/>
      </c>
      <c r="O1319" t="str">
        <f>IF(OR(טבלה20[[#This Row],[פעילות]]="",L1318=""),"",IF(טבלה20[[#This Row],[פעילות]]=1,1,0))</f>
        <v/>
      </c>
      <c r="P1319" t="str">
        <f>IF(AND(טבלה20[[#This Row],[הפרש קבוע אחרון]]&lt;&gt;"",טבלה20[[#This Row],[CycleNumber]]&lt;B1320,B1320&lt;&gt;"",טבלה20[[#This Row],[פעילות]]&lt;4),IF(F1320-טבלה20[[#This Row],[LengthofCycle]]=טבלה20[[#This Row],[הפרש קבוע אחרון]],1,0),"")</f>
        <v/>
      </c>
      <c r="Q1319" s="14" t="str">
        <f>IF(טבלה20[[#This Row],[פעילות]]="","",IF(OR(Q1318="",AND(טבלה20[[#This Row],[דילוג]]=1,L1318=3)),1,Q1318+1))</f>
        <v/>
      </c>
      <c r="R1319" s="14" t="str">
        <f>IF(AND(טבלה20[[#This Row],[מחזורי פעילות]]=3,H1320=1,טבלה20[[#This Row],[הפרש קבוע אחרון]]&lt;&gt;J1320),1,"")</f>
        <v/>
      </c>
      <c r="S1319" s="14" t="str">
        <f>IF(AND(טבלה20[[#This Row],[מחזורי פעילות]]=3,H1320=1,טבלה20[[#This Row],[הפרש קבוע אחרון]]=J1320),1,"")</f>
        <v/>
      </c>
      <c r="T1319" s="14" t="str">
        <f>IF(AND(טבלה20[[#This Row],[דילוג]]=1,טבלה20[[#This Row],[הפרש קבוע אחרון]]=J1318,טבלה20[[#This Row],[מחזורי פעילות]]&gt;1),1,"")</f>
        <v/>
      </c>
      <c r="U1319" s="14" t="str">
        <f>IF(OR(AND(טבלה20[[#This Row],[מחזורי פעילות]]&lt;&gt;"",Q1320=""),AND(טבלה20[[#This Row],[פעילות]]=3,Q1320=1)),טבלה20[[#This Row],[מחזורי פעילות]],"")</f>
        <v/>
      </c>
      <c r="V1319" s="14" t="str">
        <f>IF(טבלה20[[#This Row],[באיזה מחזור נעקר אחרי קביעה?]]&lt;&gt;"",1,"")</f>
        <v/>
      </c>
      <c r="W1319" s="14" t="str">
        <f>IF(AND(טבלה20[[#This Row],[באיזה מחזור נעקר אחרי קביעה?]]&lt;&gt;"",טבלה20[[#This Row],[CycleNumber]]&gt;B1320),טבלה20[[#This Row],[באיזה מחזור נעקר אחרי קביעה?]],"")</f>
        <v/>
      </c>
      <c r="X1319" s="14" t="str">
        <f>IF(AND(טבלה20[[#This Row],[הפרש קבוע אחרון]]&lt;&gt;"",J1318=""),טבלה20[[#This Row],[CycleNumber]],"")</f>
        <v/>
      </c>
      <c r="Y1319" s="14" t="str">
        <f>IF(OR(טבלה20[[#This Row],[CycleNumber]]&gt;B1320,B1320=""),טבלה20[[#This Row],[CycleNumber]],"")</f>
        <v/>
      </c>
      <c r="Z13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19" t="s">
        <v>107</v>
      </c>
      <c r="AS1319">
        <v>6</v>
      </c>
      <c r="AT1319">
        <v>35</v>
      </c>
      <c r="AU1319">
        <f t="shared" si="43"/>
        <v>0</v>
      </c>
      <c r="AV1319" t="str">
        <f t="shared" si="44"/>
        <v/>
      </c>
    </row>
    <row r="1320" spans="1:48" x14ac:dyDescent="0.25">
      <c r="A1320" t="s">
        <v>107</v>
      </c>
      <c r="B1320">
        <v>8</v>
      </c>
      <c r="C1320">
        <v>0</v>
      </c>
      <c r="D1320">
        <v>1</v>
      </c>
      <c r="E1320">
        <v>0</v>
      </c>
      <c r="F1320">
        <v>33</v>
      </c>
      <c r="G1320">
        <f>טבלה20[[#This Row],[LengthofCycle]]+1</f>
        <v>34</v>
      </c>
      <c r="H1320" t="str">
        <f>IF(טבלה20[[#This Row],[CycleNumber]]&gt;2,IF(AND(טבלה20[[#This Row],[LengthofCycle]]-F1319=F1319-F1318,טבלה20[[#This Row],[LengthofCycle]]-F1319&lt;&gt;0),1,""),"")</f>
        <v/>
      </c>
      <c r="I1320" t="str">
        <f>IF(טבלה20[[#This Row],[דילוג]]=1,SUM(H1320:H1321),"")</f>
        <v/>
      </c>
      <c r="J1320" t="str">
        <f>IF(AND(טבלה20[[#This Row],[CycleNumber]]&gt;B1319,טבלה20[[#This Row],[CycleNumber]]&gt;2),IF(טבלה20[[#This Row],[דילוג]]=1,טבלה20[[#This Row],[LengthofCycle]]-F1319,J1319),"")</f>
        <v/>
      </c>
      <c r="K1320" t="e">
        <f>IF(AND(טבלה20[[#This Row],[CycleNumber]]&gt;B1319,טבלה20[[#This Row],[CycleNumber]]&gt;2),IF(טבלה20[[#This Row],[דילוג]]=1,1,IF(MAX(K1318:K1319)=1,1,IF(טבלה20[[#This Row],[LengthofCycle]]-F1319&lt;&gt;טבלה20[[#This Row],[הפרש קבוע אחרון]],0,""))),"")</f>
        <v>#REF!</v>
      </c>
      <c r="L1320" t="str">
        <f>IF(טבלה20[[#This Row],[CycleNumber]]&lt;3,"",IF(טבלה20[[#This Row],[דילוג]]=1,1,IF(L1319="","",IF(טבלה20[[#This Row],[LengthofCycle]]-F1319=טבלה20[[#This Row],[הפרש קבוע אחרון]],1,IF(L1319+1&gt;3,"",L1319+1)))))</f>
        <v/>
      </c>
      <c r="M1320" t="str">
        <f>IF(AND(טבלה20[[#This Row],[פעילות]]=1,L1321=2,L1322=1,B1322&gt;טבלה20[[#This Row],[CycleNumber]]),1,"")</f>
        <v/>
      </c>
      <c r="N1320" t="str">
        <f>IF(AND(טבלה20[[#This Row],[האם יש לאישה וסת דילוג?]]=1,טבלה20[[#This Row],[CycleNumber]]&gt;5),IF(AND(טבלה20[[#This Row],[LengthofCycle]]=F1317,F1319=F1316,F1318=F1315),1,""),"")</f>
        <v/>
      </c>
      <c r="O1320" t="str">
        <f>IF(OR(טבלה20[[#This Row],[פעילות]]="",L1319=""),"",IF(טבלה20[[#This Row],[פעילות]]=1,1,0))</f>
        <v/>
      </c>
      <c r="P1320" t="str">
        <f>IF(AND(טבלה20[[#This Row],[הפרש קבוע אחרון]]&lt;&gt;"",טבלה20[[#This Row],[CycleNumber]]&lt;B1321,B1321&lt;&gt;"",טבלה20[[#This Row],[פעילות]]&lt;4),IF(F1321-טבלה20[[#This Row],[LengthofCycle]]=טבלה20[[#This Row],[הפרש קבוע אחרון]],1,0),"")</f>
        <v/>
      </c>
      <c r="Q1320" s="14" t="str">
        <f>IF(טבלה20[[#This Row],[פעילות]]="","",IF(OR(Q1319="",AND(טבלה20[[#This Row],[דילוג]]=1,L1319=3)),1,Q1319+1))</f>
        <v/>
      </c>
      <c r="R1320" s="14" t="str">
        <f>IF(AND(טבלה20[[#This Row],[מחזורי פעילות]]=3,H1321=1,טבלה20[[#This Row],[הפרש קבוע אחרון]]&lt;&gt;J1321),1,"")</f>
        <v/>
      </c>
      <c r="S1320" s="14" t="str">
        <f>IF(AND(טבלה20[[#This Row],[מחזורי פעילות]]=3,H1321=1,טבלה20[[#This Row],[הפרש קבוע אחרון]]=J1321),1,"")</f>
        <v/>
      </c>
      <c r="T1320" s="14" t="str">
        <f>IF(AND(טבלה20[[#This Row],[דילוג]]=1,טבלה20[[#This Row],[הפרש קבוע אחרון]]=J1319,טבלה20[[#This Row],[מחזורי פעילות]]&gt;1),1,"")</f>
        <v/>
      </c>
      <c r="U1320" s="14" t="str">
        <f>IF(OR(AND(טבלה20[[#This Row],[מחזורי פעילות]]&lt;&gt;"",Q1321=""),AND(טבלה20[[#This Row],[פעילות]]=3,Q1321=1)),טבלה20[[#This Row],[מחזורי פעילות]],"")</f>
        <v/>
      </c>
      <c r="V1320" s="14" t="str">
        <f>IF(טבלה20[[#This Row],[באיזה מחזור נעקר אחרי קביעה?]]&lt;&gt;"",1,"")</f>
        <v/>
      </c>
      <c r="W1320" s="14" t="str">
        <f>IF(AND(טבלה20[[#This Row],[באיזה מחזור נעקר אחרי קביעה?]]&lt;&gt;"",טבלה20[[#This Row],[CycleNumber]]&gt;B1321),טבלה20[[#This Row],[באיזה מחזור נעקר אחרי קביעה?]],"")</f>
        <v/>
      </c>
      <c r="X1320" s="14" t="str">
        <f>IF(AND(טבלה20[[#This Row],[הפרש קבוע אחרון]]&lt;&gt;"",J1319=""),טבלה20[[#This Row],[CycleNumber]],"")</f>
        <v/>
      </c>
      <c r="Y1320" s="14" t="str">
        <f>IF(OR(טבלה20[[#This Row],[CycleNumber]]&gt;B1321,B1321=""),טבלה20[[#This Row],[CycleNumber]],"")</f>
        <v/>
      </c>
      <c r="Z13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0" t="s">
        <v>107</v>
      </c>
      <c r="AS1320">
        <v>7</v>
      </c>
      <c r="AT1320">
        <v>29</v>
      </c>
      <c r="AU1320">
        <f t="shared" si="43"/>
        <v>0</v>
      </c>
      <c r="AV1320" t="str">
        <f t="shared" si="44"/>
        <v/>
      </c>
    </row>
    <row r="1321" spans="1:48" x14ac:dyDescent="0.25">
      <c r="A1321" t="s">
        <v>107</v>
      </c>
      <c r="B1321">
        <v>9</v>
      </c>
      <c r="C1321">
        <v>0</v>
      </c>
      <c r="D1321">
        <v>1</v>
      </c>
      <c r="E1321">
        <v>0</v>
      </c>
      <c r="F1321">
        <v>32</v>
      </c>
      <c r="G1321">
        <f>טבלה20[[#This Row],[LengthofCycle]]+1</f>
        <v>33</v>
      </c>
      <c r="H1321" t="str">
        <f>IF(טבלה20[[#This Row],[CycleNumber]]&gt;2,IF(AND(טבלה20[[#This Row],[LengthofCycle]]-F1320=F1320-F1319,טבלה20[[#This Row],[LengthofCycle]]-F1320&lt;&gt;0),1,""),"")</f>
        <v/>
      </c>
      <c r="I1321" t="str">
        <f>IF(טבלה20[[#This Row],[דילוג]]=1,SUM(H1321:H1322),"")</f>
        <v/>
      </c>
      <c r="J1321" t="str">
        <f>IF(AND(טבלה20[[#This Row],[CycleNumber]]&gt;B1320,טבלה20[[#This Row],[CycleNumber]]&gt;2),IF(טבלה20[[#This Row],[דילוג]]=1,טבלה20[[#This Row],[LengthofCycle]]-F1320,J1320),"")</f>
        <v/>
      </c>
      <c r="K1321" t="e">
        <f>IF(AND(טבלה20[[#This Row],[CycleNumber]]&gt;B1320,טבלה20[[#This Row],[CycleNumber]]&gt;2),IF(טבלה20[[#This Row],[דילוג]]=1,1,IF(MAX(K1319:K1320)=1,1,IF(טבלה20[[#This Row],[LengthofCycle]]-F1320&lt;&gt;טבלה20[[#This Row],[הפרש קבוע אחרון]],0,""))),"")</f>
        <v>#REF!</v>
      </c>
      <c r="L1321" t="str">
        <f>IF(טבלה20[[#This Row],[CycleNumber]]&lt;3,"",IF(טבלה20[[#This Row],[דילוג]]=1,1,IF(L1320="","",IF(טבלה20[[#This Row],[LengthofCycle]]-F1320=טבלה20[[#This Row],[הפרש קבוע אחרון]],1,IF(L1320+1&gt;3,"",L1320+1)))))</f>
        <v/>
      </c>
      <c r="M1321" t="str">
        <f>IF(AND(טבלה20[[#This Row],[פעילות]]=1,L1322=2,L1323=1,B1323&gt;טבלה20[[#This Row],[CycleNumber]]),1,"")</f>
        <v/>
      </c>
      <c r="N1321" t="str">
        <f>IF(AND(טבלה20[[#This Row],[האם יש לאישה וסת דילוג?]]=1,טבלה20[[#This Row],[CycleNumber]]&gt;5),IF(AND(טבלה20[[#This Row],[LengthofCycle]]=F1318,F1320=F1317,F1319=F1316),1,""),"")</f>
        <v/>
      </c>
      <c r="O1321" t="str">
        <f>IF(OR(טבלה20[[#This Row],[פעילות]]="",L1320=""),"",IF(טבלה20[[#This Row],[פעילות]]=1,1,0))</f>
        <v/>
      </c>
      <c r="P1321" t="str">
        <f>IF(AND(טבלה20[[#This Row],[הפרש קבוע אחרון]]&lt;&gt;"",טבלה20[[#This Row],[CycleNumber]]&lt;B1322,B1322&lt;&gt;"",טבלה20[[#This Row],[פעילות]]&lt;4),IF(F1322-טבלה20[[#This Row],[LengthofCycle]]=טבלה20[[#This Row],[הפרש קבוע אחרון]],1,0),"")</f>
        <v/>
      </c>
      <c r="Q1321" s="14" t="str">
        <f>IF(טבלה20[[#This Row],[פעילות]]="","",IF(OR(Q1320="",AND(טבלה20[[#This Row],[דילוג]]=1,L1320=3)),1,Q1320+1))</f>
        <v/>
      </c>
      <c r="R1321" s="14" t="str">
        <f>IF(AND(טבלה20[[#This Row],[מחזורי פעילות]]=3,H1322=1,טבלה20[[#This Row],[הפרש קבוע אחרון]]&lt;&gt;J1322),1,"")</f>
        <v/>
      </c>
      <c r="S1321" s="14" t="str">
        <f>IF(AND(טבלה20[[#This Row],[מחזורי פעילות]]=3,H1322=1,טבלה20[[#This Row],[הפרש קבוע אחרון]]=J1322),1,"")</f>
        <v/>
      </c>
      <c r="T1321" s="14" t="str">
        <f>IF(AND(טבלה20[[#This Row],[דילוג]]=1,טבלה20[[#This Row],[הפרש קבוע אחרון]]=J1320,טבלה20[[#This Row],[מחזורי פעילות]]&gt;1),1,"")</f>
        <v/>
      </c>
      <c r="U1321" s="14" t="str">
        <f>IF(OR(AND(טבלה20[[#This Row],[מחזורי פעילות]]&lt;&gt;"",Q1322=""),AND(טבלה20[[#This Row],[פעילות]]=3,Q1322=1)),טבלה20[[#This Row],[מחזורי פעילות]],"")</f>
        <v/>
      </c>
      <c r="V1321" s="14" t="str">
        <f>IF(טבלה20[[#This Row],[באיזה מחזור נעקר אחרי קביעה?]]&lt;&gt;"",1,"")</f>
        <v/>
      </c>
      <c r="W1321" s="14" t="str">
        <f>IF(AND(טבלה20[[#This Row],[באיזה מחזור נעקר אחרי קביעה?]]&lt;&gt;"",טבלה20[[#This Row],[CycleNumber]]&gt;B1322),טבלה20[[#This Row],[באיזה מחזור נעקר אחרי קביעה?]],"")</f>
        <v/>
      </c>
      <c r="X1321" s="14" t="str">
        <f>IF(AND(טבלה20[[#This Row],[הפרש קבוע אחרון]]&lt;&gt;"",J1320=""),טבלה20[[#This Row],[CycleNumber]],"")</f>
        <v/>
      </c>
      <c r="Y1321" s="14" t="str">
        <f>IF(OR(טבלה20[[#This Row],[CycleNumber]]&gt;B1322,B1322=""),טבלה20[[#This Row],[CycleNumber]],"")</f>
        <v/>
      </c>
      <c r="Z13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1" t="s">
        <v>107</v>
      </c>
      <c r="AS1321">
        <v>8</v>
      </c>
      <c r="AT1321">
        <v>33</v>
      </c>
      <c r="AU1321">
        <f t="shared" si="43"/>
        <v>0</v>
      </c>
      <c r="AV1321" t="str">
        <f t="shared" si="44"/>
        <v/>
      </c>
    </row>
    <row r="1322" spans="1:48" x14ac:dyDescent="0.25">
      <c r="A1322" t="s">
        <v>107</v>
      </c>
      <c r="B1322">
        <v>10</v>
      </c>
      <c r="C1322">
        <v>0</v>
      </c>
      <c r="D1322">
        <v>1</v>
      </c>
      <c r="E1322">
        <v>0</v>
      </c>
      <c r="F1322">
        <v>29</v>
      </c>
      <c r="G1322">
        <f>טבלה20[[#This Row],[LengthofCycle]]+1</f>
        <v>30</v>
      </c>
      <c r="H1322" t="str">
        <f>IF(טבלה20[[#This Row],[CycleNumber]]&gt;2,IF(AND(טבלה20[[#This Row],[LengthofCycle]]-F1321=F1321-F1320,טבלה20[[#This Row],[LengthofCycle]]-F1321&lt;&gt;0),1,""),"")</f>
        <v/>
      </c>
      <c r="I1322" t="str">
        <f>IF(טבלה20[[#This Row],[דילוג]]=1,SUM(H1322:H1323),"")</f>
        <v/>
      </c>
      <c r="J1322" t="str">
        <f>IF(AND(טבלה20[[#This Row],[CycleNumber]]&gt;B1321,טבלה20[[#This Row],[CycleNumber]]&gt;2),IF(טבלה20[[#This Row],[דילוג]]=1,טבלה20[[#This Row],[LengthofCycle]]-F1321,J1321),"")</f>
        <v/>
      </c>
      <c r="K1322" t="e">
        <f>IF(AND(טבלה20[[#This Row],[CycleNumber]]&gt;B1321,טבלה20[[#This Row],[CycleNumber]]&gt;2),IF(טבלה20[[#This Row],[דילוג]]=1,1,IF(MAX(K1320:K1321)=1,1,IF(טבלה20[[#This Row],[LengthofCycle]]-F1321&lt;&gt;טבלה20[[#This Row],[הפרש קבוע אחרון]],0,""))),"")</f>
        <v>#REF!</v>
      </c>
      <c r="L1322" t="str">
        <f>IF(טבלה20[[#This Row],[CycleNumber]]&lt;3,"",IF(טבלה20[[#This Row],[דילוג]]=1,1,IF(L1321="","",IF(טבלה20[[#This Row],[LengthofCycle]]-F1321=טבלה20[[#This Row],[הפרש קבוע אחרון]],1,IF(L1321+1&gt;3,"",L1321+1)))))</f>
        <v/>
      </c>
      <c r="M1322" t="str">
        <f>IF(AND(טבלה20[[#This Row],[פעילות]]=1,L1323=2,L1324=1,B1324&gt;טבלה20[[#This Row],[CycleNumber]]),1,"")</f>
        <v/>
      </c>
      <c r="N1322" t="str">
        <f>IF(AND(טבלה20[[#This Row],[האם יש לאישה וסת דילוג?]]=1,טבלה20[[#This Row],[CycleNumber]]&gt;5),IF(AND(טבלה20[[#This Row],[LengthofCycle]]=F1319,F1321=F1318,F1320=F1317),1,""),"")</f>
        <v/>
      </c>
      <c r="O1322" t="str">
        <f>IF(OR(טבלה20[[#This Row],[פעילות]]="",L1321=""),"",IF(טבלה20[[#This Row],[פעילות]]=1,1,0))</f>
        <v/>
      </c>
      <c r="P1322" t="str">
        <f>IF(AND(טבלה20[[#This Row],[הפרש קבוע אחרון]]&lt;&gt;"",טבלה20[[#This Row],[CycleNumber]]&lt;B1323,B1323&lt;&gt;"",טבלה20[[#This Row],[פעילות]]&lt;4),IF(F1323-טבלה20[[#This Row],[LengthofCycle]]=טבלה20[[#This Row],[הפרש קבוע אחרון]],1,0),"")</f>
        <v/>
      </c>
      <c r="Q1322" s="14" t="str">
        <f>IF(טבלה20[[#This Row],[פעילות]]="","",IF(OR(Q1321="",AND(טבלה20[[#This Row],[דילוג]]=1,L1321=3)),1,Q1321+1))</f>
        <v/>
      </c>
      <c r="R1322" s="14" t="str">
        <f>IF(AND(טבלה20[[#This Row],[מחזורי פעילות]]=3,H1323=1,טבלה20[[#This Row],[הפרש קבוע אחרון]]&lt;&gt;J1323),1,"")</f>
        <v/>
      </c>
      <c r="S1322" s="14" t="str">
        <f>IF(AND(טבלה20[[#This Row],[מחזורי פעילות]]=3,H1323=1,טבלה20[[#This Row],[הפרש קבוע אחרון]]=J1323),1,"")</f>
        <v/>
      </c>
      <c r="T1322" s="14" t="str">
        <f>IF(AND(טבלה20[[#This Row],[דילוג]]=1,טבלה20[[#This Row],[הפרש קבוע אחרון]]=J1321,טבלה20[[#This Row],[מחזורי פעילות]]&gt;1),1,"")</f>
        <v/>
      </c>
      <c r="U1322" s="14" t="str">
        <f>IF(OR(AND(טבלה20[[#This Row],[מחזורי פעילות]]&lt;&gt;"",Q1323=""),AND(טבלה20[[#This Row],[פעילות]]=3,Q1323=1)),טבלה20[[#This Row],[מחזורי פעילות]],"")</f>
        <v/>
      </c>
      <c r="V1322" s="14" t="str">
        <f>IF(טבלה20[[#This Row],[באיזה מחזור נעקר אחרי קביעה?]]&lt;&gt;"",1,"")</f>
        <v/>
      </c>
      <c r="W1322" s="14" t="str">
        <f>IF(AND(טבלה20[[#This Row],[באיזה מחזור נעקר אחרי קביעה?]]&lt;&gt;"",טבלה20[[#This Row],[CycleNumber]]&gt;B1323),טבלה20[[#This Row],[באיזה מחזור נעקר אחרי קביעה?]],"")</f>
        <v/>
      </c>
      <c r="X1322" s="14" t="str">
        <f>IF(AND(טבלה20[[#This Row],[הפרש קבוע אחרון]]&lt;&gt;"",J1321=""),טבלה20[[#This Row],[CycleNumber]],"")</f>
        <v/>
      </c>
      <c r="Y1322" s="14" t="str">
        <f>IF(OR(טבלה20[[#This Row],[CycleNumber]]&gt;B1323,B1323=""),טבלה20[[#This Row],[CycleNumber]],"")</f>
        <v/>
      </c>
      <c r="Z13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2" t="s">
        <v>107</v>
      </c>
      <c r="AS1322">
        <v>9</v>
      </c>
      <c r="AT1322">
        <v>32</v>
      </c>
      <c r="AU1322">
        <f t="shared" si="43"/>
        <v>0</v>
      </c>
      <c r="AV1322" t="str">
        <f t="shared" si="44"/>
        <v/>
      </c>
    </row>
    <row r="1323" spans="1:48" x14ac:dyDescent="0.25">
      <c r="A1323" t="s">
        <v>107</v>
      </c>
      <c r="B1323">
        <v>11</v>
      </c>
      <c r="C1323">
        <v>0</v>
      </c>
      <c r="D1323">
        <v>1</v>
      </c>
      <c r="E1323">
        <v>0</v>
      </c>
      <c r="F1323">
        <v>31</v>
      </c>
      <c r="G1323">
        <f>טבלה20[[#This Row],[LengthofCycle]]+1</f>
        <v>32</v>
      </c>
      <c r="H1323" t="str">
        <f>IF(טבלה20[[#This Row],[CycleNumber]]&gt;2,IF(AND(טבלה20[[#This Row],[LengthofCycle]]-F1322=F1322-F1321,טבלה20[[#This Row],[LengthofCycle]]-F1322&lt;&gt;0),1,""),"")</f>
        <v/>
      </c>
      <c r="I1323" t="str">
        <f>IF(טבלה20[[#This Row],[דילוג]]=1,SUM(H1323:H1324),"")</f>
        <v/>
      </c>
      <c r="J1323" t="str">
        <f>IF(AND(טבלה20[[#This Row],[CycleNumber]]&gt;B1322,טבלה20[[#This Row],[CycleNumber]]&gt;2),IF(טבלה20[[#This Row],[דילוג]]=1,טבלה20[[#This Row],[LengthofCycle]]-F1322,J1322),"")</f>
        <v/>
      </c>
      <c r="K1323" t="e">
        <f>IF(AND(טבלה20[[#This Row],[CycleNumber]]&gt;B1322,טבלה20[[#This Row],[CycleNumber]]&gt;2),IF(טבלה20[[#This Row],[דילוג]]=1,1,IF(MAX(K1321:K1322)=1,1,IF(טבלה20[[#This Row],[LengthofCycle]]-F1322&lt;&gt;טבלה20[[#This Row],[הפרש קבוע אחרון]],0,""))),"")</f>
        <v>#REF!</v>
      </c>
      <c r="L1323" t="str">
        <f>IF(טבלה20[[#This Row],[CycleNumber]]&lt;3,"",IF(טבלה20[[#This Row],[דילוג]]=1,1,IF(L1322="","",IF(טבלה20[[#This Row],[LengthofCycle]]-F1322=טבלה20[[#This Row],[הפרש קבוע אחרון]],1,IF(L1322+1&gt;3,"",L1322+1)))))</f>
        <v/>
      </c>
      <c r="M1323" t="str">
        <f>IF(AND(טבלה20[[#This Row],[פעילות]]=1,L1324=2,L1325=1,B1325&gt;טבלה20[[#This Row],[CycleNumber]]),1,"")</f>
        <v/>
      </c>
      <c r="N1323" t="str">
        <f>IF(AND(טבלה20[[#This Row],[האם יש לאישה וסת דילוג?]]=1,טבלה20[[#This Row],[CycleNumber]]&gt;5),IF(AND(טבלה20[[#This Row],[LengthofCycle]]=F1320,F1322=F1319,F1321=F1318),1,""),"")</f>
        <v/>
      </c>
      <c r="O1323" t="str">
        <f>IF(OR(טבלה20[[#This Row],[פעילות]]="",L1322=""),"",IF(טבלה20[[#This Row],[פעילות]]=1,1,0))</f>
        <v/>
      </c>
      <c r="P1323" t="str">
        <f>IF(AND(טבלה20[[#This Row],[הפרש קבוע אחרון]]&lt;&gt;"",טבלה20[[#This Row],[CycleNumber]]&lt;B1324,B1324&lt;&gt;"",טבלה20[[#This Row],[פעילות]]&lt;4),IF(F1324-טבלה20[[#This Row],[LengthofCycle]]=טבלה20[[#This Row],[הפרש קבוע אחרון]],1,0),"")</f>
        <v/>
      </c>
      <c r="Q1323" s="14" t="str">
        <f>IF(טבלה20[[#This Row],[פעילות]]="","",IF(OR(Q1322="",AND(טבלה20[[#This Row],[דילוג]]=1,L1322=3)),1,Q1322+1))</f>
        <v/>
      </c>
      <c r="R1323" s="14" t="str">
        <f>IF(AND(טבלה20[[#This Row],[מחזורי פעילות]]=3,H1324=1,טבלה20[[#This Row],[הפרש קבוע אחרון]]&lt;&gt;J1324),1,"")</f>
        <v/>
      </c>
      <c r="S1323" s="14" t="str">
        <f>IF(AND(טבלה20[[#This Row],[מחזורי פעילות]]=3,H1324=1,טבלה20[[#This Row],[הפרש קבוע אחרון]]=J1324),1,"")</f>
        <v/>
      </c>
      <c r="T1323" s="14" t="str">
        <f>IF(AND(טבלה20[[#This Row],[דילוג]]=1,טבלה20[[#This Row],[הפרש קבוע אחרון]]=J1322,טבלה20[[#This Row],[מחזורי פעילות]]&gt;1),1,"")</f>
        <v/>
      </c>
      <c r="U1323" s="14" t="str">
        <f>IF(OR(AND(טבלה20[[#This Row],[מחזורי פעילות]]&lt;&gt;"",Q1324=""),AND(טבלה20[[#This Row],[פעילות]]=3,Q1324=1)),טבלה20[[#This Row],[מחזורי פעילות]],"")</f>
        <v/>
      </c>
      <c r="V1323" s="14" t="str">
        <f>IF(טבלה20[[#This Row],[באיזה מחזור נעקר אחרי קביעה?]]&lt;&gt;"",1,"")</f>
        <v/>
      </c>
      <c r="W1323" s="14" t="str">
        <f>IF(AND(טבלה20[[#This Row],[באיזה מחזור נעקר אחרי קביעה?]]&lt;&gt;"",טבלה20[[#This Row],[CycleNumber]]&gt;B1324),טבלה20[[#This Row],[באיזה מחזור נעקר אחרי קביעה?]],"")</f>
        <v/>
      </c>
      <c r="X1323" s="14" t="str">
        <f>IF(AND(טבלה20[[#This Row],[הפרש קבוע אחרון]]&lt;&gt;"",J1322=""),טבלה20[[#This Row],[CycleNumber]],"")</f>
        <v/>
      </c>
      <c r="Y1323" s="14" t="str">
        <f>IF(OR(טבלה20[[#This Row],[CycleNumber]]&gt;B1324,B1324=""),טבלה20[[#This Row],[CycleNumber]],"")</f>
        <v/>
      </c>
      <c r="Z13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3" t="s">
        <v>107</v>
      </c>
      <c r="AS1323">
        <v>10</v>
      </c>
      <c r="AT1323">
        <v>29</v>
      </c>
      <c r="AU1323">
        <f t="shared" si="43"/>
        <v>0</v>
      </c>
      <c r="AV1323" t="str">
        <f t="shared" si="44"/>
        <v/>
      </c>
    </row>
    <row r="1324" spans="1:48" x14ac:dyDescent="0.25">
      <c r="A1324" t="s">
        <v>107</v>
      </c>
      <c r="B1324">
        <v>12</v>
      </c>
      <c r="C1324">
        <v>0</v>
      </c>
      <c r="D1324">
        <v>1</v>
      </c>
      <c r="E1324">
        <v>0</v>
      </c>
      <c r="F1324">
        <v>32</v>
      </c>
      <c r="G1324">
        <f>טבלה20[[#This Row],[LengthofCycle]]+1</f>
        <v>33</v>
      </c>
      <c r="H1324" t="str">
        <f>IF(טבלה20[[#This Row],[CycleNumber]]&gt;2,IF(AND(טבלה20[[#This Row],[LengthofCycle]]-F1323=F1323-F1322,טבלה20[[#This Row],[LengthofCycle]]-F1323&lt;&gt;0),1,""),"")</f>
        <v/>
      </c>
      <c r="I1324" t="str">
        <f>IF(טבלה20[[#This Row],[דילוג]]=1,SUM(H1324:H1325),"")</f>
        <v/>
      </c>
      <c r="J1324" t="str">
        <f>IF(AND(טבלה20[[#This Row],[CycleNumber]]&gt;B1323,טבלה20[[#This Row],[CycleNumber]]&gt;2),IF(טבלה20[[#This Row],[דילוג]]=1,טבלה20[[#This Row],[LengthofCycle]]-F1323,J1323),"")</f>
        <v/>
      </c>
      <c r="K1324" t="e">
        <f>IF(AND(טבלה20[[#This Row],[CycleNumber]]&gt;B1323,טבלה20[[#This Row],[CycleNumber]]&gt;2),IF(טבלה20[[#This Row],[דילוג]]=1,1,IF(MAX(K1322:K1323)=1,1,IF(טבלה20[[#This Row],[LengthofCycle]]-F1323&lt;&gt;טבלה20[[#This Row],[הפרש קבוע אחרון]],0,""))),"")</f>
        <v>#REF!</v>
      </c>
      <c r="L1324" t="str">
        <f>IF(טבלה20[[#This Row],[CycleNumber]]&lt;3,"",IF(טבלה20[[#This Row],[דילוג]]=1,1,IF(L1323="","",IF(טבלה20[[#This Row],[LengthofCycle]]-F1323=טבלה20[[#This Row],[הפרש קבוע אחרון]],1,IF(L1323+1&gt;3,"",L1323+1)))))</f>
        <v/>
      </c>
      <c r="M1324" t="str">
        <f>IF(AND(טבלה20[[#This Row],[פעילות]]=1,L1325=2,L1326=1,B1326&gt;טבלה20[[#This Row],[CycleNumber]]),1,"")</f>
        <v/>
      </c>
      <c r="N1324" t="str">
        <f>IF(AND(טבלה20[[#This Row],[האם יש לאישה וסת דילוג?]]=1,טבלה20[[#This Row],[CycleNumber]]&gt;5),IF(AND(טבלה20[[#This Row],[LengthofCycle]]=F1321,F1323=F1320,F1322=F1319),1,""),"")</f>
        <v/>
      </c>
      <c r="O1324" t="str">
        <f>IF(OR(טבלה20[[#This Row],[פעילות]]="",L1323=""),"",IF(טבלה20[[#This Row],[פעילות]]=1,1,0))</f>
        <v/>
      </c>
      <c r="P1324" t="str">
        <f>IF(AND(טבלה20[[#This Row],[הפרש קבוע אחרון]]&lt;&gt;"",טבלה20[[#This Row],[CycleNumber]]&lt;B1325,B1325&lt;&gt;"",טבלה20[[#This Row],[פעילות]]&lt;4),IF(F1325-טבלה20[[#This Row],[LengthofCycle]]=טבלה20[[#This Row],[הפרש קבוע אחרון]],1,0),"")</f>
        <v/>
      </c>
      <c r="Q1324" s="14" t="str">
        <f>IF(טבלה20[[#This Row],[פעילות]]="","",IF(OR(Q1323="",AND(טבלה20[[#This Row],[דילוג]]=1,L1323=3)),1,Q1323+1))</f>
        <v/>
      </c>
      <c r="R1324" s="14" t="str">
        <f>IF(AND(טבלה20[[#This Row],[מחזורי פעילות]]=3,H1325=1,טבלה20[[#This Row],[הפרש קבוע אחרון]]&lt;&gt;J1325),1,"")</f>
        <v/>
      </c>
      <c r="S1324" s="14" t="str">
        <f>IF(AND(טבלה20[[#This Row],[מחזורי פעילות]]=3,H1325=1,טבלה20[[#This Row],[הפרש קבוע אחרון]]=J1325),1,"")</f>
        <v/>
      </c>
      <c r="T1324" s="14" t="str">
        <f>IF(AND(טבלה20[[#This Row],[דילוג]]=1,טבלה20[[#This Row],[הפרש קבוע אחרון]]=J1323,טבלה20[[#This Row],[מחזורי פעילות]]&gt;1),1,"")</f>
        <v/>
      </c>
      <c r="U1324" s="14" t="str">
        <f>IF(OR(AND(טבלה20[[#This Row],[מחזורי פעילות]]&lt;&gt;"",Q1325=""),AND(טבלה20[[#This Row],[פעילות]]=3,Q1325=1)),טבלה20[[#This Row],[מחזורי פעילות]],"")</f>
        <v/>
      </c>
      <c r="V1324" s="14" t="str">
        <f>IF(טבלה20[[#This Row],[באיזה מחזור נעקר אחרי קביעה?]]&lt;&gt;"",1,"")</f>
        <v/>
      </c>
      <c r="W1324" s="14" t="str">
        <f>IF(AND(טבלה20[[#This Row],[באיזה מחזור נעקר אחרי קביעה?]]&lt;&gt;"",טבלה20[[#This Row],[CycleNumber]]&gt;B1325),טבלה20[[#This Row],[באיזה מחזור נעקר אחרי קביעה?]],"")</f>
        <v/>
      </c>
      <c r="X1324" s="14" t="str">
        <f>IF(AND(טבלה20[[#This Row],[הפרש קבוע אחרון]]&lt;&gt;"",J1323=""),טבלה20[[#This Row],[CycleNumber]],"")</f>
        <v/>
      </c>
      <c r="Y1324" s="14">
        <f>IF(OR(טבלה20[[#This Row],[CycleNumber]]&gt;B1325,B1325=""),טבלה20[[#This Row],[CycleNumber]],"")</f>
        <v>12</v>
      </c>
      <c r="Z13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4" t="s">
        <v>107</v>
      </c>
      <c r="AS1324">
        <v>11</v>
      </c>
      <c r="AT1324">
        <v>31</v>
      </c>
      <c r="AU1324">
        <f t="shared" si="43"/>
        <v>0</v>
      </c>
      <c r="AV1324" t="str">
        <f t="shared" si="44"/>
        <v/>
      </c>
    </row>
    <row r="1325" spans="1:48" x14ac:dyDescent="0.25">
      <c r="A1325" t="s">
        <v>108</v>
      </c>
      <c r="B1325">
        <v>1</v>
      </c>
      <c r="C1325">
        <v>1</v>
      </c>
      <c r="D1325">
        <v>1</v>
      </c>
      <c r="E1325">
        <v>0</v>
      </c>
      <c r="F1325">
        <v>33</v>
      </c>
      <c r="G1325">
        <f>טבלה20[[#This Row],[LengthofCycle]]+1</f>
        <v>34</v>
      </c>
      <c r="H1325" t="str">
        <f>IF(טבלה20[[#This Row],[CycleNumber]]&gt;2,IF(AND(טבלה20[[#This Row],[LengthofCycle]]-F1324=F1324-F1323,טבלה20[[#This Row],[LengthofCycle]]-F1324&lt;&gt;0),1,""),"")</f>
        <v/>
      </c>
      <c r="I1325" t="str">
        <f>IF(טבלה20[[#This Row],[דילוג]]=1,SUM(H1325:H1326),"")</f>
        <v/>
      </c>
      <c r="J1325" t="str">
        <f>IF(AND(טבלה20[[#This Row],[CycleNumber]]&gt;B1324,טבלה20[[#This Row],[CycleNumber]]&gt;2),IF(טבלה20[[#This Row],[דילוג]]=1,טבלה20[[#This Row],[LengthofCycle]]-F1324,J1324),"")</f>
        <v/>
      </c>
      <c r="K1325" t="str">
        <f>IF(AND(טבלה20[[#This Row],[CycleNumber]]&gt;B1324,טבלה20[[#This Row],[CycleNumber]]&gt;2),IF(טבלה20[[#This Row],[דילוג]]=1,1,IF(MAX(K1323:K1324)=1,1,IF(טבלה20[[#This Row],[LengthofCycle]]-F1324&lt;&gt;טבלה20[[#This Row],[הפרש קבוע אחרון]],0,""))),"")</f>
        <v/>
      </c>
      <c r="L1325" t="str">
        <f>IF(טבלה20[[#This Row],[CycleNumber]]&lt;3,"",IF(טבלה20[[#This Row],[דילוג]]=1,1,IF(L1324="","",IF(טבלה20[[#This Row],[LengthofCycle]]-F1324=טבלה20[[#This Row],[הפרש קבוע אחרון]],1,IF(L1324+1&gt;3,"",L1324+1)))))</f>
        <v/>
      </c>
      <c r="M1325" t="str">
        <f>IF(AND(טבלה20[[#This Row],[פעילות]]=1,L1326=2,L1327=1,B1327&gt;טבלה20[[#This Row],[CycleNumber]]),1,"")</f>
        <v/>
      </c>
      <c r="N1325" t="str">
        <f>IF(AND(טבלה20[[#This Row],[האם יש לאישה וסת דילוג?]]=1,טבלה20[[#This Row],[CycleNumber]]&gt;5),IF(AND(טבלה20[[#This Row],[LengthofCycle]]=F1322,F1324=F1321,F1323=F1320),1,""),"")</f>
        <v/>
      </c>
      <c r="O1325" t="str">
        <f>IF(OR(טבלה20[[#This Row],[פעילות]]="",L1324=""),"",IF(טבלה20[[#This Row],[פעילות]]=1,1,0))</f>
        <v/>
      </c>
      <c r="P1325" t="str">
        <f>IF(AND(טבלה20[[#This Row],[הפרש קבוע אחרון]]&lt;&gt;"",טבלה20[[#This Row],[CycleNumber]]&lt;B1326,B1326&lt;&gt;"",טבלה20[[#This Row],[פעילות]]&lt;4),IF(F1326-טבלה20[[#This Row],[LengthofCycle]]=טבלה20[[#This Row],[הפרש קבוע אחרון]],1,0),"")</f>
        <v/>
      </c>
      <c r="Q1325" s="14" t="str">
        <f>IF(טבלה20[[#This Row],[פעילות]]="","",IF(OR(Q1324="",AND(טבלה20[[#This Row],[דילוג]]=1,L1324=3)),1,Q1324+1))</f>
        <v/>
      </c>
      <c r="R1325" s="14" t="str">
        <f>IF(AND(טבלה20[[#This Row],[מחזורי פעילות]]=3,H1326=1,טבלה20[[#This Row],[הפרש קבוע אחרון]]&lt;&gt;J1326),1,"")</f>
        <v/>
      </c>
      <c r="S1325" s="14" t="str">
        <f>IF(AND(טבלה20[[#This Row],[מחזורי פעילות]]=3,H1326=1,טבלה20[[#This Row],[הפרש קבוע אחרון]]=J1326),1,"")</f>
        <v/>
      </c>
      <c r="T1325" s="14" t="str">
        <f>IF(AND(טבלה20[[#This Row],[דילוג]]=1,טבלה20[[#This Row],[הפרש קבוע אחרון]]=J1324,טבלה20[[#This Row],[מחזורי פעילות]]&gt;1),1,"")</f>
        <v/>
      </c>
      <c r="U1325" s="14" t="str">
        <f>IF(OR(AND(טבלה20[[#This Row],[מחזורי פעילות]]&lt;&gt;"",Q1326=""),AND(טבלה20[[#This Row],[פעילות]]=3,Q1326=1)),טבלה20[[#This Row],[מחזורי פעילות]],"")</f>
        <v/>
      </c>
      <c r="V1325" s="14" t="str">
        <f>IF(טבלה20[[#This Row],[באיזה מחזור נעקר אחרי קביעה?]]&lt;&gt;"",1,"")</f>
        <v/>
      </c>
      <c r="W1325" s="14" t="str">
        <f>IF(AND(טבלה20[[#This Row],[באיזה מחזור נעקר אחרי קביעה?]]&lt;&gt;"",טבלה20[[#This Row],[CycleNumber]]&gt;B1326),טבלה20[[#This Row],[באיזה מחזור נעקר אחרי קביעה?]],"")</f>
        <v/>
      </c>
      <c r="X1325" s="14" t="str">
        <f>IF(AND(טבלה20[[#This Row],[הפרש קבוע אחרון]]&lt;&gt;"",J1324=""),טבלה20[[#This Row],[CycleNumber]],"")</f>
        <v/>
      </c>
      <c r="Y1325" s="14" t="str">
        <f>IF(OR(טבלה20[[#This Row],[CycleNumber]]&gt;B1326,B1326=""),טבלה20[[#This Row],[CycleNumber]],"")</f>
        <v/>
      </c>
      <c r="Z13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5" t="s">
        <v>107</v>
      </c>
      <c r="AS1325">
        <v>12</v>
      </c>
      <c r="AT1325">
        <v>32</v>
      </c>
      <c r="AU1325">
        <f t="shared" si="43"/>
        <v>0</v>
      </c>
      <c r="AV1325" t="str">
        <f t="shared" si="44"/>
        <v/>
      </c>
    </row>
    <row r="1326" spans="1:48" x14ac:dyDescent="0.25">
      <c r="A1326" t="s">
        <v>108</v>
      </c>
      <c r="B1326">
        <v>2</v>
      </c>
      <c r="C1326">
        <v>1</v>
      </c>
      <c r="D1326">
        <v>1</v>
      </c>
      <c r="E1326">
        <v>0</v>
      </c>
      <c r="F1326">
        <v>32</v>
      </c>
      <c r="G1326">
        <f>טבלה20[[#This Row],[LengthofCycle]]+1</f>
        <v>33</v>
      </c>
      <c r="H1326" t="str">
        <f>IF(טבלה20[[#This Row],[CycleNumber]]&gt;2,IF(AND(טבלה20[[#This Row],[LengthofCycle]]-F1325=F1325-F1324,טבלה20[[#This Row],[LengthofCycle]]-F1325&lt;&gt;0),1,""),"")</f>
        <v/>
      </c>
      <c r="I1326" t="str">
        <f>IF(טבלה20[[#This Row],[דילוג]]=1,SUM(H1326:H1327),"")</f>
        <v/>
      </c>
      <c r="J1326" t="str">
        <f>IF(AND(טבלה20[[#This Row],[CycleNumber]]&gt;B1325,טבלה20[[#This Row],[CycleNumber]]&gt;2),IF(טבלה20[[#This Row],[דילוג]]=1,טבלה20[[#This Row],[LengthofCycle]]-F1325,J1325),"")</f>
        <v/>
      </c>
      <c r="K1326" t="str">
        <f>IF(AND(טבלה20[[#This Row],[CycleNumber]]&gt;B1325,טבלה20[[#This Row],[CycleNumber]]&gt;2),IF(טבלה20[[#This Row],[דילוג]]=1,1,IF(MAX(K1324:K1325)=1,1,IF(טבלה20[[#This Row],[LengthofCycle]]-F1325&lt;&gt;טבלה20[[#This Row],[הפרש קבוע אחרון]],0,""))),"")</f>
        <v/>
      </c>
      <c r="L1326" t="str">
        <f>IF(טבלה20[[#This Row],[CycleNumber]]&lt;3,"",IF(טבלה20[[#This Row],[דילוג]]=1,1,IF(L1325="","",IF(טבלה20[[#This Row],[LengthofCycle]]-F1325=טבלה20[[#This Row],[הפרש קבוע אחרון]],1,IF(L1325+1&gt;3,"",L1325+1)))))</f>
        <v/>
      </c>
      <c r="M1326" t="str">
        <f>IF(AND(טבלה20[[#This Row],[פעילות]]=1,L1327=2,L1328=1,B1328&gt;טבלה20[[#This Row],[CycleNumber]]),1,"")</f>
        <v/>
      </c>
      <c r="N1326" t="str">
        <f>IF(AND(טבלה20[[#This Row],[האם יש לאישה וסת דילוג?]]=1,טבלה20[[#This Row],[CycleNumber]]&gt;5),IF(AND(טבלה20[[#This Row],[LengthofCycle]]=F1323,F1325=F1322,F1324=F1321),1,""),"")</f>
        <v/>
      </c>
      <c r="O1326" t="str">
        <f>IF(OR(טבלה20[[#This Row],[פעילות]]="",L1325=""),"",IF(טבלה20[[#This Row],[פעילות]]=1,1,0))</f>
        <v/>
      </c>
      <c r="P1326" t="str">
        <f>IF(AND(טבלה20[[#This Row],[הפרש קבוע אחרון]]&lt;&gt;"",טבלה20[[#This Row],[CycleNumber]]&lt;B1327,B1327&lt;&gt;"",טבלה20[[#This Row],[פעילות]]&lt;4),IF(F1327-טבלה20[[#This Row],[LengthofCycle]]=טבלה20[[#This Row],[הפרש קבוע אחרון]],1,0),"")</f>
        <v/>
      </c>
      <c r="Q1326" s="14" t="str">
        <f>IF(טבלה20[[#This Row],[פעילות]]="","",IF(OR(Q1325="",AND(טבלה20[[#This Row],[דילוג]]=1,L1325=3)),1,Q1325+1))</f>
        <v/>
      </c>
      <c r="R1326" s="14" t="str">
        <f>IF(AND(טבלה20[[#This Row],[מחזורי פעילות]]=3,H1327=1,טבלה20[[#This Row],[הפרש קבוע אחרון]]&lt;&gt;J1327),1,"")</f>
        <v/>
      </c>
      <c r="S1326" s="14" t="str">
        <f>IF(AND(טבלה20[[#This Row],[מחזורי פעילות]]=3,H1327=1,טבלה20[[#This Row],[הפרש קבוע אחרון]]=J1327),1,"")</f>
        <v/>
      </c>
      <c r="T1326" s="14" t="str">
        <f>IF(AND(טבלה20[[#This Row],[דילוג]]=1,טבלה20[[#This Row],[הפרש קבוע אחרון]]=J1325,טבלה20[[#This Row],[מחזורי פעילות]]&gt;1),1,"")</f>
        <v/>
      </c>
      <c r="U1326" s="14" t="str">
        <f>IF(OR(AND(טבלה20[[#This Row],[מחזורי פעילות]]&lt;&gt;"",Q1327=""),AND(טבלה20[[#This Row],[פעילות]]=3,Q1327=1)),טבלה20[[#This Row],[מחזורי פעילות]],"")</f>
        <v/>
      </c>
      <c r="V1326" s="14" t="str">
        <f>IF(טבלה20[[#This Row],[באיזה מחזור נעקר אחרי קביעה?]]&lt;&gt;"",1,"")</f>
        <v/>
      </c>
      <c r="W1326" s="14" t="str">
        <f>IF(AND(טבלה20[[#This Row],[באיזה מחזור נעקר אחרי קביעה?]]&lt;&gt;"",טבלה20[[#This Row],[CycleNumber]]&gt;B1327),טבלה20[[#This Row],[באיזה מחזור נעקר אחרי קביעה?]],"")</f>
        <v/>
      </c>
      <c r="X1326" s="14" t="str">
        <f>IF(AND(טבלה20[[#This Row],[הפרש קבוע אחרון]]&lt;&gt;"",J1325=""),טבלה20[[#This Row],[CycleNumber]],"")</f>
        <v/>
      </c>
      <c r="Y1326" s="14" t="str">
        <f>IF(OR(טבלה20[[#This Row],[CycleNumber]]&gt;B1327,B1327=""),טבלה20[[#This Row],[CycleNumber]],"")</f>
        <v/>
      </c>
      <c r="Z13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6" t="s">
        <v>108</v>
      </c>
      <c r="AS1326">
        <v>1</v>
      </c>
      <c r="AT1326">
        <v>33</v>
      </c>
      <c r="AU1326" t="str">
        <f t="shared" si="43"/>
        <v/>
      </c>
      <c r="AV1326" t="str">
        <f t="shared" si="44"/>
        <v/>
      </c>
    </row>
    <row r="1327" spans="1:48" x14ac:dyDescent="0.25">
      <c r="A1327" t="s">
        <v>108</v>
      </c>
      <c r="B1327">
        <v>3</v>
      </c>
      <c r="C1327">
        <v>1</v>
      </c>
      <c r="D1327">
        <v>1</v>
      </c>
      <c r="E1327">
        <v>0</v>
      </c>
      <c r="F1327">
        <v>32</v>
      </c>
      <c r="G1327">
        <f>טבלה20[[#This Row],[LengthofCycle]]+1</f>
        <v>33</v>
      </c>
      <c r="H1327" t="str">
        <f>IF(טבלה20[[#This Row],[CycleNumber]]&gt;2,IF(AND(טבלה20[[#This Row],[LengthofCycle]]-F1326=F1326-F1325,טבלה20[[#This Row],[LengthofCycle]]-F1326&lt;&gt;0),1,""),"")</f>
        <v/>
      </c>
      <c r="I1327" t="str">
        <f>IF(טבלה20[[#This Row],[דילוג]]=1,SUM(H1327:H1328),"")</f>
        <v/>
      </c>
      <c r="J1327" t="str">
        <f>IF(AND(טבלה20[[#This Row],[CycleNumber]]&gt;B1326,טבלה20[[#This Row],[CycleNumber]]&gt;2),IF(טבלה20[[#This Row],[דילוג]]=1,טבלה20[[#This Row],[LengthofCycle]]-F1326,J1326),"")</f>
        <v/>
      </c>
      <c r="K1327">
        <f>IF(AND(טבלה20[[#This Row],[CycleNumber]]&gt;B1326,טבלה20[[#This Row],[CycleNumber]]&gt;2),IF(טבלה20[[#This Row],[דילוג]]=1,1,IF(MAX(K1325:K1326)=1,1,IF(טבלה20[[#This Row],[LengthofCycle]]-F1326&lt;&gt;טבלה20[[#This Row],[הפרש קבוע אחרון]],0,""))),"")</f>
        <v>0</v>
      </c>
      <c r="L1327" t="str">
        <f>IF(טבלה20[[#This Row],[CycleNumber]]&lt;3,"",IF(טבלה20[[#This Row],[דילוג]]=1,1,IF(L1326="","",IF(טבלה20[[#This Row],[LengthofCycle]]-F1326=טבלה20[[#This Row],[הפרש קבוע אחרון]],1,IF(L1326+1&gt;3,"",L1326+1)))))</f>
        <v/>
      </c>
      <c r="M1327" t="str">
        <f>IF(AND(טבלה20[[#This Row],[פעילות]]=1,L1328=2,L1329=1,B1329&gt;טבלה20[[#This Row],[CycleNumber]]),1,"")</f>
        <v/>
      </c>
      <c r="N1327" t="str">
        <f>IF(AND(טבלה20[[#This Row],[האם יש לאישה וסת דילוג?]]=1,טבלה20[[#This Row],[CycleNumber]]&gt;5),IF(AND(טבלה20[[#This Row],[LengthofCycle]]=F1324,F1326=F1323,F1325=F1322),1,""),"")</f>
        <v/>
      </c>
      <c r="O1327" t="str">
        <f>IF(OR(טבלה20[[#This Row],[פעילות]]="",L1326=""),"",IF(טבלה20[[#This Row],[פעילות]]=1,1,0))</f>
        <v/>
      </c>
      <c r="P1327" t="str">
        <f>IF(AND(טבלה20[[#This Row],[הפרש קבוע אחרון]]&lt;&gt;"",טבלה20[[#This Row],[CycleNumber]]&lt;B1328,B1328&lt;&gt;"",טבלה20[[#This Row],[פעילות]]&lt;4),IF(F1328-טבלה20[[#This Row],[LengthofCycle]]=טבלה20[[#This Row],[הפרש קבוע אחרון]],1,0),"")</f>
        <v/>
      </c>
      <c r="Q1327" s="14" t="str">
        <f>IF(טבלה20[[#This Row],[פעילות]]="","",IF(OR(Q1326="",AND(טבלה20[[#This Row],[דילוג]]=1,L1326=3)),1,Q1326+1))</f>
        <v/>
      </c>
      <c r="R1327" s="14" t="str">
        <f>IF(AND(טבלה20[[#This Row],[מחזורי פעילות]]=3,H1328=1,טבלה20[[#This Row],[הפרש קבוע אחרון]]&lt;&gt;J1328),1,"")</f>
        <v/>
      </c>
      <c r="S1327" s="14" t="str">
        <f>IF(AND(טבלה20[[#This Row],[מחזורי פעילות]]=3,H1328=1,טבלה20[[#This Row],[הפרש קבוע אחרון]]=J1328),1,"")</f>
        <v/>
      </c>
      <c r="T1327" s="14" t="str">
        <f>IF(AND(טבלה20[[#This Row],[דילוג]]=1,טבלה20[[#This Row],[הפרש קבוע אחרון]]=J1326,טבלה20[[#This Row],[מחזורי פעילות]]&gt;1),1,"")</f>
        <v/>
      </c>
      <c r="U1327" s="14" t="str">
        <f>IF(OR(AND(טבלה20[[#This Row],[מחזורי פעילות]]&lt;&gt;"",Q1328=""),AND(טבלה20[[#This Row],[פעילות]]=3,Q1328=1)),טבלה20[[#This Row],[מחזורי פעילות]],"")</f>
        <v/>
      </c>
      <c r="V1327" s="14" t="str">
        <f>IF(טבלה20[[#This Row],[באיזה מחזור נעקר אחרי קביעה?]]&lt;&gt;"",1,"")</f>
        <v/>
      </c>
      <c r="W1327" s="14" t="str">
        <f>IF(AND(טבלה20[[#This Row],[באיזה מחזור נעקר אחרי קביעה?]]&lt;&gt;"",טבלה20[[#This Row],[CycleNumber]]&gt;B1328),טבלה20[[#This Row],[באיזה מחזור נעקר אחרי קביעה?]],"")</f>
        <v/>
      </c>
      <c r="X1327" s="14" t="str">
        <f>IF(AND(טבלה20[[#This Row],[הפרש קבוע אחרון]]&lt;&gt;"",J1326=""),טבלה20[[#This Row],[CycleNumber]],"")</f>
        <v/>
      </c>
      <c r="Y1327" s="14" t="str">
        <f>IF(OR(טבלה20[[#This Row],[CycleNumber]]&gt;B1328,B1328=""),טבלה20[[#This Row],[CycleNumber]],"")</f>
        <v/>
      </c>
      <c r="Z13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7" t="s">
        <v>108</v>
      </c>
      <c r="AS1327">
        <v>2</v>
      </c>
      <c r="AT1327">
        <v>32</v>
      </c>
      <c r="AU1327" t="str">
        <f t="shared" si="43"/>
        <v/>
      </c>
      <c r="AV1327" t="str">
        <f t="shared" si="44"/>
        <v/>
      </c>
    </row>
    <row r="1328" spans="1:48" x14ac:dyDescent="0.25">
      <c r="A1328" t="s">
        <v>108</v>
      </c>
      <c r="B1328">
        <v>4</v>
      </c>
      <c r="C1328">
        <v>1</v>
      </c>
      <c r="D1328">
        <v>1</v>
      </c>
      <c r="E1328">
        <v>0</v>
      </c>
      <c r="F1328">
        <v>28</v>
      </c>
      <c r="G1328">
        <f>טבלה20[[#This Row],[LengthofCycle]]+1</f>
        <v>29</v>
      </c>
      <c r="H1328" t="str">
        <f>IF(טבלה20[[#This Row],[CycleNumber]]&gt;2,IF(AND(טבלה20[[#This Row],[LengthofCycle]]-F1327=F1327-F1326,טבלה20[[#This Row],[LengthofCycle]]-F1327&lt;&gt;0),1,""),"")</f>
        <v/>
      </c>
      <c r="I1328" t="str">
        <f>IF(טבלה20[[#This Row],[דילוג]]=1,SUM(H1328:H1329),"")</f>
        <v/>
      </c>
      <c r="J1328" t="str">
        <f>IF(AND(טבלה20[[#This Row],[CycleNumber]]&gt;B1327,טבלה20[[#This Row],[CycleNumber]]&gt;2),IF(טבלה20[[#This Row],[דילוג]]=1,טבלה20[[#This Row],[LengthofCycle]]-F1327,J1327),"")</f>
        <v/>
      </c>
      <c r="K1328">
        <f>IF(AND(טבלה20[[#This Row],[CycleNumber]]&gt;B1327,טבלה20[[#This Row],[CycleNumber]]&gt;2),IF(טבלה20[[#This Row],[דילוג]]=1,1,IF(MAX(K1326:K1327)=1,1,IF(טבלה20[[#This Row],[LengthofCycle]]-F1327&lt;&gt;טבלה20[[#This Row],[הפרש קבוע אחרון]],0,""))),"")</f>
        <v>0</v>
      </c>
      <c r="L1328" t="str">
        <f>IF(טבלה20[[#This Row],[CycleNumber]]&lt;3,"",IF(טבלה20[[#This Row],[דילוג]]=1,1,IF(L1327="","",IF(טבלה20[[#This Row],[LengthofCycle]]-F1327=טבלה20[[#This Row],[הפרש קבוע אחרון]],1,IF(L1327+1&gt;3,"",L1327+1)))))</f>
        <v/>
      </c>
      <c r="M1328" t="str">
        <f>IF(AND(טבלה20[[#This Row],[פעילות]]=1,L1329=2,L1330=1,B1330&gt;טבלה20[[#This Row],[CycleNumber]]),1,"")</f>
        <v/>
      </c>
      <c r="N1328" t="str">
        <f>IF(AND(טבלה20[[#This Row],[האם יש לאישה וסת דילוג?]]=1,טבלה20[[#This Row],[CycleNumber]]&gt;5),IF(AND(טבלה20[[#This Row],[LengthofCycle]]=F1325,F1327=F1324,F1326=F1323),1,""),"")</f>
        <v/>
      </c>
      <c r="O1328" t="str">
        <f>IF(OR(טבלה20[[#This Row],[פעילות]]="",L1327=""),"",IF(טבלה20[[#This Row],[פעילות]]=1,1,0))</f>
        <v/>
      </c>
      <c r="P1328" t="str">
        <f>IF(AND(טבלה20[[#This Row],[הפרש קבוע אחרון]]&lt;&gt;"",טבלה20[[#This Row],[CycleNumber]]&lt;B1329,B1329&lt;&gt;"",טבלה20[[#This Row],[פעילות]]&lt;4),IF(F1329-טבלה20[[#This Row],[LengthofCycle]]=טבלה20[[#This Row],[הפרש קבוע אחרון]],1,0),"")</f>
        <v/>
      </c>
      <c r="Q1328" s="14" t="str">
        <f>IF(טבלה20[[#This Row],[פעילות]]="","",IF(OR(Q1327="",AND(טבלה20[[#This Row],[דילוג]]=1,L1327=3)),1,Q1327+1))</f>
        <v/>
      </c>
      <c r="R1328" s="14" t="str">
        <f>IF(AND(טבלה20[[#This Row],[מחזורי פעילות]]=3,H1329=1,טבלה20[[#This Row],[הפרש קבוע אחרון]]&lt;&gt;J1329),1,"")</f>
        <v/>
      </c>
      <c r="S1328" s="14" t="str">
        <f>IF(AND(טבלה20[[#This Row],[מחזורי פעילות]]=3,H1329=1,טבלה20[[#This Row],[הפרש קבוע אחרון]]=J1329),1,"")</f>
        <v/>
      </c>
      <c r="T1328" s="14" t="str">
        <f>IF(AND(טבלה20[[#This Row],[דילוג]]=1,טבלה20[[#This Row],[הפרש קבוע אחרון]]=J1327,טבלה20[[#This Row],[מחזורי פעילות]]&gt;1),1,"")</f>
        <v/>
      </c>
      <c r="U1328" s="14" t="str">
        <f>IF(OR(AND(טבלה20[[#This Row],[מחזורי פעילות]]&lt;&gt;"",Q1329=""),AND(טבלה20[[#This Row],[פעילות]]=3,Q1329=1)),טבלה20[[#This Row],[מחזורי פעילות]],"")</f>
        <v/>
      </c>
      <c r="V1328" s="14" t="str">
        <f>IF(טבלה20[[#This Row],[באיזה מחזור נעקר אחרי קביעה?]]&lt;&gt;"",1,"")</f>
        <v/>
      </c>
      <c r="W1328" s="14" t="str">
        <f>IF(AND(טבלה20[[#This Row],[באיזה מחזור נעקר אחרי קביעה?]]&lt;&gt;"",טבלה20[[#This Row],[CycleNumber]]&gt;B1329),טבלה20[[#This Row],[באיזה מחזור נעקר אחרי קביעה?]],"")</f>
        <v/>
      </c>
      <c r="X1328" s="14" t="str">
        <f>IF(AND(טבלה20[[#This Row],[הפרש קבוע אחרון]]&lt;&gt;"",J1327=""),טבלה20[[#This Row],[CycleNumber]],"")</f>
        <v/>
      </c>
      <c r="Y1328" s="14" t="str">
        <f>IF(OR(טבלה20[[#This Row],[CycleNumber]]&gt;B1329,B1329=""),טבלה20[[#This Row],[CycleNumber]],"")</f>
        <v/>
      </c>
      <c r="Z13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8" t="s">
        <v>108</v>
      </c>
      <c r="AS1328">
        <v>3</v>
      </c>
      <c r="AT1328">
        <v>32</v>
      </c>
      <c r="AU1328">
        <f t="shared" si="43"/>
        <v>0</v>
      </c>
      <c r="AV1328" t="str">
        <f t="shared" si="44"/>
        <v/>
      </c>
    </row>
    <row r="1329" spans="1:48" x14ac:dyDescent="0.25">
      <c r="A1329" t="s">
        <v>108</v>
      </c>
      <c r="B1329">
        <v>5</v>
      </c>
      <c r="C1329">
        <v>1</v>
      </c>
      <c r="D1329">
        <v>1</v>
      </c>
      <c r="E1329">
        <v>0</v>
      </c>
      <c r="F1329">
        <v>32</v>
      </c>
      <c r="G1329">
        <f>טבלה20[[#This Row],[LengthofCycle]]+1</f>
        <v>33</v>
      </c>
      <c r="H1329" t="str">
        <f>IF(טבלה20[[#This Row],[CycleNumber]]&gt;2,IF(AND(טבלה20[[#This Row],[LengthofCycle]]-F1328=F1328-F1327,טבלה20[[#This Row],[LengthofCycle]]-F1328&lt;&gt;0),1,""),"")</f>
        <v/>
      </c>
      <c r="I1329" t="str">
        <f>IF(טבלה20[[#This Row],[דילוג]]=1,SUM(H1329:H1330),"")</f>
        <v/>
      </c>
      <c r="J1329" t="str">
        <f>IF(AND(טבלה20[[#This Row],[CycleNumber]]&gt;B1328,טבלה20[[#This Row],[CycleNumber]]&gt;2),IF(טבלה20[[#This Row],[דילוג]]=1,טבלה20[[#This Row],[LengthofCycle]]-F1328,J1328),"")</f>
        <v/>
      </c>
      <c r="K1329">
        <f>IF(AND(טבלה20[[#This Row],[CycleNumber]]&gt;B1328,טבלה20[[#This Row],[CycleNumber]]&gt;2),IF(טבלה20[[#This Row],[דילוג]]=1,1,IF(MAX(K1327:K1328)=1,1,IF(טבלה20[[#This Row],[LengthofCycle]]-F1328&lt;&gt;טבלה20[[#This Row],[הפרש קבוע אחרון]],0,""))),"")</f>
        <v>0</v>
      </c>
      <c r="L1329" t="str">
        <f>IF(טבלה20[[#This Row],[CycleNumber]]&lt;3,"",IF(טבלה20[[#This Row],[דילוג]]=1,1,IF(L1328="","",IF(טבלה20[[#This Row],[LengthofCycle]]-F1328=טבלה20[[#This Row],[הפרש קבוע אחרון]],1,IF(L1328+1&gt;3,"",L1328+1)))))</f>
        <v/>
      </c>
      <c r="M1329" t="str">
        <f>IF(AND(טבלה20[[#This Row],[פעילות]]=1,L1330=2,L1331=1,B1331&gt;טבלה20[[#This Row],[CycleNumber]]),1,"")</f>
        <v/>
      </c>
      <c r="N1329" t="str">
        <f>IF(AND(טבלה20[[#This Row],[האם יש לאישה וסת דילוג?]]=1,טבלה20[[#This Row],[CycleNumber]]&gt;5),IF(AND(טבלה20[[#This Row],[LengthofCycle]]=F1326,F1328=F1325,F1327=F1324),1,""),"")</f>
        <v/>
      </c>
      <c r="O1329" t="str">
        <f>IF(OR(טבלה20[[#This Row],[פעילות]]="",L1328=""),"",IF(טבלה20[[#This Row],[פעילות]]=1,1,0))</f>
        <v/>
      </c>
      <c r="P1329" t="str">
        <f>IF(AND(טבלה20[[#This Row],[הפרש קבוע אחרון]]&lt;&gt;"",טבלה20[[#This Row],[CycleNumber]]&lt;B1330,B1330&lt;&gt;"",טבלה20[[#This Row],[פעילות]]&lt;4),IF(F1330-טבלה20[[#This Row],[LengthofCycle]]=טבלה20[[#This Row],[הפרש קבוע אחרון]],1,0),"")</f>
        <v/>
      </c>
      <c r="Q1329" s="14" t="str">
        <f>IF(טבלה20[[#This Row],[פעילות]]="","",IF(OR(Q1328="",AND(טבלה20[[#This Row],[דילוג]]=1,L1328=3)),1,Q1328+1))</f>
        <v/>
      </c>
      <c r="R1329" s="14" t="str">
        <f>IF(AND(טבלה20[[#This Row],[מחזורי פעילות]]=3,H1330=1,טבלה20[[#This Row],[הפרש קבוע אחרון]]&lt;&gt;J1330),1,"")</f>
        <v/>
      </c>
      <c r="S1329" s="14" t="str">
        <f>IF(AND(טבלה20[[#This Row],[מחזורי פעילות]]=3,H1330=1,טבלה20[[#This Row],[הפרש קבוע אחרון]]=J1330),1,"")</f>
        <v/>
      </c>
      <c r="T1329" s="14" t="str">
        <f>IF(AND(טבלה20[[#This Row],[דילוג]]=1,טבלה20[[#This Row],[הפרש קבוע אחרון]]=J1328,טבלה20[[#This Row],[מחזורי פעילות]]&gt;1),1,"")</f>
        <v/>
      </c>
      <c r="U1329" s="14" t="str">
        <f>IF(OR(AND(טבלה20[[#This Row],[מחזורי פעילות]]&lt;&gt;"",Q1330=""),AND(טבלה20[[#This Row],[פעילות]]=3,Q1330=1)),טבלה20[[#This Row],[מחזורי פעילות]],"")</f>
        <v/>
      </c>
      <c r="V1329" s="14" t="str">
        <f>IF(טבלה20[[#This Row],[באיזה מחזור נעקר אחרי קביעה?]]&lt;&gt;"",1,"")</f>
        <v/>
      </c>
      <c r="W1329" s="14" t="str">
        <f>IF(AND(טבלה20[[#This Row],[באיזה מחזור נעקר אחרי קביעה?]]&lt;&gt;"",טבלה20[[#This Row],[CycleNumber]]&gt;B1330),טבלה20[[#This Row],[באיזה מחזור נעקר אחרי קביעה?]],"")</f>
        <v/>
      </c>
      <c r="X1329" s="14" t="str">
        <f>IF(AND(טבלה20[[#This Row],[הפרש קבוע אחרון]]&lt;&gt;"",J1328=""),טבלה20[[#This Row],[CycleNumber]],"")</f>
        <v/>
      </c>
      <c r="Y1329" s="14" t="str">
        <f>IF(OR(טבלה20[[#This Row],[CycleNumber]]&gt;B1330,B1330=""),טבלה20[[#This Row],[CycleNumber]],"")</f>
        <v/>
      </c>
      <c r="Z13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29" t="s">
        <v>108</v>
      </c>
      <c r="AS1329">
        <v>4</v>
      </c>
      <c r="AT1329">
        <v>28</v>
      </c>
      <c r="AU1329">
        <f t="shared" si="43"/>
        <v>0</v>
      </c>
      <c r="AV1329" t="str">
        <f t="shared" si="44"/>
        <v/>
      </c>
    </row>
    <row r="1330" spans="1:48" x14ac:dyDescent="0.25">
      <c r="A1330" t="s">
        <v>108</v>
      </c>
      <c r="B1330">
        <v>6</v>
      </c>
      <c r="C1330">
        <v>1</v>
      </c>
      <c r="D1330">
        <v>1</v>
      </c>
      <c r="E1330">
        <v>0</v>
      </c>
      <c r="F1330">
        <v>35</v>
      </c>
      <c r="G1330">
        <f>טבלה20[[#This Row],[LengthofCycle]]+1</f>
        <v>36</v>
      </c>
      <c r="H1330" t="str">
        <f>IF(טבלה20[[#This Row],[CycleNumber]]&gt;2,IF(AND(טבלה20[[#This Row],[LengthofCycle]]-F1329=F1329-F1328,טבלה20[[#This Row],[LengthofCycle]]-F1329&lt;&gt;0),1,""),"")</f>
        <v/>
      </c>
      <c r="I1330" t="str">
        <f>IF(טבלה20[[#This Row],[דילוג]]=1,SUM(H1330:H1331),"")</f>
        <v/>
      </c>
      <c r="J1330" t="str">
        <f>IF(AND(טבלה20[[#This Row],[CycleNumber]]&gt;B1329,טבלה20[[#This Row],[CycleNumber]]&gt;2),IF(טבלה20[[#This Row],[דילוג]]=1,טבלה20[[#This Row],[LengthofCycle]]-F1329,J1329),"")</f>
        <v/>
      </c>
      <c r="K1330">
        <f>IF(AND(טבלה20[[#This Row],[CycleNumber]]&gt;B1329,טבלה20[[#This Row],[CycleNumber]]&gt;2),IF(טבלה20[[#This Row],[דילוג]]=1,1,IF(MAX(K1328:K1329)=1,1,IF(טבלה20[[#This Row],[LengthofCycle]]-F1329&lt;&gt;טבלה20[[#This Row],[הפרש קבוע אחרון]],0,""))),"")</f>
        <v>0</v>
      </c>
      <c r="L1330" t="str">
        <f>IF(טבלה20[[#This Row],[CycleNumber]]&lt;3,"",IF(טבלה20[[#This Row],[דילוג]]=1,1,IF(L1329="","",IF(טבלה20[[#This Row],[LengthofCycle]]-F1329=טבלה20[[#This Row],[הפרש קבוע אחרון]],1,IF(L1329+1&gt;3,"",L1329+1)))))</f>
        <v/>
      </c>
      <c r="M1330" t="str">
        <f>IF(AND(טבלה20[[#This Row],[פעילות]]=1,L1331=2,L1332=1,B1332&gt;טבלה20[[#This Row],[CycleNumber]]),1,"")</f>
        <v/>
      </c>
      <c r="N1330" t="str">
        <f>IF(AND(טבלה20[[#This Row],[האם יש לאישה וסת דילוג?]]=1,טבלה20[[#This Row],[CycleNumber]]&gt;5),IF(AND(טבלה20[[#This Row],[LengthofCycle]]=F1327,F1329=F1326,F1328=F1325),1,""),"")</f>
        <v/>
      </c>
      <c r="O1330" t="str">
        <f>IF(OR(טבלה20[[#This Row],[פעילות]]="",L1329=""),"",IF(טבלה20[[#This Row],[פעילות]]=1,1,0))</f>
        <v/>
      </c>
      <c r="P1330" t="str">
        <f>IF(AND(טבלה20[[#This Row],[הפרש קבוע אחרון]]&lt;&gt;"",טבלה20[[#This Row],[CycleNumber]]&lt;B1331,B1331&lt;&gt;"",טבלה20[[#This Row],[פעילות]]&lt;4),IF(F1331-טבלה20[[#This Row],[LengthofCycle]]=טבלה20[[#This Row],[הפרש קבוע אחרון]],1,0),"")</f>
        <v/>
      </c>
      <c r="Q1330" s="14" t="str">
        <f>IF(טבלה20[[#This Row],[פעילות]]="","",IF(OR(Q1329="",AND(טבלה20[[#This Row],[דילוג]]=1,L1329=3)),1,Q1329+1))</f>
        <v/>
      </c>
      <c r="R1330" s="14" t="str">
        <f>IF(AND(טבלה20[[#This Row],[מחזורי פעילות]]=3,H1331=1,טבלה20[[#This Row],[הפרש קבוע אחרון]]&lt;&gt;J1331),1,"")</f>
        <v/>
      </c>
      <c r="S1330" s="14" t="str">
        <f>IF(AND(טבלה20[[#This Row],[מחזורי פעילות]]=3,H1331=1,טבלה20[[#This Row],[הפרש קבוע אחרון]]=J1331),1,"")</f>
        <v/>
      </c>
      <c r="T1330" s="14" t="str">
        <f>IF(AND(טבלה20[[#This Row],[דילוג]]=1,טבלה20[[#This Row],[הפרש קבוע אחרון]]=J1329,טבלה20[[#This Row],[מחזורי פעילות]]&gt;1),1,"")</f>
        <v/>
      </c>
      <c r="U1330" s="14" t="str">
        <f>IF(OR(AND(טבלה20[[#This Row],[מחזורי פעילות]]&lt;&gt;"",Q1331=""),AND(טבלה20[[#This Row],[פעילות]]=3,Q1331=1)),טבלה20[[#This Row],[מחזורי פעילות]],"")</f>
        <v/>
      </c>
      <c r="V1330" s="14" t="str">
        <f>IF(טבלה20[[#This Row],[באיזה מחזור נעקר אחרי קביעה?]]&lt;&gt;"",1,"")</f>
        <v/>
      </c>
      <c r="W1330" s="14" t="str">
        <f>IF(AND(טבלה20[[#This Row],[באיזה מחזור נעקר אחרי קביעה?]]&lt;&gt;"",טבלה20[[#This Row],[CycleNumber]]&gt;B1331),טבלה20[[#This Row],[באיזה מחזור נעקר אחרי קביעה?]],"")</f>
        <v/>
      </c>
      <c r="X1330" s="14" t="str">
        <f>IF(AND(טבלה20[[#This Row],[הפרש קבוע אחרון]]&lt;&gt;"",J1329=""),טבלה20[[#This Row],[CycleNumber]],"")</f>
        <v/>
      </c>
      <c r="Y1330" s="14" t="str">
        <f>IF(OR(טבלה20[[#This Row],[CycleNumber]]&gt;B1331,B1331=""),טבלה20[[#This Row],[CycleNumber]],"")</f>
        <v/>
      </c>
      <c r="Z13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0" t="s">
        <v>108</v>
      </c>
      <c r="AS1330">
        <v>5</v>
      </c>
      <c r="AT1330">
        <v>32</v>
      </c>
      <c r="AU1330">
        <f t="shared" si="43"/>
        <v>0</v>
      </c>
      <c r="AV1330" t="str">
        <f t="shared" si="44"/>
        <v/>
      </c>
    </row>
    <row r="1331" spans="1:48" x14ac:dyDescent="0.25">
      <c r="A1331" t="s">
        <v>108</v>
      </c>
      <c r="B1331">
        <v>7</v>
      </c>
      <c r="C1331">
        <v>1</v>
      </c>
      <c r="D1331">
        <v>1</v>
      </c>
      <c r="E1331">
        <v>0</v>
      </c>
      <c r="F1331">
        <v>30</v>
      </c>
      <c r="G1331">
        <f>טבלה20[[#This Row],[LengthofCycle]]+1</f>
        <v>31</v>
      </c>
      <c r="H1331" t="str">
        <f>IF(טבלה20[[#This Row],[CycleNumber]]&gt;2,IF(AND(טבלה20[[#This Row],[LengthofCycle]]-F1330=F1330-F1329,טבלה20[[#This Row],[LengthofCycle]]-F1330&lt;&gt;0),1,""),"")</f>
        <v/>
      </c>
      <c r="I1331" t="str">
        <f>IF(טבלה20[[#This Row],[דילוג]]=1,SUM(H1331:H1332),"")</f>
        <v/>
      </c>
      <c r="J1331" t="str">
        <f>IF(AND(טבלה20[[#This Row],[CycleNumber]]&gt;B1330,טבלה20[[#This Row],[CycleNumber]]&gt;2),IF(טבלה20[[#This Row],[דילוג]]=1,טבלה20[[#This Row],[LengthofCycle]]-F1330,J1330),"")</f>
        <v/>
      </c>
      <c r="K1331">
        <f>IF(AND(טבלה20[[#This Row],[CycleNumber]]&gt;B1330,טבלה20[[#This Row],[CycleNumber]]&gt;2),IF(טבלה20[[#This Row],[דילוג]]=1,1,IF(MAX(K1329:K1330)=1,1,IF(טבלה20[[#This Row],[LengthofCycle]]-F1330&lt;&gt;טבלה20[[#This Row],[הפרש קבוע אחרון]],0,""))),"")</f>
        <v>0</v>
      </c>
      <c r="L1331" t="str">
        <f>IF(טבלה20[[#This Row],[CycleNumber]]&lt;3,"",IF(טבלה20[[#This Row],[דילוג]]=1,1,IF(L1330="","",IF(טבלה20[[#This Row],[LengthofCycle]]-F1330=טבלה20[[#This Row],[הפרש קבוע אחרון]],1,IF(L1330+1&gt;3,"",L1330+1)))))</f>
        <v/>
      </c>
      <c r="M1331" t="str">
        <f>IF(AND(טבלה20[[#This Row],[פעילות]]=1,L1332=2,L1333=1,B1333&gt;טבלה20[[#This Row],[CycleNumber]]),1,"")</f>
        <v/>
      </c>
      <c r="N1331" t="str">
        <f>IF(AND(טבלה20[[#This Row],[האם יש לאישה וסת דילוג?]]=1,טבלה20[[#This Row],[CycleNumber]]&gt;5),IF(AND(טבלה20[[#This Row],[LengthofCycle]]=F1328,F1330=F1327,F1329=F1326),1,""),"")</f>
        <v/>
      </c>
      <c r="O1331" t="str">
        <f>IF(OR(טבלה20[[#This Row],[פעילות]]="",L1330=""),"",IF(טבלה20[[#This Row],[פעילות]]=1,1,0))</f>
        <v/>
      </c>
      <c r="P1331" t="str">
        <f>IF(AND(טבלה20[[#This Row],[הפרש קבוע אחרון]]&lt;&gt;"",טבלה20[[#This Row],[CycleNumber]]&lt;B1332,B1332&lt;&gt;"",טבלה20[[#This Row],[פעילות]]&lt;4),IF(F1332-טבלה20[[#This Row],[LengthofCycle]]=טבלה20[[#This Row],[הפרש קבוע אחרון]],1,0),"")</f>
        <v/>
      </c>
      <c r="Q1331" s="14" t="str">
        <f>IF(טבלה20[[#This Row],[פעילות]]="","",IF(OR(Q1330="",AND(טבלה20[[#This Row],[דילוג]]=1,L1330=3)),1,Q1330+1))</f>
        <v/>
      </c>
      <c r="R1331" s="14" t="str">
        <f>IF(AND(טבלה20[[#This Row],[מחזורי פעילות]]=3,H1332=1,טבלה20[[#This Row],[הפרש קבוע אחרון]]&lt;&gt;J1332),1,"")</f>
        <v/>
      </c>
      <c r="S1331" s="14" t="str">
        <f>IF(AND(טבלה20[[#This Row],[מחזורי פעילות]]=3,H1332=1,טבלה20[[#This Row],[הפרש קבוע אחרון]]=J1332),1,"")</f>
        <v/>
      </c>
      <c r="T1331" s="14" t="str">
        <f>IF(AND(טבלה20[[#This Row],[דילוג]]=1,טבלה20[[#This Row],[הפרש קבוע אחרון]]=J1330,טבלה20[[#This Row],[מחזורי פעילות]]&gt;1),1,"")</f>
        <v/>
      </c>
      <c r="U1331" s="14" t="str">
        <f>IF(OR(AND(טבלה20[[#This Row],[מחזורי פעילות]]&lt;&gt;"",Q1332=""),AND(טבלה20[[#This Row],[פעילות]]=3,Q1332=1)),טבלה20[[#This Row],[מחזורי פעילות]],"")</f>
        <v/>
      </c>
      <c r="V1331" s="14" t="str">
        <f>IF(טבלה20[[#This Row],[באיזה מחזור נעקר אחרי קביעה?]]&lt;&gt;"",1,"")</f>
        <v/>
      </c>
      <c r="W1331" s="14" t="str">
        <f>IF(AND(טבלה20[[#This Row],[באיזה מחזור נעקר אחרי קביעה?]]&lt;&gt;"",טבלה20[[#This Row],[CycleNumber]]&gt;B1332),טבלה20[[#This Row],[באיזה מחזור נעקר אחרי קביעה?]],"")</f>
        <v/>
      </c>
      <c r="X1331" s="14" t="str">
        <f>IF(AND(טבלה20[[#This Row],[הפרש קבוע אחרון]]&lt;&gt;"",J1330=""),טבלה20[[#This Row],[CycleNumber]],"")</f>
        <v/>
      </c>
      <c r="Y1331" s="14" t="str">
        <f>IF(OR(טבלה20[[#This Row],[CycleNumber]]&gt;B1332,B1332=""),טבלה20[[#This Row],[CycleNumber]],"")</f>
        <v/>
      </c>
      <c r="Z13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1" t="s">
        <v>108</v>
      </c>
      <c r="AS1331">
        <v>6</v>
      </c>
      <c r="AT1331">
        <v>35</v>
      </c>
      <c r="AU1331">
        <f t="shared" si="43"/>
        <v>0</v>
      </c>
      <c r="AV1331" t="str">
        <f t="shared" si="44"/>
        <v/>
      </c>
    </row>
    <row r="1332" spans="1:48" x14ac:dyDescent="0.25">
      <c r="A1332" t="s">
        <v>108</v>
      </c>
      <c r="B1332">
        <v>8</v>
      </c>
      <c r="C1332">
        <v>1</v>
      </c>
      <c r="D1332">
        <v>1</v>
      </c>
      <c r="E1332">
        <v>0</v>
      </c>
      <c r="F1332">
        <v>30</v>
      </c>
      <c r="G1332">
        <f>טבלה20[[#This Row],[LengthofCycle]]+1</f>
        <v>31</v>
      </c>
      <c r="H1332" t="str">
        <f>IF(טבלה20[[#This Row],[CycleNumber]]&gt;2,IF(AND(טבלה20[[#This Row],[LengthofCycle]]-F1331=F1331-F1330,טבלה20[[#This Row],[LengthofCycle]]-F1331&lt;&gt;0),1,""),"")</f>
        <v/>
      </c>
      <c r="I1332" t="str">
        <f>IF(טבלה20[[#This Row],[דילוג]]=1,SUM(H1332:H1333),"")</f>
        <v/>
      </c>
      <c r="J1332" t="str">
        <f>IF(AND(טבלה20[[#This Row],[CycleNumber]]&gt;B1331,טבלה20[[#This Row],[CycleNumber]]&gt;2),IF(טבלה20[[#This Row],[דילוג]]=1,טבלה20[[#This Row],[LengthofCycle]]-F1331,J1331),"")</f>
        <v/>
      </c>
      <c r="K1332">
        <f>IF(AND(טבלה20[[#This Row],[CycleNumber]]&gt;B1331,טבלה20[[#This Row],[CycleNumber]]&gt;2),IF(טבלה20[[#This Row],[דילוג]]=1,1,IF(MAX(K1330:K1331)=1,1,IF(טבלה20[[#This Row],[LengthofCycle]]-F1331&lt;&gt;טבלה20[[#This Row],[הפרש קבוע אחרון]],0,""))),"")</f>
        <v>0</v>
      </c>
      <c r="L1332" t="str">
        <f>IF(טבלה20[[#This Row],[CycleNumber]]&lt;3,"",IF(טבלה20[[#This Row],[דילוג]]=1,1,IF(L1331="","",IF(טבלה20[[#This Row],[LengthofCycle]]-F1331=טבלה20[[#This Row],[הפרש קבוע אחרון]],1,IF(L1331+1&gt;3,"",L1331+1)))))</f>
        <v/>
      </c>
      <c r="M1332" t="str">
        <f>IF(AND(טבלה20[[#This Row],[פעילות]]=1,L1333=2,L1334=1,B1334&gt;טבלה20[[#This Row],[CycleNumber]]),1,"")</f>
        <v/>
      </c>
      <c r="N1332" t="str">
        <f>IF(AND(טבלה20[[#This Row],[האם יש לאישה וסת דילוג?]]=1,טבלה20[[#This Row],[CycleNumber]]&gt;5),IF(AND(טבלה20[[#This Row],[LengthofCycle]]=F1329,F1331=F1328,F1330=F1327),1,""),"")</f>
        <v/>
      </c>
      <c r="O1332" t="str">
        <f>IF(OR(טבלה20[[#This Row],[פעילות]]="",L1331=""),"",IF(טבלה20[[#This Row],[פעילות]]=1,1,0))</f>
        <v/>
      </c>
      <c r="P1332" t="str">
        <f>IF(AND(טבלה20[[#This Row],[הפרש קבוע אחרון]]&lt;&gt;"",טבלה20[[#This Row],[CycleNumber]]&lt;B1333,B1333&lt;&gt;"",טבלה20[[#This Row],[פעילות]]&lt;4),IF(F1333-טבלה20[[#This Row],[LengthofCycle]]=טבלה20[[#This Row],[הפרש קבוע אחרון]],1,0),"")</f>
        <v/>
      </c>
      <c r="Q1332" s="14" t="str">
        <f>IF(טבלה20[[#This Row],[פעילות]]="","",IF(OR(Q1331="",AND(טבלה20[[#This Row],[דילוג]]=1,L1331=3)),1,Q1331+1))</f>
        <v/>
      </c>
      <c r="R1332" s="14" t="str">
        <f>IF(AND(טבלה20[[#This Row],[מחזורי פעילות]]=3,H1333=1,טבלה20[[#This Row],[הפרש קבוע אחרון]]&lt;&gt;J1333),1,"")</f>
        <v/>
      </c>
      <c r="S1332" s="14" t="str">
        <f>IF(AND(טבלה20[[#This Row],[מחזורי פעילות]]=3,H1333=1,טבלה20[[#This Row],[הפרש קבוע אחרון]]=J1333),1,"")</f>
        <v/>
      </c>
      <c r="T1332" s="14" t="str">
        <f>IF(AND(טבלה20[[#This Row],[דילוג]]=1,טבלה20[[#This Row],[הפרש קבוע אחרון]]=J1331,טבלה20[[#This Row],[מחזורי פעילות]]&gt;1),1,"")</f>
        <v/>
      </c>
      <c r="U1332" s="14" t="str">
        <f>IF(OR(AND(טבלה20[[#This Row],[מחזורי פעילות]]&lt;&gt;"",Q1333=""),AND(טבלה20[[#This Row],[פעילות]]=3,Q1333=1)),טבלה20[[#This Row],[מחזורי פעילות]],"")</f>
        <v/>
      </c>
      <c r="V1332" s="14" t="str">
        <f>IF(טבלה20[[#This Row],[באיזה מחזור נעקר אחרי קביעה?]]&lt;&gt;"",1,"")</f>
        <v/>
      </c>
      <c r="W1332" s="14" t="str">
        <f>IF(AND(טבלה20[[#This Row],[באיזה מחזור נעקר אחרי קביעה?]]&lt;&gt;"",טבלה20[[#This Row],[CycleNumber]]&gt;B1333),טבלה20[[#This Row],[באיזה מחזור נעקר אחרי קביעה?]],"")</f>
        <v/>
      </c>
      <c r="X1332" s="14" t="str">
        <f>IF(AND(טבלה20[[#This Row],[הפרש קבוע אחרון]]&lt;&gt;"",J1331=""),טבלה20[[#This Row],[CycleNumber]],"")</f>
        <v/>
      </c>
      <c r="Y1332" s="14" t="str">
        <f>IF(OR(טבלה20[[#This Row],[CycleNumber]]&gt;B1333,B1333=""),טבלה20[[#This Row],[CycleNumber]],"")</f>
        <v/>
      </c>
      <c r="Z13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2" t="s">
        <v>108</v>
      </c>
      <c r="AS1332">
        <v>7</v>
      </c>
      <c r="AT1332">
        <v>30</v>
      </c>
      <c r="AU1332">
        <f t="shared" si="43"/>
        <v>0</v>
      </c>
      <c r="AV1332" t="str">
        <f t="shared" si="44"/>
        <v/>
      </c>
    </row>
    <row r="1333" spans="1:48" x14ac:dyDescent="0.25">
      <c r="A1333" t="s">
        <v>108</v>
      </c>
      <c r="B1333">
        <v>9</v>
      </c>
      <c r="C1333">
        <v>1</v>
      </c>
      <c r="D1333">
        <v>1</v>
      </c>
      <c r="E1333">
        <v>0</v>
      </c>
      <c r="F1333">
        <v>31</v>
      </c>
      <c r="G1333">
        <f>טבלה20[[#This Row],[LengthofCycle]]+1</f>
        <v>32</v>
      </c>
      <c r="H1333" t="str">
        <f>IF(טבלה20[[#This Row],[CycleNumber]]&gt;2,IF(AND(טבלה20[[#This Row],[LengthofCycle]]-F1332=F1332-F1331,טבלה20[[#This Row],[LengthofCycle]]-F1332&lt;&gt;0),1,""),"")</f>
        <v/>
      </c>
      <c r="I1333" t="str">
        <f>IF(טבלה20[[#This Row],[דילוג]]=1,SUM(H1333:H1334),"")</f>
        <v/>
      </c>
      <c r="J1333" t="str">
        <f>IF(AND(טבלה20[[#This Row],[CycleNumber]]&gt;B1332,טבלה20[[#This Row],[CycleNumber]]&gt;2),IF(טבלה20[[#This Row],[דילוג]]=1,טבלה20[[#This Row],[LengthofCycle]]-F1332,J1332),"")</f>
        <v/>
      </c>
      <c r="K1333">
        <f>IF(AND(טבלה20[[#This Row],[CycleNumber]]&gt;B1332,טבלה20[[#This Row],[CycleNumber]]&gt;2),IF(טבלה20[[#This Row],[דילוג]]=1,1,IF(MAX(K1331:K1332)=1,1,IF(טבלה20[[#This Row],[LengthofCycle]]-F1332&lt;&gt;טבלה20[[#This Row],[הפרש קבוע אחרון]],0,""))),"")</f>
        <v>0</v>
      </c>
      <c r="L1333" t="str">
        <f>IF(טבלה20[[#This Row],[CycleNumber]]&lt;3,"",IF(טבלה20[[#This Row],[דילוג]]=1,1,IF(L1332="","",IF(טבלה20[[#This Row],[LengthofCycle]]-F1332=טבלה20[[#This Row],[הפרש קבוע אחרון]],1,IF(L1332+1&gt;3,"",L1332+1)))))</f>
        <v/>
      </c>
      <c r="M1333" t="str">
        <f>IF(AND(טבלה20[[#This Row],[פעילות]]=1,L1334=2,L1335=1,B1335&gt;טבלה20[[#This Row],[CycleNumber]]),1,"")</f>
        <v/>
      </c>
      <c r="N1333" t="str">
        <f>IF(AND(טבלה20[[#This Row],[האם יש לאישה וסת דילוג?]]=1,טבלה20[[#This Row],[CycleNumber]]&gt;5),IF(AND(טבלה20[[#This Row],[LengthofCycle]]=F1330,F1332=F1329,F1331=F1328),1,""),"")</f>
        <v/>
      </c>
      <c r="O1333" t="str">
        <f>IF(OR(טבלה20[[#This Row],[פעילות]]="",L1332=""),"",IF(טבלה20[[#This Row],[פעילות]]=1,1,0))</f>
        <v/>
      </c>
      <c r="P1333" t="str">
        <f>IF(AND(טבלה20[[#This Row],[הפרש קבוע אחרון]]&lt;&gt;"",טבלה20[[#This Row],[CycleNumber]]&lt;B1334,B1334&lt;&gt;"",טבלה20[[#This Row],[פעילות]]&lt;4),IF(F1334-טבלה20[[#This Row],[LengthofCycle]]=טבלה20[[#This Row],[הפרש קבוע אחרון]],1,0),"")</f>
        <v/>
      </c>
      <c r="Q1333" s="14" t="str">
        <f>IF(טבלה20[[#This Row],[פעילות]]="","",IF(OR(Q1332="",AND(טבלה20[[#This Row],[דילוג]]=1,L1332=3)),1,Q1332+1))</f>
        <v/>
      </c>
      <c r="R1333" s="14" t="str">
        <f>IF(AND(טבלה20[[#This Row],[מחזורי פעילות]]=3,H1334=1,טבלה20[[#This Row],[הפרש קבוע אחרון]]&lt;&gt;J1334),1,"")</f>
        <v/>
      </c>
      <c r="S1333" s="14" t="str">
        <f>IF(AND(טבלה20[[#This Row],[מחזורי פעילות]]=3,H1334=1,טבלה20[[#This Row],[הפרש קבוע אחרון]]=J1334),1,"")</f>
        <v/>
      </c>
      <c r="T1333" s="14" t="str">
        <f>IF(AND(טבלה20[[#This Row],[דילוג]]=1,טבלה20[[#This Row],[הפרש קבוע אחרון]]=J1332,טבלה20[[#This Row],[מחזורי פעילות]]&gt;1),1,"")</f>
        <v/>
      </c>
      <c r="U1333" s="14" t="str">
        <f>IF(OR(AND(טבלה20[[#This Row],[מחזורי פעילות]]&lt;&gt;"",Q1334=""),AND(טבלה20[[#This Row],[פעילות]]=3,Q1334=1)),טבלה20[[#This Row],[מחזורי פעילות]],"")</f>
        <v/>
      </c>
      <c r="V1333" s="14" t="str">
        <f>IF(טבלה20[[#This Row],[באיזה מחזור נעקר אחרי קביעה?]]&lt;&gt;"",1,"")</f>
        <v/>
      </c>
      <c r="W1333" s="14" t="str">
        <f>IF(AND(טבלה20[[#This Row],[באיזה מחזור נעקר אחרי קביעה?]]&lt;&gt;"",טבלה20[[#This Row],[CycleNumber]]&gt;B1334),טבלה20[[#This Row],[באיזה מחזור נעקר אחרי קביעה?]],"")</f>
        <v/>
      </c>
      <c r="X1333" s="14" t="str">
        <f>IF(AND(טבלה20[[#This Row],[הפרש קבוע אחרון]]&lt;&gt;"",J1332=""),טבלה20[[#This Row],[CycleNumber]],"")</f>
        <v/>
      </c>
      <c r="Y1333" s="14" t="str">
        <f>IF(OR(טבלה20[[#This Row],[CycleNumber]]&gt;B1334,B1334=""),טבלה20[[#This Row],[CycleNumber]],"")</f>
        <v/>
      </c>
      <c r="Z13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3" t="s">
        <v>108</v>
      </c>
      <c r="AS1333">
        <v>8</v>
      </c>
      <c r="AT1333">
        <v>30</v>
      </c>
      <c r="AU1333">
        <f t="shared" si="43"/>
        <v>0</v>
      </c>
      <c r="AV1333" t="str">
        <f t="shared" si="44"/>
        <v/>
      </c>
    </row>
    <row r="1334" spans="1:48" x14ac:dyDescent="0.25">
      <c r="A1334" t="s">
        <v>108</v>
      </c>
      <c r="B1334">
        <v>10</v>
      </c>
      <c r="C1334">
        <v>1</v>
      </c>
      <c r="D1334">
        <v>1</v>
      </c>
      <c r="E1334">
        <v>0</v>
      </c>
      <c r="F1334">
        <v>29</v>
      </c>
      <c r="G1334">
        <f>טבלה20[[#This Row],[LengthofCycle]]+1</f>
        <v>30</v>
      </c>
      <c r="H1334" t="str">
        <f>IF(טבלה20[[#This Row],[CycleNumber]]&gt;2,IF(AND(טבלה20[[#This Row],[LengthofCycle]]-F1333=F1333-F1332,טבלה20[[#This Row],[LengthofCycle]]-F1333&lt;&gt;0),1,""),"")</f>
        <v/>
      </c>
      <c r="I1334" t="str">
        <f>IF(טבלה20[[#This Row],[דילוג]]=1,SUM(H1334:H1335),"")</f>
        <v/>
      </c>
      <c r="J1334" t="str">
        <f>IF(AND(טבלה20[[#This Row],[CycleNumber]]&gt;B1333,טבלה20[[#This Row],[CycleNumber]]&gt;2),IF(טבלה20[[#This Row],[דילוג]]=1,טבלה20[[#This Row],[LengthofCycle]]-F1333,J1333),"")</f>
        <v/>
      </c>
      <c r="K1334">
        <f>IF(AND(טבלה20[[#This Row],[CycleNumber]]&gt;B1333,טבלה20[[#This Row],[CycleNumber]]&gt;2),IF(טבלה20[[#This Row],[דילוג]]=1,1,IF(MAX(K1332:K1333)=1,1,IF(טבלה20[[#This Row],[LengthofCycle]]-F1333&lt;&gt;טבלה20[[#This Row],[הפרש קבוע אחרון]],0,""))),"")</f>
        <v>0</v>
      </c>
      <c r="L1334" t="str">
        <f>IF(טבלה20[[#This Row],[CycleNumber]]&lt;3,"",IF(טבלה20[[#This Row],[דילוג]]=1,1,IF(L1333="","",IF(טבלה20[[#This Row],[LengthofCycle]]-F1333=טבלה20[[#This Row],[הפרש קבוע אחרון]],1,IF(L1333+1&gt;3,"",L1333+1)))))</f>
        <v/>
      </c>
      <c r="M1334" t="str">
        <f>IF(AND(טבלה20[[#This Row],[פעילות]]=1,L1335=2,L1336=1,B1336&gt;טבלה20[[#This Row],[CycleNumber]]),1,"")</f>
        <v/>
      </c>
      <c r="N1334" t="str">
        <f>IF(AND(טבלה20[[#This Row],[האם יש לאישה וסת דילוג?]]=1,טבלה20[[#This Row],[CycleNumber]]&gt;5),IF(AND(טבלה20[[#This Row],[LengthofCycle]]=F1331,F1333=F1330,F1332=F1329),1,""),"")</f>
        <v/>
      </c>
      <c r="O1334" t="str">
        <f>IF(OR(טבלה20[[#This Row],[פעילות]]="",L1333=""),"",IF(טבלה20[[#This Row],[פעילות]]=1,1,0))</f>
        <v/>
      </c>
      <c r="P1334" t="str">
        <f>IF(AND(טבלה20[[#This Row],[הפרש קבוע אחרון]]&lt;&gt;"",טבלה20[[#This Row],[CycleNumber]]&lt;B1335,B1335&lt;&gt;"",טבלה20[[#This Row],[פעילות]]&lt;4),IF(F1335-טבלה20[[#This Row],[LengthofCycle]]=טבלה20[[#This Row],[הפרש קבוע אחרון]],1,0),"")</f>
        <v/>
      </c>
      <c r="Q1334" s="14" t="str">
        <f>IF(טבלה20[[#This Row],[פעילות]]="","",IF(OR(Q1333="",AND(טבלה20[[#This Row],[דילוג]]=1,L1333=3)),1,Q1333+1))</f>
        <v/>
      </c>
      <c r="R1334" s="14" t="str">
        <f>IF(AND(טבלה20[[#This Row],[מחזורי פעילות]]=3,H1335=1,טבלה20[[#This Row],[הפרש קבוע אחרון]]&lt;&gt;J1335),1,"")</f>
        <v/>
      </c>
      <c r="S1334" s="14" t="str">
        <f>IF(AND(טבלה20[[#This Row],[מחזורי פעילות]]=3,H1335=1,טבלה20[[#This Row],[הפרש קבוע אחרון]]=J1335),1,"")</f>
        <v/>
      </c>
      <c r="T1334" s="14" t="str">
        <f>IF(AND(טבלה20[[#This Row],[דילוג]]=1,טבלה20[[#This Row],[הפרש קבוע אחרון]]=J1333,טבלה20[[#This Row],[מחזורי פעילות]]&gt;1),1,"")</f>
        <v/>
      </c>
      <c r="U1334" s="14" t="str">
        <f>IF(OR(AND(טבלה20[[#This Row],[מחזורי פעילות]]&lt;&gt;"",Q1335=""),AND(טבלה20[[#This Row],[פעילות]]=3,Q1335=1)),טבלה20[[#This Row],[מחזורי פעילות]],"")</f>
        <v/>
      </c>
      <c r="V1334" s="14" t="str">
        <f>IF(טבלה20[[#This Row],[באיזה מחזור נעקר אחרי קביעה?]]&lt;&gt;"",1,"")</f>
        <v/>
      </c>
      <c r="W1334" s="14" t="str">
        <f>IF(AND(טבלה20[[#This Row],[באיזה מחזור נעקר אחרי קביעה?]]&lt;&gt;"",טבלה20[[#This Row],[CycleNumber]]&gt;B1335),טבלה20[[#This Row],[באיזה מחזור נעקר אחרי קביעה?]],"")</f>
        <v/>
      </c>
      <c r="X1334" s="14" t="str">
        <f>IF(AND(טבלה20[[#This Row],[הפרש קבוע אחרון]]&lt;&gt;"",J1333=""),טבלה20[[#This Row],[CycleNumber]],"")</f>
        <v/>
      </c>
      <c r="Y1334" s="14" t="str">
        <f>IF(OR(טבלה20[[#This Row],[CycleNumber]]&gt;B1335,B1335=""),טבלה20[[#This Row],[CycleNumber]],"")</f>
        <v/>
      </c>
      <c r="Z13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4" t="s">
        <v>108</v>
      </c>
      <c r="AS1334">
        <v>9</v>
      </c>
      <c r="AT1334">
        <v>31</v>
      </c>
      <c r="AU1334">
        <f t="shared" si="43"/>
        <v>0</v>
      </c>
      <c r="AV1334" t="str">
        <f t="shared" si="44"/>
        <v/>
      </c>
    </row>
    <row r="1335" spans="1:48" x14ac:dyDescent="0.25">
      <c r="A1335" t="s">
        <v>108</v>
      </c>
      <c r="B1335">
        <v>11</v>
      </c>
      <c r="C1335">
        <v>1</v>
      </c>
      <c r="D1335">
        <v>1</v>
      </c>
      <c r="E1335">
        <v>0</v>
      </c>
      <c r="F1335">
        <v>27</v>
      </c>
      <c r="G1335">
        <f>טבלה20[[#This Row],[LengthofCycle]]+1</f>
        <v>28</v>
      </c>
      <c r="H1335">
        <f>IF(טבלה20[[#This Row],[CycleNumber]]&gt;2,IF(AND(טבלה20[[#This Row],[LengthofCycle]]-F1334=F1334-F1333,טבלה20[[#This Row],[LengthofCycle]]-F1334&lt;&gt;0),1,""),"")</f>
        <v>1</v>
      </c>
      <c r="I1335">
        <f>IF(טבלה20[[#This Row],[דילוג]]=1,SUM(H1335:H1336),"")</f>
        <v>1</v>
      </c>
      <c r="J1335">
        <f>IF(AND(טבלה20[[#This Row],[CycleNumber]]&gt;B1334,טבלה20[[#This Row],[CycleNumber]]&gt;2),IF(טבלה20[[#This Row],[דילוג]]=1,טבלה20[[#This Row],[LengthofCycle]]-F1334,J1334),"")</f>
        <v>-2</v>
      </c>
      <c r="K1335">
        <f>IF(AND(טבלה20[[#This Row],[CycleNumber]]&gt;B1334,טבלה20[[#This Row],[CycleNumber]]&gt;2),IF(טבלה20[[#This Row],[דילוג]]=1,1,IF(MAX(K1333:K1334)=1,1,IF(טבלה20[[#This Row],[LengthofCycle]]-F1334&lt;&gt;טבלה20[[#This Row],[הפרש קבוע אחרון]],0,""))),"")</f>
        <v>1</v>
      </c>
      <c r="L1335">
        <f>IF(טבלה20[[#This Row],[CycleNumber]]&lt;3,"",IF(טבלה20[[#This Row],[דילוג]]=1,1,IF(L1334="","",IF(טבלה20[[#This Row],[LengthofCycle]]-F1334=טבלה20[[#This Row],[הפרש קבוע אחרון]],1,IF(L1334+1&gt;3,"",L1334+1)))))</f>
        <v>1</v>
      </c>
      <c r="M1335" t="str">
        <f>IF(AND(טבלה20[[#This Row],[פעילות]]=1,L1336=2,L1337=1,B1337&gt;טבלה20[[#This Row],[CycleNumber]]),1,"")</f>
        <v/>
      </c>
      <c r="N1335" t="str">
        <f>IF(AND(טבלה20[[#This Row],[האם יש לאישה וסת דילוג?]]=1,טבלה20[[#This Row],[CycleNumber]]&gt;5),IF(AND(טבלה20[[#This Row],[LengthofCycle]]=F1332,F1334=F1331,F1333=F1330),1,""),"")</f>
        <v/>
      </c>
      <c r="O1335" t="str">
        <f>IF(OR(טבלה20[[#This Row],[פעילות]]="",L1334=""),"",IF(טבלה20[[#This Row],[פעילות]]=1,1,0))</f>
        <v/>
      </c>
      <c r="P1335" t="str">
        <f>IF(AND(טבלה20[[#This Row],[הפרש קבוע אחרון]]&lt;&gt;"",טבלה20[[#This Row],[CycleNumber]]&lt;B1336,B1336&lt;&gt;"",טבלה20[[#This Row],[פעילות]]&lt;4),IF(F1336-טבלה20[[#This Row],[LengthofCycle]]=טבלה20[[#This Row],[הפרש קבוע אחרון]],1,0),"")</f>
        <v/>
      </c>
      <c r="Q1335" s="14">
        <f>IF(טבלה20[[#This Row],[פעילות]]="","",IF(OR(Q1334="",AND(טבלה20[[#This Row],[דילוג]]=1,L1334=3)),1,Q1334+1))</f>
        <v>1</v>
      </c>
      <c r="R1335" s="14" t="str">
        <f>IF(AND(טבלה20[[#This Row],[מחזורי פעילות]]=3,H1336=1,טבלה20[[#This Row],[הפרש קבוע אחרון]]&lt;&gt;J1336),1,"")</f>
        <v/>
      </c>
      <c r="S1335" s="14" t="str">
        <f>IF(AND(טבלה20[[#This Row],[מחזורי פעילות]]=3,H1336=1,טבלה20[[#This Row],[הפרש קבוע אחרון]]=J1336),1,"")</f>
        <v/>
      </c>
      <c r="T1335" s="14" t="str">
        <f>IF(AND(טבלה20[[#This Row],[דילוג]]=1,טבלה20[[#This Row],[הפרש קבוע אחרון]]=J1334,טבלה20[[#This Row],[מחזורי פעילות]]&gt;1),1,"")</f>
        <v/>
      </c>
      <c r="U1335" s="14">
        <f>IF(OR(AND(טבלה20[[#This Row],[מחזורי פעילות]]&lt;&gt;"",Q1336=""),AND(טבלה20[[#This Row],[פעילות]]=3,Q1336=1)),טבלה20[[#This Row],[מחזורי פעילות]],"")</f>
        <v>1</v>
      </c>
      <c r="V1335" s="14">
        <f>IF(טבלה20[[#This Row],[באיזה מחזור נעקר אחרי קביעה?]]&lt;&gt;"",1,"")</f>
        <v>1</v>
      </c>
      <c r="W1335" s="14">
        <f>IF(AND(טבלה20[[#This Row],[באיזה מחזור נעקר אחרי קביעה?]]&lt;&gt;"",טבלה20[[#This Row],[CycleNumber]]&gt;B1336),טבלה20[[#This Row],[באיזה מחזור נעקר אחרי קביעה?]],"")</f>
        <v>1</v>
      </c>
      <c r="X1335" s="14">
        <f>IF(AND(טבלה20[[#This Row],[הפרש קבוע אחרון]]&lt;&gt;"",J1334=""),טבלה20[[#This Row],[CycleNumber]],"")</f>
        <v>11</v>
      </c>
      <c r="Y1335" s="14">
        <f>IF(OR(טבלה20[[#This Row],[CycleNumber]]&gt;B1336,B1336=""),טבלה20[[#This Row],[CycleNumber]],"")</f>
        <v>11</v>
      </c>
      <c r="Z13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5" t="s">
        <v>108</v>
      </c>
      <c r="AS1335">
        <v>10</v>
      </c>
      <c r="AT1335">
        <v>29</v>
      </c>
      <c r="AU1335">
        <f t="shared" si="43"/>
        <v>0</v>
      </c>
      <c r="AV1335" t="str">
        <f t="shared" si="44"/>
        <v/>
      </c>
    </row>
    <row r="1336" spans="1:48" x14ac:dyDescent="0.25">
      <c r="A1336" t="s">
        <v>109</v>
      </c>
      <c r="B1336">
        <v>1</v>
      </c>
      <c r="C1336">
        <v>1</v>
      </c>
      <c r="D1336">
        <v>1</v>
      </c>
      <c r="E1336">
        <v>0</v>
      </c>
      <c r="F1336">
        <v>27</v>
      </c>
      <c r="G1336">
        <f>טבלה20[[#This Row],[LengthofCycle]]+1</f>
        <v>28</v>
      </c>
      <c r="H1336" t="str">
        <f>IF(טבלה20[[#This Row],[CycleNumber]]&gt;2,IF(AND(טבלה20[[#This Row],[LengthofCycle]]-F1335=F1335-F1334,טבלה20[[#This Row],[LengthofCycle]]-F1335&lt;&gt;0),1,""),"")</f>
        <v/>
      </c>
      <c r="I1336" t="str">
        <f>IF(טבלה20[[#This Row],[דילוג]]=1,SUM(H1336:H1337),"")</f>
        <v/>
      </c>
      <c r="J1336" t="str">
        <f>IF(AND(טבלה20[[#This Row],[CycleNumber]]&gt;B1335,טבלה20[[#This Row],[CycleNumber]]&gt;2),IF(טבלה20[[#This Row],[דילוג]]=1,טבלה20[[#This Row],[LengthofCycle]]-F1335,J1335),"")</f>
        <v/>
      </c>
      <c r="K1336" t="str">
        <f>IF(AND(טבלה20[[#This Row],[CycleNumber]]&gt;B1335,טבלה20[[#This Row],[CycleNumber]]&gt;2),IF(טבלה20[[#This Row],[דילוג]]=1,1,IF(MAX(K1334:K1335)=1,1,IF(טבלה20[[#This Row],[LengthofCycle]]-F1335&lt;&gt;טבלה20[[#This Row],[הפרש קבוע אחרון]],0,""))),"")</f>
        <v/>
      </c>
      <c r="L1336" t="str">
        <f>IF(טבלה20[[#This Row],[CycleNumber]]&lt;3,"",IF(טבלה20[[#This Row],[דילוג]]=1,1,IF(L1335="","",IF(טבלה20[[#This Row],[LengthofCycle]]-F1335=טבלה20[[#This Row],[הפרש קבוע אחרון]],1,IF(L1335+1&gt;3,"",L1335+1)))))</f>
        <v/>
      </c>
      <c r="M1336" t="str">
        <f>IF(AND(טבלה20[[#This Row],[פעילות]]=1,L1337=2,L1338=1,B1338&gt;טבלה20[[#This Row],[CycleNumber]]),1,"")</f>
        <v/>
      </c>
      <c r="N1336" t="str">
        <f>IF(AND(טבלה20[[#This Row],[האם יש לאישה וסת דילוג?]]=1,טבלה20[[#This Row],[CycleNumber]]&gt;5),IF(AND(טבלה20[[#This Row],[LengthofCycle]]=F1333,F1335=F1332,F1334=F1331),1,""),"")</f>
        <v/>
      </c>
      <c r="O1336" t="str">
        <f>IF(OR(טבלה20[[#This Row],[פעילות]]="",L1335=""),"",IF(טבלה20[[#This Row],[פעילות]]=1,1,0))</f>
        <v/>
      </c>
      <c r="P1336" t="str">
        <f>IF(AND(טבלה20[[#This Row],[הפרש קבוע אחרון]]&lt;&gt;"",טבלה20[[#This Row],[CycleNumber]]&lt;B1337,B1337&lt;&gt;"",טבלה20[[#This Row],[פעילות]]&lt;4),IF(F1337-טבלה20[[#This Row],[LengthofCycle]]=טבלה20[[#This Row],[הפרש קבוע אחרון]],1,0),"")</f>
        <v/>
      </c>
      <c r="Q1336" s="14" t="str">
        <f>IF(טבלה20[[#This Row],[פעילות]]="","",IF(OR(Q1335="",AND(טבלה20[[#This Row],[דילוג]]=1,L1335=3)),1,Q1335+1))</f>
        <v/>
      </c>
      <c r="R1336" s="14" t="str">
        <f>IF(AND(טבלה20[[#This Row],[מחזורי פעילות]]=3,H1337=1,טבלה20[[#This Row],[הפרש קבוע אחרון]]&lt;&gt;J1337),1,"")</f>
        <v/>
      </c>
      <c r="S1336" s="14" t="str">
        <f>IF(AND(טבלה20[[#This Row],[מחזורי פעילות]]=3,H1337=1,טבלה20[[#This Row],[הפרש קבוע אחרון]]=J1337),1,"")</f>
        <v/>
      </c>
      <c r="T1336" s="14" t="str">
        <f>IF(AND(טבלה20[[#This Row],[דילוג]]=1,טבלה20[[#This Row],[הפרש קבוע אחרון]]=J1335,טבלה20[[#This Row],[מחזורי פעילות]]&gt;1),1,"")</f>
        <v/>
      </c>
      <c r="U1336" s="14" t="str">
        <f>IF(OR(AND(טבלה20[[#This Row],[מחזורי פעילות]]&lt;&gt;"",Q1337=""),AND(טבלה20[[#This Row],[פעילות]]=3,Q1337=1)),טבלה20[[#This Row],[מחזורי פעילות]],"")</f>
        <v/>
      </c>
      <c r="V1336" s="14" t="str">
        <f>IF(טבלה20[[#This Row],[באיזה מחזור נעקר אחרי קביעה?]]&lt;&gt;"",1,"")</f>
        <v/>
      </c>
      <c r="W1336" s="14" t="str">
        <f>IF(AND(טבלה20[[#This Row],[באיזה מחזור נעקר אחרי קביעה?]]&lt;&gt;"",טבלה20[[#This Row],[CycleNumber]]&gt;B1337),טבלה20[[#This Row],[באיזה מחזור נעקר אחרי קביעה?]],"")</f>
        <v/>
      </c>
      <c r="X1336" s="14" t="str">
        <f>IF(AND(טבלה20[[#This Row],[הפרש קבוע אחרון]]&lt;&gt;"",J1335=""),טבלה20[[#This Row],[CycleNumber]],"")</f>
        <v/>
      </c>
      <c r="Y1336" s="14" t="str">
        <f>IF(OR(טבלה20[[#This Row],[CycleNumber]]&gt;B1337,B1337=""),טבלה20[[#This Row],[CycleNumber]],"")</f>
        <v/>
      </c>
      <c r="Z13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6" t="s">
        <v>108</v>
      </c>
      <c r="AS1336">
        <v>11</v>
      </c>
      <c r="AT1336">
        <v>27</v>
      </c>
      <c r="AU1336">
        <f t="shared" si="43"/>
        <v>1</v>
      </c>
      <c r="AV1336" t="str">
        <f t="shared" si="44"/>
        <v/>
      </c>
    </row>
    <row r="1337" spans="1:48" x14ac:dyDescent="0.25">
      <c r="A1337" t="s">
        <v>109</v>
      </c>
      <c r="B1337">
        <v>2</v>
      </c>
      <c r="C1337">
        <v>1</v>
      </c>
      <c r="D1337">
        <v>1</v>
      </c>
      <c r="E1337">
        <v>0</v>
      </c>
      <c r="F1337">
        <v>34</v>
      </c>
      <c r="G1337">
        <f>טבלה20[[#This Row],[LengthofCycle]]+1</f>
        <v>35</v>
      </c>
      <c r="H1337" t="str">
        <f>IF(טבלה20[[#This Row],[CycleNumber]]&gt;2,IF(AND(טבלה20[[#This Row],[LengthofCycle]]-F1336=F1336-F1335,טבלה20[[#This Row],[LengthofCycle]]-F1336&lt;&gt;0),1,""),"")</f>
        <v/>
      </c>
      <c r="I1337" t="str">
        <f>IF(טבלה20[[#This Row],[דילוג]]=1,SUM(H1337:H1338),"")</f>
        <v/>
      </c>
      <c r="J1337" t="str">
        <f>IF(AND(טבלה20[[#This Row],[CycleNumber]]&gt;B1336,טבלה20[[#This Row],[CycleNumber]]&gt;2),IF(טבלה20[[#This Row],[דילוג]]=1,טבלה20[[#This Row],[LengthofCycle]]-F1336,J1336),"")</f>
        <v/>
      </c>
      <c r="K1337" t="str">
        <f>IF(AND(טבלה20[[#This Row],[CycleNumber]]&gt;B1336,טבלה20[[#This Row],[CycleNumber]]&gt;2),IF(טבלה20[[#This Row],[דילוג]]=1,1,IF(MAX(K1335:K1336)=1,1,IF(טבלה20[[#This Row],[LengthofCycle]]-F1336&lt;&gt;טבלה20[[#This Row],[הפרש קבוע אחרון]],0,""))),"")</f>
        <v/>
      </c>
      <c r="L1337" t="str">
        <f>IF(טבלה20[[#This Row],[CycleNumber]]&lt;3,"",IF(טבלה20[[#This Row],[דילוג]]=1,1,IF(L1336="","",IF(טבלה20[[#This Row],[LengthofCycle]]-F1336=טבלה20[[#This Row],[הפרש קבוע אחרון]],1,IF(L1336+1&gt;3,"",L1336+1)))))</f>
        <v/>
      </c>
      <c r="M1337" t="str">
        <f>IF(AND(טבלה20[[#This Row],[פעילות]]=1,L1338=2,L1339=1,B1339&gt;טבלה20[[#This Row],[CycleNumber]]),1,"")</f>
        <v/>
      </c>
      <c r="N1337" t="str">
        <f>IF(AND(טבלה20[[#This Row],[האם יש לאישה וסת דילוג?]]=1,טבלה20[[#This Row],[CycleNumber]]&gt;5),IF(AND(טבלה20[[#This Row],[LengthofCycle]]=F1334,F1336=F1333,F1335=F1332),1,""),"")</f>
        <v/>
      </c>
      <c r="O1337" t="str">
        <f>IF(OR(טבלה20[[#This Row],[פעילות]]="",L1336=""),"",IF(טבלה20[[#This Row],[פעילות]]=1,1,0))</f>
        <v/>
      </c>
      <c r="P1337" t="str">
        <f>IF(AND(טבלה20[[#This Row],[הפרש קבוע אחרון]]&lt;&gt;"",טבלה20[[#This Row],[CycleNumber]]&lt;B1338,B1338&lt;&gt;"",טבלה20[[#This Row],[פעילות]]&lt;4),IF(F1338-טבלה20[[#This Row],[LengthofCycle]]=טבלה20[[#This Row],[הפרש קבוע אחרון]],1,0),"")</f>
        <v/>
      </c>
      <c r="Q1337" s="14" t="str">
        <f>IF(טבלה20[[#This Row],[פעילות]]="","",IF(OR(Q1336="",AND(טבלה20[[#This Row],[דילוג]]=1,L1336=3)),1,Q1336+1))</f>
        <v/>
      </c>
      <c r="R1337" s="14" t="str">
        <f>IF(AND(טבלה20[[#This Row],[מחזורי פעילות]]=3,H1338=1,טבלה20[[#This Row],[הפרש קבוע אחרון]]&lt;&gt;J1338),1,"")</f>
        <v/>
      </c>
      <c r="S1337" s="14" t="str">
        <f>IF(AND(טבלה20[[#This Row],[מחזורי פעילות]]=3,H1338=1,טבלה20[[#This Row],[הפרש קבוע אחרון]]=J1338),1,"")</f>
        <v/>
      </c>
      <c r="T1337" s="14" t="str">
        <f>IF(AND(טבלה20[[#This Row],[דילוג]]=1,טבלה20[[#This Row],[הפרש קבוע אחרון]]=J1336,טבלה20[[#This Row],[מחזורי פעילות]]&gt;1),1,"")</f>
        <v/>
      </c>
      <c r="U1337" s="14" t="str">
        <f>IF(OR(AND(טבלה20[[#This Row],[מחזורי פעילות]]&lt;&gt;"",Q1338=""),AND(טבלה20[[#This Row],[פעילות]]=3,Q1338=1)),טבלה20[[#This Row],[מחזורי פעילות]],"")</f>
        <v/>
      </c>
      <c r="V1337" s="14" t="str">
        <f>IF(טבלה20[[#This Row],[באיזה מחזור נעקר אחרי קביעה?]]&lt;&gt;"",1,"")</f>
        <v/>
      </c>
      <c r="W1337" s="14" t="str">
        <f>IF(AND(טבלה20[[#This Row],[באיזה מחזור נעקר אחרי קביעה?]]&lt;&gt;"",טבלה20[[#This Row],[CycleNumber]]&gt;B1338),טבלה20[[#This Row],[באיזה מחזור נעקר אחרי קביעה?]],"")</f>
        <v/>
      </c>
      <c r="X1337" s="14" t="str">
        <f>IF(AND(טבלה20[[#This Row],[הפרש קבוע אחרון]]&lt;&gt;"",J1336=""),טבלה20[[#This Row],[CycleNumber]],"")</f>
        <v/>
      </c>
      <c r="Y1337" s="14" t="str">
        <f>IF(OR(טבלה20[[#This Row],[CycleNumber]]&gt;B1338,B1338=""),טבלה20[[#This Row],[CycleNumber]],"")</f>
        <v/>
      </c>
      <c r="Z13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7" t="s">
        <v>109</v>
      </c>
      <c r="AS1337">
        <v>1</v>
      </c>
      <c r="AT1337">
        <v>27</v>
      </c>
      <c r="AU1337" t="str">
        <f t="shared" si="43"/>
        <v/>
      </c>
      <c r="AV1337" t="str">
        <f t="shared" si="44"/>
        <v/>
      </c>
    </row>
    <row r="1338" spans="1:48" x14ac:dyDescent="0.25">
      <c r="A1338" t="s">
        <v>109</v>
      </c>
      <c r="B1338">
        <v>3</v>
      </c>
      <c r="C1338">
        <v>1</v>
      </c>
      <c r="D1338">
        <v>1</v>
      </c>
      <c r="E1338">
        <v>0</v>
      </c>
      <c r="F1338">
        <v>29</v>
      </c>
      <c r="G1338">
        <f>טבלה20[[#This Row],[LengthofCycle]]+1</f>
        <v>30</v>
      </c>
      <c r="H1338" t="str">
        <f>IF(טבלה20[[#This Row],[CycleNumber]]&gt;2,IF(AND(טבלה20[[#This Row],[LengthofCycle]]-F1337=F1337-F1336,טבלה20[[#This Row],[LengthofCycle]]-F1337&lt;&gt;0),1,""),"")</f>
        <v/>
      </c>
      <c r="I1338" t="str">
        <f>IF(טבלה20[[#This Row],[דילוג]]=1,SUM(H1338:H1339),"")</f>
        <v/>
      </c>
      <c r="J1338" t="str">
        <f>IF(AND(טבלה20[[#This Row],[CycleNumber]]&gt;B1337,טבלה20[[#This Row],[CycleNumber]]&gt;2),IF(טבלה20[[#This Row],[דילוג]]=1,טבלה20[[#This Row],[LengthofCycle]]-F1337,J1337),"")</f>
        <v/>
      </c>
      <c r="K1338">
        <f>IF(AND(טבלה20[[#This Row],[CycleNumber]]&gt;B1337,טבלה20[[#This Row],[CycleNumber]]&gt;2),IF(טבלה20[[#This Row],[דילוג]]=1,1,IF(MAX(K1336:K1337)=1,1,IF(טבלה20[[#This Row],[LengthofCycle]]-F1337&lt;&gt;טבלה20[[#This Row],[הפרש קבוע אחרון]],0,""))),"")</f>
        <v>0</v>
      </c>
      <c r="L1338" t="str">
        <f>IF(טבלה20[[#This Row],[CycleNumber]]&lt;3,"",IF(טבלה20[[#This Row],[דילוג]]=1,1,IF(L1337="","",IF(טבלה20[[#This Row],[LengthofCycle]]-F1337=טבלה20[[#This Row],[הפרש קבוע אחרון]],1,IF(L1337+1&gt;3,"",L1337+1)))))</f>
        <v/>
      </c>
      <c r="M1338" t="str">
        <f>IF(AND(טבלה20[[#This Row],[פעילות]]=1,L1339=2,L1340=1,B1340&gt;טבלה20[[#This Row],[CycleNumber]]),1,"")</f>
        <v/>
      </c>
      <c r="N1338" t="str">
        <f>IF(AND(טבלה20[[#This Row],[האם יש לאישה וסת דילוג?]]=1,טבלה20[[#This Row],[CycleNumber]]&gt;5),IF(AND(טבלה20[[#This Row],[LengthofCycle]]=F1335,F1337=F1334,F1336=F1333),1,""),"")</f>
        <v/>
      </c>
      <c r="O1338" t="str">
        <f>IF(OR(טבלה20[[#This Row],[פעילות]]="",L1337=""),"",IF(טבלה20[[#This Row],[פעילות]]=1,1,0))</f>
        <v/>
      </c>
      <c r="P1338" t="str">
        <f>IF(AND(טבלה20[[#This Row],[הפרש קבוע אחרון]]&lt;&gt;"",טבלה20[[#This Row],[CycleNumber]]&lt;B1339,B1339&lt;&gt;"",טבלה20[[#This Row],[פעילות]]&lt;4),IF(F1339-טבלה20[[#This Row],[LengthofCycle]]=טבלה20[[#This Row],[הפרש קבוע אחרון]],1,0),"")</f>
        <v/>
      </c>
      <c r="Q1338" s="14" t="str">
        <f>IF(טבלה20[[#This Row],[פעילות]]="","",IF(OR(Q1337="",AND(טבלה20[[#This Row],[דילוג]]=1,L1337=3)),1,Q1337+1))</f>
        <v/>
      </c>
      <c r="R1338" s="14" t="str">
        <f>IF(AND(טבלה20[[#This Row],[מחזורי פעילות]]=3,H1339=1,טבלה20[[#This Row],[הפרש קבוע אחרון]]&lt;&gt;J1339),1,"")</f>
        <v/>
      </c>
      <c r="S1338" s="14" t="str">
        <f>IF(AND(טבלה20[[#This Row],[מחזורי פעילות]]=3,H1339=1,טבלה20[[#This Row],[הפרש קבוע אחרון]]=J1339),1,"")</f>
        <v/>
      </c>
      <c r="T1338" s="14" t="str">
        <f>IF(AND(טבלה20[[#This Row],[דילוג]]=1,טבלה20[[#This Row],[הפרש קבוע אחרון]]=J1337,טבלה20[[#This Row],[מחזורי פעילות]]&gt;1),1,"")</f>
        <v/>
      </c>
      <c r="U1338" s="14" t="str">
        <f>IF(OR(AND(טבלה20[[#This Row],[מחזורי פעילות]]&lt;&gt;"",Q1339=""),AND(טבלה20[[#This Row],[פעילות]]=3,Q1339=1)),טבלה20[[#This Row],[מחזורי פעילות]],"")</f>
        <v/>
      </c>
      <c r="V1338" s="14" t="str">
        <f>IF(טבלה20[[#This Row],[באיזה מחזור נעקר אחרי קביעה?]]&lt;&gt;"",1,"")</f>
        <v/>
      </c>
      <c r="W1338" s="14" t="str">
        <f>IF(AND(טבלה20[[#This Row],[באיזה מחזור נעקר אחרי קביעה?]]&lt;&gt;"",טבלה20[[#This Row],[CycleNumber]]&gt;B1339),טבלה20[[#This Row],[באיזה מחזור נעקר אחרי קביעה?]],"")</f>
        <v/>
      </c>
      <c r="X1338" s="14" t="str">
        <f>IF(AND(טבלה20[[#This Row],[הפרש קבוע אחרון]]&lt;&gt;"",J1337=""),טבלה20[[#This Row],[CycleNumber]],"")</f>
        <v/>
      </c>
      <c r="Y1338" s="14" t="str">
        <f>IF(OR(טבלה20[[#This Row],[CycleNumber]]&gt;B1339,B1339=""),טבלה20[[#This Row],[CycleNumber]],"")</f>
        <v/>
      </c>
      <c r="Z13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8" t="s">
        <v>109</v>
      </c>
      <c r="AS1338">
        <v>2</v>
      </c>
      <c r="AT1338">
        <v>34</v>
      </c>
      <c r="AU1338" t="str">
        <f t="shared" si="43"/>
        <v/>
      </c>
      <c r="AV1338" t="str">
        <f t="shared" si="44"/>
        <v/>
      </c>
    </row>
    <row r="1339" spans="1:48" x14ac:dyDescent="0.25">
      <c r="A1339" t="s">
        <v>109</v>
      </c>
      <c r="B1339">
        <v>4</v>
      </c>
      <c r="C1339">
        <v>1</v>
      </c>
      <c r="D1339">
        <v>1</v>
      </c>
      <c r="E1339">
        <v>0</v>
      </c>
      <c r="F1339">
        <v>35</v>
      </c>
      <c r="G1339">
        <f>טבלה20[[#This Row],[LengthofCycle]]+1</f>
        <v>36</v>
      </c>
      <c r="H1339" t="str">
        <f>IF(טבלה20[[#This Row],[CycleNumber]]&gt;2,IF(AND(טבלה20[[#This Row],[LengthofCycle]]-F1338=F1338-F1337,טבלה20[[#This Row],[LengthofCycle]]-F1338&lt;&gt;0),1,""),"")</f>
        <v/>
      </c>
      <c r="I1339" t="str">
        <f>IF(טבלה20[[#This Row],[דילוג]]=1,SUM(H1339:H1340),"")</f>
        <v/>
      </c>
      <c r="J1339" t="str">
        <f>IF(AND(טבלה20[[#This Row],[CycleNumber]]&gt;B1338,טבלה20[[#This Row],[CycleNumber]]&gt;2),IF(טבלה20[[#This Row],[דילוג]]=1,טבלה20[[#This Row],[LengthofCycle]]-F1338,J1338),"")</f>
        <v/>
      </c>
      <c r="K1339">
        <f>IF(AND(טבלה20[[#This Row],[CycleNumber]]&gt;B1338,טבלה20[[#This Row],[CycleNumber]]&gt;2),IF(טבלה20[[#This Row],[דילוג]]=1,1,IF(MAX(K1337:K1338)=1,1,IF(טבלה20[[#This Row],[LengthofCycle]]-F1338&lt;&gt;טבלה20[[#This Row],[הפרש קבוע אחרון]],0,""))),"")</f>
        <v>0</v>
      </c>
      <c r="L1339" t="str">
        <f>IF(טבלה20[[#This Row],[CycleNumber]]&lt;3,"",IF(טבלה20[[#This Row],[דילוג]]=1,1,IF(L1338="","",IF(טבלה20[[#This Row],[LengthofCycle]]-F1338=טבלה20[[#This Row],[הפרש קבוע אחרון]],1,IF(L1338+1&gt;3,"",L1338+1)))))</f>
        <v/>
      </c>
      <c r="M1339" t="str">
        <f>IF(AND(טבלה20[[#This Row],[פעילות]]=1,L1340=2,L1341=1,B1341&gt;טבלה20[[#This Row],[CycleNumber]]),1,"")</f>
        <v/>
      </c>
      <c r="N1339" t="str">
        <f>IF(AND(טבלה20[[#This Row],[האם יש לאישה וסת דילוג?]]=1,טבלה20[[#This Row],[CycleNumber]]&gt;5),IF(AND(טבלה20[[#This Row],[LengthofCycle]]=F1336,F1338=F1335,F1337=F1334),1,""),"")</f>
        <v/>
      </c>
      <c r="O1339" t="str">
        <f>IF(OR(טבלה20[[#This Row],[פעילות]]="",L1338=""),"",IF(טבלה20[[#This Row],[פעילות]]=1,1,0))</f>
        <v/>
      </c>
      <c r="P1339" t="str">
        <f>IF(AND(טבלה20[[#This Row],[הפרש קבוע אחרון]]&lt;&gt;"",טבלה20[[#This Row],[CycleNumber]]&lt;B1340,B1340&lt;&gt;"",טבלה20[[#This Row],[פעילות]]&lt;4),IF(F1340-טבלה20[[#This Row],[LengthofCycle]]=טבלה20[[#This Row],[הפרש קבוע אחרון]],1,0),"")</f>
        <v/>
      </c>
      <c r="Q1339" s="14" t="str">
        <f>IF(טבלה20[[#This Row],[פעילות]]="","",IF(OR(Q1338="",AND(טבלה20[[#This Row],[דילוג]]=1,L1338=3)),1,Q1338+1))</f>
        <v/>
      </c>
      <c r="R1339" s="14" t="str">
        <f>IF(AND(טבלה20[[#This Row],[מחזורי פעילות]]=3,H1340=1,טבלה20[[#This Row],[הפרש קבוע אחרון]]&lt;&gt;J1340),1,"")</f>
        <v/>
      </c>
      <c r="S1339" s="14" t="str">
        <f>IF(AND(טבלה20[[#This Row],[מחזורי פעילות]]=3,H1340=1,טבלה20[[#This Row],[הפרש קבוע אחרון]]=J1340),1,"")</f>
        <v/>
      </c>
      <c r="T1339" s="14" t="str">
        <f>IF(AND(טבלה20[[#This Row],[דילוג]]=1,טבלה20[[#This Row],[הפרש קבוע אחרון]]=J1338,טבלה20[[#This Row],[מחזורי פעילות]]&gt;1),1,"")</f>
        <v/>
      </c>
      <c r="U1339" s="14" t="str">
        <f>IF(OR(AND(טבלה20[[#This Row],[מחזורי פעילות]]&lt;&gt;"",Q1340=""),AND(טבלה20[[#This Row],[פעילות]]=3,Q1340=1)),טבלה20[[#This Row],[מחזורי פעילות]],"")</f>
        <v/>
      </c>
      <c r="V1339" s="14" t="str">
        <f>IF(טבלה20[[#This Row],[באיזה מחזור נעקר אחרי קביעה?]]&lt;&gt;"",1,"")</f>
        <v/>
      </c>
      <c r="W1339" s="14" t="str">
        <f>IF(AND(טבלה20[[#This Row],[באיזה מחזור נעקר אחרי קביעה?]]&lt;&gt;"",טבלה20[[#This Row],[CycleNumber]]&gt;B1340),טבלה20[[#This Row],[באיזה מחזור נעקר אחרי קביעה?]],"")</f>
        <v/>
      </c>
      <c r="X1339" s="14" t="str">
        <f>IF(AND(טבלה20[[#This Row],[הפרש קבוע אחרון]]&lt;&gt;"",J1338=""),טבלה20[[#This Row],[CycleNumber]],"")</f>
        <v/>
      </c>
      <c r="Y1339" s="14" t="str">
        <f>IF(OR(טבלה20[[#This Row],[CycleNumber]]&gt;B1340,B1340=""),טבלה20[[#This Row],[CycleNumber]],"")</f>
        <v/>
      </c>
      <c r="Z13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39" t="s">
        <v>109</v>
      </c>
      <c r="AS1339">
        <v>3</v>
      </c>
      <c r="AT1339">
        <v>29</v>
      </c>
      <c r="AU1339">
        <f t="shared" si="43"/>
        <v>0</v>
      </c>
      <c r="AV1339" t="str">
        <f t="shared" si="44"/>
        <v/>
      </c>
    </row>
    <row r="1340" spans="1:48" x14ac:dyDescent="0.25">
      <c r="A1340" t="s">
        <v>109</v>
      </c>
      <c r="B1340">
        <v>5</v>
      </c>
      <c r="C1340">
        <v>1</v>
      </c>
      <c r="D1340">
        <v>1</v>
      </c>
      <c r="E1340">
        <v>0</v>
      </c>
      <c r="F1340">
        <v>28</v>
      </c>
      <c r="G1340">
        <f>טבלה20[[#This Row],[LengthofCycle]]+1</f>
        <v>29</v>
      </c>
      <c r="H1340" t="str">
        <f>IF(טבלה20[[#This Row],[CycleNumber]]&gt;2,IF(AND(טבלה20[[#This Row],[LengthofCycle]]-F1339=F1339-F1338,טבלה20[[#This Row],[LengthofCycle]]-F1339&lt;&gt;0),1,""),"")</f>
        <v/>
      </c>
      <c r="I1340" t="str">
        <f>IF(טבלה20[[#This Row],[דילוג]]=1,SUM(H1340:H1341),"")</f>
        <v/>
      </c>
      <c r="J1340" t="str">
        <f>IF(AND(טבלה20[[#This Row],[CycleNumber]]&gt;B1339,טבלה20[[#This Row],[CycleNumber]]&gt;2),IF(טבלה20[[#This Row],[דילוג]]=1,טבלה20[[#This Row],[LengthofCycle]]-F1339,J1339),"")</f>
        <v/>
      </c>
      <c r="K1340">
        <f>IF(AND(טבלה20[[#This Row],[CycleNumber]]&gt;B1339,טבלה20[[#This Row],[CycleNumber]]&gt;2),IF(טבלה20[[#This Row],[דילוג]]=1,1,IF(MAX(K1338:K1339)=1,1,IF(טבלה20[[#This Row],[LengthofCycle]]-F1339&lt;&gt;טבלה20[[#This Row],[הפרש קבוע אחרון]],0,""))),"")</f>
        <v>0</v>
      </c>
      <c r="L1340" t="str">
        <f>IF(טבלה20[[#This Row],[CycleNumber]]&lt;3,"",IF(טבלה20[[#This Row],[דילוג]]=1,1,IF(L1339="","",IF(טבלה20[[#This Row],[LengthofCycle]]-F1339=טבלה20[[#This Row],[הפרש קבוע אחרון]],1,IF(L1339+1&gt;3,"",L1339+1)))))</f>
        <v/>
      </c>
      <c r="M1340" t="str">
        <f>IF(AND(טבלה20[[#This Row],[פעילות]]=1,L1341=2,L1342=1,B1342&gt;טבלה20[[#This Row],[CycleNumber]]),1,"")</f>
        <v/>
      </c>
      <c r="N1340" t="str">
        <f>IF(AND(טבלה20[[#This Row],[האם יש לאישה וסת דילוג?]]=1,טבלה20[[#This Row],[CycleNumber]]&gt;5),IF(AND(טבלה20[[#This Row],[LengthofCycle]]=F1337,F1339=F1336,F1338=F1335),1,""),"")</f>
        <v/>
      </c>
      <c r="O1340" t="str">
        <f>IF(OR(טבלה20[[#This Row],[פעילות]]="",L1339=""),"",IF(טבלה20[[#This Row],[פעילות]]=1,1,0))</f>
        <v/>
      </c>
      <c r="P1340" t="str">
        <f>IF(AND(טבלה20[[#This Row],[הפרש קבוע אחרון]]&lt;&gt;"",טבלה20[[#This Row],[CycleNumber]]&lt;B1341,B1341&lt;&gt;"",טבלה20[[#This Row],[פעילות]]&lt;4),IF(F1341-טבלה20[[#This Row],[LengthofCycle]]=טבלה20[[#This Row],[הפרש קבוע אחרון]],1,0),"")</f>
        <v/>
      </c>
      <c r="Q1340" s="14" t="str">
        <f>IF(טבלה20[[#This Row],[פעילות]]="","",IF(OR(Q1339="",AND(טבלה20[[#This Row],[דילוג]]=1,L1339=3)),1,Q1339+1))</f>
        <v/>
      </c>
      <c r="R1340" s="14" t="str">
        <f>IF(AND(טבלה20[[#This Row],[מחזורי פעילות]]=3,H1341=1,טבלה20[[#This Row],[הפרש קבוע אחרון]]&lt;&gt;J1341),1,"")</f>
        <v/>
      </c>
      <c r="S1340" s="14" t="str">
        <f>IF(AND(טבלה20[[#This Row],[מחזורי פעילות]]=3,H1341=1,טבלה20[[#This Row],[הפרש קבוע אחרון]]=J1341),1,"")</f>
        <v/>
      </c>
      <c r="T1340" s="14" t="str">
        <f>IF(AND(טבלה20[[#This Row],[דילוג]]=1,טבלה20[[#This Row],[הפרש קבוע אחרון]]=J1339,טבלה20[[#This Row],[מחזורי פעילות]]&gt;1),1,"")</f>
        <v/>
      </c>
      <c r="U1340" s="14" t="str">
        <f>IF(OR(AND(טבלה20[[#This Row],[מחזורי פעילות]]&lt;&gt;"",Q1341=""),AND(טבלה20[[#This Row],[פעילות]]=3,Q1341=1)),טבלה20[[#This Row],[מחזורי פעילות]],"")</f>
        <v/>
      </c>
      <c r="V1340" s="14" t="str">
        <f>IF(טבלה20[[#This Row],[באיזה מחזור נעקר אחרי קביעה?]]&lt;&gt;"",1,"")</f>
        <v/>
      </c>
      <c r="W1340" s="14" t="str">
        <f>IF(AND(טבלה20[[#This Row],[באיזה מחזור נעקר אחרי קביעה?]]&lt;&gt;"",טבלה20[[#This Row],[CycleNumber]]&gt;B1341),טבלה20[[#This Row],[באיזה מחזור נעקר אחרי קביעה?]],"")</f>
        <v/>
      </c>
      <c r="X1340" s="14" t="str">
        <f>IF(AND(טבלה20[[#This Row],[הפרש קבוע אחרון]]&lt;&gt;"",J1339=""),טבלה20[[#This Row],[CycleNumber]],"")</f>
        <v/>
      </c>
      <c r="Y1340" s="14" t="str">
        <f>IF(OR(טבלה20[[#This Row],[CycleNumber]]&gt;B1341,B1341=""),טבלה20[[#This Row],[CycleNumber]],"")</f>
        <v/>
      </c>
      <c r="Z13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0" t="s">
        <v>109</v>
      </c>
      <c r="AS1340">
        <v>4</v>
      </c>
      <c r="AT1340">
        <v>35</v>
      </c>
      <c r="AU1340">
        <f t="shared" si="43"/>
        <v>0</v>
      </c>
      <c r="AV1340" t="str">
        <f t="shared" si="44"/>
        <v/>
      </c>
    </row>
    <row r="1341" spans="1:48" x14ac:dyDescent="0.25">
      <c r="A1341" t="s">
        <v>109</v>
      </c>
      <c r="B1341">
        <v>6</v>
      </c>
      <c r="C1341">
        <v>1</v>
      </c>
      <c r="D1341">
        <v>1</v>
      </c>
      <c r="E1341">
        <v>0</v>
      </c>
      <c r="F1341">
        <v>44</v>
      </c>
      <c r="G1341">
        <f>טבלה20[[#This Row],[LengthofCycle]]+1</f>
        <v>45</v>
      </c>
      <c r="H1341" t="str">
        <f>IF(טבלה20[[#This Row],[CycleNumber]]&gt;2,IF(AND(טבלה20[[#This Row],[LengthofCycle]]-F1340=F1340-F1339,טבלה20[[#This Row],[LengthofCycle]]-F1340&lt;&gt;0),1,""),"")</f>
        <v/>
      </c>
      <c r="I1341" t="str">
        <f>IF(טבלה20[[#This Row],[דילוג]]=1,SUM(H1341:H1342),"")</f>
        <v/>
      </c>
      <c r="J1341" t="str">
        <f>IF(AND(טבלה20[[#This Row],[CycleNumber]]&gt;B1340,טבלה20[[#This Row],[CycleNumber]]&gt;2),IF(טבלה20[[#This Row],[דילוג]]=1,טבלה20[[#This Row],[LengthofCycle]]-F1340,J1340),"")</f>
        <v/>
      </c>
      <c r="K1341">
        <f>IF(AND(טבלה20[[#This Row],[CycleNumber]]&gt;B1340,טבלה20[[#This Row],[CycleNumber]]&gt;2),IF(טבלה20[[#This Row],[דילוג]]=1,1,IF(MAX(K1339:K1340)=1,1,IF(טבלה20[[#This Row],[LengthofCycle]]-F1340&lt;&gt;טבלה20[[#This Row],[הפרש קבוע אחרון]],0,""))),"")</f>
        <v>0</v>
      </c>
      <c r="L1341" t="str">
        <f>IF(טבלה20[[#This Row],[CycleNumber]]&lt;3,"",IF(טבלה20[[#This Row],[דילוג]]=1,1,IF(L1340="","",IF(טבלה20[[#This Row],[LengthofCycle]]-F1340=טבלה20[[#This Row],[הפרש קבוע אחרון]],1,IF(L1340+1&gt;3,"",L1340+1)))))</f>
        <v/>
      </c>
      <c r="M1341" t="str">
        <f>IF(AND(טבלה20[[#This Row],[פעילות]]=1,L1342=2,L1343=1,B1343&gt;טבלה20[[#This Row],[CycleNumber]]),1,"")</f>
        <v/>
      </c>
      <c r="N1341" t="str">
        <f>IF(AND(טבלה20[[#This Row],[האם יש לאישה וסת דילוג?]]=1,טבלה20[[#This Row],[CycleNumber]]&gt;5),IF(AND(טבלה20[[#This Row],[LengthofCycle]]=F1338,F1340=F1337,F1339=F1336),1,""),"")</f>
        <v/>
      </c>
      <c r="O1341" t="str">
        <f>IF(OR(טבלה20[[#This Row],[פעילות]]="",L1340=""),"",IF(טבלה20[[#This Row],[פעילות]]=1,1,0))</f>
        <v/>
      </c>
      <c r="P1341" t="str">
        <f>IF(AND(טבלה20[[#This Row],[הפרש קבוע אחרון]]&lt;&gt;"",טבלה20[[#This Row],[CycleNumber]]&lt;B1342,B1342&lt;&gt;"",טבלה20[[#This Row],[פעילות]]&lt;4),IF(F1342-טבלה20[[#This Row],[LengthofCycle]]=טבלה20[[#This Row],[הפרש קבוע אחרון]],1,0),"")</f>
        <v/>
      </c>
      <c r="Q1341" s="14" t="str">
        <f>IF(טבלה20[[#This Row],[פעילות]]="","",IF(OR(Q1340="",AND(טבלה20[[#This Row],[דילוג]]=1,L1340=3)),1,Q1340+1))</f>
        <v/>
      </c>
      <c r="R1341" s="14" t="str">
        <f>IF(AND(טבלה20[[#This Row],[מחזורי פעילות]]=3,H1342=1,טבלה20[[#This Row],[הפרש קבוע אחרון]]&lt;&gt;J1342),1,"")</f>
        <v/>
      </c>
      <c r="S1341" s="14" t="str">
        <f>IF(AND(טבלה20[[#This Row],[מחזורי פעילות]]=3,H1342=1,טבלה20[[#This Row],[הפרש קבוע אחרון]]=J1342),1,"")</f>
        <v/>
      </c>
      <c r="T1341" s="14" t="str">
        <f>IF(AND(טבלה20[[#This Row],[דילוג]]=1,טבלה20[[#This Row],[הפרש קבוע אחרון]]=J1340,טבלה20[[#This Row],[מחזורי פעילות]]&gt;1),1,"")</f>
        <v/>
      </c>
      <c r="U1341" s="14" t="str">
        <f>IF(OR(AND(טבלה20[[#This Row],[מחזורי פעילות]]&lt;&gt;"",Q1342=""),AND(טבלה20[[#This Row],[פעילות]]=3,Q1342=1)),טבלה20[[#This Row],[מחזורי פעילות]],"")</f>
        <v/>
      </c>
      <c r="V1341" s="14" t="str">
        <f>IF(טבלה20[[#This Row],[באיזה מחזור נעקר אחרי קביעה?]]&lt;&gt;"",1,"")</f>
        <v/>
      </c>
      <c r="W1341" s="14" t="str">
        <f>IF(AND(טבלה20[[#This Row],[באיזה מחזור נעקר אחרי קביעה?]]&lt;&gt;"",טבלה20[[#This Row],[CycleNumber]]&gt;B1342),טבלה20[[#This Row],[באיזה מחזור נעקר אחרי קביעה?]],"")</f>
        <v/>
      </c>
      <c r="X1341" s="14" t="str">
        <f>IF(AND(טבלה20[[#This Row],[הפרש קבוע אחרון]]&lt;&gt;"",J1340=""),טבלה20[[#This Row],[CycleNumber]],"")</f>
        <v/>
      </c>
      <c r="Y1341" s="14" t="str">
        <f>IF(OR(טבלה20[[#This Row],[CycleNumber]]&gt;B1342,B1342=""),טבלה20[[#This Row],[CycleNumber]],"")</f>
        <v/>
      </c>
      <c r="Z13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1" t="s">
        <v>109</v>
      </c>
      <c r="AS1341">
        <v>5</v>
      </c>
      <c r="AT1341">
        <v>28</v>
      </c>
      <c r="AU1341">
        <f t="shared" si="43"/>
        <v>0</v>
      </c>
      <c r="AV1341" t="str">
        <f t="shared" si="44"/>
        <v/>
      </c>
    </row>
    <row r="1342" spans="1:48" x14ac:dyDescent="0.25">
      <c r="A1342" t="s">
        <v>109</v>
      </c>
      <c r="B1342">
        <v>7</v>
      </c>
      <c r="C1342">
        <v>1</v>
      </c>
      <c r="D1342">
        <v>1</v>
      </c>
      <c r="E1342">
        <v>0</v>
      </c>
      <c r="F1342">
        <v>29</v>
      </c>
      <c r="G1342">
        <f>טבלה20[[#This Row],[LengthofCycle]]+1</f>
        <v>30</v>
      </c>
      <c r="H1342" t="str">
        <f>IF(טבלה20[[#This Row],[CycleNumber]]&gt;2,IF(AND(טבלה20[[#This Row],[LengthofCycle]]-F1341=F1341-F1340,טבלה20[[#This Row],[LengthofCycle]]-F1341&lt;&gt;0),1,""),"")</f>
        <v/>
      </c>
      <c r="I1342" t="str">
        <f>IF(טבלה20[[#This Row],[דילוג]]=1,SUM(H1342:H1343),"")</f>
        <v/>
      </c>
      <c r="J1342" t="str">
        <f>IF(AND(טבלה20[[#This Row],[CycleNumber]]&gt;B1341,טבלה20[[#This Row],[CycleNumber]]&gt;2),IF(טבלה20[[#This Row],[דילוג]]=1,טבלה20[[#This Row],[LengthofCycle]]-F1341,J1341),"")</f>
        <v/>
      </c>
      <c r="K1342">
        <f>IF(AND(טבלה20[[#This Row],[CycleNumber]]&gt;B1341,טבלה20[[#This Row],[CycleNumber]]&gt;2),IF(טבלה20[[#This Row],[דילוג]]=1,1,IF(MAX(K1340:K1341)=1,1,IF(טבלה20[[#This Row],[LengthofCycle]]-F1341&lt;&gt;טבלה20[[#This Row],[הפרש קבוע אחרון]],0,""))),"")</f>
        <v>0</v>
      </c>
      <c r="L1342" t="str">
        <f>IF(טבלה20[[#This Row],[CycleNumber]]&lt;3,"",IF(טבלה20[[#This Row],[דילוג]]=1,1,IF(L1341="","",IF(טבלה20[[#This Row],[LengthofCycle]]-F1341=טבלה20[[#This Row],[הפרש קבוע אחרון]],1,IF(L1341+1&gt;3,"",L1341+1)))))</f>
        <v/>
      </c>
      <c r="M1342" t="str">
        <f>IF(AND(טבלה20[[#This Row],[פעילות]]=1,L1343=2,L1344=1,B1344&gt;טבלה20[[#This Row],[CycleNumber]]),1,"")</f>
        <v/>
      </c>
      <c r="N1342" t="str">
        <f>IF(AND(טבלה20[[#This Row],[האם יש לאישה וסת דילוג?]]=1,טבלה20[[#This Row],[CycleNumber]]&gt;5),IF(AND(טבלה20[[#This Row],[LengthofCycle]]=F1339,F1341=F1338,F1340=F1337),1,""),"")</f>
        <v/>
      </c>
      <c r="O1342" t="str">
        <f>IF(OR(טבלה20[[#This Row],[פעילות]]="",L1341=""),"",IF(טבלה20[[#This Row],[פעילות]]=1,1,0))</f>
        <v/>
      </c>
      <c r="P1342" t="str">
        <f>IF(AND(טבלה20[[#This Row],[הפרש קבוע אחרון]]&lt;&gt;"",טבלה20[[#This Row],[CycleNumber]]&lt;B1343,B1343&lt;&gt;"",טבלה20[[#This Row],[פעילות]]&lt;4),IF(F1343-טבלה20[[#This Row],[LengthofCycle]]=טבלה20[[#This Row],[הפרש קבוע אחרון]],1,0),"")</f>
        <v/>
      </c>
      <c r="Q1342" s="14" t="str">
        <f>IF(טבלה20[[#This Row],[פעילות]]="","",IF(OR(Q1341="",AND(טבלה20[[#This Row],[דילוג]]=1,L1341=3)),1,Q1341+1))</f>
        <v/>
      </c>
      <c r="R1342" s="14" t="str">
        <f>IF(AND(טבלה20[[#This Row],[מחזורי פעילות]]=3,H1343=1,טבלה20[[#This Row],[הפרש קבוע אחרון]]&lt;&gt;J1343),1,"")</f>
        <v/>
      </c>
      <c r="S1342" s="14" t="str">
        <f>IF(AND(טבלה20[[#This Row],[מחזורי פעילות]]=3,H1343=1,טבלה20[[#This Row],[הפרש קבוע אחרון]]=J1343),1,"")</f>
        <v/>
      </c>
      <c r="T1342" s="14" t="str">
        <f>IF(AND(טבלה20[[#This Row],[דילוג]]=1,טבלה20[[#This Row],[הפרש קבוע אחרון]]=J1341,טבלה20[[#This Row],[מחזורי פעילות]]&gt;1),1,"")</f>
        <v/>
      </c>
      <c r="U1342" s="14" t="str">
        <f>IF(OR(AND(טבלה20[[#This Row],[מחזורי פעילות]]&lt;&gt;"",Q1343=""),AND(טבלה20[[#This Row],[פעילות]]=3,Q1343=1)),טבלה20[[#This Row],[מחזורי פעילות]],"")</f>
        <v/>
      </c>
      <c r="V1342" s="14" t="str">
        <f>IF(טבלה20[[#This Row],[באיזה מחזור נעקר אחרי קביעה?]]&lt;&gt;"",1,"")</f>
        <v/>
      </c>
      <c r="W1342" s="14" t="str">
        <f>IF(AND(טבלה20[[#This Row],[באיזה מחזור נעקר אחרי קביעה?]]&lt;&gt;"",טבלה20[[#This Row],[CycleNumber]]&gt;B1343),טבלה20[[#This Row],[באיזה מחזור נעקר אחרי קביעה?]],"")</f>
        <v/>
      </c>
      <c r="X1342" s="14" t="str">
        <f>IF(AND(טבלה20[[#This Row],[הפרש קבוע אחרון]]&lt;&gt;"",J1341=""),טבלה20[[#This Row],[CycleNumber]],"")</f>
        <v/>
      </c>
      <c r="Y1342" s="14" t="str">
        <f>IF(OR(טבלה20[[#This Row],[CycleNumber]]&gt;B1343,B1343=""),טבלה20[[#This Row],[CycleNumber]],"")</f>
        <v/>
      </c>
      <c r="Z13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2" t="s">
        <v>109</v>
      </c>
      <c r="AS1342">
        <v>6</v>
      </c>
      <c r="AT1342">
        <v>44</v>
      </c>
      <c r="AU1342">
        <f t="shared" si="43"/>
        <v>0</v>
      </c>
      <c r="AV1342" t="str">
        <f t="shared" si="44"/>
        <v/>
      </c>
    </row>
    <row r="1343" spans="1:48" x14ac:dyDescent="0.25">
      <c r="A1343" t="s">
        <v>109</v>
      </c>
      <c r="B1343">
        <v>8</v>
      </c>
      <c r="C1343">
        <v>1</v>
      </c>
      <c r="D1343">
        <v>1</v>
      </c>
      <c r="E1343">
        <v>0</v>
      </c>
      <c r="F1343">
        <v>29</v>
      </c>
      <c r="G1343">
        <f>טבלה20[[#This Row],[LengthofCycle]]+1</f>
        <v>30</v>
      </c>
      <c r="H1343" t="str">
        <f>IF(טבלה20[[#This Row],[CycleNumber]]&gt;2,IF(AND(טבלה20[[#This Row],[LengthofCycle]]-F1342=F1342-F1341,טבלה20[[#This Row],[LengthofCycle]]-F1342&lt;&gt;0),1,""),"")</f>
        <v/>
      </c>
      <c r="I1343" t="str">
        <f>IF(טבלה20[[#This Row],[דילוג]]=1,SUM(H1343:H1344),"")</f>
        <v/>
      </c>
      <c r="J1343" t="str">
        <f>IF(AND(טבלה20[[#This Row],[CycleNumber]]&gt;B1342,טבלה20[[#This Row],[CycleNumber]]&gt;2),IF(טבלה20[[#This Row],[דילוג]]=1,טבלה20[[#This Row],[LengthofCycle]]-F1342,J1342),"")</f>
        <v/>
      </c>
      <c r="K1343">
        <f>IF(AND(טבלה20[[#This Row],[CycleNumber]]&gt;B1342,טבלה20[[#This Row],[CycleNumber]]&gt;2),IF(טבלה20[[#This Row],[דילוג]]=1,1,IF(MAX(K1341:K1342)=1,1,IF(טבלה20[[#This Row],[LengthofCycle]]-F1342&lt;&gt;טבלה20[[#This Row],[הפרש קבוע אחרון]],0,""))),"")</f>
        <v>0</v>
      </c>
      <c r="L1343" t="str">
        <f>IF(טבלה20[[#This Row],[CycleNumber]]&lt;3,"",IF(טבלה20[[#This Row],[דילוג]]=1,1,IF(L1342="","",IF(טבלה20[[#This Row],[LengthofCycle]]-F1342=טבלה20[[#This Row],[הפרש קבוע אחרון]],1,IF(L1342+1&gt;3,"",L1342+1)))))</f>
        <v/>
      </c>
      <c r="M1343" t="str">
        <f>IF(AND(טבלה20[[#This Row],[פעילות]]=1,L1344=2,L1345=1,B1345&gt;טבלה20[[#This Row],[CycleNumber]]),1,"")</f>
        <v/>
      </c>
      <c r="N1343" t="str">
        <f>IF(AND(טבלה20[[#This Row],[האם יש לאישה וסת דילוג?]]=1,טבלה20[[#This Row],[CycleNumber]]&gt;5),IF(AND(טבלה20[[#This Row],[LengthofCycle]]=F1340,F1342=F1339,F1341=F1338),1,""),"")</f>
        <v/>
      </c>
      <c r="O1343" t="str">
        <f>IF(OR(טבלה20[[#This Row],[פעילות]]="",L1342=""),"",IF(טבלה20[[#This Row],[פעילות]]=1,1,0))</f>
        <v/>
      </c>
      <c r="P1343" t="str">
        <f>IF(AND(טבלה20[[#This Row],[הפרש קבוע אחרון]]&lt;&gt;"",טבלה20[[#This Row],[CycleNumber]]&lt;B1344,B1344&lt;&gt;"",טבלה20[[#This Row],[פעילות]]&lt;4),IF(F1344-טבלה20[[#This Row],[LengthofCycle]]=טבלה20[[#This Row],[הפרש קבוע אחרון]],1,0),"")</f>
        <v/>
      </c>
      <c r="Q1343" s="14" t="str">
        <f>IF(טבלה20[[#This Row],[פעילות]]="","",IF(OR(Q1342="",AND(טבלה20[[#This Row],[דילוג]]=1,L1342=3)),1,Q1342+1))</f>
        <v/>
      </c>
      <c r="R1343" s="14" t="str">
        <f>IF(AND(טבלה20[[#This Row],[מחזורי פעילות]]=3,H1344=1,טבלה20[[#This Row],[הפרש קבוע אחרון]]&lt;&gt;J1344),1,"")</f>
        <v/>
      </c>
      <c r="S1343" s="14" t="str">
        <f>IF(AND(טבלה20[[#This Row],[מחזורי פעילות]]=3,H1344=1,טבלה20[[#This Row],[הפרש קבוע אחרון]]=J1344),1,"")</f>
        <v/>
      </c>
      <c r="T1343" s="14" t="str">
        <f>IF(AND(טבלה20[[#This Row],[דילוג]]=1,טבלה20[[#This Row],[הפרש קבוע אחרון]]=J1342,טבלה20[[#This Row],[מחזורי פעילות]]&gt;1),1,"")</f>
        <v/>
      </c>
      <c r="U1343" s="14" t="str">
        <f>IF(OR(AND(טבלה20[[#This Row],[מחזורי פעילות]]&lt;&gt;"",Q1344=""),AND(טבלה20[[#This Row],[פעילות]]=3,Q1344=1)),טבלה20[[#This Row],[מחזורי פעילות]],"")</f>
        <v/>
      </c>
      <c r="V1343" s="14" t="str">
        <f>IF(טבלה20[[#This Row],[באיזה מחזור נעקר אחרי קביעה?]]&lt;&gt;"",1,"")</f>
        <v/>
      </c>
      <c r="W1343" s="14" t="str">
        <f>IF(AND(טבלה20[[#This Row],[באיזה מחזור נעקר אחרי קביעה?]]&lt;&gt;"",טבלה20[[#This Row],[CycleNumber]]&gt;B1344),טבלה20[[#This Row],[באיזה מחזור נעקר אחרי קביעה?]],"")</f>
        <v/>
      </c>
      <c r="X1343" s="14" t="str">
        <f>IF(AND(טבלה20[[#This Row],[הפרש קבוע אחרון]]&lt;&gt;"",J1342=""),טבלה20[[#This Row],[CycleNumber]],"")</f>
        <v/>
      </c>
      <c r="Y1343" s="14" t="str">
        <f>IF(OR(טבלה20[[#This Row],[CycleNumber]]&gt;B1344,B1344=""),טבלה20[[#This Row],[CycleNumber]],"")</f>
        <v/>
      </c>
      <c r="Z13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3" t="s">
        <v>109</v>
      </c>
      <c r="AS1343">
        <v>7</v>
      </c>
      <c r="AT1343">
        <v>29</v>
      </c>
      <c r="AU1343">
        <f t="shared" si="43"/>
        <v>0</v>
      </c>
      <c r="AV1343" t="str">
        <f t="shared" si="44"/>
        <v/>
      </c>
    </row>
    <row r="1344" spans="1:48" x14ac:dyDescent="0.25">
      <c r="A1344" t="s">
        <v>109</v>
      </c>
      <c r="B1344">
        <v>9</v>
      </c>
      <c r="C1344">
        <v>1</v>
      </c>
      <c r="D1344">
        <v>1</v>
      </c>
      <c r="E1344">
        <v>0</v>
      </c>
      <c r="F1344">
        <v>48</v>
      </c>
      <c r="G1344">
        <f>טבלה20[[#This Row],[LengthofCycle]]+1</f>
        <v>49</v>
      </c>
      <c r="H1344" t="str">
        <f>IF(טבלה20[[#This Row],[CycleNumber]]&gt;2,IF(AND(טבלה20[[#This Row],[LengthofCycle]]-F1343=F1343-F1342,טבלה20[[#This Row],[LengthofCycle]]-F1343&lt;&gt;0),1,""),"")</f>
        <v/>
      </c>
      <c r="I1344" t="str">
        <f>IF(טבלה20[[#This Row],[דילוג]]=1,SUM(H1344:H1345),"")</f>
        <v/>
      </c>
      <c r="J1344" t="str">
        <f>IF(AND(טבלה20[[#This Row],[CycleNumber]]&gt;B1343,טבלה20[[#This Row],[CycleNumber]]&gt;2),IF(טבלה20[[#This Row],[דילוג]]=1,טבלה20[[#This Row],[LengthofCycle]]-F1343,J1343),"")</f>
        <v/>
      </c>
      <c r="K1344">
        <f>IF(AND(טבלה20[[#This Row],[CycleNumber]]&gt;B1343,טבלה20[[#This Row],[CycleNumber]]&gt;2),IF(טבלה20[[#This Row],[דילוג]]=1,1,IF(MAX(K1342:K1343)=1,1,IF(טבלה20[[#This Row],[LengthofCycle]]-F1343&lt;&gt;טבלה20[[#This Row],[הפרש קבוע אחרון]],0,""))),"")</f>
        <v>0</v>
      </c>
      <c r="L1344" t="str">
        <f>IF(טבלה20[[#This Row],[CycleNumber]]&lt;3,"",IF(טבלה20[[#This Row],[דילוג]]=1,1,IF(L1343="","",IF(טבלה20[[#This Row],[LengthofCycle]]-F1343=טבלה20[[#This Row],[הפרש קבוע אחרון]],1,IF(L1343+1&gt;3,"",L1343+1)))))</f>
        <v/>
      </c>
      <c r="M1344" t="str">
        <f>IF(AND(טבלה20[[#This Row],[פעילות]]=1,L1345=2,L1346=1,B1346&gt;טבלה20[[#This Row],[CycleNumber]]),1,"")</f>
        <v/>
      </c>
      <c r="N1344" t="str">
        <f>IF(AND(טבלה20[[#This Row],[האם יש לאישה וסת דילוג?]]=1,טבלה20[[#This Row],[CycleNumber]]&gt;5),IF(AND(טבלה20[[#This Row],[LengthofCycle]]=F1341,F1343=F1340,F1342=F1339),1,""),"")</f>
        <v/>
      </c>
      <c r="O1344" t="str">
        <f>IF(OR(טבלה20[[#This Row],[פעילות]]="",L1343=""),"",IF(טבלה20[[#This Row],[פעילות]]=1,1,0))</f>
        <v/>
      </c>
      <c r="P1344" t="str">
        <f>IF(AND(טבלה20[[#This Row],[הפרש קבוע אחרון]]&lt;&gt;"",טבלה20[[#This Row],[CycleNumber]]&lt;B1345,B1345&lt;&gt;"",טבלה20[[#This Row],[פעילות]]&lt;4),IF(F1345-טבלה20[[#This Row],[LengthofCycle]]=טבלה20[[#This Row],[הפרש קבוע אחרון]],1,0),"")</f>
        <v/>
      </c>
      <c r="Q1344" s="14" t="str">
        <f>IF(טבלה20[[#This Row],[פעילות]]="","",IF(OR(Q1343="",AND(טבלה20[[#This Row],[דילוג]]=1,L1343=3)),1,Q1343+1))</f>
        <v/>
      </c>
      <c r="R1344" s="14" t="str">
        <f>IF(AND(טבלה20[[#This Row],[מחזורי פעילות]]=3,H1345=1,טבלה20[[#This Row],[הפרש קבוע אחרון]]&lt;&gt;J1345),1,"")</f>
        <v/>
      </c>
      <c r="S1344" s="14" t="str">
        <f>IF(AND(טבלה20[[#This Row],[מחזורי פעילות]]=3,H1345=1,טבלה20[[#This Row],[הפרש קבוע אחרון]]=J1345),1,"")</f>
        <v/>
      </c>
      <c r="T1344" s="14" t="str">
        <f>IF(AND(טבלה20[[#This Row],[דילוג]]=1,טבלה20[[#This Row],[הפרש קבוע אחרון]]=J1343,טבלה20[[#This Row],[מחזורי פעילות]]&gt;1),1,"")</f>
        <v/>
      </c>
      <c r="U1344" s="14" t="str">
        <f>IF(OR(AND(טבלה20[[#This Row],[מחזורי פעילות]]&lt;&gt;"",Q1345=""),AND(טבלה20[[#This Row],[פעילות]]=3,Q1345=1)),טבלה20[[#This Row],[מחזורי פעילות]],"")</f>
        <v/>
      </c>
      <c r="V1344" s="14" t="str">
        <f>IF(טבלה20[[#This Row],[באיזה מחזור נעקר אחרי קביעה?]]&lt;&gt;"",1,"")</f>
        <v/>
      </c>
      <c r="W1344" s="14" t="str">
        <f>IF(AND(טבלה20[[#This Row],[באיזה מחזור נעקר אחרי קביעה?]]&lt;&gt;"",טבלה20[[#This Row],[CycleNumber]]&gt;B1345),טבלה20[[#This Row],[באיזה מחזור נעקר אחרי קביעה?]],"")</f>
        <v/>
      </c>
      <c r="X1344" s="14" t="str">
        <f>IF(AND(טבלה20[[#This Row],[הפרש קבוע אחרון]]&lt;&gt;"",J1343=""),טבלה20[[#This Row],[CycleNumber]],"")</f>
        <v/>
      </c>
      <c r="Y1344" s="14" t="str">
        <f>IF(OR(טבלה20[[#This Row],[CycleNumber]]&gt;B1345,B1345=""),טבלה20[[#This Row],[CycleNumber]],"")</f>
        <v/>
      </c>
      <c r="Z13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4" t="s">
        <v>109</v>
      </c>
      <c r="AS1344">
        <v>8</v>
      </c>
      <c r="AT1344">
        <v>29</v>
      </c>
      <c r="AU1344">
        <f t="shared" si="43"/>
        <v>0</v>
      </c>
      <c r="AV1344" t="str">
        <f t="shared" si="44"/>
        <v/>
      </c>
    </row>
    <row r="1345" spans="1:48" x14ac:dyDescent="0.25">
      <c r="A1345" t="s">
        <v>109</v>
      </c>
      <c r="B1345">
        <v>10</v>
      </c>
      <c r="C1345">
        <v>1</v>
      </c>
      <c r="D1345">
        <v>1</v>
      </c>
      <c r="E1345">
        <v>0</v>
      </c>
      <c r="F1345">
        <v>34</v>
      </c>
      <c r="G1345">
        <f>טבלה20[[#This Row],[LengthofCycle]]+1</f>
        <v>35</v>
      </c>
      <c r="H1345" t="str">
        <f>IF(טבלה20[[#This Row],[CycleNumber]]&gt;2,IF(AND(טבלה20[[#This Row],[LengthofCycle]]-F1344=F1344-F1343,טבלה20[[#This Row],[LengthofCycle]]-F1344&lt;&gt;0),1,""),"")</f>
        <v/>
      </c>
      <c r="I1345" t="str">
        <f>IF(טבלה20[[#This Row],[דילוג]]=1,SUM(H1345:H1346),"")</f>
        <v/>
      </c>
      <c r="J1345" t="str">
        <f>IF(AND(טבלה20[[#This Row],[CycleNumber]]&gt;B1344,טבלה20[[#This Row],[CycleNumber]]&gt;2),IF(טבלה20[[#This Row],[דילוג]]=1,טבלה20[[#This Row],[LengthofCycle]]-F1344,J1344),"")</f>
        <v/>
      </c>
      <c r="K1345">
        <f>IF(AND(טבלה20[[#This Row],[CycleNumber]]&gt;B1344,טבלה20[[#This Row],[CycleNumber]]&gt;2),IF(טבלה20[[#This Row],[דילוג]]=1,1,IF(MAX(K1343:K1344)=1,1,IF(טבלה20[[#This Row],[LengthofCycle]]-F1344&lt;&gt;טבלה20[[#This Row],[הפרש קבוע אחרון]],0,""))),"")</f>
        <v>0</v>
      </c>
      <c r="L1345" t="str">
        <f>IF(טבלה20[[#This Row],[CycleNumber]]&lt;3,"",IF(טבלה20[[#This Row],[דילוג]]=1,1,IF(L1344="","",IF(טבלה20[[#This Row],[LengthofCycle]]-F1344=טבלה20[[#This Row],[הפרש קבוע אחרון]],1,IF(L1344+1&gt;3,"",L1344+1)))))</f>
        <v/>
      </c>
      <c r="M1345" t="str">
        <f>IF(AND(טבלה20[[#This Row],[פעילות]]=1,L1346=2,L1347=1,B1347&gt;טבלה20[[#This Row],[CycleNumber]]),1,"")</f>
        <v/>
      </c>
      <c r="N1345" t="str">
        <f>IF(AND(טבלה20[[#This Row],[האם יש לאישה וסת דילוג?]]=1,טבלה20[[#This Row],[CycleNumber]]&gt;5),IF(AND(טבלה20[[#This Row],[LengthofCycle]]=F1342,F1344=F1341,F1343=F1340),1,""),"")</f>
        <v/>
      </c>
      <c r="O1345" t="str">
        <f>IF(OR(טבלה20[[#This Row],[פעילות]]="",L1344=""),"",IF(טבלה20[[#This Row],[פעילות]]=1,1,0))</f>
        <v/>
      </c>
      <c r="P1345" t="str">
        <f>IF(AND(טבלה20[[#This Row],[הפרש קבוע אחרון]]&lt;&gt;"",טבלה20[[#This Row],[CycleNumber]]&lt;B1346,B1346&lt;&gt;"",טבלה20[[#This Row],[פעילות]]&lt;4),IF(F1346-טבלה20[[#This Row],[LengthofCycle]]=טבלה20[[#This Row],[הפרש קבוע אחרון]],1,0),"")</f>
        <v/>
      </c>
      <c r="Q1345" s="14" t="str">
        <f>IF(טבלה20[[#This Row],[פעילות]]="","",IF(OR(Q1344="",AND(טבלה20[[#This Row],[דילוג]]=1,L1344=3)),1,Q1344+1))</f>
        <v/>
      </c>
      <c r="R1345" s="14" t="str">
        <f>IF(AND(טבלה20[[#This Row],[מחזורי פעילות]]=3,H1346=1,טבלה20[[#This Row],[הפרש קבוע אחרון]]&lt;&gt;J1346),1,"")</f>
        <v/>
      </c>
      <c r="S1345" s="14" t="str">
        <f>IF(AND(טבלה20[[#This Row],[מחזורי פעילות]]=3,H1346=1,טבלה20[[#This Row],[הפרש קבוע אחרון]]=J1346),1,"")</f>
        <v/>
      </c>
      <c r="T1345" s="14" t="str">
        <f>IF(AND(טבלה20[[#This Row],[דילוג]]=1,טבלה20[[#This Row],[הפרש קבוע אחרון]]=J1344,טבלה20[[#This Row],[מחזורי פעילות]]&gt;1),1,"")</f>
        <v/>
      </c>
      <c r="U1345" s="14" t="str">
        <f>IF(OR(AND(טבלה20[[#This Row],[מחזורי פעילות]]&lt;&gt;"",Q1346=""),AND(טבלה20[[#This Row],[פעילות]]=3,Q1346=1)),טבלה20[[#This Row],[מחזורי פעילות]],"")</f>
        <v/>
      </c>
      <c r="V1345" s="14" t="str">
        <f>IF(טבלה20[[#This Row],[באיזה מחזור נעקר אחרי קביעה?]]&lt;&gt;"",1,"")</f>
        <v/>
      </c>
      <c r="W1345" s="14" t="str">
        <f>IF(AND(טבלה20[[#This Row],[באיזה מחזור נעקר אחרי קביעה?]]&lt;&gt;"",טבלה20[[#This Row],[CycleNumber]]&gt;B1346),טבלה20[[#This Row],[באיזה מחזור נעקר אחרי קביעה?]],"")</f>
        <v/>
      </c>
      <c r="X1345" s="14" t="str">
        <f>IF(AND(טבלה20[[#This Row],[הפרש קבוע אחרון]]&lt;&gt;"",J1344=""),טבלה20[[#This Row],[CycleNumber]],"")</f>
        <v/>
      </c>
      <c r="Y1345" s="14" t="str">
        <f>IF(OR(טבלה20[[#This Row],[CycleNumber]]&gt;B1346,B1346=""),טבלה20[[#This Row],[CycleNumber]],"")</f>
        <v/>
      </c>
      <c r="Z13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5" t="s">
        <v>109</v>
      </c>
      <c r="AS1345">
        <v>9</v>
      </c>
      <c r="AT1345">
        <v>48</v>
      </c>
      <c r="AU1345">
        <f t="shared" si="43"/>
        <v>0</v>
      </c>
      <c r="AV1345" t="str">
        <f t="shared" si="44"/>
        <v/>
      </c>
    </row>
    <row r="1346" spans="1:48" x14ac:dyDescent="0.25">
      <c r="A1346" t="s">
        <v>109</v>
      </c>
      <c r="B1346">
        <v>11</v>
      </c>
      <c r="C1346">
        <v>1</v>
      </c>
      <c r="D1346">
        <v>1</v>
      </c>
      <c r="E1346">
        <v>0</v>
      </c>
      <c r="F1346">
        <v>26</v>
      </c>
      <c r="G1346">
        <f>טבלה20[[#This Row],[LengthofCycle]]+1</f>
        <v>27</v>
      </c>
      <c r="H1346" t="str">
        <f>IF(טבלה20[[#This Row],[CycleNumber]]&gt;2,IF(AND(טבלה20[[#This Row],[LengthofCycle]]-F1345=F1345-F1344,טבלה20[[#This Row],[LengthofCycle]]-F1345&lt;&gt;0),1,""),"")</f>
        <v/>
      </c>
      <c r="I1346" t="str">
        <f>IF(טבלה20[[#This Row],[דילוג]]=1,SUM(H1346:H1347),"")</f>
        <v/>
      </c>
      <c r="J1346" t="str">
        <f>IF(AND(טבלה20[[#This Row],[CycleNumber]]&gt;B1345,טבלה20[[#This Row],[CycleNumber]]&gt;2),IF(טבלה20[[#This Row],[דילוג]]=1,טבלה20[[#This Row],[LengthofCycle]]-F1345,J1345),"")</f>
        <v/>
      </c>
      <c r="K1346">
        <f>IF(AND(טבלה20[[#This Row],[CycleNumber]]&gt;B1345,טבלה20[[#This Row],[CycleNumber]]&gt;2),IF(טבלה20[[#This Row],[דילוג]]=1,1,IF(MAX(K1344:K1345)=1,1,IF(טבלה20[[#This Row],[LengthofCycle]]-F1345&lt;&gt;טבלה20[[#This Row],[הפרש קבוע אחרון]],0,""))),"")</f>
        <v>0</v>
      </c>
      <c r="L1346" t="str">
        <f>IF(טבלה20[[#This Row],[CycleNumber]]&lt;3,"",IF(טבלה20[[#This Row],[דילוג]]=1,1,IF(L1345="","",IF(טבלה20[[#This Row],[LengthofCycle]]-F1345=טבלה20[[#This Row],[הפרש קבוע אחרון]],1,IF(L1345+1&gt;3,"",L1345+1)))))</f>
        <v/>
      </c>
      <c r="M1346" t="str">
        <f>IF(AND(טבלה20[[#This Row],[פעילות]]=1,L1347=2,L1348=1,B1348&gt;טבלה20[[#This Row],[CycleNumber]]),1,"")</f>
        <v/>
      </c>
      <c r="N1346" t="str">
        <f>IF(AND(טבלה20[[#This Row],[האם יש לאישה וסת דילוג?]]=1,טבלה20[[#This Row],[CycleNumber]]&gt;5),IF(AND(טבלה20[[#This Row],[LengthofCycle]]=F1343,F1345=F1342,F1344=F1341),1,""),"")</f>
        <v/>
      </c>
      <c r="O1346" t="str">
        <f>IF(OR(טבלה20[[#This Row],[פעילות]]="",L1345=""),"",IF(טבלה20[[#This Row],[פעילות]]=1,1,0))</f>
        <v/>
      </c>
      <c r="P1346" t="str">
        <f>IF(AND(טבלה20[[#This Row],[הפרש קבוע אחרון]]&lt;&gt;"",טבלה20[[#This Row],[CycleNumber]]&lt;B1347,B1347&lt;&gt;"",טבלה20[[#This Row],[פעילות]]&lt;4),IF(F1347-טבלה20[[#This Row],[LengthofCycle]]=טבלה20[[#This Row],[הפרש קבוע אחרון]],1,0),"")</f>
        <v/>
      </c>
      <c r="Q1346" s="14" t="str">
        <f>IF(טבלה20[[#This Row],[פעילות]]="","",IF(OR(Q1345="",AND(טבלה20[[#This Row],[דילוג]]=1,L1345=3)),1,Q1345+1))</f>
        <v/>
      </c>
      <c r="R1346" s="14" t="str">
        <f>IF(AND(טבלה20[[#This Row],[מחזורי פעילות]]=3,H1347=1,טבלה20[[#This Row],[הפרש קבוע אחרון]]&lt;&gt;J1347),1,"")</f>
        <v/>
      </c>
      <c r="S1346" s="14" t="str">
        <f>IF(AND(טבלה20[[#This Row],[מחזורי פעילות]]=3,H1347=1,טבלה20[[#This Row],[הפרש קבוע אחרון]]=J1347),1,"")</f>
        <v/>
      </c>
      <c r="T1346" s="14" t="str">
        <f>IF(AND(טבלה20[[#This Row],[דילוג]]=1,טבלה20[[#This Row],[הפרש קבוע אחרון]]=J1345,טבלה20[[#This Row],[מחזורי פעילות]]&gt;1),1,"")</f>
        <v/>
      </c>
      <c r="U1346" s="14" t="str">
        <f>IF(OR(AND(טבלה20[[#This Row],[מחזורי פעילות]]&lt;&gt;"",Q1347=""),AND(טבלה20[[#This Row],[פעילות]]=3,Q1347=1)),טבלה20[[#This Row],[מחזורי פעילות]],"")</f>
        <v/>
      </c>
      <c r="V1346" s="14" t="str">
        <f>IF(טבלה20[[#This Row],[באיזה מחזור נעקר אחרי קביעה?]]&lt;&gt;"",1,"")</f>
        <v/>
      </c>
      <c r="W1346" s="14" t="str">
        <f>IF(AND(טבלה20[[#This Row],[באיזה מחזור נעקר אחרי קביעה?]]&lt;&gt;"",טבלה20[[#This Row],[CycleNumber]]&gt;B1347),טבלה20[[#This Row],[באיזה מחזור נעקר אחרי קביעה?]],"")</f>
        <v/>
      </c>
      <c r="X1346" s="14" t="str">
        <f>IF(AND(טבלה20[[#This Row],[הפרש קבוע אחרון]]&lt;&gt;"",J1345=""),טבלה20[[#This Row],[CycleNumber]],"")</f>
        <v/>
      </c>
      <c r="Y1346" s="14">
        <f>IF(OR(טבלה20[[#This Row],[CycleNumber]]&gt;B1347,B1347=""),טבלה20[[#This Row],[CycleNumber]],"")</f>
        <v>11</v>
      </c>
      <c r="Z13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6" t="s">
        <v>109</v>
      </c>
      <c r="AS1346">
        <v>10</v>
      </c>
      <c r="AT1346">
        <v>34</v>
      </c>
      <c r="AU1346">
        <f t="shared" si="43"/>
        <v>0</v>
      </c>
      <c r="AV1346" t="str">
        <f t="shared" si="44"/>
        <v/>
      </c>
    </row>
    <row r="1347" spans="1:48" x14ac:dyDescent="0.25">
      <c r="A1347" t="s">
        <v>20</v>
      </c>
      <c r="B1347">
        <v>1</v>
      </c>
      <c r="C1347">
        <v>0</v>
      </c>
      <c r="D1347">
        <v>1</v>
      </c>
      <c r="E1347">
        <v>0</v>
      </c>
      <c r="F1347">
        <v>28</v>
      </c>
      <c r="G1347">
        <f>טבלה20[[#This Row],[LengthofCycle]]+1</f>
        <v>29</v>
      </c>
      <c r="H1347" t="str">
        <f>IF(טבלה20[[#This Row],[CycleNumber]]&gt;2,IF(AND(טבלה20[[#This Row],[LengthofCycle]]-F1346=F1346-F1345,טבלה20[[#This Row],[LengthofCycle]]-F1346&lt;&gt;0),1,""),"")</f>
        <v/>
      </c>
      <c r="I1347" t="str">
        <f>IF(טבלה20[[#This Row],[דילוג]]=1,SUM(H1347:H1348),"")</f>
        <v/>
      </c>
      <c r="J1347" t="str">
        <f>IF(AND(טבלה20[[#This Row],[CycleNumber]]&gt;B1346,טבלה20[[#This Row],[CycleNumber]]&gt;2),IF(טבלה20[[#This Row],[דילוג]]=1,טבלה20[[#This Row],[LengthofCycle]]-F1346,J1346),"")</f>
        <v/>
      </c>
      <c r="K1347" t="str">
        <f>IF(AND(טבלה20[[#This Row],[CycleNumber]]&gt;B1346,טבלה20[[#This Row],[CycleNumber]]&gt;2),IF(טבלה20[[#This Row],[דילוג]]=1,1,IF(MAX(K1345:K1346)=1,1,IF(טבלה20[[#This Row],[LengthofCycle]]-F1346&lt;&gt;טבלה20[[#This Row],[הפרש קבוע אחרון]],0,""))),"")</f>
        <v/>
      </c>
      <c r="L1347" t="str">
        <f>IF(טבלה20[[#This Row],[CycleNumber]]&lt;3,"",IF(טבלה20[[#This Row],[דילוג]]=1,1,IF(L1346="","",IF(טבלה20[[#This Row],[LengthofCycle]]-F1346=טבלה20[[#This Row],[הפרש קבוע אחרון]],1,IF(L1346+1&gt;3,"",L1346+1)))))</f>
        <v/>
      </c>
      <c r="M1347" t="str">
        <f>IF(AND(טבלה20[[#This Row],[פעילות]]=1,L1348=2,L1349=1,B1349&gt;טבלה20[[#This Row],[CycleNumber]]),1,"")</f>
        <v/>
      </c>
      <c r="N1347" t="str">
        <f>IF(AND(טבלה20[[#This Row],[האם יש לאישה וסת דילוג?]]=1,טבלה20[[#This Row],[CycleNumber]]&gt;5),IF(AND(טבלה20[[#This Row],[LengthofCycle]]=F1344,F1346=F1343,F1345=F1342),1,""),"")</f>
        <v/>
      </c>
      <c r="O1347" t="str">
        <f>IF(OR(טבלה20[[#This Row],[פעילות]]="",L1346=""),"",IF(טבלה20[[#This Row],[פעילות]]=1,1,0))</f>
        <v/>
      </c>
      <c r="P1347" t="str">
        <f>IF(AND(טבלה20[[#This Row],[הפרש קבוע אחרון]]&lt;&gt;"",טבלה20[[#This Row],[CycleNumber]]&lt;B1348,B1348&lt;&gt;"",טבלה20[[#This Row],[פעילות]]&lt;4),IF(F1348-טבלה20[[#This Row],[LengthofCycle]]=טבלה20[[#This Row],[הפרש קבוע אחרון]],1,0),"")</f>
        <v/>
      </c>
      <c r="Q1347" s="14" t="str">
        <f>IF(טבלה20[[#This Row],[פעילות]]="","",IF(OR(Q1346="",AND(טבלה20[[#This Row],[דילוג]]=1,L1346=3)),1,Q1346+1))</f>
        <v/>
      </c>
      <c r="R1347" s="14" t="str">
        <f>IF(AND(טבלה20[[#This Row],[מחזורי פעילות]]=3,H1348=1,טבלה20[[#This Row],[הפרש קבוע אחרון]]&lt;&gt;J1348),1,"")</f>
        <v/>
      </c>
      <c r="S1347" s="14" t="str">
        <f>IF(AND(טבלה20[[#This Row],[מחזורי פעילות]]=3,H1348=1,טבלה20[[#This Row],[הפרש קבוע אחרון]]=J1348),1,"")</f>
        <v/>
      </c>
      <c r="T1347" s="14" t="str">
        <f>IF(AND(טבלה20[[#This Row],[דילוג]]=1,טבלה20[[#This Row],[הפרש קבוע אחרון]]=J1346,טבלה20[[#This Row],[מחזורי פעילות]]&gt;1),1,"")</f>
        <v/>
      </c>
      <c r="U1347" s="14" t="str">
        <f>IF(OR(AND(טבלה20[[#This Row],[מחזורי פעילות]]&lt;&gt;"",Q1348=""),AND(טבלה20[[#This Row],[פעילות]]=3,Q1348=1)),טבלה20[[#This Row],[מחזורי פעילות]],"")</f>
        <v/>
      </c>
      <c r="V1347" s="14" t="str">
        <f>IF(טבלה20[[#This Row],[באיזה מחזור נעקר אחרי קביעה?]]&lt;&gt;"",1,"")</f>
        <v/>
      </c>
      <c r="W1347" s="14" t="str">
        <f>IF(AND(טבלה20[[#This Row],[באיזה מחזור נעקר אחרי קביעה?]]&lt;&gt;"",טבלה20[[#This Row],[CycleNumber]]&gt;B1348),טבלה20[[#This Row],[באיזה מחזור נעקר אחרי קביעה?]],"")</f>
        <v/>
      </c>
      <c r="X1347" s="14" t="str">
        <f>IF(AND(טבלה20[[#This Row],[הפרש קבוע אחרון]]&lt;&gt;"",J1346=""),טבלה20[[#This Row],[CycleNumber]],"")</f>
        <v/>
      </c>
      <c r="Y1347" s="14" t="str">
        <f>IF(OR(טבלה20[[#This Row],[CycleNumber]]&gt;B1348,B1348=""),טבלה20[[#This Row],[CycleNumber]],"")</f>
        <v/>
      </c>
      <c r="Z13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7" t="s">
        <v>109</v>
      </c>
      <c r="AS1347">
        <v>11</v>
      </c>
      <c r="AT1347">
        <v>26</v>
      </c>
      <c r="AU1347">
        <f t="shared" si="43"/>
        <v>0</v>
      </c>
      <c r="AV1347" t="str">
        <f t="shared" si="44"/>
        <v/>
      </c>
    </row>
    <row r="1348" spans="1:48" x14ac:dyDescent="0.25">
      <c r="A1348" t="s">
        <v>20</v>
      </c>
      <c r="B1348">
        <v>2</v>
      </c>
      <c r="C1348">
        <v>0</v>
      </c>
      <c r="D1348">
        <v>1</v>
      </c>
      <c r="E1348">
        <v>0</v>
      </c>
      <c r="F1348">
        <v>26</v>
      </c>
      <c r="G1348">
        <f>טבלה20[[#This Row],[LengthofCycle]]+1</f>
        <v>27</v>
      </c>
      <c r="H1348" t="str">
        <f>IF(טבלה20[[#This Row],[CycleNumber]]&gt;2,IF(AND(טבלה20[[#This Row],[LengthofCycle]]-F1347=F1347-F1346,טבלה20[[#This Row],[LengthofCycle]]-F1347&lt;&gt;0),1,""),"")</f>
        <v/>
      </c>
      <c r="I1348" t="str">
        <f>IF(טבלה20[[#This Row],[דילוג]]=1,SUM(H1348:H1349),"")</f>
        <v/>
      </c>
      <c r="J1348" t="str">
        <f>IF(AND(טבלה20[[#This Row],[CycleNumber]]&gt;B1347,טבלה20[[#This Row],[CycleNumber]]&gt;2),IF(טבלה20[[#This Row],[דילוג]]=1,טבלה20[[#This Row],[LengthofCycle]]-F1347,J1347),"")</f>
        <v/>
      </c>
      <c r="K1348" t="str">
        <f>IF(AND(טבלה20[[#This Row],[CycleNumber]]&gt;B1347,טבלה20[[#This Row],[CycleNumber]]&gt;2),IF(טבלה20[[#This Row],[דילוג]]=1,1,IF(MAX(K1346:K1347)=1,1,IF(טבלה20[[#This Row],[LengthofCycle]]-F1347&lt;&gt;טבלה20[[#This Row],[הפרש קבוע אחרון]],0,""))),"")</f>
        <v/>
      </c>
      <c r="L1348" t="str">
        <f>IF(טבלה20[[#This Row],[CycleNumber]]&lt;3,"",IF(טבלה20[[#This Row],[דילוג]]=1,1,IF(L1347="","",IF(טבלה20[[#This Row],[LengthofCycle]]-F1347=טבלה20[[#This Row],[הפרש קבוע אחרון]],1,IF(L1347+1&gt;3,"",L1347+1)))))</f>
        <v/>
      </c>
      <c r="M1348" t="str">
        <f>IF(AND(טבלה20[[#This Row],[פעילות]]=1,L1349=2,L1350=1,B1350&gt;טבלה20[[#This Row],[CycleNumber]]),1,"")</f>
        <v/>
      </c>
      <c r="N1348" t="str">
        <f>IF(AND(טבלה20[[#This Row],[האם יש לאישה וסת דילוג?]]=1,טבלה20[[#This Row],[CycleNumber]]&gt;5),IF(AND(טבלה20[[#This Row],[LengthofCycle]]=F1345,F1347=F1344,F1346=F1343),1,""),"")</f>
        <v/>
      </c>
      <c r="O1348" t="str">
        <f>IF(OR(טבלה20[[#This Row],[פעילות]]="",L1347=""),"",IF(טבלה20[[#This Row],[פעילות]]=1,1,0))</f>
        <v/>
      </c>
      <c r="P1348" t="str">
        <f>IF(AND(טבלה20[[#This Row],[הפרש קבוע אחרון]]&lt;&gt;"",טבלה20[[#This Row],[CycleNumber]]&lt;B1349,B1349&lt;&gt;"",טבלה20[[#This Row],[פעילות]]&lt;4),IF(F1349-טבלה20[[#This Row],[LengthofCycle]]=טבלה20[[#This Row],[הפרש קבוע אחרון]],1,0),"")</f>
        <v/>
      </c>
      <c r="Q1348" s="14" t="str">
        <f>IF(טבלה20[[#This Row],[פעילות]]="","",IF(OR(Q1347="",AND(טבלה20[[#This Row],[דילוג]]=1,L1347=3)),1,Q1347+1))</f>
        <v/>
      </c>
      <c r="R1348" s="14" t="str">
        <f>IF(AND(טבלה20[[#This Row],[מחזורי פעילות]]=3,H1349=1,טבלה20[[#This Row],[הפרש קבוע אחרון]]&lt;&gt;J1349),1,"")</f>
        <v/>
      </c>
      <c r="S1348" s="14" t="str">
        <f>IF(AND(טבלה20[[#This Row],[מחזורי פעילות]]=3,H1349=1,טבלה20[[#This Row],[הפרש קבוע אחרון]]=J1349),1,"")</f>
        <v/>
      </c>
      <c r="T1348" s="14" t="str">
        <f>IF(AND(טבלה20[[#This Row],[דילוג]]=1,טבלה20[[#This Row],[הפרש קבוע אחרון]]=J1347,טבלה20[[#This Row],[מחזורי פעילות]]&gt;1),1,"")</f>
        <v/>
      </c>
      <c r="U1348" s="14" t="str">
        <f>IF(OR(AND(טבלה20[[#This Row],[מחזורי פעילות]]&lt;&gt;"",Q1349=""),AND(טבלה20[[#This Row],[פעילות]]=3,Q1349=1)),טבלה20[[#This Row],[מחזורי פעילות]],"")</f>
        <v/>
      </c>
      <c r="V1348" s="14" t="str">
        <f>IF(טבלה20[[#This Row],[באיזה מחזור נעקר אחרי קביעה?]]&lt;&gt;"",1,"")</f>
        <v/>
      </c>
      <c r="W1348" s="14" t="str">
        <f>IF(AND(טבלה20[[#This Row],[באיזה מחזור נעקר אחרי קביעה?]]&lt;&gt;"",טבלה20[[#This Row],[CycleNumber]]&gt;B1349),טבלה20[[#This Row],[באיזה מחזור נעקר אחרי קביעה?]],"")</f>
        <v/>
      </c>
      <c r="X1348" s="14" t="str">
        <f>IF(AND(טבלה20[[#This Row],[הפרש קבוע אחרון]]&lt;&gt;"",J1347=""),טבלה20[[#This Row],[CycleNumber]],"")</f>
        <v/>
      </c>
      <c r="Y1348" s="14" t="str">
        <f>IF(OR(טבלה20[[#This Row],[CycleNumber]]&gt;B1349,B1349=""),טבלה20[[#This Row],[CycleNumber]],"")</f>
        <v/>
      </c>
      <c r="Z13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8" t="s">
        <v>20</v>
      </c>
      <c r="AS1348">
        <v>1</v>
      </c>
      <c r="AT1348">
        <v>28</v>
      </c>
      <c r="AU1348" t="str">
        <f t="shared" si="43"/>
        <v/>
      </c>
      <c r="AV1348" t="str">
        <f t="shared" si="44"/>
        <v/>
      </c>
    </row>
    <row r="1349" spans="1:48" x14ac:dyDescent="0.25">
      <c r="A1349" t="s">
        <v>20</v>
      </c>
      <c r="B1349">
        <v>3</v>
      </c>
      <c r="C1349">
        <v>0</v>
      </c>
      <c r="D1349">
        <v>1</v>
      </c>
      <c r="E1349">
        <v>0</v>
      </c>
      <c r="F1349">
        <v>25</v>
      </c>
      <c r="G1349">
        <f>טבלה20[[#This Row],[LengthofCycle]]+1</f>
        <v>26</v>
      </c>
      <c r="H1349" t="str">
        <f>IF(טבלה20[[#This Row],[CycleNumber]]&gt;2,IF(AND(טבלה20[[#This Row],[LengthofCycle]]-F1348=F1348-F1347,טבלה20[[#This Row],[LengthofCycle]]-F1348&lt;&gt;0),1,""),"")</f>
        <v/>
      </c>
      <c r="I1349" t="str">
        <f>IF(טבלה20[[#This Row],[דילוג]]=1,SUM(H1349:H1350),"")</f>
        <v/>
      </c>
      <c r="J1349" t="str">
        <f>IF(AND(טבלה20[[#This Row],[CycleNumber]]&gt;B1348,טבלה20[[#This Row],[CycleNumber]]&gt;2),IF(טבלה20[[#This Row],[דילוג]]=1,טבלה20[[#This Row],[LengthofCycle]]-F1348,J1348),"")</f>
        <v/>
      </c>
      <c r="K1349">
        <f>IF(AND(טבלה20[[#This Row],[CycleNumber]]&gt;B1348,טבלה20[[#This Row],[CycleNumber]]&gt;2),IF(טבלה20[[#This Row],[דילוג]]=1,1,IF(MAX(K1347:K1348)=1,1,IF(טבלה20[[#This Row],[LengthofCycle]]-F1348&lt;&gt;טבלה20[[#This Row],[הפרש קבוע אחרון]],0,""))),"")</f>
        <v>0</v>
      </c>
      <c r="L1349" t="str">
        <f>IF(טבלה20[[#This Row],[CycleNumber]]&lt;3,"",IF(טבלה20[[#This Row],[דילוג]]=1,1,IF(L1348="","",IF(טבלה20[[#This Row],[LengthofCycle]]-F1348=טבלה20[[#This Row],[הפרש קבוע אחרון]],1,IF(L1348+1&gt;3,"",L1348+1)))))</f>
        <v/>
      </c>
      <c r="M1349" t="str">
        <f>IF(AND(טבלה20[[#This Row],[פעילות]]=1,L1350=2,L1351=1,B1351&gt;טבלה20[[#This Row],[CycleNumber]]),1,"")</f>
        <v/>
      </c>
      <c r="N1349" t="str">
        <f>IF(AND(טבלה20[[#This Row],[האם יש לאישה וסת דילוג?]]=1,טבלה20[[#This Row],[CycleNumber]]&gt;5),IF(AND(טבלה20[[#This Row],[LengthofCycle]]=F1346,F1348=F1345,F1347=F1344),1,""),"")</f>
        <v/>
      </c>
      <c r="O1349" t="str">
        <f>IF(OR(טבלה20[[#This Row],[פעילות]]="",L1348=""),"",IF(טבלה20[[#This Row],[פעילות]]=1,1,0))</f>
        <v/>
      </c>
      <c r="P1349" t="str">
        <f>IF(AND(טבלה20[[#This Row],[הפרש קבוע אחרון]]&lt;&gt;"",טבלה20[[#This Row],[CycleNumber]]&lt;B1350,B1350&lt;&gt;"",טבלה20[[#This Row],[פעילות]]&lt;4),IF(F1350-טבלה20[[#This Row],[LengthofCycle]]=טבלה20[[#This Row],[הפרש קבוע אחרון]],1,0),"")</f>
        <v/>
      </c>
      <c r="Q1349" s="14" t="str">
        <f>IF(טבלה20[[#This Row],[פעילות]]="","",IF(OR(Q1348="",AND(טבלה20[[#This Row],[דילוג]]=1,L1348=3)),1,Q1348+1))</f>
        <v/>
      </c>
      <c r="R1349" s="14" t="str">
        <f>IF(AND(טבלה20[[#This Row],[מחזורי פעילות]]=3,H1350=1,טבלה20[[#This Row],[הפרש קבוע אחרון]]&lt;&gt;J1350),1,"")</f>
        <v/>
      </c>
      <c r="S1349" s="14" t="str">
        <f>IF(AND(טבלה20[[#This Row],[מחזורי פעילות]]=3,H1350=1,טבלה20[[#This Row],[הפרש קבוע אחרון]]=J1350),1,"")</f>
        <v/>
      </c>
      <c r="T1349" s="14" t="str">
        <f>IF(AND(טבלה20[[#This Row],[דילוג]]=1,טבלה20[[#This Row],[הפרש קבוע אחרון]]=J1348,טבלה20[[#This Row],[מחזורי פעילות]]&gt;1),1,"")</f>
        <v/>
      </c>
      <c r="U1349" s="14" t="str">
        <f>IF(OR(AND(טבלה20[[#This Row],[מחזורי פעילות]]&lt;&gt;"",Q1350=""),AND(טבלה20[[#This Row],[פעילות]]=3,Q1350=1)),טבלה20[[#This Row],[מחזורי פעילות]],"")</f>
        <v/>
      </c>
      <c r="V1349" s="14" t="str">
        <f>IF(טבלה20[[#This Row],[באיזה מחזור נעקר אחרי קביעה?]]&lt;&gt;"",1,"")</f>
        <v/>
      </c>
      <c r="W1349" s="14" t="str">
        <f>IF(AND(טבלה20[[#This Row],[באיזה מחזור נעקר אחרי קביעה?]]&lt;&gt;"",טבלה20[[#This Row],[CycleNumber]]&gt;B1350),טבלה20[[#This Row],[באיזה מחזור נעקר אחרי קביעה?]],"")</f>
        <v/>
      </c>
      <c r="X1349" s="14" t="str">
        <f>IF(AND(טבלה20[[#This Row],[הפרש קבוע אחרון]]&lt;&gt;"",J1348=""),טבלה20[[#This Row],[CycleNumber]],"")</f>
        <v/>
      </c>
      <c r="Y1349" s="14" t="str">
        <f>IF(OR(טבלה20[[#This Row],[CycleNumber]]&gt;B1350,B1350=""),טבלה20[[#This Row],[CycleNumber]],"")</f>
        <v/>
      </c>
      <c r="Z13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49" t="s">
        <v>20</v>
      </c>
      <c r="AS1349">
        <v>2</v>
      </c>
      <c r="AT1349">
        <v>26</v>
      </c>
      <c r="AU1349" t="str">
        <f t="shared" ref="AU1349:AU1412" si="45">IF(AS1349=AS1347+2,IF(AND(AT1347-AT1348=AT1348-AT1349,AT1347-AT1348&lt;&gt;0),1,0),"")</f>
        <v/>
      </c>
      <c r="AV1349" t="str">
        <f t="shared" si="44"/>
        <v/>
      </c>
    </row>
    <row r="1350" spans="1:48" x14ac:dyDescent="0.25">
      <c r="A1350" t="s">
        <v>20</v>
      </c>
      <c r="B1350">
        <v>4</v>
      </c>
      <c r="C1350">
        <v>0</v>
      </c>
      <c r="D1350">
        <v>0</v>
      </c>
      <c r="E1350">
        <v>0</v>
      </c>
      <c r="F1350">
        <v>25</v>
      </c>
      <c r="G1350">
        <f>טבלה20[[#This Row],[LengthofCycle]]+1</f>
        <v>26</v>
      </c>
      <c r="H1350" t="str">
        <f>IF(טבלה20[[#This Row],[CycleNumber]]&gt;2,IF(AND(טבלה20[[#This Row],[LengthofCycle]]-F1349=F1349-F1348,טבלה20[[#This Row],[LengthofCycle]]-F1349&lt;&gt;0),1,""),"")</f>
        <v/>
      </c>
      <c r="I1350" t="str">
        <f>IF(טבלה20[[#This Row],[דילוג]]=1,SUM(H1350:H1351),"")</f>
        <v/>
      </c>
      <c r="J1350" t="str">
        <f>IF(AND(טבלה20[[#This Row],[CycleNumber]]&gt;B1349,טבלה20[[#This Row],[CycleNumber]]&gt;2),IF(טבלה20[[#This Row],[דילוג]]=1,טבלה20[[#This Row],[LengthofCycle]]-F1349,J1349),"")</f>
        <v/>
      </c>
      <c r="K1350">
        <f>IF(AND(טבלה20[[#This Row],[CycleNumber]]&gt;B1349,טבלה20[[#This Row],[CycleNumber]]&gt;2),IF(טבלה20[[#This Row],[דילוג]]=1,1,IF(MAX(K1348:K1349)=1,1,IF(טבלה20[[#This Row],[LengthofCycle]]-F1349&lt;&gt;טבלה20[[#This Row],[הפרש קבוע אחרון]],0,""))),"")</f>
        <v>0</v>
      </c>
      <c r="L1350" t="str">
        <f>IF(טבלה20[[#This Row],[CycleNumber]]&lt;3,"",IF(טבלה20[[#This Row],[דילוג]]=1,1,IF(L1349="","",IF(טבלה20[[#This Row],[LengthofCycle]]-F1349=טבלה20[[#This Row],[הפרש קבוע אחרון]],1,IF(L1349+1&gt;3,"",L1349+1)))))</f>
        <v/>
      </c>
      <c r="M1350" t="str">
        <f>IF(AND(טבלה20[[#This Row],[פעילות]]=1,L1351=2,L1352=1,B1352&gt;טבלה20[[#This Row],[CycleNumber]]),1,"")</f>
        <v/>
      </c>
      <c r="N1350" t="str">
        <f>IF(AND(טבלה20[[#This Row],[האם יש לאישה וסת דילוג?]]=1,טבלה20[[#This Row],[CycleNumber]]&gt;5),IF(AND(טבלה20[[#This Row],[LengthofCycle]]=F1347,F1349=F1346,F1348=F1345),1,""),"")</f>
        <v/>
      </c>
      <c r="O1350" t="str">
        <f>IF(OR(טבלה20[[#This Row],[פעילות]]="",L1349=""),"",IF(טבלה20[[#This Row],[פעילות]]=1,1,0))</f>
        <v/>
      </c>
      <c r="P1350" t="str">
        <f>IF(AND(טבלה20[[#This Row],[הפרש קבוע אחרון]]&lt;&gt;"",טבלה20[[#This Row],[CycleNumber]]&lt;B1351,B1351&lt;&gt;"",טבלה20[[#This Row],[פעילות]]&lt;4),IF(F1351-טבלה20[[#This Row],[LengthofCycle]]=טבלה20[[#This Row],[הפרש קבוע אחרון]],1,0),"")</f>
        <v/>
      </c>
      <c r="Q1350" s="14" t="str">
        <f>IF(טבלה20[[#This Row],[פעילות]]="","",IF(OR(Q1349="",AND(טבלה20[[#This Row],[דילוג]]=1,L1349=3)),1,Q1349+1))</f>
        <v/>
      </c>
      <c r="R1350" s="14" t="str">
        <f>IF(AND(טבלה20[[#This Row],[מחזורי פעילות]]=3,H1351=1,טבלה20[[#This Row],[הפרש קבוע אחרון]]&lt;&gt;J1351),1,"")</f>
        <v/>
      </c>
      <c r="S1350" s="14" t="str">
        <f>IF(AND(טבלה20[[#This Row],[מחזורי פעילות]]=3,H1351=1,טבלה20[[#This Row],[הפרש קבוע אחרון]]=J1351),1,"")</f>
        <v/>
      </c>
      <c r="T1350" s="14" t="str">
        <f>IF(AND(טבלה20[[#This Row],[דילוג]]=1,טבלה20[[#This Row],[הפרש קבוע אחרון]]=J1349,טבלה20[[#This Row],[מחזורי פעילות]]&gt;1),1,"")</f>
        <v/>
      </c>
      <c r="U1350" s="14" t="str">
        <f>IF(OR(AND(טבלה20[[#This Row],[מחזורי פעילות]]&lt;&gt;"",Q1351=""),AND(טבלה20[[#This Row],[פעילות]]=3,Q1351=1)),טבלה20[[#This Row],[מחזורי פעילות]],"")</f>
        <v/>
      </c>
      <c r="V1350" s="14" t="str">
        <f>IF(טבלה20[[#This Row],[באיזה מחזור נעקר אחרי קביעה?]]&lt;&gt;"",1,"")</f>
        <v/>
      </c>
      <c r="W1350" s="14" t="str">
        <f>IF(AND(טבלה20[[#This Row],[באיזה מחזור נעקר אחרי קביעה?]]&lt;&gt;"",טבלה20[[#This Row],[CycleNumber]]&gt;B1351),טבלה20[[#This Row],[באיזה מחזור נעקר אחרי קביעה?]],"")</f>
        <v/>
      </c>
      <c r="X1350" s="14" t="str">
        <f>IF(AND(טבלה20[[#This Row],[הפרש קבוע אחרון]]&lt;&gt;"",J1349=""),טבלה20[[#This Row],[CycleNumber]],"")</f>
        <v/>
      </c>
      <c r="Y1350" s="14" t="str">
        <f>IF(OR(טבלה20[[#This Row],[CycleNumber]]&gt;B1351,B1351=""),טבלה20[[#This Row],[CycleNumber]],"")</f>
        <v/>
      </c>
      <c r="Z13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0" t="s">
        <v>20</v>
      </c>
      <c r="AS1350">
        <v>3</v>
      </c>
      <c r="AT1350">
        <v>25</v>
      </c>
      <c r="AU1350">
        <f t="shared" si="45"/>
        <v>0</v>
      </c>
      <c r="AV1350" t="str">
        <f t="shared" ref="AV1350:AV1413" si="46">IF(AND(AU1350=1,AU1349=1),1,"")</f>
        <v/>
      </c>
    </row>
    <row r="1351" spans="1:48" x14ac:dyDescent="0.25">
      <c r="A1351" t="s">
        <v>20</v>
      </c>
      <c r="B1351">
        <v>5</v>
      </c>
      <c r="C1351">
        <v>0</v>
      </c>
      <c r="D1351">
        <v>0</v>
      </c>
      <c r="E1351">
        <v>0</v>
      </c>
      <c r="F1351">
        <v>27</v>
      </c>
      <c r="G1351">
        <f>טבלה20[[#This Row],[LengthofCycle]]+1</f>
        <v>28</v>
      </c>
      <c r="H1351" t="str">
        <f>IF(טבלה20[[#This Row],[CycleNumber]]&gt;2,IF(AND(טבלה20[[#This Row],[LengthofCycle]]-F1350=F1350-F1349,טבלה20[[#This Row],[LengthofCycle]]-F1350&lt;&gt;0),1,""),"")</f>
        <v/>
      </c>
      <c r="I1351" t="str">
        <f>IF(טבלה20[[#This Row],[דילוג]]=1,SUM(H1351:H1352),"")</f>
        <v/>
      </c>
      <c r="J1351" t="str">
        <f>IF(AND(טבלה20[[#This Row],[CycleNumber]]&gt;B1350,טבלה20[[#This Row],[CycleNumber]]&gt;2),IF(טבלה20[[#This Row],[דילוג]]=1,טבלה20[[#This Row],[LengthofCycle]]-F1350,J1350),"")</f>
        <v/>
      </c>
      <c r="K1351">
        <f>IF(AND(טבלה20[[#This Row],[CycleNumber]]&gt;B1350,טבלה20[[#This Row],[CycleNumber]]&gt;2),IF(טבלה20[[#This Row],[דילוג]]=1,1,IF(MAX(K1349:K1350)=1,1,IF(טבלה20[[#This Row],[LengthofCycle]]-F1350&lt;&gt;טבלה20[[#This Row],[הפרש קבוע אחרון]],0,""))),"")</f>
        <v>0</v>
      </c>
      <c r="L1351" t="str">
        <f>IF(טבלה20[[#This Row],[CycleNumber]]&lt;3,"",IF(טבלה20[[#This Row],[דילוג]]=1,1,IF(L1350="","",IF(טבלה20[[#This Row],[LengthofCycle]]-F1350=טבלה20[[#This Row],[הפרש קבוע אחרון]],1,IF(L1350+1&gt;3,"",L1350+1)))))</f>
        <v/>
      </c>
      <c r="M1351" t="str">
        <f>IF(AND(טבלה20[[#This Row],[פעילות]]=1,L1352=2,L1353=1,B1353&gt;טבלה20[[#This Row],[CycleNumber]]),1,"")</f>
        <v/>
      </c>
      <c r="N1351" t="str">
        <f>IF(AND(טבלה20[[#This Row],[האם יש לאישה וסת דילוג?]]=1,טבלה20[[#This Row],[CycleNumber]]&gt;5),IF(AND(טבלה20[[#This Row],[LengthofCycle]]=F1348,F1350=F1347,F1349=F1346),1,""),"")</f>
        <v/>
      </c>
      <c r="O1351" t="str">
        <f>IF(OR(טבלה20[[#This Row],[פעילות]]="",L1350=""),"",IF(טבלה20[[#This Row],[פעילות]]=1,1,0))</f>
        <v/>
      </c>
      <c r="P1351" t="str">
        <f>IF(AND(טבלה20[[#This Row],[הפרש קבוע אחרון]]&lt;&gt;"",טבלה20[[#This Row],[CycleNumber]]&lt;B1352,B1352&lt;&gt;"",טבלה20[[#This Row],[פעילות]]&lt;4),IF(F1352-טבלה20[[#This Row],[LengthofCycle]]=טבלה20[[#This Row],[הפרש קבוע אחרון]],1,0),"")</f>
        <v/>
      </c>
      <c r="Q1351" s="14" t="str">
        <f>IF(טבלה20[[#This Row],[פעילות]]="","",IF(OR(Q1350="",AND(טבלה20[[#This Row],[דילוג]]=1,L1350=3)),1,Q1350+1))</f>
        <v/>
      </c>
      <c r="R1351" s="14" t="str">
        <f>IF(AND(טבלה20[[#This Row],[מחזורי פעילות]]=3,H1352=1,טבלה20[[#This Row],[הפרש קבוע אחרון]]&lt;&gt;J1352),1,"")</f>
        <v/>
      </c>
      <c r="S1351" s="14" t="str">
        <f>IF(AND(טבלה20[[#This Row],[מחזורי פעילות]]=3,H1352=1,טבלה20[[#This Row],[הפרש קבוע אחרון]]=J1352),1,"")</f>
        <v/>
      </c>
      <c r="T1351" s="14" t="str">
        <f>IF(AND(טבלה20[[#This Row],[דילוג]]=1,טבלה20[[#This Row],[הפרש קבוע אחרון]]=J1350,טבלה20[[#This Row],[מחזורי פעילות]]&gt;1),1,"")</f>
        <v/>
      </c>
      <c r="U1351" s="14" t="str">
        <f>IF(OR(AND(טבלה20[[#This Row],[מחזורי פעילות]]&lt;&gt;"",Q1352=""),AND(טבלה20[[#This Row],[פעילות]]=3,Q1352=1)),טבלה20[[#This Row],[מחזורי פעילות]],"")</f>
        <v/>
      </c>
      <c r="V1351" s="14" t="str">
        <f>IF(טבלה20[[#This Row],[באיזה מחזור נעקר אחרי קביעה?]]&lt;&gt;"",1,"")</f>
        <v/>
      </c>
      <c r="W1351" s="14" t="str">
        <f>IF(AND(טבלה20[[#This Row],[באיזה מחזור נעקר אחרי קביעה?]]&lt;&gt;"",טבלה20[[#This Row],[CycleNumber]]&gt;B1352),טבלה20[[#This Row],[באיזה מחזור נעקר אחרי קביעה?]],"")</f>
        <v/>
      </c>
      <c r="X1351" s="14" t="str">
        <f>IF(AND(טבלה20[[#This Row],[הפרש קבוע אחרון]]&lt;&gt;"",J1350=""),טבלה20[[#This Row],[CycleNumber]],"")</f>
        <v/>
      </c>
      <c r="Y1351" s="14" t="str">
        <f>IF(OR(טבלה20[[#This Row],[CycleNumber]]&gt;B1352,B1352=""),טבלה20[[#This Row],[CycleNumber]],"")</f>
        <v/>
      </c>
      <c r="Z13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1" t="s">
        <v>20</v>
      </c>
      <c r="AS1351">
        <v>4</v>
      </c>
      <c r="AT1351">
        <v>25</v>
      </c>
      <c r="AU1351">
        <f t="shared" si="45"/>
        <v>0</v>
      </c>
      <c r="AV1351" t="str">
        <f t="shared" si="46"/>
        <v/>
      </c>
    </row>
    <row r="1352" spans="1:48" x14ac:dyDescent="0.25">
      <c r="A1352" t="s">
        <v>20</v>
      </c>
      <c r="B1352">
        <v>6</v>
      </c>
      <c r="C1352">
        <v>0</v>
      </c>
      <c r="D1352">
        <v>0</v>
      </c>
      <c r="E1352">
        <v>0</v>
      </c>
      <c r="F1352">
        <v>21</v>
      </c>
      <c r="G1352">
        <f>טבלה20[[#This Row],[LengthofCycle]]+1</f>
        <v>22</v>
      </c>
      <c r="H1352" t="str">
        <f>IF(טבלה20[[#This Row],[CycleNumber]]&gt;2,IF(AND(טבלה20[[#This Row],[LengthofCycle]]-F1351=F1351-F1350,טבלה20[[#This Row],[LengthofCycle]]-F1351&lt;&gt;0),1,""),"")</f>
        <v/>
      </c>
      <c r="I1352" t="str">
        <f>IF(טבלה20[[#This Row],[דילוג]]=1,SUM(H1352:H1353),"")</f>
        <v/>
      </c>
      <c r="J1352" t="str">
        <f>IF(AND(טבלה20[[#This Row],[CycleNumber]]&gt;B1351,טבלה20[[#This Row],[CycleNumber]]&gt;2),IF(טבלה20[[#This Row],[דילוג]]=1,טבלה20[[#This Row],[LengthofCycle]]-F1351,J1351),"")</f>
        <v/>
      </c>
      <c r="K1352">
        <f>IF(AND(טבלה20[[#This Row],[CycleNumber]]&gt;B1351,טבלה20[[#This Row],[CycleNumber]]&gt;2),IF(טבלה20[[#This Row],[דילוג]]=1,1,IF(MAX(K1350:K1351)=1,1,IF(טבלה20[[#This Row],[LengthofCycle]]-F1351&lt;&gt;טבלה20[[#This Row],[הפרש קבוע אחרון]],0,""))),"")</f>
        <v>0</v>
      </c>
      <c r="L1352" t="str">
        <f>IF(טבלה20[[#This Row],[CycleNumber]]&lt;3,"",IF(טבלה20[[#This Row],[דילוג]]=1,1,IF(L1351="","",IF(טבלה20[[#This Row],[LengthofCycle]]-F1351=טבלה20[[#This Row],[הפרש קבוע אחרון]],1,IF(L1351+1&gt;3,"",L1351+1)))))</f>
        <v/>
      </c>
      <c r="M1352" t="str">
        <f>IF(AND(טבלה20[[#This Row],[פעילות]]=1,L1353=2,L1354=1,B1354&gt;טבלה20[[#This Row],[CycleNumber]]),1,"")</f>
        <v/>
      </c>
      <c r="N1352" t="str">
        <f>IF(AND(טבלה20[[#This Row],[האם יש לאישה וסת דילוג?]]=1,טבלה20[[#This Row],[CycleNumber]]&gt;5),IF(AND(טבלה20[[#This Row],[LengthofCycle]]=F1349,F1351=F1348,F1350=F1347),1,""),"")</f>
        <v/>
      </c>
      <c r="O1352" t="str">
        <f>IF(OR(טבלה20[[#This Row],[פעילות]]="",L1351=""),"",IF(טבלה20[[#This Row],[פעילות]]=1,1,0))</f>
        <v/>
      </c>
      <c r="P1352" t="str">
        <f>IF(AND(טבלה20[[#This Row],[הפרש קבוע אחרון]]&lt;&gt;"",טבלה20[[#This Row],[CycleNumber]]&lt;B1353,B1353&lt;&gt;"",טבלה20[[#This Row],[פעילות]]&lt;4),IF(F1353-טבלה20[[#This Row],[LengthofCycle]]=טבלה20[[#This Row],[הפרש קבוע אחרון]],1,0),"")</f>
        <v/>
      </c>
      <c r="Q1352" s="14" t="str">
        <f>IF(טבלה20[[#This Row],[פעילות]]="","",IF(OR(Q1351="",AND(טבלה20[[#This Row],[דילוג]]=1,L1351=3)),1,Q1351+1))</f>
        <v/>
      </c>
      <c r="R1352" s="14" t="str">
        <f>IF(AND(טבלה20[[#This Row],[מחזורי פעילות]]=3,H1353=1,טבלה20[[#This Row],[הפרש קבוע אחרון]]&lt;&gt;J1353),1,"")</f>
        <v/>
      </c>
      <c r="S1352" s="14" t="str">
        <f>IF(AND(טבלה20[[#This Row],[מחזורי פעילות]]=3,H1353=1,טבלה20[[#This Row],[הפרש קבוע אחרון]]=J1353),1,"")</f>
        <v/>
      </c>
      <c r="T1352" s="14" t="str">
        <f>IF(AND(טבלה20[[#This Row],[דילוג]]=1,טבלה20[[#This Row],[הפרש קבוע אחרון]]=J1351,טבלה20[[#This Row],[מחזורי פעילות]]&gt;1),1,"")</f>
        <v/>
      </c>
      <c r="U1352" s="14" t="str">
        <f>IF(OR(AND(טבלה20[[#This Row],[מחזורי פעילות]]&lt;&gt;"",Q1353=""),AND(טבלה20[[#This Row],[פעילות]]=3,Q1353=1)),טבלה20[[#This Row],[מחזורי פעילות]],"")</f>
        <v/>
      </c>
      <c r="V1352" s="14" t="str">
        <f>IF(טבלה20[[#This Row],[באיזה מחזור נעקר אחרי קביעה?]]&lt;&gt;"",1,"")</f>
        <v/>
      </c>
      <c r="W1352" s="14" t="str">
        <f>IF(AND(טבלה20[[#This Row],[באיזה מחזור נעקר אחרי קביעה?]]&lt;&gt;"",טבלה20[[#This Row],[CycleNumber]]&gt;B1353),טבלה20[[#This Row],[באיזה מחזור נעקר אחרי קביעה?]],"")</f>
        <v/>
      </c>
      <c r="X1352" s="14" t="str">
        <f>IF(AND(טבלה20[[#This Row],[הפרש קבוע אחרון]]&lt;&gt;"",J1351=""),טבלה20[[#This Row],[CycleNumber]],"")</f>
        <v/>
      </c>
      <c r="Y1352" s="14" t="str">
        <f>IF(OR(טבלה20[[#This Row],[CycleNumber]]&gt;B1353,B1353=""),טבלה20[[#This Row],[CycleNumber]],"")</f>
        <v/>
      </c>
      <c r="Z13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2" t="s">
        <v>20</v>
      </c>
      <c r="AS1352">
        <v>5</v>
      </c>
      <c r="AT1352">
        <v>27</v>
      </c>
      <c r="AU1352">
        <f t="shared" si="45"/>
        <v>0</v>
      </c>
      <c r="AV1352" t="str">
        <f t="shared" si="46"/>
        <v/>
      </c>
    </row>
    <row r="1353" spans="1:48" x14ac:dyDescent="0.25">
      <c r="A1353" t="s">
        <v>20</v>
      </c>
      <c r="B1353">
        <v>7</v>
      </c>
      <c r="C1353">
        <v>0</v>
      </c>
      <c r="D1353">
        <v>1</v>
      </c>
      <c r="E1353">
        <v>0</v>
      </c>
      <c r="F1353">
        <v>24</v>
      </c>
      <c r="G1353">
        <f>טבלה20[[#This Row],[LengthofCycle]]+1</f>
        <v>25</v>
      </c>
      <c r="H1353" t="str">
        <f>IF(טבלה20[[#This Row],[CycleNumber]]&gt;2,IF(AND(טבלה20[[#This Row],[LengthofCycle]]-F1352=F1352-F1351,טבלה20[[#This Row],[LengthofCycle]]-F1352&lt;&gt;0),1,""),"")</f>
        <v/>
      </c>
      <c r="I1353" t="str">
        <f>IF(טבלה20[[#This Row],[דילוג]]=1,SUM(H1353:H1354),"")</f>
        <v/>
      </c>
      <c r="J1353" t="str">
        <f>IF(AND(טבלה20[[#This Row],[CycleNumber]]&gt;B1352,טבלה20[[#This Row],[CycleNumber]]&gt;2),IF(טבלה20[[#This Row],[דילוג]]=1,טבלה20[[#This Row],[LengthofCycle]]-F1352,J1352),"")</f>
        <v/>
      </c>
      <c r="K1353">
        <f>IF(AND(טבלה20[[#This Row],[CycleNumber]]&gt;B1352,טבלה20[[#This Row],[CycleNumber]]&gt;2),IF(טבלה20[[#This Row],[דילוג]]=1,1,IF(MAX(K1351:K1352)=1,1,IF(טבלה20[[#This Row],[LengthofCycle]]-F1352&lt;&gt;טבלה20[[#This Row],[הפרש קבוע אחרון]],0,""))),"")</f>
        <v>0</v>
      </c>
      <c r="L1353" t="str">
        <f>IF(טבלה20[[#This Row],[CycleNumber]]&lt;3,"",IF(טבלה20[[#This Row],[דילוג]]=1,1,IF(L1352="","",IF(טבלה20[[#This Row],[LengthofCycle]]-F1352=טבלה20[[#This Row],[הפרש קבוע אחרון]],1,IF(L1352+1&gt;3,"",L1352+1)))))</f>
        <v/>
      </c>
      <c r="M1353" t="str">
        <f>IF(AND(טבלה20[[#This Row],[פעילות]]=1,L1354=2,L1355=1,B1355&gt;טבלה20[[#This Row],[CycleNumber]]),1,"")</f>
        <v/>
      </c>
      <c r="N1353" t="str">
        <f>IF(AND(טבלה20[[#This Row],[האם יש לאישה וסת דילוג?]]=1,טבלה20[[#This Row],[CycleNumber]]&gt;5),IF(AND(טבלה20[[#This Row],[LengthofCycle]]=F1350,F1352=F1349,F1351=F1348),1,""),"")</f>
        <v/>
      </c>
      <c r="O1353" t="str">
        <f>IF(OR(טבלה20[[#This Row],[פעילות]]="",L1352=""),"",IF(טבלה20[[#This Row],[פעילות]]=1,1,0))</f>
        <v/>
      </c>
      <c r="P1353" t="str">
        <f>IF(AND(טבלה20[[#This Row],[הפרש קבוע אחרון]]&lt;&gt;"",טבלה20[[#This Row],[CycleNumber]]&lt;B1354,B1354&lt;&gt;"",טבלה20[[#This Row],[פעילות]]&lt;4),IF(F1354-טבלה20[[#This Row],[LengthofCycle]]=טבלה20[[#This Row],[הפרש קבוע אחרון]],1,0),"")</f>
        <v/>
      </c>
      <c r="Q1353" s="14" t="str">
        <f>IF(טבלה20[[#This Row],[פעילות]]="","",IF(OR(Q1352="",AND(טבלה20[[#This Row],[דילוג]]=1,L1352=3)),1,Q1352+1))</f>
        <v/>
      </c>
      <c r="R1353" s="14" t="str">
        <f>IF(AND(טבלה20[[#This Row],[מחזורי פעילות]]=3,H1354=1,טבלה20[[#This Row],[הפרש קבוע אחרון]]&lt;&gt;J1354),1,"")</f>
        <v/>
      </c>
      <c r="S1353" s="14" t="str">
        <f>IF(AND(טבלה20[[#This Row],[מחזורי פעילות]]=3,H1354=1,טבלה20[[#This Row],[הפרש קבוע אחרון]]=J1354),1,"")</f>
        <v/>
      </c>
      <c r="T1353" s="14" t="str">
        <f>IF(AND(טבלה20[[#This Row],[דילוג]]=1,טבלה20[[#This Row],[הפרש קבוע אחרון]]=J1352,טבלה20[[#This Row],[מחזורי פעילות]]&gt;1),1,"")</f>
        <v/>
      </c>
      <c r="U1353" s="14" t="str">
        <f>IF(OR(AND(טבלה20[[#This Row],[מחזורי פעילות]]&lt;&gt;"",Q1354=""),AND(טבלה20[[#This Row],[פעילות]]=3,Q1354=1)),טבלה20[[#This Row],[מחזורי פעילות]],"")</f>
        <v/>
      </c>
      <c r="V1353" s="14" t="str">
        <f>IF(טבלה20[[#This Row],[באיזה מחזור נעקר אחרי קביעה?]]&lt;&gt;"",1,"")</f>
        <v/>
      </c>
      <c r="W1353" s="14" t="str">
        <f>IF(AND(טבלה20[[#This Row],[באיזה מחזור נעקר אחרי קביעה?]]&lt;&gt;"",טבלה20[[#This Row],[CycleNumber]]&gt;B1354),טבלה20[[#This Row],[באיזה מחזור נעקר אחרי קביעה?]],"")</f>
        <v/>
      </c>
      <c r="X1353" s="14" t="str">
        <f>IF(AND(טבלה20[[#This Row],[הפרש קבוע אחרון]]&lt;&gt;"",J1352=""),טבלה20[[#This Row],[CycleNumber]],"")</f>
        <v/>
      </c>
      <c r="Y1353" s="14" t="str">
        <f>IF(OR(טבלה20[[#This Row],[CycleNumber]]&gt;B1354,B1354=""),טבלה20[[#This Row],[CycleNumber]],"")</f>
        <v/>
      </c>
      <c r="Z13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3" t="s">
        <v>20</v>
      </c>
      <c r="AS1353">
        <v>6</v>
      </c>
      <c r="AT1353">
        <v>21</v>
      </c>
      <c r="AU1353">
        <f t="shared" si="45"/>
        <v>0</v>
      </c>
      <c r="AV1353" t="str">
        <f t="shared" si="46"/>
        <v/>
      </c>
    </row>
    <row r="1354" spans="1:48" x14ac:dyDescent="0.25">
      <c r="A1354" t="s">
        <v>20</v>
      </c>
      <c r="B1354">
        <v>8</v>
      </c>
      <c r="C1354">
        <v>0</v>
      </c>
      <c r="D1354">
        <v>0</v>
      </c>
      <c r="E1354">
        <v>0</v>
      </c>
      <c r="F1354">
        <v>29</v>
      </c>
      <c r="G1354">
        <f>טבלה20[[#This Row],[LengthofCycle]]+1</f>
        <v>30</v>
      </c>
      <c r="H1354" t="str">
        <f>IF(טבלה20[[#This Row],[CycleNumber]]&gt;2,IF(AND(טבלה20[[#This Row],[LengthofCycle]]-F1353=F1353-F1352,טבלה20[[#This Row],[LengthofCycle]]-F1353&lt;&gt;0),1,""),"")</f>
        <v/>
      </c>
      <c r="I1354" t="str">
        <f>IF(טבלה20[[#This Row],[דילוג]]=1,SUM(H1354:H1355),"")</f>
        <v/>
      </c>
      <c r="J1354" t="str">
        <f>IF(AND(טבלה20[[#This Row],[CycleNumber]]&gt;B1353,טבלה20[[#This Row],[CycleNumber]]&gt;2),IF(טבלה20[[#This Row],[דילוג]]=1,טבלה20[[#This Row],[LengthofCycle]]-F1353,J1353),"")</f>
        <v/>
      </c>
      <c r="K1354">
        <f>IF(AND(טבלה20[[#This Row],[CycleNumber]]&gt;B1353,טבלה20[[#This Row],[CycleNumber]]&gt;2),IF(טבלה20[[#This Row],[דילוג]]=1,1,IF(MAX(K1352:K1353)=1,1,IF(טבלה20[[#This Row],[LengthofCycle]]-F1353&lt;&gt;טבלה20[[#This Row],[הפרש קבוע אחרון]],0,""))),"")</f>
        <v>0</v>
      </c>
      <c r="L1354" t="str">
        <f>IF(טבלה20[[#This Row],[CycleNumber]]&lt;3,"",IF(טבלה20[[#This Row],[דילוג]]=1,1,IF(L1353="","",IF(טבלה20[[#This Row],[LengthofCycle]]-F1353=טבלה20[[#This Row],[הפרש קבוע אחרון]],1,IF(L1353+1&gt;3,"",L1353+1)))))</f>
        <v/>
      </c>
      <c r="M1354" t="str">
        <f>IF(AND(טבלה20[[#This Row],[פעילות]]=1,L1355=2,L1356=1,B1356&gt;טבלה20[[#This Row],[CycleNumber]]),1,"")</f>
        <v/>
      </c>
      <c r="N1354" t="str">
        <f>IF(AND(טבלה20[[#This Row],[האם יש לאישה וסת דילוג?]]=1,טבלה20[[#This Row],[CycleNumber]]&gt;5),IF(AND(טבלה20[[#This Row],[LengthofCycle]]=F1351,F1353=F1350,F1352=F1349),1,""),"")</f>
        <v/>
      </c>
      <c r="O1354" t="str">
        <f>IF(OR(טבלה20[[#This Row],[פעילות]]="",L1353=""),"",IF(טבלה20[[#This Row],[פעילות]]=1,1,0))</f>
        <v/>
      </c>
      <c r="P1354" t="str">
        <f>IF(AND(טבלה20[[#This Row],[הפרש קבוע אחרון]]&lt;&gt;"",טבלה20[[#This Row],[CycleNumber]]&lt;B1355,B1355&lt;&gt;"",טבלה20[[#This Row],[פעילות]]&lt;4),IF(F1355-טבלה20[[#This Row],[LengthofCycle]]=טבלה20[[#This Row],[הפרש קבוע אחרון]],1,0),"")</f>
        <v/>
      </c>
      <c r="Q1354" s="14" t="str">
        <f>IF(טבלה20[[#This Row],[פעילות]]="","",IF(OR(Q1353="",AND(טבלה20[[#This Row],[דילוג]]=1,L1353=3)),1,Q1353+1))</f>
        <v/>
      </c>
      <c r="R1354" s="14" t="str">
        <f>IF(AND(טבלה20[[#This Row],[מחזורי פעילות]]=3,H1355=1,טבלה20[[#This Row],[הפרש קבוע אחרון]]&lt;&gt;J1355),1,"")</f>
        <v/>
      </c>
      <c r="S1354" s="14" t="str">
        <f>IF(AND(טבלה20[[#This Row],[מחזורי פעילות]]=3,H1355=1,טבלה20[[#This Row],[הפרש קבוע אחרון]]=J1355),1,"")</f>
        <v/>
      </c>
      <c r="T1354" s="14" t="str">
        <f>IF(AND(טבלה20[[#This Row],[דילוג]]=1,טבלה20[[#This Row],[הפרש קבוע אחרון]]=J1353,טבלה20[[#This Row],[מחזורי פעילות]]&gt;1),1,"")</f>
        <v/>
      </c>
      <c r="U1354" s="14" t="str">
        <f>IF(OR(AND(טבלה20[[#This Row],[מחזורי פעילות]]&lt;&gt;"",Q1355=""),AND(טבלה20[[#This Row],[פעילות]]=3,Q1355=1)),טבלה20[[#This Row],[מחזורי פעילות]],"")</f>
        <v/>
      </c>
      <c r="V1354" s="14" t="str">
        <f>IF(טבלה20[[#This Row],[באיזה מחזור נעקר אחרי קביעה?]]&lt;&gt;"",1,"")</f>
        <v/>
      </c>
      <c r="W1354" s="14" t="str">
        <f>IF(AND(טבלה20[[#This Row],[באיזה מחזור נעקר אחרי קביעה?]]&lt;&gt;"",טבלה20[[#This Row],[CycleNumber]]&gt;B1355),טבלה20[[#This Row],[באיזה מחזור נעקר אחרי קביעה?]],"")</f>
        <v/>
      </c>
      <c r="X1354" s="14" t="str">
        <f>IF(AND(טבלה20[[#This Row],[הפרש קבוע אחרון]]&lt;&gt;"",J1353=""),טבלה20[[#This Row],[CycleNumber]],"")</f>
        <v/>
      </c>
      <c r="Y1354" s="14" t="str">
        <f>IF(OR(טבלה20[[#This Row],[CycleNumber]]&gt;B1355,B1355=""),טבלה20[[#This Row],[CycleNumber]],"")</f>
        <v/>
      </c>
      <c r="Z13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4" t="s">
        <v>20</v>
      </c>
      <c r="AS1354">
        <v>7</v>
      </c>
      <c r="AT1354">
        <v>24</v>
      </c>
      <c r="AU1354">
        <f t="shared" si="45"/>
        <v>0</v>
      </c>
      <c r="AV1354" t="str">
        <f t="shared" si="46"/>
        <v/>
      </c>
    </row>
    <row r="1355" spans="1:48" x14ac:dyDescent="0.25">
      <c r="A1355" t="s">
        <v>20</v>
      </c>
      <c r="B1355">
        <v>9</v>
      </c>
      <c r="C1355">
        <v>0</v>
      </c>
      <c r="D1355">
        <v>0</v>
      </c>
      <c r="E1355">
        <v>0</v>
      </c>
      <c r="F1355">
        <v>25</v>
      </c>
      <c r="G1355">
        <f>טבלה20[[#This Row],[LengthofCycle]]+1</f>
        <v>26</v>
      </c>
      <c r="H1355" t="str">
        <f>IF(טבלה20[[#This Row],[CycleNumber]]&gt;2,IF(AND(טבלה20[[#This Row],[LengthofCycle]]-F1354=F1354-F1353,טבלה20[[#This Row],[LengthofCycle]]-F1354&lt;&gt;0),1,""),"")</f>
        <v/>
      </c>
      <c r="I1355" t="str">
        <f>IF(טבלה20[[#This Row],[דילוג]]=1,SUM(H1355:H1356),"")</f>
        <v/>
      </c>
      <c r="J1355" t="str">
        <f>IF(AND(טבלה20[[#This Row],[CycleNumber]]&gt;B1354,טבלה20[[#This Row],[CycleNumber]]&gt;2),IF(טבלה20[[#This Row],[דילוג]]=1,טבלה20[[#This Row],[LengthofCycle]]-F1354,J1354),"")</f>
        <v/>
      </c>
      <c r="K1355">
        <f>IF(AND(טבלה20[[#This Row],[CycleNumber]]&gt;B1354,טבלה20[[#This Row],[CycleNumber]]&gt;2),IF(טבלה20[[#This Row],[דילוג]]=1,1,IF(MAX(K1353:K1354)=1,1,IF(טבלה20[[#This Row],[LengthofCycle]]-F1354&lt;&gt;טבלה20[[#This Row],[הפרש קבוע אחרון]],0,""))),"")</f>
        <v>0</v>
      </c>
      <c r="L1355" t="str">
        <f>IF(טבלה20[[#This Row],[CycleNumber]]&lt;3,"",IF(טבלה20[[#This Row],[דילוג]]=1,1,IF(L1354="","",IF(טבלה20[[#This Row],[LengthofCycle]]-F1354=טבלה20[[#This Row],[הפרש קבוע אחרון]],1,IF(L1354+1&gt;3,"",L1354+1)))))</f>
        <v/>
      </c>
      <c r="M1355" t="str">
        <f>IF(AND(טבלה20[[#This Row],[פעילות]]=1,L1356=2,L1357=1,B1357&gt;טבלה20[[#This Row],[CycleNumber]]),1,"")</f>
        <v/>
      </c>
      <c r="N1355" t="str">
        <f>IF(AND(טבלה20[[#This Row],[האם יש לאישה וסת דילוג?]]=1,טבלה20[[#This Row],[CycleNumber]]&gt;5),IF(AND(טבלה20[[#This Row],[LengthofCycle]]=F1352,F1354=F1351,F1353=F1350),1,""),"")</f>
        <v/>
      </c>
      <c r="O1355" t="str">
        <f>IF(OR(טבלה20[[#This Row],[פעילות]]="",L1354=""),"",IF(טבלה20[[#This Row],[פעילות]]=1,1,0))</f>
        <v/>
      </c>
      <c r="P1355" t="str">
        <f>IF(AND(טבלה20[[#This Row],[הפרש קבוע אחרון]]&lt;&gt;"",טבלה20[[#This Row],[CycleNumber]]&lt;B1356,B1356&lt;&gt;"",טבלה20[[#This Row],[פעילות]]&lt;4),IF(F1356-טבלה20[[#This Row],[LengthofCycle]]=טבלה20[[#This Row],[הפרש קבוע אחרון]],1,0),"")</f>
        <v/>
      </c>
      <c r="Q1355" s="14" t="str">
        <f>IF(טבלה20[[#This Row],[פעילות]]="","",IF(OR(Q1354="",AND(טבלה20[[#This Row],[דילוג]]=1,L1354=3)),1,Q1354+1))</f>
        <v/>
      </c>
      <c r="R1355" s="14" t="str">
        <f>IF(AND(טבלה20[[#This Row],[מחזורי פעילות]]=3,H1356=1,טבלה20[[#This Row],[הפרש קבוע אחרון]]&lt;&gt;J1356),1,"")</f>
        <v/>
      </c>
      <c r="S1355" s="14" t="str">
        <f>IF(AND(טבלה20[[#This Row],[מחזורי פעילות]]=3,H1356=1,טבלה20[[#This Row],[הפרש קבוע אחרון]]=J1356),1,"")</f>
        <v/>
      </c>
      <c r="T1355" s="14" t="str">
        <f>IF(AND(טבלה20[[#This Row],[דילוג]]=1,טבלה20[[#This Row],[הפרש קבוע אחרון]]=J1354,טבלה20[[#This Row],[מחזורי פעילות]]&gt;1),1,"")</f>
        <v/>
      </c>
      <c r="U1355" s="14" t="str">
        <f>IF(OR(AND(טבלה20[[#This Row],[מחזורי פעילות]]&lt;&gt;"",Q1356=""),AND(טבלה20[[#This Row],[פעילות]]=3,Q1356=1)),טבלה20[[#This Row],[מחזורי פעילות]],"")</f>
        <v/>
      </c>
      <c r="V1355" s="14" t="str">
        <f>IF(טבלה20[[#This Row],[באיזה מחזור נעקר אחרי קביעה?]]&lt;&gt;"",1,"")</f>
        <v/>
      </c>
      <c r="W1355" s="14" t="str">
        <f>IF(AND(טבלה20[[#This Row],[באיזה מחזור נעקר אחרי קביעה?]]&lt;&gt;"",טבלה20[[#This Row],[CycleNumber]]&gt;B1356),טבלה20[[#This Row],[באיזה מחזור נעקר אחרי קביעה?]],"")</f>
        <v/>
      </c>
      <c r="X1355" s="14" t="str">
        <f>IF(AND(טבלה20[[#This Row],[הפרש קבוע אחרון]]&lt;&gt;"",J1354=""),טבלה20[[#This Row],[CycleNumber]],"")</f>
        <v/>
      </c>
      <c r="Y1355" s="14" t="str">
        <f>IF(OR(טבלה20[[#This Row],[CycleNumber]]&gt;B1356,B1356=""),טבלה20[[#This Row],[CycleNumber]],"")</f>
        <v/>
      </c>
      <c r="Z13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5" t="s">
        <v>20</v>
      </c>
      <c r="AS1355">
        <v>8</v>
      </c>
      <c r="AT1355">
        <v>29</v>
      </c>
      <c r="AU1355">
        <f t="shared" si="45"/>
        <v>0</v>
      </c>
      <c r="AV1355" t="str">
        <f t="shared" si="46"/>
        <v/>
      </c>
    </row>
    <row r="1356" spans="1:48" x14ac:dyDescent="0.25">
      <c r="A1356" t="s">
        <v>20</v>
      </c>
      <c r="B1356">
        <v>10</v>
      </c>
      <c r="C1356">
        <v>0</v>
      </c>
      <c r="D1356">
        <v>0</v>
      </c>
      <c r="E1356">
        <v>0</v>
      </c>
      <c r="F1356">
        <v>24</v>
      </c>
      <c r="G1356">
        <f>טבלה20[[#This Row],[LengthofCycle]]+1</f>
        <v>25</v>
      </c>
      <c r="H1356" t="str">
        <f>IF(טבלה20[[#This Row],[CycleNumber]]&gt;2,IF(AND(טבלה20[[#This Row],[LengthofCycle]]-F1355=F1355-F1354,טבלה20[[#This Row],[LengthofCycle]]-F1355&lt;&gt;0),1,""),"")</f>
        <v/>
      </c>
      <c r="I1356" t="str">
        <f>IF(טבלה20[[#This Row],[דילוג]]=1,SUM(H1356:H1357),"")</f>
        <v/>
      </c>
      <c r="J1356" t="str">
        <f>IF(AND(טבלה20[[#This Row],[CycleNumber]]&gt;B1355,טבלה20[[#This Row],[CycleNumber]]&gt;2),IF(טבלה20[[#This Row],[דילוג]]=1,טבלה20[[#This Row],[LengthofCycle]]-F1355,J1355),"")</f>
        <v/>
      </c>
      <c r="K1356">
        <f>IF(AND(טבלה20[[#This Row],[CycleNumber]]&gt;B1355,טבלה20[[#This Row],[CycleNumber]]&gt;2),IF(טבלה20[[#This Row],[דילוג]]=1,1,IF(MAX(K1354:K1355)=1,1,IF(טבלה20[[#This Row],[LengthofCycle]]-F1355&lt;&gt;טבלה20[[#This Row],[הפרש קבוע אחרון]],0,""))),"")</f>
        <v>0</v>
      </c>
      <c r="L1356" t="str">
        <f>IF(טבלה20[[#This Row],[CycleNumber]]&lt;3,"",IF(טבלה20[[#This Row],[דילוג]]=1,1,IF(L1355="","",IF(טבלה20[[#This Row],[LengthofCycle]]-F1355=טבלה20[[#This Row],[הפרש קבוע אחרון]],1,IF(L1355+1&gt;3,"",L1355+1)))))</f>
        <v/>
      </c>
      <c r="M1356" t="str">
        <f>IF(AND(טבלה20[[#This Row],[פעילות]]=1,L1357=2,L1358=1,B1358&gt;טבלה20[[#This Row],[CycleNumber]]),1,"")</f>
        <v/>
      </c>
      <c r="N1356" t="str">
        <f>IF(AND(טבלה20[[#This Row],[האם יש לאישה וסת דילוג?]]=1,טבלה20[[#This Row],[CycleNumber]]&gt;5),IF(AND(טבלה20[[#This Row],[LengthofCycle]]=F1353,F1355=F1352,F1354=F1351),1,""),"")</f>
        <v/>
      </c>
      <c r="O1356" t="str">
        <f>IF(OR(טבלה20[[#This Row],[פעילות]]="",L1355=""),"",IF(טבלה20[[#This Row],[פעילות]]=1,1,0))</f>
        <v/>
      </c>
      <c r="P1356" t="str">
        <f>IF(AND(טבלה20[[#This Row],[הפרש קבוע אחרון]]&lt;&gt;"",טבלה20[[#This Row],[CycleNumber]]&lt;B1357,B1357&lt;&gt;"",טבלה20[[#This Row],[פעילות]]&lt;4),IF(F1357-טבלה20[[#This Row],[LengthofCycle]]=טבלה20[[#This Row],[הפרש קבוע אחרון]],1,0),"")</f>
        <v/>
      </c>
      <c r="Q1356" s="14" t="str">
        <f>IF(טבלה20[[#This Row],[פעילות]]="","",IF(OR(Q1355="",AND(טבלה20[[#This Row],[דילוג]]=1,L1355=3)),1,Q1355+1))</f>
        <v/>
      </c>
      <c r="R1356" s="14" t="str">
        <f>IF(AND(טבלה20[[#This Row],[מחזורי פעילות]]=3,H1357=1,טבלה20[[#This Row],[הפרש קבוע אחרון]]&lt;&gt;J1357),1,"")</f>
        <v/>
      </c>
      <c r="S1356" s="14" t="str">
        <f>IF(AND(טבלה20[[#This Row],[מחזורי פעילות]]=3,H1357=1,טבלה20[[#This Row],[הפרש קבוע אחרון]]=J1357),1,"")</f>
        <v/>
      </c>
      <c r="T1356" s="14" t="str">
        <f>IF(AND(טבלה20[[#This Row],[דילוג]]=1,טבלה20[[#This Row],[הפרש קבוע אחרון]]=J1355,טבלה20[[#This Row],[מחזורי פעילות]]&gt;1),1,"")</f>
        <v/>
      </c>
      <c r="U1356" s="14" t="str">
        <f>IF(OR(AND(טבלה20[[#This Row],[מחזורי פעילות]]&lt;&gt;"",Q1357=""),AND(טבלה20[[#This Row],[פעילות]]=3,Q1357=1)),טבלה20[[#This Row],[מחזורי פעילות]],"")</f>
        <v/>
      </c>
      <c r="V1356" s="14" t="str">
        <f>IF(טבלה20[[#This Row],[באיזה מחזור נעקר אחרי קביעה?]]&lt;&gt;"",1,"")</f>
        <v/>
      </c>
      <c r="W1356" s="14" t="str">
        <f>IF(AND(טבלה20[[#This Row],[באיזה מחזור נעקר אחרי קביעה?]]&lt;&gt;"",טבלה20[[#This Row],[CycleNumber]]&gt;B1357),טבלה20[[#This Row],[באיזה מחזור נעקר אחרי קביעה?]],"")</f>
        <v/>
      </c>
      <c r="X1356" s="14" t="str">
        <f>IF(AND(טבלה20[[#This Row],[הפרש קבוע אחרון]]&lt;&gt;"",J1355=""),טבלה20[[#This Row],[CycleNumber]],"")</f>
        <v/>
      </c>
      <c r="Y1356" s="14" t="str">
        <f>IF(OR(טבלה20[[#This Row],[CycleNumber]]&gt;B1357,B1357=""),טבלה20[[#This Row],[CycleNumber]],"")</f>
        <v/>
      </c>
      <c r="Z13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6" t="s">
        <v>20</v>
      </c>
      <c r="AS1356">
        <v>9</v>
      </c>
      <c r="AT1356">
        <v>25</v>
      </c>
      <c r="AU1356">
        <f t="shared" si="45"/>
        <v>0</v>
      </c>
      <c r="AV1356" t="str">
        <f t="shared" si="46"/>
        <v/>
      </c>
    </row>
    <row r="1357" spans="1:48" x14ac:dyDescent="0.25">
      <c r="A1357" t="s">
        <v>20</v>
      </c>
      <c r="B1357">
        <v>11</v>
      </c>
      <c r="C1357">
        <v>0</v>
      </c>
      <c r="D1357">
        <v>1</v>
      </c>
      <c r="E1357">
        <v>0</v>
      </c>
      <c r="F1357">
        <v>26</v>
      </c>
      <c r="G1357">
        <f>טבלה20[[#This Row],[LengthofCycle]]+1</f>
        <v>27</v>
      </c>
      <c r="H1357" t="str">
        <f>IF(טבלה20[[#This Row],[CycleNumber]]&gt;2,IF(AND(טבלה20[[#This Row],[LengthofCycle]]-F1356=F1356-F1355,טבלה20[[#This Row],[LengthofCycle]]-F1356&lt;&gt;0),1,""),"")</f>
        <v/>
      </c>
      <c r="I1357" t="str">
        <f>IF(טבלה20[[#This Row],[דילוג]]=1,SUM(H1357:H1358),"")</f>
        <v/>
      </c>
      <c r="J1357" t="str">
        <f>IF(AND(טבלה20[[#This Row],[CycleNumber]]&gt;B1356,טבלה20[[#This Row],[CycleNumber]]&gt;2),IF(טבלה20[[#This Row],[דילוג]]=1,טבלה20[[#This Row],[LengthofCycle]]-F1356,J1356),"")</f>
        <v/>
      </c>
      <c r="K1357">
        <f>IF(AND(טבלה20[[#This Row],[CycleNumber]]&gt;B1356,טבלה20[[#This Row],[CycleNumber]]&gt;2),IF(טבלה20[[#This Row],[דילוג]]=1,1,IF(MAX(K1355:K1356)=1,1,IF(טבלה20[[#This Row],[LengthofCycle]]-F1356&lt;&gt;טבלה20[[#This Row],[הפרש קבוע אחרון]],0,""))),"")</f>
        <v>0</v>
      </c>
      <c r="L1357" t="str">
        <f>IF(טבלה20[[#This Row],[CycleNumber]]&lt;3,"",IF(טבלה20[[#This Row],[דילוג]]=1,1,IF(L1356="","",IF(טבלה20[[#This Row],[LengthofCycle]]-F1356=טבלה20[[#This Row],[הפרש קבוע אחרון]],1,IF(L1356+1&gt;3,"",L1356+1)))))</f>
        <v/>
      </c>
      <c r="M1357" t="str">
        <f>IF(AND(טבלה20[[#This Row],[פעילות]]=1,L1358=2,L1359=1,B1359&gt;טבלה20[[#This Row],[CycleNumber]]),1,"")</f>
        <v/>
      </c>
      <c r="N1357" t="str">
        <f>IF(AND(טבלה20[[#This Row],[האם יש לאישה וסת דילוג?]]=1,טבלה20[[#This Row],[CycleNumber]]&gt;5),IF(AND(טבלה20[[#This Row],[LengthofCycle]]=F1354,F1356=F1353,F1355=F1352),1,""),"")</f>
        <v/>
      </c>
      <c r="O1357" t="str">
        <f>IF(OR(טבלה20[[#This Row],[פעילות]]="",L1356=""),"",IF(טבלה20[[#This Row],[פעילות]]=1,1,0))</f>
        <v/>
      </c>
      <c r="P1357" t="str">
        <f>IF(AND(טבלה20[[#This Row],[הפרש קבוע אחרון]]&lt;&gt;"",טבלה20[[#This Row],[CycleNumber]]&lt;B1358,B1358&lt;&gt;"",טבלה20[[#This Row],[פעילות]]&lt;4),IF(F1358-טבלה20[[#This Row],[LengthofCycle]]=טבלה20[[#This Row],[הפרש קבוע אחרון]],1,0),"")</f>
        <v/>
      </c>
      <c r="Q1357" s="14" t="str">
        <f>IF(טבלה20[[#This Row],[פעילות]]="","",IF(OR(Q1356="",AND(טבלה20[[#This Row],[דילוג]]=1,L1356=3)),1,Q1356+1))</f>
        <v/>
      </c>
      <c r="R1357" s="14" t="str">
        <f>IF(AND(טבלה20[[#This Row],[מחזורי פעילות]]=3,H1358=1,טבלה20[[#This Row],[הפרש קבוע אחרון]]&lt;&gt;J1358),1,"")</f>
        <v/>
      </c>
      <c r="S1357" s="14" t="str">
        <f>IF(AND(טבלה20[[#This Row],[מחזורי פעילות]]=3,H1358=1,טבלה20[[#This Row],[הפרש קבוע אחרון]]=J1358),1,"")</f>
        <v/>
      </c>
      <c r="T1357" s="14" t="str">
        <f>IF(AND(טבלה20[[#This Row],[דילוג]]=1,טבלה20[[#This Row],[הפרש קבוע אחרון]]=J1356,טבלה20[[#This Row],[מחזורי פעילות]]&gt;1),1,"")</f>
        <v/>
      </c>
      <c r="U1357" s="14" t="str">
        <f>IF(OR(AND(טבלה20[[#This Row],[מחזורי פעילות]]&lt;&gt;"",Q1358=""),AND(טבלה20[[#This Row],[פעילות]]=3,Q1358=1)),טבלה20[[#This Row],[מחזורי פעילות]],"")</f>
        <v/>
      </c>
      <c r="V1357" s="14" t="str">
        <f>IF(טבלה20[[#This Row],[באיזה מחזור נעקר אחרי קביעה?]]&lt;&gt;"",1,"")</f>
        <v/>
      </c>
      <c r="W1357" s="14" t="str">
        <f>IF(AND(טבלה20[[#This Row],[באיזה מחזור נעקר אחרי קביעה?]]&lt;&gt;"",טבלה20[[#This Row],[CycleNumber]]&gt;B1358),טבלה20[[#This Row],[באיזה מחזור נעקר אחרי קביעה?]],"")</f>
        <v/>
      </c>
      <c r="X1357" s="14" t="str">
        <f>IF(AND(טבלה20[[#This Row],[הפרש קבוע אחרון]]&lt;&gt;"",J1356=""),טבלה20[[#This Row],[CycleNumber]],"")</f>
        <v/>
      </c>
      <c r="Y1357" s="14" t="str">
        <f>IF(OR(טבלה20[[#This Row],[CycleNumber]]&gt;B1358,B1358=""),טבלה20[[#This Row],[CycleNumber]],"")</f>
        <v/>
      </c>
      <c r="Z13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7" t="s">
        <v>20</v>
      </c>
      <c r="AS1357">
        <v>10</v>
      </c>
      <c r="AT1357">
        <v>24</v>
      </c>
      <c r="AU1357">
        <f t="shared" si="45"/>
        <v>0</v>
      </c>
      <c r="AV1357" t="str">
        <f t="shared" si="46"/>
        <v/>
      </c>
    </row>
    <row r="1358" spans="1:48" x14ac:dyDescent="0.25">
      <c r="A1358" t="s">
        <v>20</v>
      </c>
      <c r="B1358">
        <v>12</v>
      </c>
      <c r="C1358">
        <v>0</v>
      </c>
      <c r="D1358">
        <v>0</v>
      </c>
      <c r="E1358">
        <v>0</v>
      </c>
      <c r="F1358">
        <v>33</v>
      </c>
      <c r="G1358">
        <f>טבלה20[[#This Row],[LengthofCycle]]+1</f>
        <v>34</v>
      </c>
      <c r="H1358" t="str">
        <f>IF(טבלה20[[#This Row],[CycleNumber]]&gt;2,IF(AND(טבלה20[[#This Row],[LengthofCycle]]-F1357=F1357-F1356,טבלה20[[#This Row],[LengthofCycle]]-F1357&lt;&gt;0),1,""),"")</f>
        <v/>
      </c>
      <c r="I1358" t="str">
        <f>IF(טבלה20[[#This Row],[דילוג]]=1,SUM(H1358:H1359),"")</f>
        <v/>
      </c>
      <c r="J1358" t="str">
        <f>IF(AND(טבלה20[[#This Row],[CycleNumber]]&gt;B1357,טבלה20[[#This Row],[CycleNumber]]&gt;2),IF(טבלה20[[#This Row],[דילוג]]=1,טבלה20[[#This Row],[LengthofCycle]]-F1357,J1357),"")</f>
        <v/>
      </c>
      <c r="K1358">
        <f>IF(AND(טבלה20[[#This Row],[CycleNumber]]&gt;B1357,טבלה20[[#This Row],[CycleNumber]]&gt;2),IF(טבלה20[[#This Row],[דילוג]]=1,1,IF(MAX(K1356:K1357)=1,1,IF(טבלה20[[#This Row],[LengthofCycle]]-F1357&lt;&gt;טבלה20[[#This Row],[הפרש קבוע אחרון]],0,""))),"")</f>
        <v>0</v>
      </c>
      <c r="L1358" t="str">
        <f>IF(טבלה20[[#This Row],[CycleNumber]]&lt;3,"",IF(טבלה20[[#This Row],[דילוג]]=1,1,IF(L1357="","",IF(טבלה20[[#This Row],[LengthofCycle]]-F1357=טבלה20[[#This Row],[הפרש קבוע אחרון]],1,IF(L1357+1&gt;3,"",L1357+1)))))</f>
        <v/>
      </c>
      <c r="M1358" t="str">
        <f>IF(AND(טבלה20[[#This Row],[פעילות]]=1,L1359=2,L1360=1,B1360&gt;טבלה20[[#This Row],[CycleNumber]]),1,"")</f>
        <v/>
      </c>
      <c r="N1358" t="str">
        <f>IF(AND(טבלה20[[#This Row],[האם יש לאישה וסת דילוג?]]=1,טבלה20[[#This Row],[CycleNumber]]&gt;5),IF(AND(טבלה20[[#This Row],[LengthofCycle]]=F1355,F1357=F1354,F1356=F1353),1,""),"")</f>
        <v/>
      </c>
      <c r="O1358" t="str">
        <f>IF(OR(טבלה20[[#This Row],[פעילות]]="",L1357=""),"",IF(טבלה20[[#This Row],[פעילות]]=1,1,0))</f>
        <v/>
      </c>
      <c r="P1358" t="str">
        <f>IF(AND(טבלה20[[#This Row],[הפרש קבוע אחרון]]&lt;&gt;"",טבלה20[[#This Row],[CycleNumber]]&lt;B1359,B1359&lt;&gt;"",טבלה20[[#This Row],[פעילות]]&lt;4),IF(F1359-טבלה20[[#This Row],[LengthofCycle]]=טבלה20[[#This Row],[הפרש קבוע אחרון]],1,0),"")</f>
        <v/>
      </c>
      <c r="Q1358" s="14" t="str">
        <f>IF(טבלה20[[#This Row],[פעילות]]="","",IF(OR(Q1357="",AND(טבלה20[[#This Row],[דילוג]]=1,L1357=3)),1,Q1357+1))</f>
        <v/>
      </c>
      <c r="R1358" s="14" t="str">
        <f>IF(AND(טבלה20[[#This Row],[מחזורי פעילות]]=3,H1359=1,טבלה20[[#This Row],[הפרש קבוע אחרון]]&lt;&gt;J1359),1,"")</f>
        <v/>
      </c>
      <c r="S1358" s="14" t="str">
        <f>IF(AND(טבלה20[[#This Row],[מחזורי פעילות]]=3,H1359=1,טבלה20[[#This Row],[הפרש קבוע אחרון]]=J1359),1,"")</f>
        <v/>
      </c>
      <c r="T1358" s="14" t="str">
        <f>IF(AND(טבלה20[[#This Row],[דילוג]]=1,טבלה20[[#This Row],[הפרש קבוע אחרון]]=J1357,טבלה20[[#This Row],[מחזורי פעילות]]&gt;1),1,"")</f>
        <v/>
      </c>
      <c r="U1358" s="14" t="str">
        <f>IF(OR(AND(טבלה20[[#This Row],[מחזורי פעילות]]&lt;&gt;"",Q1359=""),AND(טבלה20[[#This Row],[פעילות]]=3,Q1359=1)),טבלה20[[#This Row],[מחזורי פעילות]],"")</f>
        <v/>
      </c>
      <c r="V1358" s="14" t="str">
        <f>IF(טבלה20[[#This Row],[באיזה מחזור נעקר אחרי קביעה?]]&lt;&gt;"",1,"")</f>
        <v/>
      </c>
      <c r="W1358" s="14" t="str">
        <f>IF(AND(טבלה20[[#This Row],[באיזה מחזור נעקר אחרי קביעה?]]&lt;&gt;"",טבלה20[[#This Row],[CycleNumber]]&gt;B1359),טבלה20[[#This Row],[באיזה מחזור נעקר אחרי קביעה?]],"")</f>
        <v/>
      </c>
      <c r="X1358" s="14" t="str">
        <f>IF(AND(טבלה20[[#This Row],[הפרש קבוע אחרון]]&lt;&gt;"",J1357=""),טבלה20[[#This Row],[CycleNumber]],"")</f>
        <v/>
      </c>
      <c r="Y1358" s="14" t="str">
        <f>IF(OR(טבלה20[[#This Row],[CycleNumber]]&gt;B1359,B1359=""),טבלה20[[#This Row],[CycleNumber]],"")</f>
        <v/>
      </c>
      <c r="Z13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8" t="s">
        <v>20</v>
      </c>
      <c r="AS1358">
        <v>11</v>
      </c>
      <c r="AT1358">
        <v>26</v>
      </c>
      <c r="AU1358">
        <f t="shared" si="45"/>
        <v>0</v>
      </c>
      <c r="AV1358" t="str">
        <f t="shared" si="46"/>
        <v/>
      </c>
    </row>
    <row r="1359" spans="1:48" x14ac:dyDescent="0.25">
      <c r="A1359" t="s">
        <v>20</v>
      </c>
      <c r="B1359">
        <v>13</v>
      </c>
      <c r="C1359">
        <v>0</v>
      </c>
      <c r="D1359">
        <v>0</v>
      </c>
      <c r="E1359">
        <v>0</v>
      </c>
      <c r="F1359">
        <v>18</v>
      </c>
      <c r="G1359">
        <f>טבלה20[[#This Row],[LengthofCycle]]+1</f>
        <v>19</v>
      </c>
      <c r="H1359" t="str">
        <f>IF(טבלה20[[#This Row],[CycleNumber]]&gt;2,IF(AND(טבלה20[[#This Row],[LengthofCycle]]-F1358=F1358-F1357,טבלה20[[#This Row],[LengthofCycle]]-F1358&lt;&gt;0),1,""),"")</f>
        <v/>
      </c>
      <c r="I1359" t="str">
        <f>IF(טבלה20[[#This Row],[דילוג]]=1,SUM(H1359:H1360),"")</f>
        <v/>
      </c>
      <c r="J1359" t="str">
        <f>IF(AND(טבלה20[[#This Row],[CycleNumber]]&gt;B1358,טבלה20[[#This Row],[CycleNumber]]&gt;2),IF(טבלה20[[#This Row],[דילוג]]=1,טבלה20[[#This Row],[LengthofCycle]]-F1358,J1358),"")</f>
        <v/>
      </c>
      <c r="K1359">
        <f>IF(AND(טבלה20[[#This Row],[CycleNumber]]&gt;B1358,טבלה20[[#This Row],[CycleNumber]]&gt;2),IF(טבלה20[[#This Row],[דילוג]]=1,1,IF(MAX(K1357:K1358)=1,1,IF(טבלה20[[#This Row],[LengthofCycle]]-F1358&lt;&gt;טבלה20[[#This Row],[הפרש קבוע אחרון]],0,""))),"")</f>
        <v>0</v>
      </c>
      <c r="L1359" t="str">
        <f>IF(טבלה20[[#This Row],[CycleNumber]]&lt;3,"",IF(טבלה20[[#This Row],[דילוג]]=1,1,IF(L1358="","",IF(טבלה20[[#This Row],[LengthofCycle]]-F1358=טבלה20[[#This Row],[הפרש קבוע אחרון]],1,IF(L1358+1&gt;3,"",L1358+1)))))</f>
        <v/>
      </c>
      <c r="M1359" t="str">
        <f>IF(AND(טבלה20[[#This Row],[פעילות]]=1,L1360=2,L1361=1,B1361&gt;טבלה20[[#This Row],[CycleNumber]]),1,"")</f>
        <v/>
      </c>
      <c r="N1359" t="str">
        <f>IF(AND(טבלה20[[#This Row],[האם יש לאישה וסת דילוג?]]=1,טבלה20[[#This Row],[CycleNumber]]&gt;5),IF(AND(טבלה20[[#This Row],[LengthofCycle]]=F1356,F1358=F1355,F1357=F1354),1,""),"")</f>
        <v/>
      </c>
      <c r="O1359" t="str">
        <f>IF(OR(טבלה20[[#This Row],[פעילות]]="",L1358=""),"",IF(טבלה20[[#This Row],[פעילות]]=1,1,0))</f>
        <v/>
      </c>
      <c r="P1359" t="str">
        <f>IF(AND(טבלה20[[#This Row],[הפרש קבוע אחרון]]&lt;&gt;"",טבלה20[[#This Row],[CycleNumber]]&lt;B1360,B1360&lt;&gt;"",טבלה20[[#This Row],[פעילות]]&lt;4),IF(F1360-טבלה20[[#This Row],[LengthofCycle]]=טבלה20[[#This Row],[הפרש קבוע אחרון]],1,0),"")</f>
        <v/>
      </c>
      <c r="Q1359" s="14" t="str">
        <f>IF(טבלה20[[#This Row],[פעילות]]="","",IF(OR(Q1358="",AND(טבלה20[[#This Row],[דילוג]]=1,L1358=3)),1,Q1358+1))</f>
        <v/>
      </c>
      <c r="R1359" s="14" t="str">
        <f>IF(AND(טבלה20[[#This Row],[מחזורי פעילות]]=3,H1360=1,טבלה20[[#This Row],[הפרש קבוע אחרון]]&lt;&gt;J1360),1,"")</f>
        <v/>
      </c>
      <c r="S1359" s="14" t="str">
        <f>IF(AND(טבלה20[[#This Row],[מחזורי פעילות]]=3,H1360=1,טבלה20[[#This Row],[הפרש קבוע אחרון]]=J1360),1,"")</f>
        <v/>
      </c>
      <c r="T1359" s="14" t="str">
        <f>IF(AND(טבלה20[[#This Row],[דילוג]]=1,טבלה20[[#This Row],[הפרש קבוע אחרון]]=J1358,טבלה20[[#This Row],[מחזורי פעילות]]&gt;1),1,"")</f>
        <v/>
      </c>
      <c r="U1359" s="14" t="str">
        <f>IF(OR(AND(טבלה20[[#This Row],[מחזורי פעילות]]&lt;&gt;"",Q1360=""),AND(טבלה20[[#This Row],[פעילות]]=3,Q1360=1)),טבלה20[[#This Row],[מחזורי פעילות]],"")</f>
        <v/>
      </c>
      <c r="V1359" s="14" t="str">
        <f>IF(טבלה20[[#This Row],[באיזה מחזור נעקר אחרי קביעה?]]&lt;&gt;"",1,"")</f>
        <v/>
      </c>
      <c r="W1359" s="14" t="str">
        <f>IF(AND(טבלה20[[#This Row],[באיזה מחזור נעקר אחרי קביעה?]]&lt;&gt;"",טבלה20[[#This Row],[CycleNumber]]&gt;B1360),טבלה20[[#This Row],[באיזה מחזור נעקר אחרי קביעה?]],"")</f>
        <v/>
      </c>
      <c r="X1359" s="14" t="str">
        <f>IF(AND(טבלה20[[#This Row],[הפרש קבוע אחרון]]&lt;&gt;"",J1358=""),טבלה20[[#This Row],[CycleNumber]],"")</f>
        <v/>
      </c>
      <c r="Y1359" s="14" t="str">
        <f>IF(OR(טבלה20[[#This Row],[CycleNumber]]&gt;B1360,B1360=""),טבלה20[[#This Row],[CycleNumber]],"")</f>
        <v/>
      </c>
      <c r="Z13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59" t="s">
        <v>20</v>
      </c>
      <c r="AS1359">
        <v>12</v>
      </c>
      <c r="AT1359">
        <v>33</v>
      </c>
      <c r="AU1359">
        <f t="shared" si="45"/>
        <v>0</v>
      </c>
      <c r="AV1359" t="str">
        <f t="shared" si="46"/>
        <v/>
      </c>
    </row>
    <row r="1360" spans="1:48" x14ac:dyDescent="0.25">
      <c r="A1360" t="s">
        <v>20</v>
      </c>
      <c r="B1360">
        <v>14</v>
      </c>
      <c r="C1360">
        <v>0</v>
      </c>
      <c r="D1360">
        <v>0</v>
      </c>
      <c r="E1360">
        <v>0</v>
      </c>
      <c r="F1360">
        <v>27</v>
      </c>
      <c r="G1360">
        <f>טבלה20[[#This Row],[LengthofCycle]]+1</f>
        <v>28</v>
      </c>
      <c r="H1360" t="str">
        <f>IF(טבלה20[[#This Row],[CycleNumber]]&gt;2,IF(AND(טבלה20[[#This Row],[LengthofCycle]]-F1359=F1359-F1358,טבלה20[[#This Row],[LengthofCycle]]-F1359&lt;&gt;0),1,""),"")</f>
        <v/>
      </c>
      <c r="I1360" t="str">
        <f>IF(טבלה20[[#This Row],[דילוג]]=1,SUM(H1360:H1361),"")</f>
        <v/>
      </c>
      <c r="J1360" t="str">
        <f>IF(AND(טבלה20[[#This Row],[CycleNumber]]&gt;B1359,טבלה20[[#This Row],[CycleNumber]]&gt;2),IF(טבלה20[[#This Row],[דילוג]]=1,טבלה20[[#This Row],[LengthofCycle]]-F1359,J1359),"")</f>
        <v/>
      </c>
      <c r="K1360">
        <f>IF(AND(טבלה20[[#This Row],[CycleNumber]]&gt;B1359,טבלה20[[#This Row],[CycleNumber]]&gt;2),IF(טבלה20[[#This Row],[דילוג]]=1,1,IF(MAX(K1358:K1359)=1,1,IF(טבלה20[[#This Row],[LengthofCycle]]-F1359&lt;&gt;טבלה20[[#This Row],[הפרש קבוע אחרון]],0,""))),"")</f>
        <v>0</v>
      </c>
      <c r="L1360" t="str">
        <f>IF(טבלה20[[#This Row],[CycleNumber]]&lt;3,"",IF(טבלה20[[#This Row],[דילוג]]=1,1,IF(L1359="","",IF(טבלה20[[#This Row],[LengthofCycle]]-F1359=טבלה20[[#This Row],[הפרש קבוע אחרון]],1,IF(L1359+1&gt;3,"",L1359+1)))))</f>
        <v/>
      </c>
      <c r="M1360" t="str">
        <f>IF(AND(טבלה20[[#This Row],[פעילות]]=1,L1361=2,L1362=1,B1362&gt;טבלה20[[#This Row],[CycleNumber]]),1,"")</f>
        <v/>
      </c>
      <c r="N1360" t="str">
        <f>IF(AND(טבלה20[[#This Row],[האם יש לאישה וסת דילוג?]]=1,טבלה20[[#This Row],[CycleNumber]]&gt;5),IF(AND(טבלה20[[#This Row],[LengthofCycle]]=F1357,F1359=F1356,F1358=F1355),1,""),"")</f>
        <v/>
      </c>
      <c r="O1360" t="str">
        <f>IF(OR(טבלה20[[#This Row],[פעילות]]="",L1359=""),"",IF(טבלה20[[#This Row],[פעילות]]=1,1,0))</f>
        <v/>
      </c>
      <c r="P1360" t="str">
        <f>IF(AND(טבלה20[[#This Row],[הפרש קבוע אחרון]]&lt;&gt;"",טבלה20[[#This Row],[CycleNumber]]&lt;B1361,B1361&lt;&gt;"",טבלה20[[#This Row],[פעילות]]&lt;4),IF(F1361-טבלה20[[#This Row],[LengthofCycle]]=טבלה20[[#This Row],[הפרש קבוע אחרון]],1,0),"")</f>
        <v/>
      </c>
      <c r="Q1360" s="14" t="str">
        <f>IF(טבלה20[[#This Row],[פעילות]]="","",IF(OR(Q1359="",AND(טבלה20[[#This Row],[דילוג]]=1,L1359=3)),1,Q1359+1))</f>
        <v/>
      </c>
      <c r="R1360" s="14" t="str">
        <f>IF(AND(טבלה20[[#This Row],[מחזורי פעילות]]=3,H1361=1,טבלה20[[#This Row],[הפרש קבוע אחרון]]&lt;&gt;J1361),1,"")</f>
        <v/>
      </c>
      <c r="S1360" s="14" t="str">
        <f>IF(AND(טבלה20[[#This Row],[מחזורי פעילות]]=3,H1361=1,טבלה20[[#This Row],[הפרש קבוע אחרון]]=J1361),1,"")</f>
        <v/>
      </c>
      <c r="T1360" s="14" t="str">
        <f>IF(AND(טבלה20[[#This Row],[דילוג]]=1,טבלה20[[#This Row],[הפרש קבוע אחרון]]=J1359,טבלה20[[#This Row],[מחזורי פעילות]]&gt;1),1,"")</f>
        <v/>
      </c>
      <c r="U1360" s="14" t="str">
        <f>IF(OR(AND(טבלה20[[#This Row],[מחזורי פעילות]]&lt;&gt;"",Q1361=""),AND(טבלה20[[#This Row],[פעילות]]=3,Q1361=1)),טבלה20[[#This Row],[מחזורי פעילות]],"")</f>
        <v/>
      </c>
      <c r="V1360" s="14" t="str">
        <f>IF(טבלה20[[#This Row],[באיזה מחזור נעקר אחרי קביעה?]]&lt;&gt;"",1,"")</f>
        <v/>
      </c>
      <c r="W1360" s="14" t="str">
        <f>IF(AND(טבלה20[[#This Row],[באיזה מחזור נעקר אחרי קביעה?]]&lt;&gt;"",טבלה20[[#This Row],[CycleNumber]]&gt;B1361),טבלה20[[#This Row],[באיזה מחזור נעקר אחרי קביעה?]],"")</f>
        <v/>
      </c>
      <c r="X1360" s="14" t="str">
        <f>IF(AND(טבלה20[[#This Row],[הפרש קבוע אחרון]]&lt;&gt;"",J1359=""),טבלה20[[#This Row],[CycleNumber]],"")</f>
        <v/>
      </c>
      <c r="Y1360" s="14" t="str">
        <f>IF(OR(טבלה20[[#This Row],[CycleNumber]]&gt;B1361,B1361=""),טבלה20[[#This Row],[CycleNumber]],"")</f>
        <v/>
      </c>
      <c r="Z13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0" t="s">
        <v>20</v>
      </c>
      <c r="AS1360">
        <v>13</v>
      </c>
      <c r="AT1360">
        <v>18</v>
      </c>
      <c r="AU1360">
        <f t="shared" si="45"/>
        <v>0</v>
      </c>
      <c r="AV1360" t="str">
        <f t="shared" si="46"/>
        <v/>
      </c>
    </row>
    <row r="1361" spans="1:48" x14ac:dyDescent="0.25">
      <c r="A1361" t="s">
        <v>20</v>
      </c>
      <c r="B1361">
        <v>15</v>
      </c>
      <c r="C1361">
        <v>0</v>
      </c>
      <c r="D1361">
        <v>0</v>
      </c>
      <c r="E1361">
        <v>0</v>
      </c>
      <c r="F1361">
        <v>26</v>
      </c>
      <c r="G1361">
        <f>טבלה20[[#This Row],[LengthofCycle]]+1</f>
        <v>27</v>
      </c>
      <c r="H1361" t="str">
        <f>IF(טבלה20[[#This Row],[CycleNumber]]&gt;2,IF(AND(טבלה20[[#This Row],[LengthofCycle]]-F1360=F1360-F1359,טבלה20[[#This Row],[LengthofCycle]]-F1360&lt;&gt;0),1,""),"")</f>
        <v/>
      </c>
      <c r="I1361" t="str">
        <f>IF(טבלה20[[#This Row],[דילוג]]=1,SUM(H1361:H1362),"")</f>
        <v/>
      </c>
      <c r="J1361" t="str">
        <f>IF(AND(טבלה20[[#This Row],[CycleNumber]]&gt;B1360,טבלה20[[#This Row],[CycleNumber]]&gt;2),IF(טבלה20[[#This Row],[דילוג]]=1,טבלה20[[#This Row],[LengthofCycle]]-F1360,J1360),"")</f>
        <v/>
      </c>
      <c r="K1361">
        <f>IF(AND(טבלה20[[#This Row],[CycleNumber]]&gt;B1360,טבלה20[[#This Row],[CycleNumber]]&gt;2),IF(טבלה20[[#This Row],[דילוג]]=1,1,IF(MAX(K1359:K1360)=1,1,IF(טבלה20[[#This Row],[LengthofCycle]]-F1360&lt;&gt;טבלה20[[#This Row],[הפרש קבוע אחרון]],0,""))),"")</f>
        <v>0</v>
      </c>
      <c r="L1361" t="str">
        <f>IF(טבלה20[[#This Row],[CycleNumber]]&lt;3,"",IF(טבלה20[[#This Row],[דילוג]]=1,1,IF(L1360="","",IF(טבלה20[[#This Row],[LengthofCycle]]-F1360=טבלה20[[#This Row],[הפרש קבוע אחרון]],1,IF(L1360+1&gt;3,"",L1360+1)))))</f>
        <v/>
      </c>
      <c r="M1361" t="str">
        <f>IF(AND(טבלה20[[#This Row],[פעילות]]=1,L1362=2,L1363=1,B1363&gt;טבלה20[[#This Row],[CycleNumber]]),1,"")</f>
        <v/>
      </c>
      <c r="N1361" t="str">
        <f>IF(AND(טבלה20[[#This Row],[האם יש לאישה וסת דילוג?]]=1,טבלה20[[#This Row],[CycleNumber]]&gt;5),IF(AND(טבלה20[[#This Row],[LengthofCycle]]=F1358,F1360=F1357,F1359=F1356),1,""),"")</f>
        <v/>
      </c>
      <c r="O1361" t="str">
        <f>IF(OR(טבלה20[[#This Row],[פעילות]]="",L1360=""),"",IF(טבלה20[[#This Row],[פעילות]]=1,1,0))</f>
        <v/>
      </c>
      <c r="P1361" t="str">
        <f>IF(AND(טבלה20[[#This Row],[הפרש קבוע אחרון]]&lt;&gt;"",טבלה20[[#This Row],[CycleNumber]]&lt;B1362,B1362&lt;&gt;"",טבלה20[[#This Row],[פעילות]]&lt;4),IF(F1362-טבלה20[[#This Row],[LengthofCycle]]=טבלה20[[#This Row],[הפרש קבוע אחרון]],1,0),"")</f>
        <v/>
      </c>
      <c r="Q1361" s="14" t="str">
        <f>IF(טבלה20[[#This Row],[פעילות]]="","",IF(OR(Q1360="",AND(טבלה20[[#This Row],[דילוג]]=1,L1360=3)),1,Q1360+1))</f>
        <v/>
      </c>
      <c r="R1361" s="14" t="str">
        <f>IF(AND(טבלה20[[#This Row],[מחזורי פעילות]]=3,H1362=1,טבלה20[[#This Row],[הפרש קבוע אחרון]]&lt;&gt;J1362),1,"")</f>
        <v/>
      </c>
      <c r="S1361" s="14" t="str">
        <f>IF(AND(טבלה20[[#This Row],[מחזורי פעילות]]=3,H1362=1,טבלה20[[#This Row],[הפרש קבוע אחרון]]=J1362),1,"")</f>
        <v/>
      </c>
      <c r="T1361" s="14" t="str">
        <f>IF(AND(טבלה20[[#This Row],[דילוג]]=1,טבלה20[[#This Row],[הפרש קבוע אחרון]]=J1360,טבלה20[[#This Row],[מחזורי פעילות]]&gt;1),1,"")</f>
        <v/>
      </c>
      <c r="U1361" s="14" t="str">
        <f>IF(OR(AND(טבלה20[[#This Row],[מחזורי פעילות]]&lt;&gt;"",Q1362=""),AND(טבלה20[[#This Row],[פעילות]]=3,Q1362=1)),טבלה20[[#This Row],[מחזורי פעילות]],"")</f>
        <v/>
      </c>
      <c r="V1361" s="14" t="str">
        <f>IF(טבלה20[[#This Row],[באיזה מחזור נעקר אחרי קביעה?]]&lt;&gt;"",1,"")</f>
        <v/>
      </c>
      <c r="W1361" s="14" t="str">
        <f>IF(AND(טבלה20[[#This Row],[באיזה מחזור נעקר אחרי קביעה?]]&lt;&gt;"",טבלה20[[#This Row],[CycleNumber]]&gt;B1362),טבלה20[[#This Row],[באיזה מחזור נעקר אחרי קביעה?]],"")</f>
        <v/>
      </c>
      <c r="X1361" s="14" t="str">
        <f>IF(AND(טבלה20[[#This Row],[הפרש קבוע אחרון]]&lt;&gt;"",J1360=""),טבלה20[[#This Row],[CycleNumber]],"")</f>
        <v/>
      </c>
      <c r="Y1361" s="14" t="str">
        <f>IF(OR(טבלה20[[#This Row],[CycleNumber]]&gt;B1362,B1362=""),טבלה20[[#This Row],[CycleNumber]],"")</f>
        <v/>
      </c>
      <c r="Z13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1" t="s">
        <v>20</v>
      </c>
      <c r="AS1361">
        <v>14</v>
      </c>
      <c r="AT1361">
        <v>27</v>
      </c>
      <c r="AU1361">
        <f t="shared" si="45"/>
        <v>0</v>
      </c>
      <c r="AV1361" t="str">
        <f t="shared" si="46"/>
        <v/>
      </c>
    </row>
    <row r="1362" spans="1:48" x14ac:dyDescent="0.25">
      <c r="A1362" t="s">
        <v>20</v>
      </c>
      <c r="B1362">
        <v>16</v>
      </c>
      <c r="C1362">
        <v>0</v>
      </c>
      <c r="D1362">
        <v>1</v>
      </c>
      <c r="E1362">
        <v>0</v>
      </c>
      <c r="F1362">
        <v>25</v>
      </c>
      <c r="G1362">
        <f>טבלה20[[#This Row],[LengthofCycle]]+1</f>
        <v>26</v>
      </c>
      <c r="H1362">
        <f>IF(טבלה20[[#This Row],[CycleNumber]]&gt;2,IF(AND(טבלה20[[#This Row],[LengthofCycle]]-F1361=F1361-F1360,טבלה20[[#This Row],[LengthofCycle]]-F1361&lt;&gt;0),1,""),"")</f>
        <v>1</v>
      </c>
      <c r="I1362">
        <f>IF(טבלה20[[#This Row],[דילוג]]=1,SUM(H1362:H1363),"")</f>
        <v>1</v>
      </c>
      <c r="J1362">
        <f>IF(AND(טבלה20[[#This Row],[CycleNumber]]&gt;B1361,טבלה20[[#This Row],[CycleNumber]]&gt;2),IF(טבלה20[[#This Row],[דילוג]]=1,טבלה20[[#This Row],[LengthofCycle]]-F1361,J1361),"")</f>
        <v>-1</v>
      </c>
      <c r="K1362">
        <f>IF(AND(טבלה20[[#This Row],[CycleNumber]]&gt;B1361,טבלה20[[#This Row],[CycleNumber]]&gt;2),IF(טבלה20[[#This Row],[דילוג]]=1,1,IF(MAX(K1360:K1361)=1,1,IF(טבלה20[[#This Row],[LengthofCycle]]-F1361&lt;&gt;טבלה20[[#This Row],[הפרש קבוע אחרון]],0,""))),"")</f>
        <v>1</v>
      </c>
      <c r="L1362">
        <f>IF(טבלה20[[#This Row],[CycleNumber]]&lt;3,"",IF(טבלה20[[#This Row],[דילוג]]=1,1,IF(L1361="","",IF(טבלה20[[#This Row],[LengthofCycle]]-F1361=טבלה20[[#This Row],[הפרש קבוע אחרון]],1,IF(L1361+1&gt;3,"",L1361+1)))))</f>
        <v>1</v>
      </c>
      <c r="M1362" t="str">
        <f>IF(AND(טבלה20[[#This Row],[פעילות]]=1,L1363=2,L1364=1,B1364&gt;טבלה20[[#This Row],[CycleNumber]]),1,"")</f>
        <v/>
      </c>
      <c r="N1362" t="str">
        <f>IF(AND(טבלה20[[#This Row],[האם יש לאישה וסת דילוג?]]=1,טבלה20[[#This Row],[CycleNumber]]&gt;5),IF(AND(טבלה20[[#This Row],[LengthofCycle]]=F1359,F1361=F1358,F1360=F1357),1,""),"")</f>
        <v/>
      </c>
      <c r="O1362" t="str">
        <f>IF(OR(טבלה20[[#This Row],[פעילות]]="",L1361=""),"",IF(טבלה20[[#This Row],[פעילות]]=1,1,0))</f>
        <v/>
      </c>
      <c r="P1362" t="str">
        <f>IF(AND(טבלה20[[#This Row],[הפרש קבוע אחרון]]&lt;&gt;"",טבלה20[[#This Row],[CycleNumber]]&lt;B1363,B1363&lt;&gt;"",טבלה20[[#This Row],[פעילות]]&lt;4),IF(F1363-טבלה20[[#This Row],[LengthofCycle]]=טבלה20[[#This Row],[הפרש קבוע אחרון]],1,0),"")</f>
        <v/>
      </c>
      <c r="Q1362" s="14">
        <f>IF(טבלה20[[#This Row],[פעילות]]="","",IF(OR(Q1361="",AND(טבלה20[[#This Row],[דילוג]]=1,L1361=3)),1,Q1361+1))</f>
        <v>1</v>
      </c>
      <c r="R1362" s="14" t="str">
        <f>IF(AND(טבלה20[[#This Row],[מחזורי פעילות]]=3,H1363=1,טבלה20[[#This Row],[הפרש קבוע אחרון]]&lt;&gt;J1363),1,"")</f>
        <v/>
      </c>
      <c r="S1362" s="14" t="str">
        <f>IF(AND(טבלה20[[#This Row],[מחזורי פעילות]]=3,H1363=1,טבלה20[[#This Row],[הפרש קבוע אחרון]]=J1363),1,"")</f>
        <v/>
      </c>
      <c r="T1362" s="14" t="str">
        <f>IF(AND(טבלה20[[#This Row],[דילוג]]=1,טבלה20[[#This Row],[הפרש קבוע אחרון]]=J1361,טבלה20[[#This Row],[מחזורי פעילות]]&gt;1),1,"")</f>
        <v/>
      </c>
      <c r="U1362" s="14">
        <f>IF(OR(AND(טבלה20[[#This Row],[מחזורי פעילות]]&lt;&gt;"",Q1363=""),AND(טבלה20[[#This Row],[פעילות]]=3,Q1363=1)),טבלה20[[#This Row],[מחזורי פעילות]],"")</f>
        <v>1</v>
      </c>
      <c r="V1362" s="14">
        <f>IF(טבלה20[[#This Row],[באיזה מחזור נעקר אחרי קביעה?]]&lt;&gt;"",1,"")</f>
        <v>1</v>
      </c>
      <c r="W1362" s="14">
        <f>IF(AND(טבלה20[[#This Row],[באיזה מחזור נעקר אחרי קביעה?]]&lt;&gt;"",טבלה20[[#This Row],[CycleNumber]]&gt;B1363),טבלה20[[#This Row],[באיזה מחזור נעקר אחרי קביעה?]],"")</f>
        <v>1</v>
      </c>
      <c r="X1362" s="14">
        <f>IF(AND(טבלה20[[#This Row],[הפרש קבוע אחרון]]&lt;&gt;"",J1361=""),טבלה20[[#This Row],[CycleNumber]],"")</f>
        <v>16</v>
      </c>
      <c r="Y1362" s="14">
        <f>IF(OR(טבלה20[[#This Row],[CycleNumber]]&gt;B1363,B1363=""),טבלה20[[#This Row],[CycleNumber]],"")</f>
        <v>16</v>
      </c>
      <c r="Z13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2" t="s">
        <v>20</v>
      </c>
      <c r="AS1362">
        <v>15</v>
      </c>
      <c r="AT1362">
        <v>26</v>
      </c>
      <c r="AU1362">
        <f t="shared" si="45"/>
        <v>0</v>
      </c>
      <c r="AV1362" t="str">
        <f t="shared" si="46"/>
        <v/>
      </c>
    </row>
    <row r="1363" spans="1:48" x14ac:dyDescent="0.25">
      <c r="A1363" t="s">
        <v>110</v>
      </c>
      <c r="B1363">
        <v>1</v>
      </c>
      <c r="C1363">
        <v>0</v>
      </c>
      <c r="D1363">
        <v>1</v>
      </c>
      <c r="E1363">
        <v>0</v>
      </c>
      <c r="F1363">
        <v>28</v>
      </c>
      <c r="G1363">
        <f>טבלה20[[#This Row],[LengthofCycle]]+1</f>
        <v>29</v>
      </c>
      <c r="H1363" t="str">
        <f>IF(טבלה20[[#This Row],[CycleNumber]]&gt;2,IF(AND(טבלה20[[#This Row],[LengthofCycle]]-F1362=F1362-F1361,טבלה20[[#This Row],[LengthofCycle]]-F1362&lt;&gt;0),1,""),"")</f>
        <v/>
      </c>
      <c r="I1363" t="str">
        <f>IF(טבלה20[[#This Row],[דילוג]]=1,SUM(H1363:H1364),"")</f>
        <v/>
      </c>
      <c r="J1363" t="str">
        <f>IF(AND(טבלה20[[#This Row],[CycleNumber]]&gt;B1362,טבלה20[[#This Row],[CycleNumber]]&gt;2),IF(טבלה20[[#This Row],[דילוג]]=1,טבלה20[[#This Row],[LengthofCycle]]-F1362,J1362),"")</f>
        <v/>
      </c>
      <c r="K1363" t="str">
        <f>IF(AND(טבלה20[[#This Row],[CycleNumber]]&gt;B1362,טבלה20[[#This Row],[CycleNumber]]&gt;2),IF(טבלה20[[#This Row],[דילוג]]=1,1,IF(MAX(K1361:K1362)=1,1,IF(טבלה20[[#This Row],[LengthofCycle]]-F1362&lt;&gt;טבלה20[[#This Row],[הפרש קבוע אחרון]],0,""))),"")</f>
        <v/>
      </c>
      <c r="L1363" t="str">
        <f>IF(טבלה20[[#This Row],[CycleNumber]]&lt;3,"",IF(טבלה20[[#This Row],[דילוג]]=1,1,IF(L1362="","",IF(טבלה20[[#This Row],[LengthofCycle]]-F1362=טבלה20[[#This Row],[הפרש קבוע אחרון]],1,IF(L1362+1&gt;3,"",L1362+1)))))</f>
        <v/>
      </c>
      <c r="M1363" t="str">
        <f>IF(AND(טבלה20[[#This Row],[פעילות]]=1,L1364=2,L1365=1,B1365&gt;טבלה20[[#This Row],[CycleNumber]]),1,"")</f>
        <v/>
      </c>
      <c r="N1363" t="str">
        <f>IF(AND(טבלה20[[#This Row],[האם יש לאישה וסת דילוג?]]=1,טבלה20[[#This Row],[CycleNumber]]&gt;5),IF(AND(טבלה20[[#This Row],[LengthofCycle]]=F1360,F1362=F1359,F1361=F1358),1,""),"")</f>
        <v/>
      </c>
      <c r="O1363" t="str">
        <f>IF(OR(טבלה20[[#This Row],[פעילות]]="",L1362=""),"",IF(טבלה20[[#This Row],[פעילות]]=1,1,0))</f>
        <v/>
      </c>
      <c r="P1363" t="str">
        <f>IF(AND(טבלה20[[#This Row],[הפרש קבוע אחרון]]&lt;&gt;"",טבלה20[[#This Row],[CycleNumber]]&lt;B1364,B1364&lt;&gt;"",טבלה20[[#This Row],[פעילות]]&lt;4),IF(F1364-טבלה20[[#This Row],[LengthofCycle]]=טבלה20[[#This Row],[הפרש קבוע אחרון]],1,0),"")</f>
        <v/>
      </c>
      <c r="Q1363" s="14" t="str">
        <f>IF(טבלה20[[#This Row],[פעילות]]="","",IF(OR(Q1362="",AND(טבלה20[[#This Row],[דילוג]]=1,L1362=3)),1,Q1362+1))</f>
        <v/>
      </c>
      <c r="R1363" s="14" t="str">
        <f>IF(AND(טבלה20[[#This Row],[מחזורי פעילות]]=3,H1364=1,טבלה20[[#This Row],[הפרש קבוע אחרון]]&lt;&gt;J1364),1,"")</f>
        <v/>
      </c>
      <c r="S1363" s="14" t="str">
        <f>IF(AND(טבלה20[[#This Row],[מחזורי פעילות]]=3,H1364=1,טבלה20[[#This Row],[הפרש קבוע אחרון]]=J1364),1,"")</f>
        <v/>
      </c>
      <c r="T1363" s="14" t="str">
        <f>IF(AND(טבלה20[[#This Row],[דילוג]]=1,טבלה20[[#This Row],[הפרש קבוע אחרון]]=J1362,טבלה20[[#This Row],[מחזורי פעילות]]&gt;1),1,"")</f>
        <v/>
      </c>
      <c r="U1363" s="14" t="str">
        <f>IF(OR(AND(טבלה20[[#This Row],[מחזורי פעילות]]&lt;&gt;"",Q1364=""),AND(טבלה20[[#This Row],[פעילות]]=3,Q1364=1)),טבלה20[[#This Row],[מחזורי פעילות]],"")</f>
        <v/>
      </c>
      <c r="V1363" s="14" t="str">
        <f>IF(טבלה20[[#This Row],[באיזה מחזור נעקר אחרי קביעה?]]&lt;&gt;"",1,"")</f>
        <v/>
      </c>
      <c r="W1363" s="14" t="str">
        <f>IF(AND(טבלה20[[#This Row],[באיזה מחזור נעקר אחרי קביעה?]]&lt;&gt;"",טבלה20[[#This Row],[CycleNumber]]&gt;B1364),טבלה20[[#This Row],[באיזה מחזור נעקר אחרי קביעה?]],"")</f>
        <v/>
      </c>
      <c r="X1363" s="14" t="str">
        <f>IF(AND(טבלה20[[#This Row],[הפרש קבוע אחרון]]&lt;&gt;"",J1362=""),טבלה20[[#This Row],[CycleNumber]],"")</f>
        <v/>
      </c>
      <c r="Y1363" s="14" t="str">
        <f>IF(OR(טבלה20[[#This Row],[CycleNumber]]&gt;B1364,B1364=""),טבלה20[[#This Row],[CycleNumber]],"")</f>
        <v/>
      </c>
      <c r="Z13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3" t="s">
        <v>20</v>
      </c>
      <c r="AS1363">
        <v>16</v>
      </c>
      <c r="AT1363">
        <v>25</v>
      </c>
      <c r="AU1363">
        <f t="shared" si="45"/>
        <v>1</v>
      </c>
      <c r="AV1363" t="str">
        <f t="shared" si="46"/>
        <v/>
      </c>
    </row>
    <row r="1364" spans="1:48" x14ac:dyDescent="0.25">
      <c r="A1364" t="s">
        <v>110</v>
      </c>
      <c r="B1364">
        <v>2</v>
      </c>
      <c r="C1364">
        <v>0</v>
      </c>
      <c r="D1364">
        <v>1</v>
      </c>
      <c r="E1364">
        <v>0</v>
      </c>
      <c r="F1364">
        <v>28</v>
      </c>
      <c r="G1364">
        <f>טבלה20[[#This Row],[LengthofCycle]]+1</f>
        <v>29</v>
      </c>
      <c r="H1364" t="str">
        <f>IF(טבלה20[[#This Row],[CycleNumber]]&gt;2,IF(AND(טבלה20[[#This Row],[LengthofCycle]]-F1363=F1363-F1362,טבלה20[[#This Row],[LengthofCycle]]-F1363&lt;&gt;0),1,""),"")</f>
        <v/>
      </c>
      <c r="I1364" t="str">
        <f>IF(טבלה20[[#This Row],[דילוג]]=1,SUM(H1364:H1365),"")</f>
        <v/>
      </c>
      <c r="J1364" t="str">
        <f>IF(AND(טבלה20[[#This Row],[CycleNumber]]&gt;B1363,טבלה20[[#This Row],[CycleNumber]]&gt;2),IF(טבלה20[[#This Row],[דילוג]]=1,טבלה20[[#This Row],[LengthofCycle]]-F1363,J1363),"")</f>
        <v/>
      </c>
      <c r="K1364" t="str">
        <f>IF(AND(טבלה20[[#This Row],[CycleNumber]]&gt;B1363,טבלה20[[#This Row],[CycleNumber]]&gt;2),IF(טבלה20[[#This Row],[דילוג]]=1,1,IF(MAX(K1362:K1363)=1,1,IF(טבלה20[[#This Row],[LengthofCycle]]-F1363&lt;&gt;טבלה20[[#This Row],[הפרש קבוע אחרון]],0,""))),"")</f>
        <v/>
      </c>
      <c r="L1364" t="str">
        <f>IF(טבלה20[[#This Row],[CycleNumber]]&lt;3,"",IF(טבלה20[[#This Row],[דילוג]]=1,1,IF(L1363="","",IF(טבלה20[[#This Row],[LengthofCycle]]-F1363=טבלה20[[#This Row],[הפרש קבוע אחרון]],1,IF(L1363+1&gt;3,"",L1363+1)))))</f>
        <v/>
      </c>
      <c r="M1364" t="str">
        <f>IF(AND(טבלה20[[#This Row],[פעילות]]=1,L1365=2,L1366=1,B1366&gt;טבלה20[[#This Row],[CycleNumber]]),1,"")</f>
        <v/>
      </c>
      <c r="N1364" t="str">
        <f>IF(AND(טבלה20[[#This Row],[האם יש לאישה וסת דילוג?]]=1,טבלה20[[#This Row],[CycleNumber]]&gt;5),IF(AND(טבלה20[[#This Row],[LengthofCycle]]=F1361,F1363=F1360,F1362=F1359),1,""),"")</f>
        <v/>
      </c>
      <c r="O1364" t="str">
        <f>IF(OR(טבלה20[[#This Row],[פעילות]]="",L1363=""),"",IF(טבלה20[[#This Row],[פעילות]]=1,1,0))</f>
        <v/>
      </c>
      <c r="P1364" t="str">
        <f>IF(AND(טבלה20[[#This Row],[הפרש קבוע אחרון]]&lt;&gt;"",טבלה20[[#This Row],[CycleNumber]]&lt;B1365,B1365&lt;&gt;"",טבלה20[[#This Row],[פעילות]]&lt;4),IF(F1365-טבלה20[[#This Row],[LengthofCycle]]=טבלה20[[#This Row],[הפרש קבוע אחרון]],1,0),"")</f>
        <v/>
      </c>
      <c r="Q1364" s="14" t="str">
        <f>IF(טבלה20[[#This Row],[פעילות]]="","",IF(OR(Q1363="",AND(טבלה20[[#This Row],[דילוג]]=1,L1363=3)),1,Q1363+1))</f>
        <v/>
      </c>
      <c r="R1364" s="14" t="str">
        <f>IF(AND(טבלה20[[#This Row],[מחזורי פעילות]]=3,H1365=1,טבלה20[[#This Row],[הפרש קבוע אחרון]]&lt;&gt;J1365),1,"")</f>
        <v/>
      </c>
      <c r="S1364" s="14" t="str">
        <f>IF(AND(טבלה20[[#This Row],[מחזורי פעילות]]=3,H1365=1,טבלה20[[#This Row],[הפרש קבוע אחרון]]=J1365),1,"")</f>
        <v/>
      </c>
      <c r="T1364" s="14" t="str">
        <f>IF(AND(טבלה20[[#This Row],[דילוג]]=1,טבלה20[[#This Row],[הפרש קבוע אחרון]]=J1363,טבלה20[[#This Row],[מחזורי פעילות]]&gt;1),1,"")</f>
        <v/>
      </c>
      <c r="U1364" s="14" t="str">
        <f>IF(OR(AND(טבלה20[[#This Row],[מחזורי פעילות]]&lt;&gt;"",Q1365=""),AND(טבלה20[[#This Row],[פעילות]]=3,Q1365=1)),טבלה20[[#This Row],[מחזורי פעילות]],"")</f>
        <v/>
      </c>
      <c r="V1364" s="14" t="str">
        <f>IF(טבלה20[[#This Row],[באיזה מחזור נעקר אחרי קביעה?]]&lt;&gt;"",1,"")</f>
        <v/>
      </c>
      <c r="W1364" s="14" t="str">
        <f>IF(AND(טבלה20[[#This Row],[באיזה מחזור נעקר אחרי קביעה?]]&lt;&gt;"",טבלה20[[#This Row],[CycleNumber]]&gt;B1365),טבלה20[[#This Row],[באיזה מחזור נעקר אחרי קביעה?]],"")</f>
        <v/>
      </c>
      <c r="X1364" s="14" t="str">
        <f>IF(AND(טבלה20[[#This Row],[הפרש קבוע אחרון]]&lt;&gt;"",J1363=""),טבלה20[[#This Row],[CycleNumber]],"")</f>
        <v/>
      </c>
      <c r="Y1364" s="14" t="str">
        <f>IF(OR(טבלה20[[#This Row],[CycleNumber]]&gt;B1365,B1365=""),טבלה20[[#This Row],[CycleNumber]],"")</f>
        <v/>
      </c>
      <c r="Z13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4" t="s">
        <v>110</v>
      </c>
      <c r="AS1364">
        <v>1</v>
      </c>
      <c r="AT1364">
        <v>28</v>
      </c>
      <c r="AU1364" t="str">
        <f t="shared" si="45"/>
        <v/>
      </c>
      <c r="AV1364" t="str">
        <f t="shared" si="46"/>
        <v/>
      </c>
    </row>
    <row r="1365" spans="1:48" x14ac:dyDescent="0.25">
      <c r="A1365" t="s">
        <v>110</v>
      </c>
      <c r="B1365">
        <v>3</v>
      </c>
      <c r="C1365">
        <v>0</v>
      </c>
      <c r="D1365">
        <v>1</v>
      </c>
      <c r="E1365">
        <v>0</v>
      </c>
      <c r="F1365">
        <v>30</v>
      </c>
      <c r="G1365">
        <f>טבלה20[[#This Row],[LengthofCycle]]+1</f>
        <v>31</v>
      </c>
      <c r="H1365" t="str">
        <f>IF(טבלה20[[#This Row],[CycleNumber]]&gt;2,IF(AND(טבלה20[[#This Row],[LengthofCycle]]-F1364=F1364-F1363,טבלה20[[#This Row],[LengthofCycle]]-F1364&lt;&gt;0),1,""),"")</f>
        <v/>
      </c>
      <c r="I1365" t="str">
        <f>IF(טבלה20[[#This Row],[דילוג]]=1,SUM(H1365:H1366),"")</f>
        <v/>
      </c>
      <c r="J1365" t="str">
        <f>IF(AND(טבלה20[[#This Row],[CycleNumber]]&gt;B1364,טבלה20[[#This Row],[CycleNumber]]&gt;2),IF(טבלה20[[#This Row],[דילוג]]=1,טבלה20[[#This Row],[LengthofCycle]]-F1364,J1364),"")</f>
        <v/>
      </c>
      <c r="K1365">
        <f>IF(AND(טבלה20[[#This Row],[CycleNumber]]&gt;B1364,טבלה20[[#This Row],[CycleNumber]]&gt;2),IF(טבלה20[[#This Row],[דילוג]]=1,1,IF(MAX(K1363:K1364)=1,1,IF(טבלה20[[#This Row],[LengthofCycle]]-F1364&lt;&gt;טבלה20[[#This Row],[הפרש קבוע אחרון]],0,""))),"")</f>
        <v>0</v>
      </c>
      <c r="L1365" t="str">
        <f>IF(טבלה20[[#This Row],[CycleNumber]]&lt;3,"",IF(טבלה20[[#This Row],[דילוג]]=1,1,IF(L1364="","",IF(טבלה20[[#This Row],[LengthofCycle]]-F1364=טבלה20[[#This Row],[הפרש קבוע אחרון]],1,IF(L1364+1&gt;3,"",L1364+1)))))</f>
        <v/>
      </c>
      <c r="M1365" t="str">
        <f>IF(AND(טבלה20[[#This Row],[פעילות]]=1,L1366=2,L1367=1,B1367&gt;טבלה20[[#This Row],[CycleNumber]]),1,"")</f>
        <v/>
      </c>
      <c r="N1365" t="str">
        <f>IF(AND(טבלה20[[#This Row],[האם יש לאישה וסת דילוג?]]=1,טבלה20[[#This Row],[CycleNumber]]&gt;5),IF(AND(טבלה20[[#This Row],[LengthofCycle]]=F1362,F1364=F1361,F1363=F1360),1,""),"")</f>
        <v/>
      </c>
      <c r="O1365" t="str">
        <f>IF(OR(טבלה20[[#This Row],[פעילות]]="",L1364=""),"",IF(טבלה20[[#This Row],[פעילות]]=1,1,0))</f>
        <v/>
      </c>
      <c r="P1365" t="str">
        <f>IF(AND(טבלה20[[#This Row],[הפרש קבוע אחרון]]&lt;&gt;"",טבלה20[[#This Row],[CycleNumber]]&lt;B1366,B1366&lt;&gt;"",טבלה20[[#This Row],[פעילות]]&lt;4),IF(F1366-טבלה20[[#This Row],[LengthofCycle]]=טבלה20[[#This Row],[הפרש קבוע אחרון]],1,0),"")</f>
        <v/>
      </c>
      <c r="Q1365" s="14" t="str">
        <f>IF(טבלה20[[#This Row],[פעילות]]="","",IF(OR(Q1364="",AND(טבלה20[[#This Row],[דילוג]]=1,L1364=3)),1,Q1364+1))</f>
        <v/>
      </c>
      <c r="R1365" s="14" t="str">
        <f>IF(AND(טבלה20[[#This Row],[מחזורי פעילות]]=3,H1366=1,טבלה20[[#This Row],[הפרש קבוע אחרון]]&lt;&gt;J1366),1,"")</f>
        <v/>
      </c>
      <c r="S1365" s="14" t="str">
        <f>IF(AND(טבלה20[[#This Row],[מחזורי פעילות]]=3,H1366=1,טבלה20[[#This Row],[הפרש קבוע אחרון]]=J1366),1,"")</f>
        <v/>
      </c>
      <c r="T1365" s="14" t="str">
        <f>IF(AND(טבלה20[[#This Row],[דילוג]]=1,טבלה20[[#This Row],[הפרש קבוע אחרון]]=J1364,טבלה20[[#This Row],[מחזורי פעילות]]&gt;1),1,"")</f>
        <v/>
      </c>
      <c r="U1365" s="14" t="str">
        <f>IF(OR(AND(טבלה20[[#This Row],[מחזורי פעילות]]&lt;&gt;"",Q1366=""),AND(טבלה20[[#This Row],[פעילות]]=3,Q1366=1)),טבלה20[[#This Row],[מחזורי פעילות]],"")</f>
        <v/>
      </c>
      <c r="V1365" s="14" t="str">
        <f>IF(טבלה20[[#This Row],[באיזה מחזור נעקר אחרי קביעה?]]&lt;&gt;"",1,"")</f>
        <v/>
      </c>
      <c r="W1365" s="14" t="str">
        <f>IF(AND(טבלה20[[#This Row],[באיזה מחזור נעקר אחרי קביעה?]]&lt;&gt;"",טבלה20[[#This Row],[CycleNumber]]&gt;B1366),טבלה20[[#This Row],[באיזה מחזור נעקר אחרי קביעה?]],"")</f>
        <v/>
      </c>
      <c r="X1365" s="14" t="str">
        <f>IF(AND(טבלה20[[#This Row],[הפרש קבוע אחרון]]&lt;&gt;"",J1364=""),טבלה20[[#This Row],[CycleNumber]],"")</f>
        <v/>
      </c>
      <c r="Y1365" s="14" t="str">
        <f>IF(OR(טבלה20[[#This Row],[CycleNumber]]&gt;B1366,B1366=""),טבלה20[[#This Row],[CycleNumber]],"")</f>
        <v/>
      </c>
      <c r="Z13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5" t="s">
        <v>110</v>
      </c>
      <c r="AS1365">
        <v>2</v>
      </c>
      <c r="AT1365">
        <v>28</v>
      </c>
      <c r="AU1365" t="str">
        <f t="shared" si="45"/>
        <v/>
      </c>
      <c r="AV1365" t="str">
        <f t="shared" si="46"/>
        <v/>
      </c>
    </row>
    <row r="1366" spans="1:48" x14ac:dyDescent="0.25">
      <c r="A1366" t="s">
        <v>110</v>
      </c>
      <c r="B1366">
        <v>4</v>
      </c>
      <c r="C1366">
        <v>0</v>
      </c>
      <c r="D1366">
        <v>1</v>
      </c>
      <c r="E1366">
        <v>0</v>
      </c>
      <c r="F1366">
        <v>26</v>
      </c>
      <c r="G1366">
        <f>טבלה20[[#This Row],[LengthofCycle]]+1</f>
        <v>27</v>
      </c>
      <c r="H1366" t="str">
        <f>IF(טבלה20[[#This Row],[CycleNumber]]&gt;2,IF(AND(טבלה20[[#This Row],[LengthofCycle]]-F1365=F1365-F1364,טבלה20[[#This Row],[LengthofCycle]]-F1365&lt;&gt;0),1,""),"")</f>
        <v/>
      </c>
      <c r="I1366" t="str">
        <f>IF(טבלה20[[#This Row],[דילוג]]=1,SUM(H1366:H1367),"")</f>
        <v/>
      </c>
      <c r="J1366" t="str">
        <f>IF(AND(טבלה20[[#This Row],[CycleNumber]]&gt;B1365,טבלה20[[#This Row],[CycleNumber]]&gt;2),IF(טבלה20[[#This Row],[דילוג]]=1,טבלה20[[#This Row],[LengthofCycle]]-F1365,J1365),"")</f>
        <v/>
      </c>
      <c r="K1366">
        <f>IF(AND(טבלה20[[#This Row],[CycleNumber]]&gt;B1365,טבלה20[[#This Row],[CycleNumber]]&gt;2),IF(טבלה20[[#This Row],[דילוג]]=1,1,IF(MAX(K1364:K1365)=1,1,IF(טבלה20[[#This Row],[LengthofCycle]]-F1365&lt;&gt;טבלה20[[#This Row],[הפרש קבוע אחרון]],0,""))),"")</f>
        <v>0</v>
      </c>
      <c r="L1366" t="str">
        <f>IF(טבלה20[[#This Row],[CycleNumber]]&lt;3,"",IF(טבלה20[[#This Row],[דילוג]]=1,1,IF(L1365="","",IF(טבלה20[[#This Row],[LengthofCycle]]-F1365=טבלה20[[#This Row],[הפרש קבוע אחרון]],1,IF(L1365+1&gt;3,"",L1365+1)))))</f>
        <v/>
      </c>
      <c r="M1366" t="str">
        <f>IF(AND(טבלה20[[#This Row],[פעילות]]=1,L1367=2,L1368=1,B1368&gt;טבלה20[[#This Row],[CycleNumber]]),1,"")</f>
        <v/>
      </c>
      <c r="N1366" t="str">
        <f>IF(AND(טבלה20[[#This Row],[האם יש לאישה וסת דילוג?]]=1,טבלה20[[#This Row],[CycleNumber]]&gt;5),IF(AND(טבלה20[[#This Row],[LengthofCycle]]=F1363,F1365=F1362,F1364=F1361),1,""),"")</f>
        <v/>
      </c>
      <c r="O1366" t="str">
        <f>IF(OR(טבלה20[[#This Row],[פעילות]]="",L1365=""),"",IF(טבלה20[[#This Row],[פעילות]]=1,1,0))</f>
        <v/>
      </c>
      <c r="P1366" t="str">
        <f>IF(AND(טבלה20[[#This Row],[הפרש קבוע אחרון]]&lt;&gt;"",טבלה20[[#This Row],[CycleNumber]]&lt;B1367,B1367&lt;&gt;"",טבלה20[[#This Row],[פעילות]]&lt;4),IF(F1367-טבלה20[[#This Row],[LengthofCycle]]=טבלה20[[#This Row],[הפרש קבוע אחרון]],1,0),"")</f>
        <v/>
      </c>
      <c r="Q1366" s="14" t="str">
        <f>IF(טבלה20[[#This Row],[פעילות]]="","",IF(OR(Q1365="",AND(טבלה20[[#This Row],[דילוג]]=1,L1365=3)),1,Q1365+1))</f>
        <v/>
      </c>
      <c r="R1366" s="14" t="str">
        <f>IF(AND(טבלה20[[#This Row],[מחזורי פעילות]]=3,H1367=1,טבלה20[[#This Row],[הפרש קבוע אחרון]]&lt;&gt;J1367),1,"")</f>
        <v/>
      </c>
      <c r="S1366" s="14" t="str">
        <f>IF(AND(טבלה20[[#This Row],[מחזורי פעילות]]=3,H1367=1,טבלה20[[#This Row],[הפרש קבוע אחרון]]=J1367),1,"")</f>
        <v/>
      </c>
      <c r="T1366" s="14" t="str">
        <f>IF(AND(טבלה20[[#This Row],[דילוג]]=1,טבלה20[[#This Row],[הפרש קבוע אחרון]]=J1365,טבלה20[[#This Row],[מחזורי פעילות]]&gt;1),1,"")</f>
        <v/>
      </c>
      <c r="U1366" s="14" t="str">
        <f>IF(OR(AND(טבלה20[[#This Row],[מחזורי פעילות]]&lt;&gt;"",Q1367=""),AND(טבלה20[[#This Row],[פעילות]]=3,Q1367=1)),טבלה20[[#This Row],[מחזורי פעילות]],"")</f>
        <v/>
      </c>
      <c r="V1366" s="14" t="str">
        <f>IF(טבלה20[[#This Row],[באיזה מחזור נעקר אחרי קביעה?]]&lt;&gt;"",1,"")</f>
        <v/>
      </c>
      <c r="W1366" s="14" t="str">
        <f>IF(AND(טבלה20[[#This Row],[באיזה מחזור נעקר אחרי קביעה?]]&lt;&gt;"",טבלה20[[#This Row],[CycleNumber]]&gt;B1367),טבלה20[[#This Row],[באיזה מחזור נעקר אחרי קביעה?]],"")</f>
        <v/>
      </c>
      <c r="X1366" s="14" t="str">
        <f>IF(AND(טבלה20[[#This Row],[הפרש קבוע אחרון]]&lt;&gt;"",J1365=""),טבלה20[[#This Row],[CycleNumber]],"")</f>
        <v/>
      </c>
      <c r="Y1366" s="14" t="str">
        <f>IF(OR(טבלה20[[#This Row],[CycleNumber]]&gt;B1367,B1367=""),טבלה20[[#This Row],[CycleNumber]],"")</f>
        <v/>
      </c>
      <c r="Z13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6" t="s">
        <v>110</v>
      </c>
      <c r="AS1366">
        <v>3</v>
      </c>
      <c r="AT1366">
        <v>30</v>
      </c>
      <c r="AU1366">
        <f t="shared" si="45"/>
        <v>0</v>
      </c>
      <c r="AV1366" t="str">
        <f t="shared" si="46"/>
        <v/>
      </c>
    </row>
    <row r="1367" spans="1:48" x14ac:dyDescent="0.25">
      <c r="A1367" t="s">
        <v>110</v>
      </c>
      <c r="B1367">
        <v>5</v>
      </c>
      <c r="C1367">
        <v>0</v>
      </c>
      <c r="D1367">
        <v>1</v>
      </c>
      <c r="E1367">
        <v>0</v>
      </c>
      <c r="F1367">
        <v>32</v>
      </c>
      <c r="G1367">
        <f>טבלה20[[#This Row],[LengthofCycle]]+1</f>
        <v>33</v>
      </c>
      <c r="H1367" t="str">
        <f>IF(טבלה20[[#This Row],[CycleNumber]]&gt;2,IF(AND(טבלה20[[#This Row],[LengthofCycle]]-F1366=F1366-F1365,טבלה20[[#This Row],[LengthofCycle]]-F1366&lt;&gt;0),1,""),"")</f>
        <v/>
      </c>
      <c r="I1367" t="str">
        <f>IF(טבלה20[[#This Row],[דילוג]]=1,SUM(H1367:H1368),"")</f>
        <v/>
      </c>
      <c r="J1367" t="str">
        <f>IF(AND(טבלה20[[#This Row],[CycleNumber]]&gt;B1366,טבלה20[[#This Row],[CycleNumber]]&gt;2),IF(טבלה20[[#This Row],[דילוג]]=1,טבלה20[[#This Row],[LengthofCycle]]-F1366,J1366),"")</f>
        <v/>
      </c>
      <c r="K1367">
        <f>IF(AND(טבלה20[[#This Row],[CycleNumber]]&gt;B1366,טבלה20[[#This Row],[CycleNumber]]&gt;2),IF(טבלה20[[#This Row],[דילוג]]=1,1,IF(MAX(K1365:K1366)=1,1,IF(טבלה20[[#This Row],[LengthofCycle]]-F1366&lt;&gt;טבלה20[[#This Row],[הפרש קבוע אחרון]],0,""))),"")</f>
        <v>0</v>
      </c>
      <c r="L1367" t="str">
        <f>IF(טבלה20[[#This Row],[CycleNumber]]&lt;3,"",IF(טבלה20[[#This Row],[דילוג]]=1,1,IF(L1366="","",IF(טבלה20[[#This Row],[LengthofCycle]]-F1366=טבלה20[[#This Row],[הפרש קבוע אחרון]],1,IF(L1366+1&gt;3,"",L1366+1)))))</f>
        <v/>
      </c>
      <c r="M1367" t="str">
        <f>IF(AND(טבלה20[[#This Row],[פעילות]]=1,L1368=2,L1369=1,B1369&gt;טבלה20[[#This Row],[CycleNumber]]),1,"")</f>
        <v/>
      </c>
      <c r="N1367" t="str">
        <f>IF(AND(טבלה20[[#This Row],[האם יש לאישה וסת דילוג?]]=1,טבלה20[[#This Row],[CycleNumber]]&gt;5),IF(AND(טבלה20[[#This Row],[LengthofCycle]]=F1364,F1366=F1363,F1365=F1362),1,""),"")</f>
        <v/>
      </c>
      <c r="O1367" t="str">
        <f>IF(OR(טבלה20[[#This Row],[פעילות]]="",L1366=""),"",IF(טבלה20[[#This Row],[פעילות]]=1,1,0))</f>
        <v/>
      </c>
      <c r="P1367" t="str">
        <f>IF(AND(טבלה20[[#This Row],[הפרש קבוע אחרון]]&lt;&gt;"",טבלה20[[#This Row],[CycleNumber]]&lt;B1368,B1368&lt;&gt;"",טבלה20[[#This Row],[פעילות]]&lt;4),IF(F1368-טבלה20[[#This Row],[LengthofCycle]]=טבלה20[[#This Row],[הפרש קבוע אחרון]],1,0),"")</f>
        <v/>
      </c>
      <c r="Q1367" s="14" t="str">
        <f>IF(טבלה20[[#This Row],[פעילות]]="","",IF(OR(Q1366="",AND(טבלה20[[#This Row],[דילוג]]=1,L1366=3)),1,Q1366+1))</f>
        <v/>
      </c>
      <c r="R1367" s="14" t="str">
        <f>IF(AND(טבלה20[[#This Row],[מחזורי פעילות]]=3,H1368=1,טבלה20[[#This Row],[הפרש קבוע אחרון]]&lt;&gt;J1368),1,"")</f>
        <v/>
      </c>
      <c r="S1367" s="14" t="str">
        <f>IF(AND(טבלה20[[#This Row],[מחזורי פעילות]]=3,H1368=1,טבלה20[[#This Row],[הפרש קבוע אחרון]]=J1368),1,"")</f>
        <v/>
      </c>
      <c r="T1367" s="14" t="str">
        <f>IF(AND(טבלה20[[#This Row],[דילוג]]=1,טבלה20[[#This Row],[הפרש קבוע אחרון]]=J1366,טבלה20[[#This Row],[מחזורי פעילות]]&gt;1),1,"")</f>
        <v/>
      </c>
      <c r="U1367" s="14" t="str">
        <f>IF(OR(AND(טבלה20[[#This Row],[מחזורי פעילות]]&lt;&gt;"",Q1368=""),AND(טבלה20[[#This Row],[פעילות]]=3,Q1368=1)),טבלה20[[#This Row],[מחזורי פעילות]],"")</f>
        <v/>
      </c>
      <c r="V1367" s="14" t="str">
        <f>IF(טבלה20[[#This Row],[באיזה מחזור נעקר אחרי קביעה?]]&lt;&gt;"",1,"")</f>
        <v/>
      </c>
      <c r="W1367" s="14" t="str">
        <f>IF(AND(טבלה20[[#This Row],[באיזה מחזור נעקר אחרי קביעה?]]&lt;&gt;"",טבלה20[[#This Row],[CycleNumber]]&gt;B1368),טבלה20[[#This Row],[באיזה מחזור נעקר אחרי קביעה?]],"")</f>
        <v/>
      </c>
      <c r="X1367" s="14" t="str">
        <f>IF(AND(טבלה20[[#This Row],[הפרש קבוע אחרון]]&lt;&gt;"",J1366=""),טבלה20[[#This Row],[CycleNumber]],"")</f>
        <v/>
      </c>
      <c r="Y1367" s="14">
        <f>IF(OR(טבלה20[[#This Row],[CycleNumber]]&gt;B1368,B1368=""),טבלה20[[#This Row],[CycleNumber]],"")</f>
        <v>5</v>
      </c>
      <c r="Z13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7" t="s">
        <v>110</v>
      </c>
      <c r="AS1367">
        <v>4</v>
      </c>
      <c r="AT1367">
        <v>26</v>
      </c>
      <c r="AU1367">
        <f t="shared" si="45"/>
        <v>0</v>
      </c>
      <c r="AV1367" t="str">
        <f t="shared" si="46"/>
        <v/>
      </c>
    </row>
    <row r="1368" spans="1:48" x14ac:dyDescent="0.25">
      <c r="A1368" t="s">
        <v>111</v>
      </c>
      <c r="B1368">
        <v>1</v>
      </c>
      <c r="C1368">
        <v>1</v>
      </c>
      <c r="D1368">
        <v>1</v>
      </c>
      <c r="E1368">
        <v>0</v>
      </c>
      <c r="F1368">
        <v>31</v>
      </c>
      <c r="G1368">
        <f>טבלה20[[#This Row],[LengthofCycle]]+1</f>
        <v>32</v>
      </c>
      <c r="H1368" t="str">
        <f>IF(טבלה20[[#This Row],[CycleNumber]]&gt;2,IF(AND(טבלה20[[#This Row],[LengthofCycle]]-F1367=F1367-F1366,טבלה20[[#This Row],[LengthofCycle]]-F1367&lt;&gt;0),1,""),"")</f>
        <v/>
      </c>
      <c r="I1368" t="str">
        <f>IF(טבלה20[[#This Row],[דילוג]]=1,SUM(H1368:H1369),"")</f>
        <v/>
      </c>
      <c r="J1368" t="str">
        <f>IF(AND(טבלה20[[#This Row],[CycleNumber]]&gt;B1367,טבלה20[[#This Row],[CycleNumber]]&gt;2),IF(טבלה20[[#This Row],[דילוג]]=1,טבלה20[[#This Row],[LengthofCycle]]-F1367,J1367),"")</f>
        <v/>
      </c>
      <c r="K1368" t="str">
        <f>IF(AND(טבלה20[[#This Row],[CycleNumber]]&gt;B1367,טבלה20[[#This Row],[CycleNumber]]&gt;2),IF(טבלה20[[#This Row],[דילוג]]=1,1,IF(MAX(K1366:K1367)=1,1,IF(טבלה20[[#This Row],[LengthofCycle]]-F1367&lt;&gt;טבלה20[[#This Row],[הפרש קבוע אחרון]],0,""))),"")</f>
        <v/>
      </c>
      <c r="L1368" t="str">
        <f>IF(טבלה20[[#This Row],[CycleNumber]]&lt;3,"",IF(טבלה20[[#This Row],[דילוג]]=1,1,IF(L1367="","",IF(טבלה20[[#This Row],[LengthofCycle]]-F1367=טבלה20[[#This Row],[הפרש קבוע אחרון]],1,IF(L1367+1&gt;3,"",L1367+1)))))</f>
        <v/>
      </c>
      <c r="M1368" t="str">
        <f>IF(AND(טבלה20[[#This Row],[פעילות]]=1,L1369=2,L1370=1,B1370&gt;טבלה20[[#This Row],[CycleNumber]]),1,"")</f>
        <v/>
      </c>
      <c r="N1368" t="str">
        <f>IF(AND(טבלה20[[#This Row],[האם יש לאישה וסת דילוג?]]=1,טבלה20[[#This Row],[CycleNumber]]&gt;5),IF(AND(טבלה20[[#This Row],[LengthofCycle]]=F1365,F1367=F1364,F1366=F1363),1,""),"")</f>
        <v/>
      </c>
      <c r="O1368" t="str">
        <f>IF(OR(טבלה20[[#This Row],[פעילות]]="",L1367=""),"",IF(טבלה20[[#This Row],[פעילות]]=1,1,0))</f>
        <v/>
      </c>
      <c r="P1368" t="str">
        <f>IF(AND(טבלה20[[#This Row],[הפרש קבוע אחרון]]&lt;&gt;"",טבלה20[[#This Row],[CycleNumber]]&lt;B1369,B1369&lt;&gt;"",טבלה20[[#This Row],[פעילות]]&lt;4),IF(F1369-טבלה20[[#This Row],[LengthofCycle]]=טבלה20[[#This Row],[הפרש קבוע אחרון]],1,0),"")</f>
        <v/>
      </c>
      <c r="Q1368" s="14" t="str">
        <f>IF(טבלה20[[#This Row],[פעילות]]="","",IF(OR(Q1367="",AND(טבלה20[[#This Row],[דילוג]]=1,L1367=3)),1,Q1367+1))</f>
        <v/>
      </c>
      <c r="R1368" s="14" t="str">
        <f>IF(AND(טבלה20[[#This Row],[מחזורי פעילות]]=3,H1369=1,טבלה20[[#This Row],[הפרש קבוע אחרון]]&lt;&gt;J1369),1,"")</f>
        <v/>
      </c>
      <c r="S1368" s="14" t="str">
        <f>IF(AND(טבלה20[[#This Row],[מחזורי פעילות]]=3,H1369=1,טבלה20[[#This Row],[הפרש קבוע אחרון]]=J1369),1,"")</f>
        <v/>
      </c>
      <c r="T1368" s="14" t="str">
        <f>IF(AND(טבלה20[[#This Row],[דילוג]]=1,טבלה20[[#This Row],[הפרש קבוע אחרון]]=J1367,טבלה20[[#This Row],[מחזורי פעילות]]&gt;1),1,"")</f>
        <v/>
      </c>
      <c r="U1368" s="14" t="str">
        <f>IF(OR(AND(טבלה20[[#This Row],[מחזורי פעילות]]&lt;&gt;"",Q1369=""),AND(טבלה20[[#This Row],[פעילות]]=3,Q1369=1)),טבלה20[[#This Row],[מחזורי פעילות]],"")</f>
        <v/>
      </c>
      <c r="V1368" s="14" t="str">
        <f>IF(טבלה20[[#This Row],[באיזה מחזור נעקר אחרי קביעה?]]&lt;&gt;"",1,"")</f>
        <v/>
      </c>
      <c r="W1368" s="14" t="str">
        <f>IF(AND(טבלה20[[#This Row],[באיזה מחזור נעקר אחרי קביעה?]]&lt;&gt;"",טבלה20[[#This Row],[CycleNumber]]&gt;B1369),טבלה20[[#This Row],[באיזה מחזור נעקר אחרי קביעה?]],"")</f>
        <v/>
      </c>
      <c r="X1368" s="14" t="str">
        <f>IF(AND(טבלה20[[#This Row],[הפרש קבוע אחרון]]&lt;&gt;"",J1367=""),טבלה20[[#This Row],[CycleNumber]],"")</f>
        <v/>
      </c>
      <c r="Y1368" s="14" t="str">
        <f>IF(OR(טבלה20[[#This Row],[CycleNumber]]&gt;B1369,B1369=""),טבלה20[[#This Row],[CycleNumber]],"")</f>
        <v/>
      </c>
      <c r="Z13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8" t="s">
        <v>110</v>
      </c>
      <c r="AS1368">
        <v>5</v>
      </c>
      <c r="AT1368">
        <v>32</v>
      </c>
      <c r="AU1368">
        <f t="shared" si="45"/>
        <v>0</v>
      </c>
      <c r="AV1368" t="str">
        <f t="shared" si="46"/>
        <v/>
      </c>
    </row>
    <row r="1369" spans="1:48" x14ac:dyDescent="0.25">
      <c r="A1369" t="s">
        <v>111</v>
      </c>
      <c r="B1369">
        <v>2</v>
      </c>
      <c r="C1369">
        <v>1</v>
      </c>
      <c r="D1369">
        <v>0</v>
      </c>
      <c r="E1369">
        <v>0</v>
      </c>
      <c r="F1369">
        <v>29</v>
      </c>
      <c r="G1369">
        <f>טבלה20[[#This Row],[LengthofCycle]]+1</f>
        <v>30</v>
      </c>
      <c r="H1369" t="str">
        <f>IF(טבלה20[[#This Row],[CycleNumber]]&gt;2,IF(AND(טבלה20[[#This Row],[LengthofCycle]]-F1368=F1368-F1367,טבלה20[[#This Row],[LengthofCycle]]-F1368&lt;&gt;0),1,""),"")</f>
        <v/>
      </c>
      <c r="I1369" t="str">
        <f>IF(טבלה20[[#This Row],[דילוג]]=1,SUM(H1369:H1370),"")</f>
        <v/>
      </c>
      <c r="J1369" t="str">
        <f>IF(AND(טבלה20[[#This Row],[CycleNumber]]&gt;B1368,טבלה20[[#This Row],[CycleNumber]]&gt;2),IF(טבלה20[[#This Row],[דילוג]]=1,טבלה20[[#This Row],[LengthofCycle]]-F1368,J1368),"")</f>
        <v/>
      </c>
      <c r="K1369" t="str">
        <f>IF(AND(טבלה20[[#This Row],[CycleNumber]]&gt;B1368,טבלה20[[#This Row],[CycleNumber]]&gt;2),IF(טבלה20[[#This Row],[דילוג]]=1,1,IF(MAX(K1367:K1368)=1,1,IF(טבלה20[[#This Row],[LengthofCycle]]-F1368&lt;&gt;טבלה20[[#This Row],[הפרש קבוע אחרון]],0,""))),"")</f>
        <v/>
      </c>
      <c r="L1369" t="str">
        <f>IF(טבלה20[[#This Row],[CycleNumber]]&lt;3,"",IF(טבלה20[[#This Row],[דילוג]]=1,1,IF(L1368="","",IF(טבלה20[[#This Row],[LengthofCycle]]-F1368=טבלה20[[#This Row],[הפרש קבוע אחרון]],1,IF(L1368+1&gt;3,"",L1368+1)))))</f>
        <v/>
      </c>
      <c r="M1369" t="str">
        <f>IF(AND(טבלה20[[#This Row],[פעילות]]=1,L1370=2,L1371=1,B1371&gt;טבלה20[[#This Row],[CycleNumber]]),1,"")</f>
        <v/>
      </c>
      <c r="N1369" t="str">
        <f>IF(AND(טבלה20[[#This Row],[האם יש לאישה וסת דילוג?]]=1,טבלה20[[#This Row],[CycleNumber]]&gt;5),IF(AND(טבלה20[[#This Row],[LengthofCycle]]=F1366,F1368=F1365,F1367=F1364),1,""),"")</f>
        <v/>
      </c>
      <c r="O1369" t="str">
        <f>IF(OR(טבלה20[[#This Row],[פעילות]]="",L1368=""),"",IF(טבלה20[[#This Row],[פעילות]]=1,1,0))</f>
        <v/>
      </c>
      <c r="P1369" t="str">
        <f>IF(AND(טבלה20[[#This Row],[הפרש קבוע אחרון]]&lt;&gt;"",טבלה20[[#This Row],[CycleNumber]]&lt;B1370,B1370&lt;&gt;"",טבלה20[[#This Row],[פעילות]]&lt;4),IF(F1370-טבלה20[[#This Row],[LengthofCycle]]=טבלה20[[#This Row],[הפרש קבוע אחרון]],1,0),"")</f>
        <v/>
      </c>
      <c r="Q1369" s="14" t="str">
        <f>IF(טבלה20[[#This Row],[פעילות]]="","",IF(OR(Q1368="",AND(טבלה20[[#This Row],[דילוג]]=1,L1368=3)),1,Q1368+1))</f>
        <v/>
      </c>
      <c r="R1369" s="14" t="str">
        <f>IF(AND(טבלה20[[#This Row],[מחזורי פעילות]]=3,H1370=1,טבלה20[[#This Row],[הפרש קבוע אחרון]]&lt;&gt;J1370),1,"")</f>
        <v/>
      </c>
      <c r="S1369" s="14" t="str">
        <f>IF(AND(טבלה20[[#This Row],[מחזורי פעילות]]=3,H1370=1,טבלה20[[#This Row],[הפרש קבוע אחרון]]=J1370),1,"")</f>
        <v/>
      </c>
      <c r="T1369" s="14" t="str">
        <f>IF(AND(טבלה20[[#This Row],[דילוג]]=1,טבלה20[[#This Row],[הפרש קבוע אחרון]]=J1368,טבלה20[[#This Row],[מחזורי פעילות]]&gt;1),1,"")</f>
        <v/>
      </c>
      <c r="U1369" s="14" t="str">
        <f>IF(OR(AND(טבלה20[[#This Row],[מחזורי פעילות]]&lt;&gt;"",Q1370=""),AND(טבלה20[[#This Row],[פעילות]]=3,Q1370=1)),טבלה20[[#This Row],[מחזורי פעילות]],"")</f>
        <v/>
      </c>
      <c r="V1369" s="14" t="str">
        <f>IF(טבלה20[[#This Row],[באיזה מחזור נעקר אחרי קביעה?]]&lt;&gt;"",1,"")</f>
        <v/>
      </c>
      <c r="W1369" s="14" t="str">
        <f>IF(AND(טבלה20[[#This Row],[באיזה מחזור נעקר אחרי קביעה?]]&lt;&gt;"",טבלה20[[#This Row],[CycleNumber]]&gt;B1370),טבלה20[[#This Row],[באיזה מחזור נעקר אחרי קביעה?]],"")</f>
        <v/>
      </c>
      <c r="X1369" s="14" t="str">
        <f>IF(AND(טבלה20[[#This Row],[הפרש קבוע אחרון]]&lt;&gt;"",J1368=""),טבלה20[[#This Row],[CycleNumber]],"")</f>
        <v/>
      </c>
      <c r="Y1369" s="14" t="str">
        <f>IF(OR(טבלה20[[#This Row],[CycleNumber]]&gt;B1370,B1370=""),טבלה20[[#This Row],[CycleNumber]],"")</f>
        <v/>
      </c>
      <c r="Z13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69" t="s">
        <v>111</v>
      </c>
      <c r="AS1369">
        <v>1</v>
      </c>
      <c r="AT1369">
        <v>31</v>
      </c>
      <c r="AU1369" t="str">
        <f t="shared" si="45"/>
        <v/>
      </c>
      <c r="AV1369" t="str">
        <f t="shared" si="46"/>
        <v/>
      </c>
    </row>
    <row r="1370" spans="1:48" x14ac:dyDescent="0.25">
      <c r="A1370" t="s">
        <v>111</v>
      </c>
      <c r="B1370">
        <v>3</v>
      </c>
      <c r="C1370">
        <v>1</v>
      </c>
      <c r="D1370">
        <v>1</v>
      </c>
      <c r="E1370">
        <v>0</v>
      </c>
      <c r="F1370">
        <v>37</v>
      </c>
      <c r="G1370">
        <f>טבלה20[[#This Row],[LengthofCycle]]+1</f>
        <v>38</v>
      </c>
      <c r="H1370" t="str">
        <f>IF(טבלה20[[#This Row],[CycleNumber]]&gt;2,IF(AND(טבלה20[[#This Row],[LengthofCycle]]-F1369=F1369-F1368,טבלה20[[#This Row],[LengthofCycle]]-F1369&lt;&gt;0),1,""),"")</f>
        <v/>
      </c>
      <c r="I1370" t="str">
        <f>IF(טבלה20[[#This Row],[דילוג]]=1,SUM(H1370:H1371),"")</f>
        <v/>
      </c>
      <c r="J1370" t="str">
        <f>IF(AND(טבלה20[[#This Row],[CycleNumber]]&gt;B1369,טבלה20[[#This Row],[CycleNumber]]&gt;2),IF(טבלה20[[#This Row],[דילוג]]=1,טבלה20[[#This Row],[LengthofCycle]]-F1369,J1369),"")</f>
        <v/>
      </c>
      <c r="K1370">
        <f>IF(AND(טבלה20[[#This Row],[CycleNumber]]&gt;B1369,טבלה20[[#This Row],[CycleNumber]]&gt;2),IF(טבלה20[[#This Row],[דילוג]]=1,1,IF(MAX(K1368:K1369)=1,1,IF(טבלה20[[#This Row],[LengthofCycle]]-F1369&lt;&gt;טבלה20[[#This Row],[הפרש קבוע אחרון]],0,""))),"")</f>
        <v>0</v>
      </c>
      <c r="L1370" t="str">
        <f>IF(טבלה20[[#This Row],[CycleNumber]]&lt;3,"",IF(טבלה20[[#This Row],[דילוג]]=1,1,IF(L1369="","",IF(טבלה20[[#This Row],[LengthofCycle]]-F1369=טבלה20[[#This Row],[הפרש קבוע אחרון]],1,IF(L1369+1&gt;3,"",L1369+1)))))</f>
        <v/>
      </c>
      <c r="M1370" t="str">
        <f>IF(AND(טבלה20[[#This Row],[פעילות]]=1,L1371=2,L1372=1,B1372&gt;טבלה20[[#This Row],[CycleNumber]]),1,"")</f>
        <v/>
      </c>
      <c r="N1370" t="str">
        <f>IF(AND(טבלה20[[#This Row],[האם יש לאישה וסת דילוג?]]=1,טבלה20[[#This Row],[CycleNumber]]&gt;5),IF(AND(טבלה20[[#This Row],[LengthofCycle]]=F1367,F1369=F1366,F1368=F1365),1,""),"")</f>
        <v/>
      </c>
      <c r="O1370" t="str">
        <f>IF(OR(טבלה20[[#This Row],[פעילות]]="",L1369=""),"",IF(טבלה20[[#This Row],[פעילות]]=1,1,0))</f>
        <v/>
      </c>
      <c r="P1370" t="str">
        <f>IF(AND(טבלה20[[#This Row],[הפרש קבוע אחרון]]&lt;&gt;"",טבלה20[[#This Row],[CycleNumber]]&lt;B1371,B1371&lt;&gt;"",טבלה20[[#This Row],[פעילות]]&lt;4),IF(F1371-טבלה20[[#This Row],[LengthofCycle]]=טבלה20[[#This Row],[הפרש קבוע אחרון]],1,0),"")</f>
        <v/>
      </c>
      <c r="Q1370" s="14" t="str">
        <f>IF(טבלה20[[#This Row],[פעילות]]="","",IF(OR(Q1369="",AND(טבלה20[[#This Row],[דילוג]]=1,L1369=3)),1,Q1369+1))</f>
        <v/>
      </c>
      <c r="R1370" s="14" t="str">
        <f>IF(AND(טבלה20[[#This Row],[מחזורי פעילות]]=3,H1371=1,טבלה20[[#This Row],[הפרש קבוע אחרון]]&lt;&gt;J1371),1,"")</f>
        <v/>
      </c>
      <c r="S1370" s="14" t="str">
        <f>IF(AND(טבלה20[[#This Row],[מחזורי פעילות]]=3,H1371=1,טבלה20[[#This Row],[הפרש קבוע אחרון]]=J1371),1,"")</f>
        <v/>
      </c>
      <c r="T1370" s="14" t="str">
        <f>IF(AND(טבלה20[[#This Row],[דילוג]]=1,טבלה20[[#This Row],[הפרש קבוע אחרון]]=J1369,טבלה20[[#This Row],[מחזורי פעילות]]&gt;1),1,"")</f>
        <v/>
      </c>
      <c r="U1370" s="14" t="str">
        <f>IF(OR(AND(טבלה20[[#This Row],[מחזורי פעילות]]&lt;&gt;"",Q1371=""),AND(טבלה20[[#This Row],[פעילות]]=3,Q1371=1)),טבלה20[[#This Row],[מחזורי פעילות]],"")</f>
        <v/>
      </c>
      <c r="V1370" s="14" t="str">
        <f>IF(טבלה20[[#This Row],[באיזה מחזור נעקר אחרי קביעה?]]&lt;&gt;"",1,"")</f>
        <v/>
      </c>
      <c r="W1370" s="14" t="str">
        <f>IF(AND(טבלה20[[#This Row],[באיזה מחזור נעקר אחרי קביעה?]]&lt;&gt;"",טבלה20[[#This Row],[CycleNumber]]&gt;B1371),טבלה20[[#This Row],[באיזה מחזור נעקר אחרי קביעה?]],"")</f>
        <v/>
      </c>
      <c r="X1370" s="14" t="str">
        <f>IF(AND(טבלה20[[#This Row],[הפרש קבוע אחרון]]&lt;&gt;"",J1369=""),טבלה20[[#This Row],[CycleNumber]],"")</f>
        <v/>
      </c>
      <c r="Y1370" s="14" t="str">
        <f>IF(OR(טבלה20[[#This Row],[CycleNumber]]&gt;B1371,B1371=""),טבלה20[[#This Row],[CycleNumber]],"")</f>
        <v/>
      </c>
      <c r="Z13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0" t="s">
        <v>111</v>
      </c>
      <c r="AS1370">
        <v>2</v>
      </c>
      <c r="AT1370">
        <v>29</v>
      </c>
      <c r="AU1370" t="str">
        <f t="shared" si="45"/>
        <v/>
      </c>
      <c r="AV1370" t="str">
        <f t="shared" si="46"/>
        <v/>
      </c>
    </row>
    <row r="1371" spans="1:48" x14ac:dyDescent="0.25">
      <c r="A1371" t="s">
        <v>111</v>
      </c>
      <c r="B1371">
        <v>4</v>
      </c>
      <c r="C1371">
        <v>1</v>
      </c>
      <c r="D1371">
        <v>1</v>
      </c>
      <c r="E1371">
        <v>0</v>
      </c>
      <c r="F1371">
        <v>30</v>
      </c>
      <c r="G1371">
        <f>טבלה20[[#This Row],[LengthofCycle]]+1</f>
        <v>31</v>
      </c>
      <c r="H1371" t="str">
        <f>IF(טבלה20[[#This Row],[CycleNumber]]&gt;2,IF(AND(טבלה20[[#This Row],[LengthofCycle]]-F1370=F1370-F1369,טבלה20[[#This Row],[LengthofCycle]]-F1370&lt;&gt;0),1,""),"")</f>
        <v/>
      </c>
      <c r="I1371" t="str">
        <f>IF(טבלה20[[#This Row],[דילוג]]=1,SUM(H1371:H1372),"")</f>
        <v/>
      </c>
      <c r="J1371" t="str">
        <f>IF(AND(טבלה20[[#This Row],[CycleNumber]]&gt;B1370,טבלה20[[#This Row],[CycleNumber]]&gt;2),IF(טבלה20[[#This Row],[דילוג]]=1,טבלה20[[#This Row],[LengthofCycle]]-F1370,J1370),"")</f>
        <v/>
      </c>
      <c r="K1371">
        <f>IF(AND(טבלה20[[#This Row],[CycleNumber]]&gt;B1370,טבלה20[[#This Row],[CycleNumber]]&gt;2),IF(טבלה20[[#This Row],[דילוג]]=1,1,IF(MAX(K1369:K1370)=1,1,IF(טבלה20[[#This Row],[LengthofCycle]]-F1370&lt;&gt;טבלה20[[#This Row],[הפרש קבוע אחרון]],0,""))),"")</f>
        <v>0</v>
      </c>
      <c r="L1371" t="str">
        <f>IF(טבלה20[[#This Row],[CycleNumber]]&lt;3,"",IF(טבלה20[[#This Row],[דילוג]]=1,1,IF(L1370="","",IF(טבלה20[[#This Row],[LengthofCycle]]-F1370=טבלה20[[#This Row],[הפרש קבוע אחרון]],1,IF(L1370+1&gt;3,"",L1370+1)))))</f>
        <v/>
      </c>
      <c r="M1371" t="str">
        <f>IF(AND(טבלה20[[#This Row],[פעילות]]=1,L1372=2,L1373=1,B1373&gt;טבלה20[[#This Row],[CycleNumber]]),1,"")</f>
        <v/>
      </c>
      <c r="N1371" t="str">
        <f>IF(AND(טבלה20[[#This Row],[האם יש לאישה וסת דילוג?]]=1,טבלה20[[#This Row],[CycleNumber]]&gt;5),IF(AND(טבלה20[[#This Row],[LengthofCycle]]=F1368,F1370=F1367,F1369=F1366),1,""),"")</f>
        <v/>
      </c>
      <c r="O1371" t="str">
        <f>IF(OR(טבלה20[[#This Row],[פעילות]]="",L1370=""),"",IF(טבלה20[[#This Row],[פעילות]]=1,1,0))</f>
        <v/>
      </c>
      <c r="P1371" t="str">
        <f>IF(AND(טבלה20[[#This Row],[הפרש קבוע אחרון]]&lt;&gt;"",טבלה20[[#This Row],[CycleNumber]]&lt;B1372,B1372&lt;&gt;"",טבלה20[[#This Row],[פעילות]]&lt;4),IF(F1372-טבלה20[[#This Row],[LengthofCycle]]=טבלה20[[#This Row],[הפרש קבוע אחרון]],1,0),"")</f>
        <v/>
      </c>
      <c r="Q1371" s="14" t="str">
        <f>IF(טבלה20[[#This Row],[פעילות]]="","",IF(OR(Q1370="",AND(טבלה20[[#This Row],[דילוג]]=1,L1370=3)),1,Q1370+1))</f>
        <v/>
      </c>
      <c r="R1371" s="14" t="str">
        <f>IF(AND(טבלה20[[#This Row],[מחזורי פעילות]]=3,H1372=1,טבלה20[[#This Row],[הפרש קבוע אחרון]]&lt;&gt;J1372),1,"")</f>
        <v/>
      </c>
      <c r="S1371" s="14" t="str">
        <f>IF(AND(טבלה20[[#This Row],[מחזורי פעילות]]=3,H1372=1,טבלה20[[#This Row],[הפרש קבוע אחרון]]=J1372),1,"")</f>
        <v/>
      </c>
      <c r="T1371" s="14" t="str">
        <f>IF(AND(טבלה20[[#This Row],[דילוג]]=1,טבלה20[[#This Row],[הפרש קבוע אחרון]]=J1370,טבלה20[[#This Row],[מחזורי פעילות]]&gt;1),1,"")</f>
        <v/>
      </c>
      <c r="U1371" s="14" t="str">
        <f>IF(OR(AND(טבלה20[[#This Row],[מחזורי פעילות]]&lt;&gt;"",Q1372=""),AND(טבלה20[[#This Row],[פעילות]]=3,Q1372=1)),טבלה20[[#This Row],[מחזורי פעילות]],"")</f>
        <v/>
      </c>
      <c r="V1371" s="14" t="str">
        <f>IF(טבלה20[[#This Row],[באיזה מחזור נעקר אחרי קביעה?]]&lt;&gt;"",1,"")</f>
        <v/>
      </c>
      <c r="W1371" s="14" t="str">
        <f>IF(AND(טבלה20[[#This Row],[באיזה מחזור נעקר אחרי קביעה?]]&lt;&gt;"",טבלה20[[#This Row],[CycleNumber]]&gt;B1372),טבלה20[[#This Row],[באיזה מחזור נעקר אחרי קביעה?]],"")</f>
        <v/>
      </c>
      <c r="X1371" s="14" t="str">
        <f>IF(AND(טבלה20[[#This Row],[הפרש קבוע אחרון]]&lt;&gt;"",J1370=""),טבלה20[[#This Row],[CycleNumber]],"")</f>
        <v/>
      </c>
      <c r="Y1371" s="14" t="str">
        <f>IF(OR(טבלה20[[#This Row],[CycleNumber]]&gt;B1372,B1372=""),טבלה20[[#This Row],[CycleNumber]],"")</f>
        <v/>
      </c>
      <c r="Z13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1" t="s">
        <v>111</v>
      </c>
      <c r="AS1371">
        <v>3</v>
      </c>
      <c r="AT1371">
        <v>37</v>
      </c>
      <c r="AU1371">
        <f t="shared" si="45"/>
        <v>0</v>
      </c>
      <c r="AV1371" t="str">
        <f t="shared" si="46"/>
        <v/>
      </c>
    </row>
    <row r="1372" spans="1:48" x14ac:dyDescent="0.25">
      <c r="A1372" t="s">
        <v>111</v>
      </c>
      <c r="B1372">
        <v>5</v>
      </c>
      <c r="C1372">
        <v>1</v>
      </c>
      <c r="D1372">
        <v>1</v>
      </c>
      <c r="E1372">
        <v>0</v>
      </c>
      <c r="F1372">
        <v>33</v>
      </c>
      <c r="G1372">
        <f>טבלה20[[#This Row],[LengthofCycle]]+1</f>
        <v>34</v>
      </c>
      <c r="H1372" t="str">
        <f>IF(טבלה20[[#This Row],[CycleNumber]]&gt;2,IF(AND(טבלה20[[#This Row],[LengthofCycle]]-F1371=F1371-F1370,טבלה20[[#This Row],[LengthofCycle]]-F1371&lt;&gt;0),1,""),"")</f>
        <v/>
      </c>
      <c r="I1372" t="str">
        <f>IF(טבלה20[[#This Row],[דילוג]]=1,SUM(H1372:H1373),"")</f>
        <v/>
      </c>
      <c r="J1372" t="str">
        <f>IF(AND(טבלה20[[#This Row],[CycleNumber]]&gt;B1371,טבלה20[[#This Row],[CycleNumber]]&gt;2),IF(טבלה20[[#This Row],[דילוג]]=1,טבלה20[[#This Row],[LengthofCycle]]-F1371,J1371),"")</f>
        <v/>
      </c>
      <c r="K1372">
        <f>IF(AND(טבלה20[[#This Row],[CycleNumber]]&gt;B1371,טבלה20[[#This Row],[CycleNumber]]&gt;2),IF(טבלה20[[#This Row],[דילוג]]=1,1,IF(MAX(K1370:K1371)=1,1,IF(טבלה20[[#This Row],[LengthofCycle]]-F1371&lt;&gt;טבלה20[[#This Row],[הפרש קבוע אחרון]],0,""))),"")</f>
        <v>0</v>
      </c>
      <c r="L1372" t="str">
        <f>IF(טבלה20[[#This Row],[CycleNumber]]&lt;3,"",IF(טבלה20[[#This Row],[דילוג]]=1,1,IF(L1371="","",IF(טבלה20[[#This Row],[LengthofCycle]]-F1371=טבלה20[[#This Row],[הפרש קבוע אחרון]],1,IF(L1371+1&gt;3,"",L1371+1)))))</f>
        <v/>
      </c>
      <c r="M1372" t="str">
        <f>IF(AND(טבלה20[[#This Row],[פעילות]]=1,L1373=2,L1374=1,B1374&gt;טבלה20[[#This Row],[CycleNumber]]),1,"")</f>
        <v/>
      </c>
      <c r="N1372" t="str">
        <f>IF(AND(טבלה20[[#This Row],[האם יש לאישה וסת דילוג?]]=1,טבלה20[[#This Row],[CycleNumber]]&gt;5),IF(AND(טבלה20[[#This Row],[LengthofCycle]]=F1369,F1371=F1368,F1370=F1367),1,""),"")</f>
        <v/>
      </c>
      <c r="O1372" t="str">
        <f>IF(OR(טבלה20[[#This Row],[פעילות]]="",L1371=""),"",IF(טבלה20[[#This Row],[פעילות]]=1,1,0))</f>
        <v/>
      </c>
      <c r="P1372" t="str">
        <f>IF(AND(טבלה20[[#This Row],[הפרש קבוע אחרון]]&lt;&gt;"",טבלה20[[#This Row],[CycleNumber]]&lt;B1373,B1373&lt;&gt;"",טבלה20[[#This Row],[פעילות]]&lt;4),IF(F1373-טבלה20[[#This Row],[LengthofCycle]]=טבלה20[[#This Row],[הפרש קבוע אחרון]],1,0),"")</f>
        <v/>
      </c>
      <c r="Q1372" s="14" t="str">
        <f>IF(טבלה20[[#This Row],[פעילות]]="","",IF(OR(Q1371="",AND(טבלה20[[#This Row],[דילוג]]=1,L1371=3)),1,Q1371+1))</f>
        <v/>
      </c>
      <c r="R1372" s="14" t="str">
        <f>IF(AND(טבלה20[[#This Row],[מחזורי פעילות]]=3,H1373=1,טבלה20[[#This Row],[הפרש קבוע אחרון]]&lt;&gt;J1373),1,"")</f>
        <v/>
      </c>
      <c r="S1372" s="14" t="str">
        <f>IF(AND(טבלה20[[#This Row],[מחזורי פעילות]]=3,H1373=1,טבלה20[[#This Row],[הפרש קבוע אחרון]]=J1373),1,"")</f>
        <v/>
      </c>
      <c r="T1372" s="14" t="str">
        <f>IF(AND(טבלה20[[#This Row],[דילוג]]=1,טבלה20[[#This Row],[הפרש קבוע אחרון]]=J1371,טבלה20[[#This Row],[מחזורי פעילות]]&gt;1),1,"")</f>
        <v/>
      </c>
      <c r="U1372" s="14" t="str">
        <f>IF(OR(AND(טבלה20[[#This Row],[מחזורי פעילות]]&lt;&gt;"",Q1373=""),AND(טבלה20[[#This Row],[פעילות]]=3,Q1373=1)),טבלה20[[#This Row],[מחזורי פעילות]],"")</f>
        <v/>
      </c>
      <c r="V1372" s="14" t="str">
        <f>IF(טבלה20[[#This Row],[באיזה מחזור נעקר אחרי קביעה?]]&lt;&gt;"",1,"")</f>
        <v/>
      </c>
      <c r="W1372" s="14" t="str">
        <f>IF(AND(טבלה20[[#This Row],[באיזה מחזור נעקר אחרי קביעה?]]&lt;&gt;"",טבלה20[[#This Row],[CycleNumber]]&gt;B1373),טבלה20[[#This Row],[באיזה מחזור נעקר אחרי קביעה?]],"")</f>
        <v/>
      </c>
      <c r="X1372" s="14" t="str">
        <f>IF(AND(טבלה20[[#This Row],[הפרש קבוע אחרון]]&lt;&gt;"",J1371=""),טבלה20[[#This Row],[CycleNumber]],"")</f>
        <v/>
      </c>
      <c r="Y1372" s="14" t="str">
        <f>IF(OR(טבלה20[[#This Row],[CycleNumber]]&gt;B1373,B1373=""),טבלה20[[#This Row],[CycleNumber]],"")</f>
        <v/>
      </c>
      <c r="Z13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2" t="s">
        <v>111</v>
      </c>
      <c r="AS1372">
        <v>4</v>
      </c>
      <c r="AT1372">
        <v>30</v>
      </c>
      <c r="AU1372">
        <f t="shared" si="45"/>
        <v>0</v>
      </c>
      <c r="AV1372" t="str">
        <f t="shared" si="46"/>
        <v/>
      </c>
    </row>
    <row r="1373" spans="1:48" x14ac:dyDescent="0.25">
      <c r="A1373" t="s">
        <v>111</v>
      </c>
      <c r="B1373">
        <v>6</v>
      </c>
      <c r="C1373">
        <v>1</v>
      </c>
      <c r="D1373">
        <v>1</v>
      </c>
      <c r="E1373">
        <v>0</v>
      </c>
      <c r="F1373">
        <v>28</v>
      </c>
      <c r="G1373">
        <f>טבלה20[[#This Row],[LengthofCycle]]+1</f>
        <v>29</v>
      </c>
      <c r="H1373" t="str">
        <f>IF(טבלה20[[#This Row],[CycleNumber]]&gt;2,IF(AND(טבלה20[[#This Row],[LengthofCycle]]-F1372=F1372-F1371,טבלה20[[#This Row],[LengthofCycle]]-F1372&lt;&gt;0),1,""),"")</f>
        <v/>
      </c>
      <c r="I1373" t="str">
        <f>IF(טבלה20[[#This Row],[דילוג]]=1,SUM(H1373:H1374),"")</f>
        <v/>
      </c>
      <c r="J1373" t="str">
        <f>IF(AND(טבלה20[[#This Row],[CycleNumber]]&gt;B1372,טבלה20[[#This Row],[CycleNumber]]&gt;2),IF(טבלה20[[#This Row],[דילוג]]=1,טבלה20[[#This Row],[LengthofCycle]]-F1372,J1372),"")</f>
        <v/>
      </c>
      <c r="K1373">
        <f>IF(AND(טבלה20[[#This Row],[CycleNumber]]&gt;B1372,טבלה20[[#This Row],[CycleNumber]]&gt;2),IF(טבלה20[[#This Row],[דילוג]]=1,1,IF(MAX(K1371:K1372)=1,1,IF(טבלה20[[#This Row],[LengthofCycle]]-F1372&lt;&gt;טבלה20[[#This Row],[הפרש קבוע אחרון]],0,""))),"")</f>
        <v>0</v>
      </c>
      <c r="L1373" t="str">
        <f>IF(טבלה20[[#This Row],[CycleNumber]]&lt;3,"",IF(טבלה20[[#This Row],[דילוג]]=1,1,IF(L1372="","",IF(טבלה20[[#This Row],[LengthofCycle]]-F1372=טבלה20[[#This Row],[הפרש קבוע אחרון]],1,IF(L1372+1&gt;3,"",L1372+1)))))</f>
        <v/>
      </c>
      <c r="M1373" t="str">
        <f>IF(AND(טבלה20[[#This Row],[פעילות]]=1,L1374=2,L1375=1,B1375&gt;טבלה20[[#This Row],[CycleNumber]]),1,"")</f>
        <v/>
      </c>
      <c r="N1373" t="str">
        <f>IF(AND(טבלה20[[#This Row],[האם יש לאישה וסת דילוג?]]=1,טבלה20[[#This Row],[CycleNumber]]&gt;5),IF(AND(טבלה20[[#This Row],[LengthofCycle]]=F1370,F1372=F1369,F1371=F1368),1,""),"")</f>
        <v/>
      </c>
      <c r="O1373" t="str">
        <f>IF(OR(טבלה20[[#This Row],[פעילות]]="",L1372=""),"",IF(טבלה20[[#This Row],[פעילות]]=1,1,0))</f>
        <v/>
      </c>
      <c r="P1373" t="str">
        <f>IF(AND(טבלה20[[#This Row],[הפרש קבוע אחרון]]&lt;&gt;"",טבלה20[[#This Row],[CycleNumber]]&lt;B1374,B1374&lt;&gt;"",טבלה20[[#This Row],[פעילות]]&lt;4),IF(F1374-טבלה20[[#This Row],[LengthofCycle]]=טבלה20[[#This Row],[הפרש קבוע אחרון]],1,0),"")</f>
        <v/>
      </c>
      <c r="Q1373" s="14" t="str">
        <f>IF(טבלה20[[#This Row],[פעילות]]="","",IF(OR(Q1372="",AND(טבלה20[[#This Row],[דילוג]]=1,L1372=3)),1,Q1372+1))</f>
        <v/>
      </c>
      <c r="R1373" s="14" t="str">
        <f>IF(AND(טבלה20[[#This Row],[מחזורי פעילות]]=3,H1374=1,טבלה20[[#This Row],[הפרש קבוע אחרון]]&lt;&gt;J1374),1,"")</f>
        <v/>
      </c>
      <c r="S1373" s="14" t="str">
        <f>IF(AND(טבלה20[[#This Row],[מחזורי פעילות]]=3,H1374=1,טבלה20[[#This Row],[הפרש קבוע אחרון]]=J1374),1,"")</f>
        <v/>
      </c>
      <c r="T1373" s="14" t="str">
        <f>IF(AND(טבלה20[[#This Row],[דילוג]]=1,טבלה20[[#This Row],[הפרש קבוע אחרון]]=J1372,טבלה20[[#This Row],[מחזורי פעילות]]&gt;1),1,"")</f>
        <v/>
      </c>
      <c r="U1373" s="14" t="str">
        <f>IF(OR(AND(טבלה20[[#This Row],[מחזורי פעילות]]&lt;&gt;"",Q1374=""),AND(טבלה20[[#This Row],[פעילות]]=3,Q1374=1)),טבלה20[[#This Row],[מחזורי פעילות]],"")</f>
        <v/>
      </c>
      <c r="V1373" s="14" t="str">
        <f>IF(טבלה20[[#This Row],[באיזה מחזור נעקר אחרי קביעה?]]&lt;&gt;"",1,"")</f>
        <v/>
      </c>
      <c r="W1373" s="14" t="str">
        <f>IF(AND(טבלה20[[#This Row],[באיזה מחזור נעקר אחרי קביעה?]]&lt;&gt;"",טבלה20[[#This Row],[CycleNumber]]&gt;B1374),טבלה20[[#This Row],[באיזה מחזור נעקר אחרי קביעה?]],"")</f>
        <v/>
      </c>
      <c r="X1373" s="14" t="str">
        <f>IF(AND(טבלה20[[#This Row],[הפרש קבוע אחרון]]&lt;&gt;"",J1372=""),טבלה20[[#This Row],[CycleNumber]],"")</f>
        <v/>
      </c>
      <c r="Y1373" s="14" t="str">
        <f>IF(OR(טבלה20[[#This Row],[CycleNumber]]&gt;B1374,B1374=""),טבלה20[[#This Row],[CycleNumber]],"")</f>
        <v/>
      </c>
      <c r="Z13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3" t="s">
        <v>111</v>
      </c>
      <c r="AS1373">
        <v>5</v>
      </c>
      <c r="AT1373">
        <v>33</v>
      </c>
      <c r="AU1373">
        <f t="shared" si="45"/>
        <v>0</v>
      </c>
      <c r="AV1373" t="str">
        <f t="shared" si="46"/>
        <v/>
      </c>
    </row>
    <row r="1374" spans="1:48" x14ac:dyDescent="0.25">
      <c r="A1374" t="s">
        <v>111</v>
      </c>
      <c r="B1374">
        <v>7</v>
      </c>
      <c r="C1374">
        <v>1</v>
      </c>
      <c r="D1374">
        <v>1</v>
      </c>
      <c r="E1374">
        <v>0</v>
      </c>
      <c r="F1374">
        <v>34</v>
      </c>
      <c r="G1374">
        <f>טבלה20[[#This Row],[LengthofCycle]]+1</f>
        <v>35</v>
      </c>
      <c r="H1374" t="str">
        <f>IF(טבלה20[[#This Row],[CycleNumber]]&gt;2,IF(AND(טבלה20[[#This Row],[LengthofCycle]]-F1373=F1373-F1372,טבלה20[[#This Row],[LengthofCycle]]-F1373&lt;&gt;0),1,""),"")</f>
        <v/>
      </c>
      <c r="I1374" t="str">
        <f>IF(טבלה20[[#This Row],[דילוג]]=1,SUM(H1374:H1375),"")</f>
        <v/>
      </c>
      <c r="J1374" t="str">
        <f>IF(AND(טבלה20[[#This Row],[CycleNumber]]&gt;B1373,טבלה20[[#This Row],[CycleNumber]]&gt;2),IF(טבלה20[[#This Row],[דילוג]]=1,טבלה20[[#This Row],[LengthofCycle]]-F1373,J1373),"")</f>
        <v/>
      </c>
      <c r="K1374">
        <f>IF(AND(טבלה20[[#This Row],[CycleNumber]]&gt;B1373,טבלה20[[#This Row],[CycleNumber]]&gt;2),IF(טבלה20[[#This Row],[דילוג]]=1,1,IF(MAX(K1372:K1373)=1,1,IF(טבלה20[[#This Row],[LengthofCycle]]-F1373&lt;&gt;טבלה20[[#This Row],[הפרש קבוע אחרון]],0,""))),"")</f>
        <v>0</v>
      </c>
      <c r="L1374" t="str">
        <f>IF(טבלה20[[#This Row],[CycleNumber]]&lt;3,"",IF(טבלה20[[#This Row],[דילוג]]=1,1,IF(L1373="","",IF(טבלה20[[#This Row],[LengthofCycle]]-F1373=טבלה20[[#This Row],[הפרש קבוע אחרון]],1,IF(L1373+1&gt;3,"",L1373+1)))))</f>
        <v/>
      </c>
      <c r="M1374" t="str">
        <f>IF(AND(טבלה20[[#This Row],[פעילות]]=1,L1375=2,L1376=1,B1376&gt;טבלה20[[#This Row],[CycleNumber]]),1,"")</f>
        <v/>
      </c>
      <c r="N1374" t="str">
        <f>IF(AND(טבלה20[[#This Row],[האם יש לאישה וסת דילוג?]]=1,טבלה20[[#This Row],[CycleNumber]]&gt;5),IF(AND(טבלה20[[#This Row],[LengthofCycle]]=F1371,F1373=F1370,F1372=F1369),1,""),"")</f>
        <v/>
      </c>
      <c r="O1374" t="str">
        <f>IF(OR(טבלה20[[#This Row],[פעילות]]="",L1373=""),"",IF(טבלה20[[#This Row],[פעילות]]=1,1,0))</f>
        <v/>
      </c>
      <c r="P1374" t="str">
        <f>IF(AND(טבלה20[[#This Row],[הפרש קבוע אחרון]]&lt;&gt;"",טבלה20[[#This Row],[CycleNumber]]&lt;B1375,B1375&lt;&gt;"",טבלה20[[#This Row],[פעילות]]&lt;4),IF(F1375-טבלה20[[#This Row],[LengthofCycle]]=טבלה20[[#This Row],[הפרש קבוע אחרון]],1,0),"")</f>
        <v/>
      </c>
      <c r="Q1374" s="14" t="str">
        <f>IF(טבלה20[[#This Row],[פעילות]]="","",IF(OR(Q1373="",AND(טבלה20[[#This Row],[דילוג]]=1,L1373=3)),1,Q1373+1))</f>
        <v/>
      </c>
      <c r="R1374" s="14" t="str">
        <f>IF(AND(טבלה20[[#This Row],[מחזורי פעילות]]=3,H1375=1,טבלה20[[#This Row],[הפרש קבוע אחרון]]&lt;&gt;J1375),1,"")</f>
        <v/>
      </c>
      <c r="S1374" s="14" t="str">
        <f>IF(AND(טבלה20[[#This Row],[מחזורי פעילות]]=3,H1375=1,טבלה20[[#This Row],[הפרש קבוע אחרון]]=J1375),1,"")</f>
        <v/>
      </c>
      <c r="T1374" s="14" t="str">
        <f>IF(AND(טבלה20[[#This Row],[דילוג]]=1,טבלה20[[#This Row],[הפרש קבוע אחרון]]=J1373,טבלה20[[#This Row],[מחזורי פעילות]]&gt;1),1,"")</f>
        <v/>
      </c>
      <c r="U1374" s="14" t="str">
        <f>IF(OR(AND(טבלה20[[#This Row],[מחזורי פעילות]]&lt;&gt;"",Q1375=""),AND(טבלה20[[#This Row],[פעילות]]=3,Q1375=1)),טבלה20[[#This Row],[מחזורי פעילות]],"")</f>
        <v/>
      </c>
      <c r="V1374" s="14" t="str">
        <f>IF(טבלה20[[#This Row],[באיזה מחזור נעקר אחרי קביעה?]]&lt;&gt;"",1,"")</f>
        <v/>
      </c>
      <c r="W1374" s="14" t="str">
        <f>IF(AND(טבלה20[[#This Row],[באיזה מחזור נעקר אחרי קביעה?]]&lt;&gt;"",טבלה20[[#This Row],[CycleNumber]]&gt;B1375),טבלה20[[#This Row],[באיזה מחזור נעקר אחרי קביעה?]],"")</f>
        <v/>
      </c>
      <c r="X1374" s="14" t="str">
        <f>IF(AND(טבלה20[[#This Row],[הפרש קבוע אחרון]]&lt;&gt;"",J1373=""),טבלה20[[#This Row],[CycleNumber]],"")</f>
        <v/>
      </c>
      <c r="Y1374" s="14" t="str">
        <f>IF(OR(טבלה20[[#This Row],[CycleNumber]]&gt;B1375,B1375=""),טבלה20[[#This Row],[CycleNumber]],"")</f>
        <v/>
      </c>
      <c r="Z13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4" t="s">
        <v>111</v>
      </c>
      <c r="AS1374">
        <v>6</v>
      </c>
      <c r="AT1374">
        <v>28</v>
      </c>
      <c r="AU1374">
        <f t="shared" si="45"/>
        <v>0</v>
      </c>
      <c r="AV1374" t="str">
        <f t="shared" si="46"/>
        <v/>
      </c>
    </row>
    <row r="1375" spans="1:48" x14ac:dyDescent="0.25">
      <c r="A1375" t="s">
        <v>111</v>
      </c>
      <c r="B1375">
        <v>8</v>
      </c>
      <c r="C1375">
        <v>1</v>
      </c>
      <c r="D1375">
        <v>1</v>
      </c>
      <c r="E1375">
        <v>0</v>
      </c>
      <c r="F1375">
        <v>29</v>
      </c>
      <c r="G1375">
        <f>טבלה20[[#This Row],[LengthofCycle]]+1</f>
        <v>30</v>
      </c>
      <c r="H1375" t="str">
        <f>IF(טבלה20[[#This Row],[CycleNumber]]&gt;2,IF(AND(טבלה20[[#This Row],[LengthofCycle]]-F1374=F1374-F1373,טבלה20[[#This Row],[LengthofCycle]]-F1374&lt;&gt;0),1,""),"")</f>
        <v/>
      </c>
      <c r="I1375" t="str">
        <f>IF(טבלה20[[#This Row],[דילוג]]=1,SUM(H1375:H1376),"")</f>
        <v/>
      </c>
      <c r="J1375" t="str">
        <f>IF(AND(טבלה20[[#This Row],[CycleNumber]]&gt;B1374,טבלה20[[#This Row],[CycleNumber]]&gt;2),IF(טבלה20[[#This Row],[דילוג]]=1,טבלה20[[#This Row],[LengthofCycle]]-F1374,J1374),"")</f>
        <v/>
      </c>
      <c r="K1375">
        <f>IF(AND(טבלה20[[#This Row],[CycleNumber]]&gt;B1374,טבלה20[[#This Row],[CycleNumber]]&gt;2),IF(טבלה20[[#This Row],[דילוג]]=1,1,IF(MAX(K1373:K1374)=1,1,IF(טבלה20[[#This Row],[LengthofCycle]]-F1374&lt;&gt;טבלה20[[#This Row],[הפרש קבוע אחרון]],0,""))),"")</f>
        <v>0</v>
      </c>
      <c r="L1375" t="str">
        <f>IF(טבלה20[[#This Row],[CycleNumber]]&lt;3,"",IF(טבלה20[[#This Row],[דילוג]]=1,1,IF(L1374="","",IF(טבלה20[[#This Row],[LengthofCycle]]-F1374=טבלה20[[#This Row],[הפרש קבוע אחרון]],1,IF(L1374+1&gt;3,"",L1374+1)))))</f>
        <v/>
      </c>
      <c r="M1375" t="str">
        <f>IF(AND(טבלה20[[#This Row],[פעילות]]=1,L1376=2,L1377=1,B1377&gt;טבלה20[[#This Row],[CycleNumber]]),1,"")</f>
        <v/>
      </c>
      <c r="N1375" t="str">
        <f>IF(AND(טבלה20[[#This Row],[האם יש לאישה וסת דילוג?]]=1,טבלה20[[#This Row],[CycleNumber]]&gt;5),IF(AND(טבלה20[[#This Row],[LengthofCycle]]=F1372,F1374=F1371,F1373=F1370),1,""),"")</f>
        <v/>
      </c>
      <c r="O1375" t="str">
        <f>IF(OR(טבלה20[[#This Row],[פעילות]]="",L1374=""),"",IF(טבלה20[[#This Row],[פעילות]]=1,1,0))</f>
        <v/>
      </c>
      <c r="P1375" t="str">
        <f>IF(AND(טבלה20[[#This Row],[הפרש קבוע אחרון]]&lt;&gt;"",טבלה20[[#This Row],[CycleNumber]]&lt;B1376,B1376&lt;&gt;"",טבלה20[[#This Row],[פעילות]]&lt;4),IF(F1376-טבלה20[[#This Row],[LengthofCycle]]=טבלה20[[#This Row],[הפרש קבוע אחרון]],1,0),"")</f>
        <v/>
      </c>
      <c r="Q1375" s="14" t="str">
        <f>IF(טבלה20[[#This Row],[פעילות]]="","",IF(OR(Q1374="",AND(טבלה20[[#This Row],[דילוג]]=1,L1374=3)),1,Q1374+1))</f>
        <v/>
      </c>
      <c r="R1375" s="14" t="str">
        <f>IF(AND(טבלה20[[#This Row],[מחזורי פעילות]]=3,H1376=1,טבלה20[[#This Row],[הפרש קבוע אחרון]]&lt;&gt;J1376),1,"")</f>
        <v/>
      </c>
      <c r="S1375" s="14" t="str">
        <f>IF(AND(טבלה20[[#This Row],[מחזורי פעילות]]=3,H1376=1,טבלה20[[#This Row],[הפרש קבוע אחרון]]=J1376),1,"")</f>
        <v/>
      </c>
      <c r="T1375" s="14" t="str">
        <f>IF(AND(טבלה20[[#This Row],[דילוג]]=1,טבלה20[[#This Row],[הפרש קבוע אחרון]]=J1374,טבלה20[[#This Row],[מחזורי פעילות]]&gt;1),1,"")</f>
        <v/>
      </c>
      <c r="U1375" s="14" t="str">
        <f>IF(OR(AND(טבלה20[[#This Row],[מחזורי פעילות]]&lt;&gt;"",Q1376=""),AND(טבלה20[[#This Row],[פעילות]]=3,Q1376=1)),טבלה20[[#This Row],[מחזורי פעילות]],"")</f>
        <v/>
      </c>
      <c r="V1375" s="14" t="str">
        <f>IF(טבלה20[[#This Row],[באיזה מחזור נעקר אחרי קביעה?]]&lt;&gt;"",1,"")</f>
        <v/>
      </c>
      <c r="W1375" s="14" t="str">
        <f>IF(AND(טבלה20[[#This Row],[באיזה מחזור נעקר אחרי קביעה?]]&lt;&gt;"",טבלה20[[#This Row],[CycleNumber]]&gt;B1376),טבלה20[[#This Row],[באיזה מחזור נעקר אחרי קביעה?]],"")</f>
        <v/>
      </c>
      <c r="X1375" s="14" t="str">
        <f>IF(AND(טבלה20[[#This Row],[הפרש קבוע אחרון]]&lt;&gt;"",J1374=""),טבלה20[[#This Row],[CycleNumber]],"")</f>
        <v/>
      </c>
      <c r="Y1375" s="14" t="str">
        <f>IF(OR(טבלה20[[#This Row],[CycleNumber]]&gt;B1376,B1376=""),טבלה20[[#This Row],[CycleNumber]],"")</f>
        <v/>
      </c>
      <c r="Z13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5" t="s">
        <v>111</v>
      </c>
      <c r="AS1375">
        <v>7</v>
      </c>
      <c r="AT1375">
        <v>34</v>
      </c>
      <c r="AU1375">
        <f t="shared" si="45"/>
        <v>0</v>
      </c>
      <c r="AV1375" t="str">
        <f t="shared" si="46"/>
        <v/>
      </c>
    </row>
    <row r="1376" spans="1:48" x14ac:dyDescent="0.25">
      <c r="A1376" t="s">
        <v>111</v>
      </c>
      <c r="B1376">
        <v>9</v>
      </c>
      <c r="C1376">
        <v>1</v>
      </c>
      <c r="D1376">
        <v>1</v>
      </c>
      <c r="E1376">
        <v>0</v>
      </c>
      <c r="F1376">
        <v>33</v>
      </c>
      <c r="G1376">
        <f>טבלה20[[#This Row],[LengthofCycle]]+1</f>
        <v>34</v>
      </c>
      <c r="H1376" t="str">
        <f>IF(טבלה20[[#This Row],[CycleNumber]]&gt;2,IF(AND(טבלה20[[#This Row],[LengthofCycle]]-F1375=F1375-F1374,טבלה20[[#This Row],[LengthofCycle]]-F1375&lt;&gt;0),1,""),"")</f>
        <v/>
      </c>
      <c r="I1376" t="str">
        <f>IF(טבלה20[[#This Row],[דילוג]]=1,SUM(H1376:H1377),"")</f>
        <v/>
      </c>
      <c r="J1376" t="str">
        <f>IF(AND(טבלה20[[#This Row],[CycleNumber]]&gt;B1375,טבלה20[[#This Row],[CycleNumber]]&gt;2),IF(טבלה20[[#This Row],[דילוג]]=1,טבלה20[[#This Row],[LengthofCycle]]-F1375,J1375),"")</f>
        <v/>
      </c>
      <c r="K1376">
        <f>IF(AND(טבלה20[[#This Row],[CycleNumber]]&gt;B1375,טבלה20[[#This Row],[CycleNumber]]&gt;2),IF(טבלה20[[#This Row],[דילוג]]=1,1,IF(MAX(K1374:K1375)=1,1,IF(טבלה20[[#This Row],[LengthofCycle]]-F1375&lt;&gt;טבלה20[[#This Row],[הפרש קבוע אחרון]],0,""))),"")</f>
        <v>0</v>
      </c>
      <c r="L1376" t="str">
        <f>IF(טבלה20[[#This Row],[CycleNumber]]&lt;3,"",IF(טבלה20[[#This Row],[דילוג]]=1,1,IF(L1375="","",IF(טבלה20[[#This Row],[LengthofCycle]]-F1375=טבלה20[[#This Row],[הפרש קבוע אחרון]],1,IF(L1375+1&gt;3,"",L1375+1)))))</f>
        <v/>
      </c>
      <c r="M1376" t="str">
        <f>IF(AND(טבלה20[[#This Row],[פעילות]]=1,L1377=2,L1378=1,B1378&gt;טבלה20[[#This Row],[CycleNumber]]),1,"")</f>
        <v/>
      </c>
      <c r="N1376" t="str">
        <f>IF(AND(טבלה20[[#This Row],[האם יש לאישה וסת דילוג?]]=1,טבלה20[[#This Row],[CycleNumber]]&gt;5),IF(AND(טבלה20[[#This Row],[LengthofCycle]]=F1373,F1375=F1372,F1374=F1371),1,""),"")</f>
        <v/>
      </c>
      <c r="O1376" t="str">
        <f>IF(OR(טבלה20[[#This Row],[פעילות]]="",L1375=""),"",IF(טבלה20[[#This Row],[פעילות]]=1,1,0))</f>
        <v/>
      </c>
      <c r="P1376" t="str">
        <f>IF(AND(טבלה20[[#This Row],[הפרש קבוע אחרון]]&lt;&gt;"",טבלה20[[#This Row],[CycleNumber]]&lt;B1377,B1377&lt;&gt;"",טבלה20[[#This Row],[פעילות]]&lt;4),IF(F1377-טבלה20[[#This Row],[LengthofCycle]]=טבלה20[[#This Row],[הפרש קבוע אחרון]],1,0),"")</f>
        <v/>
      </c>
      <c r="Q1376" s="14" t="str">
        <f>IF(טבלה20[[#This Row],[פעילות]]="","",IF(OR(Q1375="",AND(טבלה20[[#This Row],[דילוג]]=1,L1375=3)),1,Q1375+1))</f>
        <v/>
      </c>
      <c r="R1376" s="14" t="str">
        <f>IF(AND(טבלה20[[#This Row],[מחזורי פעילות]]=3,H1377=1,טבלה20[[#This Row],[הפרש קבוע אחרון]]&lt;&gt;J1377),1,"")</f>
        <v/>
      </c>
      <c r="S1376" s="14" t="str">
        <f>IF(AND(טבלה20[[#This Row],[מחזורי פעילות]]=3,H1377=1,טבלה20[[#This Row],[הפרש קבוע אחרון]]=J1377),1,"")</f>
        <v/>
      </c>
      <c r="T1376" s="14" t="str">
        <f>IF(AND(טבלה20[[#This Row],[דילוג]]=1,טבלה20[[#This Row],[הפרש קבוע אחרון]]=J1375,טבלה20[[#This Row],[מחזורי פעילות]]&gt;1),1,"")</f>
        <v/>
      </c>
      <c r="U1376" s="14" t="str">
        <f>IF(OR(AND(טבלה20[[#This Row],[מחזורי פעילות]]&lt;&gt;"",Q1377=""),AND(טבלה20[[#This Row],[פעילות]]=3,Q1377=1)),טבלה20[[#This Row],[מחזורי פעילות]],"")</f>
        <v/>
      </c>
      <c r="V1376" s="14" t="str">
        <f>IF(טבלה20[[#This Row],[באיזה מחזור נעקר אחרי קביעה?]]&lt;&gt;"",1,"")</f>
        <v/>
      </c>
      <c r="W1376" s="14" t="str">
        <f>IF(AND(טבלה20[[#This Row],[באיזה מחזור נעקר אחרי קביעה?]]&lt;&gt;"",טבלה20[[#This Row],[CycleNumber]]&gt;B1377),טבלה20[[#This Row],[באיזה מחזור נעקר אחרי קביעה?]],"")</f>
        <v/>
      </c>
      <c r="X1376" s="14" t="str">
        <f>IF(AND(טבלה20[[#This Row],[הפרש קבוע אחרון]]&lt;&gt;"",J1375=""),טבלה20[[#This Row],[CycleNumber]],"")</f>
        <v/>
      </c>
      <c r="Y1376" s="14" t="str">
        <f>IF(OR(טבלה20[[#This Row],[CycleNumber]]&gt;B1377,B1377=""),טבלה20[[#This Row],[CycleNumber]],"")</f>
        <v/>
      </c>
      <c r="Z13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6" t="s">
        <v>111</v>
      </c>
      <c r="AS1376">
        <v>8</v>
      </c>
      <c r="AT1376">
        <v>29</v>
      </c>
      <c r="AU1376">
        <f t="shared" si="45"/>
        <v>0</v>
      </c>
      <c r="AV1376" t="str">
        <f t="shared" si="46"/>
        <v/>
      </c>
    </row>
    <row r="1377" spans="1:48" x14ac:dyDescent="0.25">
      <c r="A1377" t="s">
        <v>111</v>
      </c>
      <c r="B1377">
        <v>10</v>
      </c>
      <c r="C1377">
        <v>1</v>
      </c>
      <c r="D1377">
        <v>0</v>
      </c>
      <c r="E1377">
        <v>0</v>
      </c>
      <c r="F1377">
        <v>32</v>
      </c>
      <c r="G1377">
        <f>טבלה20[[#This Row],[LengthofCycle]]+1</f>
        <v>33</v>
      </c>
      <c r="H1377" t="str">
        <f>IF(טבלה20[[#This Row],[CycleNumber]]&gt;2,IF(AND(טבלה20[[#This Row],[LengthofCycle]]-F1376=F1376-F1375,טבלה20[[#This Row],[LengthofCycle]]-F1376&lt;&gt;0),1,""),"")</f>
        <v/>
      </c>
      <c r="I1377" t="str">
        <f>IF(טבלה20[[#This Row],[דילוג]]=1,SUM(H1377:H1378),"")</f>
        <v/>
      </c>
      <c r="J1377" t="str">
        <f>IF(AND(טבלה20[[#This Row],[CycleNumber]]&gt;B1376,טבלה20[[#This Row],[CycleNumber]]&gt;2),IF(טבלה20[[#This Row],[דילוג]]=1,טבלה20[[#This Row],[LengthofCycle]]-F1376,J1376),"")</f>
        <v/>
      </c>
      <c r="K1377">
        <f>IF(AND(טבלה20[[#This Row],[CycleNumber]]&gt;B1376,טבלה20[[#This Row],[CycleNumber]]&gt;2),IF(טבלה20[[#This Row],[דילוג]]=1,1,IF(MAX(K1375:K1376)=1,1,IF(טבלה20[[#This Row],[LengthofCycle]]-F1376&lt;&gt;טבלה20[[#This Row],[הפרש קבוע אחרון]],0,""))),"")</f>
        <v>0</v>
      </c>
      <c r="L1377" t="str">
        <f>IF(טבלה20[[#This Row],[CycleNumber]]&lt;3,"",IF(טבלה20[[#This Row],[דילוג]]=1,1,IF(L1376="","",IF(טבלה20[[#This Row],[LengthofCycle]]-F1376=טבלה20[[#This Row],[הפרש קבוע אחרון]],1,IF(L1376+1&gt;3,"",L1376+1)))))</f>
        <v/>
      </c>
      <c r="M1377" t="str">
        <f>IF(AND(טבלה20[[#This Row],[פעילות]]=1,L1378=2,L1379=1,B1379&gt;טבלה20[[#This Row],[CycleNumber]]),1,"")</f>
        <v/>
      </c>
      <c r="N1377" t="str">
        <f>IF(AND(טבלה20[[#This Row],[האם יש לאישה וסת דילוג?]]=1,טבלה20[[#This Row],[CycleNumber]]&gt;5),IF(AND(טבלה20[[#This Row],[LengthofCycle]]=F1374,F1376=F1373,F1375=F1372),1,""),"")</f>
        <v/>
      </c>
      <c r="O1377" t="str">
        <f>IF(OR(טבלה20[[#This Row],[פעילות]]="",L1376=""),"",IF(טבלה20[[#This Row],[פעילות]]=1,1,0))</f>
        <v/>
      </c>
      <c r="P1377" t="str">
        <f>IF(AND(טבלה20[[#This Row],[הפרש קבוע אחרון]]&lt;&gt;"",טבלה20[[#This Row],[CycleNumber]]&lt;B1378,B1378&lt;&gt;"",טבלה20[[#This Row],[פעילות]]&lt;4),IF(F1378-טבלה20[[#This Row],[LengthofCycle]]=טבלה20[[#This Row],[הפרש קבוע אחרון]],1,0),"")</f>
        <v/>
      </c>
      <c r="Q1377" s="14" t="str">
        <f>IF(טבלה20[[#This Row],[פעילות]]="","",IF(OR(Q1376="",AND(טבלה20[[#This Row],[דילוג]]=1,L1376=3)),1,Q1376+1))</f>
        <v/>
      </c>
      <c r="R1377" s="14" t="str">
        <f>IF(AND(טבלה20[[#This Row],[מחזורי פעילות]]=3,H1378=1,טבלה20[[#This Row],[הפרש קבוע אחרון]]&lt;&gt;J1378),1,"")</f>
        <v/>
      </c>
      <c r="S1377" s="14" t="str">
        <f>IF(AND(טבלה20[[#This Row],[מחזורי פעילות]]=3,H1378=1,טבלה20[[#This Row],[הפרש קבוע אחרון]]=J1378),1,"")</f>
        <v/>
      </c>
      <c r="T1377" s="14" t="str">
        <f>IF(AND(טבלה20[[#This Row],[דילוג]]=1,טבלה20[[#This Row],[הפרש קבוע אחרון]]=J1376,טבלה20[[#This Row],[מחזורי פעילות]]&gt;1),1,"")</f>
        <v/>
      </c>
      <c r="U1377" s="14" t="str">
        <f>IF(OR(AND(טבלה20[[#This Row],[מחזורי פעילות]]&lt;&gt;"",Q1378=""),AND(טבלה20[[#This Row],[פעילות]]=3,Q1378=1)),טבלה20[[#This Row],[מחזורי פעילות]],"")</f>
        <v/>
      </c>
      <c r="V1377" s="14" t="str">
        <f>IF(טבלה20[[#This Row],[באיזה מחזור נעקר אחרי קביעה?]]&lt;&gt;"",1,"")</f>
        <v/>
      </c>
      <c r="W1377" s="14" t="str">
        <f>IF(AND(טבלה20[[#This Row],[באיזה מחזור נעקר אחרי קביעה?]]&lt;&gt;"",טבלה20[[#This Row],[CycleNumber]]&gt;B1378),טבלה20[[#This Row],[באיזה מחזור נעקר אחרי קביעה?]],"")</f>
        <v/>
      </c>
      <c r="X1377" s="14" t="str">
        <f>IF(AND(טבלה20[[#This Row],[הפרש קבוע אחרון]]&lt;&gt;"",J1376=""),טבלה20[[#This Row],[CycleNumber]],"")</f>
        <v/>
      </c>
      <c r="Y1377" s="14" t="str">
        <f>IF(OR(טבלה20[[#This Row],[CycleNumber]]&gt;B1378,B1378=""),טבלה20[[#This Row],[CycleNumber]],"")</f>
        <v/>
      </c>
      <c r="Z13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7" t="s">
        <v>111</v>
      </c>
      <c r="AS1377">
        <v>9</v>
      </c>
      <c r="AT1377">
        <v>33</v>
      </c>
      <c r="AU1377">
        <f t="shared" si="45"/>
        <v>0</v>
      </c>
      <c r="AV1377" t="str">
        <f t="shared" si="46"/>
        <v/>
      </c>
    </row>
    <row r="1378" spans="1:48" x14ac:dyDescent="0.25">
      <c r="A1378" t="s">
        <v>111</v>
      </c>
      <c r="B1378">
        <v>11</v>
      </c>
      <c r="C1378">
        <v>1</v>
      </c>
      <c r="D1378">
        <v>1</v>
      </c>
      <c r="E1378">
        <v>0</v>
      </c>
      <c r="F1378">
        <v>33</v>
      </c>
      <c r="G1378">
        <f>טבלה20[[#This Row],[LengthofCycle]]+1</f>
        <v>34</v>
      </c>
      <c r="H1378" t="str">
        <f>IF(טבלה20[[#This Row],[CycleNumber]]&gt;2,IF(AND(טבלה20[[#This Row],[LengthofCycle]]-F1377=F1377-F1376,טבלה20[[#This Row],[LengthofCycle]]-F1377&lt;&gt;0),1,""),"")</f>
        <v/>
      </c>
      <c r="I1378" t="str">
        <f>IF(טבלה20[[#This Row],[דילוג]]=1,SUM(H1378:H1379),"")</f>
        <v/>
      </c>
      <c r="J1378" t="str">
        <f>IF(AND(טבלה20[[#This Row],[CycleNumber]]&gt;B1377,טבלה20[[#This Row],[CycleNumber]]&gt;2),IF(טבלה20[[#This Row],[דילוג]]=1,טבלה20[[#This Row],[LengthofCycle]]-F1377,J1377),"")</f>
        <v/>
      </c>
      <c r="K1378">
        <f>IF(AND(טבלה20[[#This Row],[CycleNumber]]&gt;B1377,טבלה20[[#This Row],[CycleNumber]]&gt;2),IF(טבלה20[[#This Row],[דילוג]]=1,1,IF(MAX(K1376:K1377)=1,1,IF(טבלה20[[#This Row],[LengthofCycle]]-F1377&lt;&gt;טבלה20[[#This Row],[הפרש קבוע אחרון]],0,""))),"")</f>
        <v>0</v>
      </c>
      <c r="L1378" t="str">
        <f>IF(טבלה20[[#This Row],[CycleNumber]]&lt;3,"",IF(טבלה20[[#This Row],[דילוג]]=1,1,IF(L1377="","",IF(טבלה20[[#This Row],[LengthofCycle]]-F1377=טבלה20[[#This Row],[הפרש קבוע אחרון]],1,IF(L1377+1&gt;3,"",L1377+1)))))</f>
        <v/>
      </c>
      <c r="M1378" t="str">
        <f>IF(AND(טבלה20[[#This Row],[פעילות]]=1,L1379=2,L1380=1,B1380&gt;טבלה20[[#This Row],[CycleNumber]]),1,"")</f>
        <v/>
      </c>
      <c r="N1378" t="str">
        <f>IF(AND(טבלה20[[#This Row],[האם יש לאישה וסת דילוג?]]=1,טבלה20[[#This Row],[CycleNumber]]&gt;5),IF(AND(טבלה20[[#This Row],[LengthofCycle]]=F1375,F1377=F1374,F1376=F1373),1,""),"")</f>
        <v/>
      </c>
      <c r="O1378" t="str">
        <f>IF(OR(טבלה20[[#This Row],[פעילות]]="",L1377=""),"",IF(טבלה20[[#This Row],[פעילות]]=1,1,0))</f>
        <v/>
      </c>
      <c r="P1378" t="str">
        <f>IF(AND(טבלה20[[#This Row],[הפרש קבוע אחרון]]&lt;&gt;"",טבלה20[[#This Row],[CycleNumber]]&lt;B1379,B1379&lt;&gt;"",טבלה20[[#This Row],[פעילות]]&lt;4),IF(F1379-טבלה20[[#This Row],[LengthofCycle]]=טבלה20[[#This Row],[הפרש קבוע אחרון]],1,0),"")</f>
        <v/>
      </c>
      <c r="Q1378" s="14" t="str">
        <f>IF(טבלה20[[#This Row],[פעילות]]="","",IF(OR(Q1377="",AND(טבלה20[[#This Row],[דילוג]]=1,L1377=3)),1,Q1377+1))</f>
        <v/>
      </c>
      <c r="R1378" s="14" t="str">
        <f>IF(AND(טבלה20[[#This Row],[מחזורי פעילות]]=3,H1379=1,טבלה20[[#This Row],[הפרש קבוע אחרון]]&lt;&gt;J1379),1,"")</f>
        <v/>
      </c>
      <c r="S1378" s="14" t="str">
        <f>IF(AND(טבלה20[[#This Row],[מחזורי פעילות]]=3,H1379=1,טבלה20[[#This Row],[הפרש קבוע אחרון]]=J1379),1,"")</f>
        <v/>
      </c>
      <c r="T1378" s="14" t="str">
        <f>IF(AND(טבלה20[[#This Row],[דילוג]]=1,טבלה20[[#This Row],[הפרש קבוע אחרון]]=J1377,טבלה20[[#This Row],[מחזורי פעילות]]&gt;1),1,"")</f>
        <v/>
      </c>
      <c r="U1378" s="14" t="str">
        <f>IF(OR(AND(טבלה20[[#This Row],[מחזורי פעילות]]&lt;&gt;"",Q1379=""),AND(טבלה20[[#This Row],[פעילות]]=3,Q1379=1)),טבלה20[[#This Row],[מחזורי פעילות]],"")</f>
        <v/>
      </c>
      <c r="V1378" s="14" t="str">
        <f>IF(טבלה20[[#This Row],[באיזה מחזור נעקר אחרי קביעה?]]&lt;&gt;"",1,"")</f>
        <v/>
      </c>
      <c r="W1378" s="14" t="str">
        <f>IF(AND(טבלה20[[#This Row],[באיזה מחזור נעקר אחרי קביעה?]]&lt;&gt;"",טבלה20[[#This Row],[CycleNumber]]&gt;B1379),טבלה20[[#This Row],[באיזה מחזור נעקר אחרי קביעה?]],"")</f>
        <v/>
      </c>
      <c r="X1378" s="14" t="str">
        <f>IF(AND(טבלה20[[#This Row],[הפרש קבוע אחרון]]&lt;&gt;"",J1377=""),טבלה20[[#This Row],[CycleNumber]],"")</f>
        <v/>
      </c>
      <c r="Y1378" s="14" t="str">
        <f>IF(OR(טבלה20[[#This Row],[CycleNumber]]&gt;B1379,B1379=""),טבלה20[[#This Row],[CycleNumber]],"")</f>
        <v/>
      </c>
      <c r="Z13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8" t="s">
        <v>111</v>
      </c>
      <c r="AS1378">
        <v>10</v>
      </c>
      <c r="AT1378">
        <v>32</v>
      </c>
      <c r="AU1378">
        <f t="shared" si="45"/>
        <v>0</v>
      </c>
      <c r="AV1378" t="str">
        <f t="shared" si="46"/>
        <v/>
      </c>
    </row>
    <row r="1379" spans="1:48" x14ac:dyDescent="0.25">
      <c r="A1379" t="s">
        <v>111</v>
      </c>
      <c r="B1379">
        <v>12</v>
      </c>
      <c r="C1379">
        <v>1</v>
      </c>
      <c r="D1379">
        <v>1</v>
      </c>
      <c r="E1379">
        <v>0</v>
      </c>
      <c r="F1379">
        <v>28</v>
      </c>
      <c r="G1379">
        <f>טבלה20[[#This Row],[LengthofCycle]]+1</f>
        <v>29</v>
      </c>
      <c r="H1379" t="str">
        <f>IF(טבלה20[[#This Row],[CycleNumber]]&gt;2,IF(AND(טבלה20[[#This Row],[LengthofCycle]]-F1378=F1378-F1377,טבלה20[[#This Row],[LengthofCycle]]-F1378&lt;&gt;0),1,""),"")</f>
        <v/>
      </c>
      <c r="I1379" t="str">
        <f>IF(טבלה20[[#This Row],[דילוג]]=1,SUM(H1379:H1380),"")</f>
        <v/>
      </c>
      <c r="J1379" t="str">
        <f>IF(AND(טבלה20[[#This Row],[CycleNumber]]&gt;B1378,טבלה20[[#This Row],[CycleNumber]]&gt;2),IF(טבלה20[[#This Row],[דילוג]]=1,טבלה20[[#This Row],[LengthofCycle]]-F1378,J1378),"")</f>
        <v/>
      </c>
      <c r="K1379">
        <f>IF(AND(טבלה20[[#This Row],[CycleNumber]]&gt;B1378,טבלה20[[#This Row],[CycleNumber]]&gt;2),IF(טבלה20[[#This Row],[דילוג]]=1,1,IF(MAX(K1377:K1378)=1,1,IF(טבלה20[[#This Row],[LengthofCycle]]-F1378&lt;&gt;טבלה20[[#This Row],[הפרש קבוע אחרון]],0,""))),"")</f>
        <v>0</v>
      </c>
      <c r="L1379" t="str">
        <f>IF(טבלה20[[#This Row],[CycleNumber]]&lt;3,"",IF(טבלה20[[#This Row],[דילוג]]=1,1,IF(L1378="","",IF(טבלה20[[#This Row],[LengthofCycle]]-F1378=טבלה20[[#This Row],[הפרש קבוע אחרון]],1,IF(L1378+1&gt;3,"",L1378+1)))))</f>
        <v/>
      </c>
      <c r="M1379" t="str">
        <f>IF(AND(טבלה20[[#This Row],[פעילות]]=1,L1380=2,L1381=1,B1381&gt;טבלה20[[#This Row],[CycleNumber]]),1,"")</f>
        <v/>
      </c>
      <c r="N1379" t="str">
        <f>IF(AND(טבלה20[[#This Row],[האם יש לאישה וסת דילוג?]]=1,טבלה20[[#This Row],[CycleNumber]]&gt;5),IF(AND(טבלה20[[#This Row],[LengthofCycle]]=F1376,F1378=F1375,F1377=F1374),1,""),"")</f>
        <v/>
      </c>
      <c r="O1379" t="str">
        <f>IF(OR(טבלה20[[#This Row],[פעילות]]="",L1378=""),"",IF(טבלה20[[#This Row],[פעילות]]=1,1,0))</f>
        <v/>
      </c>
      <c r="P1379" t="str">
        <f>IF(AND(טבלה20[[#This Row],[הפרש קבוע אחרון]]&lt;&gt;"",טבלה20[[#This Row],[CycleNumber]]&lt;B1380,B1380&lt;&gt;"",טבלה20[[#This Row],[פעילות]]&lt;4),IF(F1380-טבלה20[[#This Row],[LengthofCycle]]=טבלה20[[#This Row],[הפרש קבוע אחרון]],1,0),"")</f>
        <v/>
      </c>
      <c r="Q1379" s="14" t="str">
        <f>IF(טבלה20[[#This Row],[פעילות]]="","",IF(OR(Q1378="",AND(טבלה20[[#This Row],[דילוג]]=1,L1378=3)),1,Q1378+1))</f>
        <v/>
      </c>
      <c r="R1379" s="14" t="str">
        <f>IF(AND(טבלה20[[#This Row],[מחזורי פעילות]]=3,H1380=1,טבלה20[[#This Row],[הפרש קבוע אחרון]]&lt;&gt;J1380),1,"")</f>
        <v/>
      </c>
      <c r="S1379" s="14" t="str">
        <f>IF(AND(טבלה20[[#This Row],[מחזורי פעילות]]=3,H1380=1,טבלה20[[#This Row],[הפרש קבוע אחרון]]=J1380),1,"")</f>
        <v/>
      </c>
      <c r="T1379" s="14" t="str">
        <f>IF(AND(טבלה20[[#This Row],[דילוג]]=1,טבלה20[[#This Row],[הפרש קבוע אחרון]]=J1378,טבלה20[[#This Row],[מחזורי פעילות]]&gt;1),1,"")</f>
        <v/>
      </c>
      <c r="U1379" s="14" t="str">
        <f>IF(OR(AND(טבלה20[[#This Row],[מחזורי פעילות]]&lt;&gt;"",Q1380=""),AND(טבלה20[[#This Row],[פעילות]]=3,Q1380=1)),טבלה20[[#This Row],[מחזורי פעילות]],"")</f>
        <v/>
      </c>
      <c r="V1379" s="14" t="str">
        <f>IF(טבלה20[[#This Row],[באיזה מחזור נעקר אחרי קביעה?]]&lt;&gt;"",1,"")</f>
        <v/>
      </c>
      <c r="W1379" s="14" t="str">
        <f>IF(AND(טבלה20[[#This Row],[באיזה מחזור נעקר אחרי קביעה?]]&lt;&gt;"",טבלה20[[#This Row],[CycleNumber]]&gt;B1380),טבלה20[[#This Row],[באיזה מחזור נעקר אחרי קביעה?]],"")</f>
        <v/>
      </c>
      <c r="X1379" s="14" t="str">
        <f>IF(AND(טבלה20[[#This Row],[הפרש קבוע אחרון]]&lt;&gt;"",J1378=""),טבלה20[[#This Row],[CycleNumber]],"")</f>
        <v/>
      </c>
      <c r="Y1379" s="14">
        <f>IF(OR(טבלה20[[#This Row],[CycleNumber]]&gt;B1380,B1380=""),טבלה20[[#This Row],[CycleNumber]],"")</f>
        <v>12</v>
      </c>
      <c r="Z13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79" t="s">
        <v>111</v>
      </c>
      <c r="AS1379">
        <v>11</v>
      </c>
      <c r="AT1379">
        <v>33</v>
      </c>
      <c r="AU1379">
        <f t="shared" si="45"/>
        <v>0</v>
      </c>
      <c r="AV1379" t="str">
        <f t="shared" si="46"/>
        <v/>
      </c>
    </row>
    <row r="1380" spans="1:48" x14ac:dyDescent="0.25">
      <c r="A1380" t="s">
        <v>112</v>
      </c>
      <c r="B1380">
        <v>1</v>
      </c>
      <c r="C1380">
        <v>0</v>
      </c>
      <c r="D1380">
        <v>1</v>
      </c>
      <c r="E1380">
        <v>0</v>
      </c>
      <c r="F1380">
        <v>30</v>
      </c>
      <c r="G1380">
        <f>טבלה20[[#This Row],[LengthofCycle]]+1</f>
        <v>31</v>
      </c>
      <c r="H1380" t="str">
        <f>IF(טבלה20[[#This Row],[CycleNumber]]&gt;2,IF(AND(טבלה20[[#This Row],[LengthofCycle]]-F1379=F1379-F1378,טבלה20[[#This Row],[LengthofCycle]]-F1379&lt;&gt;0),1,""),"")</f>
        <v/>
      </c>
      <c r="I1380" t="str">
        <f>IF(טבלה20[[#This Row],[דילוג]]=1,SUM(H1380:H1381),"")</f>
        <v/>
      </c>
      <c r="J1380" t="str">
        <f>IF(AND(טבלה20[[#This Row],[CycleNumber]]&gt;B1379,טבלה20[[#This Row],[CycleNumber]]&gt;2),IF(טבלה20[[#This Row],[דילוג]]=1,טבלה20[[#This Row],[LengthofCycle]]-F1379,J1379),"")</f>
        <v/>
      </c>
      <c r="K1380" t="str">
        <f>IF(AND(טבלה20[[#This Row],[CycleNumber]]&gt;B1379,טבלה20[[#This Row],[CycleNumber]]&gt;2),IF(טבלה20[[#This Row],[דילוג]]=1,1,IF(MAX(K1378:K1379)=1,1,IF(טבלה20[[#This Row],[LengthofCycle]]-F1379&lt;&gt;טבלה20[[#This Row],[הפרש קבוע אחרון]],0,""))),"")</f>
        <v/>
      </c>
      <c r="L1380" t="str">
        <f>IF(טבלה20[[#This Row],[CycleNumber]]&lt;3,"",IF(טבלה20[[#This Row],[דילוג]]=1,1,IF(L1379="","",IF(טבלה20[[#This Row],[LengthofCycle]]-F1379=טבלה20[[#This Row],[הפרש קבוע אחרון]],1,IF(L1379+1&gt;3,"",L1379+1)))))</f>
        <v/>
      </c>
      <c r="M1380" t="str">
        <f>IF(AND(טבלה20[[#This Row],[פעילות]]=1,L1381=2,L1382=1,B1382&gt;טבלה20[[#This Row],[CycleNumber]]),1,"")</f>
        <v/>
      </c>
      <c r="N1380" t="str">
        <f>IF(AND(טבלה20[[#This Row],[האם יש לאישה וסת דילוג?]]=1,טבלה20[[#This Row],[CycleNumber]]&gt;5),IF(AND(טבלה20[[#This Row],[LengthofCycle]]=F1377,F1379=F1376,F1378=F1375),1,""),"")</f>
        <v/>
      </c>
      <c r="O1380" t="str">
        <f>IF(OR(טבלה20[[#This Row],[פעילות]]="",L1379=""),"",IF(טבלה20[[#This Row],[פעילות]]=1,1,0))</f>
        <v/>
      </c>
      <c r="P1380" t="str">
        <f>IF(AND(טבלה20[[#This Row],[הפרש קבוע אחרון]]&lt;&gt;"",טבלה20[[#This Row],[CycleNumber]]&lt;B1381,B1381&lt;&gt;"",טבלה20[[#This Row],[פעילות]]&lt;4),IF(F1381-טבלה20[[#This Row],[LengthofCycle]]=טבלה20[[#This Row],[הפרש קבוע אחרון]],1,0),"")</f>
        <v/>
      </c>
      <c r="Q1380" s="14" t="str">
        <f>IF(טבלה20[[#This Row],[פעילות]]="","",IF(OR(Q1379="",AND(טבלה20[[#This Row],[דילוג]]=1,L1379=3)),1,Q1379+1))</f>
        <v/>
      </c>
      <c r="R1380" s="14" t="str">
        <f>IF(AND(טבלה20[[#This Row],[מחזורי פעילות]]=3,H1381=1,טבלה20[[#This Row],[הפרש קבוע אחרון]]&lt;&gt;J1381),1,"")</f>
        <v/>
      </c>
      <c r="S1380" s="14" t="str">
        <f>IF(AND(טבלה20[[#This Row],[מחזורי פעילות]]=3,H1381=1,טבלה20[[#This Row],[הפרש קבוע אחרון]]=J1381),1,"")</f>
        <v/>
      </c>
      <c r="T1380" s="14" t="str">
        <f>IF(AND(טבלה20[[#This Row],[דילוג]]=1,טבלה20[[#This Row],[הפרש קבוע אחרון]]=J1379,טבלה20[[#This Row],[מחזורי פעילות]]&gt;1),1,"")</f>
        <v/>
      </c>
      <c r="U1380" s="14" t="str">
        <f>IF(OR(AND(טבלה20[[#This Row],[מחזורי פעילות]]&lt;&gt;"",Q1381=""),AND(טבלה20[[#This Row],[פעילות]]=3,Q1381=1)),טבלה20[[#This Row],[מחזורי פעילות]],"")</f>
        <v/>
      </c>
      <c r="V1380" s="14" t="str">
        <f>IF(טבלה20[[#This Row],[באיזה מחזור נעקר אחרי קביעה?]]&lt;&gt;"",1,"")</f>
        <v/>
      </c>
      <c r="W1380" s="14" t="str">
        <f>IF(AND(טבלה20[[#This Row],[באיזה מחזור נעקר אחרי קביעה?]]&lt;&gt;"",טבלה20[[#This Row],[CycleNumber]]&gt;B1381),טבלה20[[#This Row],[באיזה מחזור נעקר אחרי קביעה?]],"")</f>
        <v/>
      </c>
      <c r="X1380" s="14" t="str">
        <f>IF(AND(טבלה20[[#This Row],[הפרש קבוע אחרון]]&lt;&gt;"",J1379=""),טבלה20[[#This Row],[CycleNumber]],"")</f>
        <v/>
      </c>
      <c r="Y1380" s="14" t="str">
        <f>IF(OR(טבלה20[[#This Row],[CycleNumber]]&gt;B1381,B1381=""),טבלה20[[#This Row],[CycleNumber]],"")</f>
        <v/>
      </c>
      <c r="Z13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0" t="s">
        <v>111</v>
      </c>
      <c r="AS1380">
        <v>12</v>
      </c>
      <c r="AT1380">
        <v>28</v>
      </c>
      <c r="AU1380">
        <f t="shared" si="45"/>
        <v>0</v>
      </c>
      <c r="AV1380" t="str">
        <f t="shared" si="46"/>
        <v/>
      </c>
    </row>
    <row r="1381" spans="1:48" x14ac:dyDescent="0.25">
      <c r="A1381" t="s">
        <v>112</v>
      </c>
      <c r="B1381">
        <v>2</v>
      </c>
      <c r="C1381">
        <v>0</v>
      </c>
      <c r="D1381">
        <v>1</v>
      </c>
      <c r="E1381">
        <v>0</v>
      </c>
      <c r="F1381">
        <v>28</v>
      </c>
      <c r="G1381">
        <f>טבלה20[[#This Row],[LengthofCycle]]+1</f>
        <v>29</v>
      </c>
      <c r="H1381" t="str">
        <f>IF(טבלה20[[#This Row],[CycleNumber]]&gt;2,IF(AND(טבלה20[[#This Row],[LengthofCycle]]-F1380=F1380-F1379,טבלה20[[#This Row],[LengthofCycle]]-F1380&lt;&gt;0),1,""),"")</f>
        <v/>
      </c>
      <c r="I1381" t="str">
        <f>IF(טבלה20[[#This Row],[דילוג]]=1,SUM(H1381:H1382),"")</f>
        <v/>
      </c>
      <c r="J1381" t="str">
        <f>IF(AND(טבלה20[[#This Row],[CycleNumber]]&gt;B1380,טבלה20[[#This Row],[CycleNumber]]&gt;2),IF(טבלה20[[#This Row],[דילוג]]=1,טבלה20[[#This Row],[LengthofCycle]]-F1380,J1380),"")</f>
        <v/>
      </c>
      <c r="K1381" t="str">
        <f>IF(AND(טבלה20[[#This Row],[CycleNumber]]&gt;B1380,טבלה20[[#This Row],[CycleNumber]]&gt;2),IF(טבלה20[[#This Row],[דילוג]]=1,1,IF(MAX(K1379:K1380)=1,1,IF(טבלה20[[#This Row],[LengthofCycle]]-F1380&lt;&gt;טבלה20[[#This Row],[הפרש קבוע אחרון]],0,""))),"")</f>
        <v/>
      </c>
      <c r="L1381" t="str">
        <f>IF(טבלה20[[#This Row],[CycleNumber]]&lt;3,"",IF(טבלה20[[#This Row],[דילוג]]=1,1,IF(L1380="","",IF(טבלה20[[#This Row],[LengthofCycle]]-F1380=טבלה20[[#This Row],[הפרש קבוע אחרון]],1,IF(L1380+1&gt;3,"",L1380+1)))))</f>
        <v/>
      </c>
      <c r="M1381" t="str">
        <f>IF(AND(טבלה20[[#This Row],[פעילות]]=1,L1382=2,L1383=1,B1383&gt;טבלה20[[#This Row],[CycleNumber]]),1,"")</f>
        <v/>
      </c>
      <c r="N1381" t="str">
        <f>IF(AND(טבלה20[[#This Row],[האם יש לאישה וסת דילוג?]]=1,טבלה20[[#This Row],[CycleNumber]]&gt;5),IF(AND(טבלה20[[#This Row],[LengthofCycle]]=F1378,F1380=F1377,F1379=F1376),1,""),"")</f>
        <v/>
      </c>
      <c r="O1381" t="str">
        <f>IF(OR(טבלה20[[#This Row],[פעילות]]="",L1380=""),"",IF(טבלה20[[#This Row],[פעילות]]=1,1,0))</f>
        <v/>
      </c>
      <c r="P1381" t="str">
        <f>IF(AND(טבלה20[[#This Row],[הפרש קבוע אחרון]]&lt;&gt;"",טבלה20[[#This Row],[CycleNumber]]&lt;B1382,B1382&lt;&gt;"",טבלה20[[#This Row],[פעילות]]&lt;4),IF(F1382-טבלה20[[#This Row],[LengthofCycle]]=טבלה20[[#This Row],[הפרש קבוע אחרון]],1,0),"")</f>
        <v/>
      </c>
      <c r="Q1381" s="14" t="str">
        <f>IF(טבלה20[[#This Row],[פעילות]]="","",IF(OR(Q1380="",AND(טבלה20[[#This Row],[דילוג]]=1,L1380=3)),1,Q1380+1))</f>
        <v/>
      </c>
      <c r="R1381" s="14" t="str">
        <f>IF(AND(טבלה20[[#This Row],[מחזורי פעילות]]=3,H1382=1,טבלה20[[#This Row],[הפרש קבוע אחרון]]&lt;&gt;J1382),1,"")</f>
        <v/>
      </c>
      <c r="S1381" s="14" t="str">
        <f>IF(AND(טבלה20[[#This Row],[מחזורי פעילות]]=3,H1382=1,טבלה20[[#This Row],[הפרש קבוע אחרון]]=J1382),1,"")</f>
        <v/>
      </c>
      <c r="T1381" s="14" t="str">
        <f>IF(AND(טבלה20[[#This Row],[דילוג]]=1,טבלה20[[#This Row],[הפרש קבוע אחרון]]=J1380,טבלה20[[#This Row],[מחזורי פעילות]]&gt;1),1,"")</f>
        <v/>
      </c>
      <c r="U1381" s="14" t="str">
        <f>IF(OR(AND(טבלה20[[#This Row],[מחזורי פעילות]]&lt;&gt;"",Q1382=""),AND(טבלה20[[#This Row],[פעילות]]=3,Q1382=1)),טבלה20[[#This Row],[מחזורי פעילות]],"")</f>
        <v/>
      </c>
      <c r="V1381" s="14" t="str">
        <f>IF(טבלה20[[#This Row],[באיזה מחזור נעקר אחרי קביעה?]]&lt;&gt;"",1,"")</f>
        <v/>
      </c>
      <c r="W1381" s="14" t="str">
        <f>IF(AND(טבלה20[[#This Row],[באיזה מחזור נעקר אחרי קביעה?]]&lt;&gt;"",טבלה20[[#This Row],[CycleNumber]]&gt;B1382),טבלה20[[#This Row],[באיזה מחזור נעקר אחרי קביעה?]],"")</f>
        <v/>
      </c>
      <c r="X1381" s="14" t="str">
        <f>IF(AND(טבלה20[[#This Row],[הפרש קבוע אחרון]]&lt;&gt;"",J1380=""),טבלה20[[#This Row],[CycleNumber]],"")</f>
        <v/>
      </c>
      <c r="Y1381" s="14" t="str">
        <f>IF(OR(טבלה20[[#This Row],[CycleNumber]]&gt;B1382,B1382=""),טבלה20[[#This Row],[CycleNumber]],"")</f>
        <v/>
      </c>
      <c r="Z13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1" t="s">
        <v>112</v>
      </c>
      <c r="AS1381">
        <v>1</v>
      </c>
      <c r="AT1381">
        <v>30</v>
      </c>
      <c r="AU1381" t="str">
        <f t="shared" si="45"/>
        <v/>
      </c>
      <c r="AV1381" t="str">
        <f t="shared" si="46"/>
        <v/>
      </c>
    </row>
    <row r="1382" spans="1:48" x14ac:dyDescent="0.25">
      <c r="A1382" t="s">
        <v>112</v>
      </c>
      <c r="B1382">
        <v>3</v>
      </c>
      <c r="C1382">
        <v>0</v>
      </c>
      <c r="D1382">
        <v>1</v>
      </c>
      <c r="E1382">
        <v>0</v>
      </c>
      <c r="F1382">
        <v>28</v>
      </c>
      <c r="G1382">
        <f>טבלה20[[#This Row],[LengthofCycle]]+1</f>
        <v>29</v>
      </c>
      <c r="H1382" t="str">
        <f>IF(טבלה20[[#This Row],[CycleNumber]]&gt;2,IF(AND(טבלה20[[#This Row],[LengthofCycle]]-F1381=F1381-F1380,טבלה20[[#This Row],[LengthofCycle]]-F1381&lt;&gt;0),1,""),"")</f>
        <v/>
      </c>
      <c r="I1382" t="str">
        <f>IF(טבלה20[[#This Row],[דילוג]]=1,SUM(H1382:H1383),"")</f>
        <v/>
      </c>
      <c r="J1382" t="str">
        <f>IF(AND(טבלה20[[#This Row],[CycleNumber]]&gt;B1381,טבלה20[[#This Row],[CycleNumber]]&gt;2),IF(טבלה20[[#This Row],[דילוג]]=1,טבלה20[[#This Row],[LengthofCycle]]-F1381,J1381),"")</f>
        <v/>
      </c>
      <c r="K1382">
        <f>IF(AND(טבלה20[[#This Row],[CycleNumber]]&gt;B1381,טבלה20[[#This Row],[CycleNumber]]&gt;2),IF(טבלה20[[#This Row],[דילוג]]=1,1,IF(MAX(K1380:K1381)=1,1,IF(טבלה20[[#This Row],[LengthofCycle]]-F1381&lt;&gt;טבלה20[[#This Row],[הפרש קבוע אחרון]],0,""))),"")</f>
        <v>0</v>
      </c>
      <c r="L1382" t="str">
        <f>IF(טבלה20[[#This Row],[CycleNumber]]&lt;3,"",IF(טבלה20[[#This Row],[דילוג]]=1,1,IF(L1381="","",IF(טבלה20[[#This Row],[LengthofCycle]]-F1381=טבלה20[[#This Row],[הפרש קבוע אחרון]],1,IF(L1381+1&gt;3,"",L1381+1)))))</f>
        <v/>
      </c>
      <c r="M1382" t="str">
        <f>IF(AND(טבלה20[[#This Row],[פעילות]]=1,L1383=2,L1384=1,B1384&gt;טבלה20[[#This Row],[CycleNumber]]),1,"")</f>
        <v/>
      </c>
      <c r="N1382" t="str">
        <f>IF(AND(טבלה20[[#This Row],[האם יש לאישה וסת דילוג?]]=1,טבלה20[[#This Row],[CycleNumber]]&gt;5),IF(AND(טבלה20[[#This Row],[LengthofCycle]]=F1379,F1381=F1378,F1380=F1377),1,""),"")</f>
        <v/>
      </c>
      <c r="O1382" t="str">
        <f>IF(OR(טבלה20[[#This Row],[פעילות]]="",L1381=""),"",IF(טבלה20[[#This Row],[פעילות]]=1,1,0))</f>
        <v/>
      </c>
      <c r="P1382" t="str">
        <f>IF(AND(טבלה20[[#This Row],[הפרש קבוע אחרון]]&lt;&gt;"",טבלה20[[#This Row],[CycleNumber]]&lt;B1383,B1383&lt;&gt;"",טבלה20[[#This Row],[פעילות]]&lt;4),IF(F1383-טבלה20[[#This Row],[LengthofCycle]]=טבלה20[[#This Row],[הפרש קבוע אחרון]],1,0),"")</f>
        <v/>
      </c>
      <c r="Q1382" s="14" t="str">
        <f>IF(טבלה20[[#This Row],[פעילות]]="","",IF(OR(Q1381="",AND(טבלה20[[#This Row],[דילוג]]=1,L1381=3)),1,Q1381+1))</f>
        <v/>
      </c>
      <c r="R1382" s="14" t="str">
        <f>IF(AND(טבלה20[[#This Row],[מחזורי פעילות]]=3,H1383=1,טבלה20[[#This Row],[הפרש קבוע אחרון]]&lt;&gt;J1383),1,"")</f>
        <v/>
      </c>
      <c r="S1382" s="14" t="str">
        <f>IF(AND(טבלה20[[#This Row],[מחזורי פעילות]]=3,H1383=1,טבלה20[[#This Row],[הפרש קבוע אחרון]]=J1383),1,"")</f>
        <v/>
      </c>
      <c r="T1382" s="14" t="str">
        <f>IF(AND(טבלה20[[#This Row],[דילוג]]=1,טבלה20[[#This Row],[הפרש קבוע אחרון]]=J1381,טבלה20[[#This Row],[מחזורי פעילות]]&gt;1),1,"")</f>
        <v/>
      </c>
      <c r="U1382" s="14" t="str">
        <f>IF(OR(AND(טבלה20[[#This Row],[מחזורי פעילות]]&lt;&gt;"",Q1383=""),AND(טבלה20[[#This Row],[פעילות]]=3,Q1383=1)),טבלה20[[#This Row],[מחזורי פעילות]],"")</f>
        <v/>
      </c>
      <c r="V1382" s="14" t="str">
        <f>IF(טבלה20[[#This Row],[באיזה מחזור נעקר אחרי קביעה?]]&lt;&gt;"",1,"")</f>
        <v/>
      </c>
      <c r="W1382" s="14" t="str">
        <f>IF(AND(טבלה20[[#This Row],[באיזה מחזור נעקר אחרי קביעה?]]&lt;&gt;"",טבלה20[[#This Row],[CycleNumber]]&gt;B1383),טבלה20[[#This Row],[באיזה מחזור נעקר אחרי קביעה?]],"")</f>
        <v/>
      </c>
      <c r="X1382" s="14" t="str">
        <f>IF(AND(טבלה20[[#This Row],[הפרש קבוע אחרון]]&lt;&gt;"",J1381=""),טבלה20[[#This Row],[CycleNumber]],"")</f>
        <v/>
      </c>
      <c r="Y1382" s="14" t="str">
        <f>IF(OR(טבלה20[[#This Row],[CycleNumber]]&gt;B1383,B1383=""),טבלה20[[#This Row],[CycleNumber]],"")</f>
        <v/>
      </c>
      <c r="Z13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2" t="s">
        <v>112</v>
      </c>
      <c r="AS1382">
        <v>2</v>
      </c>
      <c r="AT1382">
        <v>28</v>
      </c>
      <c r="AU1382" t="str">
        <f t="shared" si="45"/>
        <v/>
      </c>
      <c r="AV1382" t="str">
        <f t="shared" si="46"/>
        <v/>
      </c>
    </row>
    <row r="1383" spans="1:48" x14ac:dyDescent="0.25">
      <c r="A1383" t="s">
        <v>112</v>
      </c>
      <c r="B1383">
        <v>4</v>
      </c>
      <c r="C1383">
        <v>0</v>
      </c>
      <c r="D1383">
        <v>1</v>
      </c>
      <c r="E1383">
        <v>0</v>
      </c>
      <c r="F1383">
        <v>32</v>
      </c>
      <c r="G1383">
        <f>טבלה20[[#This Row],[LengthofCycle]]+1</f>
        <v>33</v>
      </c>
      <c r="H1383" t="str">
        <f>IF(טבלה20[[#This Row],[CycleNumber]]&gt;2,IF(AND(טבלה20[[#This Row],[LengthofCycle]]-F1382=F1382-F1381,טבלה20[[#This Row],[LengthofCycle]]-F1382&lt;&gt;0),1,""),"")</f>
        <v/>
      </c>
      <c r="I1383" t="str">
        <f>IF(טבלה20[[#This Row],[דילוג]]=1,SUM(H1383:H1384),"")</f>
        <v/>
      </c>
      <c r="J1383" t="str">
        <f>IF(AND(טבלה20[[#This Row],[CycleNumber]]&gt;B1382,טבלה20[[#This Row],[CycleNumber]]&gt;2),IF(טבלה20[[#This Row],[דילוג]]=1,טבלה20[[#This Row],[LengthofCycle]]-F1382,J1382),"")</f>
        <v/>
      </c>
      <c r="K1383">
        <f>IF(AND(טבלה20[[#This Row],[CycleNumber]]&gt;B1382,טבלה20[[#This Row],[CycleNumber]]&gt;2),IF(טבלה20[[#This Row],[דילוג]]=1,1,IF(MAX(K1381:K1382)=1,1,IF(טבלה20[[#This Row],[LengthofCycle]]-F1382&lt;&gt;טבלה20[[#This Row],[הפרש קבוע אחרון]],0,""))),"")</f>
        <v>0</v>
      </c>
      <c r="L1383" t="str">
        <f>IF(טבלה20[[#This Row],[CycleNumber]]&lt;3,"",IF(טבלה20[[#This Row],[דילוג]]=1,1,IF(L1382="","",IF(טבלה20[[#This Row],[LengthofCycle]]-F1382=טבלה20[[#This Row],[הפרש קבוע אחרון]],1,IF(L1382+1&gt;3,"",L1382+1)))))</f>
        <v/>
      </c>
      <c r="M1383" t="str">
        <f>IF(AND(טבלה20[[#This Row],[פעילות]]=1,L1384=2,L1385=1,B1385&gt;טבלה20[[#This Row],[CycleNumber]]),1,"")</f>
        <v/>
      </c>
      <c r="N1383" t="str">
        <f>IF(AND(טבלה20[[#This Row],[האם יש לאישה וסת דילוג?]]=1,טבלה20[[#This Row],[CycleNumber]]&gt;5),IF(AND(טבלה20[[#This Row],[LengthofCycle]]=F1380,F1382=F1379,F1381=F1378),1,""),"")</f>
        <v/>
      </c>
      <c r="O1383" t="str">
        <f>IF(OR(טבלה20[[#This Row],[פעילות]]="",L1382=""),"",IF(טבלה20[[#This Row],[פעילות]]=1,1,0))</f>
        <v/>
      </c>
      <c r="P1383" t="str">
        <f>IF(AND(טבלה20[[#This Row],[הפרש קבוע אחרון]]&lt;&gt;"",טבלה20[[#This Row],[CycleNumber]]&lt;B1384,B1384&lt;&gt;"",טבלה20[[#This Row],[פעילות]]&lt;4),IF(F1384-טבלה20[[#This Row],[LengthofCycle]]=טבלה20[[#This Row],[הפרש קבוע אחרון]],1,0),"")</f>
        <v/>
      </c>
      <c r="Q1383" s="14" t="str">
        <f>IF(טבלה20[[#This Row],[פעילות]]="","",IF(OR(Q1382="",AND(טבלה20[[#This Row],[דילוג]]=1,L1382=3)),1,Q1382+1))</f>
        <v/>
      </c>
      <c r="R1383" s="14" t="str">
        <f>IF(AND(טבלה20[[#This Row],[מחזורי פעילות]]=3,H1384=1,טבלה20[[#This Row],[הפרש קבוע אחרון]]&lt;&gt;J1384),1,"")</f>
        <v/>
      </c>
      <c r="S1383" s="14" t="str">
        <f>IF(AND(טבלה20[[#This Row],[מחזורי פעילות]]=3,H1384=1,טבלה20[[#This Row],[הפרש קבוע אחרון]]=J1384),1,"")</f>
        <v/>
      </c>
      <c r="T1383" s="14" t="str">
        <f>IF(AND(טבלה20[[#This Row],[דילוג]]=1,טבלה20[[#This Row],[הפרש קבוע אחרון]]=J1382,טבלה20[[#This Row],[מחזורי פעילות]]&gt;1),1,"")</f>
        <v/>
      </c>
      <c r="U1383" s="14" t="str">
        <f>IF(OR(AND(טבלה20[[#This Row],[מחזורי פעילות]]&lt;&gt;"",Q1384=""),AND(טבלה20[[#This Row],[פעילות]]=3,Q1384=1)),טבלה20[[#This Row],[מחזורי פעילות]],"")</f>
        <v/>
      </c>
      <c r="V1383" s="14" t="str">
        <f>IF(טבלה20[[#This Row],[באיזה מחזור נעקר אחרי קביעה?]]&lt;&gt;"",1,"")</f>
        <v/>
      </c>
      <c r="W1383" s="14" t="str">
        <f>IF(AND(טבלה20[[#This Row],[באיזה מחזור נעקר אחרי קביעה?]]&lt;&gt;"",טבלה20[[#This Row],[CycleNumber]]&gt;B1384),טבלה20[[#This Row],[באיזה מחזור נעקר אחרי קביעה?]],"")</f>
        <v/>
      </c>
      <c r="X1383" s="14" t="str">
        <f>IF(AND(טבלה20[[#This Row],[הפרש קבוע אחרון]]&lt;&gt;"",J1382=""),טבלה20[[#This Row],[CycleNumber]],"")</f>
        <v/>
      </c>
      <c r="Y1383" s="14" t="str">
        <f>IF(OR(טבלה20[[#This Row],[CycleNumber]]&gt;B1384,B1384=""),טבלה20[[#This Row],[CycleNumber]],"")</f>
        <v/>
      </c>
      <c r="Z13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3" t="s">
        <v>112</v>
      </c>
      <c r="AS1383">
        <v>3</v>
      </c>
      <c r="AT1383">
        <v>28</v>
      </c>
      <c r="AU1383">
        <f t="shared" si="45"/>
        <v>0</v>
      </c>
      <c r="AV1383" t="str">
        <f t="shared" si="46"/>
        <v/>
      </c>
    </row>
    <row r="1384" spans="1:48" x14ac:dyDescent="0.25">
      <c r="A1384" t="s">
        <v>112</v>
      </c>
      <c r="B1384">
        <v>5</v>
      </c>
      <c r="C1384">
        <v>0</v>
      </c>
      <c r="D1384">
        <v>1</v>
      </c>
      <c r="E1384">
        <v>0</v>
      </c>
      <c r="F1384">
        <v>30</v>
      </c>
      <c r="G1384">
        <f>טבלה20[[#This Row],[LengthofCycle]]+1</f>
        <v>31</v>
      </c>
      <c r="H1384" t="str">
        <f>IF(טבלה20[[#This Row],[CycleNumber]]&gt;2,IF(AND(טבלה20[[#This Row],[LengthofCycle]]-F1383=F1383-F1382,טבלה20[[#This Row],[LengthofCycle]]-F1383&lt;&gt;0),1,""),"")</f>
        <v/>
      </c>
      <c r="I1384" t="str">
        <f>IF(טבלה20[[#This Row],[דילוג]]=1,SUM(H1384:H1385),"")</f>
        <v/>
      </c>
      <c r="J1384" t="str">
        <f>IF(AND(טבלה20[[#This Row],[CycleNumber]]&gt;B1383,טבלה20[[#This Row],[CycleNumber]]&gt;2),IF(טבלה20[[#This Row],[דילוג]]=1,טבלה20[[#This Row],[LengthofCycle]]-F1383,J1383),"")</f>
        <v/>
      </c>
      <c r="K1384">
        <f>IF(AND(טבלה20[[#This Row],[CycleNumber]]&gt;B1383,טבלה20[[#This Row],[CycleNumber]]&gt;2),IF(טבלה20[[#This Row],[דילוג]]=1,1,IF(MAX(K1382:K1383)=1,1,IF(טבלה20[[#This Row],[LengthofCycle]]-F1383&lt;&gt;טבלה20[[#This Row],[הפרש קבוע אחרון]],0,""))),"")</f>
        <v>0</v>
      </c>
      <c r="L1384" t="str">
        <f>IF(טבלה20[[#This Row],[CycleNumber]]&lt;3,"",IF(טבלה20[[#This Row],[דילוג]]=1,1,IF(L1383="","",IF(טבלה20[[#This Row],[LengthofCycle]]-F1383=טבלה20[[#This Row],[הפרש קבוע אחרון]],1,IF(L1383+1&gt;3,"",L1383+1)))))</f>
        <v/>
      </c>
      <c r="M1384" t="str">
        <f>IF(AND(טבלה20[[#This Row],[פעילות]]=1,L1385=2,L1386=1,B1386&gt;טבלה20[[#This Row],[CycleNumber]]),1,"")</f>
        <v/>
      </c>
      <c r="N1384" t="str">
        <f>IF(AND(טבלה20[[#This Row],[האם יש לאישה וסת דילוג?]]=1,טבלה20[[#This Row],[CycleNumber]]&gt;5),IF(AND(טבלה20[[#This Row],[LengthofCycle]]=F1381,F1383=F1380,F1382=F1379),1,""),"")</f>
        <v/>
      </c>
      <c r="O1384" t="str">
        <f>IF(OR(טבלה20[[#This Row],[פעילות]]="",L1383=""),"",IF(טבלה20[[#This Row],[פעילות]]=1,1,0))</f>
        <v/>
      </c>
      <c r="P1384" t="str">
        <f>IF(AND(טבלה20[[#This Row],[הפרש קבוע אחרון]]&lt;&gt;"",טבלה20[[#This Row],[CycleNumber]]&lt;B1385,B1385&lt;&gt;"",טבלה20[[#This Row],[פעילות]]&lt;4),IF(F1385-טבלה20[[#This Row],[LengthofCycle]]=טבלה20[[#This Row],[הפרש קבוע אחרון]],1,0),"")</f>
        <v/>
      </c>
      <c r="Q1384" s="14" t="str">
        <f>IF(טבלה20[[#This Row],[פעילות]]="","",IF(OR(Q1383="",AND(טבלה20[[#This Row],[דילוג]]=1,L1383=3)),1,Q1383+1))</f>
        <v/>
      </c>
      <c r="R1384" s="14" t="str">
        <f>IF(AND(טבלה20[[#This Row],[מחזורי פעילות]]=3,H1385=1,טבלה20[[#This Row],[הפרש קבוע אחרון]]&lt;&gt;J1385),1,"")</f>
        <v/>
      </c>
      <c r="S1384" s="14" t="str">
        <f>IF(AND(טבלה20[[#This Row],[מחזורי פעילות]]=3,H1385=1,טבלה20[[#This Row],[הפרש קבוע אחרון]]=J1385),1,"")</f>
        <v/>
      </c>
      <c r="T1384" s="14" t="str">
        <f>IF(AND(טבלה20[[#This Row],[דילוג]]=1,טבלה20[[#This Row],[הפרש קבוע אחרון]]=J1383,טבלה20[[#This Row],[מחזורי פעילות]]&gt;1),1,"")</f>
        <v/>
      </c>
      <c r="U1384" s="14" t="str">
        <f>IF(OR(AND(טבלה20[[#This Row],[מחזורי פעילות]]&lt;&gt;"",Q1385=""),AND(טבלה20[[#This Row],[פעילות]]=3,Q1385=1)),טבלה20[[#This Row],[מחזורי פעילות]],"")</f>
        <v/>
      </c>
      <c r="V1384" s="14" t="str">
        <f>IF(טבלה20[[#This Row],[באיזה מחזור נעקר אחרי קביעה?]]&lt;&gt;"",1,"")</f>
        <v/>
      </c>
      <c r="W1384" s="14" t="str">
        <f>IF(AND(טבלה20[[#This Row],[באיזה מחזור נעקר אחרי קביעה?]]&lt;&gt;"",טבלה20[[#This Row],[CycleNumber]]&gt;B1385),טבלה20[[#This Row],[באיזה מחזור נעקר אחרי קביעה?]],"")</f>
        <v/>
      </c>
      <c r="X1384" s="14" t="str">
        <f>IF(AND(טבלה20[[#This Row],[הפרש קבוע אחרון]]&lt;&gt;"",J1383=""),טבלה20[[#This Row],[CycleNumber]],"")</f>
        <v/>
      </c>
      <c r="Y1384" s="14" t="str">
        <f>IF(OR(טבלה20[[#This Row],[CycleNumber]]&gt;B1385,B1385=""),טבלה20[[#This Row],[CycleNumber]],"")</f>
        <v/>
      </c>
      <c r="Z13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4" t="s">
        <v>112</v>
      </c>
      <c r="AS1384">
        <v>4</v>
      </c>
      <c r="AT1384">
        <v>32</v>
      </c>
      <c r="AU1384">
        <f t="shared" si="45"/>
        <v>0</v>
      </c>
      <c r="AV1384" t="str">
        <f t="shared" si="46"/>
        <v/>
      </c>
    </row>
    <row r="1385" spans="1:48" x14ac:dyDescent="0.25">
      <c r="A1385" t="s">
        <v>112</v>
      </c>
      <c r="B1385">
        <v>6</v>
      </c>
      <c r="C1385">
        <v>0</v>
      </c>
      <c r="D1385">
        <v>1</v>
      </c>
      <c r="E1385">
        <v>0</v>
      </c>
      <c r="F1385">
        <v>28</v>
      </c>
      <c r="G1385">
        <f>טבלה20[[#This Row],[LengthofCycle]]+1</f>
        <v>29</v>
      </c>
      <c r="H1385">
        <f>IF(טבלה20[[#This Row],[CycleNumber]]&gt;2,IF(AND(טבלה20[[#This Row],[LengthofCycle]]-F1384=F1384-F1383,טבלה20[[#This Row],[LengthofCycle]]-F1384&lt;&gt;0),1,""),"")</f>
        <v>1</v>
      </c>
      <c r="I1385">
        <f>IF(טבלה20[[#This Row],[דילוג]]=1,SUM(H1385:H1386),"")</f>
        <v>2</v>
      </c>
      <c r="J1385">
        <f>IF(AND(טבלה20[[#This Row],[CycleNumber]]&gt;B1384,טבלה20[[#This Row],[CycleNumber]]&gt;2),IF(טבלה20[[#This Row],[דילוג]]=1,טבלה20[[#This Row],[LengthofCycle]]-F1384,J1384),"")</f>
        <v>-2</v>
      </c>
      <c r="K1385">
        <f>IF(AND(טבלה20[[#This Row],[CycleNumber]]&gt;B1384,טבלה20[[#This Row],[CycleNumber]]&gt;2),IF(טבלה20[[#This Row],[דילוג]]=1,1,IF(MAX(K1383:K1384)=1,1,IF(טבלה20[[#This Row],[LengthofCycle]]-F1384&lt;&gt;טבלה20[[#This Row],[הפרש קבוע אחרון]],0,""))),"")</f>
        <v>1</v>
      </c>
      <c r="L1385">
        <f>IF(טבלה20[[#This Row],[CycleNumber]]&lt;3,"",IF(טבלה20[[#This Row],[דילוג]]=1,1,IF(L1384="","",IF(טבלה20[[#This Row],[LengthofCycle]]-F1384=טבלה20[[#This Row],[הפרש קבוע אחרון]],1,IF(L1384+1&gt;3,"",L1384+1)))))</f>
        <v>1</v>
      </c>
      <c r="M1385" t="str">
        <f>IF(AND(טבלה20[[#This Row],[פעילות]]=1,L1386=2,L1387=1,B1387&gt;טבלה20[[#This Row],[CycleNumber]]),1,"")</f>
        <v/>
      </c>
      <c r="N1385" t="str">
        <f>IF(AND(טבלה20[[#This Row],[האם יש לאישה וסת דילוג?]]=1,טבלה20[[#This Row],[CycleNumber]]&gt;5),IF(AND(טבלה20[[#This Row],[LengthofCycle]]=F1382,F1384=F1381,F1383=F1380),1,""),"")</f>
        <v/>
      </c>
      <c r="O1385" t="str">
        <f>IF(OR(טבלה20[[#This Row],[פעילות]]="",L1384=""),"",IF(טבלה20[[#This Row],[פעילות]]=1,1,0))</f>
        <v/>
      </c>
      <c r="P1385">
        <f>IF(AND(טבלה20[[#This Row],[הפרש קבוע אחרון]]&lt;&gt;"",טבלה20[[#This Row],[CycleNumber]]&lt;B1386,B1386&lt;&gt;"",טבלה20[[#This Row],[פעילות]]&lt;4),IF(F1386-טבלה20[[#This Row],[LengthofCycle]]=טבלה20[[#This Row],[הפרש קבוע אחרון]],1,0),"")</f>
        <v>1</v>
      </c>
      <c r="Q1385" s="14">
        <f>IF(טבלה20[[#This Row],[פעילות]]="","",IF(OR(Q1384="",AND(טבלה20[[#This Row],[דילוג]]=1,L1384=3)),1,Q1384+1))</f>
        <v>1</v>
      </c>
      <c r="R1385" s="14" t="str">
        <f>IF(AND(טבלה20[[#This Row],[מחזורי פעילות]]=3,H1386=1,טבלה20[[#This Row],[הפרש קבוע אחרון]]&lt;&gt;J1386),1,"")</f>
        <v/>
      </c>
      <c r="S1385" s="14" t="str">
        <f>IF(AND(טבלה20[[#This Row],[מחזורי פעילות]]=3,H1386=1,טבלה20[[#This Row],[הפרש קבוע אחרון]]=J1386),1,"")</f>
        <v/>
      </c>
      <c r="T1385" s="14" t="str">
        <f>IF(AND(טבלה20[[#This Row],[דילוג]]=1,טבלה20[[#This Row],[הפרש קבוע אחרון]]=J1384,טבלה20[[#This Row],[מחזורי פעילות]]&gt;1),1,"")</f>
        <v/>
      </c>
      <c r="U1385" s="14" t="str">
        <f>IF(OR(AND(טבלה20[[#This Row],[מחזורי פעילות]]&lt;&gt;"",Q1386=""),AND(טבלה20[[#This Row],[פעילות]]=3,Q1386=1)),טבלה20[[#This Row],[מחזורי פעילות]],"")</f>
        <v/>
      </c>
      <c r="V1385" s="14" t="str">
        <f>IF(טבלה20[[#This Row],[באיזה מחזור נעקר אחרי קביעה?]]&lt;&gt;"",1,"")</f>
        <v/>
      </c>
      <c r="W1385" s="14" t="str">
        <f>IF(AND(טבלה20[[#This Row],[באיזה מחזור נעקר אחרי קביעה?]]&lt;&gt;"",טבלה20[[#This Row],[CycleNumber]]&gt;B1386),טבלה20[[#This Row],[באיזה מחזור נעקר אחרי קביעה?]],"")</f>
        <v/>
      </c>
      <c r="X1385" s="14">
        <f>IF(AND(טבלה20[[#This Row],[הפרש קבוע אחרון]]&lt;&gt;"",J1384=""),טבלה20[[#This Row],[CycleNumber]],"")</f>
        <v>6</v>
      </c>
      <c r="Y1385" s="14" t="str">
        <f>IF(OR(טבלה20[[#This Row],[CycleNumber]]&gt;B1386,B1386=""),טבלה20[[#This Row],[CycleNumber]],"")</f>
        <v/>
      </c>
      <c r="Z13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5" t="s">
        <v>112</v>
      </c>
      <c r="AS1385">
        <v>5</v>
      </c>
      <c r="AT1385">
        <v>30</v>
      </c>
      <c r="AU1385">
        <f t="shared" si="45"/>
        <v>0</v>
      </c>
      <c r="AV1385" t="str">
        <f t="shared" si="46"/>
        <v/>
      </c>
    </row>
    <row r="1386" spans="1:48" x14ac:dyDescent="0.25">
      <c r="A1386" t="s">
        <v>112</v>
      </c>
      <c r="B1386">
        <v>7</v>
      </c>
      <c r="C1386">
        <v>0</v>
      </c>
      <c r="D1386">
        <v>1</v>
      </c>
      <c r="E1386">
        <v>0</v>
      </c>
      <c r="F1386">
        <v>26</v>
      </c>
      <c r="G1386">
        <f>טבלה20[[#This Row],[LengthofCycle]]+1</f>
        <v>27</v>
      </c>
      <c r="H1386">
        <f>IF(טבלה20[[#This Row],[CycleNumber]]&gt;2,IF(AND(טבלה20[[#This Row],[LengthofCycle]]-F1385=F1385-F1384,טבלה20[[#This Row],[LengthofCycle]]-F1385&lt;&gt;0),1,""),"")</f>
        <v>1</v>
      </c>
      <c r="I1386">
        <f>IF(טבלה20[[#This Row],[דילוג]]=1,SUM(H1386:H1387),"")</f>
        <v>1</v>
      </c>
      <c r="J1386">
        <f>IF(AND(טבלה20[[#This Row],[CycleNumber]]&gt;B1385,טבלה20[[#This Row],[CycleNumber]]&gt;2),IF(טבלה20[[#This Row],[דילוג]]=1,טבלה20[[#This Row],[LengthofCycle]]-F1385,J1385),"")</f>
        <v>-2</v>
      </c>
      <c r="K1386">
        <f>IF(AND(טבלה20[[#This Row],[CycleNumber]]&gt;B1385,טבלה20[[#This Row],[CycleNumber]]&gt;2),IF(טבלה20[[#This Row],[דילוג]]=1,1,IF(MAX(K1384:K1385)=1,1,IF(טבלה20[[#This Row],[LengthofCycle]]-F1385&lt;&gt;טבלה20[[#This Row],[הפרש קבוע אחרון]],0,""))),"")</f>
        <v>1</v>
      </c>
      <c r="L1386">
        <f>IF(טבלה20[[#This Row],[CycleNumber]]&lt;3,"",IF(טבלה20[[#This Row],[דילוג]]=1,1,IF(L1385="","",IF(טבלה20[[#This Row],[LengthofCycle]]-F1385=טבלה20[[#This Row],[הפרש קבוע אחרון]],1,IF(L1385+1&gt;3,"",L1385+1)))))</f>
        <v>1</v>
      </c>
      <c r="M1386">
        <f>IF(AND(טבלה20[[#This Row],[פעילות]]=1,L1387=2,L1388=1,B1388&gt;טבלה20[[#This Row],[CycleNumber]]),1,"")</f>
        <v>1</v>
      </c>
      <c r="N1386" t="str">
        <f>IF(AND(טבלה20[[#This Row],[האם יש לאישה וסת דילוג?]]=1,טבלה20[[#This Row],[CycleNumber]]&gt;5),IF(AND(טבלה20[[#This Row],[LengthofCycle]]=F1383,F1385=F1382,F1384=F1381),1,""),"")</f>
        <v/>
      </c>
      <c r="O1386">
        <f>IF(OR(טבלה20[[#This Row],[פעילות]]="",L1385=""),"",IF(טבלה20[[#This Row],[פעילות]]=1,1,0))</f>
        <v>1</v>
      </c>
      <c r="P1386">
        <f>IF(AND(טבלה20[[#This Row],[הפרש קבוע אחרון]]&lt;&gt;"",טבלה20[[#This Row],[CycleNumber]]&lt;B1387,B1387&lt;&gt;"",טבלה20[[#This Row],[פעילות]]&lt;4),IF(F1387-טבלה20[[#This Row],[LengthofCycle]]=טבלה20[[#This Row],[הפרש קבוע אחרון]],1,0),"")</f>
        <v>0</v>
      </c>
      <c r="Q1386" s="14">
        <f>IF(טבלה20[[#This Row],[פעילות]]="","",IF(OR(Q1385="",AND(טבלה20[[#This Row],[דילוג]]=1,L1385=3)),1,Q1385+1))</f>
        <v>2</v>
      </c>
      <c r="R1386" s="14" t="str">
        <f>IF(AND(טבלה20[[#This Row],[מחזורי פעילות]]=3,H1387=1,טבלה20[[#This Row],[הפרש קבוע אחרון]]&lt;&gt;J1387),1,"")</f>
        <v/>
      </c>
      <c r="S1386" s="14" t="str">
        <f>IF(AND(טבלה20[[#This Row],[מחזורי פעילות]]=3,H1387=1,טבלה20[[#This Row],[הפרש קבוע אחרון]]=J1387),1,"")</f>
        <v/>
      </c>
      <c r="T1386" s="14">
        <f>IF(AND(טבלה20[[#This Row],[דילוג]]=1,טבלה20[[#This Row],[הפרש קבוע אחרון]]=J1385,טבלה20[[#This Row],[מחזורי פעילות]]&gt;1),1,"")</f>
        <v>1</v>
      </c>
      <c r="U1386" s="14" t="str">
        <f>IF(OR(AND(טבלה20[[#This Row],[מחזורי פעילות]]&lt;&gt;"",Q1387=""),AND(טבלה20[[#This Row],[פעילות]]=3,Q1387=1)),טבלה20[[#This Row],[מחזורי פעילות]],"")</f>
        <v/>
      </c>
      <c r="V1386" s="14" t="str">
        <f>IF(טבלה20[[#This Row],[באיזה מחזור נעקר אחרי קביעה?]]&lt;&gt;"",1,"")</f>
        <v/>
      </c>
      <c r="W1386" s="14" t="str">
        <f>IF(AND(טבלה20[[#This Row],[באיזה מחזור נעקר אחרי קביעה?]]&lt;&gt;"",טבלה20[[#This Row],[CycleNumber]]&gt;B1387),טבלה20[[#This Row],[באיזה מחזור נעקר אחרי קביעה?]],"")</f>
        <v/>
      </c>
      <c r="X1386" s="14" t="str">
        <f>IF(AND(טבלה20[[#This Row],[הפרש קבוע אחרון]]&lt;&gt;"",J1385=""),טבלה20[[#This Row],[CycleNumber]],"")</f>
        <v/>
      </c>
      <c r="Y1386" s="14" t="str">
        <f>IF(OR(טבלה20[[#This Row],[CycleNumber]]&gt;B1387,B1387=""),טבלה20[[#This Row],[CycleNumber]],"")</f>
        <v/>
      </c>
      <c r="Z13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6" t="s">
        <v>112</v>
      </c>
      <c r="AS1386">
        <v>6</v>
      </c>
      <c r="AT1386">
        <v>28</v>
      </c>
      <c r="AU1386">
        <f t="shared" si="45"/>
        <v>1</v>
      </c>
      <c r="AV1386" t="str">
        <f t="shared" si="46"/>
        <v/>
      </c>
    </row>
    <row r="1387" spans="1:48" x14ac:dyDescent="0.25">
      <c r="A1387" t="s">
        <v>112</v>
      </c>
      <c r="B1387">
        <v>8</v>
      </c>
      <c r="C1387">
        <v>0</v>
      </c>
      <c r="D1387">
        <v>1</v>
      </c>
      <c r="E1387">
        <v>0</v>
      </c>
      <c r="F1387">
        <v>32</v>
      </c>
      <c r="G1387">
        <f>טבלה20[[#This Row],[LengthofCycle]]+1</f>
        <v>33</v>
      </c>
      <c r="H1387" t="str">
        <f>IF(טבלה20[[#This Row],[CycleNumber]]&gt;2,IF(AND(טבלה20[[#This Row],[LengthofCycle]]-F1386=F1386-F1385,טבלה20[[#This Row],[LengthofCycle]]-F1386&lt;&gt;0),1,""),"")</f>
        <v/>
      </c>
      <c r="I1387" t="str">
        <f>IF(טבלה20[[#This Row],[דילוג]]=1,SUM(H1387:H1388),"")</f>
        <v/>
      </c>
      <c r="J1387">
        <f>IF(AND(טבלה20[[#This Row],[CycleNumber]]&gt;B1386,טבלה20[[#This Row],[CycleNumber]]&gt;2),IF(טבלה20[[#This Row],[דילוג]]=1,טבלה20[[#This Row],[LengthofCycle]]-F1386,J1386),"")</f>
        <v>-2</v>
      </c>
      <c r="K1387">
        <f>IF(AND(טבלה20[[#This Row],[CycleNumber]]&gt;B1386,טבלה20[[#This Row],[CycleNumber]]&gt;2),IF(טבלה20[[#This Row],[דילוג]]=1,1,IF(MAX(K1385:K1386)=1,1,IF(טבלה20[[#This Row],[LengthofCycle]]-F1386&lt;&gt;טבלה20[[#This Row],[הפרש קבוע אחרון]],0,""))),"")</f>
        <v>1</v>
      </c>
      <c r="L1387">
        <f>IF(טבלה20[[#This Row],[CycleNumber]]&lt;3,"",IF(טבלה20[[#This Row],[דילוג]]=1,1,IF(L1386="","",IF(טבלה20[[#This Row],[LengthofCycle]]-F1386=טבלה20[[#This Row],[הפרש קבוע אחרון]],1,IF(L1386+1&gt;3,"",L1386+1)))))</f>
        <v>2</v>
      </c>
      <c r="M1387" t="str">
        <f>IF(AND(טבלה20[[#This Row],[פעילות]]=1,L1388=2,L1389=1,B1389&gt;טבלה20[[#This Row],[CycleNumber]]),1,"")</f>
        <v/>
      </c>
      <c r="N1387" t="str">
        <f>IF(AND(טבלה20[[#This Row],[האם יש לאישה וסת דילוג?]]=1,טבלה20[[#This Row],[CycleNumber]]&gt;5),IF(AND(טבלה20[[#This Row],[LengthofCycle]]=F1384,F1386=F1383,F1385=F1382),1,""),"")</f>
        <v/>
      </c>
      <c r="O1387">
        <f>IF(OR(טבלה20[[#This Row],[פעילות]]="",L1386=""),"",IF(טבלה20[[#This Row],[פעילות]]=1,1,0))</f>
        <v>0</v>
      </c>
      <c r="P1387">
        <f>IF(AND(טבלה20[[#This Row],[הפרש קבוע אחרון]]&lt;&gt;"",טבלה20[[#This Row],[CycleNumber]]&lt;B1388,B1388&lt;&gt;"",טבלה20[[#This Row],[פעילות]]&lt;4),IF(F1388-טבלה20[[#This Row],[LengthofCycle]]=טבלה20[[#This Row],[הפרש קבוע אחרון]],1,0),"")</f>
        <v>1</v>
      </c>
      <c r="Q1387" s="14">
        <f>IF(טבלה20[[#This Row],[פעילות]]="","",IF(OR(Q1386="",AND(טבלה20[[#This Row],[דילוג]]=1,L1386=3)),1,Q1386+1))</f>
        <v>3</v>
      </c>
      <c r="R1387" s="14" t="str">
        <f>IF(AND(טבלה20[[#This Row],[מחזורי פעילות]]=3,H1388=1,טבלה20[[#This Row],[הפרש קבוע אחרון]]&lt;&gt;J1388),1,"")</f>
        <v/>
      </c>
      <c r="S1387" s="14" t="str">
        <f>IF(AND(טבלה20[[#This Row],[מחזורי פעילות]]=3,H1388=1,טבלה20[[#This Row],[הפרש קבוע אחרון]]=J1388),1,"")</f>
        <v/>
      </c>
      <c r="T1387" s="14" t="str">
        <f>IF(AND(טבלה20[[#This Row],[דילוג]]=1,טבלה20[[#This Row],[הפרש קבוע אחרון]]=J1386,טבלה20[[#This Row],[מחזורי פעילות]]&gt;1),1,"")</f>
        <v/>
      </c>
      <c r="U1387" s="14" t="str">
        <f>IF(OR(AND(טבלה20[[#This Row],[מחזורי פעילות]]&lt;&gt;"",Q1388=""),AND(טבלה20[[#This Row],[פעילות]]=3,Q1388=1)),טבלה20[[#This Row],[מחזורי פעילות]],"")</f>
        <v/>
      </c>
      <c r="V1387" s="14" t="str">
        <f>IF(טבלה20[[#This Row],[באיזה מחזור נעקר אחרי קביעה?]]&lt;&gt;"",1,"")</f>
        <v/>
      </c>
      <c r="W1387" s="14" t="str">
        <f>IF(AND(טבלה20[[#This Row],[באיזה מחזור נעקר אחרי קביעה?]]&lt;&gt;"",טבלה20[[#This Row],[CycleNumber]]&gt;B1388),טבלה20[[#This Row],[באיזה מחזור נעקר אחרי קביעה?]],"")</f>
        <v/>
      </c>
      <c r="X1387" s="14" t="str">
        <f>IF(AND(טבלה20[[#This Row],[הפרש קבוע אחרון]]&lt;&gt;"",J1386=""),טבלה20[[#This Row],[CycleNumber]],"")</f>
        <v/>
      </c>
      <c r="Y1387" s="14" t="str">
        <f>IF(OR(טבלה20[[#This Row],[CycleNumber]]&gt;B1388,B1388=""),טבלה20[[#This Row],[CycleNumber]],"")</f>
        <v/>
      </c>
      <c r="Z13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7" t="s">
        <v>112</v>
      </c>
      <c r="AS1387">
        <v>7</v>
      </c>
      <c r="AT1387">
        <v>26</v>
      </c>
      <c r="AU1387">
        <f t="shared" si="45"/>
        <v>1</v>
      </c>
      <c r="AV1387">
        <f t="shared" si="46"/>
        <v>1</v>
      </c>
    </row>
    <row r="1388" spans="1:48" x14ac:dyDescent="0.25">
      <c r="A1388" t="s">
        <v>112</v>
      </c>
      <c r="B1388">
        <v>9</v>
      </c>
      <c r="C1388">
        <v>0</v>
      </c>
      <c r="D1388">
        <v>1</v>
      </c>
      <c r="E1388">
        <v>0</v>
      </c>
      <c r="F1388">
        <v>30</v>
      </c>
      <c r="G1388">
        <f>טבלה20[[#This Row],[LengthofCycle]]+1</f>
        <v>31</v>
      </c>
      <c r="H1388" t="str">
        <f>IF(טבלה20[[#This Row],[CycleNumber]]&gt;2,IF(AND(טבלה20[[#This Row],[LengthofCycle]]-F1387=F1387-F1386,טבלה20[[#This Row],[LengthofCycle]]-F1387&lt;&gt;0),1,""),"")</f>
        <v/>
      </c>
      <c r="I1388" t="str">
        <f>IF(טבלה20[[#This Row],[דילוג]]=1,SUM(H1388:H1389),"")</f>
        <v/>
      </c>
      <c r="J1388">
        <f>IF(AND(טבלה20[[#This Row],[CycleNumber]]&gt;B1387,טבלה20[[#This Row],[CycleNumber]]&gt;2),IF(טבלה20[[#This Row],[דילוג]]=1,טבלה20[[#This Row],[LengthofCycle]]-F1387,J1387),"")</f>
        <v>-2</v>
      </c>
      <c r="K1388">
        <f>IF(AND(טבלה20[[#This Row],[CycleNumber]]&gt;B1387,טבלה20[[#This Row],[CycleNumber]]&gt;2),IF(טבלה20[[#This Row],[דילוג]]=1,1,IF(MAX(K1386:K1387)=1,1,IF(טבלה20[[#This Row],[LengthofCycle]]-F1387&lt;&gt;טבלה20[[#This Row],[הפרש קבוע אחרון]],0,""))),"")</f>
        <v>1</v>
      </c>
      <c r="L1388">
        <f>IF(טבלה20[[#This Row],[CycleNumber]]&lt;3,"",IF(טבלה20[[#This Row],[דילוג]]=1,1,IF(L1387="","",IF(טבלה20[[#This Row],[LengthofCycle]]-F1387=טבלה20[[#This Row],[הפרש קבוע אחרון]],1,IF(L1387+1&gt;3,"",L1387+1)))))</f>
        <v>1</v>
      </c>
      <c r="M1388" t="str">
        <f>IF(AND(טבלה20[[#This Row],[פעילות]]=1,L1389=2,L1390=1,B1390&gt;טבלה20[[#This Row],[CycleNumber]]),1,"")</f>
        <v/>
      </c>
      <c r="N1388" t="str">
        <f>IF(AND(טבלה20[[#This Row],[האם יש לאישה וסת דילוג?]]=1,טבלה20[[#This Row],[CycleNumber]]&gt;5),IF(AND(טבלה20[[#This Row],[LengthofCycle]]=F1385,F1387=F1384,F1386=F1383),1,""),"")</f>
        <v/>
      </c>
      <c r="O1388">
        <f>IF(OR(טבלה20[[#This Row],[פעילות]]="",L1387=""),"",IF(טבלה20[[#This Row],[פעילות]]=1,1,0))</f>
        <v>1</v>
      </c>
      <c r="P1388">
        <f>IF(AND(טבלה20[[#This Row],[הפרש קבוע אחרון]]&lt;&gt;"",טבלה20[[#This Row],[CycleNumber]]&lt;B1389,B1389&lt;&gt;"",טבלה20[[#This Row],[פעילות]]&lt;4),IF(F1389-טבלה20[[#This Row],[LengthofCycle]]=טבלה20[[#This Row],[הפרש קבוע אחרון]],1,0),"")</f>
        <v>0</v>
      </c>
      <c r="Q1388" s="14">
        <f>IF(טבלה20[[#This Row],[פעילות]]="","",IF(OR(Q1387="",AND(טבלה20[[#This Row],[דילוג]]=1,L1387=3)),1,Q1387+1))</f>
        <v>4</v>
      </c>
      <c r="R1388" s="14" t="str">
        <f>IF(AND(טבלה20[[#This Row],[מחזורי פעילות]]=3,H1389=1,טבלה20[[#This Row],[הפרש קבוע אחרון]]&lt;&gt;J1389),1,"")</f>
        <v/>
      </c>
      <c r="S1388" s="14" t="str">
        <f>IF(AND(טבלה20[[#This Row],[מחזורי פעילות]]=3,H1389=1,טבלה20[[#This Row],[הפרש קבוע אחרון]]=J1389),1,"")</f>
        <v/>
      </c>
      <c r="T1388" s="14" t="str">
        <f>IF(AND(טבלה20[[#This Row],[דילוג]]=1,טבלה20[[#This Row],[הפרש קבוע אחרון]]=J1387,טבלה20[[#This Row],[מחזורי פעילות]]&gt;1),1,"")</f>
        <v/>
      </c>
      <c r="U1388" s="14" t="str">
        <f>IF(OR(AND(טבלה20[[#This Row],[מחזורי פעילות]]&lt;&gt;"",Q1389=""),AND(טבלה20[[#This Row],[פעילות]]=3,Q1389=1)),טבלה20[[#This Row],[מחזורי פעילות]],"")</f>
        <v/>
      </c>
      <c r="V1388" s="14" t="str">
        <f>IF(טבלה20[[#This Row],[באיזה מחזור נעקר אחרי קביעה?]]&lt;&gt;"",1,"")</f>
        <v/>
      </c>
      <c r="W1388" s="14" t="str">
        <f>IF(AND(טבלה20[[#This Row],[באיזה מחזור נעקר אחרי קביעה?]]&lt;&gt;"",טבלה20[[#This Row],[CycleNumber]]&gt;B1389),טבלה20[[#This Row],[באיזה מחזור נעקר אחרי קביעה?]],"")</f>
        <v/>
      </c>
      <c r="X1388" s="14" t="str">
        <f>IF(AND(טבלה20[[#This Row],[הפרש קבוע אחרון]]&lt;&gt;"",J1387=""),טבלה20[[#This Row],[CycleNumber]],"")</f>
        <v/>
      </c>
      <c r="Y1388" s="14" t="str">
        <f>IF(OR(טבלה20[[#This Row],[CycleNumber]]&gt;B1389,B1389=""),טבלה20[[#This Row],[CycleNumber]],"")</f>
        <v/>
      </c>
      <c r="Z13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8" t="s">
        <v>112</v>
      </c>
      <c r="AS1388">
        <v>8</v>
      </c>
      <c r="AT1388">
        <v>32</v>
      </c>
      <c r="AU1388">
        <f t="shared" si="45"/>
        <v>0</v>
      </c>
      <c r="AV1388" t="str">
        <f t="shared" si="46"/>
        <v/>
      </c>
    </row>
    <row r="1389" spans="1:48" x14ac:dyDescent="0.25">
      <c r="A1389" t="s">
        <v>112</v>
      </c>
      <c r="B1389">
        <v>10</v>
      </c>
      <c r="C1389">
        <v>0</v>
      </c>
      <c r="D1389">
        <v>1</v>
      </c>
      <c r="E1389">
        <v>0</v>
      </c>
      <c r="F1389">
        <v>31</v>
      </c>
      <c r="G1389">
        <f>טבלה20[[#This Row],[LengthofCycle]]+1</f>
        <v>32</v>
      </c>
      <c r="H1389" t="str">
        <f>IF(טבלה20[[#This Row],[CycleNumber]]&gt;2,IF(AND(טבלה20[[#This Row],[LengthofCycle]]-F1388=F1388-F1387,טבלה20[[#This Row],[LengthofCycle]]-F1388&lt;&gt;0),1,""),"")</f>
        <v/>
      </c>
      <c r="I1389" t="str">
        <f>IF(טבלה20[[#This Row],[דילוג]]=1,SUM(H1389:H1390),"")</f>
        <v/>
      </c>
      <c r="J1389">
        <f>IF(AND(טבלה20[[#This Row],[CycleNumber]]&gt;B1388,טבלה20[[#This Row],[CycleNumber]]&gt;2),IF(טבלה20[[#This Row],[דילוג]]=1,טבלה20[[#This Row],[LengthofCycle]]-F1388,J1388),"")</f>
        <v>-2</v>
      </c>
      <c r="K1389">
        <f>IF(AND(טבלה20[[#This Row],[CycleNumber]]&gt;B1388,טבלה20[[#This Row],[CycleNumber]]&gt;2),IF(טבלה20[[#This Row],[דילוג]]=1,1,IF(MAX(K1387:K1388)=1,1,IF(טבלה20[[#This Row],[LengthofCycle]]-F1388&lt;&gt;טבלה20[[#This Row],[הפרש קבוע אחרון]],0,""))),"")</f>
        <v>1</v>
      </c>
      <c r="L1389">
        <f>IF(טבלה20[[#This Row],[CycleNumber]]&lt;3,"",IF(טבלה20[[#This Row],[דילוג]]=1,1,IF(L1388="","",IF(טבלה20[[#This Row],[LengthofCycle]]-F1388=טבלה20[[#This Row],[הפרש קבוע אחרון]],1,IF(L1388+1&gt;3,"",L1388+1)))))</f>
        <v>2</v>
      </c>
      <c r="M1389" t="str">
        <f>IF(AND(טבלה20[[#This Row],[פעילות]]=1,L1390=2,L1391=1,B1391&gt;טבלה20[[#This Row],[CycleNumber]]),1,"")</f>
        <v/>
      </c>
      <c r="N1389" t="str">
        <f>IF(AND(טבלה20[[#This Row],[האם יש לאישה וסת דילוג?]]=1,טבלה20[[#This Row],[CycleNumber]]&gt;5),IF(AND(טבלה20[[#This Row],[LengthofCycle]]=F1386,F1388=F1385,F1387=F1384),1,""),"")</f>
        <v/>
      </c>
      <c r="O1389">
        <f>IF(OR(טבלה20[[#This Row],[פעילות]]="",L1388=""),"",IF(טבלה20[[#This Row],[פעילות]]=1,1,0))</f>
        <v>0</v>
      </c>
      <c r="P1389">
        <f>IF(AND(טבלה20[[#This Row],[הפרש קבוע אחרון]]&lt;&gt;"",טבלה20[[#This Row],[CycleNumber]]&lt;B1390,B1390&lt;&gt;"",טבלה20[[#This Row],[פעילות]]&lt;4),IF(F1390-טבלה20[[#This Row],[LengthofCycle]]=טבלה20[[#This Row],[הפרש קבוע אחרון]],1,0),"")</f>
        <v>0</v>
      </c>
      <c r="Q1389" s="14">
        <f>IF(טבלה20[[#This Row],[פעילות]]="","",IF(OR(Q1388="",AND(טבלה20[[#This Row],[דילוג]]=1,L1388=3)),1,Q1388+1))</f>
        <v>5</v>
      </c>
      <c r="R1389" s="14" t="str">
        <f>IF(AND(טבלה20[[#This Row],[מחזורי פעילות]]=3,H1390=1,טבלה20[[#This Row],[הפרש קבוע אחרון]]&lt;&gt;J1390),1,"")</f>
        <v/>
      </c>
      <c r="S1389" s="14" t="str">
        <f>IF(AND(טבלה20[[#This Row],[מחזורי פעילות]]=3,H1390=1,טבלה20[[#This Row],[הפרש קבוע אחרון]]=J1390),1,"")</f>
        <v/>
      </c>
      <c r="T1389" s="14" t="str">
        <f>IF(AND(טבלה20[[#This Row],[דילוג]]=1,טבלה20[[#This Row],[הפרש קבוע אחרון]]=J1388,טבלה20[[#This Row],[מחזורי פעילות]]&gt;1),1,"")</f>
        <v/>
      </c>
      <c r="U1389" s="14" t="str">
        <f>IF(OR(AND(טבלה20[[#This Row],[מחזורי פעילות]]&lt;&gt;"",Q1390=""),AND(טבלה20[[#This Row],[פעילות]]=3,Q1390=1)),טבלה20[[#This Row],[מחזורי פעילות]],"")</f>
        <v/>
      </c>
      <c r="V1389" s="14" t="str">
        <f>IF(טבלה20[[#This Row],[באיזה מחזור נעקר אחרי קביעה?]]&lt;&gt;"",1,"")</f>
        <v/>
      </c>
      <c r="W1389" s="14" t="str">
        <f>IF(AND(טבלה20[[#This Row],[באיזה מחזור נעקר אחרי קביעה?]]&lt;&gt;"",טבלה20[[#This Row],[CycleNumber]]&gt;B1390),טבלה20[[#This Row],[באיזה מחזור נעקר אחרי קביעה?]],"")</f>
        <v/>
      </c>
      <c r="X1389" s="14" t="str">
        <f>IF(AND(טבלה20[[#This Row],[הפרש קבוע אחרון]]&lt;&gt;"",J1388=""),טבלה20[[#This Row],[CycleNumber]],"")</f>
        <v/>
      </c>
      <c r="Y1389" s="14" t="str">
        <f>IF(OR(טבלה20[[#This Row],[CycleNumber]]&gt;B1390,B1390=""),טבלה20[[#This Row],[CycleNumber]],"")</f>
        <v/>
      </c>
      <c r="Z13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89" t="s">
        <v>112</v>
      </c>
      <c r="AS1389">
        <v>9</v>
      </c>
      <c r="AT1389">
        <v>30</v>
      </c>
      <c r="AU1389">
        <f t="shared" si="45"/>
        <v>0</v>
      </c>
      <c r="AV1389" t="str">
        <f t="shared" si="46"/>
        <v/>
      </c>
    </row>
    <row r="1390" spans="1:48" x14ac:dyDescent="0.25">
      <c r="A1390" t="s">
        <v>112</v>
      </c>
      <c r="B1390">
        <v>11</v>
      </c>
      <c r="C1390">
        <v>0</v>
      </c>
      <c r="D1390">
        <v>1</v>
      </c>
      <c r="E1390">
        <v>0</v>
      </c>
      <c r="F1390">
        <v>31</v>
      </c>
      <c r="G1390">
        <f>טבלה20[[#This Row],[LengthofCycle]]+1</f>
        <v>32</v>
      </c>
      <c r="H1390" t="str">
        <f>IF(טבלה20[[#This Row],[CycleNumber]]&gt;2,IF(AND(טבלה20[[#This Row],[LengthofCycle]]-F1389=F1389-F1388,טבלה20[[#This Row],[LengthofCycle]]-F1389&lt;&gt;0),1,""),"")</f>
        <v/>
      </c>
      <c r="I1390" t="str">
        <f>IF(טבלה20[[#This Row],[דילוג]]=1,SUM(H1390:H1391),"")</f>
        <v/>
      </c>
      <c r="J1390">
        <f>IF(AND(טבלה20[[#This Row],[CycleNumber]]&gt;B1389,טבלה20[[#This Row],[CycleNumber]]&gt;2),IF(טבלה20[[#This Row],[דילוג]]=1,טבלה20[[#This Row],[LengthofCycle]]-F1389,J1389),"")</f>
        <v>-2</v>
      </c>
      <c r="K1390">
        <f>IF(AND(טבלה20[[#This Row],[CycleNumber]]&gt;B1389,טבלה20[[#This Row],[CycleNumber]]&gt;2),IF(טבלה20[[#This Row],[דילוג]]=1,1,IF(MAX(K1388:K1389)=1,1,IF(טבלה20[[#This Row],[LengthofCycle]]-F1389&lt;&gt;טבלה20[[#This Row],[הפרש קבוע אחרון]],0,""))),"")</f>
        <v>1</v>
      </c>
      <c r="L1390">
        <f>IF(טבלה20[[#This Row],[CycleNumber]]&lt;3,"",IF(טבלה20[[#This Row],[דילוג]]=1,1,IF(L1389="","",IF(טבלה20[[#This Row],[LengthofCycle]]-F1389=טבלה20[[#This Row],[הפרש קבוע אחרון]],1,IF(L1389+1&gt;3,"",L1389+1)))))</f>
        <v>3</v>
      </c>
      <c r="M1390" t="str">
        <f>IF(AND(טבלה20[[#This Row],[פעילות]]=1,L1391=2,L1392=1,B1392&gt;טבלה20[[#This Row],[CycleNumber]]),1,"")</f>
        <v/>
      </c>
      <c r="N1390" t="str">
        <f>IF(AND(טבלה20[[#This Row],[האם יש לאישה וסת דילוג?]]=1,טבלה20[[#This Row],[CycleNumber]]&gt;5),IF(AND(טבלה20[[#This Row],[LengthofCycle]]=F1387,F1389=F1386,F1388=F1385),1,""),"")</f>
        <v/>
      </c>
      <c r="O1390">
        <f>IF(OR(טבלה20[[#This Row],[פעילות]]="",L1389=""),"",IF(טבלה20[[#This Row],[פעילות]]=1,1,0))</f>
        <v>0</v>
      </c>
      <c r="P1390">
        <f>IF(AND(טבלה20[[#This Row],[הפרש קבוע אחרון]]&lt;&gt;"",טבלה20[[#This Row],[CycleNumber]]&lt;B1391,B1391&lt;&gt;"",טבלה20[[#This Row],[פעילות]]&lt;4),IF(F1391-טבלה20[[#This Row],[LengthofCycle]]=טבלה20[[#This Row],[הפרש קבוע אחרון]],1,0),"")</f>
        <v>0</v>
      </c>
      <c r="Q1390" s="14">
        <f>IF(טבלה20[[#This Row],[פעילות]]="","",IF(OR(Q1389="",AND(טבלה20[[#This Row],[דילוג]]=1,L1389=3)),1,Q1389+1))</f>
        <v>6</v>
      </c>
      <c r="R1390" s="14" t="str">
        <f>IF(AND(טבלה20[[#This Row],[מחזורי פעילות]]=3,H1391=1,טבלה20[[#This Row],[הפרש קבוע אחרון]]&lt;&gt;J1391),1,"")</f>
        <v/>
      </c>
      <c r="S1390" s="14" t="str">
        <f>IF(AND(טבלה20[[#This Row],[מחזורי פעילות]]=3,H1391=1,טבלה20[[#This Row],[הפרש קבוע אחרון]]=J1391),1,"")</f>
        <v/>
      </c>
      <c r="T1390" s="14" t="str">
        <f>IF(AND(טבלה20[[#This Row],[דילוג]]=1,טבלה20[[#This Row],[הפרש קבוע אחרון]]=J1389,טבלה20[[#This Row],[מחזורי פעילות]]&gt;1),1,"")</f>
        <v/>
      </c>
      <c r="U1390" s="14">
        <f>IF(OR(AND(טבלה20[[#This Row],[מחזורי פעילות]]&lt;&gt;"",Q1391=""),AND(טבלה20[[#This Row],[פעילות]]=3,Q1391=1)),טבלה20[[#This Row],[מחזורי פעילות]],"")</f>
        <v>6</v>
      </c>
      <c r="V1390" s="14">
        <f>IF(טבלה20[[#This Row],[באיזה מחזור נעקר אחרי קביעה?]]&lt;&gt;"",1,"")</f>
        <v>1</v>
      </c>
      <c r="W1390" s="14" t="str">
        <f>IF(AND(טבלה20[[#This Row],[באיזה מחזור נעקר אחרי קביעה?]]&lt;&gt;"",טבלה20[[#This Row],[CycleNumber]]&gt;B1391),טבלה20[[#This Row],[באיזה מחזור נעקר אחרי קביעה?]],"")</f>
        <v/>
      </c>
      <c r="X1390" s="14" t="str">
        <f>IF(AND(טבלה20[[#This Row],[הפרש קבוע אחרון]]&lt;&gt;"",J1389=""),טבלה20[[#This Row],[CycleNumber]],"")</f>
        <v/>
      </c>
      <c r="Y1390" s="14" t="str">
        <f>IF(OR(טבלה20[[#This Row],[CycleNumber]]&gt;B1391,B1391=""),טבלה20[[#This Row],[CycleNumber]],"")</f>
        <v/>
      </c>
      <c r="Z13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0" t="s">
        <v>112</v>
      </c>
      <c r="AS1390">
        <v>10</v>
      </c>
      <c r="AT1390">
        <v>31</v>
      </c>
      <c r="AU1390">
        <f t="shared" si="45"/>
        <v>0</v>
      </c>
      <c r="AV1390" t="str">
        <f t="shared" si="46"/>
        <v/>
      </c>
    </row>
    <row r="1391" spans="1:48" x14ac:dyDescent="0.25">
      <c r="A1391" t="s">
        <v>112</v>
      </c>
      <c r="B1391">
        <v>12</v>
      </c>
      <c r="C1391">
        <v>0</v>
      </c>
      <c r="D1391">
        <v>1</v>
      </c>
      <c r="E1391">
        <v>0</v>
      </c>
      <c r="F1391">
        <v>27</v>
      </c>
      <c r="G1391">
        <f>טבלה20[[#This Row],[LengthofCycle]]+1</f>
        <v>28</v>
      </c>
      <c r="H1391" t="str">
        <f>IF(טבלה20[[#This Row],[CycleNumber]]&gt;2,IF(AND(טבלה20[[#This Row],[LengthofCycle]]-F1390=F1390-F1389,טבלה20[[#This Row],[LengthofCycle]]-F1390&lt;&gt;0),1,""),"")</f>
        <v/>
      </c>
      <c r="I1391" t="str">
        <f>IF(טבלה20[[#This Row],[דילוג]]=1,SUM(H1391:H1392),"")</f>
        <v/>
      </c>
      <c r="J1391">
        <f>IF(AND(טבלה20[[#This Row],[CycleNumber]]&gt;B1390,טבלה20[[#This Row],[CycleNumber]]&gt;2),IF(טבלה20[[#This Row],[דילוג]]=1,טבלה20[[#This Row],[LengthofCycle]]-F1390,J1390),"")</f>
        <v>-2</v>
      </c>
      <c r="K1391">
        <f>IF(AND(טבלה20[[#This Row],[CycleNumber]]&gt;B1390,טבלה20[[#This Row],[CycleNumber]]&gt;2),IF(טבלה20[[#This Row],[דילוג]]=1,1,IF(MAX(K1389:K1390)=1,1,IF(טבלה20[[#This Row],[LengthofCycle]]-F1390&lt;&gt;טבלה20[[#This Row],[הפרש קבוע אחרון]],0,""))),"")</f>
        <v>1</v>
      </c>
      <c r="L1391" t="str">
        <f>IF(טבלה20[[#This Row],[CycleNumber]]&lt;3,"",IF(טבלה20[[#This Row],[דילוג]]=1,1,IF(L1390="","",IF(טבלה20[[#This Row],[LengthofCycle]]-F1390=טבלה20[[#This Row],[הפרש קבוע אחרון]],1,IF(L1390+1&gt;3,"",L1390+1)))))</f>
        <v/>
      </c>
      <c r="M1391" t="str">
        <f>IF(AND(טבלה20[[#This Row],[פעילות]]=1,L1392=2,L1393=1,B1393&gt;טבלה20[[#This Row],[CycleNumber]]),1,"")</f>
        <v/>
      </c>
      <c r="N1391" t="str">
        <f>IF(AND(טבלה20[[#This Row],[האם יש לאישה וסת דילוג?]]=1,טבלה20[[#This Row],[CycleNumber]]&gt;5),IF(AND(טבלה20[[#This Row],[LengthofCycle]]=F1388,F1390=F1387,F1389=F1386),1,""),"")</f>
        <v/>
      </c>
      <c r="O1391" t="str">
        <f>IF(OR(טבלה20[[#This Row],[פעילות]]="",L1390=""),"",IF(טבלה20[[#This Row],[פעילות]]=1,1,0))</f>
        <v/>
      </c>
      <c r="P1391" t="str">
        <f>IF(AND(טבלה20[[#This Row],[הפרש קבוע אחרון]]&lt;&gt;"",טבלה20[[#This Row],[CycleNumber]]&lt;B1392,B1392&lt;&gt;"",טבלה20[[#This Row],[פעילות]]&lt;4),IF(F1392-טבלה20[[#This Row],[LengthofCycle]]=טבלה20[[#This Row],[הפרש קבוע אחרון]],1,0),"")</f>
        <v/>
      </c>
      <c r="Q1391" s="14" t="str">
        <f>IF(טבלה20[[#This Row],[פעילות]]="","",IF(OR(Q1390="",AND(טבלה20[[#This Row],[דילוג]]=1,L1390=3)),1,Q1390+1))</f>
        <v/>
      </c>
      <c r="R1391" s="14" t="str">
        <f>IF(AND(טבלה20[[#This Row],[מחזורי פעילות]]=3,H1392=1,טבלה20[[#This Row],[הפרש קבוע אחרון]]&lt;&gt;J1392),1,"")</f>
        <v/>
      </c>
      <c r="S1391" s="14" t="str">
        <f>IF(AND(טבלה20[[#This Row],[מחזורי פעילות]]=3,H1392=1,טבלה20[[#This Row],[הפרש קבוע אחרון]]=J1392),1,"")</f>
        <v/>
      </c>
      <c r="T1391" s="14" t="str">
        <f>IF(AND(טבלה20[[#This Row],[דילוג]]=1,טבלה20[[#This Row],[הפרש קבוע אחרון]]=J1390,טבלה20[[#This Row],[מחזורי פעילות]]&gt;1),1,"")</f>
        <v/>
      </c>
      <c r="U1391" s="14" t="str">
        <f>IF(OR(AND(טבלה20[[#This Row],[מחזורי פעילות]]&lt;&gt;"",Q1392=""),AND(טבלה20[[#This Row],[פעילות]]=3,Q1392=1)),טבלה20[[#This Row],[מחזורי פעילות]],"")</f>
        <v/>
      </c>
      <c r="V1391" s="14" t="str">
        <f>IF(טבלה20[[#This Row],[באיזה מחזור נעקר אחרי קביעה?]]&lt;&gt;"",1,"")</f>
        <v/>
      </c>
      <c r="W1391" s="14" t="str">
        <f>IF(AND(טבלה20[[#This Row],[באיזה מחזור נעקר אחרי קביעה?]]&lt;&gt;"",טבלה20[[#This Row],[CycleNumber]]&gt;B1392),טבלה20[[#This Row],[באיזה מחזור נעקר אחרי קביעה?]],"")</f>
        <v/>
      </c>
      <c r="X1391" s="14" t="str">
        <f>IF(AND(טבלה20[[#This Row],[הפרש קבוע אחרון]]&lt;&gt;"",J1390=""),טבלה20[[#This Row],[CycleNumber]],"")</f>
        <v/>
      </c>
      <c r="Y1391" s="14">
        <f>IF(OR(טבלה20[[#This Row],[CycleNumber]]&gt;B1392,B1392=""),טבלה20[[#This Row],[CycleNumber]],"")</f>
        <v>12</v>
      </c>
      <c r="Z13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1" t="s">
        <v>112</v>
      </c>
      <c r="AS1391">
        <v>11</v>
      </c>
      <c r="AT1391">
        <v>31</v>
      </c>
      <c r="AU1391">
        <f t="shared" si="45"/>
        <v>0</v>
      </c>
      <c r="AV1391" t="str">
        <f t="shared" si="46"/>
        <v/>
      </c>
    </row>
    <row r="1392" spans="1:48" x14ac:dyDescent="0.25">
      <c r="A1392" t="s">
        <v>21</v>
      </c>
      <c r="B1392">
        <v>1</v>
      </c>
      <c r="C1392">
        <v>0</v>
      </c>
      <c r="D1392">
        <v>1</v>
      </c>
      <c r="E1392">
        <v>0</v>
      </c>
      <c r="F1392">
        <v>29</v>
      </c>
      <c r="G1392">
        <f>טבלה20[[#This Row],[LengthofCycle]]+1</f>
        <v>30</v>
      </c>
      <c r="H1392" t="str">
        <f>IF(טבלה20[[#This Row],[CycleNumber]]&gt;2,IF(AND(טבלה20[[#This Row],[LengthofCycle]]-F1391=F1391-F1390,טבלה20[[#This Row],[LengthofCycle]]-F1391&lt;&gt;0),1,""),"")</f>
        <v/>
      </c>
      <c r="I1392" t="str">
        <f>IF(טבלה20[[#This Row],[דילוג]]=1,SUM(H1392:H1393),"")</f>
        <v/>
      </c>
      <c r="J1392" t="str">
        <f>IF(AND(טבלה20[[#This Row],[CycleNumber]]&gt;B1391,טבלה20[[#This Row],[CycleNumber]]&gt;2),IF(טבלה20[[#This Row],[דילוג]]=1,טבלה20[[#This Row],[LengthofCycle]]-F1391,J1391),"")</f>
        <v/>
      </c>
      <c r="K1392" t="str">
        <f>IF(AND(טבלה20[[#This Row],[CycleNumber]]&gt;B1391,טבלה20[[#This Row],[CycleNumber]]&gt;2),IF(טבלה20[[#This Row],[דילוג]]=1,1,IF(MAX(K1390:K1391)=1,1,IF(טבלה20[[#This Row],[LengthofCycle]]-F1391&lt;&gt;טבלה20[[#This Row],[הפרש קבוע אחרון]],0,""))),"")</f>
        <v/>
      </c>
      <c r="L1392" t="str">
        <f>IF(טבלה20[[#This Row],[CycleNumber]]&lt;3,"",IF(טבלה20[[#This Row],[דילוג]]=1,1,IF(L1391="","",IF(טבלה20[[#This Row],[LengthofCycle]]-F1391=טבלה20[[#This Row],[הפרש קבוע אחרון]],1,IF(L1391+1&gt;3,"",L1391+1)))))</f>
        <v/>
      </c>
      <c r="M1392" t="str">
        <f>IF(AND(טבלה20[[#This Row],[פעילות]]=1,L1393=2,L1394=1,B1394&gt;טבלה20[[#This Row],[CycleNumber]]),1,"")</f>
        <v/>
      </c>
      <c r="N1392" t="str">
        <f>IF(AND(טבלה20[[#This Row],[האם יש לאישה וסת דילוג?]]=1,טבלה20[[#This Row],[CycleNumber]]&gt;5),IF(AND(טבלה20[[#This Row],[LengthofCycle]]=F1389,F1391=F1388,F1390=F1387),1,""),"")</f>
        <v/>
      </c>
      <c r="O1392" t="str">
        <f>IF(OR(טבלה20[[#This Row],[פעילות]]="",L1391=""),"",IF(טבלה20[[#This Row],[פעילות]]=1,1,0))</f>
        <v/>
      </c>
      <c r="P1392" t="str">
        <f>IF(AND(טבלה20[[#This Row],[הפרש קבוע אחרון]]&lt;&gt;"",טבלה20[[#This Row],[CycleNumber]]&lt;B1393,B1393&lt;&gt;"",טבלה20[[#This Row],[פעילות]]&lt;4),IF(F1393-טבלה20[[#This Row],[LengthofCycle]]=טבלה20[[#This Row],[הפרש קבוע אחרון]],1,0),"")</f>
        <v/>
      </c>
      <c r="Q1392" s="14" t="str">
        <f>IF(טבלה20[[#This Row],[פעילות]]="","",IF(OR(Q1391="",AND(טבלה20[[#This Row],[דילוג]]=1,L1391=3)),1,Q1391+1))</f>
        <v/>
      </c>
      <c r="R1392" s="14" t="str">
        <f>IF(AND(טבלה20[[#This Row],[מחזורי פעילות]]=3,H1393=1,טבלה20[[#This Row],[הפרש קבוע אחרון]]&lt;&gt;J1393),1,"")</f>
        <v/>
      </c>
      <c r="S1392" s="14" t="str">
        <f>IF(AND(טבלה20[[#This Row],[מחזורי פעילות]]=3,H1393=1,טבלה20[[#This Row],[הפרש קבוע אחרון]]=J1393),1,"")</f>
        <v/>
      </c>
      <c r="T1392" s="14" t="str">
        <f>IF(AND(טבלה20[[#This Row],[דילוג]]=1,טבלה20[[#This Row],[הפרש קבוע אחרון]]=J1391,טבלה20[[#This Row],[מחזורי פעילות]]&gt;1),1,"")</f>
        <v/>
      </c>
      <c r="U1392" s="14" t="str">
        <f>IF(OR(AND(טבלה20[[#This Row],[מחזורי פעילות]]&lt;&gt;"",Q1393=""),AND(טבלה20[[#This Row],[פעילות]]=3,Q1393=1)),טבלה20[[#This Row],[מחזורי פעילות]],"")</f>
        <v/>
      </c>
      <c r="V1392" s="14" t="str">
        <f>IF(טבלה20[[#This Row],[באיזה מחזור נעקר אחרי קביעה?]]&lt;&gt;"",1,"")</f>
        <v/>
      </c>
      <c r="W1392" s="14" t="str">
        <f>IF(AND(טבלה20[[#This Row],[באיזה מחזור נעקר אחרי קביעה?]]&lt;&gt;"",טבלה20[[#This Row],[CycleNumber]]&gt;B1393),טבלה20[[#This Row],[באיזה מחזור נעקר אחרי קביעה?]],"")</f>
        <v/>
      </c>
      <c r="X1392" s="14" t="str">
        <f>IF(AND(טבלה20[[#This Row],[הפרש קבוע אחרון]]&lt;&gt;"",J1391=""),טבלה20[[#This Row],[CycleNumber]],"")</f>
        <v/>
      </c>
      <c r="Y1392" s="14" t="str">
        <f>IF(OR(טבלה20[[#This Row],[CycleNumber]]&gt;B1393,B1393=""),טבלה20[[#This Row],[CycleNumber]],"")</f>
        <v/>
      </c>
      <c r="Z13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2" t="s">
        <v>112</v>
      </c>
      <c r="AS1392">
        <v>12</v>
      </c>
      <c r="AT1392">
        <v>27</v>
      </c>
      <c r="AU1392">
        <f t="shared" si="45"/>
        <v>0</v>
      </c>
      <c r="AV1392" t="str">
        <f t="shared" si="46"/>
        <v/>
      </c>
    </row>
    <row r="1393" spans="1:48" x14ac:dyDescent="0.25">
      <c r="A1393" t="s">
        <v>21</v>
      </c>
      <c r="B1393">
        <v>2</v>
      </c>
      <c r="C1393">
        <v>0</v>
      </c>
      <c r="D1393">
        <v>1</v>
      </c>
      <c r="E1393">
        <v>0</v>
      </c>
      <c r="F1393">
        <v>26</v>
      </c>
      <c r="G1393">
        <f>טבלה20[[#This Row],[LengthofCycle]]+1</f>
        <v>27</v>
      </c>
      <c r="H1393" t="str">
        <f>IF(טבלה20[[#This Row],[CycleNumber]]&gt;2,IF(AND(טבלה20[[#This Row],[LengthofCycle]]-F1392=F1392-F1391,טבלה20[[#This Row],[LengthofCycle]]-F1392&lt;&gt;0),1,""),"")</f>
        <v/>
      </c>
      <c r="I1393" t="str">
        <f>IF(טבלה20[[#This Row],[דילוג]]=1,SUM(H1393:H1394),"")</f>
        <v/>
      </c>
      <c r="J1393" t="str">
        <f>IF(AND(טבלה20[[#This Row],[CycleNumber]]&gt;B1392,טבלה20[[#This Row],[CycleNumber]]&gt;2),IF(טבלה20[[#This Row],[דילוג]]=1,טבלה20[[#This Row],[LengthofCycle]]-F1392,J1392),"")</f>
        <v/>
      </c>
      <c r="K1393" t="str">
        <f>IF(AND(טבלה20[[#This Row],[CycleNumber]]&gt;B1392,טבלה20[[#This Row],[CycleNumber]]&gt;2),IF(טבלה20[[#This Row],[דילוג]]=1,1,IF(MAX(K1391:K1392)=1,1,IF(טבלה20[[#This Row],[LengthofCycle]]-F1392&lt;&gt;טבלה20[[#This Row],[הפרש קבוע אחרון]],0,""))),"")</f>
        <v/>
      </c>
      <c r="L1393" t="str">
        <f>IF(טבלה20[[#This Row],[CycleNumber]]&lt;3,"",IF(טבלה20[[#This Row],[דילוג]]=1,1,IF(L1392="","",IF(טבלה20[[#This Row],[LengthofCycle]]-F1392=טבלה20[[#This Row],[הפרש קבוע אחרון]],1,IF(L1392+1&gt;3,"",L1392+1)))))</f>
        <v/>
      </c>
      <c r="M1393" t="str">
        <f>IF(AND(טבלה20[[#This Row],[פעילות]]=1,L1394=2,L1395=1,B1395&gt;טבלה20[[#This Row],[CycleNumber]]),1,"")</f>
        <v/>
      </c>
      <c r="N1393" t="str">
        <f>IF(AND(טבלה20[[#This Row],[האם יש לאישה וסת דילוג?]]=1,טבלה20[[#This Row],[CycleNumber]]&gt;5),IF(AND(טבלה20[[#This Row],[LengthofCycle]]=F1390,F1392=F1389,F1391=F1388),1,""),"")</f>
        <v/>
      </c>
      <c r="O1393" t="str">
        <f>IF(OR(טבלה20[[#This Row],[פעילות]]="",L1392=""),"",IF(טבלה20[[#This Row],[פעילות]]=1,1,0))</f>
        <v/>
      </c>
      <c r="P1393" t="str">
        <f>IF(AND(טבלה20[[#This Row],[הפרש קבוע אחרון]]&lt;&gt;"",טבלה20[[#This Row],[CycleNumber]]&lt;B1394,B1394&lt;&gt;"",טבלה20[[#This Row],[פעילות]]&lt;4),IF(F1394-טבלה20[[#This Row],[LengthofCycle]]=טבלה20[[#This Row],[הפרש קבוע אחרון]],1,0),"")</f>
        <v/>
      </c>
      <c r="Q1393" s="14" t="str">
        <f>IF(טבלה20[[#This Row],[פעילות]]="","",IF(OR(Q1392="",AND(טבלה20[[#This Row],[דילוג]]=1,L1392=3)),1,Q1392+1))</f>
        <v/>
      </c>
      <c r="R1393" s="14" t="str">
        <f>IF(AND(טבלה20[[#This Row],[מחזורי פעילות]]=3,H1394=1,טבלה20[[#This Row],[הפרש קבוע אחרון]]&lt;&gt;J1394),1,"")</f>
        <v/>
      </c>
      <c r="S1393" s="14" t="str">
        <f>IF(AND(טבלה20[[#This Row],[מחזורי פעילות]]=3,H1394=1,טבלה20[[#This Row],[הפרש קבוע אחרון]]=J1394),1,"")</f>
        <v/>
      </c>
      <c r="T1393" s="14" t="str">
        <f>IF(AND(טבלה20[[#This Row],[דילוג]]=1,טבלה20[[#This Row],[הפרש קבוע אחרון]]=J1392,טבלה20[[#This Row],[מחזורי פעילות]]&gt;1),1,"")</f>
        <v/>
      </c>
      <c r="U1393" s="14" t="str">
        <f>IF(OR(AND(טבלה20[[#This Row],[מחזורי פעילות]]&lt;&gt;"",Q1394=""),AND(טבלה20[[#This Row],[פעילות]]=3,Q1394=1)),טבלה20[[#This Row],[מחזורי פעילות]],"")</f>
        <v/>
      </c>
      <c r="V1393" s="14" t="str">
        <f>IF(טבלה20[[#This Row],[באיזה מחזור נעקר אחרי קביעה?]]&lt;&gt;"",1,"")</f>
        <v/>
      </c>
      <c r="W1393" s="14" t="str">
        <f>IF(AND(טבלה20[[#This Row],[באיזה מחזור נעקר אחרי קביעה?]]&lt;&gt;"",טבלה20[[#This Row],[CycleNumber]]&gt;B1394),טבלה20[[#This Row],[באיזה מחזור נעקר אחרי קביעה?]],"")</f>
        <v/>
      </c>
      <c r="X1393" s="14" t="str">
        <f>IF(AND(טבלה20[[#This Row],[הפרש קבוע אחרון]]&lt;&gt;"",J1392=""),טבלה20[[#This Row],[CycleNumber]],"")</f>
        <v/>
      </c>
      <c r="Y1393" s="14" t="str">
        <f>IF(OR(טבלה20[[#This Row],[CycleNumber]]&gt;B1394,B1394=""),טבלה20[[#This Row],[CycleNumber]],"")</f>
        <v/>
      </c>
      <c r="Z13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3" t="s">
        <v>21</v>
      </c>
      <c r="AS1393">
        <v>1</v>
      </c>
      <c r="AT1393">
        <v>29</v>
      </c>
      <c r="AU1393" t="str">
        <f t="shared" si="45"/>
        <v/>
      </c>
      <c r="AV1393" t="str">
        <f t="shared" si="46"/>
        <v/>
      </c>
    </row>
    <row r="1394" spans="1:48" x14ac:dyDescent="0.25">
      <c r="A1394" t="s">
        <v>21</v>
      </c>
      <c r="B1394">
        <v>3</v>
      </c>
      <c r="C1394">
        <v>0</v>
      </c>
      <c r="D1394">
        <v>1</v>
      </c>
      <c r="E1394">
        <v>0</v>
      </c>
      <c r="F1394">
        <v>28</v>
      </c>
      <c r="G1394">
        <f>טבלה20[[#This Row],[LengthofCycle]]+1</f>
        <v>29</v>
      </c>
      <c r="H1394" t="str">
        <f>IF(טבלה20[[#This Row],[CycleNumber]]&gt;2,IF(AND(טבלה20[[#This Row],[LengthofCycle]]-F1393=F1393-F1392,טבלה20[[#This Row],[LengthofCycle]]-F1393&lt;&gt;0),1,""),"")</f>
        <v/>
      </c>
      <c r="I1394" t="str">
        <f>IF(טבלה20[[#This Row],[דילוג]]=1,SUM(H1394:H1395),"")</f>
        <v/>
      </c>
      <c r="J1394" t="str">
        <f>IF(AND(טבלה20[[#This Row],[CycleNumber]]&gt;B1393,טבלה20[[#This Row],[CycleNumber]]&gt;2),IF(טבלה20[[#This Row],[דילוג]]=1,טבלה20[[#This Row],[LengthofCycle]]-F1393,J1393),"")</f>
        <v/>
      </c>
      <c r="K1394">
        <f>IF(AND(טבלה20[[#This Row],[CycleNumber]]&gt;B1393,טבלה20[[#This Row],[CycleNumber]]&gt;2),IF(טבלה20[[#This Row],[דילוג]]=1,1,IF(MAX(K1392:K1393)=1,1,IF(טבלה20[[#This Row],[LengthofCycle]]-F1393&lt;&gt;טבלה20[[#This Row],[הפרש קבוע אחרון]],0,""))),"")</f>
        <v>0</v>
      </c>
      <c r="L1394" t="str">
        <f>IF(טבלה20[[#This Row],[CycleNumber]]&lt;3,"",IF(טבלה20[[#This Row],[דילוג]]=1,1,IF(L1393="","",IF(טבלה20[[#This Row],[LengthofCycle]]-F1393=טבלה20[[#This Row],[הפרש קבוע אחרון]],1,IF(L1393+1&gt;3,"",L1393+1)))))</f>
        <v/>
      </c>
      <c r="M1394" t="str">
        <f>IF(AND(טבלה20[[#This Row],[פעילות]]=1,L1395=2,L1396=1,B1396&gt;טבלה20[[#This Row],[CycleNumber]]),1,"")</f>
        <v/>
      </c>
      <c r="N1394" t="str">
        <f>IF(AND(טבלה20[[#This Row],[האם יש לאישה וסת דילוג?]]=1,טבלה20[[#This Row],[CycleNumber]]&gt;5),IF(AND(טבלה20[[#This Row],[LengthofCycle]]=F1391,F1393=F1390,F1392=F1389),1,""),"")</f>
        <v/>
      </c>
      <c r="O1394" t="str">
        <f>IF(OR(טבלה20[[#This Row],[פעילות]]="",L1393=""),"",IF(טבלה20[[#This Row],[פעילות]]=1,1,0))</f>
        <v/>
      </c>
      <c r="P1394" t="str">
        <f>IF(AND(טבלה20[[#This Row],[הפרש קבוע אחרון]]&lt;&gt;"",טבלה20[[#This Row],[CycleNumber]]&lt;B1395,B1395&lt;&gt;"",טבלה20[[#This Row],[פעילות]]&lt;4),IF(F1395-טבלה20[[#This Row],[LengthofCycle]]=טבלה20[[#This Row],[הפרש קבוע אחרון]],1,0),"")</f>
        <v/>
      </c>
      <c r="Q1394" s="14" t="str">
        <f>IF(טבלה20[[#This Row],[פעילות]]="","",IF(OR(Q1393="",AND(טבלה20[[#This Row],[דילוג]]=1,L1393=3)),1,Q1393+1))</f>
        <v/>
      </c>
      <c r="R1394" s="14" t="str">
        <f>IF(AND(טבלה20[[#This Row],[מחזורי פעילות]]=3,H1395=1,טבלה20[[#This Row],[הפרש קבוע אחרון]]&lt;&gt;J1395),1,"")</f>
        <v/>
      </c>
      <c r="S1394" s="14" t="str">
        <f>IF(AND(טבלה20[[#This Row],[מחזורי פעילות]]=3,H1395=1,טבלה20[[#This Row],[הפרש קבוע אחרון]]=J1395),1,"")</f>
        <v/>
      </c>
      <c r="T1394" s="14" t="str">
        <f>IF(AND(טבלה20[[#This Row],[דילוג]]=1,טבלה20[[#This Row],[הפרש קבוע אחרון]]=J1393,טבלה20[[#This Row],[מחזורי פעילות]]&gt;1),1,"")</f>
        <v/>
      </c>
      <c r="U1394" s="14" t="str">
        <f>IF(OR(AND(טבלה20[[#This Row],[מחזורי פעילות]]&lt;&gt;"",Q1395=""),AND(טבלה20[[#This Row],[פעילות]]=3,Q1395=1)),טבלה20[[#This Row],[מחזורי פעילות]],"")</f>
        <v/>
      </c>
      <c r="V1394" s="14" t="str">
        <f>IF(טבלה20[[#This Row],[באיזה מחזור נעקר אחרי קביעה?]]&lt;&gt;"",1,"")</f>
        <v/>
      </c>
      <c r="W1394" s="14" t="str">
        <f>IF(AND(טבלה20[[#This Row],[באיזה מחזור נעקר אחרי קביעה?]]&lt;&gt;"",טבלה20[[#This Row],[CycleNumber]]&gt;B1395),טבלה20[[#This Row],[באיזה מחזור נעקר אחרי קביעה?]],"")</f>
        <v/>
      </c>
      <c r="X1394" s="14" t="str">
        <f>IF(AND(טבלה20[[#This Row],[הפרש קבוע אחרון]]&lt;&gt;"",J1393=""),טבלה20[[#This Row],[CycleNumber]],"")</f>
        <v/>
      </c>
      <c r="Y1394" s="14" t="str">
        <f>IF(OR(טבלה20[[#This Row],[CycleNumber]]&gt;B1395,B1395=""),טבלה20[[#This Row],[CycleNumber]],"")</f>
        <v/>
      </c>
      <c r="Z13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4" t="s">
        <v>21</v>
      </c>
      <c r="AS1394">
        <v>2</v>
      </c>
      <c r="AT1394">
        <v>26</v>
      </c>
      <c r="AU1394" t="str">
        <f t="shared" si="45"/>
        <v/>
      </c>
      <c r="AV1394" t="str">
        <f t="shared" si="46"/>
        <v/>
      </c>
    </row>
    <row r="1395" spans="1:48" x14ac:dyDescent="0.25">
      <c r="A1395" t="s">
        <v>21</v>
      </c>
      <c r="B1395">
        <v>4</v>
      </c>
      <c r="C1395">
        <v>0</v>
      </c>
      <c r="D1395">
        <v>1</v>
      </c>
      <c r="E1395">
        <v>0</v>
      </c>
      <c r="F1395">
        <v>29</v>
      </c>
      <c r="G1395">
        <f>טבלה20[[#This Row],[LengthofCycle]]+1</f>
        <v>30</v>
      </c>
      <c r="H1395" t="str">
        <f>IF(טבלה20[[#This Row],[CycleNumber]]&gt;2,IF(AND(טבלה20[[#This Row],[LengthofCycle]]-F1394=F1394-F1393,טבלה20[[#This Row],[LengthofCycle]]-F1394&lt;&gt;0),1,""),"")</f>
        <v/>
      </c>
      <c r="I1395" t="str">
        <f>IF(טבלה20[[#This Row],[דילוג]]=1,SUM(H1395:H1396),"")</f>
        <v/>
      </c>
      <c r="J1395" t="str">
        <f>IF(AND(טבלה20[[#This Row],[CycleNumber]]&gt;B1394,טבלה20[[#This Row],[CycleNumber]]&gt;2),IF(טבלה20[[#This Row],[דילוג]]=1,טבלה20[[#This Row],[LengthofCycle]]-F1394,J1394),"")</f>
        <v/>
      </c>
      <c r="K1395">
        <f>IF(AND(טבלה20[[#This Row],[CycleNumber]]&gt;B1394,טבלה20[[#This Row],[CycleNumber]]&gt;2),IF(טבלה20[[#This Row],[דילוג]]=1,1,IF(MAX(K1393:K1394)=1,1,IF(טבלה20[[#This Row],[LengthofCycle]]-F1394&lt;&gt;טבלה20[[#This Row],[הפרש קבוע אחרון]],0,""))),"")</f>
        <v>0</v>
      </c>
      <c r="L1395" t="str">
        <f>IF(טבלה20[[#This Row],[CycleNumber]]&lt;3,"",IF(טבלה20[[#This Row],[דילוג]]=1,1,IF(L1394="","",IF(טבלה20[[#This Row],[LengthofCycle]]-F1394=טבלה20[[#This Row],[הפרש קבוע אחרון]],1,IF(L1394+1&gt;3,"",L1394+1)))))</f>
        <v/>
      </c>
      <c r="M1395" t="str">
        <f>IF(AND(טבלה20[[#This Row],[פעילות]]=1,L1396=2,L1397=1,B1397&gt;טבלה20[[#This Row],[CycleNumber]]),1,"")</f>
        <v/>
      </c>
      <c r="N1395" t="str">
        <f>IF(AND(טבלה20[[#This Row],[האם יש לאישה וסת דילוג?]]=1,טבלה20[[#This Row],[CycleNumber]]&gt;5),IF(AND(טבלה20[[#This Row],[LengthofCycle]]=F1392,F1394=F1391,F1393=F1390),1,""),"")</f>
        <v/>
      </c>
      <c r="O1395" t="str">
        <f>IF(OR(טבלה20[[#This Row],[פעילות]]="",L1394=""),"",IF(טבלה20[[#This Row],[פעילות]]=1,1,0))</f>
        <v/>
      </c>
      <c r="P1395" t="str">
        <f>IF(AND(טבלה20[[#This Row],[הפרש קבוע אחרון]]&lt;&gt;"",טבלה20[[#This Row],[CycleNumber]]&lt;B1396,B1396&lt;&gt;"",טבלה20[[#This Row],[פעילות]]&lt;4),IF(F1396-טבלה20[[#This Row],[LengthofCycle]]=טבלה20[[#This Row],[הפרש קבוע אחרון]],1,0),"")</f>
        <v/>
      </c>
      <c r="Q1395" s="14" t="str">
        <f>IF(טבלה20[[#This Row],[פעילות]]="","",IF(OR(Q1394="",AND(טבלה20[[#This Row],[דילוג]]=1,L1394=3)),1,Q1394+1))</f>
        <v/>
      </c>
      <c r="R1395" s="14" t="str">
        <f>IF(AND(טבלה20[[#This Row],[מחזורי פעילות]]=3,H1396=1,טבלה20[[#This Row],[הפרש קבוע אחרון]]&lt;&gt;J1396),1,"")</f>
        <v/>
      </c>
      <c r="S1395" s="14" t="str">
        <f>IF(AND(טבלה20[[#This Row],[מחזורי פעילות]]=3,H1396=1,טבלה20[[#This Row],[הפרש קבוע אחרון]]=J1396),1,"")</f>
        <v/>
      </c>
      <c r="T1395" s="14" t="str">
        <f>IF(AND(טבלה20[[#This Row],[דילוג]]=1,טבלה20[[#This Row],[הפרש קבוע אחרון]]=J1394,טבלה20[[#This Row],[מחזורי פעילות]]&gt;1),1,"")</f>
        <v/>
      </c>
      <c r="U1395" s="14" t="str">
        <f>IF(OR(AND(טבלה20[[#This Row],[מחזורי פעילות]]&lt;&gt;"",Q1396=""),AND(טבלה20[[#This Row],[פעילות]]=3,Q1396=1)),טבלה20[[#This Row],[מחזורי פעילות]],"")</f>
        <v/>
      </c>
      <c r="V1395" s="14" t="str">
        <f>IF(טבלה20[[#This Row],[באיזה מחזור נעקר אחרי קביעה?]]&lt;&gt;"",1,"")</f>
        <v/>
      </c>
      <c r="W1395" s="14" t="str">
        <f>IF(AND(טבלה20[[#This Row],[באיזה מחזור נעקר אחרי קביעה?]]&lt;&gt;"",טבלה20[[#This Row],[CycleNumber]]&gt;B1396),טבלה20[[#This Row],[באיזה מחזור נעקר אחרי קביעה?]],"")</f>
        <v/>
      </c>
      <c r="X1395" s="14" t="str">
        <f>IF(AND(טבלה20[[#This Row],[הפרש קבוע אחרון]]&lt;&gt;"",J1394=""),טבלה20[[#This Row],[CycleNumber]],"")</f>
        <v/>
      </c>
      <c r="Y1395" s="14" t="str">
        <f>IF(OR(טבלה20[[#This Row],[CycleNumber]]&gt;B1396,B1396=""),טבלה20[[#This Row],[CycleNumber]],"")</f>
        <v/>
      </c>
      <c r="Z13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5" t="s">
        <v>21</v>
      </c>
      <c r="AS1395">
        <v>3</v>
      </c>
      <c r="AT1395">
        <v>28</v>
      </c>
      <c r="AU1395">
        <f t="shared" si="45"/>
        <v>0</v>
      </c>
      <c r="AV1395" t="str">
        <f t="shared" si="46"/>
        <v/>
      </c>
    </row>
    <row r="1396" spans="1:48" x14ac:dyDescent="0.25">
      <c r="A1396" t="s">
        <v>21</v>
      </c>
      <c r="B1396">
        <v>5</v>
      </c>
      <c r="C1396">
        <v>0</v>
      </c>
      <c r="D1396">
        <v>1</v>
      </c>
      <c r="E1396">
        <v>0</v>
      </c>
      <c r="F1396">
        <v>29</v>
      </c>
      <c r="G1396">
        <f>טבלה20[[#This Row],[LengthofCycle]]+1</f>
        <v>30</v>
      </c>
      <c r="H1396" t="str">
        <f>IF(טבלה20[[#This Row],[CycleNumber]]&gt;2,IF(AND(טבלה20[[#This Row],[LengthofCycle]]-F1395=F1395-F1394,טבלה20[[#This Row],[LengthofCycle]]-F1395&lt;&gt;0),1,""),"")</f>
        <v/>
      </c>
      <c r="I1396" t="str">
        <f>IF(טבלה20[[#This Row],[דילוג]]=1,SUM(H1396:H1397),"")</f>
        <v/>
      </c>
      <c r="J1396" t="str">
        <f>IF(AND(טבלה20[[#This Row],[CycleNumber]]&gt;B1395,טבלה20[[#This Row],[CycleNumber]]&gt;2),IF(טבלה20[[#This Row],[דילוג]]=1,טבלה20[[#This Row],[LengthofCycle]]-F1395,J1395),"")</f>
        <v/>
      </c>
      <c r="K1396">
        <f>IF(AND(טבלה20[[#This Row],[CycleNumber]]&gt;B1395,טבלה20[[#This Row],[CycleNumber]]&gt;2),IF(טבלה20[[#This Row],[דילוג]]=1,1,IF(MAX(K1394:K1395)=1,1,IF(טבלה20[[#This Row],[LengthofCycle]]-F1395&lt;&gt;טבלה20[[#This Row],[הפרש קבוע אחרון]],0,""))),"")</f>
        <v>0</v>
      </c>
      <c r="L1396" t="str">
        <f>IF(טבלה20[[#This Row],[CycleNumber]]&lt;3,"",IF(טבלה20[[#This Row],[דילוג]]=1,1,IF(L1395="","",IF(טבלה20[[#This Row],[LengthofCycle]]-F1395=טבלה20[[#This Row],[הפרש קבוע אחרון]],1,IF(L1395+1&gt;3,"",L1395+1)))))</f>
        <v/>
      </c>
      <c r="M1396" t="str">
        <f>IF(AND(טבלה20[[#This Row],[פעילות]]=1,L1397=2,L1398=1,B1398&gt;טבלה20[[#This Row],[CycleNumber]]),1,"")</f>
        <v/>
      </c>
      <c r="N1396" t="str">
        <f>IF(AND(טבלה20[[#This Row],[האם יש לאישה וסת דילוג?]]=1,טבלה20[[#This Row],[CycleNumber]]&gt;5),IF(AND(טבלה20[[#This Row],[LengthofCycle]]=F1393,F1395=F1392,F1394=F1391),1,""),"")</f>
        <v/>
      </c>
      <c r="O1396" t="str">
        <f>IF(OR(טבלה20[[#This Row],[פעילות]]="",L1395=""),"",IF(טבלה20[[#This Row],[פעילות]]=1,1,0))</f>
        <v/>
      </c>
      <c r="P1396" t="str">
        <f>IF(AND(טבלה20[[#This Row],[הפרש קבוע אחרון]]&lt;&gt;"",טבלה20[[#This Row],[CycleNumber]]&lt;B1397,B1397&lt;&gt;"",טבלה20[[#This Row],[פעילות]]&lt;4),IF(F1397-טבלה20[[#This Row],[LengthofCycle]]=טבלה20[[#This Row],[הפרש קבוע אחרון]],1,0),"")</f>
        <v/>
      </c>
      <c r="Q1396" s="14" t="str">
        <f>IF(טבלה20[[#This Row],[פעילות]]="","",IF(OR(Q1395="",AND(טבלה20[[#This Row],[דילוג]]=1,L1395=3)),1,Q1395+1))</f>
        <v/>
      </c>
      <c r="R1396" s="14" t="str">
        <f>IF(AND(טבלה20[[#This Row],[מחזורי פעילות]]=3,H1397=1,טבלה20[[#This Row],[הפרש קבוע אחרון]]&lt;&gt;J1397),1,"")</f>
        <v/>
      </c>
      <c r="S1396" s="14" t="str">
        <f>IF(AND(טבלה20[[#This Row],[מחזורי פעילות]]=3,H1397=1,טבלה20[[#This Row],[הפרש קבוע אחרון]]=J1397),1,"")</f>
        <v/>
      </c>
      <c r="T1396" s="14" t="str">
        <f>IF(AND(טבלה20[[#This Row],[דילוג]]=1,טבלה20[[#This Row],[הפרש קבוע אחרון]]=J1395,טבלה20[[#This Row],[מחזורי פעילות]]&gt;1),1,"")</f>
        <v/>
      </c>
      <c r="U1396" s="14" t="str">
        <f>IF(OR(AND(טבלה20[[#This Row],[מחזורי פעילות]]&lt;&gt;"",Q1397=""),AND(טבלה20[[#This Row],[פעילות]]=3,Q1397=1)),טבלה20[[#This Row],[מחזורי פעילות]],"")</f>
        <v/>
      </c>
      <c r="V1396" s="14" t="str">
        <f>IF(טבלה20[[#This Row],[באיזה מחזור נעקר אחרי קביעה?]]&lt;&gt;"",1,"")</f>
        <v/>
      </c>
      <c r="W1396" s="14" t="str">
        <f>IF(AND(טבלה20[[#This Row],[באיזה מחזור נעקר אחרי קביעה?]]&lt;&gt;"",טבלה20[[#This Row],[CycleNumber]]&gt;B1397),טבלה20[[#This Row],[באיזה מחזור נעקר אחרי קביעה?]],"")</f>
        <v/>
      </c>
      <c r="X1396" s="14" t="str">
        <f>IF(AND(טבלה20[[#This Row],[הפרש קבוע אחרון]]&lt;&gt;"",J1395=""),טבלה20[[#This Row],[CycleNumber]],"")</f>
        <v/>
      </c>
      <c r="Y1396" s="14" t="str">
        <f>IF(OR(טבלה20[[#This Row],[CycleNumber]]&gt;B1397,B1397=""),טבלה20[[#This Row],[CycleNumber]],"")</f>
        <v/>
      </c>
      <c r="Z13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6" t="s">
        <v>21</v>
      </c>
      <c r="AS1396">
        <v>4</v>
      </c>
      <c r="AT1396">
        <v>29</v>
      </c>
      <c r="AU1396">
        <f t="shared" si="45"/>
        <v>0</v>
      </c>
      <c r="AV1396" t="str">
        <f t="shared" si="46"/>
        <v/>
      </c>
    </row>
    <row r="1397" spans="1:48" x14ac:dyDescent="0.25">
      <c r="A1397" t="s">
        <v>21</v>
      </c>
      <c r="B1397">
        <v>6</v>
      </c>
      <c r="C1397">
        <v>0</v>
      </c>
      <c r="D1397">
        <v>1</v>
      </c>
      <c r="E1397">
        <v>0</v>
      </c>
      <c r="F1397">
        <v>29</v>
      </c>
      <c r="G1397">
        <f>טבלה20[[#This Row],[LengthofCycle]]+1</f>
        <v>30</v>
      </c>
      <c r="H1397" t="str">
        <f>IF(טבלה20[[#This Row],[CycleNumber]]&gt;2,IF(AND(טבלה20[[#This Row],[LengthofCycle]]-F1396=F1396-F1395,טבלה20[[#This Row],[LengthofCycle]]-F1396&lt;&gt;0),1,""),"")</f>
        <v/>
      </c>
      <c r="I1397" t="str">
        <f>IF(טבלה20[[#This Row],[דילוג]]=1,SUM(H1397:H1398),"")</f>
        <v/>
      </c>
      <c r="J1397" t="str">
        <f>IF(AND(טבלה20[[#This Row],[CycleNumber]]&gt;B1396,טבלה20[[#This Row],[CycleNumber]]&gt;2),IF(טבלה20[[#This Row],[דילוג]]=1,טבלה20[[#This Row],[LengthofCycle]]-F1396,J1396),"")</f>
        <v/>
      </c>
      <c r="K1397">
        <f>IF(AND(טבלה20[[#This Row],[CycleNumber]]&gt;B1396,טבלה20[[#This Row],[CycleNumber]]&gt;2),IF(טבלה20[[#This Row],[דילוג]]=1,1,IF(MAX(K1395:K1396)=1,1,IF(טבלה20[[#This Row],[LengthofCycle]]-F1396&lt;&gt;טבלה20[[#This Row],[הפרש קבוע אחרון]],0,""))),"")</f>
        <v>0</v>
      </c>
      <c r="L1397" t="str">
        <f>IF(טבלה20[[#This Row],[CycleNumber]]&lt;3,"",IF(טבלה20[[#This Row],[דילוג]]=1,1,IF(L1396="","",IF(טבלה20[[#This Row],[LengthofCycle]]-F1396=טבלה20[[#This Row],[הפרש קבוע אחרון]],1,IF(L1396+1&gt;3,"",L1396+1)))))</f>
        <v/>
      </c>
      <c r="M1397" t="str">
        <f>IF(AND(טבלה20[[#This Row],[פעילות]]=1,L1398=2,L1399=1,B1399&gt;טבלה20[[#This Row],[CycleNumber]]),1,"")</f>
        <v/>
      </c>
      <c r="N1397" t="str">
        <f>IF(AND(טבלה20[[#This Row],[האם יש לאישה וסת דילוג?]]=1,טבלה20[[#This Row],[CycleNumber]]&gt;5),IF(AND(טבלה20[[#This Row],[LengthofCycle]]=F1394,F1396=F1393,F1395=F1392),1,""),"")</f>
        <v/>
      </c>
      <c r="O1397" t="str">
        <f>IF(OR(טבלה20[[#This Row],[פעילות]]="",L1396=""),"",IF(טבלה20[[#This Row],[פעילות]]=1,1,0))</f>
        <v/>
      </c>
      <c r="P1397" t="str">
        <f>IF(AND(טבלה20[[#This Row],[הפרש קבוע אחרון]]&lt;&gt;"",טבלה20[[#This Row],[CycleNumber]]&lt;B1398,B1398&lt;&gt;"",טבלה20[[#This Row],[פעילות]]&lt;4),IF(F1398-טבלה20[[#This Row],[LengthofCycle]]=טבלה20[[#This Row],[הפרש קבוע אחרון]],1,0),"")</f>
        <v/>
      </c>
      <c r="Q1397" s="14" t="str">
        <f>IF(טבלה20[[#This Row],[פעילות]]="","",IF(OR(Q1396="",AND(טבלה20[[#This Row],[דילוג]]=1,L1396=3)),1,Q1396+1))</f>
        <v/>
      </c>
      <c r="R1397" s="14" t="str">
        <f>IF(AND(טבלה20[[#This Row],[מחזורי פעילות]]=3,H1398=1,טבלה20[[#This Row],[הפרש קבוע אחרון]]&lt;&gt;J1398),1,"")</f>
        <v/>
      </c>
      <c r="S1397" s="14" t="str">
        <f>IF(AND(טבלה20[[#This Row],[מחזורי פעילות]]=3,H1398=1,טבלה20[[#This Row],[הפרש קבוע אחרון]]=J1398),1,"")</f>
        <v/>
      </c>
      <c r="T1397" s="14" t="str">
        <f>IF(AND(טבלה20[[#This Row],[דילוג]]=1,טבלה20[[#This Row],[הפרש קבוע אחרון]]=J1396,טבלה20[[#This Row],[מחזורי פעילות]]&gt;1),1,"")</f>
        <v/>
      </c>
      <c r="U1397" s="14" t="str">
        <f>IF(OR(AND(טבלה20[[#This Row],[מחזורי פעילות]]&lt;&gt;"",Q1398=""),AND(טבלה20[[#This Row],[פעילות]]=3,Q1398=1)),טבלה20[[#This Row],[מחזורי פעילות]],"")</f>
        <v/>
      </c>
      <c r="V1397" s="14" t="str">
        <f>IF(טבלה20[[#This Row],[באיזה מחזור נעקר אחרי קביעה?]]&lt;&gt;"",1,"")</f>
        <v/>
      </c>
      <c r="W1397" s="14" t="str">
        <f>IF(AND(טבלה20[[#This Row],[באיזה מחזור נעקר אחרי קביעה?]]&lt;&gt;"",טבלה20[[#This Row],[CycleNumber]]&gt;B1398),טבלה20[[#This Row],[באיזה מחזור נעקר אחרי קביעה?]],"")</f>
        <v/>
      </c>
      <c r="X1397" s="14" t="str">
        <f>IF(AND(טבלה20[[#This Row],[הפרש קבוע אחרון]]&lt;&gt;"",J1396=""),טבלה20[[#This Row],[CycleNumber]],"")</f>
        <v/>
      </c>
      <c r="Y1397" s="14" t="str">
        <f>IF(OR(טבלה20[[#This Row],[CycleNumber]]&gt;B1398,B1398=""),טבלה20[[#This Row],[CycleNumber]],"")</f>
        <v/>
      </c>
      <c r="Z13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7" t="s">
        <v>21</v>
      </c>
      <c r="AS1397">
        <v>5</v>
      </c>
      <c r="AT1397">
        <v>29</v>
      </c>
      <c r="AU1397">
        <f t="shared" si="45"/>
        <v>0</v>
      </c>
      <c r="AV1397" t="str">
        <f t="shared" si="46"/>
        <v/>
      </c>
    </row>
    <row r="1398" spans="1:48" x14ac:dyDescent="0.25">
      <c r="A1398" t="s">
        <v>21</v>
      </c>
      <c r="B1398">
        <v>7</v>
      </c>
      <c r="C1398">
        <v>0</v>
      </c>
      <c r="D1398">
        <v>1</v>
      </c>
      <c r="E1398">
        <v>0</v>
      </c>
      <c r="F1398">
        <v>29</v>
      </c>
      <c r="G1398">
        <f>טבלה20[[#This Row],[LengthofCycle]]+1</f>
        <v>30</v>
      </c>
      <c r="H1398" t="str">
        <f>IF(טבלה20[[#This Row],[CycleNumber]]&gt;2,IF(AND(טבלה20[[#This Row],[LengthofCycle]]-F1397=F1397-F1396,טבלה20[[#This Row],[LengthofCycle]]-F1397&lt;&gt;0),1,""),"")</f>
        <v/>
      </c>
      <c r="I1398" t="str">
        <f>IF(טבלה20[[#This Row],[דילוג]]=1,SUM(H1398:H1399),"")</f>
        <v/>
      </c>
      <c r="J1398" t="str">
        <f>IF(AND(טבלה20[[#This Row],[CycleNumber]]&gt;B1397,טבלה20[[#This Row],[CycleNumber]]&gt;2),IF(טבלה20[[#This Row],[דילוג]]=1,טבלה20[[#This Row],[LengthofCycle]]-F1397,J1397),"")</f>
        <v/>
      </c>
      <c r="K1398">
        <f>IF(AND(טבלה20[[#This Row],[CycleNumber]]&gt;B1397,טבלה20[[#This Row],[CycleNumber]]&gt;2),IF(טבלה20[[#This Row],[דילוג]]=1,1,IF(MAX(K1396:K1397)=1,1,IF(טבלה20[[#This Row],[LengthofCycle]]-F1397&lt;&gt;טבלה20[[#This Row],[הפרש קבוע אחרון]],0,""))),"")</f>
        <v>0</v>
      </c>
      <c r="L1398" t="str">
        <f>IF(טבלה20[[#This Row],[CycleNumber]]&lt;3,"",IF(טבלה20[[#This Row],[דילוג]]=1,1,IF(L1397="","",IF(טבלה20[[#This Row],[LengthofCycle]]-F1397=טבלה20[[#This Row],[הפרש קבוע אחרון]],1,IF(L1397+1&gt;3,"",L1397+1)))))</f>
        <v/>
      </c>
      <c r="M1398" t="str">
        <f>IF(AND(טבלה20[[#This Row],[פעילות]]=1,L1399=2,L1400=1,B1400&gt;טבלה20[[#This Row],[CycleNumber]]),1,"")</f>
        <v/>
      </c>
      <c r="N1398" t="str">
        <f>IF(AND(טבלה20[[#This Row],[האם יש לאישה וסת דילוג?]]=1,טבלה20[[#This Row],[CycleNumber]]&gt;5),IF(AND(טבלה20[[#This Row],[LengthofCycle]]=F1395,F1397=F1394,F1396=F1393),1,""),"")</f>
        <v/>
      </c>
      <c r="O1398" t="str">
        <f>IF(OR(טבלה20[[#This Row],[פעילות]]="",L1397=""),"",IF(טבלה20[[#This Row],[פעילות]]=1,1,0))</f>
        <v/>
      </c>
      <c r="P1398" t="str">
        <f>IF(AND(טבלה20[[#This Row],[הפרש קבוע אחרון]]&lt;&gt;"",טבלה20[[#This Row],[CycleNumber]]&lt;B1399,B1399&lt;&gt;"",טבלה20[[#This Row],[פעילות]]&lt;4),IF(F1399-טבלה20[[#This Row],[LengthofCycle]]=טבלה20[[#This Row],[הפרש קבוע אחרון]],1,0),"")</f>
        <v/>
      </c>
      <c r="Q1398" s="14" t="str">
        <f>IF(טבלה20[[#This Row],[פעילות]]="","",IF(OR(Q1397="",AND(טבלה20[[#This Row],[דילוג]]=1,L1397=3)),1,Q1397+1))</f>
        <v/>
      </c>
      <c r="R1398" s="14" t="str">
        <f>IF(AND(טבלה20[[#This Row],[מחזורי פעילות]]=3,H1399=1,טבלה20[[#This Row],[הפרש קבוע אחרון]]&lt;&gt;J1399),1,"")</f>
        <v/>
      </c>
      <c r="S1398" s="14" t="str">
        <f>IF(AND(טבלה20[[#This Row],[מחזורי פעילות]]=3,H1399=1,טבלה20[[#This Row],[הפרש קבוע אחרון]]=J1399),1,"")</f>
        <v/>
      </c>
      <c r="T1398" s="14" t="str">
        <f>IF(AND(טבלה20[[#This Row],[דילוג]]=1,טבלה20[[#This Row],[הפרש קבוע אחרון]]=J1397,טבלה20[[#This Row],[מחזורי פעילות]]&gt;1),1,"")</f>
        <v/>
      </c>
      <c r="U1398" s="14" t="str">
        <f>IF(OR(AND(טבלה20[[#This Row],[מחזורי פעילות]]&lt;&gt;"",Q1399=""),AND(טבלה20[[#This Row],[פעילות]]=3,Q1399=1)),טבלה20[[#This Row],[מחזורי פעילות]],"")</f>
        <v/>
      </c>
      <c r="V1398" s="14" t="str">
        <f>IF(טבלה20[[#This Row],[באיזה מחזור נעקר אחרי קביעה?]]&lt;&gt;"",1,"")</f>
        <v/>
      </c>
      <c r="W1398" s="14" t="str">
        <f>IF(AND(טבלה20[[#This Row],[באיזה מחזור נעקר אחרי קביעה?]]&lt;&gt;"",טבלה20[[#This Row],[CycleNumber]]&gt;B1399),טבלה20[[#This Row],[באיזה מחזור נעקר אחרי קביעה?]],"")</f>
        <v/>
      </c>
      <c r="X1398" s="14" t="str">
        <f>IF(AND(טבלה20[[#This Row],[הפרש קבוע אחרון]]&lt;&gt;"",J1397=""),טבלה20[[#This Row],[CycleNumber]],"")</f>
        <v/>
      </c>
      <c r="Y1398" s="14" t="str">
        <f>IF(OR(טבלה20[[#This Row],[CycleNumber]]&gt;B1399,B1399=""),טבלה20[[#This Row],[CycleNumber]],"")</f>
        <v/>
      </c>
      <c r="Z13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8" t="s">
        <v>21</v>
      </c>
      <c r="AS1398">
        <v>6</v>
      </c>
      <c r="AT1398">
        <v>29</v>
      </c>
      <c r="AU1398">
        <f t="shared" si="45"/>
        <v>0</v>
      </c>
      <c r="AV1398" t="str">
        <f t="shared" si="46"/>
        <v/>
      </c>
    </row>
    <row r="1399" spans="1:48" x14ac:dyDescent="0.25">
      <c r="A1399" t="s">
        <v>21</v>
      </c>
      <c r="B1399">
        <v>8</v>
      </c>
      <c r="C1399">
        <v>0</v>
      </c>
      <c r="D1399">
        <v>1</v>
      </c>
      <c r="E1399">
        <v>0</v>
      </c>
      <c r="F1399">
        <v>28</v>
      </c>
      <c r="G1399">
        <f>טבלה20[[#This Row],[LengthofCycle]]+1</f>
        <v>29</v>
      </c>
      <c r="H1399" t="str">
        <f>IF(טבלה20[[#This Row],[CycleNumber]]&gt;2,IF(AND(טבלה20[[#This Row],[LengthofCycle]]-F1398=F1398-F1397,טבלה20[[#This Row],[LengthofCycle]]-F1398&lt;&gt;0),1,""),"")</f>
        <v/>
      </c>
      <c r="I1399" t="str">
        <f>IF(טבלה20[[#This Row],[דילוג]]=1,SUM(H1399:H1400),"")</f>
        <v/>
      </c>
      <c r="J1399" t="str">
        <f>IF(AND(טבלה20[[#This Row],[CycleNumber]]&gt;B1398,טבלה20[[#This Row],[CycleNumber]]&gt;2),IF(טבלה20[[#This Row],[דילוג]]=1,טבלה20[[#This Row],[LengthofCycle]]-F1398,J1398),"")</f>
        <v/>
      </c>
      <c r="K1399">
        <f>IF(AND(טבלה20[[#This Row],[CycleNumber]]&gt;B1398,טבלה20[[#This Row],[CycleNumber]]&gt;2),IF(טבלה20[[#This Row],[דילוג]]=1,1,IF(MAX(K1397:K1398)=1,1,IF(טבלה20[[#This Row],[LengthofCycle]]-F1398&lt;&gt;טבלה20[[#This Row],[הפרש קבוע אחרון]],0,""))),"")</f>
        <v>0</v>
      </c>
      <c r="L1399" t="str">
        <f>IF(טבלה20[[#This Row],[CycleNumber]]&lt;3,"",IF(טבלה20[[#This Row],[דילוג]]=1,1,IF(L1398="","",IF(טבלה20[[#This Row],[LengthofCycle]]-F1398=טבלה20[[#This Row],[הפרש קבוע אחרון]],1,IF(L1398+1&gt;3,"",L1398+1)))))</f>
        <v/>
      </c>
      <c r="M1399" t="str">
        <f>IF(AND(טבלה20[[#This Row],[פעילות]]=1,L1400=2,L1401=1,B1401&gt;טבלה20[[#This Row],[CycleNumber]]),1,"")</f>
        <v/>
      </c>
      <c r="N1399" t="str">
        <f>IF(AND(טבלה20[[#This Row],[האם יש לאישה וסת דילוג?]]=1,טבלה20[[#This Row],[CycleNumber]]&gt;5),IF(AND(טבלה20[[#This Row],[LengthofCycle]]=F1396,F1398=F1395,F1397=F1394),1,""),"")</f>
        <v/>
      </c>
      <c r="O1399" t="str">
        <f>IF(OR(טבלה20[[#This Row],[פעילות]]="",L1398=""),"",IF(טבלה20[[#This Row],[פעילות]]=1,1,0))</f>
        <v/>
      </c>
      <c r="P1399" t="str">
        <f>IF(AND(טבלה20[[#This Row],[הפרש קבוע אחרון]]&lt;&gt;"",טבלה20[[#This Row],[CycleNumber]]&lt;B1400,B1400&lt;&gt;"",טבלה20[[#This Row],[פעילות]]&lt;4),IF(F1400-טבלה20[[#This Row],[LengthofCycle]]=טבלה20[[#This Row],[הפרש קבוע אחרון]],1,0),"")</f>
        <v/>
      </c>
      <c r="Q1399" s="14" t="str">
        <f>IF(טבלה20[[#This Row],[פעילות]]="","",IF(OR(Q1398="",AND(טבלה20[[#This Row],[דילוג]]=1,L1398=3)),1,Q1398+1))</f>
        <v/>
      </c>
      <c r="R1399" s="14" t="str">
        <f>IF(AND(טבלה20[[#This Row],[מחזורי פעילות]]=3,H1400=1,טבלה20[[#This Row],[הפרש קבוע אחרון]]&lt;&gt;J1400),1,"")</f>
        <v/>
      </c>
      <c r="S1399" s="14" t="str">
        <f>IF(AND(טבלה20[[#This Row],[מחזורי פעילות]]=3,H1400=1,טבלה20[[#This Row],[הפרש קבוע אחרון]]=J1400),1,"")</f>
        <v/>
      </c>
      <c r="T1399" s="14" t="str">
        <f>IF(AND(טבלה20[[#This Row],[דילוג]]=1,טבלה20[[#This Row],[הפרש קבוע אחרון]]=J1398,טבלה20[[#This Row],[מחזורי פעילות]]&gt;1),1,"")</f>
        <v/>
      </c>
      <c r="U1399" s="14" t="str">
        <f>IF(OR(AND(טבלה20[[#This Row],[מחזורי פעילות]]&lt;&gt;"",Q1400=""),AND(טבלה20[[#This Row],[פעילות]]=3,Q1400=1)),טבלה20[[#This Row],[מחזורי פעילות]],"")</f>
        <v/>
      </c>
      <c r="V1399" s="14" t="str">
        <f>IF(טבלה20[[#This Row],[באיזה מחזור נעקר אחרי קביעה?]]&lt;&gt;"",1,"")</f>
        <v/>
      </c>
      <c r="W1399" s="14" t="str">
        <f>IF(AND(טבלה20[[#This Row],[באיזה מחזור נעקר אחרי קביעה?]]&lt;&gt;"",טבלה20[[#This Row],[CycleNumber]]&gt;B1400),טבלה20[[#This Row],[באיזה מחזור נעקר אחרי קביעה?]],"")</f>
        <v/>
      </c>
      <c r="X1399" s="14" t="str">
        <f>IF(AND(טבלה20[[#This Row],[הפרש קבוע אחרון]]&lt;&gt;"",J1398=""),טבלה20[[#This Row],[CycleNumber]],"")</f>
        <v/>
      </c>
      <c r="Y1399" s="14" t="str">
        <f>IF(OR(טבלה20[[#This Row],[CycleNumber]]&gt;B1400,B1400=""),טבלה20[[#This Row],[CycleNumber]],"")</f>
        <v/>
      </c>
      <c r="Z13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399" t="s">
        <v>21</v>
      </c>
      <c r="AS1399">
        <v>7</v>
      </c>
      <c r="AT1399">
        <v>29</v>
      </c>
      <c r="AU1399">
        <f t="shared" si="45"/>
        <v>0</v>
      </c>
      <c r="AV1399" t="str">
        <f t="shared" si="46"/>
        <v/>
      </c>
    </row>
    <row r="1400" spans="1:48" x14ac:dyDescent="0.25">
      <c r="A1400" t="s">
        <v>21</v>
      </c>
      <c r="B1400">
        <v>9</v>
      </c>
      <c r="C1400">
        <v>0</v>
      </c>
      <c r="D1400">
        <v>1</v>
      </c>
      <c r="E1400">
        <v>0</v>
      </c>
      <c r="F1400">
        <v>29</v>
      </c>
      <c r="G1400">
        <f>טבלה20[[#This Row],[LengthofCycle]]+1</f>
        <v>30</v>
      </c>
      <c r="H1400" t="str">
        <f>IF(טבלה20[[#This Row],[CycleNumber]]&gt;2,IF(AND(טבלה20[[#This Row],[LengthofCycle]]-F1399=F1399-F1398,טבלה20[[#This Row],[LengthofCycle]]-F1399&lt;&gt;0),1,""),"")</f>
        <v/>
      </c>
      <c r="I1400" t="str">
        <f>IF(טבלה20[[#This Row],[דילוג]]=1,SUM(H1400:H1401),"")</f>
        <v/>
      </c>
      <c r="J1400" t="str">
        <f>IF(AND(טבלה20[[#This Row],[CycleNumber]]&gt;B1399,טבלה20[[#This Row],[CycleNumber]]&gt;2),IF(טבלה20[[#This Row],[דילוג]]=1,טבלה20[[#This Row],[LengthofCycle]]-F1399,J1399),"")</f>
        <v/>
      </c>
      <c r="K1400">
        <f>IF(AND(טבלה20[[#This Row],[CycleNumber]]&gt;B1399,טבלה20[[#This Row],[CycleNumber]]&gt;2),IF(טבלה20[[#This Row],[דילוג]]=1,1,IF(MAX(K1398:K1399)=1,1,IF(טבלה20[[#This Row],[LengthofCycle]]-F1399&lt;&gt;טבלה20[[#This Row],[הפרש קבוע אחרון]],0,""))),"")</f>
        <v>0</v>
      </c>
      <c r="L1400" t="str">
        <f>IF(טבלה20[[#This Row],[CycleNumber]]&lt;3,"",IF(טבלה20[[#This Row],[דילוג]]=1,1,IF(L1399="","",IF(טבלה20[[#This Row],[LengthofCycle]]-F1399=טבלה20[[#This Row],[הפרש קבוע אחרון]],1,IF(L1399+1&gt;3,"",L1399+1)))))</f>
        <v/>
      </c>
      <c r="M1400" t="str">
        <f>IF(AND(טבלה20[[#This Row],[פעילות]]=1,L1401=2,L1402=1,B1402&gt;טבלה20[[#This Row],[CycleNumber]]),1,"")</f>
        <v/>
      </c>
      <c r="N1400" t="str">
        <f>IF(AND(טבלה20[[#This Row],[האם יש לאישה וסת דילוג?]]=1,טבלה20[[#This Row],[CycleNumber]]&gt;5),IF(AND(טבלה20[[#This Row],[LengthofCycle]]=F1397,F1399=F1396,F1398=F1395),1,""),"")</f>
        <v/>
      </c>
      <c r="O1400" t="str">
        <f>IF(OR(טבלה20[[#This Row],[פעילות]]="",L1399=""),"",IF(טבלה20[[#This Row],[פעילות]]=1,1,0))</f>
        <v/>
      </c>
      <c r="P1400" t="str">
        <f>IF(AND(טבלה20[[#This Row],[הפרש קבוע אחרון]]&lt;&gt;"",טבלה20[[#This Row],[CycleNumber]]&lt;B1401,B1401&lt;&gt;"",טבלה20[[#This Row],[פעילות]]&lt;4),IF(F1401-טבלה20[[#This Row],[LengthofCycle]]=טבלה20[[#This Row],[הפרש קבוע אחרון]],1,0),"")</f>
        <v/>
      </c>
      <c r="Q1400" s="14" t="str">
        <f>IF(טבלה20[[#This Row],[פעילות]]="","",IF(OR(Q1399="",AND(טבלה20[[#This Row],[דילוג]]=1,L1399=3)),1,Q1399+1))</f>
        <v/>
      </c>
      <c r="R1400" s="14" t="str">
        <f>IF(AND(טבלה20[[#This Row],[מחזורי פעילות]]=3,H1401=1,טבלה20[[#This Row],[הפרש קבוע אחרון]]&lt;&gt;J1401),1,"")</f>
        <v/>
      </c>
      <c r="S1400" s="14" t="str">
        <f>IF(AND(טבלה20[[#This Row],[מחזורי פעילות]]=3,H1401=1,טבלה20[[#This Row],[הפרש קבוע אחרון]]=J1401),1,"")</f>
        <v/>
      </c>
      <c r="T1400" s="14" t="str">
        <f>IF(AND(טבלה20[[#This Row],[דילוג]]=1,טבלה20[[#This Row],[הפרש קבוע אחרון]]=J1399,טבלה20[[#This Row],[מחזורי פעילות]]&gt;1),1,"")</f>
        <v/>
      </c>
      <c r="U1400" s="14" t="str">
        <f>IF(OR(AND(טבלה20[[#This Row],[מחזורי פעילות]]&lt;&gt;"",Q1401=""),AND(טבלה20[[#This Row],[פעילות]]=3,Q1401=1)),טבלה20[[#This Row],[מחזורי פעילות]],"")</f>
        <v/>
      </c>
      <c r="V1400" s="14" t="str">
        <f>IF(טבלה20[[#This Row],[באיזה מחזור נעקר אחרי קביעה?]]&lt;&gt;"",1,"")</f>
        <v/>
      </c>
      <c r="W1400" s="14" t="str">
        <f>IF(AND(טבלה20[[#This Row],[באיזה מחזור נעקר אחרי קביעה?]]&lt;&gt;"",טבלה20[[#This Row],[CycleNumber]]&gt;B1401),טבלה20[[#This Row],[באיזה מחזור נעקר אחרי קביעה?]],"")</f>
        <v/>
      </c>
      <c r="X1400" s="14" t="str">
        <f>IF(AND(טבלה20[[#This Row],[הפרש קבוע אחרון]]&lt;&gt;"",J1399=""),טבלה20[[#This Row],[CycleNumber]],"")</f>
        <v/>
      </c>
      <c r="Y1400" s="14" t="str">
        <f>IF(OR(טבלה20[[#This Row],[CycleNumber]]&gt;B1401,B1401=""),טבלה20[[#This Row],[CycleNumber]],"")</f>
        <v/>
      </c>
      <c r="Z14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0" t="s">
        <v>21</v>
      </c>
      <c r="AS1400">
        <v>8</v>
      </c>
      <c r="AT1400">
        <v>28</v>
      </c>
      <c r="AU1400">
        <f t="shared" si="45"/>
        <v>0</v>
      </c>
      <c r="AV1400" t="str">
        <f t="shared" si="46"/>
        <v/>
      </c>
    </row>
    <row r="1401" spans="1:48" x14ac:dyDescent="0.25">
      <c r="A1401" t="s">
        <v>21</v>
      </c>
      <c r="B1401">
        <v>10</v>
      </c>
      <c r="C1401">
        <v>0</v>
      </c>
      <c r="D1401">
        <v>1</v>
      </c>
      <c r="E1401">
        <v>0</v>
      </c>
      <c r="F1401">
        <v>28</v>
      </c>
      <c r="G1401">
        <f>טבלה20[[#This Row],[LengthofCycle]]+1</f>
        <v>29</v>
      </c>
      <c r="H1401" t="str">
        <f>IF(טבלה20[[#This Row],[CycleNumber]]&gt;2,IF(AND(טבלה20[[#This Row],[LengthofCycle]]-F1400=F1400-F1399,טבלה20[[#This Row],[LengthofCycle]]-F1400&lt;&gt;0),1,""),"")</f>
        <v/>
      </c>
      <c r="I1401" t="str">
        <f>IF(טבלה20[[#This Row],[דילוג]]=1,SUM(H1401:H1402),"")</f>
        <v/>
      </c>
      <c r="J1401" t="str">
        <f>IF(AND(טבלה20[[#This Row],[CycleNumber]]&gt;B1400,טבלה20[[#This Row],[CycleNumber]]&gt;2),IF(טבלה20[[#This Row],[דילוג]]=1,טבלה20[[#This Row],[LengthofCycle]]-F1400,J1400),"")</f>
        <v/>
      </c>
      <c r="K1401">
        <f>IF(AND(טבלה20[[#This Row],[CycleNumber]]&gt;B1400,טבלה20[[#This Row],[CycleNumber]]&gt;2),IF(טבלה20[[#This Row],[דילוג]]=1,1,IF(MAX(K1399:K1400)=1,1,IF(טבלה20[[#This Row],[LengthofCycle]]-F1400&lt;&gt;טבלה20[[#This Row],[הפרש קבוע אחרון]],0,""))),"")</f>
        <v>0</v>
      </c>
      <c r="L1401" t="str">
        <f>IF(טבלה20[[#This Row],[CycleNumber]]&lt;3,"",IF(טבלה20[[#This Row],[דילוג]]=1,1,IF(L1400="","",IF(טבלה20[[#This Row],[LengthofCycle]]-F1400=טבלה20[[#This Row],[הפרש קבוע אחרון]],1,IF(L1400+1&gt;3,"",L1400+1)))))</f>
        <v/>
      </c>
      <c r="M1401" t="str">
        <f>IF(AND(טבלה20[[#This Row],[פעילות]]=1,L1402=2,L1403=1,B1403&gt;טבלה20[[#This Row],[CycleNumber]]),1,"")</f>
        <v/>
      </c>
      <c r="N1401" t="str">
        <f>IF(AND(טבלה20[[#This Row],[האם יש לאישה וסת דילוג?]]=1,טבלה20[[#This Row],[CycleNumber]]&gt;5),IF(AND(טבלה20[[#This Row],[LengthofCycle]]=F1398,F1400=F1397,F1399=F1396),1,""),"")</f>
        <v/>
      </c>
      <c r="O1401" t="str">
        <f>IF(OR(טבלה20[[#This Row],[פעילות]]="",L1400=""),"",IF(טבלה20[[#This Row],[פעילות]]=1,1,0))</f>
        <v/>
      </c>
      <c r="P1401" t="str">
        <f>IF(AND(טבלה20[[#This Row],[הפרש קבוע אחרון]]&lt;&gt;"",טבלה20[[#This Row],[CycleNumber]]&lt;B1402,B1402&lt;&gt;"",טבלה20[[#This Row],[פעילות]]&lt;4),IF(F1402-טבלה20[[#This Row],[LengthofCycle]]=טבלה20[[#This Row],[הפרש קבוע אחרון]],1,0),"")</f>
        <v/>
      </c>
      <c r="Q1401" s="14" t="str">
        <f>IF(טבלה20[[#This Row],[פעילות]]="","",IF(OR(Q1400="",AND(טבלה20[[#This Row],[דילוג]]=1,L1400=3)),1,Q1400+1))</f>
        <v/>
      </c>
      <c r="R1401" s="14" t="str">
        <f>IF(AND(טבלה20[[#This Row],[מחזורי פעילות]]=3,H1402=1,טבלה20[[#This Row],[הפרש קבוע אחרון]]&lt;&gt;J1402),1,"")</f>
        <v/>
      </c>
      <c r="S1401" s="14" t="str">
        <f>IF(AND(טבלה20[[#This Row],[מחזורי פעילות]]=3,H1402=1,טבלה20[[#This Row],[הפרש קבוע אחרון]]=J1402),1,"")</f>
        <v/>
      </c>
      <c r="T1401" s="14" t="str">
        <f>IF(AND(טבלה20[[#This Row],[דילוג]]=1,טבלה20[[#This Row],[הפרש קבוע אחרון]]=J1400,טבלה20[[#This Row],[מחזורי פעילות]]&gt;1),1,"")</f>
        <v/>
      </c>
      <c r="U1401" s="14" t="str">
        <f>IF(OR(AND(טבלה20[[#This Row],[מחזורי פעילות]]&lt;&gt;"",Q1402=""),AND(טבלה20[[#This Row],[פעילות]]=3,Q1402=1)),טבלה20[[#This Row],[מחזורי פעילות]],"")</f>
        <v/>
      </c>
      <c r="V1401" s="14" t="str">
        <f>IF(טבלה20[[#This Row],[באיזה מחזור נעקר אחרי קביעה?]]&lt;&gt;"",1,"")</f>
        <v/>
      </c>
      <c r="W1401" s="14" t="str">
        <f>IF(AND(טבלה20[[#This Row],[באיזה מחזור נעקר אחרי קביעה?]]&lt;&gt;"",טבלה20[[#This Row],[CycleNumber]]&gt;B1402),טבלה20[[#This Row],[באיזה מחזור נעקר אחרי קביעה?]],"")</f>
        <v/>
      </c>
      <c r="X1401" s="14" t="str">
        <f>IF(AND(טבלה20[[#This Row],[הפרש קבוע אחרון]]&lt;&gt;"",J1400=""),טבלה20[[#This Row],[CycleNumber]],"")</f>
        <v/>
      </c>
      <c r="Y1401" s="14" t="str">
        <f>IF(OR(טבלה20[[#This Row],[CycleNumber]]&gt;B1402,B1402=""),טבלה20[[#This Row],[CycleNumber]],"")</f>
        <v/>
      </c>
      <c r="Z14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1" t="s">
        <v>21</v>
      </c>
      <c r="AS1401">
        <v>9</v>
      </c>
      <c r="AT1401">
        <v>29</v>
      </c>
      <c r="AU1401">
        <f t="shared" si="45"/>
        <v>0</v>
      </c>
      <c r="AV1401" t="str">
        <f t="shared" si="46"/>
        <v/>
      </c>
    </row>
    <row r="1402" spans="1:48" x14ac:dyDescent="0.25">
      <c r="A1402" t="s">
        <v>21</v>
      </c>
      <c r="B1402">
        <v>11</v>
      </c>
      <c r="C1402">
        <v>0</v>
      </c>
      <c r="D1402">
        <v>1</v>
      </c>
      <c r="E1402">
        <v>0</v>
      </c>
      <c r="F1402">
        <v>29</v>
      </c>
      <c r="G1402">
        <f>טבלה20[[#This Row],[LengthofCycle]]+1</f>
        <v>30</v>
      </c>
      <c r="H1402" t="str">
        <f>IF(טבלה20[[#This Row],[CycleNumber]]&gt;2,IF(AND(טבלה20[[#This Row],[LengthofCycle]]-F1401=F1401-F1400,טבלה20[[#This Row],[LengthofCycle]]-F1401&lt;&gt;0),1,""),"")</f>
        <v/>
      </c>
      <c r="I1402" t="str">
        <f>IF(טבלה20[[#This Row],[דילוג]]=1,SUM(H1402:H1403),"")</f>
        <v/>
      </c>
      <c r="J1402" t="str">
        <f>IF(AND(טבלה20[[#This Row],[CycleNumber]]&gt;B1401,טבלה20[[#This Row],[CycleNumber]]&gt;2),IF(טבלה20[[#This Row],[דילוג]]=1,טבלה20[[#This Row],[LengthofCycle]]-F1401,J1401),"")</f>
        <v/>
      </c>
      <c r="K1402">
        <f>IF(AND(טבלה20[[#This Row],[CycleNumber]]&gt;B1401,טבלה20[[#This Row],[CycleNumber]]&gt;2),IF(טבלה20[[#This Row],[דילוג]]=1,1,IF(MAX(K1400:K1401)=1,1,IF(טבלה20[[#This Row],[LengthofCycle]]-F1401&lt;&gt;טבלה20[[#This Row],[הפרש קבוע אחרון]],0,""))),"")</f>
        <v>0</v>
      </c>
      <c r="L1402" t="str">
        <f>IF(טבלה20[[#This Row],[CycleNumber]]&lt;3,"",IF(טבלה20[[#This Row],[דילוג]]=1,1,IF(L1401="","",IF(טבלה20[[#This Row],[LengthofCycle]]-F1401=טבלה20[[#This Row],[הפרש קבוע אחרון]],1,IF(L1401+1&gt;3,"",L1401+1)))))</f>
        <v/>
      </c>
      <c r="M1402" t="str">
        <f>IF(AND(טבלה20[[#This Row],[פעילות]]=1,L1403=2,L1404=1,B1404&gt;טבלה20[[#This Row],[CycleNumber]]),1,"")</f>
        <v/>
      </c>
      <c r="N1402" t="str">
        <f>IF(AND(טבלה20[[#This Row],[האם יש לאישה וסת דילוג?]]=1,טבלה20[[#This Row],[CycleNumber]]&gt;5),IF(AND(טבלה20[[#This Row],[LengthofCycle]]=F1399,F1401=F1398,F1400=F1397),1,""),"")</f>
        <v/>
      </c>
      <c r="O1402" t="str">
        <f>IF(OR(טבלה20[[#This Row],[פעילות]]="",L1401=""),"",IF(טבלה20[[#This Row],[פעילות]]=1,1,0))</f>
        <v/>
      </c>
      <c r="P1402" t="str">
        <f>IF(AND(טבלה20[[#This Row],[הפרש קבוע אחרון]]&lt;&gt;"",טבלה20[[#This Row],[CycleNumber]]&lt;B1403,B1403&lt;&gt;"",טבלה20[[#This Row],[פעילות]]&lt;4),IF(F1403-טבלה20[[#This Row],[LengthofCycle]]=טבלה20[[#This Row],[הפרש קבוע אחרון]],1,0),"")</f>
        <v/>
      </c>
      <c r="Q1402" s="14" t="str">
        <f>IF(טבלה20[[#This Row],[פעילות]]="","",IF(OR(Q1401="",AND(טבלה20[[#This Row],[דילוג]]=1,L1401=3)),1,Q1401+1))</f>
        <v/>
      </c>
      <c r="R1402" s="14" t="str">
        <f>IF(AND(טבלה20[[#This Row],[מחזורי פעילות]]=3,H1403=1,טבלה20[[#This Row],[הפרש קבוע אחרון]]&lt;&gt;J1403),1,"")</f>
        <v/>
      </c>
      <c r="S1402" s="14" t="str">
        <f>IF(AND(טבלה20[[#This Row],[מחזורי פעילות]]=3,H1403=1,טבלה20[[#This Row],[הפרש קבוע אחרון]]=J1403),1,"")</f>
        <v/>
      </c>
      <c r="T1402" s="14" t="str">
        <f>IF(AND(טבלה20[[#This Row],[דילוג]]=1,טבלה20[[#This Row],[הפרש קבוע אחרון]]=J1401,טבלה20[[#This Row],[מחזורי פעילות]]&gt;1),1,"")</f>
        <v/>
      </c>
      <c r="U1402" s="14" t="str">
        <f>IF(OR(AND(טבלה20[[#This Row],[מחזורי פעילות]]&lt;&gt;"",Q1403=""),AND(טבלה20[[#This Row],[פעילות]]=3,Q1403=1)),טבלה20[[#This Row],[מחזורי פעילות]],"")</f>
        <v/>
      </c>
      <c r="V1402" s="14" t="str">
        <f>IF(טבלה20[[#This Row],[באיזה מחזור נעקר אחרי קביעה?]]&lt;&gt;"",1,"")</f>
        <v/>
      </c>
      <c r="W1402" s="14" t="str">
        <f>IF(AND(טבלה20[[#This Row],[באיזה מחזור נעקר אחרי קביעה?]]&lt;&gt;"",טבלה20[[#This Row],[CycleNumber]]&gt;B1403),טבלה20[[#This Row],[באיזה מחזור נעקר אחרי קביעה?]],"")</f>
        <v/>
      </c>
      <c r="X1402" s="14" t="str">
        <f>IF(AND(טבלה20[[#This Row],[הפרש קבוע אחרון]]&lt;&gt;"",J1401=""),טבלה20[[#This Row],[CycleNumber]],"")</f>
        <v/>
      </c>
      <c r="Y1402" s="14" t="str">
        <f>IF(OR(טבלה20[[#This Row],[CycleNumber]]&gt;B1403,B1403=""),טבלה20[[#This Row],[CycleNumber]],"")</f>
        <v/>
      </c>
      <c r="Z14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2" t="s">
        <v>21</v>
      </c>
      <c r="AS1402">
        <v>10</v>
      </c>
      <c r="AT1402">
        <v>28</v>
      </c>
      <c r="AU1402">
        <f t="shared" si="45"/>
        <v>0</v>
      </c>
      <c r="AV1402" t="str">
        <f t="shared" si="46"/>
        <v/>
      </c>
    </row>
    <row r="1403" spans="1:48" x14ac:dyDescent="0.25">
      <c r="A1403" t="s">
        <v>21</v>
      </c>
      <c r="B1403">
        <v>12</v>
      </c>
      <c r="C1403">
        <v>0</v>
      </c>
      <c r="D1403">
        <v>1</v>
      </c>
      <c r="E1403">
        <v>0</v>
      </c>
      <c r="F1403">
        <v>28</v>
      </c>
      <c r="G1403">
        <f>טבלה20[[#This Row],[LengthofCycle]]+1</f>
        <v>29</v>
      </c>
      <c r="H1403" t="str">
        <f>IF(טבלה20[[#This Row],[CycleNumber]]&gt;2,IF(AND(טבלה20[[#This Row],[LengthofCycle]]-F1402=F1402-F1401,טבלה20[[#This Row],[LengthofCycle]]-F1402&lt;&gt;0),1,""),"")</f>
        <v/>
      </c>
      <c r="I1403" t="str">
        <f>IF(טבלה20[[#This Row],[דילוג]]=1,SUM(H1403:H1404),"")</f>
        <v/>
      </c>
      <c r="J1403" t="str">
        <f>IF(AND(טבלה20[[#This Row],[CycleNumber]]&gt;B1402,טבלה20[[#This Row],[CycleNumber]]&gt;2),IF(טבלה20[[#This Row],[דילוג]]=1,טבלה20[[#This Row],[LengthofCycle]]-F1402,J1402),"")</f>
        <v/>
      </c>
      <c r="K1403">
        <f>IF(AND(טבלה20[[#This Row],[CycleNumber]]&gt;B1402,טבלה20[[#This Row],[CycleNumber]]&gt;2),IF(טבלה20[[#This Row],[דילוג]]=1,1,IF(MAX(K1401:K1402)=1,1,IF(טבלה20[[#This Row],[LengthofCycle]]-F1402&lt;&gt;טבלה20[[#This Row],[הפרש קבוע אחרון]],0,""))),"")</f>
        <v>0</v>
      </c>
      <c r="L1403" t="str">
        <f>IF(טבלה20[[#This Row],[CycleNumber]]&lt;3,"",IF(טבלה20[[#This Row],[דילוג]]=1,1,IF(L1402="","",IF(טבלה20[[#This Row],[LengthofCycle]]-F1402=טבלה20[[#This Row],[הפרש קבוע אחרון]],1,IF(L1402+1&gt;3,"",L1402+1)))))</f>
        <v/>
      </c>
      <c r="M1403" t="str">
        <f>IF(AND(טבלה20[[#This Row],[פעילות]]=1,L1404=2,L1405=1,B1405&gt;טבלה20[[#This Row],[CycleNumber]]),1,"")</f>
        <v/>
      </c>
      <c r="N1403" t="str">
        <f>IF(AND(טבלה20[[#This Row],[האם יש לאישה וסת דילוג?]]=1,טבלה20[[#This Row],[CycleNumber]]&gt;5),IF(AND(טבלה20[[#This Row],[LengthofCycle]]=F1400,F1402=F1399,F1401=F1398),1,""),"")</f>
        <v/>
      </c>
      <c r="O1403" t="str">
        <f>IF(OR(טבלה20[[#This Row],[פעילות]]="",L1402=""),"",IF(טבלה20[[#This Row],[פעילות]]=1,1,0))</f>
        <v/>
      </c>
      <c r="P1403" t="str">
        <f>IF(AND(טבלה20[[#This Row],[הפרש קבוע אחרון]]&lt;&gt;"",טבלה20[[#This Row],[CycleNumber]]&lt;B1404,B1404&lt;&gt;"",טבלה20[[#This Row],[פעילות]]&lt;4),IF(F1404-טבלה20[[#This Row],[LengthofCycle]]=טבלה20[[#This Row],[הפרש קבוע אחרון]],1,0),"")</f>
        <v/>
      </c>
      <c r="Q1403" s="14" t="str">
        <f>IF(טבלה20[[#This Row],[פעילות]]="","",IF(OR(Q1402="",AND(טבלה20[[#This Row],[דילוג]]=1,L1402=3)),1,Q1402+1))</f>
        <v/>
      </c>
      <c r="R1403" s="14" t="str">
        <f>IF(AND(טבלה20[[#This Row],[מחזורי פעילות]]=3,H1404=1,טבלה20[[#This Row],[הפרש קבוע אחרון]]&lt;&gt;J1404),1,"")</f>
        <v/>
      </c>
      <c r="S1403" s="14" t="str">
        <f>IF(AND(טבלה20[[#This Row],[מחזורי פעילות]]=3,H1404=1,טבלה20[[#This Row],[הפרש קבוע אחרון]]=J1404),1,"")</f>
        <v/>
      </c>
      <c r="T1403" s="14" t="str">
        <f>IF(AND(טבלה20[[#This Row],[דילוג]]=1,טבלה20[[#This Row],[הפרש קבוע אחרון]]=J1402,טבלה20[[#This Row],[מחזורי פעילות]]&gt;1),1,"")</f>
        <v/>
      </c>
      <c r="U1403" s="14" t="str">
        <f>IF(OR(AND(טבלה20[[#This Row],[מחזורי פעילות]]&lt;&gt;"",Q1404=""),AND(טבלה20[[#This Row],[פעילות]]=3,Q1404=1)),טבלה20[[#This Row],[מחזורי פעילות]],"")</f>
        <v/>
      </c>
      <c r="V1403" s="14" t="str">
        <f>IF(טבלה20[[#This Row],[באיזה מחזור נעקר אחרי קביעה?]]&lt;&gt;"",1,"")</f>
        <v/>
      </c>
      <c r="W1403" s="14" t="str">
        <f>IF(AND(טבלה20[[#This Row],[באיזה מחזור נעקר אחרי קביעה?]]&lt;&gt;"",טבלה20[[#This Row],[CycleNumber]]&gt;B1404),טבלה20[[#This Row],[באיזה מחזור נעקר אחרי קביעה?]],"")</f>
        <v/>
      </c>
      <c r="X1403" s="14" t="str">
        <f>IF(AND(טבלה20[[#This Row],[הפרש קבוע אחרון]]&lt;&gt;"",J1402=""),טבלה20[[#This Row],[CycleNumber]],"")</f>
        <v/>
      </c>
      <c r="Y1403" s="14" t="str">
        <f>IF(OR(טבלה20[[#This Row],[CycleNumber]]&gt;B1404,B1404=""),טבלה20[[#This Row],[CycleNumber]],"")</f>
        <v/>
      </c>
      <c r="Z14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3" t="s">
        <v>21</v>
      </c>
      <c r="AS1403">
        <v>11</v>
      </c>
      <c r="AT1403">
        <v>29</v>
      </c>
      <c r="AU1403">
        <f t="shared" si="45"/>
        <v>0</v>
      </c>
      <c r="AV1403" t="str">
        <f t="shared" si="46"/>
        <v/>
      </c>
    </row>
    <row r="1404" spans="1:48" x14ac:dyDescent="0.25">
      <c r="A1404" t="s">
        <v>21</v>
      </c>
      <c r="B1404">
        <v>13</v>
      </c>
      <c r="C1404">
        <v>0</v>
      </c>
      <c r="D1404">
        <v>1</v>
      </c>
      <c r="E1404">
        <v>0</v>
      </c>
      <c r="F1404">
        <v>27</v>
      </c>
      <c r="G1404">
        <f>טבלה20[[#This Row],[LengthofCycle]]+1</f>
        <v>28</v>
      </c>
      <c r="H1404">
        <f>IF(טבלה20[[#This Row],[CycleNumber]]&gt;2,IF(AND(טבלה20[[#This Row],[LengthofCycle]]-F1403=F1403-F1402,טבלה20[[#This Row],[LengthofCycle]]-F1403&lt;&gt;0),1,""),"")</f>
        <v>1</v>
      </c>
      <c r="I1404">
        <f>IF(טבלה20[[#This Row],[דילוג]]=1,SUM(H1404:H1405),"")</f>
        <v>1</v>
      </c>
      <c r="J1404">
        <f>IF(AND(טבלה20[[#This Row],[CycleNumber]]&gt;B1403,טבלה20[[#This Row],[CycleNumber]]&gt;2),IF(טבלה20[[#This Row],[דילוג]]=1,טבלה20[[#This Row],[LengthofCycle]]-F1403,J1403),"")</f>
        <v>-1</v>
      </c>
      <c r="K1404">
        <f>IF(AND(טבלה20[[#This Row],[CycleNumber]]&gt;B1403,טבלה20[[#This Row],[CycleNumber]]&gt;2),IF(טבלה20[[#This Row],[דילוג]]=1,1,IF(MAX(K1402:K1403)=1,1,IF(טבלה20[[#This Row],[LengthofCycle]]-F1403&lt;&gt;טבלה20[[#This Row],[הפרש קבוע אחרון]],0,""))),"")</f>
        <v>1</v>
      </c>
      <c r="L1404">
        <f>IF(טבלה20[[#This Row],[CycleNumber]]&lt;3,"",IF(טבלה20[[#This Row],[דילוג]]=1,1,IF(L1403="","",IF(טבלה20[[#This Row],[LengthofCycle]]-F1403=טבלה20[[#This Row],[הפרש קבוע אחרון]],1,IF(L1403+1&gt;3,"",L1403+1)))))</f>
        <v>1</v>
      </c>
      <c r="M1404" t="str">
        <f>IF(AND(טבלה20[[#This Row],[פעילות]]=1,L1405=2,L1406=1,B1406&gt;טבלה20[[#This Row],[CycleNumber]]),1,"")</f>
        <v/>
      </c>
      <c r="N1404" t="str">
        <f>IF(AND(טבלה20[[#This Row],[האם יש לאישה וסת דילוג?]]=1,טבלה20[[#This Row],[CycleNumber]]&gt;5),IF(AND(טבלה20[[#This Row],[LengthofCycle]]=F1401,F1403=F1400,F1402=F1399),1,""),"")</f>
        <v/>
      </c>
      <c r="O1404" t="str">
        <f>IF(OR(טבלה20[[#This Row],[פעילות]]="",L1403=""),"",IF(טבלה20[[#This Row],[פעילות]]=1,1,0))</f>
        <v/>
      </c>
      <c r="P1404" t="str">
        <f>IF(AND(טבלה20[[#This Row],[הפרש קבוע אחרון]]&lt;&gt;"",טבלה20[[#This Row],[CycleNumber]]&lt;B1405,B1405&lt;&gt;"",טבלה20[[#This Row],[פעילות]]&lt;4),IF(F1405-טבלה20[[#This Row],[LengthofCycle]]=טבלה20[[#This Row],[הפרש קבוע אחרון]],1,0),"")</f>
        <v/>
      </c>
      <c r="Q1404" s="14">
        <f>IF(טבלה20[[#This Row],[פעילות]]="","",IF(OR(Q1403="",AND(טבלה20[[#This Row],[דילוג]]=1,L1403=3)),1,Q1403+1))</f>
        <v>1</v>
      </c>
      <c r="R1404" s="14" t="str">
        <f>IF(AND(טבלה20[[#This Row],[מחזורי פעילות]]=3,H1405=1,טבלה20[[#This Row],[הפרש קבוע אחרון]]&lt;&gt;J1405),1,"")</f>
        <v/>
      </c>
      <c r="S1404" s="14" t="str">
        <f>IF(AND(טבלה20[[#This Row],[מחזורי פעילות]]=3,H1405=1,טבלה20[[#This Row],[הפרש קבוע אחרון]]=J1405),1,"")</f>
        <v/>
      </c>
      <c r="T1404" s="14" t="str">
        <f>IF(AND(טבלה20[[#This Row],[דילוג]]=1,טבלה20[[#This Row],[הפרש קבוע אחרון]]=J1403,טבלה20[[#This Row],[מחזורי פעילות]]&gt;1),1,"")</f>
        <v/>
      </c>
      <c r="U1404" s="14">
        <f>IF(OR(AND(טבלה20[[#This Row],[מחזורי פעילות]]&lt;&gt;"",Q1405=""),AND(טבלה20[[#This Row],[פעילות]]=3,Q1405=1)),טבלה20[[#This Row],[מחזורי פעילות]],"")</f>
        <v>1</v>
      </c>
      <c r="V1404" s="14">
        <f>IF(טבלה20[[#This Row],[באיזה מחזור נעקר אחרי קביעה?]]&lt;&gt;"",1,"")</f>
        <v>1</v>
      </c>
      <c r="W1404" s="14">
        <f>IF(AND(טבלה20[[#This Row],[באיזה מחזור נעקר אחרי קביעה?]]&lt;&gt;"",טבלה20[[#This Row],[CycleNumber]]&gt;B1405),טבלה20[[#This Row],[באיזה מחזור נעקר אחרי קביעה?]],"")</f>
        <v>1</v>
      </c>
      <c r="X1404" s="14">
        <f>IF(AND(טבלה20[[#This Row],[הפרש קבוע אחרון]]&lt;&gt;"",J1403=""),טבלה20[[#This Row],[CycleNumber]],"")</f>
        <v>13</v>
      </c>
      <c r="Y1404" s="14">
        <f>IF(OR(טבלה20[[#This Row],[CycleNumber]]&gt;B1405,B1405=""),טבלה20[[#This Row],[CycleNumber]],"")</f>
        <v>13</v>
      </c>
      <c r="Z14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4" t="s">
        <v>21</v>
      </c>
      <c r="AS1404">
        <v>12</v>
      </c>
      <c r="AT1404">
        <v>28</v>
      </c>
      <c r="AU1404">
        <f t="shared" si="45"/>
        <v>0</v>
      </c>
      <c r="AV1404" t="str">
        <f t="shared" si="46"/>
        <v/>
      </c>
    </row>
    <row r="1405" spans="1:48" x14ac:dyDescent="0.25">
      <c r="A1405" t="s">
        <v>113</v>
      </c>
      <c r="B1405">
        <v>1</v>
      </c>
      <c r="C1405">
        <v>0</v>
      </c>
      <c r="D1405">
        <v>1</v>
      </c>
      <c r="E1405">
        <v>0</v>
      </c>
      <c r="F1405">
        <v>24</v>
      </c>
      <c r="G1405">
        <f>טבלה20[[#This Row],[LengthofCycle]]+1</f>
        <v>25</v>
      </c>
      <c r="H1405" t="str">
        <f>IF(טבלה20[[#This Row],[CycleNumber]]&gt;2,IF(AND(טבלה20[[#This Row],[LengthofCycle]]-F1404=F1404-F1403,טבלה20[[#This Row],[LengthofCycle]]-F1404&lt;&gt;0),1,""),"")</f>
        <v/>
      </c>
      <c r="I1405" t="str">
        <f>IF(טבלה20[[#This Row],[דילוג]]=1,SUM(H1405:H1406),"")</f>
        <v/>
      </c>
      <c r="J1405" t="str">
        <f>IF(AND(טבלה20[[#This Row],[CycleNumber]]&gt;B1404,טבלה20[[#This Row],[CycleNumber]]&gt;2),IF(טבלה20[[#This Row],[דילוג]]=1,טבלה20[[#This Row],[LengthofCycle]]-F1404,J1404),"")</f>
        <v/>
      </c>
      <c r="K1405" t="str">
        <f>IF(AND(טבלה20[[#This Row],[CycleNumber]]&gt;B1404,טבלה20[[#This Row],[CycleNumber]]&gt;2),IF(טבלה20[[#This Row],[דילוג]]=1,1,IF(MAX(K1403:K1404)=1,1,IF(טבלה20[[#This Row],[LengthofCycle]]-F1404&lt;&gt;טבלה20[[#This Row],[הפרש קבוע אחרון]],0,""))),"")</f>
        <v/>
      </c>
      <c r="L1405" t="str">
        <f>IF(טבלה20[[#This Row],[CycleNumber]]&lt;3,"",IF(טבלה20[[#This Row],[דילוג]]=1,1,IF(L1404="","",IF(טבלה20[[#This Row],[LengthofCycle]]-F1404=טבלה20[[#This Row],[הפרש קבוע אחרון]],1,IF(L1404+1&gt;3,"",L1404+1)))))</f>
        <v/>
      </c>
      <c r="M1405" t="str">
        <f>IF(AND(טבלה20[[#This Row],[פעילות]]=1,L1406=2,L1407=1,B1407&gt;טבלה20[[#This Row],[CycleNumber]]),1,"")</f>
        <v/>
      </c>
      <c r="N1405" t="str">
        <f>IF(AND(טבלה20[[#This Row],[האם יש לאישה וסת דילוג?]]=1,טבלה20[[#This Row],[CycleNumber]]&gt;5),IF(AND(טבלה20[[#This Row],[LengthofCycle]]=F1402,F1404=F1401,F1403=F1400),1,""),"")</f>
        <v/>
      </c>
      <c r="O1405" t="str">
        <f>IF(OR(טבלה20[[#This Row],[פעילות]]="",L1404=""),"",IF(טבלה20[[#This Row],[פעילות]]=1,1,0))</f>
        <v/>
      </c>
      <c r="P1405" t="str">
        <f>IF(AND(טבלה20[[#This Row],[הפרש קבוע אחרון]]&lt;&gt;"",טבלה20[[#This Row],[CycleNumber]]&lt;B1406,B1406&lt;&gt;"",טבלה20[[#This Row],[פעילות]]&lt;4),IF(F1406-טבלה20[[#This Row],[LengthofCycle]]=טבלה20[[#This Row],[הפרש קבוע אחרון]],1,0),"")</f>
        <v/>
      </c>
      <c r="Q1405" s="14" t="str">
        <f>IF(טבלה20[[#This Row],[פעילות]]="","",IF(OR(Q1404="",AND(טבלה20[[#This Row],[דילוג]]=1,L1404=3)),1,Q1404+1))</f>
        <v/>
      </c>
      <c r="R1405" s="14" t="str">
        <f>IF(AND(טבלה20[[#This Row],[מחזורי פעילות]]=3,H1406=1,טבלה20[[#This Row],[הפרש קבוע אחרון]]&lt;&gt;J1406),1,"")</f>
        <v/>
      </c>
      <c r="S1405" s="14" t="str">
        <f>IF(AND(טבלה20[[#This Row],[מחזורי פעילות]]=3,H1406=1,טבלה20[[#This Row],[הפרש קבוע אחרון]]=J1406),1,"")</f>
        <v/>
      </c>
      <c r="T1405" s="14" t="str">
        <f>IF(AND(טבלה20[[#This Row],[דילוג]]=1,טבלה20[[#This Row],[הפרש קבוע אחרון]]=J1404,טבלה20[[#This Row],[מחזורי פעילות]]&gt;1),1,"")</f>
        <v/>
      </c>
      <c r="U1405" s="14" t="str">
        <f>IF(OR(AND(טבלה20[[#This Row],[מחזורי פעילות]]&lt;&gt;"",Q1406=""),AND(טבלה20[[#This Row],[פעילות]]=3,Q1406=1)),טבלה20[[#This Row],[מחזורי פעילות]],"")</f>
        <v/>
      </c>
      <c r="V1405" s="14" t="str">
        <f>IF(טבלה20[[#This Row],[באיזה מחזור נעקר אחרי קביעה?]]&lt;&gt;"",1,"")</f>
        <v/>
      </c>
      <c r="W1405" s="14" t="str">
        <f>IF(AND(טבלה20[[#This Row],[באיזה מחזור נעקר אחרי קביעה?]]&lt;&gt;"",טבלה20[[#This Row],[CycleNumber]]&gt;B1406),טבלה20[[#This Row],[באיזה מחזור נעקר אחרי קביעה?]],"")</f>
        <v/>
      </c>
      <c r="X1405" s="14" t="str">
        <f>IF(AND(טבלה20[[#This Row],[הפרש קבוע אחרון]]&lt;&gt;"",J1404=""),טבלה20[[#This Row],[CycleNumber]],"")</f>
        <v/>
      </c>
      <c r="Y1405" s="14" t="str">
        <f>IF(OR(טבלה20[[#This Row],[CycleNumber]]&gt;B1406,B1406=""),טבלה20[[#This Row],[CycleNumber]],"")</f>
        <v/>
      </c>
      <c r="Z14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5" t="s">
        <v>21</v>
      </c>
      <c r="AS1405">
        <v>13</v>
      </c>
      <c r="AT1405">
        <v>27</v>
      </c>
      <c r="AU1405">
        <f t="shared" si="45"/>
        <v>1</v>
      </c>
      <c r="AV1405" t="str">
        <f t="shared" si="46"/>
        <v/>
      </c>
    </row>
    <row r="1406" spans="1:48" x14ac:dyDescent="0.25">
      <c r="A1406" t="s">
        <v>113</v>
      </c>
      <c r="B1406">
        <v>2</v>
      </c>
      <c r="C1406">
        <v>0</v>
      </c>
      <c r="D1406">
        <v>1</v>
      </c>
      <c r="E1406">
        <v>0</v>
      </c>
      <c r="F1406">
        <v>29</v>
      </c>
      <c r="G1406">
        <f>טבלה20[[#This Row],[LengthofCycle]]+1</f>
        <v>30</v>
      </c>
      <c r="H1406" t="str">
        <f>IF(טבלה20[[#This Row],[CycleNumber]]&gt;2,IF(AND(טבלה20[[#This Row],[LengthofCycle]]-F1405=F1405-F1404,טבלה20[[#This Row],[LengthofCycle]]-F1405&lt;&gt;0),1,""),"")</f>
        <v/>
      </c>
      <c r="I1406" t="str">
        <f>IF(טבלה20[[#This Row],[דילוג]]=1,SUM(H1406:H1407),"")</f>
        <v/>
      </c>
      <c r="J1406" t="str">
        <f>IF(AND(טבלה20[[#This Row],[CycleNumber]]&gt;B1405,טבלה20[[#This Row],[CycleNumber]]&gt;2),IF(טבלה20[[#This Row],[דילוג]]=1,טבלה20[[#This Row],[LengthofCycle]]-F1405,J1405),"")</f>
        <v/>
      </c>
      <c r="K1406" t="str">
        <f>IF(AND(טבלה20[[#This Row],[CycleNumber]]&gt;B1405,טבלה20[[#This Row],[CycleNumber]]&gt;2),IF(טבלה20[[#This Row],[דילוג]]=1,1,IF(MAX(K1404:K1405)=1,1,IF(טבלה20[[#This Row],[LengthofCycle]]-F1405&lt;&gt;טבלה20[[#This Row],[הפרש קבוע אחרון]],0,""))),"")</f>
        <v/>
      </c>
      <c r="L1406" t="str">
        <f>IF(טבלה20[[#This Row],[CycleNumber]]&lt;3,"",IF(טבלה20[[#This Row],[דילוג]]=1,1,IF(L1405="","",IF(טבלה20[[#This Row],[LengthofCycle]]-F1405=טבלה20[[#This Row],[הפרש קבוע אחרון]],1,IF(L1405+1&gt;3,"",L1405+1)))))</f>
        <v/>
      </c>
      <c r="M1406" t="str">
        <f>IF(AND(טבלה20[[#This Row],[פעילות]]=1,L1407=2,L1408=1,B1408&gt;טבלה20[[#This Row],[CycleNumber]]),1,"")</f>
        <v/>
      </c>
      <c r="N1406" t="str">
        <f>IF(AND(טבלה20[[#This Row],[האם יש לאישה וסת דילוג?]]=1,טבלה20[[#This Row],[CycleNumber]]&gt;5),IF(AND(טבלה20[[#This Row],[LengthofCycle]]=F1403,F1405=F1402,F1404=F1401),1,""),"")</f>
        <v/>
      </c>
      <c r="O1406" t="str">
        <f>IF(OR(טבלה20[[#This Row],[פעילות]]="",L1405=""),"",IF(טבלה20[[#This Row],[פעילות]]=1,1,0))</f>
        <v/>
      </c>
      <c r="P1406" t="str">
        <f>IF(AND(טבלה20[[#This Row],[הפרש קבוע אחרון]]&lt;&gt;"",טבלה20[[#This Row],[CycleNumber]]&lt;B1407,B1407&lt;&gt;"",טבלה20[[#This Row],[פעילות]]&lt;4),IF(F1407-טבלה20[[#This Row],[LengthofCycle]]=טבלה20[[#This Row],[הפרש קבוע אחרון]],1,0),"")</f>
        <v/>
      </c>
      <c r="Q1406" s="14" t="str">
        <f>IF(טבלה20[[#This Row],[פעילות]]="","",IF(OR(Q1405="",AND(טבלה20[[#This Row],[דילוג]]=1,L1405=3)),1,Q1405+1))</f>
        <v/>
      </c>
      <c r="R1406" s="14" t="str">
        <f>IF(AND(טבלה20[[#This Row],[מחזורי פעילות]]=3,H1407=1,טבלה20[[#This Row],[הפרש קבוע אחרון]]&lt;&gt;J1407),1,"")</f>
        <v/>
      </c>
      <c r="S1406" s="14" t="str">
        <f>IF(AND(טבלה20[[#This Row],[מחזורי פעילות]]=3,H1407=1,טבלה20[[#This Row],[הפרש קבוע אחרון]]=J1407),1,"")</f>
        <v/>
      </c>
      <c r="T1406" s="14" t="str">
        <f>IF(AND(טבלה20[[#This Row],[דילוג]]=1,טבלה20[[#This Row],[הפרש קבוע אחרון]]=J1405,טבלה20[[#This Row],[מחזורי פעילות]]&gt;1),1,"")</f>
        <v/>
      </c>
      <c r="U1406" s="14" t="str">
        <f>IF(OR(AND(טבלה20[[#This Row],[מחזורי פעילות]]&lt;&gt;"",Q1407=""),AND(טבלה20[[#This Row],[פעילות]]=3,Q1407=1)),טבלה20[[#This Row],[מחזורי פעילות]],"")</f>
        <v/>
      </c>
      <c r="V1406" s="14" t="str">
        <f>IF(טבלה20[[#This Row],[באיזה מחזור נעקר אחרי קביעה?]]&lt;&gt;"",1,"")</f>
        <v/>
      </c>
      <c r="W1406" s="14" t="str">
        <f>IF(AND(טבלה20[[#This Row],[באיזה מחזור נעקר אחרי קביעה?]]&lt;&gt;"",טבלה20[[#This Row],[CycleNumber]]&gt;B1407),טבלה20[[#This Row],[באיזה מחזור נעקר אחרי קביעה?]],"")</f>
        <v/>
      </c>
      <c r="X1406" s="14" t="str">
        <f>IF(AND(טבלה20[[#This Row],[הפרש קבוע אחרון]]&lt;&gt;"",J1405=""),טבלה20[[#This Row],[CycleNumber]],"")</f>
        <v/>
      </c>
      <c r="Y1406" s="14" t="str">
        <f>IF(OR(טבלה20[[#This Row],[CycleNumber]]&gt;B1407,B1407=""),טבלה20[[#This Row],[CycleNumber]],"")</f>
        <v/>
      </c>
      <c r="Z14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6" t="s">
        <v>113</v>
      </c>
      <c r="AS1406">
        <v>1</v>
      </c>
      <c r="AT1406">
        <v>24</v>
      </c>
      <c r="AU1406" t="str">
        <f t="shared" si="45"/>
        <v/>
      </c>
      <c r="AV1406" t="str">
        <f t="shared" si="46"/>
        <v/>
      </c>
    </row>
    <row r="1407" spans="1:48" x14ac:dyDescent="0.25">
      <c r="A1407" t="s">
        <v>113</v>
      </c>
      <c r="B1407">
        <v>3</v>
      </c>
      <c r="C1407">
        <v>0</v>
      </c>
      <c r="D1407">
        <v>1</v>
      </c>
      <c r="E1407">
        <v>0</v>
      </c>
      <c r="F1407">
        <v>26</v>
      </c>
      <c r="G1407">
        <f>טבלה20[[#This Row],[LengthofCycle]]+1</f>
        <v>27</v>
      </c>
      <c r="H1407" t="str">
        <f>IF(טבלה20[[#This Row],[CycleNumber]]&gt;2,IF(AND(טבלה20[[#This Row],[LengthofCycle]]-F1406=F1406-F1405,טבלה20[[#This Row],[LengthofCycle]]-F1406&lt;&gt;0),1,""),"")</f>
        <v/>
      </c>
      <c r="I1407" t="str">
        <f>IF(טבלה20[[#This Row],[דילוג]]=1,SUM(H1407:H1408),"")</f>
        <v/>
      </c>
      <c r="J1407" t="str">
        <f>IF(AND(טבלה20[[#This Row],[CycleNumber]]&gt;B1406,טבלה20[[#This Row],[CycleNumber]]&gt;2),IF(טבלה20[[#This Row],[דילוג]]=1,טבלה20[[#This Row],[LengthofCycle]]-F1406,J1406),"")</f>
        <v/>
      </c>
      <c r="K1407">
        <f>IF(AND(טבלה20[[#This Row],[CycleNumber]]&gt;B1406,טבלה20[[#This Row],[CycleNumber]]&gt;2),IF(טבלה20[[#This Row],[דילוג]]=1,1,IF(MAX(K1405:K1406)=1,1,IF(טבלה20[[#This Row],[LengthofCycle]]-F1406&lt;&gt;טבלה20[[#This Row],[הפרש קבוע אחרון]],0,""))),"")</f>
        <v>0</v>
      </c>
      <c r="L1407" t="str">
        <f>IF(טבלה20[[#This Row],[CycleNumber]]&lt;3,"",IF(טבלה20[[#This Row],[דילוג]]=1,1,IF(L1406="","",IF(טבלה20[[#This Row],[LengthofCycle]]-F1406=טבלה20[[#This Row],[הפרש קבוע אחרון]],1,IF(L1406+1&gt;3,"",L1406+1)))))</f>
        <v/>
      </c>
      <c r="M1407" t="str">
        <f>IF(AND(טבלה20[[#This Row],[פעילות]]=1,L1408=2,L1409=1,B1409&gt;טבלה20[[#This Row],[CycleNumber]]),1,"")</f>
        <v/>
      </c>
      <c r="N1407" t="str">
        <f>IF(AND(טבלה20[[#This Row],[האם יש לאישה וסת דילוג?]]=1,טבלה20[[#This Row],[CycleNumber]]&gt;5),IF(AND(טבלה20[[#This Row],[LengthofCycle]]=F1404,F1406=F1403,F1405=F1402),1,""),"")</f>
        <v/>
      </c>
      <c r="O1407" t="str">
        <f>IF(OR(טבלה20[[#This Row],[פעילות]]="",L1406=""),"",IF(טבלה20[[#This Row],[פעילות]]=1,1,0))</f>
        <v/>
      </c>
      <c r="P1407" t="str">
        <f>IF(AND(טבלה20[[#This Row],[הפרש קבוע אחרון]]&lt;&gt;"",טבלה20[[#This Row],[CycleNumber]]&lt;B1408,B1408&lt;&gt;"",טבלה20[[#This Row],[פעילות]]&lt;4),IF(F1408-טבלה20[[#This Row],[LengthofCycle]]=טבלה20[[#This Row],[הפרש קבוע אחרון]],1,0),"")</f>
        <v/>
      </c>
      <c r="Q1407" s="14" t="str">
        <f>IF(טבלה20[[#This Row],[פעילות]]="","",IF(OR(Q1406="",AND(טבלה20[[#This Row],[דילוג]]=1,L1406=3)),1,Q1406+1))</f>
        <v/>
      </c>
      <c r="R1407" s="14" t="str">
        <f>IF(AND(טבלה20[[#This Row],[מחזורי פעילות]]=3,H1408=1,טבלה20[[#This Row],[הפרש קבוע אחרון]]&lt;&gt;J1408),1,"")</f>
        <v/>
      </c>
      <c r="S1407" s="14" t="str">
        <f>IF(AND(טבלה20[[#This Row],[מחזורי פעילות]]=3,H1408=1,טבלה20[[#This Row],[הפרש קבוע אחרון]]=J1408),1,"")</f>
        <v/>
      </c>
      <c r="T1407" s="14" t="str">
        <f>IF(AND(טבלה20[[#This Row],[דילוג]]=1,טבלה20[[#This Row],[הפרש קבוע אחרון]]=J1406,טבלה20[[#This Row],[מחזורי פעילות]]&gt;1),1,"")</f>
        <v/>
      </c>
      <c r="U1407" s="14" t="str">
        <f>IF(OR(AND(טבלה20[[#This Row],[מחזורי פעילות]]&lt;&gt;"",Q1408=""),AND(טבלה20[[#This Row],[פעילות]]=3,Q1408=1)),טבלה20[[#This Row],[מחזורי פעילות]],"")</f>
        <v/>
      </c>
      <c r="V1407" s="14" t="str">
        <f>IF(טבלה20[[#This Row],[באיזה מחזור נעקר אחרי קביעה?]]&lt;&gt;"",1,"")</f>
        <v/>
      </c>
      <c r="W1407" s="14" t="str">
        <f>IF(AND(טבלה20[[#This Row],[באיזה מחזור נעקר אחרי קביעה?]]&lt;&gt;"",טבלה20[[#This Row],[CycleNumber]]&gt;B1408),טבלה20[[#This Row],[באיזה מחזור נעקר אחרי קביעה?]],"")</f>
        <v/>
      </c>
      <c r="X1407" s="14" t="str">
        <f>IF(AND(טבלה20[[#This Row],[הפרש קבוע אחרון]]&lt;&gt;"",J1406=""),טבלה20[[#This Row],[CycleNumber]],"")</f>
        <v/>
      </c>
      <c r="Y1407" s="14" t="str">
        <f>IF(OR(טבלה20[[#This Row],[CycleNumber]]&gt;B1408,B1408=""),טבלה20[[#This Row],[CycleNumber]],"")</f>
        <v/>
      </c>
      <c r="Z14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7" t="s">
        <v>113</v>
      </c>
      <c r="AS1407">
        <v>2</v>
      </c>
      <c r="AT1407">
        <v>29</v>
      </c>
      <c r="AU1407" t="str">
        <f t="shared" si="45"/>
        <v/>
      </c>
      <c r="AV1407" t="str">
        <f t="shared" si="46"/>
        <v/>
      </c>
    </row>
    <row r="1408" spans="1:48" x14ac:dyDescent="0.25">
      <c r="A1408" t="s">
        <v>113</v>
      </c>
      <c r="B1408">
        <v>4</v>
      </c>
      <c r="C1408">
        <v>0</v>
      </c>
      <c r="D1408">
        <v>1</v>
      </c>
      <c r="E1408">
        <v>0</v>
      </c>
      <c r="F1408">
        <v>25</v>
      </c>
      <c r="G1408">
        <f>טבלה20[[#This Row],[LengthofCycle]]+1</f>
        <v>26</v>
      </c>
      <c r="H1408" t="str">
        <f>IF(טבלה20[[#This Row],[CycleNumber]]&gt;2,IF(AND(טבלה20[[#This Row],[LengthofCycle]]-F1407=F1407-F1406,טבלה20[[#This Row],[LengthofCycle]]-F1407&lt;&gt;0),1,""),"")</f>
        <v/>
      </c>
      <c r="I1408" t="str">
        <f>IF(טבלה20[[#This Row],[דילוג]]=1,SUM(H1408:H1409),"")</f>
        <v/>
      </c>
      <c r="J1408" t="str">
        <f>IF(AND(טבלה20[[#This Row],[CycleNumber]]&gt;B1407,טבלה20[[#This Row],[CycleNumber]]&gt;2),IF(טבלה20[[#This Row],[דילוג]]=1,טבלה20[[#This Row],[LengthofCycle]]-F1407,J1407),"")</f>
        <v/>
      </c>
      <c r="K1408">
        <f>IF(AND(טבלה20[[#This Row],[CycleNumber]]&gt;B1407,טבלה20[[#This Row],[CycleNumber]]&gt;2),IF(טבלה20[[#This Row],[דילוג]]=1,1,IF(MAX(K1406:K1407)=1,1,IF(טבלה20[[#This Row],[LengthofCycle]]-F1407&lt;&gt;טבלה20[[#This Row],[הפרש קבוע אחרון]],0,""))),"")</f>
        <v>0</v>
      </c>
      <c r="L1408" t="str">
        <f>IF(טבלה20[[#This Row],[CycleNumber]]&lt;3,"",IF(טבלה20[[#This Row],[דילוג]]=1,1,IF(L1407="","",IF(טבלה20[[#This Row],[LengthofCycle]]-F1407=טבלה20[[#This Row],[הפרש קבוע אחרון]],1,IF(L1407+1&gt;3,"",L1407+1)))))</f>
        <v/>
      </c>
      <c r="M1408" t="str">
        <f>IF(AND(טבלה20[[#This Row],[פעילות]]=1,L1409=2,L1410=1,B1410&gt;טבלה20[[#This Row],[CycleNumber]]),1,"")</f>
        <v/>
      </c>
      <c r="N1408" t="str">
        <f>IF(AND(טבלה20[[#This Row],[האם יש לאישה וסת דילוג?]]=1,טבלה20[[#This Row],[CycleNumber]]&gt;5),IF(AND(טבלה20[[#This Row],[LengthofCycle]]=F1405,F1407=F1404,F1406=F1403),1,""),"")</f>
        <v/>
      </c>
      <c r="O1408" t="str">
        <f>IF(OR(טבלה20[[#This Row],[פעילות]]="",L1407=""),"",IF(טבלה20[[#This Row],[פעילות]]=1,1,0))</f>
        <v/>
      </c>
      <c r="P1408" t="str">
        <f>IF(AND(טבלה20[[#This Row],[הפרש קבוע אחרון]]&lt;&gt;"",טבלה20[[#This Row],[CycleNumber]]&lt;B1409,B1409&lt;&gt;"",טבלה20[[#This Row],[פעילות]]&lt;4),IF(F1409-טבלה20[[#This Row],[LengthofCycle]]=טבלה20[[#This Row],[הפרש קבוע אחרון]],1,0),"")</f>
        <v/>
      </c>
      <c r="Q1408" s="14" t="str">
        <f>IF(טבלה20[[#This Row],[פעילות]]="","",IF(OR(Q1407="",AND(טבלה20[[#This Row],[דילוג]]=1,L1407=3)),1,Q1407+1))</f>
        <v/>
      </c>
      <c r="R1408" s="14" t="str">
        <f>IF(AND(טבלה20[[#This Row],[מחזורי פעילות]]=3,H1409=1,טבלה20[[#This Row],[הפרש קבוע אחרון]]&lt;&gt;J1409),1,"")</f>
        <v/>
      </c>
      <c r="S1408" s="14" t="str">
        <f>IF(AND(טבלה20[[#This Row],[מחזורי פעילות]]=3,H1409=1,טבלה20[[#This Row],[הפרש קבוע אחרון]]=J1409),1,"")</f>
        <v/>
      </c>
      <c r="T1408" s="14" t="str">
        <f>IF(AND(טבלה20[[#This Row],[דילוג]]=1,טבלה20[[#This Row],[הפרש קבוע אחרון]]=J1407,טבלה20[[#This Row],[מחזורי פעילות]]&gt;1),1,"")</f>
        <v/>
      </c>
      <c r="U1408" s="14" t="str">
        <f>IF(OR(AND(טבלה20[[#This Row],[מחזורי פעילות]]&lt;&gt;"",Q1409=""),AND(טבלה20[[#This Row],[פעילות]]=3,Q1409=1)),טבלה20[[#This Row],[מחזורי פעילות]],"")</f>
        <v/>
      </c>
      <c r="V1408" s="14" t="str">
        <f>IF(טבלה20[[#This Row],[באיזה מחזור נעקר אחרי קביעה?]]&lt;&gt;"",1,"")</f>
        <v/>
      </c>
      <c r="W1408" s="14" t="str">
        <f>IF(AND(טבלה20[[#This Row],[באיזה מחזור נעקר אחרי קביעה?]]&lt;&gt;"",טבלה20[[#This Row],[CycleNumber]]&gt;B1409),טבלה20[[#This Row],[באיזה מחזור נעקר אחרי קביעה?]],"")</f>
        <v/>
      </c>
      <c r="X1408" s="14" t="str">
        <f>IF(AND(טבלה20[[#This Row],[הפרש קבוע אחרון]]&lt;&gt;"",J1407=""),טבלה20[[#This Row],[CycleNumber]],"")</f>
        <v/>
      </c>
      <c r="Y1408" s="14" t="str">
        <f>IF(OR(טבלה20[[#This Row],[CycleNumber]]&gt;B1409,B1409=""),טבלה20[[#This Row],[CycleNumber]],"")</f>
        <v/>
      </c>
      <c r="Z14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8" t="s">
        <v>113</v>
      </c>
      <c r="AS1408">
        <v>3</v>
      </c>
      <c r="AT1408">
        <v>26</v>
      </c>
      <c r="AU1408">
        <f t="shared" si="45"/>
        <v>0</v>
      </c>
      <c r="AV1408" t="str">
        <f t="shared" si="46"/>
        <v/>
      </c>
    </row>
    <row r="1409" spans="1:48" x14ac:dyDescent="0.25">
      <c r="A1409" t="s">
        <v>113</v>
      </c>
      <c r="B1409">
        <v>5</v>
      </c>
      <c r="C1409">
        <v>0</v>
      </c>
      <c r="D1409">
        <v>1</v>
      </c>
      <c r="E1409">
        <v>0</v>
      </c>
      <c r="F1409">
        <v>31</v>
      </c>
      <c r="G1409">
        <f>טבלה20[[#This Row],[LengthofCycle]]+1</f>
        <v>32</v>
      </c>
      <c r="H1409" t="str">
        <f>IF(טבלה20[[#This Row],[CycleNumber]]&gt;2,IF(AND(טבלה20[[#This Row],[LengthofCycle]]-F1408=F1408-F1407,טבלה20[[#This Row],[LengthofCycle]]-F1408&lt;&gt;0),1,""),"")</f>
        <v/>
      </c>
      <c r="I1409" t="str">
        <f>IF(טבלה20[[#This Row],[דילוג]]=1,SUM(H1409:H1410),"")</f>
        <v/>
      </c>
      <c r="J1409" t="str">
        <f>IF(AND(טבלה20[[#This Row],[CycleNumber]]&gt;B1408,טבלה20[[#This Row],[CycleNumber]]&gt;2),IF(טבלה20[[#This Row],[דילוג]]=1,טבלה20[[#This Row],[LengthofCycle]]-F1408,J1408),"")</f>
        <v/>
      </c>
      <c r="K1409">
        <f>IF(AND(טבלה20[[#This Row],[CycleNumber]]&gt;B1408,טבלה20[[#This Row],[CycleNumber]]&gt;2),IF(טבלה20[[#This Row],[דילוג]]=1,1,IF(MAX(K1407:K1408)=1,1,IF(טבלה20[[#This Row],[LengthofCycle]]-F1408&lt;&gt;טבלה20[[#This Row],[הפרש קבוע אחרון]],0,""))),"")</f>
        <v>0</v>
      </c>
      <c r="L1409" t="str">
        <f>IF(טבלה20[[#This Row],[CycleNumber]]&lt;3,"",IF(טבלה20[[#This Row],[דילוג]]=1,1,IF(L1408="","",IF(טבלה20[[#This Row],[LengthofCycle]]-F1408=טבלה20[[#This Row],[הפרש קבוע אחרון]],1,IF(L1408+1&gt;3,"",L1408+1)))))</f>
        <v/>
      </c>
      <c r="M1409" t="str">
        <f>IF(AND(טבלה20[[#This Row],[פעילות]]=1,L1410=2,L1411=1,B1411&gt;טבלה20[[#This Row],[CycleNumber]]),1,"")</f>
        <v/>
      </c>
      <c r="N1409" t="str">
        <f>IF(AND(טבלה20[[#This Row],[האם יש לאישה וסת דילוג?]]=1,טבלה20[[#This Row],[CycleNumber]]&gt;5),IF(AND(טבלה20[[#This Row],[LengthofCycle]]=F1406,F1408=F1405,F1407=F1404),1,""),"")</f>
        <v/>
      </c>
      <c r="O1409" t="str">
        <f>IF(OR(טבלה20[[#This Row],[פעילות]]="",L1408=""),"",IF(טבלה20[[#This Row],[פעילות]]=1,1,0))</f>
        <v/>
      </c>
      <c r="P1409" t="str">
        <f>IF(AND(טבלה20[[#This Row],[הפרש קבוע אחרון]]&lt;&gt;"",טבלה20[[#This Row],[CycleNumber]]&lt;B1410,B1410&lt;&gt;"",טבלה20[[#This Row],[פעילות]]&lt;4),IF(F1410-טבלה20[[#This Row],[LengthofCycle]]=טבלה20[[#This Row],[הפרש קבוע אחרון]],1,0),"")</f>
        <v/>
      </c>
      <c r="Q1409" s="14" t="str">
        <f>IF(טבלה20[[#This Row],[פעילות]]="","",IF(OR(Q1408="",AND(טבלה20[[#This Row],[דילוג]]=1,L1408=3)),1,Q1408+1))</f>
        <v/>
      </c>
      <c r="R1409" s="14" t="str">
        <f>IF(AND(טבלה20[[#This Row],[מחזורי פעילות]]=3,H1410=1,טבלה20[[#This Row],[הפרש קבוע אחרון]]&lt;&gt;J1410),1,"")</f>
        <v/>
      </c>
      <c r="S1409" s="14" t="str">
        <f>IF(AND(טבלה20[[#This Row],[מחזורי פעילות]]=3,H1410=1,טבלה20[[#This Row],[הפרש קבוע אחרון]]=J1410),1,"")</f>
        <v/>
      </c>
      <c r="T1409" s="14" t="str">
        <f>IF(AND(טבלה20[[#This Row],[דילוג]]=1,טבלה20[[#This Row],[הפרש קבוע אחרון]]=J1408,טבלה20[[#This Row],[מחזורי פעילות]]&gt;1),1,"")</f>
        <v/>
      </c>
      <c r="U1409" s="14" t="str">
        <f>IF(OR(AND(טבלה20[[#This Row],[מחזורי פעילות]]&lt;&gt;"",Q1410=""),AND(טבלה20[[#This Row],[פעילות]]=3,Q1410=1)),טבלה20[[#This Row],[מחזורי פעילות]],"")</f>
        <v/>
      </c>
      <c r="V1409" s="14" t="str">
        <f>IF(טבלה20[[#This Row],[באיזה מחזור נעקר אחרי קביעה?]]&lt;&gt;"",1,"")</f>
        <v/>
      </c>
      <c r="W1409" s="14" t="str">
        <f>IF(AND(טבלה20[[#This Row],[באיזה מחזור נעקר אחרי קביעה?]]&lt;&gt;"",טבלה20[[#This Row],[CycleNumber]]&gt;B1410),טבלה20[[#This Row],[באיזה מחזור נעקר אחרי קביעה?]],"")</f>
        <v/>
      </c>
      <c r="X1409" s="14" t="str">
        <f>IF(AND(טבלה20[[#This Row],[הפרש קבוע אחרון]]&lt;&gt;"",J1408=""),טבלה20[[#This Row],[CycleNumber]],"")</f>
        <v/>
      </c>
      <c r="Y1409" s="14" t="str">
        <f>IF(OR(טבלה20[[#This Row],[CycleNumber]]&gt;B1410,B1410=""),טבלה20[[#This Row],[CycleNumber]],"")</f>
        <v/>
      </c>
      <c r="Z14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09" t="s">
        <v>113</v>
      </c>
      <c r="AS1409">
        <v>4</v>
      </c>
      <c r="AT1409">
        <v>25</v>
      </c>
      <c r="AU1409">
        <f t="shared" si="45"/>
        <v>0</v>
      </c>
      <c r="AV1409" t="str">
        <f t="shared" si="46"/>
        <v/>
      </c>
    </row>
    <row r="1410" spans="1:48" x14ac:dyDescent="0.25">
      <c r="A1410" t="s">
        <v>113</v>
      </c>
      <c r="B1410">
        <v>6</v>
      </c>
      <c r="C1410">
        <v>0</v>
      </c>
      <c r="D1410">
        <v>1</v>
      </c>
      <c r="E1410">
        <v>0</v>
      </c>
      <c r="F1410">
        <v>25</v>
      </c>
      <c r="G1410">
        <f>טבלה20[[#This Row],[LengthofCycle]]+1</f>
        <v>26</v>
      </c>
      <c r="H1410" t="str">
        <f>IF(טבלה20[[#This Row],[CycleNumber]]&gt;2,IF(AND(טבלה20[[#This Row],[LengthofCycle]]-F1409=F1409-F1408,טבלה20[[#This Row],[LengthofCycle]]-F1409&lt;&gt;0),1,""),"")</f>
        <v/>
      </c>
      <c r="I1410" t="str">
        <f>IF(טבלה20[[#This Row],[דילוג]]=1,SUM(H1410:H1411),"")</f>
        <v/>
      </c>
      <c r="J1410" t="str">
        <f>IF(AND(טבלה20[[#This Row],[CycleNumber]]&gt;B1409,טבלה20[[#This Row],[CycleNumber]]&gt;2),IF(טבלה20[[#This Row],[דילוג]]=1,טבלה20[[#This Row],[LengthofCycle]]-F1409,J1409),"")</f>
        <v/>
      </c>
      <c r="K1410">
        <f>IF(AND(טבלה20[[#This Row],[CycleNumber]]&gt;B1409,טבלה20[[#This Row],[CycleNumber]]&gt;2),IF(טבלה20[[#This Row],[דילוג]]=1,1,IF(MAX(K1408:K1409)=1,1,IF(טבלה20[[#This Row],[LengthofCycle]]-F1409&lt;&gt;טבלה20[[#This Row],[הפרש קבוע אחרון]],0,""))),"")</f>
        <v>0</v>
      </c>
      <c r="L1410" t="str">
        <f>IF(טבלה20[[#This Row],[CycleNumber]]&lt;3,"",IF(טבלה20[[#This Row],[דילוג]]=1,1,IF(L1409="","",IF(טבלה20[[#This Row],[LengthofCycle]]-F1409=טבלה20[[#This Row],[הפרש קבוע אחרון]],1,IF(L1409+1&gt;3,"",L1409+1)))))</f>
        <v/>
      </c>
      <c r="M1410" t="str">
        <f>IF(AND(טבלה20[[#This Row],[פעילות]]=1,L1411=2,L1412=1,B1412&gt;טבלה20[[#This Row],[CycleNumber]]),1,"")</f>
        <v/>
      </c>
      <c r="N1410" t="str">
        <f>IF(AND(טבלה20[[#This Row],[האם יש לאישה וסת דילוג?]]=1,טבלה20[[#This Row],[CycleNumber]]&gt;5),IF(AND(טבלה20[[#This Row],[LengthofCycle]]=F1407,F1409=F1406,F1408=F1405),1,""),"")</f>
        <v/>
      </c>
      <c r="O1410" t="str">
        <f>IF(OR(טבלה20[[#This Row],[פעילות]]="",L1409=""),"",IF(טבלה20[[#This Row],[פעילות]]=1,1,0))</f>
        <v/>
      </c>
      <c r="P1410" t="str">
        <f>IF(AND(טבלה20[[#This Row],[הפרש קבוע אחרון]]&lt;&gt;"",טבלה20[[#This Row],[CycleNumber]]&lt;B1411,B1411&lt;&gt;"",טבלה20[[#This Row],[פעילות]]&lt;4),IF(F1411-טבלה20[[#This Row],[LengthofCycle]]=טבלה20[[#This Row],[הפרש קבוע אחרון]],1,0),"")</f>
        <v/>
      </c>
      <c r="Q1410" s="14" t="str">
        <f>IF(טבלה20[[#This Row],[פעילות]]="","",IF(OR(Q1409="",AND(טבלה20[[#This Row],[דילוג]]=1,L1409=3)),1,Q1409+1))</f>
        <v/>
      </c>
      <c r="R1410" s="14" t="str">
        <f>IF(AND(טבלה20[[#This Row],[מחזורי פעילות]]=3,H1411=1,טבלה20[[#This Row],[הפרש קבוע אחרון]]&lt;&gt;J1411),1,"")</f>
        <v/>
      </c>
      <c r="S1410" s="14" t="str">
        <f>IF(AND(טבלה20[[#This Row],[מחזורי פעילות]]=3,H1411=1,טבלה20[[#This Row],[הפרש קבוע אחרון]]=J1411),1,"")</f>
        <v/>
      </c>
      <c r="T1410" s="14" t="str">
        <f>IF(AND(טבלה20[[#This Row],[דילוג]]=1,טבלה20[[#This Row],[הפרש קבוע אחרון]]=J1409,טבלה20[[#This Row],[מחזורי פעילות]]&gt;1),1,"")</f>
        <v/>
      </c>
      <c r="U1410" s="14" t="str">
        <f>IF(OR(AND(טבלה20[[#This Row],[מחזורי פעילות]]&lt;&gt;"",Q1411=""),AND(טבלה20[[#This Row],[פעילות]]=3,Q1411=1)),טבלה20[[#This Row],[מחזורי פעילות]],"")</f>
        <v/>
      </c>
      <c r="V1410" s="14" t="str">
        <f>IF(טבלה20[[#This Row],[באיזה מחזור נעקר אחרי קביעה?]]&lt;&gt;"",1,"")</f>
        <v/>
      </c>
      <c r="W1410" s="14" t="str">
        <f>IF(AND(טבלה20[[#This Row],[באיזה מחזור נעקר אחרי קביעה?]]&lt;&gt;"",טבלה20[[#This Row],[CycleNumber]]&gt;B1411),טבלה20[[#This Row],[באיזה מחזור נעקר אחרי קביעה?]],"")</f>
        <v/>
      </c>
      <c r="X1410" s="14" t="str">
        <f>IF(AND(טבלה20[[#This Row],[הפרש קבוע אחרון]]&lt;&gt;"",J1409=""),טבלה20[[#This Row],[CycleNumber]],"")</f>
        <v/>
      </c>
      <c r="Y1410" s="14" t="str">
        <f>IF(OR(טבלה20[[#This Row],[CycleNumber]]&gt;B1411,B1411=""),טבלה20[[#This Row],[CycleNumber]],"")</f>
        <v/>
      </c>
      <c r="Z14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0" t="s">
        <v>113</v>
      </c>
      <c r="AS1410">
        <v>5</v>
      </c>
      <c r="AT1410">
        <v>31</v>
      </c>
      <c r="AU1410">
        <f t="shared" si="45"/>
        <v>0</v>
      </c>
      <c r="AV1410" t="str">
        <f t="shared" si="46"/>
        <v/>
      </c>
    </row>
    <row r="1411" spans="1:48" x14ac:dyDescent="0.25">
      <c r="A1411" t="s">
        <v>113</v>
      </c>
      <c r="B1411">
        <v>7</v>
      </c>
      <c r="C1411">
        <v>0</v>
      </c>
      <c r="D1411">
        <v>1</v>
      </c>
      <c r="E1411">
        <v>0</v>
      </c>
      <c r="F1411">
        <v>26</v>
      </c>
      <c r="G1411">
        <f>טבלה20[[#This Row],[LengthofCycle]]+1</f>
        <v>27</v>
      </c>
      <c r="H1411" t="str">
        <f>IF(טבלה20[[#This Row],[CycleNumber]]&gt;2,IF(AND(טבלה20[[#This Row],[LengthofCycle]]-F1410=F1410-F1409,טבלה20[[#This Row],[LengthofCycle]]-F1410&lt;&gt;0),1,""),"")</f>
        <v/>
      </c>
      <c r="I1411" t="str">
        <f>IF(טבלה20[[#This Row],[דילוג]]=1,SUM(H1411:H1412),"")</f>
        <v/>
      </c>
      <c r="J1411" t="str">
        <f>IF(AND(טבלה20[[#This Row],[CycleNumber]]&gt;B1410,טבלה20[[#This Row],[CycleNumber]]&gt;2),IF(טבלה20[[#This Row],[דילוג]]=1,טבלה20[[#This Row],[LengthofCycle]]-F1410,J1410),"")</f>
        <v/>
      </c>
      <c r="K1411">
        <f>IF(AND(טבלה20[[#This Row],[CycleNumber]]&gt;B1410,טבלה20[[#This Row],[CycleNumber]]&gt;2),IF(טבלה20[[#This Row],[דילוג]]=1,1,IF(MAX(K1409:K1410)=1,1,IF(טבלה20[[#This Row],[LengthofCycle]]-F1410&lt;&gt;טבלה20[[#This Row],[הפרש קבוע אחרון]],0,""))),"")</f>
        <v>0</v>
      </c>
      <c r="L1411" t="str">
        <f>IF(טבלה20[[#This Row],[CycleNumber]]&lt;3,"",IF(טבלה20[[#This Row],[דילוג]]=1,1,IF(L1410="","",IF(טבלה20[[#This Row],[LengthofCycle]]-F1410=טבלה20[[#This Row],[הפרש קבוע אחרון]],1,IF(L1410+1&gt;3,"",L1410+1)))))</f>
        <v/>
      </c>
      <c r="M1411" t="str">
        <f>IF(AND(טבלה20[[#This Row],[פעילות]]=1,L1412=2,L1413=1,B1413&gt;טבלה20[[#This Row],[CycleNumber]]),1,"")</f>
        <v/>
      </c>
      <c r="N1411" t="str">
        <f>IF(AND(טבלה20[[#This Row],[האם יש לאישה וסת דילוג?]]=1,טבלה20[[#This Row],[CycleNumber]]&gt;5),IF(AND(טבלה20[[#This Row],[LengthofCycle]]=F1408,F1410=F1407,F1409=F1406),1,""),"")</f>
        <v/>
      </c>
      <c r="O1411" t="str">
        <f>IF(OR(טבלה20[[#This Row],[פעילות]]="",L1410=""),"",IF(טבלה20[[#This Row],[פעילות]]=1,1,0))</f>
        <v/>
      </c>
      <c r="P1411" t="str">
        <f>IF(AND(טבלה20[[#This Row],[הפרש קבוע אחרון]]&lt;&gt;"",טבלה20[[#This Row],[CycleNumber]]&lt;B1412,B1412&lt;&gt;"",טבלה20[[#This Row],[פעילות]]&lt;4),IF(F1412-טבלה20[[#This Row],[LengthofCycle]]=טבלה20[[#This Row],[הפרש קבוע אחרון]],1,0),"")</f>
        <v/>
      </c>
      <c r="Q1411" s="14" t="str">
        <f>IF(טבלה20[[#This Row],[פעילות]]="","",IF(OR(Q1410="",AND(טבלה20[[#This Row],[דילוג]]=1,L1410=3)),1,Q1410+1))</f>
        <v/>
      </c>
      <c r="R1411" s="14" t="str">
        <f>IF(AND(טבלה20[[#This Row],[מחזורי פעילות]]=3,H1412=1,טבלה20[[#This Row],[הפרש קבוע אחרון]]&lt;&gt;J1412),1,"")</f>
        <v/>
      </c>
      <c r="S1411" s="14" t="str">
        <f>IF(AND(טבלה20[[#This Row],[מחזורי פעילות]]=3,H1412=1,טבלה20[[#This Row],[הפרש קבוע אחרון]]=J1412),1,"")</f>
        <v/>
      </c>
      <c r="T1411" s="14" t="str">
        <f>IF(AND(טבלה20[[#This Row],[דילוג]]=1,טבלה20[[#This Row],[הפרש קבוע אחרון]]=J1410,טבלה20[[#This Row],[מחזורי פעילות]]&gt;1),1,"")</f>
        <v/>
      </c>
      <c r="U1411" s="14" t="str">
        <f>IF(OR(AND(טבלה20[[#This Row],[מחזורי פעילות]]&lt;&gt;"",Q1412=""),AND(טבלה20[[#This Row],[פעילות]]=3,Q1412=1)),טבלה20[[#This Row],[מחזורי פעילות]],"")</f>
        <v/>
      </c>
      <c r="V1411" s="14" t="str">
        <f>IF(טבלה20[[#This Row],[באיזה מחזור נעקר אחרי קביעה?]]&lt;&gt;"",1,"")</f>
        <v/>
      </c>
      <c r="W1411" s="14" t="str">
        <f>IF(AND(טבלה20[[#This Row],[באיזה מחזור נעקר אחרי קביעה?]]&lt;&gt;"",טבלה20[[#This Row],[CycleNumber]]&gt;B1412),טבלה20[[#This Row],[באיזה מחזור נעקר אחרי קביעה?]],"")</f>
        <v/>
      </c>
      <c r="X1411" s="14" t="str">
        <f>IF(AND(טבלה20[[#This Row],[הפרש קבוע אחרון]]&lt;&gt;"",J1410=""),טבלה20[[#This Row],[CycleNumber]],"")</f>
        <v/>
      </c>
      <c r="Y1411" s="14" t="str">
        <f>IF(OR(טבלה20[[#This Row],[CycleNumber]]&gt;B1412,B1412=""),טבלה20[[#This Row],[CycleNumber]],"")</f>
        <v/>
      </c>
      <c r="Z14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1" t="s">
        <v>113</v>
      </c>
      <c r="AS1411">
        <v>6</v>
      </c>
      <c r="AT1411">
        <v>25</v>
      </c>
      <c r="AU1411">
        <f t="shared" si="45"/>
        <v>0</v>
      </c>
      <c r="AV1411" t="str">
        <f t="shared" si="46"/>
        <v/>
      </c>
    </row>
    <row r="1412" spans="1:48" x14ac:dyDescent="0.25">
      <c r="A1412" t="s">
        <v>113</v>
      </c>
      <c r="B1412">
        <v>8</v>
      </c>
      <c r="C1412">
        <v>0</v>
      </c>
      <c r="D1412">
        <v>1</v>
      </c>
      <c r="E1412">
        <v>0</v>
      </c>
      <c r="F1412">
        <v>27</v>
      </c>
      <c r="G1412">
        <f>טבלה20[[#This Row],[LengthofCycle]]+1</f>
        <v>28</v>
      </c>
      <c r="H1412">
        <f>IF(טבלה20[[#This Row],[CycleNumber]]&gt;2,IF(AND(טבלה20[[#This Row],[LengthofCycle]]-F1411=F1411-F1410,טבלה20[[#This Row],[LengthofCycle]]-F1411&lt;&gt;0),1,""),"")</f>
        <v>1</v>
      </c>
      <c r="I1412">
        <f>IF(טבלה20[[#This Row],[דילוג]]=1,SUM(H1412:H1413),"")</f>
        <v>1</v>
      </c>
      <c r="J1412">
        <f>IF(AND(טבלה20[[#This Row],[CycleNumber]]&gt;B1411,טבלה20[[#This Row],[CycleNumber]]&gt;2),IF(טבלה20[[#This Row],[דילוג]]=1,טבלה20[[#This Row],[LengthofCycle]]-F1411,J1411),"")</f>
        <v>1</v>
      </c>
      <c r="K1412">
        <f>IF(AND(טבלה20[[#This Row],[CycleNumber]]&gt;B1411,טבלה20[[#This Row],[CycleNumber]]&gt;2),IF(טבלה20[[#This Row],[דילוג]]=1,1,IF(MAX(K1410:K1411)=1,1,IF(טבלה20[[#This Row],[LengthofCycle]]-F1411&lt;&gt;טבלה20[[#This Row],[הפרש קבוע אחרון]],0,""))),"")</f>
        <v>1</v>
      </c>
      <c r="L1412">
        <f>IF(טבלה20[[#This Row],[CycleNumber]]&lt;3,"",IF(טבלה20[[#This Row],[דילוג]]=1,1,IF(L1411="","",IF(טבלה20[[#This Row],[LengthofCycle]]-F1411=טבלה20[[#This Row],[הפרש קבוע אחרון]],1,IF(L1411+1&gt;3,"",L1411+1)))))</f>
        <v>1</v>
      </c>
      <c r="M1412" t="str">
        <f>IF(AND(טבלה20[[#This Row],[פעילות]]=1,L1413=2,L1414=1,B1414&gt;טבלה20[[#This Row],[CycleNumber]]),1,"")</f>
        <v/>
      </c>
      <c r="N1412" t="str">
        <f>IF(AND(טבלה20[[#This Row],[האם יש לאישה וסת דילוג?]]=1,טבלה20[[#This Row],[CycleNumber]]&gt;5),IF(AND(טבלה20[[#This Row],[LengthofCycle]]=F1409,F1411=F1408,F1410=F1407),1,""),"")</f>
        <v/>
      </c>
      <c r="O1412" t="str">
        <f>IF(OR(טבלה20[[#This Row],[פעילות]]="",L1411=""),"",IF(טבלה20[[#This Row],[פעילות]]=1,1,0))</f>
        <v/>
      </c>
      <c r="P1412">
        <f>IF(AND(טבלה20[[#This Row],[הפרש קבוע אחרון]]&lt;&gt;"",טבלה20[[#This Row],[CycleNumber]]&lt;B1413,B1413&lt;&gt;"",טבלה20[[#This Row],[פעילות]]&lt;4),IF(F1413-טבלה20[[#This Row],[LengthofCycle]]=טבלה20[[#This Row],[הפרש קבוע אחרון]],1,0),"")</f>
        <v>0</v>
      </c>
      <c r="Q1412" s="14">
        <f>IF(טבלה20[[#This Row],[פעילות]]="","",IF(OR(Q1411="",AND(טבלה20[[#This Row],[דילוג]]=1,L1411=3)),1,Q1411+1))</f>
        <v>1</v>
      </c>
      <c r="R1412" s="14" t="str">
        <f>IF(AND(טבלה20[[#This Row],[מחזורי פעילות]]=3,H1413=1,טבלה20[[#This Row],[הפרש קבוע אחרון]]&lt;&gt;J1413),1,"")</f>
        <v/>
      </c>
      <c r="S1412" s="14" t="str">
        <f>IF(AND(טבלה20[[#This Row],[מחזורי פעילות]]=3,H1413=1,טבלה20[[#This Row],[הפרש קבוע אחרון]]=J1413),1,"")</f>
        <v/>
      </c>
      <c r="T1412" s="14" t="str">
        <f>IF(AND(טבלה20[[#This Row],[דילוג]]=1,טבלה20[[#This Row],[הפרש קבוע אחרון]]=J1411,טבלה20[[#This Row],[מחזורי פעילות]]&gt;1),1,"")</f>
        <v/>
      </c>
      <c r="U1412" s="14" t="str">
        <f>IF(OR(AND(טבלה20[[#This Row],[מחזורי פעילות]]&lt;&gt;"",Q1413=""),AND(טבלה20[[#This Row],[פעילות]]=3,Q1413=1)),טבלה20[[#This Row],[מחזורי פעילות]],"")</f>
        <v/>
      </c>
      <c r="V1412" s="14" t="str">
        <f>IF(טבלה20[[#This Row],[באיזה מחזור נעקר אחרי קביעה?]]&lt;&gt;"",1,"")</f>
        <v/>
      </c>
      <c r="W1412" s="14" t="str">
        <f>IF(AND(טבלה20[[#This Row],[באיזה מחזור נעקר אחרי קביעה?]]&lt;&gt;"",טבלה20[[#This Row],[CycleNumber]]&gt;B1413),טבלה20[[#This Row],[באיזה מחזור נעקר אחרי קביעה?]],"")</f>
        <v/>
      </c>
      <c r="X1412" s="14">
        <f>IF(AND(טבלה20[[#This Row],[הפרש קבוע אחרון]]&lt;&gt;"",J1411=""),טבלה20[[#This Row],[CycleNumber]],"")</f>
        <v>8</v>
      </c>
      <c r="Y1412" s="14" t="str">
        <f>IF(OR(טבלה20[[#This Row],[CycleNumber]]&gt;B1413,B1413=""),טבלה20[[#This Row],[CycleNumber]],"")</f>
        <v/>
      </c>
      <c r="Z14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2" t="s">
        <v>113</v>
      </c>
      <c r="AS1412">
        <v>7</v>
      </c>
      <c r="AT1412">
        <v>26</v>
      </c>
      <c r="AU1412">
        <f t="shared" si="45"/>
        <v>0</v>
      </c>
      <c r="AV1412" t="str">
        <f t="shared" si="46"/>
        <v/>
      </c>
    </row>
    <row r="1413" spans="1:48" x14ac:dyDescent="0.25">
      <c r="A1413" t="s">
        <v>113</v>
      </c>
      <c r="B1413">
        <v>9</v>
      </c>
      <c r="C1413">
        <v>0</v>
      </c>
      <c r="D1413">
        <v>1</v>
      </c>
      <c r="E1413">
        <v>0</v>
      </c>
      <c r="F1413">
        <v>26</v>
      </c>
      <c r="G1413">
        <f>טבלה20[[#This Row],[LengthofCycle]]+1</f>
        <v>27</v>
      </c>
      <c r="H1413" t="str">
        <f>IF(טבלה20[[#This Row],[CycleNumber]]&gt;2,IF(AND(טבלה20[[#This Row],[LengthofCycle]]-F1412=F1412-F1411,טבלה20[[#This Row],[LengthofCycle]]-F1412&lt;&gt;0),1,""),"")</f>
        <v/>
      </c>
      <c r="I1413" t="str">
        <f>IF(טבלה20[[#This Row],[דילוג]]=1,SUM(H1413:H1414),"")</f>
        <v/>
      </c>
      <c r="J1413">
        <f>IF(AND(טבלה20[[#This Row],[CycleNumber]]&gt;B1412,טבלה20[[#This Row],[CycleNumber]]&gt;2),IF(טבלה20[[#This Row],[דילוג]]=1,טבלה20[[#This Row],[LengthofCycle]]-F1412,J1412),"")</f>
        <v>1</v>
      </c>
      <c r="K1413">
        <f>IF(AND(טבלה20[[#This Row],[CycleNumber]]&gt;B1412,טבלה20[[#This Row],[CycleNumber]]&gt;2),IF(טבלה20[[#This Row],[דילוג]]=1,1,IF(MAX(K1411:K1412)=1,1,IF(טבלה20[[#This Row],[LengthofCycle]]-F1412&lt;&gt;טבלה20[[#This Row],[הפרש קבוע אחרון]],0,""))),"")</f>
        <v>1</v>
      </c>
      <c r="L1413">
        <f>IF(טבלה20[[#This Row],[CycleNumber]]&lt;3,"",IF(טבלה20[[#This Row],[דילוג]]=1,1,IF(L1412="","",IF(טבלה20[[#This Row],[LengthofCycle]]-F1412=טבלה20[[#This Row],[הפרש קבוע אחרון]],1,IF(L1412+1&gt;3,"",L1412+1)))))</f>
        <v>2</v>
      </c>
      <c r="M1413" t="str">
        <f>IF(AND(טבלה20[[#This Row],[פעילות]]=1,L1414=2,L1415=1,B1415&gt;טבלה20[[#This Row],[CycleNumber]]),1,"")</f>
        <v/>
      </c>
      <c r="N1413" t="str">
        <f>IF(AND(טבלה20[[#This Row],[האם יש לאישה וסת דילוג?]]=1,טבלה20[[#This Row],[CycleNumber]]&gt;5),IF(AND(טבלה20[[#This Row],[LengthofCycle]]=F1410,F1412=F1409,F1411=F1408),1,""),"")</f>
        <v/>
      </c>
      <c r="O1413">
        <f>IF(OR(טבלה20[[#This Row],[פעילות]]="",L1412=""),"",IF(טבלה20[[#This Row],[פעילות]]=1,1,0))</f>
        <v>0</v>
      </c>
      <c r="P1413">
        <f>IF(AND(טבלה20[[#This Row],[הפרש קבוע אחרון]]&lt;&gt;"",טבלה20[[#This Row],[CycleNumber]]&lt;B1414,B1414&lt;&gt;"",טבלה20[[#This Row],[פעילות]]&lt;4),IF(F1414-טבלה20[[#This Row],[LengthofCycle]]=טבלה20[[#This Row],[הפרש קבוע אחרון]],1,0),"")</f>
        <v>0</v>
      </c>
      <c r="Q1413" s="14">
        <f>IF(טבלה20[[#This Row],[פעילות]]="","",IF(OR(Q1412="",AND(טבלה20[[#This Row],[דילוג]]=1,L1412=3)),1,Q1412+1))</f>
        <v>2</v>
      </c>
      <c r="R1413" s="14" t="str">
        <f>IF(AND(טבלה20[[#This Row],[מחזורי פעילות]]=3,H1414=1,טבלה20[[#This Row],[הפרש קבוע אחרון]]&lt;&gt;J1414),1,"")</f>
        <v/>
      </c>
      <c r="S1413" s="14" t="str">
        <f>IF(AND(טבלה20[[#This Row],[מחזורי פעילות]]=3,H1414=1,טבלה20[[#This Row],[הפרש קבוע אחרון]]=J1414),1,"")</f>
        <v/>
      </c>
      <c r="T1413" s="14" t="str">
        <f>IF(AND(טבלה20[[#This Row],[דילוג]]=1,טבלה20[[#This Row],[הפרש קבוע אחרון]]=J1412,טבלה20[[#This Row],[מחזורי פעילות]]&gt;1),1,"")</f>
        <v/>
      </c>
      <c r="U1413" s="14" t="str">
        <f>IF(OR(AND(טבלה20[[#This Row],[מחזורי פעילות]]&lt;&gt;"",Q1414=""),AND(טבלה20[[#This Row],[פעילות]]=3,Q1414=1)),טבלה20[[#This Row],[מחזורי פעילות]],"")</f>
        <v/>
      </c>
      <c r="V1413" s="14" t="str">
        <f>IF(טבלה20[[#This Row],[באיזה מחזור נעקר אחרי קביעה?]]&lt;&gt;"",1,"")</f>
        <v/>
      </c>
      <c r="W1413" s="14" t="str">
        <f>IF(AND(טבלה20[[#This Row],[באיזה מחזור נעקר אחרי קביעה?]]&lt;&gt;"",טבלה20[[#This Row],[CycleNumber]]&gt;B1414),טבלה20[[#This Row],[באיזה מחזור נעקר אחרי קביעה?]],"")</f>
        <v/>
      </c>
      <c r="X1413" s="14" t="str">
        <f>IF(AND(טבלה20[[#This Row],[הפרש קבוע אחרון]]&lt;&gt;"",J1412=""),טבלה20[[#This Row],[CycleNumber]],"")</f>
        <v/>
      </c>
      <c r="Y1413" s="14" t="str">
        <f>IF(OR(טבלה20[[#This Row],[CycleNumber]]&gt;B1414,B1414=""),טבלה20[[#This Row],[CycleNumber]],"")</f>
        <v/>
      </c>
      <c r="Z14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3" t="s">
        <v>113</v>
      </c>
      <c r="AS1413">
        <v>8</v>
      </c>
      <c r="AT1413">
        <v>27</v>
      </c>
      <c r="AU1413">
        <f t="shared" ref="AU1413:AU1476" si="47">IF(AS1413=AS1411+2,IF(AND(AT1411-AT1412=AT1412-AT1413,AT1411-AT1412&lt;&gt;0),1,0),"")</f>
        <v>1</v>
      </c>
      <c r="AV1413" t="str">
        <f t="shared" si="46"/>
        <v/>
      </c>
    </row>
    <row r="1414" spans="1:48" x14ac:dyDescent="0.25">
      <c r="A1414" t="s">
        <v>113</v>
      </c>
      <c r="B1414">
        <v>10</v>
      </c>
      <c r="C1414">
        <v>0</v>
      </c>
      <c r="D1414">
        <v>1</v>
      </c>
      <c r="E1414">
        <v>0</v>
      </c>
      <c r="F1414">
        <v>26</v>
      </c>
      <c r="G1414">
        <f>טבלה20[[#This Row],[LengthofCycle]]+1</f>
        <v>27</v>
      </c>
      <c r="H1414" t="str">
        <f>IF(טבלה20[[#This Row],[CycleNumber]]&gt;2,IF(AND(טבלה20[[#This Row],[LengthofCycle]]-F1413=F1413-F1412,טבלה20[[#This Row],[LengthofCycle]]-F1413&lt;&gt;0),1,""),"")</f>
        <v/>
      </c>
      <c r="I1414" t="str">
        <f>IF(טבלה20[[#This Row],[דילוג]]=1,SUM(H1414:H1415),"")</f>
        <v/>
      </c>
      <c r="J1414">
        <f>IF(AND(טבלה20[[#This Row],[CycleNumber]]&gt;B1413,טבלה20[[#This Row],[CycleNumber]]&gt;2),IF(טבלה20[[#This Row],[דילוג]]=1,טבלה20[[#This Row],[LengthofCycle]]-F1413,J1413),"")</f>
        <v>1</v>
      </c>
      <c r="K1414">
        <f>IF(AND(טבלה20[[#This Row],[CycleNumber]]&gt;B1413,טבלה20[[#This Row],[CycleNumber]]&gt;2),IF(טבלה20[[#This Row],[דילוג]]=1,1,IF(MAX(K1412:K1413)=1,1,IF(טבלה20[[#This Row],[LengthofCycle]]-F1413&lt;&gt;טבלה20[[#This Row],[הפרש קבוע אחרון]],0,""))),"")</f>
        <v>1</v>
      </c>
      <c r="L1414">
        <f>IF(טבלה20[[#This Row],[CycleNumber]]&lt;3,"",IF(טבלה20[[#This Row],[דילוג]]=1,1,IF(L1413="","",IF(טבלה20[[#This Row],[LengthofCycle]]-F1413=טבלה20[[#This Row],[הפרש קבוע אחרון]],1,IF(L1413+1&gt;3,"",L1413+1)))))</f>
        <v>3</v>
      </c>
      <c r="M1414" t="str">
        <f>IF(AND(טבלה20[[#This Row],[פעילות]]=1,L1415=2,L1416=1,B1416&gt;טבלה20[[#This Row],[CycleNumber]]),1,"")</f>
        <v/>
      </c>
      <c r="N1414" t="str">
        <f>IF(AND(טבלה20[[#This Row],[האם יש לאישה וסת דילוג?]]=1,טבלה20[[#This Row],[CycleNumber]]&gt;5),IF(AND(טבלה20[[#This Row],[LengthofCycle]]=F1411,F1413=F1410,F1412=F1409),1,""),"")</f>
        <v/>
      </c>
      <c r="O1414">
        <f>IF(OR(טבלה20[[#This Row],[פעילות]]="",L1413=""),"",IF(טבלה20[[#This Row],[פעילות]]=1,1,0))</f>
        <v>0</v>
      </c>
      <c r="P1414">
        <f>IF(AND(טבלה20[[#This Row],[הפרש קבוע אחרון]]&lt;&gt;"",טבלה20[[#This Row],[CycleNumber]]&lt;B1415,B1415&lt;&gt;"",טבלה20[[#This Row],[פעילות]]&lt;4),IF(F1415-טבלה20[[#This Row],[LengthofCycle]]=טבלה20[[#This Row],[הפרש קבוע אחרון]],1,0),"")</f>
        <v>0</v>
      </c>
      <c r="Q1414" s="14">
        <f>IF(טבלה20[[#This Row],[פעילות]]="","",IF(OR(Q1413="",AND(טבלה20[[#This Row],[דילוג]]=1,L1413=3)),1,Q1413+1))</f>
        <v>3</v>
      </c>
      <c r="R1414" s="14" t="str">
        <f>IF(AND(טבלה20[[#This Row],[מחזורי פעילות]]=3,H1415=1,טבלה20[[#This Row],[הפרש קבוע אחרון]]&lt;&gt;J1415),1,"")</f>
        <v/>
      </c>
      <c r="S1414" s="14" t="str">
        <f>IF(AND(טבלה20[[#This Row],[מחזורי פעילות]]=3,H1415=1,טבלה20[[#This Row],[הפרש קבוע אחרון]]=J1415),1,"")</f>
        <v/>
      </c>
      <c r="T1414" s="14" t="str">
        <f>IF(AND(טבלה20[[#This Row],[דילוג]]=1,טבלה20[[#This Row],[הפרש קבוע אחרון]]=J1413,טבלה20[[#This Row],[מחזורי פעילות]]&gt;1),1,"")</f>
        <v/>
      </c>
      <c r="U1414" s="14">
        <f>IF(OR(AND(טבלה20[[#This Row],[מחזורי פעילות]]&lt;&gt;"",Q1415=""),AND(טבלה20[[#This Row],[פעילות]]=3,Q1415=1)),טבלה20[[#This Row],[מחזורי פעילות]],"")</f>
        <v>3</v>
      </c>
      <c r="V1414" s="14">
        <f>IF(טבלה20[[#This Row],[באיזה מחזור נעקר אחרי קביעה?]]&lt;&gt;"",1,"")</f>
        <v>1</v>
      </c>
      <c r="W1414" s="14" t="str">
        <f>IF(AND(טבלה20[[#This Row],[באיזה מחזור נעקר אחרי קביעה?]]&lt;&gt;"",טבלה20[[#This Row],[CycleNumber]]&gt;B1415),טבלה20[[#This Row],[באיזה מחזור נעקר אחרי קביעה?]],"")</f>
        <v/>
      </c>
      <c r="X1414" s="14" t="str">
        <f>IF(AND(טבלה20[[#This Row],[הפרש קבוע אחרון]]&lt;&gt;"",J1413=""),טבלה20[[#This Row],[CycleNumber]],"")</f>
        <v/>
      </c>
      <c r="Y1414" s="14" t="str">
        <f>IF(OR(טבלה20[[#This Row],[CycleNumber]]&gt;B1415,B1415=""),טבלה20[[#This Row],[CycleNumber]],"")</f>
        <v/>
      </c>
      <c r="Z14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4" t="s">
        <v>113</v>
      </c>
      <c r="AS1414">
        <v>9</v>
      </c>
      <c r="AT1414">
        <v>26</v>
      </c>
      <c r="AU1414">
        <f t="shared" si="47"/>
        <v>0</v>
      </c>
      <c r="AV1414" t="str">
        <f t="shared" ref="AV1414:AV1477" si="48">IF(AND(AU1414=1,AU1413=1),1,"")</f>
        <v/>
      </c>
    </row>
    <row r="1415" spans="1:48" x14ac:dyDescent="0.25">
      <c r="A1415" t="s">
        <v>113</v>
      </c>
      <c r="B1415">
        <v>11</v>
      </c>
      <c r="C1415">
        <v>0</v>
      </c>
      <c r="D1415">
        <v>1</v>
      </c>
      <c r="E1415">
        <v>0</v>
      </c>
      <c r="F1415">
        <v>24</v>
      </c>
      <c r="G1415">
        <f>טבלה20[[#This Row],[LengthofCycle]]+1</f>
        <v>25</v>
      </c>
      <c r="H1415" t="str">
        <f>IF(טבלה20[[#This Row],[CycleNumber]]&gt;2,IF(AND(טבלה20[[#This Row],[LengthofCycle]]-F1414=F1414-F1413,טבלה20[[#This Row],[LengthofCycle]]-F1414&lt;&gt;0),1,""),"")</f>
        <v/>
      </c>
      <c r="I1415" t="str">
        <f>IF(טבלה20[[#This Row],[דילוג]]=1,SUM(H1415:H1416),"")</f>
        <v/>
      </c>
      <c r="J1415">
        <f>IF(AND(טבלה20[[#This Row],[CycleNumber]]&gt;B1414,טבלה20[[#This Row],[CycleNumber]]&gt;2),IF(טבלה20[[#This Row],[דילוג]]=1,טבלה20[[#This Row],[LengthofCycle]]-F1414,J1414),"")</f>
        <v>1</v>
      </c>
      <c r="K1415">
        <f>IF(AND(טבלה20[[#This Row],[CycleNumber]]&gt;B1414,טבלה20[[#This Row],[CycleNumber]]&gt;2),IF(טבלה20[[#This Row],[דילוג]]=1,1,IF(MAX(K1413:K1414)=1,1,IF(טבלה20[[#This Row],[LengthofCycle]]-F1414&lt;&gt;טבלה20[[#This Row],[הפרש קבוע אחרון]],0,""))),"")</f>
        <v>1</v>
      </c>
      <c r="L1415" t="str">
        <f>IF(טבלה20[[#This Row],[CycleNumber]]&lt;3,"",IF(טבלה20[[#This Row],[דילוג]]=1,1,IF(L1414="","",IF(טבלה20[[#This Row],[LengthofCycle]]-F1414=טבלה20[[#This Row],[הפרש קבוע אחרון]],1,IF(L1414+1&gt;3,"",L1414+1)))))</f>
        <v/>
      </c>
      <c r="M1415" t="str">
        <f>IF(AND(טבלה20[[#This Row],[פעילות]]=1,L1416=2,L1417=1,B1417&gt;טבלה20[[#This Row],[CycleNumber]]),1,"")</f>
        <v/>
      </c>
      <c r="N1415" t="str">
        <f>IF(AND(טבלה20[[#This Row],[האם יש לאישה וסת דילוג?]]=1,טבלה20[[#This Row],[CycleNumber]]&gt;5),IF(AND(טבלה20[[#This Row],[LengthofCycle]]=F1412,F1414=F1411,F1413=F1410),1,""),"")</f>
        <v/>
      </c>
      <c r="O1415" t="str">
        <f>IF(OR(טבלה20[[#This Row],[פעילות]]="",L1414=""),"",IF(טבלה20[[#This Row],[פעילות]]=1,1,0))</f>
        <v/>
      </c>
      <c r="P1415" t="str">
        <f>IF(AND(טבלה20[[#This Row],[הפרש קבוע אחרון]]&lt;&gt;"",טבלה20[[#This Row],[CycleNumber]]&lt;B1416,B1416&lt;&gt;"",טבלה20[[#This Row],[פעילות]]&lt;4),IF(F1416-טבלה20[[#This Row],[LengthofCycle]]=טבלה20[[#This Row],[הפרש קבוע אחרון]],1,0),"")</f>
        <v/>
      </c>
      <c r="Q1415" s="14" t="str">
        <f>IF(טבלה20[[#This Row],[פעילות]]="","",IF(OR(Q1414="",AND(טבלה20[[#This Row],[דילוג]]=1,L1414=3)),1,Q1414+1))</f>
        <v/>
      </c>
      <c r="R1415" s="14" t="str">
        <f>IF(AND(טבלה20[[#This Row],[מחזורי פעילות]]=3,H1416=1,טבלה20[[#This Row],[הפרש קבוע אחרון]]&lt;&gt;J1416),1,"")</f>
        <v/>
      </c>
      <c r="S1415" s="14" t="str">
        <f>IF(AND(טבלה20[[#This Row],[מחזורי פעילות]]=3,H1416=1,טבלה20[[#This Row],[הפרש קבוע אחרון]]=J1416),1,"")</f>
        <v/>
      </c>
      <c r="T1415" s="14" t="str">
        <f>IF(AND(טבלה20[[#This Row],[דילוג]]=1,טבלה20[[#This Row],[הפרש קבוע אחרון]]=J1414,טבלה20[[#This Row],[מחזורי פעילות]]&gt;1),1,"")</f>
        <v/>
      </c>
      <c r="U1415" s="14" t="str">
        <f>IF(OR(AND(טבלה20[[#This Row],[מחזורי פעילות]]&lt;&gt;"",Q1416=""),AND(טבלה20[[#This Row],[פעילות]]=3,Q1416=1)),טבלה20[[#This Row],[מחזורי פעילות]],"")</f>
        <v/>
      </c>
      <c r="V1415" s="14" t="str">
        <f>IF(טבלה20[[#This Row],[באיזה מחזור נעקר אחרי קביעה?]]&lt;&gt;"",1,"")</f>
        <v/>
      </c>
      <c r="W1415" s="14" t="str">
        <f>IF(AND(טבלה20[[#This Row],[באיזה מחזור נעקר אחרי קביעה?]]&lt;&gt;"",טבלה20[[#This Row],[CycleNumber]]&gt;B1416),טבלה20[[#This Row],[באיזה מחזור נעקר אחרי קביעה?]],"")</f>
        <v/>
      </c>
      <c r="X1415" s="14" t="str">
        <f>IF(AND(טבלה20[[#This Row],[הפרש קבוע אחרון]]&lt;&gt;"",J1414=""),טבלה20[[#This Row],[CycleNumber]],"")</f>
        <v/>
      </c>
      <c r="Y1415" s="14" t="str">
        <f>IF(OR(טבלה20[[#This Row],[CycleNumber]]&gt;B1416,B1416=""),טבלה20[[#This Row],[CycleNumber]],"")</f>
        <v/>
      </c>
      <c r="Z14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5" t="s">
        <v>113</v>
      </c>
      <c r="AS1415">
        <v>10</v>
      </c>
      <c r="AT1415">
        <v>26</v>
      </c>
      <c r="AU1415">
        <f t="shared" si="47"/>
        <v>0</v>
      </c>
      <c r="AV1415" t="str">
        <f t="shared" si="48"/>
        <v/>
      </c>
    </row>
    <row r="1416" spans="1:48" x14ac:dyDescent="0.25">
      <c r="A1416" t="s">
        <v>113</v>
      </c>
      <c r="B1416">
        <v>12</v>
      </c>
      <c r="C1416">
        <v>0</v>
      </c>
      <c r="D1416">
        <v>1</v>
      </c>
      <c r="E1416">
        <v>0</v>
      </c>
      <c r="F1416">
        <v>26</v>
      </c>
      <c r="G1416">
        <f>טבלה20[[#This Row],[LengthofCycle]]+1</f>
        <v>27</v>
      </c>
      <c r="H1416" t="str">
        <f>IF(טבלה20[[#This Row],[CycleNumber]]&gt;2,IF(AND(טבלה20[[#This Row],[LengthofCycle]]-F1415=F1415-F1414,טבלה20[[#This Row],[LengthofCycle]]-F1415&lt;&gt;0),1,""),"")</f>
        <v/>
      </c>
      <c r="I1416" t="str">
        <f>IF(טבלה20[[#This Row],[דילוג]]=1,SUM(H1416:H1417),"")</f>
        <v/>
      </c>
      <c r="J1416">
        <f>IF(AND(טבלה20[[#This Row],[CycleNumber]]&gt;B1415,טבלה20[[#This Row],[CycleNumber]]&gt;2),IF(טבלה20[[#This Row],[דילוג]]=1,טבלה20[[#This Row],[LengthofCycle]]-F1415,J1415),"")</f>
        <v>1</v>
      </c>
      <c r="K1416">
        <f>IF(AND(טבלה20[[#This Row],[CycleNumber]]&gt;B1415,טבלה20[[#This Row],[CycleNumber]]&gt;2),IF(טבלה20[[#This Row],[דילוג]]=1,1,IF(MAX(K1414:K1415)=1,1,IF(טבלה20[[#This Row],[LengthofCycle]]-F1415&lt;&gt;טבלה20[[#This Row],[הפרש קבוע אחרון]],0,""))),"")</f>
        <v>1</v>
      </c>
      <c r="L1416" t="str">
        <f>IF(טבלה20[[#This Row],[CycleNumber]]&lt;3,"",IF(טבלה20[[#This Row],[דילוג]]=1,1,IF(L1415="","",IF(טבלה20[[#This Row],[LengthofCycle]]-F1415=טבלה20[[#This Row],[הפרש קבוע אחרון]],1,IF(L1415+1&gt;3,"",L1415+1)))))</f>
        <v/>
      </c>
      <c r="M1416" t="str">
        <f>IF(AND(טבלה20[[#This Row],[פעילות]]=1,L1417=2,L1418=1,B1418&gt;טבלה20[[#This Row],[CycleNumber]]),1,"")</f>
        <v/>
      </c>
      <c r="N1416" t="str">
        <f>IF(AND(טבלה20[[#This Row],[האם יש לאישה וסת דילוג?]]=1,טבלה20[[#This Row],[CycleNumber]]&gt;5),IF(AND(טבלה20[[#This Row],[LengthofCycle]]=F1413,F1415=F1412,F1414=F1411),1,""),"")</f>
        <v/>
      </c>
      <c r="O1416" t="str">
        <f>IF(OR(טבלה20[[#This Row],[פעילות]]="",L1415=""),"",IF(טבלה20[[#This Row],[פעילות]]=1,1,0))</f>
        <v/>
      </c>
      <c r="P1416" t="str">
        <f>IF(AND(טבלה20[[#This Row],[הפרש קבוע אחרון]]&lt;&gt;"",טבלה20[[#This Row],[CycleNumber]]&lt;B1417,B1417&lt;&gt;"",טבלה20[[#This Row],[פעילות]]&lt;4),IF(F1417-טבלה20[[#This Row],[LengthofCycle]]=טבלה20[[#This Row],[הפרש קבוע אחרון]],1,0),"")</f>
        <v/>
      </c>
      <c r="Q1416" s="14" t="str">
        <f>IF(טבלה20[[#This Row],[פעילות]]="","",IF(OR(Q1415="",AND(טבלה20[[#This Row],[דילוג]]=1,L1415=3)),1,Q1415+1))</f>
        <v/>
      </c>
      <c r="R1416" s="14" t="str">
        <f>IF(AND(טבלה20[[#This Row],[מחזורי פעילות]]=3,H1417=1,טבלה20[[#This Row],[הפרש קבוע אחרון]]&lt;&gt;J1417),1,"")</f>
        <v/>
      </c>
      <c r="S1416" s="14" t="str">
        <f>IF(AND(טבלה20[[#This Row],[מחזורי פעילות]]=3,H1417=1,טבלה20[[#This Row],[הפרש קבוע אחרון]]=J1417),1,"")</f>
        <v/>
      </c>
      <c r="T1416" s="14" t="str">
        <f>IF(AND(טבלה20[[#This Row],[דילוג]]=1,טבלה20[[#This Row],[הפרש קבוע אחרון]]=J1415,טבלה20[[#This Row],[מחזורי פעילות]]&gt;1),1,"")</f>
        <v/>
      </c>
      <c r="U1416" s="14" t="str">
        <f>IF(OR(AND(טבלה20[[#This Row],[מחזורי פעילות]]&lt;&gt;"",Q1417=""),AND(טבלה20[[#This Row],[פעילות]]=3,Q1417=1)),טבלה20[[#This Row],[מחזורי פעילות]],"")</f>
        <v/>
      </c>
      <c r="V1416" s="14" t="str">
        <f>IF(טבלה20[[#This Row],[באיזה מחזור נעקר אחרי קביעה?]]&lt;&gt;"",1,"")</f>
        <v/>
      </c>
      <c r="W1416" s="14" t="str">
        <f>IF(AND(טבלה20[[#This Row],[באיזה מחזור נעקר אחרי קביעה?]]&lt;&gt;"",טבלה20[[#This Row],[CycleNumber]]&gt;B1417),טבלה20[[#This Row],[באיזה מחזור נעקר אחרי קביעה?]],"")</f>
        <v/>
      </c>
      <c r="X1416" s="14" t="str">
        <f>IF(AND(טבלה20[[#This Row],[הפרש קבוע אחרון]]&lt;&gt;"",J1415=""),טבלה20[[#This Row],[CycleNumber]],"")</f>
        <v/>
      </c>
      <c r="Y1416" s="14" t="str">
        <f>IF(OR(טבלה20[[#This Row],[CycleNumber]]&gt;B1417,B1417=""),טבלה20[[#This Row],[CycleNumber]],"")</f>
        <v/>
      </c>
      <c r="Z14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6" t="s">
        <v>113</v>
      </c>
      <c r="AS1416">
        <v>11</v>
      </c>
      <c r="AT1416">
        <v>24</v>
      </c>
      <c r="AU1416">
        <f t="shared" si="47"/>
        <v>0</v>
      </c>
      <c r="AV1416" t="str">
        <f t="shared" si="48"/>
        <v/>
      </c>
    </row>
    <row r="1417" spans="1:48" x14ac:dyDescent="0.25">
      <c r="A1417" t="s">
        <v>113</v>
      </c>
      <c r="B1417">
        <v>13</v>
      </c>
      <c r="C1417">
        <v>0</v>
      </c>
      <c r="D1417">
        <v>1</v>
      </c>
      <c r="E1417">
        <v>0</v>
      </c>
      <c r="F1417">
        <v>29</v>
      </c>
      <c r="G1417">
        <f>טבלה20[[#This Row],[LengthofCycle]]+1</f>
        <v>30</v>
      </c>
      <c r="H1417" t="str">
        <f>IF(טבלה20[[#This Row],[CycleNumber]]&gt;2,IF(AND(טבלה20[[#This Row],[LengthofCycle]]-F1416=F1416-F1415,טבלה20[[#This Row],[LengthofCycle]]-F1416&lt;&gt;0),1,""),"")</f>
        <v/>
      </c>
      <c r="I1417" t="str">
        <f>IF(טבלה20[[#This Row],[דילוג]]=1,SUM(H1417:H1418),"")</f>
        <v/>
      </c>
      <c r="J1417">
        <f>IF(AND(טבלה20[[#This Row],[CycleNumber]]&gt;B1416,טבלה20[[#This Row],[CycleNumber]]&gt;2),IF(טבלה20[[#This Row],[דילוג]]=1,טבלה20[[#This Row],[LengthofCycle]]-F1416,J1416),"")</f>
        <v>1</v>
      </c>
      <c r="K1417">
        <f>IF(AND(טבלה20[[#This Row],[CycleNumber]]&gt;B1416,טבלה20[[#This Row],[CycleNumber]]&gt;2),IF(טבלה20[[#This Row],[דילוג]]=1,1,IF(MAX(K1415:K1416)=1,1,IF(טבלה20[[#This Row],[LengthofCycle]]-F1416&lt;&gt;טבלה20[[#This Row],[הפרש קבוע אחרון]],0,""))),"")</f>
        <v>1</v>
      </c>
      <c r="L1417" t="str">
        <f>IF(טבלה20[[#This Row],[CycleNumber]]&lt;3,"",IF(טבלה20[[#This Row],[דילוג]]=1,1,IF(L1416="","",IF(טבלה20[[#This Row],[LengthofCycle]]-F1416=טבלה20[[#This Row],[הפרש קבוע אחרון]],1,IF(L1416+1&gt;3,"",L1416+1)))))</f>
        <v/>
      </c>
      <c r="M1417" t="str">
        <f>IF(AND(טבלה20[[#This Row],[פעילות]]=1,L1418=2,L1419=1,B1419&gt;טבלה20[[#This Row],[CycleNumber]]),1,"")</f>
        <v/>
      </c>
      <c r="N1417" t="str">
        <f>IF(AND(טבלה20[[#This Row],[האם יש לאישה וסת דילוג?]]=1,טבלה20[[#This Row],[CycleNumber]]&gt;5),IF(AND(טבלה20[[#This Row],[LengthofCycle]]=F1414,F1416=F1413,F1415=F1412),1,""),"")</f>
        <v/>
      </c>
      <c r="O1417" t="str">
        <f>IF(OR(טבלה20[[#This Row],[פעילות]]="",L1416=""),"",IF(טבלה20[[#This Row],[פעילות]]=1,1,0))</f>
        <v/>
      </c>
      <c r="P1417" t="str">
        <f>IF(AND(טבלה20[[#This Row],[הפרש קבוע אחרון]]&lt;&gt;"",טבלה20[[#This Row],[CycleNumber]]&lt;B1418,B1418&lt;&gt;"",טבלה20[[#This Row],[פעילות]]&lt;4),IF(F1418-טבלה20[[#This Row],[LengthofCycle]]=טבלה20[[#This Row],[הפרש קבוע אחרון]],1,0),"")</f>
        <v/>
      </c>
      <c r="Q1417" s="14" t="str">
        <f>IF(טבלה20[[#This Row],[פעילות]]="","",IF(OR(Q1416="",AND(טבלה20[[#This Row],[דילוג]]=1,L1416=3)),1,Q1416+1))</f>
        <v/>
      </c>
      <c r="R1417" s="14" t="str">
        <f>IF(AND(טבלה20[[#This Row],[מחזורי פעילות]]=3,H1418=1,טבלה20[[#This Row],[הפרש קבוע אחרון]]&lt;&gt;J1418),1,"")</f>
        <v/>
      </c>
      <c r="S1417" s="14" t="str">
        <f>IF(AND(טבלה20[[#This Row],[מחזורי פעילות]]=3,H1418=1,טבלה20[[#This Row],[הפרש קבוע אחרון]]=J1418),1,"")</f>
        <v/>
      </c>
      <c r="T1417" s="14" t="str">
        <f>IF(AND(טבלה20[[#This Row],[דילוג]]=1,טבלה20[[#This Row],[הפרש קבוע אחרון]]=J1416,טבלה20[[#This Row],[מחזורי פעילות]]&gt;1),1,"")</f>
        <v/>
      </c>
      <c r="U1417" s="14" t="str">
        <f>IF(OR(AND(טבלה20[[#This Row],[מחזורי פעילות]]&lt;&gt;"",Q1418=""),AND(טבלה20[[#This Row],[פעילות]]=3,Q1418=1)),טבלה20[[#This Row],[מחזורי פעילות]],"")</f>
        <v/>
      </c>
      <c r="V1417" s="14" t="str">
        <f>IF(טבלה20[[#This Row],[באיזה מחזור נעקר אחרי קביעה?]]&lt;&gt;"",1,"")</f>
        <v/>
      </c>
      <c r="W1417" s="14" t="str">
        <f>IF(AND(טבלה20[[#This Row],[באיזה מחזור נעקר אחרי קביעה?]]&lt;&gt;"",טבלה20[[#This Row],[CycleNumber]]&gt;B1418),טבלה20[[#This Row],[באיזה מחזור נעקר אחרי קביעה?]],"")</f>
        <v/>
      </c>
      <c r="X1417" s="14" t="str">
        <f>IF(AND(טבלה20[[#This Row],[הפרש קבוע אחרון]]&lt;&gt;"",J1416=""),טבלה20[[#This Row],[CycleNumber]],"")</f>
        <v/>
      </c>
      <c r="Y1417" s="14" t="str">
        <f>IF(OR(טבלה20[[#This Row],[CycleNumber]]&gt;B1418,B1418=""),טבלה20[[#This Row],[CycleNumber]],"")</f>
        <v/>
      </c>
      <c r="Z14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7" t="s">
        <v>113</v>
      </c>
      <c r="AS1417">
        <v>12</v>
      </c>
      <c r="AT1417">
        <v>26</v>
      </c>
      <c r="AU1417">
        <f t="shared" si="47"/>
        <v>0</v>
      </c>
      <c r="AV1417" t="str">
        <f t="shared" si="48"/>
        <v/>
      </c>
    </row>
    <row r="1418" spans="1:48" x14ac:dyDescent="0.25">
      <c r="A1418" t="s">
        <v>113</v>
      </c>
      <c r="B1418">
        <v>14</v>
      </c>
      <c r="C1418">
        <v>0</v>
      </c>
      <c r="D1418">
        <v>1</v>
      </c>
      <c r="E1418">
        <v>0</v>
      </c>
      <c r="F1418">
        <v>25</v>
      </c>
      <c r="G1418">
        <f>טבלה20[[#This Row],[LengthofCycle]]+1</f>
        <v>26</v>
      </c>
      <c r="H1418" t="str">
        <f>IF(טבלה20[[#This Row],[CycleNumber]]&gt;2,IF(AND(טבלה20[[#This Row],[LengthofCycle]]-F1417=F1417-F1416,טבלה20[[#This Row],[LengthofCycle]]-F1417&lt;&gt;0),1,""),"")</f>
        <v/>
      </c>
      <c r="I1418" t="str">
        <f>IF(טבלה20[[#This Row],[דילוג]]=1,SUM(H1418:H1419),"")</f>
        <v/>
      </c>
      <c r="J1418">
        <f>IF(AND(טבלה20[[#This Row],[CycleNumber]]&gt;B1417,טבלה20[[#This Row],[CycleNumber]]&gt;2),IF(טבלה20[[#This Row],[דילוג]]=1,טבלה20[[#This Row],[LengthofCycle]]-F1417,J1417),"")</f>
        <v>1</v>
      </c>
      <c r="K1418">
        <f>IF(AND(טבלה20[[#This Row],[CycleNumber]]&gt;B1417,טבלה20[[#This Row],[CycleNumber]]&gt;2),IF(טבלה20[[#This Row],[דילוג]]=1,1,IF(MAX(K1416:K1417)=1,1,IF(טבלה20[[#This Row],[LengthofCycle]]-F1417&lt;&gt;טבלה20[[#This Row],[הפרש קבוע אחרון]],0,""))),"")</f>
        <v>1</v>
      </c>
      <c r="L1418" t="str">
        <f>IF(טבלה20[[#This Row],[CycleNumber]]&lt;3,"",IF(טבלה20[[#This Row],[דילוג]]=1,1,IF(L1417="","",IF(טבלה20[[#This Row],[LengthofCycle]]-F1417=טבלה20[[#This Row],[הפרש קבוע אחרון]],1,IF(L1417+1&gt;3,"",L1417+1)))))</f>
        <v/>
      </c>
      <c r="M1418" t="str">
        <f>IF(AND(טבלה20[[#This Row],[פעילות]]=1,L1419=2,L1420=1,B1420&gt;טבלה20[[#This Row],[CycleNumber]]),1,"")</f>
        <v/>
      </c>
      <c r="N1418" t="str">
        <f>IF(AND(טבלה20[[#This Row],[האם יש לאישה וסת דילוג?]]=1,טבלה20[[#This Row],[CycleNumber]]&gt;5),IF(AND(טבלה20[[#This Row],[LengthofCycle]]=F1415,F1417=F1414,F1416=F1413),1,""),"")</f>
        <v/>
      </c>
      <c r="O1418" t="str">
        <f>IF(OR(טבלה20[[#This Row],[פעילות]]="",L1417=""),"",IF(טבלה20[[#This Row],[פעילות]]=1,1,0))</f>
        <v/>
      </c>
      <c r="P1418" t="str">
        <f>IF(AND(טבלה20[[#This Row],[הפרש קבוע אחרון]]&lt;&gt;"",טבלה20[[#This Row],[CycleNumber]]&lt;B1419,B1419&lt;&gt;"",טבלה20[[#This Row],[פעילות]]&lt;4),IF(F1419-טבלה20[[#This Row],[LengthofCycle]]=טבלה20[[#This Row],[הפרש קבוע אחרון]],1,0),"")</f>
        <v/>
      </c>
      <c r="Q1418" s="14" t="str">
        <f>IF(טבלה20[[#This Row],[פעילות]]="","",IF(OR(Q1417="",AND(טבלה20[[#This Row],[דילוג]]=1,L1417=3)),1,Q1417+1))</f>
        <v/>
      </c>
      <c r="R1418" s="14" t="str">
        <f>IF(AND(טבלה20[[#This Row],[מחזורי פעילות]]=3,H1419=1,טבלה20[[#This Row],[הפרש קבוע אחרון]]&lt;&gt;J1419),1,"")</f>
        <v/>
      </c>
      <c r="S1418" s="14" t="str">
        <f>IF(AND(טבלה20[[#This Row],[מחזורי פעילות]]=3,H1419=1,טבלה20[[#This Row],[הפרש קבוע אחרון]]=J1419),1,"")</f>
        <v/>
      </c>
      <c r="T1418" s="14" t="str">
        <f>IF(AND(טבלה20[[#This Row],[דילוג]]=1,טבלה20[[#This Row],[הפרש קבוע אחרון]]=J1417,טבלה20[[#This Row],[מחזורי פעילות]]&gt;1),1,"")</f>
        <v/>
      </c>
      <c r="U1418" s="14" t="str">
        <f>IF(OR(AND(טבלה20[[#This Row],[מחזורי פעילות]]&lt;&gt;"",Q1419=""),AND(טבלה20[[#This Row],[פעילות]]=3,Q1419=1)),טבלה20[[#This Row],[מחזורי פעילות]],"")</f>
        <v/>
      </c>
      <c r="V1418" s="14" t="str">
        <f>IF(טבלה20[[#This Row],[באיזה מחזור נעקר אחרי קביעה?]]&lt;&gt;"",1,"")</f>
        <v/>
      </c>
      <c r="W1418" s="14" t="str">
        <f>IF(AND(טבלה20[[#This Row],[באיזה מחזור נעקר אחרי קביעה?]]&lt;&gt;"",טבלה20[[#This Row],[CycleNumber]]&gt;B1419),טבלה20[[#This Row],[באיזה מחזור נעקר אחרי קביעה?]],"")</f>
        <v/>
      </c>
      <c r="X1418" s="14" t="str">
        <f>IF(AND(טבלה20[[#This Row],[הפרש קבוע אחרון]]&lt;&gt;"",J1417=""),טבלה20[[#This Row],[CycleNumber]],"")</f>
        <v/>
      </c>
      <c r="Y1418" s="14" t="str">
        <f>IF(OR(טבלה20[[#This Row],[CycleNumber]]&gt;B1419,B1419=""),טבלה20[[#This Row],[CycleNumber]],"")</f>
        <v/>
      </c>
      <c r="Z14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8" t="s">
        <v>113</v>
      </c>
      <c r="AS1418">
        <v>13</v>
      </c>
      <c r="AT1418">
        <v>29</v>
      </c>
      <c r="AU1418">
        <f t="shared" si="47"/>
        <v>0</v>
      </c>
      <c r="AV1418" t="str">
        <f t="shared" si="48"/>
        <v/>
      </c>
    </row>
    <row r="1419" spans="1:48" x14ac:dyDescent="0.25">
      <c r="A1419" t="s">
        <v>113</v>
      </c>
      <c r="B1419">
        <v>15</v>
      </c>
      <c r="C1419">
        <v>0</v>
      </c>
      <c r="D1419">
        <v>1</v>
      </c>
      <c r="E1419">
        <v>0</v>
      </c>
      <c r="F1419">
        <v>26</v>
      </c>
      <c r="G1419">
        <f>טבלה20[[#This Row],[LengthofCycle]]+1</f>
        <v>27</v>
      </c>
      <c r="H1419" t="str">
        <f>IF(טבלה20[[#This Row],[CycleNumber]]&gt;2,IF(AND(טבלה20[[#This Row],[LengthofCycle]]-F1418=F1418-F1417,טבלה20[[#This Row],[LengthofCycle]]-F1418&lt;&gt;0),1,""),"")</f>
        <v/>
      </c>
      <c r="I1419" t="str">
        <f>IF(טבלה20[[#This Row],[דילוג]]=1,SUM(H1419:H1420),"")</f>
        <v/>
      </c>
      <c r="J1419">
        <f>IF(AND(טבלה20[[#This Row],[CycleNumber]]&gt;B1418,טבלה20[[#This Row],[CycleNumber]]&gt;2),IF(טבלה20[[#This Row],[דילוג]]=1,טבלה20[[#This Row],[LengthofCycle]]-F1418,J1418),"")</f>
        <v>1</v>
      </c>
      <c r="K1419">
        <f>IF(AND(טבלה20[[#This Row],[CycleNumber]]&gt;B1418,טבלה20[[#This Row],[CycleNumber]]&gt;2),IF(טבלה20[[#This Row],[דילוג]]=1,1,IF(MAX(K1417:K1418)=1,1,IF(טבלה20[[#This Row],[LengthofCycle]]-F1418&lt;&gt;טבלה20[[#This Row],[הפרש קבוע אחרון]],0,""))),"")</f>
        <v>1</v>
      </c>
      <c r="L1419" t="str">
        <f>IF(טבלה20[[#This Row],[CycleNumber]]&lt;3,"",IF(טבלה20[[#This Row],[דילוג]]=1,1,IF(L1418="","",IF(טבלה20[[#This Row],[LengthofCycle]]-F1418=טבלה20[[#This Row],[הפרש קבוע אחרון]],1,IF(L1418+1&gt;3,"",L1418+1)))))</f>
        <v/>
      </c>
      <c r="M1419" t="str">
        <f>IF(AND(טבלה20[[#This Row],[פעילות]]=1,L1420=2,L1421=1,B1421&gt;טבלה20[[#This Row],[CycleNumber]]),1,"")</f>
        <v/>
      </c>
      <c r="N1419" t="str">
        <f>IF(AND(טבלה20[[#This Row],[האם יש לאישה וסת דילוג?]]=1,טבלה20[[#This Row],[CycleNumber]]&gt;5),IF(AND(טבלה20[[#This Row],[LengthofCycle]]=F1416,F1418=F1415,F1417=F1414),1,""),"")</f>
        <v/>
      </c>
      <c r="O1419" t="str">
        <f>IF(OR(טבלה20[[#This Row],[פעילות]]="",L1418=""),"",IF(טבלה20[[#This Row],[פעילות]]=1,1,0))</f>
        <v/>
      </c>
      <c r="P1419" t="str">
        <f>IF(AND(טבלה20[[#This Row],[הפרש קבוע אחרון]]&lt;&gt;"",טבלה20[[#This Row],[CycleNumber]]&lt;B1420,B1420&lt;&gt;"",טבלה20[[#This Row],[פעילות]]&lt;4),IF(F1420-טבלה20[[#This Row],[LengthofCycle]]=טבלה20[[#This Row],[הפרש קבוע אחרון]],1,0),"")</f>
        <v/>
      </c>
      <c r="Q1419" s="14" t="str">
        <f>IF(טבלה20[[#This Row],[פעילות]]="","",IF(OR(Q1418="",AND(טבלה20[[#This Row],[דילוג]]=1,L1418=3)),1,Q1418+1))</f>
        <v/>
      </c>
      <c r="R1419" s="14" t="str">
        <f>IF(AND(טבלה20[[#This Row],[מחזורי פעילות]]=3,H1420=1,טבלה20[[#This Row],[הפרש קבוע אחרון]]&lt;&gt;J1420),1,"")</f>
        <v/>
      </c>
      <c r="S1419" s="14" t="str">
        <f>IF(AND(טבלה20[[#This Row],[מחזורי פעילות]]=3,H1420=1,טבלה20[[#This Row],[הפרש קבוע אחרון]]=J1420),1,"")</f>
        <v/>
      </c>
      <c r="T1419" s="14" t="str">
        <f>IF(AND(טבלה20[[#This Row],[דילוג]]=1,טבלה20[[#This Row],[הפרש קבוע אחרון]]=J1418,טבלה20[[#This Row],[מחזורי פעילות]]&gt;1),1,"")</f>
        <v/>
      </c>
      <c r="U1419" s="14" t="str">
        <f>IF(OR(AND(טבלה20[[#This Row],[מחזורי פעילות]]&lt;&gt;"",Q1420=""),AND(טבלה20[[#This Row],[פעילות]]=3,Q1420=1)),טבלה20[[#This Row],[מחזורי פעילות]],"")</f>
        <v/>
      </c>
      <c r="V1419" s="14" t="str">
        <f>IF(טבלה20[[#This Row],[באיזה מחזור נעקר אחרי קביעה?]]&lt;&gt;"",1,"")</f>
        <v/>
      </c>
      <c r="W1419" s="14" t="str">
        <f>IF(AND(טבלה20[[#This Row],[באיזה מחזור נעקר אחרי קביעה?]]&lt;&gt;"",טבלה20[[#This Row],[CycleNumber]]&gt;B1420),טבלה20[[#This Row],[באיזה מחזור נעקר אחרי קביעה?]],"")</f>
        <v/>
      </c>
      <c r="X1419" s="14" t="str">
        <f>IF(AND(טבלה20[[#This Row],[הפרש קבוע אחרון]]&lt;&gt;"",J1418=""),טבלה20[[#This Row],[CycleNumber]],"")</f>
        <v/>
      </c>
      <c r="Y1419" s="14" t="str">
        <f>IF(OR(טבלה20[[#This Row],[CycleNumber]]&gt;B1420,B1420=""),טבלה20[[#This Row],[CycleNumber]],"")</f>
        <v/>
      </c>
      <c r="Z14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19" t="s">
        <v>113</v>
      </c>
      <c r="AS1419">
        <v>14</v>
      </c>
      <c r="AT1419">
        <v>25</v>
      </c>
      <c r="AU1419">
        <f t="shared" si="47"/>
        <v>0</v>
      </c>
      <c r="AV1419" t="str">
        <f t="shared" si="48"/>
        <v/>
      </c>
    </row>
    <row r="1420" spans="1:48" x14ac:dyDescent="0.25">
      <c r="A1420" t="s">
        <v>113</v>
      </c>
      <c r="B1420">
        <v>16</v>
      </c>
      <c r="C1420">
        <v>0</v>
      </c>
      <c r="D1420">
        <v>1</v>
      </c>
      <c r="E1420">
        <v>0</v>
      </c>
      <c r="F1420">
        <v>27</v>
      </c>
      <c r="G1420">
        <f>טבלה20[[#This Row],[LengthofCycle]]+1</f>
        <v>28</v>
      </c>
      <c r="H1420">
        <f>IF(טבלה20[[#This Row],[CycleNumber]]&gt;2,IF(AND(טבלה20[[#This Row],[LengthofCycle]]-F1419=F1419-F1418,טבלה20[[#This Row],[LengthofCycle]]-F1419&lt;&gt;0),1,""),"")</f>
        <v>1</v>
      </c>
      <c r="I1420">
        <f>IF(טבלה20[[#This Row],[דילוג]]=1,SUM(H1420:H1421),"")</f>
        <v>1</v>
      </c>
      <c r="J1420">
        <f>IF(AND(טבלה20[[#This Row],[CycleNumber]]&gt;B1419,טבלה20[[#This Row],[CycleNumber]]&gt;2),IF(טבלה20[[#This Row],[דילוג]]=1,טבלה20[[#This Row],[LengthofCycle]]-F1419,J1419),"")</f>
        <v>1</v>
      </c>
      <c r="K1420">
        <f>IF(AND(טבלה20[[#This Row],[CycleNumber]]&gt;B1419,טבלה20[[#This Row],[CycleNumber]]&gt;2),IF(טבלה20[[#This Row],[דילוג]]=1,1,IF(MAX(K1418:K1419)=1,1,IF(טבלה20[[#This Row],[LengthofCycle]]-F1419&lt;&gt;טבלה20[[#This Row],[הפרש קבוע אחרון]],0,""))),"")</f>
        <v>1</v>
      </c>
      <c r="L1420">
        <f>IF(טבלה20[[#This Row],[CycleNumber]]&lt;3,"",IF(טבלה20[[#This Row],[דילוג]]=1,1,IF(L1419="","",IF(טבלה20[[#This Row],[LengthofCycle]]-F1419=טבלה20[[#This Row],[הפרש קבוע אחרון]],1,IF(L1419+1&gt;3,"",L1419+1)))))</f>
        <v>1</v>
      </c>
      <c r="M1420" t="str">
        <f>IF(AND(טבלה20[[#This Row],[פעילות]]=1,L1421=2,L1422=1,B1422&gt;טבלה20[[#This Row],[CycleNumber]]),1,"")</f>
        <v/>
      </c>
      <c r="N1420" t="str">
        <f>IF(AND(טבלה20[[#This Row],[האם יש לאישה וסת דילוג?]]=1,טבלה20[[#This Row],[CycleNumber]]&gt;5),IF(AND(טבלה20[[#This Row],[LengthofCycle]]=F1417,F1419=F1416,F1418=F1415),1,""),"")</f>
        <v/>
      </c>
      <c r="O1420" t="str">
        <f>IF(OR(טבלה20[[#This Row],[פעילות]]="",L1419=""),"",IF(טבלה20[[#This Row],[פעילות]]=1,1,0))</f>
        <v/>
      </c>
      <c r="P1420" t="str">
        <f>IF(AND(טבלה20[[#This Row],[הפרש קבוע אחרון]]&lt;&gt;"",טבלה20[[#This Row],[CycleNumber]]&lt;B1421,B1421&lt;&gt;"",טבלה20[[#This Row],[פעילות]]&lt;4),IF(F1421-טבלה20[[#This Row],[LengthofCycle]]=טבלה20[[#This Row],[הפרש קבוע אחרון]],1,0),"")</f>
        <v/>
      </c>
      <c r="Q1420" s="14">
        <f>IF(טבלה20[[#This Row],[פעילות]]="","",IF(OR(Q1419="",AND(טבלה20[[#This Row],[דילוג]]=1,L1419=3)),1,Q1419+1))</f>
        <v>1</v>
      </c>
      <c r="R1420" s="14" t="str">
        <f>IF(AND(טבלה20[[#This Row],[מחזורי פעילות]]=3,H1421=1,טבלה20[[#This Row],[הפרש קבוע אחרון]]&lt;&gt;J1421),1,"")</f>
        <v/>
      </c>
      <c r="S1420" s="14" t="str">
        <f>IF(AND(טבלה20[[#This Row],[מחזורי פעילות]]=3,H1421=1,טבלה20[[#This Row],[הפרש קבוע אחרון]]=J1421),1,"")</f>
        <v/>
      </c>
      <c r="T1420" s="14" t="str">
        <f>IF(AND(טבלה20[[#This Row],[דילוג]]=1,טבלה20[[#This Row],[הפרש קבוע אחרון]]=J1419,טבלה20[[#This Row],[מחזורי פעילות]]&gt;1),1,"")</f>
        <v/>
      </c>
      <c r="U1420" s="14">
        <f>IF(OR(AND(טבלה20[[#This Row],[מחזורי פעילות]]&lt;&gt;"",Q1421=""),AND(טבלה20[[#This Row],[פעילות]]=3,Q1421=1)),טבלה20[[#This Row],[מחזורי פעילות]],"")</f>
        <v>1</v>
      </c>
      <c r="V1420" s="14">
        <f>IF(טבלה20[[#This Row],[באיזה מחזור נעקר אחרי קביעה?]]&lt;&gt;"",1,"")</f>
        <v>1</v>
      </c>
      <c r="W1420" s="14">
        <f>IF(AND(טבלה20[[#This Row],[באיזה מחזור נעקר אחרי קביעה?]]&lt;&gt;"",טבלה20[[#This Row],[CycleNumber]]&gt;B1421),טבלה20[[#This Row],[באיזה מחזור נעקר אחרי קביעה?]],"")</f>
        <v>1</v>
      </c>
      <c r="X1420" s="14" t="str">
        <f>IF(AND(טבלה20[[#This Row],[הפרש קבוע אחרון]]&lt;&gt;"",J1419=""),טבלה20[[#This Row],[CycleNumber]],"")</f>
        <v/>
      </c>
      <c r="Y1420" s="14">
        <f>IF(OR(טבלה20[[#This Row],[CycleNumber]]&gt;B1421,B1421=""),טבלה20[[#This Row],[CycleNumber]],"")</f>
        <v>16</v>
      </c>
      <c r="Z14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0" t="s">
        <v>113</v>
      </c>
      <c r="AS1420">
        <v>15</v>
      </c>
      <c r="AT1420">
        <v>26</v>
      </c>
      <c r="AU1420">
        <f t="shared" si="47"/>
        <v>0</v>
      </c>
      <c r="AV1420" t="str">
        <f t="shared" si="48"/>
        <v/>
      </c>
    </row>
    <row r="1421" spans="1:48" x14ac:dyDescent="0.25">
      <c r="A1421" t="s">
        <v>114</v>
      </c>
      <c r="B1421">
        <v>1</v>
      </c>
      <c r="C1421">
        <v>0</v>
      </c>
      <c r="D1421">
        <v>1</v>
      </c>
      <c r="E1421">
        <v>0</v>
      </c>
      <c r="F1421">
        <v>26</v>
      </c>
      <c r="G1421">
        <f>טבלה20[[#This Row],[LengthofCycle]]+1</f>
        <v>27</v>
      </c>
      <c r="H1421" t="str">
        <f>IF(טבלה20[[#This Row],[CycleNumber]]&gt;2,IF(AND(טבלה20[[#This Row],[LengthofCycle]]-F1420=F1420-F1419,טבלה20[[#This Row],[LengthofCycle]]-F1420&lt;&gt;0),1,""),"")</f>
        <v/>
      </c>
      <c r="I1421" t="str">
        <f>IF(טבלה20[[#This Row],[דילוג]]=1,SUM(H1421:H1422),"")</f>
        <v/>
      </c>
      <c r="J1421" t="str">
        <f>IF(AND(טבלה20[[#This Row],[CycleNumber]]&gt;B1420,טבלה20[[#This Row],[CycleNumber]]&gt;2),IF(טבלה20[[#This Row],[דילוג]]=1,טבלה20[[#This Row],[LengthofCycle]]-F1420,J1420),"")</f>
        <v/>
      </c>
      <c r="K1421" t="str">
        <f>IF(AND(טבלה20[[#This Row],[CycleNumber]]&gt;B1420,טבלה20[[#This Row],[CycleNumber]]&gt;2),IF(טבלה20[[#This Row],[דילוג]]=1,1,IF(MAX(K1419:K1420)=1,1,IF(טבלה20[[#This Row],[LengthofCycle]]-F1420&lt;&gt;טבלה20[[#This Row],[הפרש קבוע אחרון]],0,""))),"")</f>
        <v/>
      </c>
      <c r="L1421" t="str">
        <f>IF(טבלה20[[#This Row],[CycleNumber]]&lt;3,"",IF(טבלה20[[#This Row],[דילוג]]=1,1,IF(L1420="","",IF(טבלה20[[#This Row],[LengthofCycle]]-F1420=טבלה20[[#This Row],[הפרש קבוע אחרון]],1,IF(L1420+1&gt;3,"",L1420+1)))))</f>
        <v/>
      </c>
      <c r="M1421" t="str">
        <f>IF(AND(טבלה20[[#This Row],[פעילות]]=1,L1422=2,L1423=1,B1423&gt;טבלה20[[#This Row],[CycleNumber]]),1,"")</f>
        <v/>
      </c>
      <c r="N1421" t="str">
        <f>IF(AND(טבלה20[[#This Row],[האם יש לאישה וסת דילוג?]]=1,טבלה20[[#This Row],[CycleNumber]]&gt;5),IF(AND(טבלה20[[#This Row],[LengthofCycle]]=F1418,F1420=F1417,F1419=F1416),1,""),"")</f>
        <v/>
      </c>
      <c r="O1421" t="str">
        <f>IF(OR(טבלה20[[#This Row],[פעילות]]="",L1420=""),"",IF(טבלה20[[#This Row],[פעילות]]=1,1,0))</f>
        <v/>
      </c>
      <c r="P1421" t="str">
        <f>IF(AND(טבלה20[[#This Row],[הפרש קבוע אחרון]]&lt;&gt;"",טבלה20[[#This Row],[CycleNumber]]&lt;B1422,B1422&lt;&gt;"",טבלה20[[#This Row],[פעילות]]&lt;4),IF(F1422-טבלה20[[#This Row],[LengthofCycle]]=טבלה20[[#This Row],[הפרש קבוע אחרון]],1,0),"")</f>
        <v/>
      </c>
      <c r="Q1421" s="14" t="str">
        <f>IF(טבלה20[[#This Row],[פעילות]]="","",IF(OR(Q1420="",AND(טבלה20[[#This Row],[דילוג]]=1,L1420=3)),1,Q1420+1))</f>
        <v/>
      </c>
      <c r="R1421" s="14" t="str">
        <f>IF(AND(טבלה20[[#This Row],[מחזורי פעילות]]=3,H1422=1,טבלה20[[#This Row],[הפרש קבוע אחרון]]&lt;&gt;J1422),1,"")</f>
        <v/>
      </c>
      <c r="S1421" s="14" t="str">
        <f>IF(AND(טבלה20[[#This Row],[מחזורי פעילות]]=3,H1422=1,טבלה20[[#This Row],[הפרש קבוע אחרון]]=J1422),1,"")</f>
        <v/>
      </c>
      <c r="T1421" s="14" t="str">
        <f>IF(AND(טבלה20[[#This Row],[דילוג]]=1,טבלה20[[#This Row],[הפרש קבוע אחרון]]=J1420,טבלה20[[#This Row],[מחזורי פעילות]]&gt;1),1,"")</f>
        <v/>
      </c>
      <c r="U1421" s="14" t="str">
        <f>IF(OR(AND(טבלה20[[#This Row],[מחזורי פעילות]]&lt;&gt;"",Q1422=""),AND(טבלה20[[#This Row],[פעילות]]=3,Q1422=1)),טבלה20[[#This Row],[מחזורי פעילות]],"")</f>
        <v/>
      </c>
      <c r="V1421" s="14" t="str">
        <f>IF(טבלה20[[#This Row],[באיזה מחזור נעקר אחרי קביעה?]]&lt;&gt;"",1,"")</f>
        <v/>
      </c>
      <c r="W1421" s="14" t="str">
        <f>IF(AND(טבלה20[[#This Row],[באיזה מחזור נעקר אחרי קביעה?]]&lt;&gt;"",טבלה20[[#This Row],[CycleNumber]]&gt;B1422),טבלה20[[#This Row],[באיזה מחזור נעקר אחרי קביעה?]],"")</f>
        <v/>
      </c>
      <c r="X1421" s="14" t="str">
        <f>IF(AND(טבלה20[[#This Row],[הפרש קבוע אחרון]]&lt;&gt;"",J1420=""),טבלה20[[#This Row],[CycleNumber]],"")</f>
        <v/>
      </c>
      <c r="Y1421" s="14" t="str">
        <f>IF(OR(טבלה20[[#This Row],[CycleNumber]]&gt;B1422,B1422=""),טבלה20[[#This Row],[CycleNumber]],"")</f>
        <v/>
      </c>
      <c r="Z14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1" t="s">
        <v>113</v>
      </c>
      <c r="AS1421">
        <v>16</v>
      </c>
      <c r="AT1421">
        <v>27</v>
      </c>
      <c r="AU1421">
        <f t="shared" si="47"/>
        <v>1</v>
      </c>
      <c r="AV1421" t="str">
        <f t="shared" si="48"/>
        <v/>
      </c>
    </row>
    <row r="1422" spans="1:48" x14ac:dyDescent="0.25">
      <c r="A1422" t="s">
        <v>114</v>
      </c>
      <c r="B1422">
        <v>2</v>
      </c>
      <c r="C1422">
        <v>0</v>
      </c>
      <c r="D1422">
        <v>0</v>
      </c>
      <c r="E1422">
        <v>0</v>
      </c>
      <c r="F1422">
        <v>25</v>
      </c>
      <c r="G1422">
        <f>טבלה20[[#This Row],[LengthofCycle]]+1</f>
        <v>26</v>
      </c>
      <c r="H1422" t="str">
        <f>IF(טבלה20[[#This Row],[CycleNumber]]&gt;2,IF(AND(טבלה20[[#This Row],[LengthofCycle]]-F1421=F1421-F1420,טבלה20[[#This Row],[LengthofCycle]]-F1421&lt;&gt;0),1,""),"")</f>
        <v/>
      </c>
      <c r="I1422" t="str">
        <f>IF(טבלה20[[#This Row],[דילוג]]=1,SUM(H1422:H1423),"")</f>
        <v/>
      </c>
      <c r="J1422" t="str">
        <f>IF(AND(טבלה20[[#This Row],[CycleNumber]]&gt;B1421,טבלה20[[#This Row],[CycleNumber]]&gt;2),IF(טבלה20[[#This Row],[דילוג]]=1,טבלה20[[#This Row],[LengthofCycle]]-F1421,J1421),"")</f>
        <v/>
      </c>
      <c r="K1422" t="str">
        <f>IF(AND(טבלה20[[#This Row],[CycleNumber]]&gt;B1421,טבלה20[[#This Row],[CycleNumber]]&gt;2),IF(טבלה20[[#This Row],[דילוג]]=1,1,IF(MAX(K1420:K1421)=1,1,IF(טבלה20[[#This Row],[LengthofCycle]]-F1421&lt;&gt;טבלה20[[#This Row],[הפרש קבוע אחרון]],0,""))),"")</f>
        <v/>
      </c>
      <c r="L1422" t="str">
        <f>IF(טבלה20[[#This Row],[CycleNumber]]&lt;3,"",IF(טבלה20[[#This Row],[דילוג]]=1,1,IF(L1421="","",IF(טבלה20[[#This Row],[LengthofCycle]]-F1421=טבלה20[[#This Row],[הפרש קבוע אחרון]],1,IF(L1421+1&gt;3,"",L1421+1)))))</f>
        <v/>
      </c>
      <c r="M1422" t="str">
        <f>IF(AND(טבלה20[[#This Row],[פעילות]]=1,L1423=2,L1424=1,B1424&gt;טבלה20[[#This Row],[CycleNumber]]),1,"")</f>
        <v/>
      </c>
      <c r="N1422" t="str">
        <f>IF(AND(טבלה20[[#This Row],[האם יש לאישה וסת דילוג?]]=1,טבלה20[[#This Row],[CycleNumber]]&gt;5),IF(AND(טבלה20[[#This Row],[LengthofCycle]]=F1419,F1421=F1418,F1420=F1417),1,""),"")</f>
        <v/>
      </c>
      <c r="O1422" t="str">
        <f>IF(OR(טבלה20[[#This Row],[פעילות]]="",L1421=""),"",IF(טבלה20[[#This Row],[פעילות]]=1,1,0))</f>
        <v/>
      </c>
      <c r="P1422" t="str">
        <f>IF(AND(טבלה20[[#This Row],[הפרש קבוע אחרון]]&lt;&gt;"",טבלה20[[#This Row],[CycleNumber]]&lt;B1423,B1423&lt;&gt;"",טבלה20[[#This Row],[פעילות]]&lt;4),IF(F1423-טבלה20[[#This Row],[LengthofCycle]]=טבלה20[[#This Row],[הפרש קבוע אחרון]],1,0),"")</f>
        <v/>
      </c>
      <c r="Q1422" s="14" t="str">
        <f>IF(טבלה20[[#This Row],[פעילות]]="","",IF(OR(Q1421="",AND(טבלה20[[#This Row],[דילוג]]=1,L1421=3)),1,Q1421+1))</f>
        <v/>
      </c>
      <c r="R1422" s="14" t="str">
        <f>IF(AND(טבלה20[[#This Row],[מחזורי פעילות]]=3,H1423=1,טבלה20[[#This Row],[הפרש קבוע אחרון]]&lt;&gt;J1423),1,"")</f>
        <v/>
      </c>
      <c r="S1422" s="14" t="str">
        <f>IF(AND(טבלה20[[#This Row],[מחזורי פעילות]]=3,H1423=1,טבלה20[[#This Row],[הפרש קבוע אחרון]]=J1423),1,"")</f>
        <v/>
      </c>
      <c r="T1422" s="14" t="str">
        <f>IF(AND(טבלה20[[#This Row],[דילוג]]=1,טבלה20[[#This Row],[הפרש קבוע אחרון]]=J1421,טבלה20[[#This Row],[מחזורי פעילות]]&gt;1),1,"")</f>
        <v/>
      </c>
      <c r="U1422" s="14" t="str">
        <f>IF(OR(AND(טבלה20[[#This Row],[מחזורי פעילות]]&lt;&gt;"",Q1423=""),AND(טבלה20[[#This Row],[פעילות]]=3,Q1423=1)),טבלה20[[#This Row],[מחזורי פעילות]],"")</f>
        <v/>
      </c>
      <c r="V1422" s="14" t="str">
        <f>IF(טבלה20[[#This Row],[באיזה מחזור נעקר אחרי קביעה?]]&lt;&gt;"",1,"")</f>
        <v/>
      </c>
      <c r="W1422" s="14" t="str">
        <f>IF(AND(טבלה20[[#This Row],[באיזה מחזור נעקר אחרי קביעה?]]&lt;&gt;"",טבלה20[[#This Row],[CycleNumber]]&gt;B1423),טבלה20[[#This Row],[באיזה מחזור נעקר אחרי קביעה?]],"")</f>
        <v/>
      </c>
      <c r="X1422" s="14" t="str">
        <f>IF(AND(טבלה20[[#This Row],[הפרש קבוע אחרון]]&lt;&gt;"",J1421=""),טבלה20[[#This Row],[CycleNumber]],"")</f>
        <v/>
      </c>
      <c r="Y1422" s="14" t="str">
        <f>IF(OR(טבלה20[[#This Row],[CycleNumber]]&gt;B1423,B1423=""),טבלה20[[#This Row],[CycleNumber]],"")</f>
        <v/>
      </c>
      <c r="Z14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2" t="s">
        <v>114</v>
      </c>
      <c r="AS1422">
        <v>1</v>
      </c>
      <c r="AT1422">
        <v>26</v>
      </c>
      <c r="AU1422" t="str">
        <f t="shared" si="47"/>
        <v/>
      </c>
      <c r="AV1422" t="str">
        <f t="shared" si="48"/>
        <v/>
      </c>
    </row>
    <row r="1423" spans="1:48" x14ac:dyDescent="0.25">
      <c r="A1423" t="s">
        <v>114</v>
      </c>
      <c r="B1423">
        <v>3</v>
      </c>
      <c r="C1423">
        <v>0</v>
      </c>
      <c r="D1423">
        <v>1</v>
      </c>
      <c r="E1423">
        <v>0</v>
      </c>
      <c r="F1423">
        <v>27</v>
      </c>
      <c r="G1423">
        <f>טבלה20[[#This Row],[LengthofCycle]]+1</f>
        <v>28</v>
      </c>
      <c r="H1423" t="str">
        <f>IF(טבלה20[[#This Row],[CycleNumber]]&gt;2,IF(AND(טבלה20[[#This Row],[LengthofCycle]]-F1422=F1422-F1421,טבלה20[[#This Row],[LengthofCycle]]-F1422&lt;&gt;0),1,""),"")</f>
        <v/>
      </c>
      <c r="I1423" t="str">
        <f>IF(טבלה20[[#This Row],[דילוג]]=1,SUM(H1423:H1424),"")</f>
        <v/>
      </c>
      <c r="J1423" t="str">
        <f>IF(AND(טבלה20[[#This Row],[CycleNumber]]&gt;B1422,טבלה20[[#This Row],[CycleNumber]]&gt;2),IF(טבלה20[[#This Row],[דילוג]]=1,טבלה20[[#This Row],[LengthofCycle]]-F1422,J1422),"")</f>
        <v/>
      </c>
      <c r="K1423">
        <f>IF(AND(טבלה20[[#This Row],[CycleNumber]]&gt;B1422,טבלה20[[#This Row],[CycleNumber]]&gt;2),IF(טבלה20[[#This Row],[דילוג]]=1,1,IF(MAX(K1421:K1422)=1,1,IF(טבלה20[[#This Row],[LengthofCycle]]-F1422&lt;&gt;טבלה20[[#This Row],[הפרש קבוע אחרון]],0,""))),"")</f>
        <v>0</v>
      </c>
      <c r="L1423" t="str">
        <f>IF(טבלה20[[#This Row],[CycleNumber]]&lt;3,"",IF(טבלה20[[#This Row],[דילוג]]=1,1,IF(L1422="","",IF(טבלה20[[#This Row],[LengthofCycle]]-F1422=טבלה20[[#This Row],[הפרש קבוע אחרון]],1,IF(L1422+1&gt;3,"",L1422+1)))))</f>
        <v/>
      </c>
      <c r="M1423" t="str">
        <f>IF(AND(טבלה20[[#This Row],[פעילות]]=1,L1424=2,L1425=1,B1425&gt;טבלה20[[#This Row],[CycleNumber]]),1,"")</f>
        <v/>
      </c>
      <c r="N1423" t="str">
        <f>IF(AND(טבלה20[[#This Row],[האם יש לאישה וסת דילוג?]]=1,טבלה20[[#This Row],[CycleNumber]]&gt;5),IF(AND(טבלה20[[#This Row],[LengthofCycle]]=F1420,F1422=F1419,F1421=F1418),1,""),"")</f>
        <v/>
      </c>
      <c r="O1423" t="str">
        <f>IF(OR(טבלה20[[#This Row],[פעילות]]="",L1422=""),"",IF(טבלה20[[#This Row],[פעילות]]=1,1,0))</f>
        <v/>
      </c>
      <c r="P1423" t="str">
        <f>IF(AND(טבלה20[[#This Row],[הפרש קבוע אחרון]]&lt;&gt;"",טבלה20[[#This Row],[CycleNumber]]&lt;B1424,B1424&lt;&gt;"",טבלה20[[#This Row],[פעילות]]&lt;4),IF(F1424-טבלה20[[#This Row],[LengthofCycle]]=טבלה20[[#This Row],[הפרש קבוע אחרון]],1,0),"")</f>
        <v/>
      </c>
      <c r="Q1423" s="14" t="str">
        <f>IF(טבלה20[[#This Row],[פעילות]]="","",IF(OR(Q1422="",AND(טבלה20[[#This Row],[דילוג]]=1,L1422=3)),1,Q1422+1))</f>
        <v/>
      </c>
      <c r="R1423" s="14" t="str">
        <f>IF(AND(טבלה20[[#This Row],[מחזורי פעילות]]=3,H1424=1,טבלה20[[#This Row],[הפרש קבוע אחרון]]&lt;&gt;J1424),1,"")</f>
        <v/>
      </c>
      <c r="S1423" s="14" t="str">
        <f>IF(AND(טבלה20[[#This Row],[מחזורי פעילות]]=3,H1424=1,טבלה20[[#This Row],[הפרש קבוע אחרון]]=J1424),1,"")</f>
        <v/>
      </c>
      <c r="T1423" s="14" t="str">
        <f>IF(AND(טבלה20[[#This Row],[דילוג]]=1,טבלה20[[#This Row],[הפרש קבוע אחרון]]=J1422,טבלה20[[#This Row],[מחזורי פעילות]]&gt;1),1,"")</f>
        <v/>
      </c>
      <c r="U1423" s="14" t="str">
        <f>IF(OR(AND(טבלה20[[#This Row],[מחזורי פעילות]]&lt;&gt;"",Q1424=""),AND(טבלה20[[#This Row],[פעילות]]=3,Q1424=1)),טבלה20[[#This Row],[מחזורי פעילות]],"")</f>
        <v/>
      </c>
      <c r="V1423" s="14" t="str">
        <f>IF(טבלה20[[#This Row],[באיזה מחזור נעקר אחרי קביעה?]]&lt;&gt;"",1,"")</f>
        <v/>
      </c>
      <c r="W1423" s="14" t="str">
        <f>IF(AND(טבלה20[[#This Row],[באיזה מחזור נעקר אחרי קביעה?]]&lt;&gt;"",טבלה20[[#This Row],[CycleNumber]]&gt;B1424),טבלה20[[#This Row],[באיזה מחזור נעקר אחרי קביעה?]],"")</f>
        <v/>
      </c>
      <c r="X1423" s="14" t="str">
        <f>IF(AND(טבלה20[[#This Row],[הפרש קבוע אחרון]]&lt;&gt;"",J1422=""),טבלה20[[#This Row],[CycleNumber]],"")</f>
        <v/>
      </c>
      <c r="Y1423" s="14" t="str">
        <f>IF(OR(טבלה20[[#This Row],[CycleNumber]]&gt;B1424,B1424=""),טבלה20[[#This Row],[CycleNumber]],"")</f>
        <v/>
      </c>
      <c r="Z14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3" t="s">
        <v>114</v>
      </c>
      <c r="AS1423">
        <v>2</v>
      </c>
      <c r="AT1423">
        <v>25</v>
      </c>
      <c r="AU1423" t="str">
        <f t="shared" si="47"/>
        <v/>
      </c>
      <c r="AV1423" t="str">
        <f t="shared" si="48"/>
        <v/>
      </c>
    </row>
    <row r="1424" spans="1:48" x14ac:dyDescent="0.25">
      <c r="A1424" t="s">
        <v>114</v>
      </c>
      <c r="B1424">
        <v>4</v>
      </c>
      <c r="C1424">
        <v>0</v>
      </c>
      <c r="D1424">
        <v>1</v>
      </c>
      <c r="E1424">
        <v>0</v>
      </c>
      <c r="F1424">
        <v>25</v>
      </c>
      <c r="G1424">
        <f>טבלה20[[#This Row],[LengthofCycle]]+1</f>
        <v>26</v>
      </c>
      <c r="H1424" t="str">
        <f>IF(טבלה20[[#This Row],[CycleNumber]]&gt;2,IF(AND(טבלה20[[#This Row],[LengthofCycle]]-F1423=F1423-F1422,טבלה20[[#This Row],[LengthofCycle]]-F1423&lt;&gt;0),1,""),"")</f>
        <v/>
      </c>
      <c r="I1424" t="str">
        <f>IF(טבלה20[[#This Row],[דילוג]]=1,SUM(H1424:H1425),"")</f>
        <v/>
      </c>
      <c r="J1424" t="str">
        <f>IF(AND(טבלה20[[#This Row],[CycleNumber]]&gt;B1423,טבלה20[[#This Row],[CycleNumber]]&gt;2),IF(טבלה20[[#This Row],[דילוג]]=1,טבלה20[[#This Row],[LengthofCycle]]-F1423,J1423),"")</f>
        <v/>
      </c>
      <c r="K1424">
        <f>IF(AND(טבלה20[[#This Row],[CycleNumber]]&gt;B1423,טבלה20[[#This Row],[CycleNumber]]&gt;2),IF(טבלה20[[#This Row],[דילוג]]=1,1,IF(MAX(K1422:K1423)=1,1,IF(טבלה20[[#This Row],[LengthofCycle]]-F1423&lt;&gt;טבלה20[[#This Row],[הפרש קבוע אחרון]],0,""))),"")</f>
        <v>0</v>
      </c>
      <c r="L1424" t="str">
        <f>IF(טבלה20[[#This Row],[CycleNumber]]&lt;3,"",IF(טבלה20[[#This Row],[דילוג]]=1,1,IF(L1423="","",IF(טבלה20[[#This Row],[LengthofCycle]]-F1423=טבלה20[[#This Row],[הפרש קבוע אחרון]],1,IF(L1423+1&gt;3,"",L1423+1)))))</f>
        <v/>
      </c>
      <c r="M1424" t="str">
        <f>IF(AND(טבלה20[[#This Row],[פעילות]]=1,L1425=2,L1426=1,B1426&gt;טבלה20[[#This Row],[CycleNumber]]),1,"")</f>
        <v/>
      </c>
      <c r="N1424" t="str">
        <f>IF(AND(טבלה20[[#This Row],[האם יש לאישה וסת דילוג?]]=1,טבלה20[[#This Row],[CycleNumber]]&gt;5),IF(AND(טבלה20[[#This Row],[LengthofCycle]]=F1421,F1423=F1420,F1422=F1419),1,""),"")</f>
        <v/>
      </c>
      <c r="O1424" t="str">
        <f>IF(OR(טבלה20[[#This Row],[פעילות]]="",L1423=""),"",IF(טבלה20[[#This Row],[פעילות]]=1,1,0))</f>
        <v/>
      </c>
      <c r="P1424" t="str">
        <f>IF(AND(טבלה20[[#This Row],[הפרש קבוע אחרון]]&lt;&gt;"",טבלה20[[#This Row],[CycleNumber]]&lt;B1425,B1425&lt;&gt;"",טבלה20[[#This Row],[פעילות]]&lt;4),IF(F1425-טבלה20[[#This Row],[LengthofCycle]]=טבלה20[[#This Row],[הפרש קבוע אחרון]],1,0),"")</f>
        <v/>
      </c>
      <c r="Q1424" s="14" t="str">
        <f>IF(טבלה20[[#This Row],[פעילות]]="","",IF(OR(Q1423="",AND(טבלה20[[#This Row],[דילוג]]=1,L1423=3)),1,Q1423+1))</f>
        <v/>
      </c>
      <c r="R1424" s="14" t="str">
        <f>IF(AND(טבלה20[[#This Row],[מחזורי פעילות]]=3,H1425=1,טבלה20[[#This Row],[הפרש קבוע אחרון]]&lt;&gt;J1425),1,"")</f>
        <v/>
      </c>
      <c r="S1424" s="14" t="str">
        <f>IF(AND(טבלה20[[#This Row],[מחזורי פעילות]]=3,H1425=1,טבלה20[[#This Row],[הפרש קבוע אחרון]]=J1425),1,"")</f>
        <v/>
      </c>
      <c r="T1424" s="14" t="str">
        <f>IF(AND(טבלה20[[#This Row],[דילוג]]=1,טבלה20[[#This Row],[הפרש קבוע אחרון]]=J1423,טבלה20[[#This Row],[מחזורי פעילות]]&gt;1),1,"")</f>
        <v/>
      </c>
      <c r="U1424" s="14" t="str">
        <f>IF(OR(AND(טבלה20[[#This Row],[מחזורי פעילות]]&lt;&gt;"",Q1425=""),AND(טבלה20[[#This Row],[פעילות]]=3,Q1425=1)),טבלה20[[#This Row],[מחזורי פעילות]],"")</f>
        <v/>
      </c>
      <c r="V1424" s="14" t="str">
        <f>IF(טבלה20[[#This Row],[באיזה מחזור נעקר אחרי קביעה?]]&lt;&gt;"",1,"")</f>
        <v/>
      </c>
      <c r="W1424" s="14" t="str">
        <f>IF(AND(טבלה20[[#This Row],[באיזה מחזור נעקר אחרי קביעה?]]&lt;&gt;"",טבלה20[[#This Row],[CycleNumber]]&gt;B1425),טבלה20[[#This Row],[באיזה מחזור נעקר אחרי קביעה?]],"")</f>
        <v/>
      </c>
      <c r="X1424" s="14" t="str">
        <f>IF(AND(טבלה20[[#This Row],[הפרש קבוע אחרון]]&lt;&gt;"",J1423=""),טבלה20[[#This Row],[CycleNumber]],"")</f>
        <v/>
      </c>
      <c r="Y1424" s="14" t="str">
        <f>IF(OR(טבלה20[[#This Row],[CycleNumber]]&gt;B1425,B1425=""),טבלה20[[#This Row],[CycleNumber]],"")</f>
        <v/>
      </c>
      <c r="Z14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4" t="s">
        <v>114</v>
      </c>
      <c r="AS1424">
        <v>3</v>
      </c>
      <c r="AT1424">
        <v>27</v>
      </c>
      <c r="AU1424">
        <f t="shared" si="47"/>
        <v>0</v>
      </c>
      <c r="AV1424" t="str">
        <f t="shared" si="48"/>
        <v/>
      </c>
    </row>
    <row r="1425" spans="1:48" x14ac:dyDescent="0.25">
      <c r="A1425" t="s">
        <v>114</v>
      </c>
      <c r="B1425">
        <v>5</v>
      </c>
      <c r="C1425">
        <v>0</v>
      </c>
      <c r="D1425">
        <v>1</v>
      </c>
      <c r="E1425">
        <v>0</v>
      </c>
      <c r="F1425">
        <v>26</v>
      </c>
      <c r="G1425">
        <f>טבלה20[[#This Row],[LengthofCycle]]+1</f>
        <v>27</v>
      </c>
      <c r="H1425" t="str">
        <f>IF(טבלה20[[#This Row],[CycleNumber]]&gt;2,IF(AND(טבלה20[[#This Row],[LengthofCycle]]-F1424=F1424-F1423,טבלה20[[#This Row],[LengthofCycle]]-F1424&lt;&gt;0),1,""),"")</f>
        <v/>
      </c>
      <c r="I1425" t="str">
        <f>IF(טבלה20[[#This Row],[דילוג]]=1,SUM(H1425:H1426),"")</f>
        <v/>
      </c>
      <c r="J1425" t="str">
        <f>IF(AND(טבלה20[[#This Row],[CycleNumber]]&gt;B1424,טבלה20[[#This Row],[CycleNumber]]&gt;2),IF(טבלה20[[#This Row],[דילוג]]=1,טבלה20[[#This Row],[LengthofCycle]]-F1424,J1424),"")</f>
        <v/>
      </c>
      <c r="K1425">
        <f>IF(AND(טבלה20[[#This Row],[CycleNumber]]&gt;B1424,טבלה20[[#This Row],[CycleNumber]]&gt;2),IF(טבלה20[[#This Row],[דילוג]]=1,1,IF(MAX(K1423:K1424)=1,1,IF(טבלה20[[#This Row],[LengthofCycle]]-F1424&lt;&gt;טבלה20[[#This Row],[הפרש קבוע אחרון]],0,""))),"")</f>
        <v>0</v>
      </c>
      <c r="L1425" t="str">
        <f>IF(טבלה20[[#This Row],[CycleNumber]]&lt;3,"",IF(טבלה20[[#This Row],[דילוג]]=1,1,IF(L1424="","",IF(טבלה20[[#This Row],[LengthofCycle]]-F1424=טבלה20[[#This Row],[הפרש קבוע אחרון]],1,IF(L1424+1&gt;3,"",L1424+1)))))</f>
        <v/>
      </c>
      <c r="M1425" t="str">
        <f>IF(AND(טבלה20[[#This Row],[פעילות]]=1,L1426=2,L1427=1,B1427&gt;טבלה20[[#This Row],[CycleNumber]]),1,"")</f>
        <v/>
      </c>
      <c r="N1425" t="str">
        <f>IF(AND(טבלה20[[#This Row],[האם יש לאישה וסת דילוג?]]=1,טבלה20[[#This Row],[CycleNumber]]&gt;5),IF(AND(טבלה20[[#This Row],[LengthofCycle]]=F1422,F1424=F1421,F1423=F1420),1,""),"")</f>
        <v/>
      </c>
      <c r="O1425" t="str">
        <f>IF(OR(טבלה20[[#This Row],[פעילות]]="",L1424=""),"",IF(טבלה20[[#This Row],[פעילות]]=1,1,0))</f>
        <v/>
      </c>
      <c r="P1425" t="str">
        <f>IF(AND(טבלה20[[#This Row],[הפרש קבוע אחרון]]&lt;&gt;"",טבלה20[[#This Row],[CycleNumber]]&lt;B1426,B1426&lt;&gt;"",טבלה20[[#This Row],[פעילות]]&lt;4),IF(F1426-טבלה20[[#This Row],[LengthofCycle]]=טבלה20[[#This Row],[הפרש קבוע אחרון]],1,0),"")</f>
        <v/>
      </c>
      <c r="Q1425" s="14" t="str">
        <f>IF(טבלה20[[#This Row],[פעילות]]="","",IF(OR(Q1424="",AND(טבלה20[[#This Row],[דילוג]]=1,L1424=3)),1,Q1424+1))</f>
        <v/>
      </c>
      <c r="R1425" s="14" t="str">
        <f>IF(AND(טבלה20[[#This Row],[מחזורי פעילות]]=3,H1426=1,טבלה20[[#This Row],[הפרש קבוע אחרון]]&lt;&gt;J1426),1,"")</f>
        <v/>
      </c>
      <c r="S1425" s="14" t="str">
        <f>IF(AND(טבלה20[[#This Row],[מחזורי פעילות]]=3,H1426=1,טבלה20[[#This Row],[הפרש קבוע אחרון]]=J1426),1,"")</f>
        <v/>
      </c>
      <c r="T1425" s="14" t="str">
        <f>IF(AND(טבלה20[[#This Row],[דילוג]]=1,טבלה20[[#This Row],[הפרש קבוע אחרון]]=J1424,טבלה20[[#This Row],[מחזורי פעילות]]&gt;1),1,"")</f>
        <v/>
      </c>
      <c r="U1425" s="14" t="str">
        <f>IF(OR(AND(טבלה20[[#This Row],[מחזורי פעילות]]&lt;&gt;"",Q1426=""),AND(טבלה20[[#This Row],[פעילות]]=3,Q1426=1)),טבלה20[[#This Row],[מחזורי פעילות]],"")</f>
        <v/>
      </c>
      <c r="V1425" s="14" t="str">
        <f>IF(טבלה20[[#This Row],[באיזה מחזור נעקר אחרי קביעה?]]&lt;&gt;"",1,"")</f>
        <v/>
      </c>
      <c r="W1425" s="14" t="str">
        <f>IF(AND(טבלה20[[#This Row],[באיזה מחזור נעקר אחרי קביעה?]]&lt;&gt;"",טבלה20[[#This Row],[CycleNumber]]&gt;B1426),טבלה20[[#This Row],[באיזה מחזור נעקר אחרי קביעה?]],"")</f>
        <v/>
      </c>
      <c r="X1425" s="14" t="str">
        <f>IF(AND(טבלה20[[#This Row],[הפרש קבוע אחרון]]&lt;&gt;"",J1424=""),טבלה20[[#This Row],[CycleNumber]],"")</f>
        <v/>
      </c>
      <c r="Y1425" s="14" t="str">
        <f>IF(OR(טבלה20[[#This Row],[CycleNumber]]&gt;B1426,B1426=""),טבלה20[[#This Row],[CycleNumber]],"")</f>
        <v/>
      </c>
      <c r="Z14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5" t="s">
        <v>114</v>
      </c>
      <c r="AS1425">
        <v>4</v>
      </c>
      <c r="AT1425">
        <v>25</v>
      </c>
      <c r="AU1425">
        <f t="shared" si="47"/>
        <v>0</v>
      </c>
      <c r="AV1425" t="str">
        <f t="shared" si="48"/>
        <v/>
      </c>
    </row>
    <row r="1426" spans="1:48" x14ac:dyDescent="0.25">
      <c r="A1426" t="s">
        <v>114</v>
      </c>
      <c r="B1426">
        <v>6</v>
      </c>
      <c r="C1426">
        <v>0</v>
      </c>
      <c r="D1426">
        <v>1</v>
      </c>
      <c r="E1426">
        <v>0</v>
      </c>
      <c r="F1426">
        <v>27</v>
      </c>
      <c r="G1426">
        <f>טבלה20[[#This Row],[LengthofCycle]]+1</f>
        <v>28</v>
      </c>
      <c r="H1426">
        <f>IF(טבלה20[[#This Row],[CycleNumber]]&gt;2,IF(AND(טבלה20[[#This Row],[LengthofCycle]]-F1425=F1425-F1424,טבלה20[[#This Row],[LengthofCycle]]-F1425&lt;&gt;0),1,""),"")</f>
        <v>1</v>
      </c>
      <c r="I1426">
        <f>IF(טבלה20[[#This Row],[דילוג]]=1,SUM(H1426:H1427),"")</f>
        <v>1</v>
      </c>
      <c r="J1426">
        <f>IF(AND(טבלה20[[#This Row],[CycleNumber]]&gt;B1425,טבלה20[[#This Row],[CycleNumber]]&gt;2),IF(טבלה20[[#This Row],[דילוג]]=1,טבלה20[[#This Row],[LengthofCycle]]-F1425,J1425),"")</f>
        <v>1</v>
      </c>
      <c r="K1426">
        <f>IF(AND(טבלה20[[#This Row],[CycleNumber]]&gt;B1425,טבלה20[[#This Row],[CycleNumber]]&gt;2),IF(טבלה20[[#This Row],[דילוג]]=1,1,IF(MAX(K1424:K1425)=1,1,IF(טבלה20[[#This Row],[LengthofCycle]]-F1425&lt;&gt;טבלה20[[#This Row],[הפרש קבוע אחרון]],0,""))),"")</f>
        <v>1</v>
      </c>
      <c r="L1426">
        <f>IF(טבלה20[[#This Row],[CycleNumber]]&lt;3,"",IF(טבלה20[[#This Row],[דילוג]]=1,1,IF(L1425="","",IF(טבלה20[[#This Row],[LengthofCycle]]-F1425=טבלה20[[#This Row],[הפרש קבוע אחרון]],1,IF(L1425+1&gt;3,"",L1425+1)))))</f>
        <v>1</v>
      </c>
      <c r="M1426">
        <f>IF(AND(טבלה20[[#This Row],[פעילות]]=1,L1427=2,L1428=1,B1428&gt;טבלה20[[#This Row],[CycleNumber]]),1,"")</f>
        <v>1</v>
      </c>
      <c r="N1426" t="str">
        <f>IF(AND(טבלה20[[#This Row],[האם יש לאישה וסת דילוג?]]=1,טבלה20[[#This Row],[CycleNumber]]&gt;5),IF(AND(טבלה20[[#This Row],[LengthofCycle]]=F1423,F1425=F1422,F1424=F1421),1,""),"")</f>
        <v/>
      </c>
      <c r="O1426" t="str">
        <f>IF(OR(טבלה20[[#This Row],[פעילות]]="",L1425=""),"",IF(טבלה20[[#This Row],[פעילות]]=1,1,0))</f>
        <v/>
      </c>
      <c r="P1426">
        <f>IF(AND(טבלה20[[#This Row],[הפרש קבוע אחרון]]&lt;&gt;"",טבלה20[[#This Row],[CycleNumber]]&lt;B1427,B1427&lt;&gt;"",טבלה20[[#This Row],[פעילות]]&lt;4),IF(F1427-טבלה20[[#This Row],[LengthofCycle]]=טבלה20[[#This Row],[הפרש קבוע אחרון]],1,0),"")</f>
        <v>0</v>
      </c>
      <c r="Q1426" s="14">
        <f>IF(טבלה20[[#This Row],[פעילות]]="","",IF(OR(Q1425="",AND(טבלה20[[#This Row],[דילוג]]=1,L1425=3)),1,Q1425+1))</f>
        <v>1</v>
      </c>
      <c r="R1426" s="14" t="str">
        <f>IF(AND(טבלה20[[#This Row],[מחזורי פעילות]]=3,H1427=1,טבלה20[[#This Row],[הפרש קבוע אחרון]]&lt;&gt;J1427),1,"")</f>
        <v/>
      </c>
      <c r="S1426" s="14" t="str">
        <f>IF(AND(טבלה20[[#This Row],[מחזורי פעילות]]=3,H1427=1,טבלה20[[#This Row],[הפרש קבוע אחרון]]=J1427),1,"")</f>
        <v/>
      </c>
      <c r="T1426" s="14" t="str">
        <f>IF(AND(טבלה20[[#This Row],[דילוג]]=1,טבלה20[[#This Row],[הפרש קבוע אחרון]]=J1425,טבלה20[[#This Row],[מחזורי פעילות]]&gt;1),1,"")</f>
        <v/>
      </c>
      <c r="U1426" s="14" t="str">
        <f>IF(OR(AND(טבלה20[[#This Row],[מחזורי פעילות]]&lt;&gt;"",Q1427=""),AND(טבלה20[[#This Row],[פעילות]]=3,Q1427=1)),טבלה20[[#This Row],[מחזורי פעילות]],"")</f>
        <v/>
      </c>
      <c r="V1426" s="14" t="str">
        <f>IF(טבלה20[[#This Row],[באיזה מחזור נעקר אחרי קביעה?]]&lt;&gt;"",1,"")</f>
        <v/>
      </c>
      <c r="W1426" s="14" t="str">
        <f>IF(AND(טבלה20[[#This Row],[באיזה מחזור נעקר אחרי קביעה?]]&lt;&gt;"",טבלה20[[#This Row],[CycleNumber]]&gt;B1427),טבלה20[[#This Row],[באיזה מחזור נעקר אחרי קביעה?]],"")</f>
        <v/>
      </c>
      <c r="X1426" s="14">
        <f>IF(AND(טבלה20[[#This Row],[הפרש קבוע אחרון]]&lt;&gt;"",J1425=""),טבלה20[[#This Row],[CycleNumber]],"")</f>
        <v>6</v>
      </c>
      <c r="Y1426" s="14" t="str">
        <f>IF(OR(טבלה20[[#This Row],[CycleNumber]]&gt;B1427,B1427=""),טבלה20[[#This Row],[CycleNumber]],"")</f>
        <v/>
      </c>
      <c r="Z14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6" t="s">
        <v>114</v>
      </c>
      <c r="AS1426">
        <v>5</v>
      </c>
      <c r="AT1426">
        <v>26</v>
      </c>
      <c r="AU1426">
        <f t="shared" si="47"/>
        <v>0</v>
      </c>
      <c r="AV1426" t="str">
        <f t="shared" si="48"/>
        <v/>
      </c>
    </row>
    <row r="1427" spans="1:48" x14ac:dyDescent="0.25">
      <c r="A1427" t="s">
        <v>114</v>
      </c>
      <c r="B1427">
        <v>7</v>
      </c>
      <c r="C1427">
        <v>0</v>
      </c>
      <c r="D1427">
        <v>1</v>
      </c>
      <c r="E1427">
        <v>0</v>
      </c>
      <c r="F1427">
        <v>25</v>
      </c>
      <c r="G1427">
        <f>טבלה20[[#This Row],[LengthofCycle]]+1</f>
        <v>26</v>
      </c>
      <c r="H1427" t="str">
        <f>IF(טבלה20[[#This Row],[CycleNumber]]&gt;2,IF(AND(טבלה20[[#This Row],[LengthofCycle]]-F1426=F1426-F1425,טבלה20[[#This Row],[LengthofCycle]]-F1426&lt;&gt;0),1,""),"")</f>
        <v/>
      </c>
      <c r="I1427" t="str">
        <f>IF(טבלה20[[#This Row],[דילוג]]=1,SUM(H1427:H1428),"")</f>
        <v/>
      </c>
      <c r="J1427">
        <f>IF(AND(טבלה20[[#This Row],[CycleNumber]]&gt;B1426,טבלה20[[#This Row],[CycleNumber]]&gt;2),IF(טבלה20[[#This Row],[דילוג]]=1,טבלה20[[#This Row],[LengthofCycle]]-F1426,J1426),"")</f>
        <v>1</v>
      </c>
      <c r="K1427">
        <f>IF(AND(טבלה20[[#This Row],[CycleNumber]]&gt;B1426,טבלה20[[#This Row],[CycleNumber]]&gt;2),IF(טבלה20[[#This Row],[דילוג]]=1,1,IF(MAX(K1425:K1426)=1,1,IF(טבלה20[[#This Row],[LengthofCycle]]-F1426&lt;&gt;טבלה20[[#This Row],[הפרש קבוע אחרון]],0,""))),"")</f>
        <v>1</v>
      </c>
      <c r="L1427">
        <f>IF(טבלה20[[#This Row],[CycleNumber]]&lt;3,"",IF(טבלה20[[#This Row],[דילוג]]=1,1,IF(L1426="","",IF(טבלה20[[#This Row],[LengthofCycle]]-F1426=טבלה20[[#This Row],[הפרש קבוע אחרון]],1,IF(L1426+1&gt;3,"",L1426+1)))))</f>
        <v>2</v>
      </c>
      <c r="M1427" t="str">
        <f>IF(AND(טבלה20[[#This Row],[פעילות]]=1,L1428=2,L1429=1,B1429&gt;טבלה20[[#This Row],[CycleNumber]]),1,"")</f>
        <v/>
      </c>
      <c r="N1427" t="str">
        <f>IF(AND(טבלה20[[#This Row],[האם יש לאישה וסת דילוג?]]=1,טבלה20[[#This Row],[CycleNumber]]&gt;5),IF(AND(טבלה20[[#This Row],[LengthofCycle]]=F1424,F1426=F1423,F1425=F1422),1,""),"")</f>
        <v/>
      </c>
      <c r="O1427">
        <f>IF(OR(טבלה20[[#This Row],[פעילות]]="",L1426=""),"",IF(טבלה20[[#This Row],[פעילות]]=1,1,0))</f>
        <v>0</v>
      </c>
      <c r="P1427">
        <f>IF(AND(טבלה20[[#This Row],[הפרש קבוע אחרון]]&lt;&gt;"",טבלה20[[#This Row],[CycleNumber]]&lt;B1428,B1428&lt;&gt;"",טבלה20[[#This Row],[פעילות]]&lt;4),IF(F1428-טבלה20[[#This Row],[LengthofCycle]]=טבלה20[[#This Row],[הפרש קבוע אחרון]],1,0),"")</f>
        <v>1</v>
      </c>
      <c r="Q1427" s="14">
        <f>IF(טבלה20[[#This Row],[פעילות]]="","",IF(OR(Q1426="",AND(טבלה20[[#This Row],[דילוג]]=1,L1426=3)),1,Q1426+1))</f>
        <v>2</v>
      </c>
      <c r="R1427" s="14" t="str">
        <f>IF(AND(טבלה20[[#This Row],[מחזורי פעילות]]=3,H1428=1,טבלה20[[#This Row],[הפרש קבוע אחרון]]&lt;&gt;J1428),1,"")</f>
        <v/>
      </c>
      <c r="S1427" s="14" t="str">
        <f>IF(AND(טבלה20[[#This Row],[מחזורי פעילות]]=3,H1428=1,טבלה20[[#This Row],[הפרש קבוע אחרון]]=J1428),1,"")</f>
        <v/>
      </c>
      <c r="T1427" s="14" t="str">
        <f>IF(AND(טבלה20[[#This Row],[דילוג]]=1,טבלה20[[#This Row],[הפרש קבוע אחרון]]=J1426,טבלה20[[#This Row],[מחזורי פעילות]]&gt;1),1,"")</f>
        <v/>
      </c>
      <c r="U1427" s="14" t="str">
        <f>IF(OR(AND(טבלה20[[#This Row],[מחזורי פעילות]]&lt;&gt;"",Q1428=""),AND(טבלה20[[#This Row],[פעילות]]=3,Q1428=1)),טבלה20[[#This Row],[מחזורי פעילות]],"")</f>
        <v/>
      </c>
      <c r="V1427" s="14" t="str">
        <f>IF(טבלה20[[#This Row],[באיזה מחזור נעקר אחרי קביעה?]]&lt;&gt;"",1,"")</f>
        <v/>
      </c>
      <c r="W1427" s="14" t="str">
        <f>IF(AND(טבלה20[[#This Row],[באיזה מחזור נעקר אחרי קביעה?]]&lt;&gt;"",טבלה20[[#This Row],[CycleNumber]]&gt;B1428),טבלה20[[#This Row],[באיזה מחזור נעקר אחרי קביעה?]],"")</f>
        <v/>
      </c>
      <c r="X1427" s="14" t="str">
        <f>IF(AND(טבלה20[[#This Row],[הפרש קבוע אחרון]]&lt;&gt;"",J1426=""),טבלה20[[#This Row],[CycleNumber]],"")</f>
        <v/>
      </c>
      <c r="Y1427" s="14" t="str">
        <f>IF(OR(טבלה20[[#This Row],[CycleNumber]]&gt;B1428,B1428=""),טבלה20[[#This Row],[CycleNumber]],"")</f>
        <v/>
      </c>
      <c r="Z14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7" t="s">
        <v>114</v>
      </c>
      <c r="AS1427">
        <v>6</v>
      </c>
      <c r="AT1427">
        <v>27</v>
      </c>
      <c r="AU1427">
        <f t="shared" si="47"/>
        <v>1</v>
      </c>
      <c r="AV1427" t="str">
        <f t="shared" si="48"/>
        <v/>
      </c>
    </row>
    <row r="1428" spans="1:48" x14ac:dyDescent="0.25">
      <c r="A1428" t="s">
        <v>114</v>
      </c>
      <c r="B1428">
        <v>8</v>
      </c>
      <c r="C1428">
        <v>0</v>
      </c>
      <c r="D1428">
        <v>1</v>
      </c>
      <c r="E1428">
        <v>0</v>
      </c>
      <c r="F1428">
        <v>26</v>
      </c>
      <c r="G1428">
        <f>טבלה20[[#This Row],[LengthofCycle]]+1</f>
        <v>27</v>
      </c>
      <c r="H1428" t="str">
        <f>IF(טבלה20[[#This Row],[CycleNumber]]&gt;2,IF(AND(טבלה20[[#This Row],[LengthofCycle]]-F1427=F1427-F1426,טבלה20[[#This Row],[LengthofCycle]]-F1427&lt;&gt;0),1,""),"")</f>
        <v/>
      </c>
      <c r="I1428" t="str">
        <f>IF(טבלה20[[#This Row],[דילוג]]=1,SUM(H1428:H1429),"")</f>
        <v/>
      </c>
      <c r="J1428">
        <f>IF(AND(טבלה20[[#This Row],[CycleNumber]]&gt;B1427,טבלה20[[#This Row],[CycleNumber]]&gt;2),IF(טבלה20[[#This Row],[דילוג]]=1,טבלה20[[#This Row],[LengthofCycle]]-F1427,J1427),"")</f>
        <v>1</v>
      </c>
      <c r="K1428">
        <f>IF(AND(טבלה20[[#This Row],[CycleNumber]]&gt;B1427,טבלה20[[#This Row],[CycleNumber]]&gt;2),IF(טבלה20[[#This Row],[דילוג]]=1,1,IF(MAX(K1426:K1427)=1,1,IF(טבלה20[[#This Row],[LengthofCycle]]-F1427&lt;&gt;טבלה20[[#This Row],[הפרש קבוע אחרון]],0,""))),"")</f>
        <v>1</v>
      </c>
      <c r="L1428">
        <f>IF(טבלה20[[#This Row],[CycleNumber]]&lt;3,"",IF(טבלה20[[#This Row],[דילוג]]=1,1,IF(L1427="","",IF(טבלה20[[#This Row],[LengthofCycle]]-F1427=טבלה20[[#This Row],[הפרש קבוע אחרון]],1,IF(L1427+1&gt;3,"",L1427+1)))))</f>
        <v>1</v>
      </c>
      <c r="M1428" t="str">
        <f>IF(AND(טבלה20[[#This Row],[פעילות]]=1,L1429=2,L1430=1,B1430&gt;טבלה20[[#This Row],[CycleNumber]]),1,"")</f>
        <v/>
      </c>
      <c r="N1428" t="str">
        <f>IF(AND(טבלה20[[#This Row],[האם יש לאישה וסת דילוג?]]=1,טבלה20[[#This Row],[CycleNumber]]&gt;5),IF(AND(טבלה20[[#This Row],[LengthofCycle]]=F1425,F1427=F1424,F1426=F1423),1,""),"")</f>
        <v/>
      </c>
      <c r="O1428">
        <f>IF(OR(טבלה20[[#This Row],[פעילות]]="",L1427=""),"",IF(טבלה20[[#This Row],[פעילות]]=1,1,0))</f>
        <v>1</v>
      </c>
      <c r="P1428">
        <f>IF(AND(טבלה20[[#This Row],[הפרש קבוע אחרון]]&lt;&gt;"",טבלה20[[#This Row],[CycleNumber]]&lt;B1429,B1429&lt;&gt;"",טבלה20[[#This Row],[פעילות]]&lt;4),IF(F1429-טבלה20[[#This Row],[LengthofCycle]]=טבלה20[[#This Row],[הפרש קבוע אחרון]],1,0),"")</f>
        <v>0</v>
      </c>
      <c r="Q1428" s="14">
        <f>IF(טבלה20[[#This Row],[פעילות]]="","",IF(OR(Q1427="",AND(טבלה20[[#This Row],[דילוג]]=1,L1427=3)),1,Q1427+1))</f>
        <v>3</v>
      </c>
      <c r="R1428" s="14" t="str">
        <f>IF(AND(טבלה20[[#This Row],[מחזורי פעילות]]=3,H1429=1,טבלה20[[#This Row],[הפרש קבוע אחרון]]&lt;&gt;J1429),1,"")</f>
        <v/>
      </c>
      <c r="S1428" s="14" t="str">
        <f>IF(AND(טבלה20[[#This Row],[מחזורי פעילות]]=3,H1429=1,טבלה20[[#This Row],[הפרש קבוע אחרון]]=J1429),1,"")</f>
        <v/>
      </c>
      <c r="T1428" s="14" t="str">
        <f>IF(AND(טבלה20[[#This Row],[דילוג]]=1,טבלה20[[#This Row],[הפרש קבוע אחרון]]=J1427,טבלה20[[#This Row],[מחזורי פעילות]]&gt;1),1,"")</f>
        <v/>
      </c>
      <c r="U1428" s="14" t="str">
        <f>IF(OR(AND(טבלה20[[#This Row],[מחזורי פעילות]]&lt;&gt;"",Q1429=""),AND(טבלה20[[#This Row],[פעילות]]=3,Q1429=1)),טבלה20[[#This Row],[מחזורי פעילות]],"")</f>
        <v/>
      </c>
      <c r="V1428" s="14" t="str">
        <f>IF(טבלה20[[#This Row],[באיזה מחזור נעקר אחרי קביעה?]]&lt;&gt;"",1,"")</f>
        <v/>
      </c>
      <c r="W1428" s="14" t="str">
        <f>IF(AND(טבלה20[[#This Row],[באיזה מחזור נעקר אחרי קביעה?]]&lt;&gt;"",טבלה20[[#This Row],[CycleNumber]]&gt;B1429),טבלה20[[#This Row],[באיזה מחזור נעקר אחרי קביעה?]],"")</f>
        <v/>
      </c>
      <c r="X1428" s="14" t="str">
        <f>IF(AND(טבלה20[[#This Row],[הפרש קבוע אחרון]]&lt;&gt;"",J1427=""),טבלה20[[#This Row],[CycleNumber]],"")</f>
        <v/>
      </c>
      <c r="Y1428" s="14" t="str">
        <f>IF(OR(טבלה20[[#This Row],[CycleNumber]]&gt;B1429,B1429=""),טבלה20[[#This Row],[CycleNumber]],"")</f>
        <v/>
      </c>
      <c r="Z14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8" t="s">
        <v>114</v>
      </c>
      <c r="AS1428">
        <v>7</v>
      </c>
      <c r="AT1428">
        <v>25</v>
      </c>
      <c r="AU1428">
        <f t="shared" si="47"/>
        <v>0</v>
      </c>
      <c r="AV1428" t="str">
        <f t="shared" si="48"/>
        <v/>
      </c>
    </row>
    <row r="1429" spans="1:48" x14ac:dyDescent="0.25">
      <c r="A1429" t="s">
        <v>114</v>
      </c>
      <c r="B1429">
        <v>9</v>
      </c>
      <c r="C1429">
        <v>0</v>
      </c>
      <c r="D1429">
        <v>1</v>
      </c>
      <c r="E1429">
        <v>0</v>
      </c>
      <c r="F1429">
        <v>23</v>
      </c>
      <c r="G1429">
        <f>טבלה20[[#This Row],[LengthofCycle]]+1</f>
        <v>24</v>
      </c>
      <c r="H1429" t="str">
        <f>IF(טבלה20[[#This Row],[CycleNumber]]&gt;2,IF(AND(טבלה20[[#This Row],[LengthofCycle]]-F1428=F1428-F1427,טבלה20[[#This Row],[LengthofCycle]]-F1428&lt;&gt;0),1,""),"")</f>
        <v/>
      </c>
      <c r="I1429" t="str">
        <f>IF(טבלה20[[#This Row],[דילוג]]=1,SUM(H1429:H1430),"")</f>
        <v/>
      </c>
      <c r="J1429">
        <f>IF(AND(טבלה20[[#This Row],[CycleNumber]]&gt;B1428,טבלה20[[#This Row],[CycleNumber]]&gt;2),IF(טבלה20[[#This Row],[דילוג]]=1,טבלה20[[#This Row],[LengthofCycle]]-F1428,J1428),"")</f>
        <v>1</v>
      </c>
      <c r="K1429">
        <f>IF(AND(טבלה20[[#This Row],[CycleNumber]]&gt;B1428,טבלה20[[#This Row],[CycleNumber]]&gt;2),IF(טבלה20[[#This Row],[דילוג]]=1,1,IF(MAX(K1427:K1428)=1,1,IF(טבלה20[[#This Row],[LengthofCycle]]-F1428&lt;&gt;טבלה20[[#This Row],[הפרש קבוע אחרון]],0,""))),"")</f>
        <v>1</v>
      </c>
      <c r="L1429">
        <f>IF(טבלה20[[#This Row],[CycleNumber]]&lt;3,"",IF(טבלה20[[#This Row],[דילוג]]=1,1,IF(L1428="","",IF(טבלה20[[#This Row],[LengthofCycle]]-F1428=טבלה20[[#This Row],[הפרש קבוע אחרון]],1,IF(L1428+1&gt;3,"",L1428+1)))))</f>
        <v>2</v>
      </c>
      <c r="M1429" t="str">
        <f>IF(AND(טבלה20[[#This Row],[פעילות]]=1,L1430=2,L1431=1,B1431&gt;טבלה20[[#This Row],[CycleNumber]]),1,"")</f>
        <v/>
      </c>
      <c r="N1429" t="str">
        <f>IF(AND(טבלה20[[#This Row],[האם יש לאישה וסת דילוג?]]=1,טבלה20[[#This Row],[CycleNumber]]&gt;5),IF(AND(טבלה20[[#This Row],[LengthofCycle]]=F1426,F1428=F1425,F1427=F1424),1,""),"")</f>
        <v/>
      </c>
      <c r="O1429">
        <f>IF(OR(טבלה20[[#This Row],[פעילות]]="",L1428=""),"",IF(טבלה20[[#This Row],[פעילות]]=1,1,0))</f>
        <v>0</v>
      </c>
      <c r="P1429">
        <f>IF(AND(טבלה20[[#This Row],[הפרש קבוע אחרון]]&lt;&gt;"",טבלה20[[#This Row],[CycleNumber]]&lt;B1430,B1430&lt;&gt;"",טבלה20[[#This Row],[פעילות]]&lt;4),IF(F1430-טבלה20[[#This Row],[LengthofCycle]]=טבלה20[[#This Row],[הפרש קבוע אחרון]],1,0),"")</f>
        <v>0</v>
      </c>
      <c r="Q1429" s="14">
        <f>IF(טבלה20[[#This Row],[פעילות]]="","",IF(OR(Q1428="",AND(טבלה20[[#This Row],[דילוג]]=1,L1428=3)),1,Q1428+1))</f>
        <v>4</v>
      </c>
      <c r="R1429" s="14" t="str">
        <f>IF(AND(טבלה20[[#This Row],[מחזורי פעילות]]=3,H1430=1,טבלה20[[#This Row],[הפרש קבוע אחרון]]&lt;&gt;J1430),1,"")</f>
        <v/>
      </c>
      <c r="S1429" s="14" t="str">
        <f>IF(AND(טבלה20[[#This Row],[מחזורי פעילות]]=3,H1430=1,טבלה20[[#This Row],[הפרש קבוע אחרון]]=J1430),1,"")</f>
        <v/>
      </c>
      <c r="T1429" s="14" t="str">
        <f>IF(AND(טבלה20[[#This Row],[דילוג]]=1,טבלה20[[#This Row],[הפרש קבוע אחרון]]=J1428,טבלה20[[#This Row],[מחזורי פעילות]]&gt;1),1,"")</f>
        <v/>
      </c>
      <c r="U1429" s="14" t="str">
        <f>IF(OR(AND(טבלה20[[#This Row],[מחזורי פעילות]]&lt;&gt;"",Q1430=""),AND(טבלה20[[#This Row],[פעילות]]=3,Q1430=1)),טבלה20[[#This Row],[מחזורי פעילות]],"")</f>
        <v/>
      </c>
      <c r="V1429" s="14" t="str">
        <f>IF(טבלה20[[#This Row],[באיזה מחזור נעקר אחרי קביעה?]]&lt;&gt;"",1,"")</f>
        <v/>
      </c>
      <c r="W1429" s="14" t="str">
        <f>IF(AND(טבלה20[[#This Row],[באיזה מחזור נעקר אחרי קביעה?]]&lt;&gt;"",טבלה20[[#This Row],[CycleNumber]]&gt;B1430),טבלה20[[#This Row],[באיזה מחזור נעקר אחרי קביעה?]],"")</f>
        <v/>
      </c>
      <c r="X1429" s="14" t="str">
        <f>IF(AND(טבלה20[[#This Row],[הפרש קבוע אחרון]]&lt;&gt;"",J1428=""),טבלה20[[#This Row],[CycleNumber]],"")</f>
        <v/>
      </c>
      <c r="Y1429" s="14" t="str">
        <f>IF(OR(טבלה20[[#This Row],[CycleNumber]]&gt;B1430,B1430=""),טבלה20[[#This Row],[CycleNumber]],"")</f>
        <v/>
      </c>
      <c r="Z14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29" t="s">
        <v>114</v>
      </c>
      <c r="AS1429">
        <v>8</v>
      </c>
      <c r="AT1429">
        <v>26</v>
      </c>
      <c r="AU1429">
        <f t="shared" si="47"/>
        <v>0</v>
      </c>
      <c r="AV1429" t="str">
        <f t="shared" si="48"/>
        <v/>
      </c>
    </row>
    <row r="1430" spans="1:48" x14ac:dyDescent="0.25">
      <c r="A1430" t="s">
        <v>114</v>
      </c>
      <c r="B1430">
        <v>10</v>
      </c>
      <c r="C1430">
        <v>0</v>
      </c>
      <c r="D1430">
        <v>1</v>
      </c>
      <c r="E1430">
        <v>0</v>
      </c>
      <c r="F1430">
        <v>25</v>
      </c>
      <c r="G1430">
        <f>טבלה20[[#This Row],[LengthofCycle]]+1</f>
        <v>26</v>
      </c>
      <c r="H1430" t="str">
        <f>IF(טבלה20[[#This Row],[CycleNumber]]&gt;2,IF(AND(טבלה20[[#This Row],[LengthofCycle]]-F1429=F1429-F1428,טבלה20[[#This Row],[LengthofCycle]]-F1429&lt;&gt;0),1,""),"")</f>
        <v/>
      </c>
      <c r="I1430" t="str">
        <f>IF(טבלה20[[#This Row],[דילוג]]=1,SUM(H1430:H1431),"")</f>
        <v/>
      </c>
      <c r="J1430">
        <f>IF(AND(טבלה20[[#This Row],[CycleNumber]]&gt;B1429,טבלה20[[#This Row],[CycleNumber]]&gt;2),IF(טבלה20[[#This Row],[דילוג]]=1,טבלה20[[#This Row],[LengthofCycle]]-F1429,J1429),"")</f>
        <v>1</v>
      </c>
      <c r="K1430">
        <f>IF(AND(טבלה20[[#This Row],[CycleNumber]]&gt;B1429,טבלה20[[#This Row],[CycleNumber]]&gt;2),IF(טבלה20[[#This Row],[דילוג]]=1,1,IF(MAX(K1428:K1429)=1,1,IF(טבלה20[[#This Row],[LengthofCycle]]-F1429&lt;&gt;טבלה20[[#This Row],[הפרש קבוע אחרון]],0,""))),"")</f>
        <v>1</v>
      </c>
      <c r="L1430">
        <f>IF(טבלה20[[#This Row],[CycleNumber]]&lt;3,"",IF(טבלה20[[#This Row],[דילוג]]=1,1,IF(L1429="","",IF(טבלה20[[#This Row],[LengthofCycle]]-F1429=טבלה20[[#This Row],[הפרש קבוע אחרון]],1,IF(L1429+1&gt;3,"",L1429+1)))))</f>
        <v>3</v>
      </c>
      <c r="M1430" t="str">
        <f>IF(AND(טבלה20[[#This Row],[פעילות]]=1,L1431=2,L1432=1,B1432&gt;טבלה20[[#This Row],[CycleNumber]]),1,"")</f>
        <v/>
      </c>
      <c r="N1430" t="str">
        <f>IF(AND(טבלה20[[#This Row],[האם יש לאישה וסת דילוג?]]=1,טבלה20[[#This Row],[CycleNumber]]&gt;5),IF(AND(טבלה20[[#This Row],[LengthofCycle]]=F1427,F1429=F1426,F1428=F1425),1,""),"")</f>
        <v/>
      </c>
      <c r="O1430">
        <f>IF(OR(טבלה20[[#This Row],[פעילות]]="",L1429=""),"",IF(טבלה20[[#This Row],[פעילות]]=1,1,0))</f>
        <v>0</v>
      </c>
      <c r="P1430">
        <f>IF(AND(טבלה20[[#This Row],[הפרש קבוע אחרון]]&lt;&gt;"",טבלה20[[#This Row],[CycleNumber]]&lt;B1431,B1431&lt;&gt;"",טבלה20[[#This Row],[פעילות]]&lt;4),IF(F1431-טבלה20[[#This Row],[LengthofCycle]]=טבלה20[[#This Row],[הפרש קבוע אחרון]],1,0),"")</f>
        <v>1</v>
      </c>
      <c r="Q1430" s="14">
        <f>IF(טבלה20[[#This Row],[פעילות]]="","",IF(OR(Q1429="",AND(טבלה20[[#This Row],[דילוג]]=1,L1429=3)),1,Q1429+1))</f>
        <v>5</v>
      </c>
      <c r="R1430" s="14" t="str">
        <f>IF(AND(טבלה20[[#This Row],[מחזורי פעילות]]=3,H1431=1,טבלה20[[#This Row],[הפרש קבוע אחרון]]&lt;&gt;J1431),1,"")</f>
        <v/>
      </c>
      <c r="S1430" s="14" t="str">
        <f>IF(AND(טבלה20[[#This Row],[מחזורי פעילות]]=3,H1431=1,טבלה20[[#This Row],[הפרש קבוע אחרון]]=J1431),1,"")</f>
        <v/>
      </c>
      <c r="T1430" s="14" t="str">
        <f>IF(AND(טבלה20[[#This Row],[דילוג]]=1,טבלה20[[#This Row],[הפרש קבוע אחרון]]=J1429,טבלה20[[#This Row],[מחזורי פעילות]]&gt;1),1,"")</f>
        <v/>
      </c>
      <c r="U1430" s="14" t="str">
        <f>IF(OR(AND(טבלה20[[#This Row],[מחזורי פעילות]]&lt;&gt;"",Q1431=""),AND(טבלה20[[#This Row],[פעילות]]=3,Q1431=1)),טבלה20[[#This Row],[מחזורי פעילות]],"")</f>
        <v/>
      </c>
      <c r="V1430" s="14" t="str">
        <f>IF(טבלה20[[#This Row],[באיזה מחזור נעקר אחרי קביעה?]]&lt;&gt;"",1,"")</f>
        <v/>
      </c>
      <c r="W1430" s="14" t="str">
        <f>IF(AND(טבלה20[[#This Row],[באיזה מחזור נעקר אחרי קביעה?]]&lt;&gt;"",טבלה20[[#This Row],[CycleNumber]]&gt;B1431),טבלה20[[#This Row],[באיזה מחזור נעקר אחרי קביעה?]],"")</f>
        <v/>
      </c>
      <c r="X1430" s="14" t="str">
        <f>IF(AND(טבלה20[[#This Row],[הפרש קבוע אחרון]]&lt;&gt;"",J1429=""),טבלה20[[#This Row],[CycleNumber]],"")</f>
        <v/>
      </c>
      <c r="Y1430" s="14" t="str">
        <f>IF(OR(טבלה20[[#This Row],[CycleNumber]]&gt;B1431,B1431=""),טבלה20[[#This Row],[CycleNumber]],"")</f>
        <v/>
      </c>
      <c r="Z14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0" t="s">
        <v>114</v>
      </c>
      <c r="AS1430">
        <v>9</v>
      </c>
      <c r="AT1430">
        <v>23</v>
      </c>
      <c r="AU1430">
        <f t="shared" si="47"/>
        <v>0</v>
      </c>
      <c r="AV1430" t="str">
        <f t="shared" si="48"/>
        <v/>
      </c>
    </row>
    <row r="1431" spans="1:48" x14ac:dyDescent="0.25">
      <c r="A1431" t="s">
        <v>114</v>
      </c>
      <c r="B1431">
        <v>11</v>
      </c>
      <c r="C1431">
        <v>0</v>
      </c>
      <c r="D1431">
        <v>1</v>
      </c>
      <c r="E1431">
        <v>0</v>
      </c>
      <c r="F1431">
        <v>26</v>
      </c>
      <c r="G1431">
        <f>טבלה20[[#This Row],[LengthofCycle]]+1</f>
        <v>27</v>
      </c>
      <c r="H1431" t="str">
        <f>IF(טבלה20[[#This Row],[CycleNumber]]&gt;2,IF(AND(טבלה20[[#This Row],[LengthofCycle]]-F1430=F1430-F1429,טבלה20[[#This Row],[LengthofCycle]]-F1430&lt;&gt;0),1,""),"")</f>
        <v/>
      </c>
      <c r="I1431" t="str">
        <f>IF(טבלה20[[#This Row],[דילוג]]=1,SUM(H1431:H1432),"")</f>
        <v/>
      </c>
      <c r="J1431">
        <f>IF(AND(טבלה20[[#This Row],[CycleNumber]]&gt;B1430,טבלה20[[#This Row],[CycleNumber]]&gt;2),IF(טבלה20[[#This Row],[דילוג]]=1,טבלה20[[#This Row],[LengthofCycle]]-F1430,J1430),"")</f>
        <v>1</v>
      </c>
      <c r="K1431">
        <f>IF(AND(טבלה20[[#This Row],[CycleNumber]]&gt;B1430,טבלה20[[#This Row],[CycleNumber]]&gt;2),IF(טבלה20[[#This Row],[דילוג]]=1,1,IF(MAX(K1429:K1430)=1,1,IF(טבלה20[[#This Row],[LengthofCycle]]-F1430&lt;&gt;טבלה20[[#This Row],[הפרש קבוע אחרון]],0,""))),"")</f>
        <v>1</v>
      </c>
      <c r="L1431">
        <f>IF(טבלה20[[#This Row],[CycleNumber]]&lt;3,"",IF(טבלה20[[#This Row],[דילוג]]=1,1,IF(L1430="","",IF(טבלה20[[#This Row],[LengthofCycle]]-F1430=טבלה20[[#This Row],[הפרש קבוע אחרון]],1,IF(L1430+1&gt;3,"",L1430+1)))))</f>
        <v>1</v>
      </c>
      <c r="M1431" t="str">
        <f>IF(AND(טבלה20[[#This Row],[פעילות]]=1,L1432=2,L1433=1,B1433&gt;טבלה20[[#This Row],[CycleNumber]]),1,"")</f>
        <v/>
      </c>
      <c r="N1431" t="str">
        <f>IF(AND(טבלה20[[#This Row],[האם יש לאישה וסת דילוג?]]=1,טבלה20[[#This Row],[CycleNumber]]&gt;5),IF(AND(טבלה20[[#This Row],[LengthofCycle]]=F1428,F1430=F1427,F1429=F1426),1,""),"")</f>
        <v/>
      </c>
      <c r="O1431">
        <f>IF(OR(טבלה20[[#This Row],[פעילות]]="",L1430=""),"",IF(טבלה20[[#This Row],[פעילות]]=1,1,0))</f>
        <v>1</v>
      </c>
      <c r="P1431">
        <f>IF(AND(טבלה20[[#This Row],[הפרש קבוע אחרון]]&lt;&gt;"",טבלה20[[#This Row],[CycleNumber]]&lt;B1432,B1432&lt;&gt;"",טבלה20[[#This Row],[פעילות]]&lt;4),IF(F1432-טבלה20[[#This Row],[LengthofCycle]]=טבלה20[[#This Row],[הפרש קבוע אחרון]],1,0),"")</f>
        <v>0</v>
      </c>
      <c r="Q1431" s="14">
        <f>IF(טבלה20[[#This Row],[פעילות]]="","",IF(OR(Q1430="",AND(טבלה20[[#This Row],[דילוג]]=1,L1430=3)),1,Q1430+1))</f>
        <v>6</v>
      </c>
      <c r="R1431" s="14" t="str">
        <f>IF(AND(טבלה20[[#This Row],[מחזורי פעילות]]=3,H1432=1,טבלה20[[#This Row],[הפרש קבוע אחרון]]&lt;&gt;J1432),1,"")</f>
        <v/>
      </c>
      <c r="S1431" s="14" t="str">
        <f>IF(AND(טבלה20[[#This Row],[מחזורי פעילות]]=3,H1432=1,טבלה20[[#This Row],[הפרש קבוע אחרון]]=J1432),1,"")</f>
        <v/>
      </c>
      <c r="T1431" s="14" t="str">
        <f>IF(AND(טבלה20[[#This Row],[דילוג]]=1,טבלה20[[#This Row],[הפרש קבוע אחרון]]=J1430,טבלה20[[#This Row],[מחזורי פעילות]]&gt;1),1,"")</f>
        <v/>
      </c>
      <c r="U1431" s="14" t="str">
        <f>IF(OR(AND(טבלה20[[#This Row],[מחזורי פעילות]]&lt;&gt;"",Q1432=""),AND(טבלה20[[#This Row],[פעילות]]=3,Q1432=1)),טבלה20[[#This Row],[מחזורי פעילות]],"")</f>
        <v/>
      </c>
      <c r="V1431" s="14" t="str">
        <f>IF(טבלה20[[#This Row],[באיזה מחזור נעקר אחרי קביעה?]]&lt;&gt;"",1,"")</f>
        <v/>
      </c>
      <c r="W1431" s="14" t="str">
        <f>IF(AND(טבלה20[[#This Row],[באיזה מחזור נעקר אחרי קביעה?]]&lt;&gt;"",טבלה20[[#This Row],[CycleNumber]]&gt;B1432),טבלה20[[#This Row],[באיזה מחזור נעקר אחרי קביעה?]],"")</f>
        <v/>
      </c>
      <c r="X1431" s="14" t="str">
        <f>IF(AND(טבלה20[[#This Row],[הפרש קבוע אחרון]]&lt;&gt;"",J1430=""),טבלה20[[#This Row],[CycleNumber]],"")</f>
        <v/>
      </c>
      <c r="Y1431" s="14" t="str">
        <f>IF(OR(טבלה20[[#This Row],[CycleNumber]]&gt;B1432,B1432=""),טבלה20[[#This Row],[CycleNumber]],"")</f>
        <v/>
      </c>
      <c r="Z14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1" t="s">
        <v>114</v>
      </c>
      <c r="AS1431">
        <v>10</v>
      </c>
      <c r="AT1431">
        <v>25</v>
      </c>
      <c r="AU1431">
        <f t="shared" si="47"/>
        <v>0</v>
      </c>
      <c r="AV1431" t="str">
        <f t="shared" si="48"/>
        <v/>
      </c>
    </row>
    <row r="1432" spans="1:48" x14ac:dyDescent="0.25">
      <c r="A1432" t="s">
        <v>114</v>
      </c>
      <c r="B1432">
        <v>12</v>
      </c>
      <c r="C1432">
        <v>0</v>
      </c>
      <c r="D1432">
        <v>0</v>
      </c>
      <c r="E1432">
        <v>0</v>
      </c>
      <c r="F1432">
        <v>25</v>
      </c>
      <c r="G1432">
        <f>טבלה20[[#This Row],[LengthofCycle]]+1</f>
        <v>26</v>
      </c>
      <c r="H1432" t="str">
        <f>IF(טבלה20[[#This Row],[CycleNumber]]&gt;2,IF(AND(טבלה20[[#This Row],[LengthofCycle]]-F1431=F1431-F1430,טבלה20[[#This Row],[LengthofCycle]]-F1431&lt;&gt;0),1,""),"")</f>
        <v/>
      </c>
      <c r="I1432" t="str">
        <f>IF(טבלה20[[#This Row],[דילוג]]=1,SUM(H1432:H1433),"")</f>
        <v/>
      </c>
      <c r="J1432">
        <f>IF(AND(טבלה20[[#This Row],[CycleNumber]]&gt;B1431,טבלה20[[#This Row],[CycleNumber]]&gt;2),IF(טבלה20[[#This Row],[דילוג]]=1,טבלה20[[#This Row],[LengthofCycle]]-F1431,J1431),"")</f>
        <v>1</v>
      </c>
      <c r="K1432">
        <f>IF(AND(טבלה20[[#This Row],[CycleNumber]]&gt;B1431,טבלה20[[#This Row],[CycleNumber]]&gt;2),IF(טבלה20[[#This Row],[דילוג]]=1,1,IF(MAX(K1430:K1431)=1,1,IF(טבלה20[[#This Row],[LengthofCycle]]-F1431&lt;&gt;טבלה20[[#This Row],[הפרש קבוע אחרון]],0,""))),"")</f>
        <v>1</v>
      </c>
      <c r="L1432">
        <f>IF(טבלה20[[#This Row],[CycleNumber]]&lt;3,"",IF(טבלה20[[#This Row],[דילוג]]=1,1,IF(L1431="","",IF(טבלה20[[#This Row],[LengthofCycle]]-F1431=טבלה20[[#This Row],[הפרש קבוע אחרון]],1,IF(L1431+1&gt;3,"",L1431+1)))))</f>
        <v>2</v>
      </c>
      <c r="M1432" t="str">
        <f>IF(AND(טבלה20[[#This Row],[פעילות]]=1,L1433=2,L1434=1,B1434&gt;טבלה20[[#This Row],[CycleNumber]]),1,"")</f>
        <v/>
      </c>
      <c r="N1432" t="str">
        <f>IF(AND(טבלה20[[#This Row],[האם יש לאישה וסת דילוג?]]=1,טבלה20[[#This Row],[CycleNumber]]&gt;5),IF(AND(טבלה20[[#This Row],[LengthofCycle]]=F1429,F1431=F1428,F1430=F1427),1,""),"")</f>
        <v/>
      </c>
      <c r="O1432">
        <f>IF(OR(טבלה20[[#This Row],[פעילות]]="",L1431=""),"",IF(טבלה20[[#This Row],[פעילות]]=1,1,0))</f>
        <v>0</v>
      </c>
      <c r="P1432">
        <f>IF(AND(טבלה20[[#This Row],[הפרש קבוע אחרון]]&lt;&gt;"",טבלה20[[#This Row],[CycleNumber]]&lt;B1433,B1433&lt;&gt;"",טבלה20[[#This Row],[פעילות]]&lt;4),IF(F1433-טבלה20[[#This Row],[LengthofCycle]]=טבלה20[[#This Row],[הפרש קבוע אחרון]],1,0),"")</f>
        <v>0</v>
      </c>
      <c r="Q1432" s="14">
        <f>IF(טבלה20[[#This Row],[פעילות]]="","",IF(OR(Q1431="",AND(טבלה20[[#This Row],[דילוג]]=1,L1431=3)),1,Q1431+1))</f>
        <v>7</v>
      </c>
      <c r="R1432" s="14" t="str">
        <f>IF(AND(טבלה20[[#This Row],[מחזורי פעילות]]=3,H1433=1,טבלה20[[#This Row],[הפרש קבוע אחרון]]&lt;&gt;J1433),1,"")</f>
        <v/>
      </c>
      <c r="S1432" s="14" t="str">
        <f>IF(AND(טבלה20[[#This Row],[מחזורי פעילות]]=3,H1433=1,טבלה20[[#This Row],[הפרש קבוע אחרון]]=J1433),1,"")</f>
        <v/>
      </c>
      <c r="T1432" s="14" t="str">
        <f>IF(AND(טבלה20[[#This Row],[דילוג]]=1,טבלה20[[#This Row],[הפרש קבוע אחרון]]=J1431,טבלה20[[#This Row],[מחזורי פעילות]]&gt;1),1,"")</f>
        <v/>
      </c>
      <c r="U1432" s="14" t="str">
        <f>IF(OR(AND(טבלה20[[#This Row],[מחזורי פעילות]]&lt;&gt;"",Q1433=""),AND(טבלה20[[#This Row],[פעילות]]=3,Q1433=1)),טבלה20[[#This Row],[מחזורי פעילות]],"")</f>
        <v/>
      </c>
      <c r="V1432" s="14" t="str">
        <f>IF(טבלה20[[#This Row],[באיזה מחזור נעקר אחרי קביעה?]]&lt;&gt;"",1,"")</f>
        <v/>
      </c>
      <c r="W1432" s="14" t="str">
        <f>IF(AND(טבלה20[[#This Row],[באיזה מחזור נעקר אחרי קביעה?]]&lt;&gt;"",טבלה20[[#This Row],[CycleNumber]]&gt;B1433),טבלה20[[#This Row],[באיזה מחזור נעקר אחרי קביעה?]],"")</f>
        <v/>
      </c>
      <c r="X1432" s="14" t="str">
        <f>IF(AND(טבלה20[[#This Row],[הפרש קבוע אחרון]]&lt;&gt;"",J1431=""),טבלה20[[#This Row],[CycleNumber]],"")</f>
        <v/>
      </c>
      <c r="Y1432" s="14" t="str">
        <f>IF(OR(טבלה20[[#This Row],[CycleNumber]]&gt;B1433,B1433=""),טבלה20[[#This Row],[CycleNumber]],"")</f>
        <v/>
      </c>
      <c r="Z14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2" t="s">
        <v>114</v>
      </c>
      <c r="AS1432">
        <v>11</v>
      </c>
      <c r="AT1432">
        <v>26</v>
      </c>
      <c r="AU1432">
        <f t="shared" si="47"/>
        <v>0</v>
      </c>
      <c r="AV1432" t="str">
        <f t="shared" si="48"/>
        <v/>
      </c>
    </row>
    <row r="1433" spans="1:48" x14ac:dyDescent="0.25">
      <c r="A1433" t="s">
        <v>114</v>
      </c>
      <c r="B1433">
        <v>13</v>
      </c>
      <c r="C1433">
        <v>0</v>
      </c>
      <c r="D1433">
        <v>1</v>
      </c>
      <c r="E1433">
        <v>0</v>
      </c>
      <c r="F1433">
        <v>25</v>
      </c>
      <c r="G1433">
        <f>טבלה20[[#This Row],[LengthofCycle]]+1</f>
        <v>26</v>
      </c>
      <c r="H1433" t="str">
        <f>IF(טבלה20[[#This Row],[CycleNumber]]&gt;2,IF(AND(טבלה20[[#This Row],[LengthofCycle]]-F1432=F1432-F1431,טבלה20[[#This Row],[LengthofCycle]]-F1432&lt;&gt;0),1,""),"")</f>
        <v/>
      </c>
      <c r="I1433" t="str">
        <f>IF(טבלה20[[#This Row],[דילוג]]=1,SUM(H1433:H1434),"")</f>
        <v/>
      </c>
      <c r="J1433">
        <f>IF(AND(טבלה20[[#This Row],[CycleNumber]]&gt;B1432,טבלה20[[#This Row],[CycleNumber]]&gt;2),IF(טבלה20[[#This Row],[דילוג]]=1,טבלה20[[#This Row],[LengthofCycle]]-F1432,J1432),"")</f>
        <v>1</v>
      </c>
      <c r="K1433">
        <f>IF(AND(טבלה20[[#This Row],[CycleNumber]]&gt;B1432,טבלה20[[#This Row],[CycleNumber]]&gt;2),IF(טבלה20[[#This Row],[דילוג]]=1,1,IF(MAX(K1431:K1432)=1,1,IF(טבלה20[[#This Row],[LengthofCycle]]-F1432&lt;&gt;טבלה20[[#This Row],[הפרש קבוע אחרון]],0,""))),"")</f>
        <v>1</v>
      </c>
      <c r="L1433">
        <f>IF(טבלה20[[#This Row],[CycleNumber]]&lt;3,"",IF(טבלה20[[#This Row],[דילוג]]=1,1,IF(L1432="","",IF(טבלה20[[#This Row],[LengthofCycle]]-F1432=טבלה20[[#This Row],[הפרש קבוע אחרון]],1,IF(L1432+1&gt;3,"",L1432+1)))))</f>
        <v>3</v>
      </c>
      <c r="M1433" t="str">
        <f>IF(AND(טבלה20[[#This Row],[פעילות]]=1,L1434=2,L1435=1,B1435&gt;טבלה20[[#This Row],[CycleNumber]]),1,"")</f>
        <v/>
      </c>
      <c r="N1433" t="str">
        <f>IF(AND(טבלה20[[#This Row],[האם יש לאישה וסת דילוג?]]=1,טבלה20[[#This Row],[CycleNumber]]&gt;5),IF(AND(טבלה20[[#This Row],[LengthofCycle]]=F1430,F1432=F1429,F1431=F1428),1,""),"")</f>
        <v/>
      </c>
      <c r="O1433">
        <f>IF(OR(טבלה20[[#This Row],[פעילות]]="",L1432=""),"",IF(טבלה20[[#This Row],[פעילות]]=1,1,0))</f>
        <v>0</v>
      </c>
      <c r="P1433">
        <f>IF(AND(טבלה20[[#This Row],[הפרש קבוע אחרון]]&lt;&gt;"",טבלה20[[#This Row],[CycleNumber]]&lt;B1434,B1434&lt;&gt;"",טבלה20[[#This Row],[פעילות]]&lt;4),IF(F1434-טבלה20[[#This Row],[LengthofCycle]]=טבלה20[[#This Row],[הפרש קבוע אחרון]],1,0),"")</f>
        <v>0</v>
      </c>
      <c r="Q1433" s="14">
        <f>IF(טבלה20[[#This Row],[פעילות]]="","",IF(OR(Q1432="",AND(טבלה20[[#This Row],[דילוג]]=1,L1432=3)),1,Q1432+1))</f>
        <v>8</v>
      </c>
      <c r="R1433" s="14" t="str">
        <f>IF(AND(טבלה20[[#This Row],[מחזורי פעילות]]=3,H1434=1,טבלה20[[#This Row],[הפרש קבוע אחרון]]&lt;&gt;J1434),1,"")</f>
        <v/>
      </c>
      <c r="S1433" s="14" t="str">
        <f>IF(AND(טבלה20[[#This Row],[מחזורי פעילות]]=3,H1434=1,טבלה20[[#This Row],[הפרש קבוע אחרון]]=J1434),1,"")</f>
        <v/>
      </c>
      <c r="T1433" s="14" t="str">
        <f>IF(AND(טבלה20[[#This Row],[דילוג]]=1,טבלה20[[#This Row],[הפרש קבוע אחרון]]=J1432,טבלה20[[#This Row],[מחזורי פעילות]]&gt;1),1,"")</f>
        <v/>
      </c>
      <c r="U1433" s="14">
        <f>IF(OR(AND(טבלה20[[#This Row],[מחזורי פעילות]]&lt;&gt;"",Q1434=""),AND(טבלה20[[#This Row],[פעילות]]=3,Q1434=1)),טבלה20[[#This Row],[מחזורי פעילות]],"")</f>
        <v>8</v>
      </c>
      <c r="V1433" s="14">
        <f>IF(טבלה20[[#This Row],[באיזה מחזור נעקר אחרי קביעה?]]&lt;&gt;"",1,"")</f>
        <v>1</v>
      </c>
      <c r="W1433" s="14" t="str">
        <f>IF(AND(טבלה20[[#This Row],[באיזה מחזור נעקר אחרי קביעה?]]&lt;&gt;"",טבלה20[[#This Row],[CycleNumber]]&gt;B1434),טבלה20[[#This Row],[באיזה מחזור נעקר אחרי קביעה?]],"")</f>
        <v/>
      </c>
      <c r="X1433" s="14" t="str">
        <f>IF(AND(טבלה20[[#This Row],[הפרש קבוע אחרון]]&lt;&gt;"",J1432=""),טבלה20[[#This Row],[CycleNumber]],"")</f>
        <v/>
      </c>
      <c r="Y1433" s="14" t="str">
        <f>IF(OR(טבלה20[[#This Row],[CycleNumber]]&gt;B1434,B1434=""),טבלה20[[#This Row],[CycleNumber]],"")</f>
        <v/>
      </c>
      <c r="Z14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3" t="s">
        <v>114</v>
      </c>
      <c r="AS1433">
        <v>12</v>
      </c>
      <c r="AT1433">
        <v>25</v>
      </c>
      <c r="AU1433">
        <f t="shared" si="47"/>
        <v>0</v>
      </c>
      <c r="AV1433" t="str">
        <f t="shared" si="48"/>
        <v/>
      </c>
    </row>
    <row r="1434" spans="1:48" x14ac:dyDescent="0.25">
      <c r="A1434" t="s">
        <v>114</v>
      </c>
      <c r="B1434">
        <v>14</v>
      </c>
      <c r="C1434">
        <v>0</v>
      </c>
      <c r="D1434">
        <v>1</v>
      </c>
      <c r="E1434">
        <v>0</v>
      </c>
      <c r="F1434">
        <v>25</v>
      </c>
      <c r="G1434">
        <f>טבלה20[[#This Row],[LengthofCycle]]+1</f>
        <v>26</v>
      </c>
      <c r="H1434" t="str">
        <f>IF(טבלה20[[#This Row],[CycleNumber]]&gt;2,IF(AND(טבלה20[[#This Row],[LengthofCycle]]-F1433=F1433-F1432,טבלה20[[#This Row],[LengthofCycle]]-F1433&lt;&gt;0),1,""),"")</f>
        <v/>
      </c>
      <c r="I1434" t="str">
        <f>IF(טבלה20[[#This Row],[דילוג]]=1,SUM(H1434:H1435),"")</f>
        <v/>
      </c>
      <c r="J1434">
        <f>IF(AND(טבלה20[[#This Row],[CycleNumber]]&gt;B1433,טבלה20[[#This Row],[CycleNumber]]&gt;2),IF(טבלה20[[#This Row],[דילוג]]=1,טבלה20[[#This Row],[LengthofCycle]]-F1433,J1433),"")</f>
        <v>1</v>
      </c>
      <c r="K1434">
        <f>IF(AND(טבלה20[[#This Row],[CycleNumber]]&gt;B1433,טבלה20[[#This Row],[CycleNumber]]&gt;2),IF(טבלה20[[#This Row],[דילוג]]=1,1,IF(MAX(K1432:K1433)=1,1,IF(טבלה20[[#This Row],[LengthofCycle]]-F1433&lt;&gt;טבלה20[[#This Row],[הפרש קבוע אחרון]],0,""))),"")</f>
        <v>1</v>
      </c>
      <c r="L1434" t="str">
        <f>IF(טבלה20[[#This Row],[CycleNumber]]&lt;3,"",IF(טבלה20[[#This Row],[דילוג]]=1,1,IF(L1433="","",IF(טבלה20[[#This Row],[LengthofCycle]]-F1433=טבלה20[[#This Row],[הפרש קבוע אחרון]],1,IF(L1433+1&gt;3,"",L1433+1)))))</f>
        <v/>
      </c>
      <c r="M1434" t="str">
        <f>IF(AND(טבלה20[[#This Row],[פעילות]]=1,L1435=2,L1436=1,B1436&gt;טבלה20[[#This Row],[CycleNumber]]),1,"")</f>
        <v/>
      </c>
      <c r="N1434" t="str">
        <f>IF(AND(טבלה20[[#This Row],[האם יש לאישה וסת דילוג?]]=1,טבלה20[[#This Row],[CycleNumber]]&gt;5),IF(AND(טבלה20[[#This Row],[LengthofCycle]]=F1431,F1433=F1430,F1432=F1429),1,""),"")</f>
        <v/>
      </c>
      <c r="O1434" t="str">
        <f>IF(OR(טבלה20[[#This Row],[פעילות]]="",L1433=""),"",IF(טבלה20[[#This Row],[פעילות]]=1,1,0))</f>
        <v/>
      </c>
      <c r="P1434" t="str">
        <f>IF(AND(טבלה20[[#This Row],[הפרש קבוע אחרון]]&lt;&gt;"",טבלה20[[#This Row],[CycleNumber]]&lt;B1435,B1435&lt;&gt;"",טבלה20[[#This Row],[פעילות]]&lt;4),IF(F1435-טבלה20[[#This Row],[LengthofCycle]]=טבלה20[[#This Row],[הפרש קבוע אחרון]],1,0),"")</f>
        <v/>
      </c>
      <c r="Q1434" s="14" t="str">
        <f>IF(טבלה20[[#This Row],[פעילות]]="","",IF(OR(Q1433="",AND(טבלה20[[#This Row],[דילוג]]=1,L1433=3)),1,Q1433+1))</f>
        <v/>
      </c>
      <c r="R1434" s="14" t="str">
        <f>IF(AND(טבלה20[[#This Row],[מחזורי פעילות]]=3,H1435=1,טבלה20[[#This Row],[הפרש קבוע אחרון]]&lt;&gt;J1435),1,"")</f>
        <v/>
      </c>
      <c r="S1434" s="14" t="str">
        <f>IF(AND(טבלה20[[#This Row],[מחזורי פעילות]]=3,H1435=1,טבלה20[[#This Row],[הפרש קבוע אחרון]]=J1435),1,"")</f>
        <v/>
      </c>
      <c r="T1434" s="14" t="str">
        <f>IF(AND(טבלה20[[#This Row],[דילוג]]=1,טבלה20[[#This Row],[הפרש קבוע אחרון]]=J1433,טבלה20[[#This Row],[מחזורי פעילות]]&gt;1),1,"")</f>
        <v/>
      </c>
      <c r="U1434" s="14" t="str">
        <f>IF(OR(AND(טבלה20[[#This Row],[מחזורי פעילות]]&lt;&gt;"",Q1435=""),AND(טבלה20[[#This Row],[פעילות]]=3,Q1435=1)),טבלה20[[#This Row],[מחזורי פעילות]],"")</f>
        <v/>
      </c>
      <c r="V1434" s="14" t="str">
        <f>IF(טבלה20[[#This Row],[באיזה מחזור נעקר אחרי קביעה?]]&lt;&gt;"",1,"")</f>
        <v/>
      </c>
      <c r="W1434" s="14" t="str">
        <f>IF(AND(טבלה20[[#This Row],[באיזה מחזור נעקר אחרי קביעה?]]&lt;&gt;"",טבלה20[[#This Row],[CycleNumber]]&gt;B1435),טבלה20[[#This Row],[באיזה מחזור נעקר אחרי קביעה?]],"")</f>
        <v/>
      </c>
      <c r="X1434" s="14" t="str">
        <f>IF(AND(טבלה20[[#This Row],[הפרש קבוע אחרון]]&lt;&gt;"",J1433=""),טבלה20[[#This Row],[CycleNumber]],"")</f>
        <v/>
      </c>
      <c r="Y1434" s="14">
        <f>IF(OR(טבלה20[[#This Row],[CycleNumber]]&gt;B1435,B1435=""),טבלה20[[#This Row],[CycleNumber]],"")</f>
        <v>14</v>
      </c>
      <c r="Z14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4" t="s">
        <v>114</v>
      </c>
      <c r="AS1434">
        <v>13</v>
      </c>
      <c r="AT1434">
        <v>25</v>
      </c>
      <c r="AU1434">
        <f t="shared" si="47"/>
        <v>0</v>
      </c>
      <c r="AV1434" t="str">
        <f t="shared" si="48"/>
        <v/>
      </c>
    </row>
    <row r="1435" spans="1:48" x14ac:dyDescent="0.25">
      <c r="A1435" t="s">
        <v>115</v>
      </c>
      <c r="B1435">
        <v>1</v>
      </c>
      <c r="C1435">
        <v>1</v>
      </c>
      <c r="D1435">
        <v>1</v>
      </c>
      <c r="E1435">
        <v>0</v>
      </c>
      <c r="F1435">
        <v>32</v>
      </c>
      <c r="G1435">
        <f>טבלה20[[#This Row],[LengthofCycle]]+1</f>
        <v>33</v>
      </c>
      <c r="H1435" t="str">
        <f>IF(טבלה20[[#This Row],[CycleNumber]]&gt;2,IF(AND(טבלה20[[#This Row],[LengthofCycle]]-F1434=F1434-F1433,טבלה20[[#This Row],[LengthofCycle]]-F1434&lt;&gt;0),1,""),"")</f>
        <v/>
      </c>
      <c r="I1435" t="str">
        <f>IF(טבלה20[[#This Row],[דילוג]]=1,SUM(H1435:H1436),"")</f>
        <v/>
      </c>
      <c r="J1435" t="str">
        <f>IF(AND(טבלה20[[#This Row],[CycleNumber]]&gt;B1434,טבלה20[[#This Row],[CycleNumber]]&gt;2),IF(טבלה20[[#This Row],[דילוג]]=1,טבלה20[[#This Row],[LengthofCycle]]-F1434,J1434),"")</f>
        <v/>
      </c>
      <c r="K1435" t="str">
        <f>IF(AND(טבלה20[[#This Row],[CycleNumber]]&gt;B1434,טבלה20[[#This Row],[CycleNumber]]&gt;2),IF(טבלה20[[#This Row],[דילוג]]=1,1,IF(MAX(K1433:K1434)=1,1,IF(טבלה20[[#This Row],[LengthofCycle]]-F1434&lt;&gt;טבלה20[[#This Row],[הפרש קבוע אחרון]],0,""))),"")</f>
        <v/>
      </c>
      <c r="L1435" t="str">
        <f>IF(טבלה20[[#This Row],[CycleNumber]]&lt;3,"",IF(טבלה20[[#This Row],[דילוג]]=1,1,IF(L1434="","",IF(טבלה20[[#This Row],[LengthofCycle]]-F1434=טבלה20[[#This Row],[הפרש קבוע אחרון]],1,IF(L1434+1&gt;3,"",L1434+1)))))</f>
        <v/>
      </c>
      <c r="M1435" t="str">
        <f>IF(AND(טבלה20[[#This Row],[פעילות]]=1,L1436=2,L1437=1,B1437&gt;טבלה20[[#This Row],[CycleNumber]]),1,"")</f>
        <v/>
      </c>
      <c r="N1435" t="str">
        <f>IF(AND(טבלה20[[#This Row],[האם יש לאישה וסת דילוג?]]=1,טבלה20[[#This Row],[CycleNumber]]&gt;5),IF(AND(טבלה20[[#This Row],[LengthofCycle]]=F1432,F1434=F1431,F1433=F1430),1,""),"")</f>
        <v/>
      </c>
      <c r="O1435" t="str">
        <f>IF(OR(טבלה20[[#This Row],[פעילות]]="",L1434=""),"",IF(טבלה20[[#This Row],[פעילות]]=1,1,0))</f>
        <v/>
      </c>
      <c r="P1435" t="str">
        <f>IF(AND(טבלה20[[#This Row],[הפרש קבוע אחרון]]&lt;&gt;"",טבלה20[[#This Row],[CycleNumber]]&lt;B1436,B1436&lt;&gt;"",טבלה20[[#This Row],[פעילות]]&lt;4),IF(F1436-טבלה20[[#This Row],[LengthofCycle]]=טבלה20[[#This Row],[הפרש קבוע אחרון]],1,0),"")</f>
        <v/>
      </c>
      <c r="Q1435" s="14" t="str">
        <f>IF(טבלה20[[#This Row],[פעילות]]="","",IF(OR(Q1434="",AND(טבלה20[[#This Row],[דילוג]]=1,L1434=3)),1,Q1434+1))</f>
        <v/>
      </c>
      <c r="R1435" s="14" t="str">
        <f>IF(AND(טבלה20[[#This Row],[מחזורי פעילות]]=3,H1436=1,טבלה20[[#This Row],[הפרש קבוע אחרון]]&lt;&gt;J1436),1,"")</f>
        <v/>
      </c>
      <c r="S1435" s="14" t="str">
        <f>IF(AND(טבלה20[[#This Row],[מחזורי פעילות]]=3,H1436=1,טבלה20[[#This Row],[הפרש קבוע אחרון]]=J1436),1,"")</f>
        <v/>
      </c>
      <c r="T1435" s="14" t="str">
        <f>IF(AND(טבלה20[[#This Row],[דילוג]]=1,טבלה20[[#This Row],[הפרש קבוע אחרון]]=J1434,טבלה20[[#This Row],[מחזורי פעילות]]&gt;1),1,"")</f>
        <v/>
      </c>
      <c r="U1435" s="14" t="str">
        <f>IF(OR(AND(טבלה20[[#This Row],[מחזורי פעילות]]&lt;&gt;"",Q1436=""),AND(טבלה20[[#This Row],[פעילות]]=3,Q1436=1)),טבלה20[[#This Row],[מחזורי פעילות]],"")</f>
        <v/>
      </c>
      <c r="V1435" s="14" t="str">
        <f>IF(טבלה20[[#This Row],[באיזה מחזור נעקר אחרי קביעה?]]&lt;&gt;"",1,"")</f>
        <v/>
      </c>
      <c r="W1435" s="14" t="str">
        <f>IF(AND(טבלה20[[#This Row],[באיזה מחזור נעקר אחרי קביעה?]]&lt;&gt;"",טבלה20[[#This Row],[CycleNumber]]&gt;B1436),טבלה20[[#This Row],[באיזה מחזור נעקר אחרי קביעה?]],"")</f>
        <v/>
      </c>
      <c r="X1435" s="14" t="str">
        <f>IF(AND(טבלה20[[#This Row],[הפרש קבוע אחרון]]&lt;&gt;"",J1434=""),טבלה20[[#This Row],[CycleNumber]],"")</f>
        <v/>
      </c>
      <c r="Y1435" s="14" t="str">
        <f>IF(OR(טבלה20[[#This Row],[CycleNumber]]&gt;B1436,B1436=""),טבלה20[[#This Row],[CycleNumber]],"")</f>
        <v/>
      </c>
      <c r="Z14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5" t="s">
        <v>114</v>
      </c>
      <c r="AS1435">
        <v>14</v>
      </c>
      <c r="AT1435">
        <v>25</v>
      </c>
      <c r="AU1435">
        <f t="shared" si="47"/>
        <v>0</v>
      </c>
      <c r="AV1435" t="str">
        <f t="shared" si="48"/>
        <v/>
      </c>
    </row>
    <row r="1436" spans="1:48" x14ac:dyDescent="0.25">
      <c r="A1436" t="s">
        <v>115</v>
      </c>
      <c r="B1436">
        <v>2</v>
      </c>
      <c r="C1436">
        <v>1</v>
      </c>
      <c r="D1436">
        <v>1</v>
      </c>
      <c r="E1436">
        <v>0</v>
      </c>
      <c r="F1436">
        <v>37</v>
      </c>
      <c r="G1436">
        <f>טבלה20[[#This Row],[LengthofCycle]]+1</f>
        <v>38</v>
      </c>
      <c r="H1436" t="str">
        <f>IF(טבלה20[[#This Row],[CycleNumber]]&gt;2,IF(AND(טבלה20[[#This Row],[LengthofCycle]]-F1435=F1435-F1434,טבלה20[[#This Row],[LengthofCycle]]-F1435&lt;&gt;0),1,""),"")</f>
        <v/>
      </c>
      <c r="I1436" t="str">
        <f>IF(טבלה20[[#This Row],[דילוג]]=1,SUM(H1436:H1437),"")</f>
        <v/>
      </c>
      <c r="J1436" t="str">
        <f>IF(AND(טבלה20[[#This Row],[CycleNumber]]&gt;B1435,טבלה20[[#This Row],[CycleNumber]]&gt;2),IF(טבלה20[[#This Row],[דילוג]]=1,טבלה20[[#This Row],[LengthofCycle]]-F1435,J1435),"")</f>
        <v/>
      </c>
      <c r="K1436" t="str">
        <f>IF(AND(טבלה20[[#This Row],[CycleNumber]]&gt;B1435,טבלה20[[#This Row],[CycleNumber]]&gt;2),IF(טבלה20[[#This Row],[דילוג]]=1,1,IF(MAX(K1434:K1435)=1,1,IF(טבלה20[[#This Row],[LengthofCycle]]-F1435&lt;&gt;טבלה20[[#This Row],[הפרש קבוע אחרון]],0,""))),"")</f>
        <v/>
      </c>
      <c r="L1436" t="str">
        <f>IF(טבלה20[[#This Row],[CycleNumber]]&lt;3,"",IF(טבלה20[[#This Row],[דילוג]]=1,1,IF(L1435="","",IF(טבלה20[[#This Row],[LengthofCycle]]-F1435=טבלה20[[#This Row],[הפרש קבוע אחרון]],1,IF(L1435+1&gt;3,"",L1435+1)))))</f>
        <v/>
      </c>
      <c r="M1436" t="str">
        <f>IF(AND(טבלה20[[#This Row],[פעילות]]=1,L1437=2,L1438=1,B1438&gt;טבלה20[[#This Row],[CycleNumber]]),1,"")</f>
        <v/>
      </c>
      <c r="N1436" t="str">
        <f>IF(AND(טבלה20[[#This Row],[האם יש לאישה וסת דילוג?]]=1,טבלה20[[#This Row],[CycleNumber]]&gt;5),IF(AND(טבלה20[[#This Row],[LengthofCycle]]=F1433,F1435=F1432,F1434=F1431),1,""),"")</f>
        <v/>
      </c>
      <c r="O1436" t="str">
        <f>IF(OR(טבלה20[[#This Row],[פעילות]]="",L1435=""),"",IF(טבלה20[[#This Row],[פעילות]]=1,1,0))</f>
        <v/>
      </c>
      <c r="P1436" t="str">
        <f>IF(AND(טבלה20[[#This Row],[הפרש קבוע אחרון]]&lt;&gt;"",טבלה20[[#This Row],[CycleNumber]]&lt;B1437,B1437&lt;&gt;"",טבלה20[[#This Row],[פעילות]]&lt;4),IF(F1437-טבלה20[[#This Row],[LengthofCycle]]=טבלה20[[#This Row],[הפרש קבוע אחרון]],1,0),"")</f>
        <v/>
      </c>
      <c r="Q1436" s="14" t="str">
        <f>IF(טבלה20[[#This Row],[פעילות]]="","",IF(OR(Q1435="",AND(טבלה20[[#This Row],[דילוג]]=1,L1435=3)),1,Q1435+1))</f>
        <v/>
      </c>
      <c r="R1436" s="14" t="str">
        <f>IF(AND(טבלה20[[#This Row],[מחזורי פעילות]]=3,H1437=1,טבלה20[[#This Row],[הפרש קבוע אחרון]]&lt;&gt;J1437),1,"")</f>
        <v/>
      </c>
      <c r="S1436" s="14" t="str">
        <f>IF(AND(טבלה20[[#This Row],[מחזורי פעילות]]=3,H1437=1,טבלה20[[#This Row],[הפרש קבוע אחרון]]=J1437),1,"")</f>
        <v/>
      </c>
      <c r="T1436" s="14" t="str">
        <f>IF(AND(טבלה20[[#This Row],[דילוג]]=1,טבלה20[[#This Row],[הפרש קבוע אחרון]]=J1435,טבלה20[[#This Row],[מחזורי פעילות]]&gt;1),1,"")</f>
        <v/>
      </c>
      <c r="U1436" s="14" t="str">
        <f>IF(OR(AND(טבלה20[[#This Row],[מחזורי פעילות]]&lt;&gt;"",Q1437=""),AND(טבלה20[[#This Row],[פעילות]]=3,Q1437=1)),טבלה20[[#This Row],[מחזורי פעילות]],"")</f>
        <v/>
      </c>
      <c r="V1436" s="14" t="str">
        <f>IF(טבלה20[[#This Row],[באיזה מחזור נעקר אחרי קביעה?]]&lt;&gt;"",1,"")</f>
        <v/>
      </c>
      <c r="W1436" s="14" t="str">
        <f>IF(AND(טבלה20[[#This Row],[באיזה מחזור נעקר אחרי קביעה?]]&lt;&gt;"",טבלה20[[#This Row],[CycleNumber]]&gt;B1437),טבלה20[[#This Row],[באיזה מחזור נעקר אחרי קביעה?]],"")</f>
        <v/>
      </c>
      <c r="X1436" s="14" t="str">
        <f>IF(AND(טבלה20[[#This Row],[הפרש קבוע אחרון]]&lt;&gt;"",J1435=""),טבלה20[[#This Row],[CycleNumber]],"")</f>
        <v/>
      </c>
      <c r="Y1436" s="14" t="str">
        <f>IF(OR(טבלה20[[#This Row],[CycleNumber]]&gt;B1437,B1437=""),טבלה20[[#This Row],[CycleNumber]],"")</f>
        <v/>
      </c>
      <c r="Z14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6" t="s">
        <v>115</v>
      </c>
      <c r="AS1436">
        <v>1</v>
      </c>
      <c r="AT1436">
        <v>32</v>
      </c>
      <c r="AU1436" t="str">
        <f t="shared" si="47"/>
        <v/>
      </c>
      <c r="AV1436" t="str">
        <f t="shared" si="48"/>
        <v/>
      </c>
    </row>
    <row r="1437" spans="1:48" x14ac:dyDescent="0.25">
      <c r="A1437" t="s">
        <v>115</v>
      </c>
      <c r="B1437">
        <v>3</v>
      </c>
      <c r="C1437">
        <v>1</v>
      </c>
      <c r="D1437">
        <v>0</v>
      </c>
      <c r="E1437">
        <v>0</v>
      </c>
      <c r="F1437">
        <v>30</v>
      </c>
      <c r="G1437">
        <f>טבלה20[[#This Row],[LengthofCycle]]+1</f>
        <v>31</v>
      </c>
      <c r="H1437" t="str">
        <f>IF(טבלה20[[#This Row],[CycleNumber]]&gt;2,IF(AND(טבלה20[[#This Row],[LengthofCycle]]-F1436=F1436-F1435,טבלה20[[#This Row],[LengthofCycle]]-F1436&lt;&gt;0),1,""),"")</f>
        <v/>
      </c>
      <c r="I1437" t="str">
        <f>IF(טבלה20[[#This Row],[דילוג]]=1,SUM(H1437:H1438),"")</f>
        <v/>
      </c>
      <c r="J1437" t="str">
        <f>IF(AND(טבלה20[[#This Row],[CycleNumber]]&gt;B1436,טבלה20[[#This Row],[CycleNumber]]&gt;2),IF(טבלה20[[#This Row],[דילוג]]=1,טבלה20[[#This Row],[LengthofCycle]]-F1436,J1436),"")</f>
        <v/>
      </c>
      <c r="K1437">
        <f>IF(AND(טבלה20[[#This Row],[CycleNumber]]&gt;B1436,טבלה20[[#This Row],[CycleNumber]]&gt;2),IF(טבלה20[[#This Row],[דילוג]]=1,1,IF(MAX(K1435:K1436)=1,1,IF(טבלה20[[#This Row],[LengthofCycle]]-F1436&lt;&gt;טבלה20[[#This Row],[הפרש קבוע אחרון]],0,""))),"")</f>
        <v>0</v>
      </c>
      <c r="L1437" t="str">
        <f>IF(טבלה20[[#This Row],[CycleNumber]]&lt;3,"",IF(טבלה20[[#This Row],[דילוג]]=1,1,IF(L1436="","",IF(טבלה20[[#This Row],[LengthofCycle]]-F1436=טבלה20[[#This Row],[הפרש קבוע אחרון]],1,IF(L1436+1&gt;3,"",L1436+1)))))</f>
        <v/>
      </c>
      <c r="M1437" t="str">
        <f>IF(AND(טבלה20[[#This Row],[פעילות]]=1,L1438=2,L1439=1,B1439&gt;טבלה20[[#This Row],[CycleNumber]]),1,"")</f>
        <v/>
      </c>
      <c r="N1437" t="str">
        <f>IF(AND(טבלה20[[#This Row],[האם יש לאישה וסת דילוג?]]=1,טבלה20[[#This Row],[CycleNumber]]&gt;5),IF(AND(טבלה20[[#This Row],[LengthofCycle]]=F1434,F1436=F1433,F1435=F1432),1,""),"")</f>
        <v/>
      </c>
      <c r="O1437" t="str">
        <f>IF(OR(טבלה20[[#This Row],[פעילות]]="",L1436=""),"",IF(טבלה20[[#This Row],[פעילות]]=1,1,0))</f>
        <v/>
      </c>
      <c r="P1437" t="str">
        <f>IF(AND(טבלה20[[#This Row],[הפרש קבוע אחרון]]&lt;&gt;"",טבלה20[[#This Row],[CycleNumber]]&lt;B1438,B1438&lt;&gt;"",טבלה20[[#This Row],[פעילות]]&lt;4),IF(F1438-טבלה20[[#This Row],[LengthofCycle]]=טבלה20[[#This Row],[הפרש קבוע אחרון]],1,0),"")</f>
        <v/>
      </c>
      <c r="Q1437" s="14" t="str">
        <f>IF(טבלה20[[#This Row],[פעילות]]="","",IF(OR(Q1436="",AND(טבלה20[[#This Row],[דילוג]]=1,L1436=3)),1,Q1436+1))</f>
        <v/>
      </c>
      <c r="R1437" s="14" t="str">
        <f>IF(AND(טבלה20[[#This Row],[מחזורי פעילות]]=3,H1438=1,טבלה20[[#This Row],[הפרש קבוע אחרון]]&lt;&gt;J1438),1,"")</f>
        <v/>
      </c>
      <c r="S1437" s="14" t="str">
        <f>IF(AND(טבלה20[[#This Row],[מחזורי פעילות]]=3,H1438=1,טבלה20[[#This Row],[הפרש קבוע אחרון]]=J1438),1,"")</f>
        <v/>
      </c>
      <c r="T1437" s="14" t="str">
        <f>IF(AND(טבלה20[[#This Row],[דילוג]]=1,טבלה20[[#This Row],[הפרש קבוע אחרון]]=J1436,טבלה20[[#This Row],[מחזורי פעילות]]&gt;1),1,"")</f>
        <v/>
      </c>
      <c r="U1437" s="14" t="str">
        <f>IF(OR(AND(טבלה20[[#This Row],[מחזורי פעילות]]&lt;&gt;"",Q1438=""),AND(טבלה20[[#This Row],[פעילות]]=3,Q1438=1)),טבלה20[[#This Row],[מחזורי פעילות]],"")</f>
        <v/>
      </c>
      <c r="V1437" s="14" t="str">
        <f>IF(טבלה20[[#This Row],[באיזה מחזור נעקר אחרי קביעה?]]&lt;&gt;"",1,"")</f>
        <v/>
      </c>
      <c r="W1437" s="14" t="str">
        <f>IF(AND(טבלה20[[#This Row],[באיזה מחזור נעקר אחרי קביעה?]]&lt;&gt;"",טבלה20[[#This Row],[CycleNumber]]&gt;B1438),טבלה20[[#This Row],[באיזה מחזור נעקר אחרי קביעה?]],"")</f>
        <v/>
      </c>
      <c r="X1437" s="14" t="str">
        <f>IF(AND(טבלה20[[#This Row],[הפרש קבוע אחרון]]&lt;&gt;"",J1436=""),טבלה20[[#This Row],[CycleNumber]],"")</f>
        <v/>
      </c>
      <c r="Y1437" s="14" t="str">
        <f>IF(OR(טבלה20[[#This Row],[CycleNumber]]&gt;B1438,B1438=""),טבלה20[[#This Row],[CycleNumber]],"")</f>
        <v/>
      </c>
      <c r="Z14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7" t="s">
        <v>115</v>
      </c>
      <c r="AS1437">
        <v>2</v>
      </c>
      <c r="AT1437">
        <v>37</v>
      </c>
      <c r="AU1437" t="str">
        <f t="shared" si="47"/>
        <v/>
      </c>
      <c r="AV1437" t="str">
        <f t="shared" si="48"/>
        <v/>
      </c>
    </row>
    <row r="1438" spans="1:48" x14ac:dyDescent="0.25">
      <c r="A1438" t="s">
        <v>115</v>
      </c>
      <c r="B1438">
        <v>4</v>
      </c>
      <c r="C1438">
        <v>1</v>
      </c>
      <c r="D1438">
        <v>1</v>
      </c>
      <c r="E1438">
        <v>0</v>
      </c>
      <c r="F1438">
        <v>35</v>
      </c>
      <c r="G1438">
        <f>טבלה20[[#This Row],[LengthofCycle]]+1</f>
        <v>36</v>
      </c>
      <c r="H1438" t="str">
        <f>IF(טבלה20[[#This Row],[CycleNumber]]&gt;2,IF(AND(טבלה20[[#This Row],[LengthofCycle]]-F1437=F1437-F1436,טבלה20[[#This Row],[LengthofCycle]]-F1437&lt;&gt;0),1,""),"")</f>
        <v/>
      </c>
      <c r="I1438" t="str">
        <f>IF(טבלה20[[#This Row],[דילוג]]=1,SUM(H1438:H1439),"")</f>
        <v/>
      </c>
      <c r="J1438" t="str">
        <f>IF(AND(טבלה20[[#This Row],[CycleNumber]]&gt;B1437,טבלה20[[#This Row],[CycleNumber]]&gt;2),IF(טבלה20[[#This Row],[דילוג]]=1,טבלה20[[#This Row],[LengthofCycle]]-F1437,J1437),"")</f>
        <v/>
      </c>
      <c r="K1438">
        <f>IF(AND(טבלה20[[#This Row],[CycleNumber]]&gt;B1437,טבלה20[[#This Row],[CycleNumber]]&gt;2),IF(טבלה20[[#This Row],[דילוג]]=1,1,IF(MAX(K1436:K1437)=1,1,IF(טבלה20[[#This Row],[LengthofCycle]]-F1437&lt;&gt;טבלה20[[#This Row],[הפרש קבוע אחרון]],0,""))),"")</f>
        <v>0</v>
      </c>
      <c r="L1438" t="str">
        <f>IF(טבלה20[[#This Row],[CycleNumber]]&lt;3,"",IF(טבלה20[[#This Row],[דילוג]]=1,1,IF(L1437="","",IF(טבלה20[[#This Row],[LengthofCycle]]-F1437=טבלה20[[#This Row],[הפרש קבוע אחרון]],1,IF(L1437+1&gt;3,"",L1437+1)))))</f>
        <v/>
      </c>
      <c r="M1438" t="str">
        <f>IF(AND(טבלה20[[#This Row],[פעילות]]=1,L1439=2,L1440=1,B1440&gt;טבלה20[[#This Row],[CycleNumber]]),1,"")</f>
        <v/>
      </c>
      <c r="N1438" t="str">
        <f>IF(AND(טבלה20[[#This Row],[האם יש לאישה וסת דילוג?]]=1,טבלה20[[#This Row],[CycleNumber]]&gt;5),IF(AND(טבלה20[[#This Row],[LengthofCycle]]=F1435,F1437=F1434,F1436=F1433),1,""),"")</f>
        <v/>
      </c>
      <c r="O1438" t="str">
        <f>IF(OR(טבלה20[[#This Row],[פעילות]]="",L1437=""),"",IF(טבלה20[[#This Row],[פעילות]]=1,1,0))</f>
        <v/>
      </c>
      <c r="P1438" t="str">
        <f>IF(AND(טבלה20[[#This Row],[הפרש קבוע אחרון]]&lt;&gt;"",טבלה20[[#This Row],[CycleNumber]]&lt;B1439,B1439&lt;&gt;"",טבלה20[[#This Row],[פעילות]]&lt;4),IF(F1439-טבלה20[[#This Row],[LengthofCycle]]=טבלה20[[#This Row],[הפרש קבוע אחרון]],1,0),"")</f>
        <v/>
      </c>
      <c r="Q1438" s="14" t="str">
        <f>IF(טבלה20[[#This Row],[פעילות]]="","",IF(OR(Q1437="",AND(טבלה20[[#This Row],[דילוג]]=1,L1437=3)),1,Q1437+1))</f>
        <v/>
      </c>
      <c r="R1438" s="14" t="str">
        <f>IF(AND(טבלה20[[#This Row],[מחזורי פעילות]]=3,H1439=1,טבלה20[[#This Row],[הפרש קבוע אחרון]]&lt;&gt;J1439),1,"")</f>
        <v/>
      </c>
      <c r="S1438" s="14" t="str">
        <f>IF(AND(טבלה20[[#This Row],[מחזורי פעילות]]=3,H1439=1,טבלה20[[#This Row],[הפרש קבוע אחרון]]=J1439),1,"")</f>
        <v/>
      </c>
      <c r="T1438" s="14" t="str">
        <f>IF(AND(טבלה20[[#This Row],[דילוג]]=1,טבלה20[[#This Row],[הפרש קבוע אחרון]]=J1437,טבלה20[[#This Row],[מחזורי פעילות]]&gt;1),1,"")</f>
        <v/>
      </c>
      <c r="U1438" s="14" t="str">
        <f>IF(OR(AND(טבלה20[[#This Row],[מחזורי פעילות]]&lt;&gt;"",Q1439=""),AND(טבלה20[[#This Row],[פעילות]]=3,Q1439=1)),טבלה20[[#This Row],[מחזורי פעילות]],"")</f>
        <v/>
      </c>
      <c r="V1438" s="14" t="str">
        <f>IF(טבלה20[[#This Row],[באיזה מחזור נעקר אחרי קביעה?]]&lt;&gt;"",1,"")</f>
        <v/>
      </c>
      <c r="W1438" s="14" t="str">
        <f>IF(AND(טבלה20[[#This Row],[באיזה מחזור נעקר אחרי קביעה?]]&lt;&gt;"",טבלה20[[#This Row],[CycleNumber]]&gt;B1439),טבלה20[[#This Row],[באיזה מחזור נעקר אחרי קביעה?]],"")</f>
        <v/>
      </c>
      <c r="X1438" s="14" t="str">
        <f>IF(AND(טבלה20[[#This Row],[הפרש קבוע אחרון]]&lt;&gt;"",J1437=""),טבלה20[[#This Row],[CycleNumber]],"")</f>
        <v/>
      </c>
      <c r="Y1438" s="14" t="str">
        <f>IF(OR(טבלה20[[#This Row],[CycleNumber]]&gt;B1439,B1439=""),טבלה20[[#This Row],[CycleNumber]],"")</f>
        <v/>
      </c>
      <c r="Z14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8" t="s">
        <v>115</v>
      </c>
      <c r="AS1438">
        <v>3</v>
      </c>
      <c r="AT1438">
        <v>30</v>
      </c>
      <c r="AU1438">
        <f t="shared" si="47"/>
        <v>0</v>
      </c>
      <c r="AV1438" t="str">
        <f t="shared" si="48"/>
        <v/>
      </c>
    </row>
    <row r="1439" spans="1:48" x14ac:dyDescent="0.25">
      <c r="A1439" t="s">
        <v>115</v>
      </c>
      <c r="B1439">
        <v>5</v>
      </c>
      <c r="C1439">
        <v>1</v>
      </c>
      <c r="D1439">
        <v>1</v>
      </c>
      <c r="E1439">
        <v>0</v>
      </c>
      <c r="F1439">
        <v>29</v>
      </c>
      <c r="G1439">
        <f>טבלה20[[#This Row],[LengthofCycle]]+1</f>
        <v>30</v>
      </c>
      <c r="H1439" t="str">
        <f>IF(טבלה20[[#This Row],[CycleNumber]]&gt;2,IF(AND(טבלה20[[#This Row],[LengthofCycle]]-F1438=F1438-F1437,טבלה20[[#This Row],[LengthofCycle]]-F1438&lt;&gt;0),1,""),"")</f>
        <v/>
      </c>
      <c r="I1439" t="str">
        <f>IF(טבלה20[[#This Row],[דילוג]]=1,SUM(H1439:H1440),"")</f>
        <v/>
      </c>
      <c r="J1439" t="str">
        <f>IF(AND(טבלה20[[#This Row],[CycleNumber]]&gt;B1438,טבלה20[[#This Row],[CycleNumber]]&gt;2),IF(טבלה20[[#This Row],[דילוג]]=1,טבלה20[[#This Row],[LengthofCycle]]-F1438,J1438),"")</f>
        <v/>
      </c>
      <c r="K1439">
        <f>IF(AND(טבלה20[[#This Row],[CycleNumber]]&gt;B1438,טבלה20[[#This Row],[CycleNumber]]&gt;2),IF(טבלה20[[#This Row],[דילוג]]=1,1,IF(MAX(K1437:K1438)=1,1,IF(טבלה20[[#This Row],[LengthofCycle]]-F1438&lt;&gt;טבלה20[[#This Row],[הפרש קבוע אחרון]],0,""))),"")</f>
        <v>0</v>
      </c>
      <c r="L1439" t="str">
        <f>IF(טבלה20[[#This Row],[CycleNumber]]&lt;3,"",IF(טבלה20[[#This Row],[דילוג]]=1,1,IF(L1438="","",IF(טבלה20[[#This Row],[LengthofCycle]]-F1438=טבלה20[[#This Row],[הפרש קבוע אחרון]],1,IF(L1438+1&gt;3,"",L1438+1)))))</f>
        <v/>
      </c>
      <c r="M1439" t="str">
        <f>IF(AND(טבלה20[[#This Row],[פעילות]]=1,L1440=2,L1441=1,B1441&gt;טבלה20[[#This Row],[CycleNumber]]),1,"")</f>
        <v/>
      </c>
      <c r="N1439" t="str">
        <f>IF(AND(טבלה20[[#This Row],[האם יש לאישה וסת דילוג?]]=1,טבלה20[[#This Row],[CycleNumber]]&gt;5),IF(AND(טבלה20[[#This Row],[LengthofCycle]]=F1436,F1438=F1435,F1437=F1434),1,""),"")</f>
        <v/>
      </c>
      <c r="O1439" t="str">
        <f>IF(OR(טבלה20[[#This Row],[פעילות]]="",L1438=""),"",IF(טבלה20[[#This Row],[פעילות]]=1,1,0))</f>
        <v/>
      </c>
      <c r="P1439" t="str">
        <f>IF(AND(טבלה20[[#This Row],[הפרש קבוע אחרון]]&lt;&gt;"",טבלה20[[#This Row],[CycleNumber]]&lt;B1440,B1440&lt;&gt;"",טבלה20[[#This Row],[פעילות]]&lt;4),IF(F1440-טבלה20[[#This Row],[LengthofCycle]]=טבלה20[[#This Row],[הפרש קבוע אחרון]],1,0),"")</f>
        <v/>
      </c>
      <c r="Q1439" s="14" t="str">
        <f>IF(טבלה20[[#This Row],[פעילות]]="","",IF(OR(Q1438="",AND(טבלה20[[#This Row],[דילוג]]=1,L1438=3)),1,Q1438+1))</f>
        <v/>
      </c>
      <c r="R1439" s="14" t="str">
        <f>IF(AND(טבלה20[[#This Row],[מחזורי פעילות]]=3,H1440=1,טבלה20[[#This Row],[הפרש קבוע אחרון]]&lt;&gt;J1440),1,"")</f>
        <v/>
      </c>
      <c r="S1439" s="14" t="str">
        <f>IF(AND(טבלה20[[#This Row],[מחזורי פעילות]]=3,H1440=1,טבלה20[[#This Row],[הפרש קבוע אחרון]]=J1440),1,"")</f>
        <v/>
      </c>
      <c r="T1439" s="14" t="str">
        <f>IF(AND(טבלה20[[#This Row],[דילוג]]=1,טבלה20[[#This Row],[הפרש קבוע אחרון]]=J1438,טבלה20[[#This Row],[מחזורי פעילות]]&gt;1),1,"")</f>
        <v/>
      </c>
      <c r="U1439" s="14" t="str">
        <f>IF(OR(AND(טבלה20[[#This Row],[מחזורי פעילות]]&lt;&gt;"",Q1440=""),AND(טבלה20[[#This Row],[פעילות]]=3,Q1440=1)),טבלה20[[#This Row],[מחזורי פעילות]],"")</f>
        <v/>
      </c>
      <c r="V1439" s="14" t="str">
        <f>IF(טבלה20[[#This Row],[באיזה מחזור נעקר אחרי קביעה?]]&lt;&gt;"",1,"")</f>
        <v/>
      </c>
      <c r="W1439" s="14" t="str">
        <f>IF(AND(טבלה20[[#This Row],[באיזה מחזור נעקר אחרי קביעה?]]&lt;&gt;"",טבלה20[[#This Row],[CycleNumber]]&gt;B1440),טבלה20[[#This Row],[באיזה מחזור נעקר אחרי קביעה?]],"")</f>
        <v/>
      </c>
      <c r="X1439" s="14" t="str">
        <f>IF(AND(טבלה20[[#This Row],[הפרש קבוע אחרון]]&lt;&gt;"",J1438=""),טבלה20[[#This Row],[CycleNumber]],"")</f>
        <v/>
      </c>
      <c r="Y1439" s="14">
        <f>IF(OR(טבלה20[[#This Row],[CycleNumber]]&gt;B1440,B1440=""),טבלה20[[#This Row],[CycleNumber]],"")</f>
        <v>5</v>
      </c>
      <c r="Z14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39" t="s">
        <v>115</v>
      </c>
      <c r="AS1439">
        <v>4</v>
      </c>
      <c r="AT1439">
        <v>35</v>
      </c>
      <c r="AU1439">
        <f t="shared" si="47"/>
        <v>0</v>
      </c>
      <c r="AV1439" t="str">
        <f t="shared" si="48"/>
        <v/>
      </c>
    </row>
    <row r="1440" spans="1:48" x14ac:dyDescent="0.25">
      <c r="A1440" t="s">
        <v>116</v>
      </c>
      <c r="B1440">
        <v>1</v>
      </c>
      <c r="C1440">
        <v>1</v>
      </c>
      <c r="D1440">
        <v>1</v>
      </c>
      <c r="E1440">
        <v>0</v>
      </c>
      <c r="F1440">
        <v>25</v>
      </c>
      <c r="G1440">
        <f>טבלה20[[#This Row],[LengthofCycle]]+1</f>
        <v>26</v>
      </c>
      <c r="H1440" t="str">
        <f>IF(טבלה20[[#This Row],[CycleNumber]]&gt;2,IF(AND(טבלה20[[#This Row],[LengthofCycle]]-F1439=F1439-F1438,טבלה20[[#This Row],[LengthofCycle]]-F1439&lt;&gt;0),1,""),"")</f>
        <v/>
      </c>
      <c r="I1440" t="str">
        <f>IF(טבלה20[[#This Row],[דילוג]]=1,SUM(H1440:H1441),"")</f>
        <v/>
      </c>
      <c r="J1440" t="str">
        <f>IF(AND(טבלה20[[#This Row],[CycleNumber]]&gt;B1439,טבלה20[[#This Row],[CycleNumber]]&gt;2),IF(טבלה20[[#This Row],[דילוג]]=1,טבלה20[[#This Row],[LengthofCycle]]-F1439,J1439),"")</f>
        <v/>
      </c>
      <c r="K1440" t="str">
        <f>IF(AND(טבלה20[[#This Row],[CycleNumber]]&gt;B1439,טבלה20[[#This Row],[CycleNumber]]&gt;2),IF(טבלה20[[#This Row],[דילוג]]=1,1,IF(MAX(K1438:K1439)=1,1,IF(טבלה20[[#This Row],[LengthofCycle]]-F1439&lt;&gt;טבלה20[[#This Row],[הפרש קבוע אחרון]],0,""))),"")</f>
        <v/>
      </c>
      <c r="L1440" t="str">
        <f>IF(טבלה20[[#This Row],[CycleNumber]]&lt;3,"",IF(טבלה20[[#This Row],[דילוג]]=1,1,IF(L1439="","",IF(טבלה20[[#This Row],[LengthofCycle]]-F1439=טבלה20[[#This Row],[הפרש קבוע אחרון]],1,IF(L1439+1&gt;3,"",L1439+1)))))</f>
        <v/>
      </c>
      <c r="M1440" t="str">
        <f>IF(AND(טבלה20[[#This Row],[פעילות]]=1,L1441=2,L1442=1,B1442&gt;טבלה20[[#This Row],[CycleNumber]]),1,"")</f>
        <v/>
      </c>
      <c r="N1440" t="str">
        <f>IF(AND(טבלה20[[#This Row],[האם יש לאישה וסת דילוג?]]=1,טבלה20[[#This Row],[CycleNumber]]&gt;5),IF(AND(טבלה20[[#This Row],[LengthofCycle]]=F1437,F1439=F1436,F1438=F1435),1,""),"")</f>
        <v/>
      </c>
      <c r="O1440" t="str">
        <f>IF(OR(טבלה20[[#This Row],[פעילות]]="",L1439=""),"",IF(טבלה20[[#This Row],[פעילות]]=1,1,0))</f>
        <v/>
      </c>
      <c r="P1440" t="str">
        <f>IF(AND(טבלה20[[#This Row],[הפרש קבוע אחרון]]&lt;&gt;"",טבלה20[[#This Row],[CycleNumber]]&lt;B1441,B1441&lt;&gt;"",טבלה20[[#This Row],[פעילות]]&lt;4),IF(F1441-טבלה20[[#This Row],[LengthofCycle]]=טבלה20[[#This Row],[הפרש קבוע אחרון]],1,0),"")</f>
        <v/>
      </c>
      <c r="Q1440" s="14" t="str">
        <f>IF(טבלה20[[#This Row],[פעילות]]="","",IF(OR(Q1439="",AND(טבלה20[[#This Row],[דילוג]]=1,L1439=3)),1,Q1439+1))</f>
        <v/>
      </c>
      <c r="R1440" s="14" t="str">
        <f>IF(AND(טבלה20[[#This Row],[מחזורי פעילות]]=3,H1441=1,טבלה20[[#This Row],[הפרש קבוע אחרון]]&lt;&gt;J1441),1,"")</f>
        <v/>
      </c>
      <c r="S1440" s="14" t="str">
        <f>IF(AND(טבלה20[[#This Row],[מחזורי פעילות]]=3,H1441=1,טבלה20[[#This Row],[הפרש קבוע אחרון]]=J1441),1,"")</f>
        <v/>
      </c>
      <c r="T1440" s="14" t="str">
        <f>IF(AND(טבלה20[[#This Row],[דילוג]]=1,טבלה20[[#This Row],[הפרש קבוע אחרון]]=J1439,טבלה20[[#This Row],[מחזורי פעילות]]&gt;1),1,"")</f>
        <v/>
      </c>
      <c r="U1440" s="14" t="str">
        <f>IF(OR(AND(טבלה20[[#This Row],[מחזורי פעילות]]&lt;&gt;"",Q1441=""),AND(טבלה20[[#This Row],[פעילות]]=3,Q1441=1)),טבלה20[[#This Row],[מחזורי פעילות]],"")</f>
        <v/>
      </c>
      <c r="V1440" s="14" t="str">
        <f>IF(טבלה20[[#This Row],[באיזה מחזור נעקר אחרי קביעה?]]&lt;&gt;"",1,"")</f>
        <v/>
      </c>
      <c r="W1440" s="14" t="str">
        <f>IF(AND(טבלה20[[#This Row],[באיזה מחזור נעקר אחרי קביעה?]]&lt;&gt;"",טבלה20[[#This Row],[CycleNumber]]&gt;B1441),טבלה20[[#This Row],[באיזה מחזור נעקר אחרי קביעה?]],"")</f>
        <v/>
      </c>
      <c r="X1440" s="14" t="str">
        <f>IF(AND(טבלה20[[#This Row],[הפרש קבוע אחרון]]&lt;&gt;"",J1439=""),טבלה20[[#This Row],[CycleNumber]],"")</f>
        <v/>
      </c>
      <c r="Y1440" s="14" t="str">
        <f>IF(OR(טבלה20[[#This Row],[CycleNumber]]&gt;B1441,B1441=""),טבלה20[[#This Row],[CycleNumber]],"")</f>
        <v/>
      </c>
      <c r="Z14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0" t="s">
        <v>115</v>
      </c>
      <c r="AS1440">
        <v>5</v>
      </c>
      <c r="AT1440">
        <v>29</v>
      </c>
      <c r="AU1440">
        <f t="shared" si="47"/>
        <v>0</v>
      </c>
      <c r="AV1440" t="str">
        <f t="shared" si="48"/>
        <v/>
      </c>
    </row>
    <row r="1441" spans="1:48" x14ac:dyDescent="0.25">
      <c r="A1441" t="s">
        <v>116</v>
      </c>
      <c r="B1441">
        <v>2</v>
      </c>
      <c r="C1441">
        <v>1</v>
      </c>
      <c r="D1441">
        <v>1</v>
      </c>
      <c r="E1441">
        <v>0</v>
      </c>
      <c r="F1441">
        <v>26</v>
      </c>
      <c r="G1441">
        <f>טבלה20[[#This Row],[LengthofCycle]]+1</f>
        <v>27</v>
      </c>
      <c r="H1441" t="str">
        <f>IF(טבלה20[[#This Row],[CycleNumber]]&gt;2,IF(AND(טבלה20[[#This Row],[LengthofCycle]]-F1440=F1440-F1439,טבלה20[[#This Row],[LengthofCycle]]-F1440&lt;&gt;0),1,""),"")</f>
        <v/>
      </c>
      <c r="I1441" t="str">
        <f>IF(טבלה20[[#This Row],[דילוג]]=1,SUM(H1441:H1442),"")</f>
        <v/>
      </c>
      <c r="J1441" t="str">
        <f>IF(AND(טבלה20[[#This Row],[CycleNumber]]&gt;B1440,טבלה20[[#This Row],[CycleNumber]]&gt;2),IF(טבלה20[[#This Row],[דילוג]]=1,טבלה20[[#This Row],[LengthofCycle]]-F1440,J1440),"")</f>
        <v/>
      </c>
      <c r="K1441" t="str">
        <f>IF(AND(טבלה20[[#This Row],[CycleNumber]]&gt;B1440,טבלה20[[#This Row],[CycleNumber]]&gt;2),IF(טבלה20[[#This Row],[דילוג]]=1,1,IF(MAX(K1439:K1440)=1,1,IF(טבלה20[[#This Row],[LengthofCycle]]-F1440&lt;&gt;טבלה20[[#This Row],[הפרש קבוע אחרון]],0,""))),"")</f>
        <v/>
      </c>
      <c r="L1441" t="str">
        <f>IF(טבלה20[[#This Row],[CycleNumber]]&lt;3,"",IF(טבלה20[[#This Row],[דילוג]]=1,1,IF(L1440="","",IF(טבלה20[[#This Row],[LengthofCycle]]-F1440=טבלה20[[#This Row],[הפרש קבוע אחרון]],1,IF(L1440+1&gt;3,"",L1440+1)))))</f>
        <v/>
      </c>
      <c r="M1441" t="str">
        <f>IF(AND(טבלה20[[#This Row],[פעילות]]=1,L1442=2,L1443=1,B1443&gt;טבלה20[[#This Row],[CycleNumber]]),1,"")</f>
        <v/>
      </c>
      <c r="N1441" t="str">
        <f>IF(AND(טבלה20[[#This Row],[האם יש לאישה וסת דילוג?]]=1,טבלה20[[#This Row],[CycleNumber]]&gt;5),IF(AND(טבלה20[[#This Row],[LengthofCycle]]=F1438,F1440=F1437,F1439=F1436),1,""),"")</f>
        <v/>
      </c>
      <c r="O1441" t="str">
        <f>IF(OR(טבלה20[[#This Row],[פעילות]]="",L1440=""),"",IF(טבלה20[[#This Row],[פעילות]]=1,1,0))</f>
        <v/>
      </c>
      <c r="P1441" t="str">
        <f>IF(AND(טבלה20[[#This Row],[הפרש קבוע אחרון]]&lt;&gt;"",טבלה20[[#This Row],[CycleNumber]]&lt;B1442,B1442&lt;&gt;"",טבלה20[[#This Row],[פעילות]]&lt;4),IF(F1442-טבלה20[[#This Row],[LengthofCycle]]=טבלה20[[#This Row],[הפרש קבוע אחרון]],1,0),"")</f>
        <v/>
      </c>
      <c r="Q1441" s="14" t="str">
        <f>IF(טבלה20[[#This Row],[פעילות]]="","",IF(OR(Q1440="",AND(טבלה20[[#This Row],[דילוג]]=1,L1440=3)),1,Q1440+1))</f>
        <v/>
      </c>
      <c r="R1441" s="14" t="str">
        <f>IF(AND(טבלה20[[#This Row],[מחזורי פעילות]]=3,H1442=1,טבלה20[[#This Row],[הפרש קבוע אחרון]]&lt;&gt;J1442),1,"")</f>
        <v/>
      </c>
      <c r="S1441" s="14" t="str">
        <f>IF(AND(טבלה20[[#This Row],[מחזורי פעילות]]=3,H1442=1,טבלה20[[#This Row],[הפרש קבוע אחרון]]=J1442),1,"")</f>
        <v/>
      </c>
      <c r="T1441" s="14" t="str">
        <f>IF(AND(טבלה20[[#This Row],[דילוג]]=1,טבלה20[[#This Row],[הפרש קבוע אחרון]]=J1440,טבלה20[[#This Row],[מחזורי פעילות]]&gt;1),1,"")</f>
        <v/>
      </c>
      <c r="U1441" s="14" t="str">
        <f>IF(OR(AND(טבלה20[[#This Row],[מחזורי פעילות]]&lt;&gt;"",Q1442=""),AND(טבלה20[[#This Row],[פעילות]]=3,Q1442=1)),טבלה20[[#This Row],[מחזורי פעילות]],"")</f>
        <v/>
      </c>
      <c r="V1441" s="14" t="str">
        <f>IF(טבלה20[[#This Row],[באיזה מחזור נעקר אחרי קביעה?]]&lt;&gt;"",1,"")</f>
        <v/>
      </c>
      <c r="W1441" s="14" t="str">
        <f>IF(AND(טבלה20[[#This Row],[באיזה מחזור נעקר אחרי קביעה?]]&lt;&gt;"",טבלה20[[#This Row],[CycleNumber]]&gt;B1442),טבלה20[[#This Row],[באיזה מחזור נעקר אחרי קביעה?]],"")</f>
        <v/>
      </c>
      <c r="X1441" s="14" t="str">
        <f>IF(AND(טבלה20[[#This Row],[הפרש קבוע אחרון]]&lt;&gt;"",J1440=""),טבלה20[[#This Row],[CycleNumber]],"")</f>
        <v/>
      </c>
      <c r="Y1441" s="14" t="str">
        <f>IF(OR(טבלה20[[#This Row],[CycleNumber]]&gt;B1442,B1442=""),טבלה20[[#This Row],[CycleNumber]],"")</f>
        <v/>
      </c>
      <c r="Z14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1" t="s">
        <v>116</v>
      </c>
      <c r="AS1441">
        <v>1</v>
      </c>
      <c r="AT1441">
        <v>25</v>
      </c>
      <c r="AU1441" t="str">
        <f t="shared" si="47"/>
        <v/>
      </c>
      <c r="AV1441" t="str">
        <f t="shared" si="48"/>
        <v/>
      </c>
    </row>
    <row r="1442" spans="1:48" x14ac:dyDescent="0.25">
      <c r="A1442" t="s">
        <v>116</v>
      </c>
      <c r="B1442">
        <v>3</v>
      </c>
      <c r="C1442">
        <v>1</v>
      </c>
      <c r="D1442">
        <v>1</v>
      </c>
      <c r="E1442">
        <v>0</v>
      </c>
      <c r="F1442">
        <v>26</v>
      </c>
      <c r="G1442">
        <f>טבלה20[[#This Row],[LengthofCycle]]+1</f>
        <v>27</v>
      </c>
      <c r="H1442" t="str">
        <f>IF(טבלה20[[#This Row],[CycleNumber]]&gt;2,IF(AND(טבלה20[[#This Row],[LengthofCycle]]-F1441=F1441-F1440,טבלה20[[#This Row],[LengthofCycle]]-F1441&lt;&gt;0),1,""),"")</f>
        <v/>
      </c>
      <c r="I1442" t="str">
        <f>IF(טבלה20[[#This Row],[דילוג]]=1,SUM(H1442:H1443),"")</f>
        <v/>
      </c>
      <c r="J1442" t="str">
        <f>IF(AND(טבלה20[[#This Row],[CycleNumber]]&gt;B1441,טבלה20[[#This Row],[CycleNumber]]&gt;2),IF(טבלה20[[#This Row],[דילוג]]=1,טבלה20[[#This Row],[LengthofCycle]]-F1441,J1441),"")</f>
        <v/>
      </c>
      <c r="K1442">
        <f>IF(AND(טבלה20[[#This Row],[CycleNumber]]&gt;B1441,טבלה20[[#This Row],[CycleNumber]]&gt;2),IF(טבלה20[[#This Row],[דילוג]]=1,1,IF(MAX(K1440:K1441)=1,1,IF(טבלה20[[#This Row],[LengthofCycle]]-F1441&lt;&gt;טבלה20[[#This Row],[הפרש קבוע אחרון]],0,""))),"")</f>
        <v>0</v>
      </c>
      <c r="L1442" t="str">
        <f>IF(טבלה20[[#This Row],[CycleNumber]]&lt;3,"",IF(טבלה20[[#This Row],[דילוג]]=1,1,IF(L1441="","",IF(טבלה20[[#This Row],[LengthofCycle]]-F1441=טבלה20[[#This Row],[הפרש קבוע אחרון]],1,IF(L1441+1&gt;3,"",L1441+1)))))</f>
        <v/>
      </c>
      <c r="M1442" t="str">
        <f>IF(AND(טבלה20[[#This Row],[פעילות]]=1,L1443=2,L1444=1,B1444&gt;טבלה20[[#This Row],[CycleNumber]]),1,"")</f>
        <v/>
      </c>
      <c r="N1442" t="str">
        <f>IF(AND(טבלה20[[#This Row],[האם יש לאישה וסת דילוג?]]=1,טבלה20[[#This Row],[CycleNumber]]&gt;5),IF(AND(טבלה20[[#This Row],[LengthofCycle]]=F1439,F1441=F1438,F1440=F1437),1,""),"")</f>
        <v/>
      </c>
      <c r="O1442" t="str">
        <f>IF(OR(טבלה20[[#This Row],[פעילות]]="",L1441=""),"",IF(טבלה20[[#This Row],[פעילות]]=1,1,0))</f>
        <v/>
      </c>
      <c r="P1442" t="str">
        <f>IF(AND(טבלה20[[#This Row],[הפרש קבוע אחרון]]&lt;&gt;"",טבלה20[[#This Row],[CycleNumber]]&lt;B1443,B1443&lt;&gt;"",טבלה20[[#This Row],[פעילות]]&lt;4),IF(F1443-טבלה20[[#This Row],[LengthofCycle]]=טבלה20[[#This Row],[הפרש קבוע אחרון]],1,0),"")</f>
        <v/>
      </c>
      <c r="Q1442" s="14" t="str">
        <f>IF(טבלה20[[#This Row],[פעילות]]="","",IF(OR(Q1441="",AND(טבלה20[[#This Row],[דילוג]]=1,L1441=3)),1,Q1441+1))</f>
        <v/>
      </c>
      <c r="R1442" s="14" t="str">
        <f>IF(AND(טבלה20[[#This Row],[מחזורי פעילות]]=3,H1443=1,טבלה20[[#This Row],[הפרש קבוע אחרון]]&lt;&gt;J1443),1,"")</f>
        <v/>
      </c>
      <c r="S1442" s="14" t="str">
        <f>IF(AND(טבלה20[[#This Row],[מחזורי פעילות]]=3,H1443=1,טבלה20[[#This Row],[הפרש קבוע אחרון]]=J1443),1,"")</f>
        <v/>
      </c>
      <c r="T1442" s="14" t="str">
        <f>IF(AND(טבלה20[[#This Row],[דילוג]]=1,טבלה20[[#This Row],[הפרש קבוע אחרון]]=J1441,טבלה20[[#This Row],[מחזורי פעילות]]&gt;1),1,"")</f>
        <v/>
      </c>
      <c r="U1442" s="14" t="str">
        <f>IF(OR(AND(טבלה20[[#This Row],[מחזורי פעילות]]&lt;&gt;"",Q1443=""),AND(טבלה20[[#This Row],[פעילות]]=3,Q1443=1)),טבלה20[[#This Row],[מחזורי פעילות]],"")</f>
        <v/>
      </c>
      <c r="V1442" s="14" t="str">
        <f>IF(טבלה20[[#This Row],[באיזה מחזור נעקר אחרי קביעה?]]&lt;&gt;"",1,"")</f>
        <v/>
      </c>
      <c r="W1442" s="14" t="str">
        <f>IF(AND(טבלה20[[#This Row],[באיזה מחזור נעקר אחרי קביעה?]]&lt;&gt;"",טבלה20[[#This Row],[CycleNumber]]&gt;B1443),טבלה20[[#This Row],[באיזה מחזור נעקר אחרי קביעה?]],"")</f>
        <v/>
      </c>
      <c r="X1442" s="14" t="str">
        <f>IF(AND(טבלה20[[#This Row],[הפרש קבוע אחרון]]&lt;&gt;"",J1441=""),טבלה20[[#This Row],[CycleNumber]],"")</f>
        <v/>
      </c>
      <c r="Y1442" s="14" t="str">
        <f>IF(OR(טבלה20[[#This Row],[CycleNumber]]&gt;B1443,B1443=""),טבלה20[[#This Row],[CycleNumber]],"")</f>
        <v/>
      </c>
      <c r="Z14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2" t="s">
        <v>116</v>
      </c>
      <c r="AS1442">
        <v>2</v>
      </c>
      <c r="AT1442">
        <v>26</v>
      </c>
      <c r="AU1442" t="str">
        <f t="shared" si="47"/>
        <v/>
      </c>
      <c r="AV1442" t="str">
        <f t="shared" si="48"/>
        <v/>
      </c>
    </row>
    <row r="1443" spans="1:48" x14ac:dyDescent="0.25">
      <c r="A1443" t="s">
        <v>116</v>
      </c>
      <c r="B1443">
        <v>4</v>
      </c>
      <c r="C1443">
        <v>1</v>
      </c>
      <c r="D1443">
        <v>1</v>
      </c>
      <c r="E1443">
        <v>0</v>
      </c>
      <c r="F1443">
        <v>28</v>
      </c>
      <c r="G1443">
        <f>טבלה20[[#This Row],[LengthofCycle]]+1</f>
        <v>29</v>
      </c>
      <c r="H1443" t="str">
        <f>IF(טבלה20[[#This Row],[CycleNumber]]&gt;2,IF(AND(טבלה20[[#This Row],[LengthofCycle]]-F1442=F1442-F1441,טבלה20[[#This Row],[LengthofCycle]]-F1442&lt;&gt;0),1,""),"")</f>
        <v/>
      </c>
      <c r="I1443" t="str">
        <f>IF(טבלה20[[#This Row],[דילוג]]=1,SUM(H1443:H1444),"")</f>
        <v/>
      </c>
      <c r="J1443" t="str">
        <f>IF(AND(טבלה20[[#This Row],[CycleNumber]]&gt;B1442,טבלה20[[#This Row],[CycleNumber]]&gt;2),IF(טבלה20[[#This Row],[דילוג]]=1,טבלה20[[#This Row],[LengthofCycle]]-F1442,J1442),"")</f>
        <v/>
      </c>
      <c r="K1443">
        <f>IF(AND(טבלה20[[#This Row],[CycleNumber]]&gt;B1442,טבלה20[[#This Row],[CycleNumber]]&gt;2),IF(טבלה20[[#This Row],[דילוג]]=1,1,IF(MAX(K1441:K1442)=1,1,IF(טבלה20[[#This Row],[LengthofCycle]]-F1442&lt;&gt;טבלה20[[#This Row],[הפרש קבוע אחרון]],0,""))),"")</f>
        <v>0</v>
      </c>
      <c r="L1443" t="str">
        <f>IF(טבלה20[[#This Row],[CycleNumber]]&lt;3,"",IF(טבלה20[[#This Row],[דילוג]]=1,1,IF(L1442="","",IF(טבלה20[[#This Row],[LengthofCycle]]-F1442=טבלה20[[#This Row],[הפרש קבוע אחרון]],1,IF(L1442+1&gt;3,"",L1442+1)))))</f>
        <v/>
      </c>
      <c r="M1443" t="str">
        <f>IF(AND(טבלה20[[#This Row],[פעילות]]=1,L1444=2,L1445=1,B1445&gt;טבלה20[[#This Row],[CycleNumber]]),1,"")</f>
        <v/>
      </c>
      <c r="N1443" t="str">
        <f>IF(AND(טבלה20[[#This Row],[האם יש לאישה וסת דילוג?]]=1,טבלה20[[#This Row],[CycleNumber]]&gt;5),IF(AND(טבלה20[[#This Row],[LengthofCycle]]=F1440,F1442=F1439,F1441=F1438),1,""),"")</f>
        <v/>
      </c>
      <c r="O1443" t="str">
        <f>IF(OR(טבלה20[[#This Row],[פעילות]]="",L1442=""),"",IF(טבלה20[[#This Row],[פעילות]]=1,1,0))</f>
        <v/>
      </c>
      <c r="P1443" t="str">
        <f>IF(AND(טבלה20[[#This Row],[הפרש קבוע אחרון]]&lt;&gt;"",טבלה20[[#This Row],[CycleNumber]]&lt;B1444,B1444&lt;&gt;"",טבלה20[[#This Row],[פעילות]]&lt;4),IF(F1444-טבלה20[[#This Row],[LengthofCycle]]=טבלה20[[#This Row],[הפרש קבוע אחרון]],1,0),"")</f>
        <v/>
      </c>
      <c r="Q1443" s="14" t="str">
        <f>IF(טבלה20[[#This Row],[פעילות]]="","",IF(OR(Q1442="",AND(טבלה20[[#This Row],[דילוג]]=1,L1442=3)),1,Q1442+1))</f>
        <v/>
      </c>
      <c r="R1443" s="14" t="str">
        <f>IF(AND(טבלה20[[#This Row],[מחזורי פעילות]]=3,H1444=1,טבלה20[[#This Row],[הפרש קבוע אחרון]]&lt;&gt;J1444),1,"")</f>
        <v/>
      </c>
      <c r="S1443" s="14" t="str">
        <f>IF(AND(טבלה20[[#This Row],[מחזורי פעילות]]=3,H1444=1,טבלה20[[#This Row],[הפרש קבוע אחרון]]=J1444),1,"")</f>
        <v/>
      </c>
      <c r="T1443" s="14" t="str">
        <f>IF(AND(טבלה20[[#This Row],[דילוג]]=1,טבלה20[[#This Row],[הפרש קבוע אחרון]]=J1442,טבלה20[[#This Row],[מחזורי פעילות]]&gt;1),1,"")</f>
        <v/>
      </c>
      <c r="U1443" s="14" t="str">
        <f>IF(OR(AND(טבלה20[[#This Row],[מחזורי פעילות]]&lt;&gt;"",Q1444=""),AND(טבלה20[[#This Row],[פעילות]]=3,Q1444=1)),טבלה20[[#This Row],[מחזורי פעילות]],"")</f>
        <v/>
      </c>
      <c r="V1443" s="14" t="str">
        <f>IF(טבלה20[[#This Row],[באיזה מחזור נעקר אחרי קביעה?]]&lt;&gt;"",1,"")</f>
        <v/>
      </c>
      <c r="W1443" s="14" t="str">
        <f>IF(AND(טבלה20[[#This Row],[באיזה מחזור נעקר אחרי קביעה?]]&lt;&gt;"",טבלה20[[#This Row],[CycleNumber]]&gt;B1444),טבלה20[[#This Row],[באיזה מחזור נעקר אחרי קביעה?]],"")</f>
        <v/>
      </c>
      <c r="X1443" s="14" t="str">
        <f>IF(AND(טבלה20[[#This Row],[הפרש קבוע אחרון]]&lt;&gt;"",J1442=""),טבלה20[[#This Row],[CycleNumber]],"")</f>
        <v/>
      </c>
      <c r="Y1443" s="14" t="str">
        <f>IF(OR(טבלה20[[#This Row],[CycleNumber]]&gt;B1444,B1444=""),טבלה20[[#This Row],[CycleNumber]],"")</f>
        <v/>
      </c>
      <c r="Z14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3" t="s">
        <v>116</v>
      </c>
      <c r="AS1443">
        <v>3</v>
      </c>
      <c r="AT1443">
        <v>26</v>
      </c>
      <c r="AU1443">
        <f t="shared" si="47"/>
        <v>0</v>
      </c>
      <c r="AV1443" t="str">
        <f t="shared" si="48"/>
        <v/>
      </c>
    </row>
    <row r="1444" spans="1:48" x14ac:dyDescent="0.25">
      <c r="A1444" t="s">
        <v>116</v>
      </c>
      <c r="B1444">
        <v>5</v>
      </c>
      <c r="C1444">
        <v>1</v>
      </c>
      <c r="D1444">
        <v>1</v>
      </c>
      <c r="E1444">
        <v>0</v>
      </c>
      <c r="F1444">
        <v>29</v>
      </c>
      <c r="G1444">
        <f>טבלה20[[#This Row],[LengthofCycle]]+1</f>
        <v>30</v>
      </c>
      <c r="H1444" t="str">
        <f>IF(טבלה20[[#This Row],[CycleNumber]]&gt;2,IF(AND(טבלה20[[#This Row],[LengthofCycle]]-F1443=F1443-F1442,טבלה20[[#This Row],[LengthofCycle]]-F1443&lt;&gt;0),1,""),"")</f>
        <v/>
      </c>
      <c r="I1444" t="str">
        <f>IF(טבלה20[[#This Row],[דילוג]]=1,SUM(H1444:H1445),"")</f>
        <v/>
      </c>
      <c r="J1444" t="str">
        <f>IF(AND(טבלה20[[#This Row],[CycleNumber]]&gt;B1443,טבלה20[[#This Row],[CycleNumber]]&gt;2),IF(טבלה20[[#This Row],[דילוג]]=1,טבלה20[[#This Row],[LengthofCycle]]-F1443,J1443),"")</f>
        <v/>
      </c>
      <c r="K1444">
        <f>IF(AND(טבלה20[[#This Row],[CycleNumber]]&gt;B1443,טבלה20[[#This Row],[CycleNumber]]&gt;2),IF(טבלה20[[#This Row],[דילוג]]=1,1,IF(MAX(K1442:K1443)=1,1,IF(טבלה20[[#This Row],[LengthofCycle]]-F1443&lt;&gt;טבלה20[[#This Row],[הפרש קבוע אחרון]],0,""))),"")</f>
        <v>0</v>
      </c>
      <c r="L1444" t="str">
        <f>IF(טבלה20[[#This Row],[CycleNumber]]&lt;3,"",IF(טבלה20[[#This Row],[דילוג]]=1,1,IF(L1443="","",IF(טבלה20[[#This Row],[LengthofCycle]]-F1443=טבלה20[[#This Row],[הפרש קבוע אחרון]],1,IF(L1443+1&gt;3,"",L1443+1)))))</f>
        <v/>
      </c>
      <c r="M1444" t="str">
        <f>IF(AND(טבלה20[[#This Row],[פעילות]]=1,L1445=2,L1446=1,B1446&gt;טבלה20[[#This Row],[CycleNumber]]),1,"")</f>
        <v/>
      </c>
      <c r="N1444" t="str">
        <f>IF(AND(טבלה20[[#This Row],[האם יש לאישה וסת דילוג?]]=1,טבלה20[[#This Row],[CycleNumber]]&gt;5),IF(AND(טבלה20[[#This Row],[LengthofCycle]]=F1441,F1443=F1440,F1442=F1439),1,""),"")</f>
        <v/>
      </c>
      <c r="O1444" t="str">
        <f>IF(OR(טבלה20[[#This Row],[פעילות]]="",L1443=""),"",IF(טבלה20[[#This Row],[פעילות]]=1,1,0))</f>
        <v/>
      </c>
      <c r="P1444" t="str">
        <f>IF(AND(טבלה20[[#This Row],[הפרש קבוע אחרון]]&lt;&gt;"",טבלה20[[#This Row],[CycleNumber]]&lt;B1445,B1445&lt;&gt;"",טבלה20[[#This Row],[פעילות]]&lt;4),IF(F1445-טבלה20[[#This Row],[LengthofCycle]]=טבלה20[[#This Row],[הפרש קבוע אחרון]],1,0),"")</f>
        <v/>
      </c>
      <c r="Q1444" s="14" t="str">
        <f>IF(טבלה20[[#This Row],[פעילות]]="","",IF(OR(Q1443="",AND(טבלה20[[#This Row],[דילוג]]=1,L1443=3)),1,Q1443+1))</f>
        <v/>
      </c>
      <c r="R1444" s="14" t="str">
        <f>IF(AND(טבלה20[[#This Row],[מחזורי פעילות]]=3,H1445=1,טבלה20[[#This Row],[הפרש קבוע אחרון]]&lt;&gt;J1445),1,"")</f>
        <v/>
      </c>
      <c r="S1444" s="14" t="str">
        <f>IF(AND(טבלה20[[#This Row],[מחזורי פעילות]]=3,H1445=1,טבלה20[[#This Row],[הפרש קבוע אחרון]]=J1445),1,"")</f>
        <v/>
      </c>
      <c r="T1444" s="14" t="str">
        <f>IF(AND(טבלה20[[#This Row],[דילוג]]=1,טבלה20[[#This Row],[הפרש קבוע אחרון]]=J1443,טבלה20[[#This Row],[מחזורי פעילות]]&gt;1),1,"")</f>
        <v/>
      </c>
      <c r="U1444" s="14" t="str">
        <f>IF(OR(AND(טבלה20[[#This Row],[מחזורי פעילות]]&lt;&gt;"",Q1445=""),AND(טבלה20[[#This Row],[פעילות]]=3,Q1445=1)),טבלה20[[#This Row],[מחזורי פעילות]],"")</f>
        <v/>
      </c>
      <c r="V1444" s="14" t="str">
        <f>IF(טבלה20[[#This Row],[באיזה מחזור נעקר אחרי קביעה?]]&lt;&gt;"",1,"")</f>
        <v/>
      </c>
      <c r="W1444" s="14" t="str">
        <f>IF(AND(טבלה20[[#This Row],[באיזה מחזור נעקר אחרי קביעה?]]&lt;&gt;"",טבלה20[[#This Row],[CycleNumber]]&gt;B1445),טבלה20[[#This Row],[באיזה מחזור נעקר אחרי קביעה?]],"")</f>
        <v/>
      </c>
      <c r="X1444" s="14" t="str">
        <f>IF(AND(טבלה20[[#This Row],[הפרש קבוע אחרון]]&lt;&gt;"",J1443=""),טבלה20[[#This Row],[CycleNumber]],"")</f>
        <v/>
      </c>
      <c r="Y1444" s="14" t="str">
        <f>IF(OR(טבלה20[[#This Row],[CycleNumber]]&gt;B1445,B1445=""),טבלה20[[#This Row],[CycleNumber]],"")</f>
        <v/>
      </c>
      <c r="Z14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4" t="s">
        <v>116</v>
      </c>
      <c r="AS1444">
        <v>4</v>
      </c>
      <c r="AT1444">
        <v>28</v>
      </c>
      <c r="AU1444">
        <f t="shared" si="47"/>
        <v>0</v>
      </c>
      <c r="AV1444" t="str">
        <f t="shared" si="48"/>
        <v/>
      </c>
    </row>
    <row r="1445" spans="1:48" x14ac:dyDescent="0.25">
      <c r="A1445" t="s">
        <v>116</v>
      </c>
      <c r="B1445">
        <v>6</v>
      </c>
      <c r="C1445">
        <v>1</v>
      </c>
      <c r="D1445">
        <v>1</v>
      </c>
      <c r="E1445">
        <v>0</v>
      </c>
      <c r="F1445">
        <v>28</v>
      </c>
      <c r="G1445">
        <f>טבלה20[[#This Row],[LengthofCycle]]+1</f>
        <v>29</v>
      </c>
      <c r="H1445" t="str">
        <f>IF(טבלה20[[#This Row],[CycleNumber]]&gt;2,IF(AND(טבלה20[[#This Row],[LengthofCycle]]-F1444=F1444-F1443,טבלה20[[#This Row],[LengthofCycle]]-F1444&lt;&gt;0),1,""),"")</f>
        <v/>
      </c>
      <c r="I1445" t="str">
        <f>IF(טבלה20[[#This Row],[דילוג]]=1,SUM(H1445:H1446),"")</f>
        <v/>
      </c>
      <c r="J1445" t="str">
        <f>IF(AND(טבלה20[[#This Row],[CycleNumber]]&gt;B1444,טבלה20[[#This Row],[CycleNumber]]&gt;2),IF(טבלה20[[#This Row],[דילוג]]=1,טבלה20[[#This Row],[LengthofCycle]]-F1444,J1444),"")</f>
        <v/>
      </c>
      <c r="K1445">
        <f>IF(AND(טבלה20[[#This Row],[CycleNumber]]&gt;B1444,טבלה20[[#This Row],[CycleNumber]]&gt;2),IF(טבלה20[[#This Row],[דילוג]]=1,1,IF(MAX(K1443:K1444)=1,1,IF(טבלה20[[#This Row],[LengthofCycle]]-F1444&lt;&gt;טבלה20[[#This Row],[הפרש קבוע אחרון]],0,""))),"")</f>
        <v>0</v>
      </c>
      <c r="L1445" t="str">
        <f>IF(טבלה20[[#This Row],[CycleNumber]]&lt;3,"",IF(טבלה20[[#This Row],[דילוג]]=1,1,IF(L1444="","",IF(טבלה20[[#This Row],[LengthofCycle]]-F1444=טבלה20[[#This Row],[הפרש קבוע אחרון]],1,IF(L1444+1&gt;3,"",L1444+1)))))</f>
        <v/>
      </c>
      <c r="M1445" t="str">
        <f>IF(AND(טבלה20[[#This Row],[פעילות]]=1,L1446=2,L1447=1,B1447&gt;טבלה20[[#This Row],[CycleNumber]]),1,"")</f>
        <v/>
      </c>
      <c r="N1445" t="str">
        <f>IF(AND(טבלה20[[#This Row],[האם יש לאישה וסת דילוג?]]=1,טבלה20[[#This Row],[CycleNumber]]&gt;5),IF(AND(טבלה20[[#This Row],[LengthofCycle]]=F1442,F1444=F1441,F1443=F1440),1,""),"")</f>
        <v/>
      </c>
      <c r="O1445" t="str">
        <f>IF(OR(טבלה20[[#This Row],[פעילות]]="",L1444=""),"",IF(טבלה20[[#This Row],[פעילות]]=1,1,0))</f>
        <v/>
      </c>
      <c r="P1445" t="str">
        <f>IF(AND(טבלה20[[#This Row],[הפרש קבוע אחרון]]&lt;&gt;"",טבלה20[[#This Row],[CycleNumber]]&lt;B1446,B1446&lt;&gt;"",טבלה20[[#This Row],[פעילות]]&lt;4),IF(F1446-טבלה20[[#This Row],[LengthofCycle]]=טבלה20[[#This Row],[הפרש קבוע אחרון]],1,0),"")</f>
        <v/>
      </c>
      <c r="Q1445" s="14" t="str">
        <f>IF(טבלה20[[#This Row],[פעילות]]="","",IF(OR(Q1444="",AND(טבלה20[[#This Row],[דילוג]]=1,L1444=3)),1,Q1444+1))</f>
        <v/>
      </c>
      <c r="R1445" s="14" t="str">
        <f>IF(AND(טבלה20[[#This Row],[מחזורי פעילות]]=3,H1446=1,טבלה20[[#This Row],[הפרש קבוע אחרון]]&lt;&gt;J1446),1,"")</f>
        <v/>
      </c>
      <c r="S1445" s="14" t="str">
        <f>IF(AND(טבלה20[[#This Row],[מחזורי פעילות]]=3,H1446=1,טבלה20[[#This Row],[הפרש קבוע אחרון]]=J1446),1,"")</f>
        <v/>
      </c>
      <c r="T1445" s="14" t="str">
        <f>IF(AND(טבלה20[[#This Row],[דילוג]]=1,טבלה20[[#This Row],[הפרש קבוע אחרון]]=J1444,טבלה20[[#This Row],[מחזורי פעילות]]&gt;1),1,"")</f>
        <v/>
      </c>
      <c r="U1445" s="14" t="str">
        <f>IF(OR(AND(טבלה20[[#This Row],[מחזורי פעילות]]&lt;&gt;"",Q1446=""),AND(טבלה20[[#This Row],[פעילות]]=3,Q1446=1)),טבלה20[[#This Row],[מחזורי פעילות]],"")</f>
        <v/>
      </c>
      <c r="V1445" s="14" t="str">
        <f>IF(טבלה20[[#This Row],[באיזה מחזור נעקר אחרי קביעה?]]&lt;&gt;"",1,"")</f>
        <v/>
      </c>
      <c r="W1445" s="14" t="str">
        <f>IF(AND(טבלה20[[#This Row],[באיזה מחזור נעקר אחרי קביעה?]]&lt;&gt;"",טבלה20[[#This Row],[CycleNumber]]&gt;B1446),טבלה20[[#This Row],[באיזה מחזור נעקר אחרי קביעה?]],"")</f>
        <v/>
      </c>
      <c r="X1445" s="14" t="str">
        <f>IF(AND(טבלה20[[#This Row],[הפרש קבוע אחרון]]&lt;&gt;"",J1444=""),טבלה20[[#This Row],[CycleNumber]],"")</f>
        <v/>
      </c>
      <c r="Y1445" s="14" t="str">
        <f>IF(OR(טבלה20[[#This Row],[CycleNumber]]&gt;B1446,B1446=""),טבלה20[[#This Row],[CycleNumber]],"")</f>
        <v/>
      </c>
      <c r="Z14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5" t="s">
        <v>116</v>
      </c>
      <c r="AS1445">
        <v>5</v>
      </c>
      <c r="AT1445">
        <v>29</v>
      </c>
      <c r="AU1445">
        <f t="shared" si="47"/>
        <v>0</v>
      </c>
      <c r="AV1445" t="str">
        <f t="shared" si="48"/>
        <v/>
      </c>
    </row>
    <row r="1446" spans="1:48" x14ac:dyDescent="0.25">
      <c r="A1446" t="s">
        <v>116</v>
      </c>
      <c r="B1446">
        <v>7</v>
      </c>
      <c r="C1446">
        <v>1</v>
      </c>
      <c r="D1446">
        <v>1</v>
      </c>
      <c r="E1446">
        <v>0</v>
      </c>
      <c r="F1446">
        <v>27</v>
      </c>
      <c r="G1446">
        <f>טבלה20[[#This Row],[LengthofCycle]]+1</f>
        <v>28</v>
      </c>
      <c r="H1446">
        <f>IF(טבלה20[[#This Row],[CycleNumber]]&gt;2,IF(AND(טבלה20[[#This Row],[LengthofCycle]]-F1445=F1445-F1444,טבלה20[[#This Row],[LengthofCycle]]-F1445&lt;&gt;0),1,""),"")</f>
        <v>1</v>
      </c>
      <c r="I1446">
        <f>IF(טבלה20[[#This Row],[דילוג]]=1,SUM(H1446:H1447),"")</f>
        <v>1</v>
      </c>
      <c r="J1446">
        <f>IF(AND(טבלה20[[#This Row],[CycleNumber]]&gt;B1445,טבלה20[[#This Row],[CycleNumber]]&gt;2),IF(טבלה20[[#This Row],[דילוג]]=1,טבלה20[[#This Row],[LengthofCycle]]-F1445,J1445),"")</f>
        <v>-1</v>
      </c>
      <c r="K1446">
        <f>IF(AND(טבלה20[[#This Row],[CycleNumber]]&gt;B1445,טבלה20[[#This Row],[CycleNumber]]&gt;2),IF(טבלה20[[#This Row],[דילוג]]=1,1,IF(MAX(K1444:K1445)=1,1,IF(טבלה20[[#This Row],[LengthofCycle]]-F1445&lt;&gt;טבלה20[[#This Row],[הפרש קבוע אחרון]],0,""))),"")</f>
        <v>1</v>
      </c>
      <c r="L1446">
        <f>IF(טבלה20[[#This Row],[CycleNumber]]&lt;3,"",IF(טבלה20[[#This Row],[דילוג]]=1,1,IF(L1445="","",IF(טבלה20[[#This Row],[LengthofCycle]]-F1445=טבלה20[[#This Row],[הפרש קבוע אחרון]],1,IF(L1445+1&gt;3,"",L1445+1)))))</f>
        <v>1</v>
      </c>
      <c r="M1446">
        <f>IF(AND(טבלה20[[#This Row],[פעילות]]=1,L1447=2,L1448=1,B1448&gt;טבלה20[[#This Row],[CycleNumber]]),1,"")</f>
        <v>1</v>
      </c>
      <c r="N1446" t="str">
        <f>IF(AND(טבלה20[[#This Row],[האם יש לאישה וסת דילוג?]]=1,טבלה20[[#This Row],[CycleNumber]]&gt;5),IF(AND(טבלה20[[#This Row],[LengthofCycle]]=F1443,F1445=F1442,F1444=F1441),1,""),"")</f>
        <v/>
      </c>
      <c r="O1446" t="str">
        <f>IF(OR(טבלה20[[#This Row],[פעילות]]="",L1445=""),"",IF(טבלה20[[#This Row],[פעילות]]=1,1,0))</f>
        <v/>
      </c>
      <c r="P1446">
        <f>IF(AND(טבלה20[[#This Row],[הפרש קבוע אחרון]]&lt;&gt;"",טבלה20[[#This Row],[CycleNumber]]&lt;B1447,B1447&lt;&gt;"",טבלה20[[#This Row],[פעילות]]&lt;4),IF(F1447-טבלה20[[#This Row],[LengthofCycle]]=טבלה20[[#This Row],[הפרש קבוע אחרון]],1,0),"")</f>
        <v>0</v>
      </c>
      <c r="Q1446" s="14">
        <f>IF(טבלה20[[#This Row],[פעילות]]="","",IF(OR(Q1445="",AND(טבלה20[[#This Row],[דילוג]]=1,L1445=3)),1,Q1445+1))</f>
        <v>1</v>
      </c>
      <c r="R1446" s="14" t="str">
        <f>IF(AND(טבלה20[[#This Row],[מחזורי פעילות]]=3,H1447=1,טבלה20[[#This Row],[הפרש קבוע אחרון]]&lt;&gt;J1447),1,"")</f>
        <v/>
      </c>
      <c r="S1446" s="14" t="str">
        <f>IF(AND(טבלה20[[#This Row],[מחזורי פעילות]]=3,H1447=1,טבלה20[[#This Row],[הפרש קבוע אחרון]]=J1447),1,"")</f>
        <v/>
      </c>
      <c r="T1446" s="14" t="str">
        <f>IF(AND(טבלה20[[#This Row],[דילוג]]=1,טבלה20[[#This Row],[הפרש קבוע אחרון]]=J1445,טבלה20[[#This Row],[מחזורי פעילות]]&gt;1),1,"")</f>
        <v/>
      </c>
      <c r="U1446" s="14" t="str">
        <f>IF(OR(AND(טבלה20[[#This Row],[מחזורי פעילות]]&lt;&gt;"",Q1447=""),AND(טבלה20[[#This Row],[פעילות]]=3,Q1447=1)),טבלה20[[#This Row],[מחזורי פעילות]],"")</f>
        <v/>
      </c>
      <c r="V1446" s="14" t="str">
        <f>IF(טבלה20[[#This Row],[באיזה מחזור נעקר אחרי קביעה?]]&lt;&gt;"",1,"")</f>
        <v/>
      </c>
      <c r="W1446" s="14" t="str">
        <f>IF(AND(טבלה20[[#This Row],[באיזה מחזור נעקר אחרי קביעה?]]&lt;&gt;"",טבלה20[[#This Row],[CycleNumber]]&gt;B1447),טבלה20[[#This Row],[באיזה מחזור נעקר אחרי קביעה?]],"")</f>
        <v/>
      </c>
      <c r="X1446" s="14">
        <f>IF(AND(טבלה20[[#This Row],[הפרש קבוע אחרון]]&lt;&gt;"",J1445=""),טבלה20[[#This Row],[CycleNumber]],"")</f>
        <v>7</v>
      </c>
      <c r="Y1446" s="14" t="str">
        <f>IF(OR(טבלה20[[#This Row],[CycleNumber]]&gt;B1447,B1447=""),טבלה20[[#This Row],[CycleNumber]],"")</f>
        <v/>
      </c>
      <c r="Z14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6" t="s">
        <v>116</v>
      </c>
      <c r="AS1446">
        <v>6</v>
      </c>
      <c r="AT1446">
        <v>28</v>
      </c>
      <c r="AU1446">
        <f t="shared" si="47"/>
        <v>0</v>
      </c>
      <c r="AV1446" t="str">
        <f t="shared" si="48"/>
        <v/>
      </c>
    </row>
    <row r="1447" spans="1:48" x14ac:dyDescent="0.25">
      <c r="A1447" t="s">
        <v>116</v>
      </c>
      <c r="B1447">
        <v>8</v>
      </c>
      <c r="C1447">
        <v>1</v>
      </c>
      <c r="D1447">
        <v>1</v>
      </c>
      <c r="E1447">
        <v>0</v>
      </c>
      <c r="F1447">
        <v>28</v>
      </c>
      <c r="G1447">
        <f>טבלה20[[#This Row],[LengthofCycle]]+1</f>
        <v>29</v>
      </c>
      <c r="H1447" t="str">
        <f>IF(טבלה20[[#This Row],[CycleNumber]]&gt;2,IF(AND(טבלה20[[#This Row],[LengthofCycle]]-F1446=F1446-F1445,טבלה20[[#This Row],[LengthofCycle]]-F1446&lt;&gt;0),1,""),"")</f>
        <v/>
      </c>
      <c r="I1447" t="str">
        <f>IF(טבלה20[[#This Row],[דילוג]]=1,SUM(H1447:H1448),"")</f>
        <v/>
      </c>
      <c r="J1447">
        <f>IF(AND(טבלה20[[#This Row],[CycleNumber]]&gt;B1446,טבלה20[[#This Row],[CycleNumber]]&gt;2),IF(טבלה20[[#This Row],[דילוג]]=1,טבלה20[[#This Row],[LengthofCycle]]-F1446,J1446),"")</f>
        <v>-1</v>
      </c>
      <c r="K1447">
        <f>IF(AND(טבלה20[[#This Row],[CycleNumber]]&gt;B1446,טבלה20[[#This Row],[CycleNumber]]&gt;2),IF(טבלה20[[#This Row],[דילוג]]=1,1,IF(MAX(K1445:K1446)=1,1,IF(טבלה20[[#This Row],[LengthofCycle]]-F1446&lt;&gt;טבלה20[[#This Row],[הפרש קבוע אחרון]],0,""))),"")</f>
        <v>1</v>
      </c>
      <c r="L1447">
        <f>IF(טבלה20[[#This Row],[CycleNumber]]&lt;3,"",IF(טבלה20[[#This Row],[דילוג]]=1,1,IF(L1446="","",IF(טבלה20[[#This Row],[LengthofCycle]]-F1446=טבלה20[[#This Row],[הפרש קבוע אחרון]],1,IF(L1446+1&gt;3,"",L1446+1)))))</f>
        <v>2</v>
      </c>
      <c r="M1447" t="str">
        <f>IF(AND(טבלה20[[#This Row],[פעילות]]=1,L1448=2,L1449=1,B1449&gt;טבלה20[[#This Row],[CycleNumber]]),1,"")</f>
        <v/>
      </c>
      <c r="N1447" t="str">
        <f>IF(AND(טבלה20[[#This Row],[האם יש לאישה וסת דילוג?]]=1,טבלה20[[#This Row],[CycleNumber]]&gt;5),IF(AND(טבלה20[[#This Row],[LengthofCycle]]=F1444,F1446=F1443,F1445=F1442),1,""),"")</f>
        <v/>
      </c>
      <c r="O1447">
        <f>IF(OR(טבלה20[[#This Row],[פעילות]]="",L1446=""),"",IF(טבלה20[[#This Row],[פעילות]]=1,1,0))</f>
        <v>0</v>
      </c>
      <c r="P1447">
        <f>IF(AND(טבלה20[[#This Row],[הפרש קבוע אחרון]]&lt;&gt;"",טבלה20[[#This Row],[CycleNumber]]&lt;B1448,B1448&lt;&gt;"",טבלה20[[#This Row],[פעילות]]&lt;4),IF(F1448-טבלה20[[#This Row],[LengthofCycle]]=טבלה20[[#This Row],[הפרש קבוע אחרון]],1,0),"")</f>
        <v>1</v>
      </c>
      <c r="Q1447" s="14">
        <f>IF(טבלה20[[#This Row],[פעילות]]="","",IF(OR(Q1446="",AND(טבלה20[[#This Row],[דילוג]]=1,L1446=3)),1,Q1446+1))</f>
        <v>2</v>
      </c>
      <c r="R1447" s="14" t="str">
        <f>IF(AND(טבלה20[[#This Row],[מחזורי פעילות]]=3,H1448=1,טבלה20[[#This Row],[הפרש קבוע אחרון]]&lt;&gt;J1448),1,"")</f>
        <v/>
      </c>
      <c r="S1447" s="14" t="str">
        <f>IF(AND(טבלה20[[#This Row],[מחזורי פעילות]]=3,H1448=1,טבלה20[[#This Row],[הפרש קבוע אחרון]]=J1448),1,"")</f>
        <v/>
      </c>
      <c r="T1447" s="14" t="str">
        <f>IF(AND(טבלה20[[#This Row],[דילוג]]=1,טבלה20[[#This Row],[הפרש קבוע אחרון]]=J1446,טבלה20[[#This Row],[מחזורי פעילות]]&gt;1),1,"")</f>
        <v/>
      </c>
      <c r="U1447" s="14" t="str">
        <f>IF(OR(AND(טבלה20[[#This Row],[מחזורי פעילות]]&lt;&gt;"",Q1448=""),AND(טבלה20[[#This Row],[פעילות]]=3,Q1448=1)),טבלה20[[#This Row],[מחזורי פעילות]],"")</f>
        <v/>
      </c>
      <c r="V1447" s="14" t="str">
        <f>IF(טבלה20[[#This Row],[באיזה מחזור נעקר אחרי קביעה?]]&lt;&gt;"",1,"")</f>
        <v/>
      </c>
      <c r="W1447" s="14" t="str">
        <f>IF(AND(טבלה20[[#This Row],[באיזה מחזור נעקר אחרי קביעה?]]&lt;&gt;"",טבלה20[[#This Row],[CycleNumber]]&gt;B1448),טבלה20[[#This Row],[באיזה מחזור נעקר אחרי קביעה?]],"")</f>
        <v/>
      </c>
      <c r="X1447" s="14" t="str">
        <f>IF(AND(טבלה20[[#This Row],[הפרש קבוע אחרון]]&lt;&gt;"",J1446=""),טבלה20[[#This Row],[CycleNumber]],"")</f>
        <v/>
      </c>
      <c r="Y1447" s="14" t="str">
        <f>IF(OR(טבלה20[[#This Row],[CycleNumber]]&gt;B1448,B1448=""),טבלה20[[#This Row],[CycleNumber]],"")</f>
        <v/>
      </c>
      <c r="Z14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7" t="s">
        <v>116</v>
      </c>
      <c r="AS1447">
        <v>7</v>
      </c>
      <c r="AT1447">
        <v>27</v>
      </c>
      <c r="AU1447">
        <f t="shared" si="47"/>
        <v>1</v>
      </c>
      <c r="AV1447" t="str">
        <f t="shared" si="48"/>
        <v/>
      </c>
    </row>
    <row r="1448" spans="1:48" x14ac:dyDescent="0.25">
      <c r="A1448" t="s">
        <v>116</v>
      </c>
      <c r="B1448">
        <v>9</v>
      </c>
      <c r="C1448">
        <v>1</v>
      </c>
      <c r="D1448">
        <v>1</v>
      </c>
      <c r="E1448">
        <v>0</v>
      </c>
      <c r="F1448">
        <v>27</v>
      </c>
      <c r="G1448">
        <f>טבלה20[[#This Row],[LengthofCycle]]+1</f>
        <v>28</v>
      </c>
      <c r="H1448" t="str">
        <f>IF(טבלה20[[#This Row],[CycleNumber]]&gt;2,IF(AND(טבלה20[[#This Row],[LengthofCycle]]-F1447=F1447-F1446,טבלה20[[#This Row],[LengthofCycle]]-F1447&lt;&gt;0),1,""),"")</f>
        <v/>
      </c>
      <c r="I1448" t="str">
        <f>IF(טבלה20[[#This Row],[דילוג]]=1,SUM(H1448:H1449),"")</f>
        <v/>
      </c>
      <c r="J1448">
        <f>IF(AND(טבלה20[[#This Row],[CycleNumber]]&gt;B1447,טבלה20[[#This Row],[CycleNumber]]&gt;2),IF(טבלה20[[#This Row],[דילוג]]=1,טבלה20[[#This Row],[LengthofCycle]]-F1447,J1447),"")</f>
        <v>-1</v>
      </c>
      <c r="K1448">
        <f>IF(AND(טבלה20[[#This Row],[CycleNumber]]&gt;B1447,טבלה20[[#This Row],[CycleNumber]]&gt;2),IF(טבלה20[[#This Row],[דילוג]]=1,1,IF(MAX(K1446:K1447)=1,1,IF(טבלה20[[#This Row],[LengthofCycle]]-F1447&lt;&gt;טבלה20[[#This Row],[הפרש קבוע אחרון]],0,""))),"")</f>
        <v>1</v>
      </c>
      <c r="L1448">
        <f>IF(טבלה20[[#This Row],[CycleNumber]]&lt;3,"",IF(טבלה20[[#This Row],[דילוג]]=1,1,IF(L1447="","",IF(טבלה20[[#This Row],[LengthofCycle]]-F1447=טבלה20[[#This Row],[הפרש קבוע אחרון]],1,IF(L1447+1&gt;3,"",L1447+1)))))</f>
        <v>1</v>
      </c>
      <c r="M1448" t="str">
        <f>IF(AND(טבלה20[[#This Row],[פעילות]]=1,L1449=2,L1450=1,B1450&gt;טבלה20[[#This Row],[CycleNumber]]),1,"")</f>
        <v/>
      </c>
      <c r="N1448" t="str">
        <f>IF(AND(טבלה20[[#This Row],[האם יש לאישה וסת דילוג?]]=1,טבלה20[[#This Row],[CycleNumber]]&gt;5),IF(AND(טבלה20[[#This Row],[LengthofCycle]]=F1445,F1447=F1444,F1446=F1443),1,""),"")</f>
        <v/>
      </c>
      <c r="O1448">
        <f>IF(OR(טבלה20[[#This Row],[פעילות]]="",L1447=""),"",IF(טבלה20[[#This Row],[פעילות]]=1,1,0))</f>
        <v>1</v>
      </c>
      <c r="P1448">
        <f>IF(AND(טבלה20[[#This Row],[הפרש קבוע אחרון]]&lt;&gt;"",טבלה20[[#This Row],[CycleNumber]]&lt;B1449,B1449&lt;&gt;"",טבלה20[[#This Row],[פעילות]]&lt;4),IF(F1449-טבלה20[[#This Row],[LengthofCycle]]=טבלה20[[#This Row],[הפרש קבוע אחרון]],1,0),"")</f>
        <v>0</v>
      </c>
      <c r="Q1448" s="14">
        <f>IF(טבלה20[[#This Row],[פעילות]]="","",IF(OR(Q1447="",AND(טבלה20[[#This Row],[דילוג]]=1,L1447=3)),1,Q1447+1))</f>
        <v>3</v>
      </c>
      <c r="R1448" s="14" t="str">
        <f>IF(AND(טבלה20[[#This Row],[מחזורי פעילות]]=3,H1449=1,טבלה20[[#This Row],[הפרש קבוע אחרון]]&lt;&gt;J1449),1,"")</f>
        <v/>
      </c>
      <c r="S1448" s="14" t="str">
        <f>IF(AND(טבלה20[[#This Row],[מחזורי פעילות]]=3,H1449=1,טבלה20[[#This Row],[הפרש קבוע אחרון]]=J1449),1,"")</f>
        <v/>
      </c>
      <c r="T1448" s="14" t="str">
        <f>IF(AND(טבלה20[[#This Row],[דילוג]]=1,טבלה20[[#This Row],[הפרש קבוע אחרון]]=J1447,טבלה20[[#This Row],[מחזורי פעילות]]&gt;1),1,"")</f>
        <v/>
      </c>
      <c r="U1448" s="14" t="str">
        <f>IF(OR(AND(טבלה20[[#This Row],[מחזורי פעילות]]&lt;&gt;"",Q1449=""),AND(טבלה20[[#This Row],[פעילות]]=3,Q1449=1)),טבלה20[[#This Row],[מחזורי פעילות]],"")</f>
        <v/>
      </c>
      <c r="V1448" s="14" t="str">
        <f>IF(טבלה20[[#This Row],[באיזה מחזור נעקר אחרי קביעה?]]&lt;&gt;"",1,"")</f>
        <v/>
      </c>
      <c r="W1448" s="14" t="str">
        <f>IF(AND(טבלה20[[#This Row],[באיזה מחזור נעקר אחרי קביעה?]]&lt;&gt;"",טבלה20[[#This Row],[CycleNumber]]&gt;B1449),טבלה20[[#This Row],[באיזה מחזור נעקר אחרי קביעה?]],"")</f>
        <v/>
      </c>
      <c r="X1448" s="14" t="str">
        <f>IF(AND(טבלה20[[#This Row],[הפרש קבוע אחרון]]&lt;&gt;"",J1447=""),טבלה20[[#This Row],[CycleNumber]],"")</f>
        <v/>
      </c>
      <c r="Y1448" s="14" t="str">
        <f>IF(OR(טבלה20[[#This Row],[CycleNumber]]&gt;B1449,B1449=""),טבלה20[[#This Row],[CycleNumber]],"")</f>
        <v/>
      </c>
      <c r="Z14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8" t="s">
        <v>116</v>
      </c>
      <c r="AS1448">
        <v>8</v>
      </c>
      <c r="AT1448">
        <v>28</v>
      </c>
      <c r="AU1448">
        <f t="shared" si="47"/>
        <v>0</v>
      </c>
      <c r="AV1448" t="str">
        <f t="shared" si="48"/>
        <v/>
      </c>
    </row>
    <row r="1449" spans="1:48" x14ac:dyDescent="0.25">
      <c r="A1449" t="s">
        <v>116</v>
      </c>
      <c r="B1449">
        <v>10</v>
      </c>
      <c r="C1449">
        <v>1</v>
      </c>
      <c r="D1449">
        <v>1</v>
      </c>
      <c r="E1449">
        <v>0</v>
      </c>
      <c r="F1449">
        <v>30</v>
      </c>
      <c r="G1449">
        <f>טבלה20[[#This Row],[LengthofCycle]]+1</f>
        <v>31</v>
      </c>
      <c r="H1449" t="str">
        <f>IF(טבלה20[[#This Row],[CycleNumber]]&gt;2,IF(AND(טבלה20[[#This Row],[LengthofCycle]]-F1448=F1448-F1447,טבלה20[[#This Row],[LengthofCycle]]-F1448&lt;&gt;0),1,""),"")</f>
        <v/>
      </c>
      <c r="I1449" t="str">
        <f>IF(טבלה20[[#This Row],[דילוג]]=1,SUM(H1449:H1450),"")</f>
        <v/>
      </c>
      <c r="J1449">
        <f>IF(AND(טבלה20[[#This Row],[CycleNumber]]&gt;B1448,טבלה20[[#This Row],[CycleNumber]]&gt;2),IF(טבלה20[[#This Row],[דילוג]]=1,טבלה20[[#This Row],[LengthofCycle]]-F1448,J1448),"")</f>
        <v>-1</v>
      </c>
      <c r="K1449">
        <f>IF(AND(טבלה20[[#This Row],[CycleNumber]]&gt;B1448,טבלה20[[#This Row],[CycleNumber]]&gt;2),IF(טבלה20[[#This Row],[דילוג]]=1,1,IF(MAX(K1447:K1448)=1,1,IF(טבלה20[[#This Row],[LengthofCycle]]-F1448&lt;&gt;טבלה20[[#This Row],[הפרש קבוע אחרון]],0,""))),"")</f>
        <v>1</v>
      </c>
      <c r="L1449">
        <f>IF(טבלה20[[#This Row],[CycleNumber]]&lt;3,"",IF(טבלה20[[#This Row],[דילוג]]=1,1,IF(L1448="","",IF(טבלה20[[#This Row],[LengthofCycle]]-F1448=טבלה20[[#This Row],[הפרש קבוע אחרון]],1,IF(L1448+1&gt;3,"",L1448+1)))))</f>
        <v>2</v>
      </c>
      <c r="M1449" t="str">
        <f>IF(AND(טבלה20[[#This Row],[פעילות]]=1,L1450=2,L1451=1,B1451&gt;טבלה20[[#This Row],[CycleNumber]]),1,"")</f>
        <v/>
      </c>
      <c r="N1449" t="str">
        <f>IF(AND(טבלה20[[#This Row],[האם יש לאישה וסת דילוג?]]=1,טבלה20[[#This Row],[CycleNumber]]&gt;5),IF(AND(טבלה20[[#This Row],[LengthofCycle]]=F1446,F1448=F1445,F1447=F1444),1,""),"")</f>
        <v/>
      </c>
      <c r="O1449">
        <f>IF(OR(טבלה20[[#This Row],[פעילות]]="",L1448=""),"",IF(טבלה20[[#This Row],[פעילות]]=1,1,0))</f>
        <v>0</v>
      </c>
      <c r="P1449">
        <f>IF(AND(טבלה20[[#This Row],[הפרש קבוע אחרון]]&lt;&gt;"",טבלה20[[#This Row],[CycleNumber]]&lt;B1450,B1450&lt;&gt;"",טבלה20[[#This Row],[פעילות]]&lt;4),IF(F1450-טבלה20[[#This Row],[LengthofCycle]]=טבלה20[[#This Row],[הפרש קבוע אחרון]],1,0),"")</f>
        <v>0</v>
      </c>
      <c r="Q1449" s="14">
        <f>IF(טבלה20[[#This Row],[פעילות]]="","",IF(OR(Q1448="",AND(טבלה20[[#This Row],[דילוג]]=1,L1448=3)),1,Q1448+1))</f>
        <v>4</v>
      </c>
      <c r="R1449" s="14" t="str">
        <f>IF(AND(טבלה20[[#This Row],[מחזורי פעילות]]=3,H1450=1,טבלה20[[#This Row],[הפרש קבוע אחרון]]&lt;&gt;J1450),1,"")</f>
        <v/>
      </c>
      <c r="S1449" s="14" t="str">
        <f>IF(AND(טבלה20[[#This Row],[מחזורי פעילות]]=3,H1450=1,טבלה20[[#This Row],[הפרש קבוע אחרון]]=J1450),1,"")</f>
        <v/>
      </c>
      <c r="T1449" s="14" t="str">
        <f>IF(AND(טבלה20[[#This Row],[דילוג]]=1,טבלה20[[#This Row],[הפרש קבוע אחרון]]=J1448,טבלה20[[#This Row],[מחזורי פעילות]]&gt;1),1,"")</f>
        <v/>
      </c>
      <c r="U1449" s="14" t="str">
        <f>IF(OR(AND(טבלה20[[#This Row],[מחזורי פעילות]]&lt;&gt;"",Q1450=""),AND(טבלה20[[#This Row],[פעילות]]=3,Q1450=1)),טבלה20[[#This Row],[מחזורי פעילות]],"")</f>
        <v/>
      </c>
      <c r="V1449" s="14" t="str">
        <f>IF(טבלה20[[#This Row],[באיזה מחזור נעקר אחרי קביעה?]]&lt;&gt;"",1,"")</f>
        <v/>
      </c>
      <c r="W1449" s="14" t="str">
        <f>IF(AND(טבלה20[[#This Row],[באיזה מחזור נעקר אחרי קביעה?]]&lt;&gt;"",טבלה20[[#This Row],[CycleNumber]]&gt;B1450),טבלה20[[#This Row],[באיזה מחזור נעקר אחרי קביעה?]],"")</f>
        <v/>
      </c>
      <c r="X1449" s="14" t="str">
        <f>IF(AND(טבלה20[[#This Row],[הפרש קבוע אחרון]]&lt;&gt;"",J1448=""),טבלה20[[#This Row],[CycleNumber]],"")</f>
        <v/>
      </c>
      <c r="Y1449" s="14" t="str">
        <f>IF(OR(טבלה20[[#This Row],[CycleNumber]]&gt;B1450,B1450=""),טבלה20[[#This Row],[CycleNumber]],"")</f>
        <v/>
      </c>
      <c r="Z14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49" t="s">
        <v>116</v>
      </c>
      <c r="AS1449">
        <v>9</v>
      </c>
      <c r="AT1449">
        <v>27</v>
      </c>
      <c r="AU1449">
        <f t="shared" si="47"/>
        <v>0</v>
      </c>
      <c r="AV1449" t="str">
        <f t="shared" si="48"/>
        <v/>
      </c>
    </row>
    <row r="1450" spans="1:48" x14ac:dyDescent="0.25">
      <c r="A1450" t="s">
        <v>116</v>
      </c>
      <c r="B1450">
        <v>11</v>
      </c>
      <c r="C1450">
        <v>1</v>
      </c>
      <c r="D1450">
        <v>1</v>
      </c>
      <c r="E1450">
        <v>0</v>
      </c>
      <c r="F1450">
        <v>27</v>
      </c>
      <c r="G1450">
        <f>טבלה20[[#This Row],[LengthofCycle]]+1</f>
        <v>28</v>
      </c>
      <c r="H1450" t="str">
        <f>IF(טבלה20[[#This Row],[CycleNumber]]&gt;2,IF(AND(טבלה20[[#This Row],[LengthofCycle]]-F1449=F1449-F1448,טבלה20[[#This Row],[LengthofCycle]]-F1449&lt;&gt;0),1,""),"")</f>
        <v/>
      </c>
      <c r="I1450" t="str">
        <f>IF(טבלה20[[#This Row],[דילוג]]=1,SUM(H1450:H1451),"")</f>
        <v/>
      </c>
      <c r="J1450">
        <f>IF(AND(טבלה20[[#This Row],[CycleNumber]]&gt;B1449,טבלה20[[#This Row],[CycleNumber]]&gt;2),IF(טבלה20[[#This Row],[דילוג]]=1,טבלה20[[#This Row],[LengthofCycle]]-F1449,J1449),"")</f>
        <v>-1</v>
      </c>
      <c r="K1450">
        <f>IF(AND(טבלה20[[#This Row],[CycleNumber]]&gt;B1449,טבלה20[[#This Row],[CycleNumber]]&gt;2),IF(טבלה20[[#This Row],[דילוג]]=1,1,IF(MAX(K1448:K1449)=1,1,IF(טבלה20[[#This Row],[LengthofCycle]]-F1449&lt;&gt;טבלה20[[#This Row],[הפרש קבוע אחרון]],0,""))),"")</f>
        <v>1</v>
      </c>
      <c r="L1450">
        <f>IF(טבלה20[[#This Row],[CycleNumber]]&lt;3,"",IF(טבלה20[[#This Row],[דילוג]]=1,1,IF(L1449="","",IF(טבלה20[[#This Row],[LengthofCycle]]-F1449=טבלה20[[#This Row],[הפרש קבוע אחרון]],1,IF(L1449+1&gt;3,"",L1449+1)))))</f>
        <v>3</v>
      </c>
      <c r="M1450" t="str">
        <f>IF(AND(טבלה20[[#This Row],[פעילות]]=1,L1451=2,L1452=1,B1452&gt;טבלה20[[#This Row],[CycleNumber]]),1,"")</f>
        <v/>
      </c>
      <c r="N1450" t="str">
        <f>IF(AND(טבלה20[[#This Row],[האם יש לאישה וסת דילוג?]]=1,טבלה20[[#This Row],[CycleNumber]]&gt;5),IF(AND(טבלה20[[#This Row],[LengthofCycle]]=F1447,F1449=F1446,F1448=F1445),1,""),"")</f>
        <v/>
      </c>
      <c r="O1450">
        <f>IF(OR(טבלה20[[#This Row],[פעילות]]="",L1449=""),"",IF(טבלה20[[#This Row],[פעילות]]=1,1,0))</f>
        <v>0</v>
      </c>
      <c r="P1450">
        <f>IF(AND(טבלה20[[#This Row],[הפרש קבוע אחרון]]&lt;&gt;"",טבלה20[[#This Row],[CycleNumber]]&lt;B1451,B1451&lt;&gt;"",טבלה20[[#This Row],[פעילות]]&lt;4),IF(F1451-טבלה20[[#This Row],[LengthofCycle]]=טבלה20[[#This Row],[הפרש קבוע אחרון]],1,0),"")</f>
        <v>0</v>
      </c>
      <c r="Q1450" s="14">
        <f>IF(טבלה20[[#This Row],[פעילות]]="","",IF(OR(Q1449="",AND(טבלה20[[#This Row],[דילוג]]=1,L1449=3)),1,Q1449+1))</f>
        <v>5</v>
      </c>
      <c r="R1450" s="14" t="str">
        <f>IF(AND(טבלה20[[#This Row],[מחזורי פעילות]]=3,H1451=1,טבלה20[[#This Row],[הפרש קבוע אחרון]]&lt;&gt;J1451),1,"")</f>
        <v/>
      </c>
      <c r="S1450" s="14" t="str">
        <f>IF(AND(טבלה20[[#This Row],[מחזורי פעילות]]=3,H1451=1,טבלה20[[#This Row],[הפרש קבוע אחרון]]=J1451),1,"")</f>
        <v/>
      </c>
      <c r="T1450" s="14" t="str">
        <f>IF(AND(טבלה20[[#This Row],[דילוג]]=1,טבלה20[[#This Row],[הפרש קבוע אחרון]]=J1449,טבלה20[[#This Row],[מחזורי פעילות]]&gt;1),1,"")</f>
        <v/>
      </c>
      <c r="U1450" s="14">
        <f>IF(OR(AND(טבלה20[[#This Row],[מחזורי פעילות]]&lt;&gt;"",Q1451=""),AND(טבלה20[[#This Row],[פעילות]]=3,Q1451=1)),טבלה20[[#This Row],[מחזורי פעילות]],"")</f>
        <v>5</v>
      </c>
      <c r="V1450" s="14">
        <f>IF(טבלה20[[#This Row],[באיזה מחזור נעקר אחרי קביעה?]]&lt;&gt;"",1,"")</f>
        <v>1</v>
      </c>
      <c r="W1450" s="14" t="str">
        <f>IF(AND(טבלה20[[#This Row],[באיזה מחזור נעקר אחרי קביעה?]]&lt;&gt;"",טבלה20[[#This Row],[CycleNumber]]&gt;B1451),טבלה20[[#This Row],[באיזה מחזור נעקר אחרי קביעה?]],"")</f>
        <v/>
      </c>
      <c r="X1450" s="14" t="str">
        <f>IF(AND(טבלה20[[#This Row],[הפרש קבוע אחרון]]&lt;&gt;"",J1449=""),טבלה20[[#This Row],[CycleNumber]],"")</f>
        <v/>
      </c>
      <c r="Y1450" s="14" t="str">
        <f>IF(OR(טבלה20[[#This Row],[CycleNumber]]&gt;B1451,B1451=""),טבלה20[[#This Row],[CycleNumber]],"")</f>
        <v/>
      </c>
      <c r="Z14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0" t="s">
        <v>116</v>
      </c>
      <c r="AS1450">
        <v>10</v>
      </c>
      <c r="AT1450">
        <v>30</v>
      </c>
      <c r="AU1450">
        <f t="shared" si="47"/>
        <v>0</v>
      </c>
      <c r="AV1450" t="str">
        <f t="shared" si="48"/>
        <v/>
      </c>
    </row>
    <row r="1451" spans="1:48" x14ac:dyDescent="0.25">
      <c r="A1451" t="s">
        <v>116</v>
      </c>
      <c r="B1451">
        <v>12</v>
      </c>
      <c r="C1451">
        <v>1</v>
      </c>
      <c r="D1451">
        <v>1</v>
      </c>
      <c r="E1451">
        <v>0</v>
      </c>
      <c r="F1451">
        <v>28</v>
      </c>
      <c r="G1451">
        <f>טבלה20[[#This Row],[LengthofCycle]]+1</f>
        <v>29</v>
      </c>
      <c r="H1451" t="str">
        <f>IF(טבלה20[[#This Row],[CycleNumber]]&gt;2,IF(AND(טבלה20[[#This Row],[LengthofCycle]]-F1450=F1450-F1449,טבלה20[[#This Row],[LengthofCycle]]-F1450&lt;&gt;0),1,""),"")</f>
        <v/>
      </c>
      <c r="I1451" t="str">
        <f>IF(טבלה20[[#This Row],[דילוג]]=1,SUM(H1451:H1452),"")</f>
        <v/>
      </c>
      <c r="J1451">
        <f>IF(AND(טבלה20[[#This Row],[CycleNumber]]&gt;B1450,טבלה20[[#This Row],[CycleNumber]]&gt;2),IF(טבלה20[[#This Row],[דילוג]]=1,טבלה20[[#This Row],[LengthofCycle]]-F1450,J1450),"")</f>
        <v>-1</v>
      </c>
      <c r="K1451">
        <f>IF(AND(טבלה20[[#This Row],[CycleNumber]]&gt;B1450,טבלה20[[#This Row],[CycleNumber]]&gt;2),IF(טבלה20[[#This Row],[דילוג]]=1,1,IF(MAX(K1449:K1450)=1,1,IF(טבלה20[[#This Row],[LengthofCycle]]-F1450&lt;&gt;טבלה20[[#This Row],[הפרש קבוע אחרון]],0,""))),"")</f>
        <v>1</v>
      </c>
      <c r="L1451" t="str">
        <f>IF(טבלה20[[#This Row],[CycleNumber]]&lt;3,"",IF(טבלה20[[#This Row],[דילוג]]=1,1,IF(L1450="","",IF(טבלה20[[#This Row],[LengthofCycle]]-F1450=טבלה20[[#This Row],[הפרש קבוע אחרון]],1,IF(L1450+1&gt;3,"",L1450+1)))))</f>
        <v/>
      </c>
      <c r="M1451" t="str">
        <f>IF(AND(טבלה20[[#This Row],[פעילות]]=1,L1452=2,L1453=1,B1453&gt;טבלה20[[#This Row],[CycleNumber]]),1,"")</f>
        <v/>
      </c>
      <c r="N1451" t="str">
        <f>IF(AND(טבלה20[[#This Row],[האם יש לאישה וסת דילוג?]]=1,טבלה20[[#This Row],[CycleNumber]]&gt;5),IF(AND(טבלה20[[#This Row],[LengthofCycle]]=F1448,F1450=F1447,F1449=F1446),1,""),"")</f>
        <v/>
      </c>
      <c r="O1451" t="str">
        <f>IF(OR(טבלה20[[#This Row],[פעילות]]="",L1450=""),"",IF(טבלה20[[#This Row],[פעילות]]=1,1,0))</f>
        <v/>
      </c>
      <c r="P1451" t="str">
        <f>IF(AND(טבלה20[[#This Row],[הפרש קבוע אחרון]]&lt;&gt;"",טבלה20[[#This Row],[CycleNumber]]&lt;B1452,B1452&lt;&gt;"",טבלה20[[#This Row],[פעילות]]&lt;4),IF(F1452-טבלה20[[#This Row],[LengthofCycle]]=טבלה20[[#This Row],[הפרש קבוע אחרון]],1,0),"")</f>
        <v/>
      </c>
      <c r="Q1451" s="14" t="str">
        <f>IF(טבלה20[[#This Row],[פעילות]]="","",IF(OR(Q1450="",AND(טבלה20[[#This Row],[דילוג]]=1,L1450=3)),1,Q1450+1))</f>
        <v/>
      </c>
      <c r="R1451" s="14" t="str">
        <f>IF(AND(טבלה20[[#This Row],[מחזורי פעילות]]=3,H1452=1,טבלה20[[#This Row],[הפרש קבוע אחרון]]&lt;&gt;J1452),1,"")</f>
        <v/>
      </c>
      <c r="S1451" s="14" t="str">
        <f>IF(AND(טבלה20[[#This Row],[מחזורי פעילות]]=3,H1452=1,טבלה20[[#This Row],[הפרש קבוע אחרון]]=J1452),1,"")</f>
        <v/>
      </c>
      <c r="T1451" s="14" t="str">
        <f>IF(AND(טבלה20[[#This Row],[דילוג]]=1,טבלה20[[#This Row],[הפרש קבוע אחרון]]=J1450,טבלה20[[#This Row],[מחזורי פעילות]]&gt;1),1,"")</f>
        <v/>
      </c>
      <c r="U1451" s="14" t="str">
        <f>IF(OR(AND(טבלה20[[#This Row],[מחזורי פעילות]]&lt;&gt;"",Q1452=""),AND(טבלה20[[#This Row],[פעילות]]=3,Q1452=1)),טבלה20[[#This Row],[מחזורי פעילות]],"")</f>
        <v/>
      </c>
      <c r="V1451" s="14" t="str">
        <f>IF(טבלה20[[#This Row],[באיזה מחזור נעקר אחרי קביעה?]]&lt;&gt;"",1,"")</f>
        <v/>
      </c>
      <c r="W1451" s="14" t="str">
        <f>IF(AND(טבלה20[[#This Row],[באיזה מחזור נעקר אחרי קביעה?]]&lt;&gt;"",טבלה20[[#This Row],[CycleNumber]]&gt;B1452),טבלה20[[#This Row],[באיזה מחזור נעקר אחרי קביעה?]],"")</f>
        <v/>
      </c>
      <c r="X1451" s="14" t="str">
        <f>IF(AND(טבלה20[[#This Row],[הפרש קבוע אחרון]]&lt;&gt;"",J1450=""),טבלה20[[#This Row],[CycleNumber]],"")</f>
        <v/>
      </c>
      <c r="Y1451" s="14" t="str">
        <f>IF(OR(טבלה20[[#This Row],[CycleNumber]]&gt;B1452,B1452=""),טבלה20[[#This Row],[CycleNumber]],"")</f>
        <v/>
      </c>
      <c r="Z14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1" t="s">
        <v>116</v>
      </c>
      <c r="AS1451">
        <v>11</v>
      </c>
      <c r="AT1451">
        <v>27</v>
      </c>
      <c r="AU1451">
        <f t="shared" si="47"/>
        <v>0</v>
      </c>
      <c r="AV1451" t="str">
        <f t="shared" si="48"/>
        <v/>
      </c>
    </row>
    <row r="1452" spans="1:48" x14ac:dyDescent="0.25">
      <c r="A1452" t="s">
        <v>116</v>
      </c>
      <c r="B1452">
        <v>13</v>
      </c>
      <c r="C1452">
        <v>1</v>
      </c>
      <c r="D1452">
        <v>1</v>
      </c>
      <c r="E1452">
        <v>0</v>
      </c>
      <c r="F1452">
        <v>26</v>
      </c>
      <c r="G1452">
        <f>טבלה20[[#This Row],[LengthofCycle]]+1</f>
        <v>27</v>
      </c>
      <c r="H1452" t="str">
        <f>IF(טבלה20[[#This Row],[CycleNumber]]&gt;2,IF(AND(טבלה20[[#This Row],[LengthofCycle]]-F1451=F1451-F1450,טבלה20[[#This Row],[LengthofCycle]]-F1451&lt;&gt;0),1,""),"")</f>
        <v/>
      </c>
      <c r="I1452" t="str">
        <f>IF(טבלה20[[#This Row],[דילוג]]=1,SUM(H1452:H1453),"")</f>
        <v/>
      </c>
      <c r="J1452">
        <f>IF(AND(טבלה20[[#This Row],[CycleNumber]]&gt;B1451,טבלה20[[#This Row],[CycleNumber]]&gt;2),IF(טבלה20[[#This Row],[דילוג]]=1,טבלה20[[#This Row],[LengthofCycle]]-F1451,J1451),"")</f>
        <v>-1</v>
      </c>
      <c r="K1452">
        <f>IF(AND(טבלה20[[#This Row],[CycleNumber]]&gt;B1451,טבלה20[[#This Row],[CycleNumber]]&gt;2),IF(טבלה20[[#This Row],[דילוג]]=1,1,IF(MAX(K1450:K1451)=1,1,IF(טבלה20[[#This Row],[LengthofCycle]]-F1451&lt;&gt;טבלה20[[#This Row],[הפרש קבוע אחרון]],0,""))),"")</f>
        <v>1</v>
      </c>
      <c r="L1452" t="str">
        <f>IF(טבלה20[[#This Row],[CycleNumber]]&lt;3,"",IF(טבלה20[[#This Row],[דילוג]]=1,1,IF(L1451="","",IF(טבלה20[[#This Row],[LengthofCycle]]-F1451=טבלה20[[#This Row],[הפרש קבוע אחרון]],1,IF(L1451+1&gt;3,"",L1451+1)))))</f>
        <v/>
      </c>
      <c r="M1452" t="str">
        <f>IF(AND(טבלה20[[#This Row],[פעילות]]=1,L1453=2,L1454=1,B1454&gt;טבלה20[[#This Row],[CycleNumber]]),1,"")</f>
        <v/>
      </c>
      <c r="N1452" t="str">
        <f>IF(AND(טבלה20[[#This Row],[האם יש לאישה וסת דילוג?]]=1,טבלה20[[#This Row],[CycleNumber]]&gt;5),IF(AND(טבלה20[[#This Row],[LengthofCycle]]=F1449,F1451=F1448,F1450=F1447),1,""),"")</f>
        <v/>
      </c>
      <c r="O1452" t="str">
        <f>IF(OR(טבלה20[[#This Row],[פעילות]]="",L1451=""),"",IF(טבלה20[[#This Row],[פעילות]]=1,1,0))</f>
        <v/>
      </c>
      <c r="P1452" t="str">
        <f>IF(AND(טבלה20[[#This Row],[הפרש קבוע אחרון]]&lt;&gt;"",טבלה20[[#This Row],[CycleNumber]]&lt;B1453,B1453&lt;&gt;"",טבלה20[[#This Row],[פעילות]]&lt;4),IF(F1453-טבלה20[[#This Row],[LengthofCycle]]=טבלה20[[#This Row],[הפרש קבוע אחרון]],1,0),"")</f>
        <v/>
      </c>
      <c r="Q1452" s="14" t="str">
        <f>IF(טבלה20[[#This Row],[פעילות]]="","",IF(OR(Q1451="",AND(טבלה20[[#This Row],[דילוג]]=1,L1451=3)),1,Q1451+1))</f>
        <v/>
      </c>
      <c r="R1452" s="14" t="str">
        <f>IF(AND(טבלה20[[#This Row],[מחזורי פעילות]]=3,H1453=1,טבלה20[[#This Row],[הפרש קבוע אחרון]]&lt;&gt;J1453),1,"")</f>
        <v/>
      </c>
      <c r="S1452" s="14" t="str">
        <f>IF(AND(טבלה20[[#This Row],[מחזורי פעילות]]=3,H1453=1,טבלה20[[#This Row],[הפרש קבוע אחרון]]=J1453),1,"")</f>
        <v/>
      </c>
      <c r="T1452" s="14" t="str">
        <f>IF(AND(טבלה20[[#This Row],[דילוג]]=1,טבלה20[[#This Row],[הפרש קבוע אחרון]]=J1451,טבלה20[[#This Row],[מחזורי פעילות]]&gt;1),1,"")</f>
        <v/>
      </c>
      <c r="U1452" s="14" t="str">
        <f>IF(OR(AND(טבלה20[[#This Row],[מחזורי פעילות]]&lt;&gt;"",Q1453=""),AND(טבלה20[[#This Row],[פעילות]]=3,Q1453=1)),טבלה20[[#This Row],[מחזורי פעילות]],"")</f>
        <v/>
      </c>
      <c r="V1452" s="14" t="str">
        <f>IF(טבלה20[[#This Row],[באיזה מחזור נעקר אחרי קביעה?]]&lt;&gt;"",1,"")</f>
        <v/>
      </c>
      <c r="W1452" s="14" t="str">
        <f>IF(AND(טבלה20[[#This Row],[באיזה מחזור נעקר אחרי קביעה?]]&lt;&gt;"",טבלה20[[#This Row],[CycleNumber]]&gt;B1453),טבלה20[[#This Row],[באיזה מחזור נעקר אחרי קביעה?]],"")</f>
        <v/>
      </c>
      <c r="X1452" s="14" t="str">
        <f>IF(AND(טבלה20[[#This Row],[הפרש קבוע אחרון]]&lt;&gt;"",J1451=""),טבלה20[[#This Row],[CycleNumber]],"")</f>
        <v/>
      </c>
      <c r="Y1452" s="14" t="str">
        <f>IF(OR(טבלה20[[#This Row],[CycleNumber]]&gt;B1453,B1453=""),טבלה20[[#This Row],[CycleNumber]],"")</f>
        <v/>
      </c>
      <c r="Z14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2" t="s">
        <v>116</v>
      </c>
      <c r="AS1452">
        <v>12</v>
      </c>
      <c r="AT1452">
        <v>28</v>
      </c>
      <c r="AU1452">
        <f t="shared" si="47"/>
        <v>0</v>
      </c>
      <c r="AV1452" t="str">
        <f t="shared" si="48"/>
        <v/>
      </c>
    </row>
    <row r="1453" spans="1:48" x14ac:dyDescent="0.25">
      <c r="A1453" t="s">
        <v>116</v>
      </c>
      <c r="B1453">
        <v>14</v>
      </c>
      <c r="C1453">
        <v>1</v>
      </c>
      <c r="D1453">
        <v>1</v>
      </c>
      <c r="E1453">
        <v>0</v>
      </c>
      <c r="F1453">
        <v>28</v>
      </c>
      <c r="G1453">
        <f>טבלה20[[#This Row],[LengthofCycle]]+1</f>
        <v>29</v>
      </c>
      <c r="H1453" t="str">
        <f>IF(טבלה20[[#This Row],[CycleNumber]]&gt;2,IF(AND(טבלה20[[#This Row],[LengthofCycle]]-F1452=F1452-F1451,טבלה20[[#This Row],[LengthofCycle]]-F1452&lt;&gt;0),1,""),"")</f>
        <v/>
      </c>
      <c r="I1453" t="str">
        <f>IF(טבלה20[[#This Row],[דילוג]]=1,SUM(H1453:H1454),"")</f>
        <v/>
      </c>
      <c r="J1453">
        <f>IF(AND(טבלה20[[#This Row],[CycleNumber]]&gt;B1452,טבלה20[[#This Row],[CycleNumber]]&gt;2),IF(טבלה20[[#This Row],[דילוג]]=1,טבלה20[[#This Row],[LengthofCycle]]-F1452,J1452),"")</f>
        <v>-1</v>
      </c>
      <c r="K1453">
        <f>IF(AND(טבלה20[[#This Row],[CycleNumber]]&gt;B1452,טבלה20[[#This Row],[CycleNumber]]&gt;2),IF(טבלה20[[#This Row],[דילוג]]=1,1,IF(MAX(K1451:K1452)=1,1,IF(טבלה20[[#This Row],[LengthofCycle]]-F1452&lt;&gt;טבלה20[[#This Row],[הפרש קבוע אחרון]],0,""))),"")</f>
        <v>1</v>
      </c>
      <c r="L1453" t="str">
        <f>IF(טבלה20[[#This Row],[CycleNumber]]&lt;3,"",IF(טבלה20[[#This Row],[דילוג]]=1,1,IF(L1452="","",IF(טבלה20[[#This Row],[LengthofCycle]]-F1452=טבלה20[[#This Row],[הפרש קבוע אחרון]],1,IF(L1452+1&gt;3,"",L1452+1)))))</f>
        <v/>
      </c>
      <c r="M1453" t="str">
        <f>IF(AND(טבלה20[[#This Row],[פעילות]]=1,L1454=2,L1455=1,B1455&gt;טבלה20[[#This Row],[CycleNumber]]),1,"")</f>
        <v/>
      </c>
      <c r="N1453" t="str">
        <f>IF(AND(טבלה20[[#This Row],[האם יש לאישה וסת דילוג?]]=1,טבלה20[[#This Row],[CycleNumber]]&gt;5),IF(AND(טבלה20[[#This Row],[LengthofCycle]]=F1450,F1452=F1449,F1451=F1448),1,""),"")</f>
        <v/>
      </c>
      <c r="O1453" t="str">
        <f>IF(OR(טבלה20[[#This Row],[פעילות]]="",L1452=""),"",IF(טבלה20[[#This Row],[פעילות]]=1,1,0))</f>
        <v/>
      </c>
      <c r="P1453" t="str">
        <f>IF(AND(טבלה20[[#This Row],[הפרש קבוע אחרון]]&lt;&gt;"",טבלה20[[#This Row],[CycleNumber]]&lt;B1454,B1454&lt;&gt;"",טבלה20[[#This Row],[פעילות]]&lt;4),IF(F1454-טבלה20[[#This Row],[LengthofCycle]]=טבלה20[[#This Row],[הפרש קבוע אחרון]],1,0),"")</f>
        <v/>
      </c>
      <c r="Q1453" s="14" t="str">
        <f>IF(טבלה20[[#This Row],[פעילות]]="","",IF(OR(Q1452="",AND(טבלה20[[#This Row],[דילוג]]=1,L1452=3)),1,Q1452+1))</f>
        <v/>
      </c>
      <c r="R1453" s="14" t="str">
        <f>IF(AND(טבלה20[[#This Row],[מחזורי פעילות]]=3,H1454=1,טבלה20[[#This Row],[הפרש קבוע אחרון]]&lt;&gt;J1454),1,"")</f>
        <v/>
      </c>
      <c r="S1453" s="14" t="str">
        <f>IF(AND(טבלה20[[#This Row],[מחזורי פעילות]]=3,H1454=1,טבלה20[[#This Row],[הפרש קבוע אחרון]]=J1454),1,"")</f>
        <v/>
      </c>
      <c r="T1453" s="14" t="str">
        <f>IF(AND(טבלה20[[#This Row],[דילוג]]=1,טבלה20[[#This Row],[הפרש קבוע אחרון]]=J1452,טבלה20[[#This Row],[מחזורי פעילות]]&gt;1),1,"")</f>
        <v/>
      </c>
      <c r="U1453" s="14" t="str">
        <f>IF(OR(AND(טבלה20[[#This Row],[מחזורי פעילות]]&lt;&gt;"",Q1454=""),AND(טבלה20[[#This Row],[פעילות]]=3,Q1454=1)),טבלה20[[#This Row],[מחזורי פעילות]],"")</f>
        <v/>
      </c>
      <c r="V1453" s="14" t="str">
        <f>IF(טבלה20[[#This Row],[באיזה מחזור נעקר אחרי קביעה?]]&lt;&gt;"",1,"")</f>
        <v/>
      </c>
      <c r="W1453" s="14" t="str">
        <f>IF(AND(טבלה20[[#This Row],[באיזה מחזור נעקר אחרי קביעה?]]&lt;&gt;"",טבלה20[[#This Row],[CycleNumber]]&gt;B1454),טבלה20[[#This Row],[באיזה מחזור נעקר אחרי קביעה?]],"")</f>
        <v/>
      </c>
      <c r="X1453" s="14" t="str">
        <f>IF(AND(טבלה20[[#This Row],[הפרש קבוע אחרון]]&lt;&gt;"",J1452=""),טבלה20[[#This Row],[CycleNumber]],"")</f>
        <v/>
      </c>
      <c r="Y1453" s="14" t="str">
        <f>IF(OR(טבלה20[[#This Row],[CycleNumber]]&gt;B1454,B1454=""),טבלה20[[#This Row],[CycleNumber]],"")</f>
        <v/>
      </c>
      <c r="Z14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3" t="s">
        <v>116</v>
      </c>
      <c r="AS1453">
        <v>13</v>
      </c>
      <c r="AT1453">
        <v>26</v>
      </c>
      <c r="AU1453">
        <f t="shared" si="47"/>
        <v>0</v>
      </c>
      <c r="AV1453" t="str">
        <f t="shared" si="48"/>
        <v/>
      </c>
    </row>
    <row r="1454" spans="1:48" x14ac:dyDescent="0.25">
      <c r="A1454" t="s">
        <v>116</v>
      </c>
      <c r="B1454">
        <v>15</v>
      </c>
      <c r="C1454">
        <v>1</v>
      </c>
      <c r="D1454">
        <v>0</v>
      </c>
      <c r="E1454">
        <v>0</v>
      </c>
      <c r="F1454">
        <v>35</v>
      </c>
      <c r="G1454">
        <f>טבלה20[[#This Row],[LengthofCycle]]+1</f>
        <v>36</v>
      </c>
      <c r="H1454" t="str">
        <f>IF(טבלה20[[#This Row],[CycleNumber]]&gt;2,IF(AND(טבלה20[[#This Row],[LengthofCycle]]-F1453=F1453-F1452,טבלה20[[#This Row],[LengthofCycle]]-F1453&lt;&gt;0),1,""),"")</f>
        <v/>
      </c>
      <c r="I1454" t="str">
        <f>IF(טבלה20[[#This Row],[דילוג]]=1,SUM(H1454:H1455),"")</f>
        <v/>
      </c>
      <c r="J1454">
        <f>IF(AND(טבלה20[[#This Row],[CycleNumber]]&gt;B1453,טבלה20[[#This Row],[CycleNumber]]&gt;2),IF(טבלה20[[#This Row],[דילוג]]=1,טבלה20[[#This Row],[LengthofCycle]]-F1453,J1453),"")</f>
        <v>-1</v>
      </c>
      <c r="K1454">
        <f>IF(AND(טבלה20[[#This Row],[CycleNumber]]&gt;B1453,טבלה20[[#This Row],[CycleNumber]]&gt;2),IF(טבלה20[[#This Row],[דילוג]]=1,1,IF(MAX(K1452:K1453)=1,1,IF(טבלה20[[#This Row],[LengthofCycle]]-F1453&lt;&gt;טבלה20[[#This Row],[הפרש קבוע אחרון]],0,""))),"")</f>
        <v>1</v>
      </c>
      <c r="L1454" t="str">
        <f>IF(טבלה20[[#This Row],[CycleNumber]]&lt;3,"",IF(טבלה20[[#This Row],[דילוג]]=1,1,IF(L1453="","",IF(טבלה20[[#This Row],[LengthofCycle]]-F1453=טבלה20[[#This Row],[הפרש קבוע אחרון]],1,IF(L1453+1&gt;3,"",L1453+1)))))</f>
        <v/>
      </c>
      <c r="M1454" t="str">
        <f>IF(AND(טבלה20[[#This Row],[פעילות]]=1,L1455=2,L1456=1,B1456&gt;טבלה20[[#This Row],[CycleNumber]]),1,"")</f>
        <v/>
      </c>
      <c r="N1454" t="str">
        <f>IF(AND(טבלה20[[#This Row],[האם יש לאישה וסת דילוג?]]=1,טבלה20[[#This Row],[CycleNumber]]&gt;5),IF(AND(טבלה20[[#This Row],[LengthofCycle]]=F1451,F1453=F1450,F1452=F1449),1,""),"")</f>
        <v/>
      </c>
      <c r="O1454" t="str">
        <f>IF(OR(טבלה20[[#This Row],[פעילות]]="",L1453=""),"",IF(טבלה20[[#This Row],[פעילות]]=1,1,0))</f>
        <v/>
      </c>
      <c r="P1454" t="str">
        <f>IF(AND(טבלה20[[#This Row],[הפרש קבוע אחרון]]&lt;&gt;"",טבלה20[[#This Row],[CycleNumber]]&lt;B1455,B1455&lt;&gt;"",טבלה20[[#This Row],[פעילות]]&lt;4),IF(F1455-טבלה20[[#This Row],[LengthofCycle]]=טבלה20[[#This Row],[הפרש קבוע אחרון]],1,0),"")</f>
        <v/>
      </c>
      <c r="Q1454" s="14" t="str">
        <f>IF(טבלה20[[#This Row],[פעילות]]="","",IF(OR(Q1453="",AND(טבלה20[[#This Row],[דילוג]]=1,L1453=3)),1,Q1453+1))</f>
        <v/>
      </c>
      <c r="R1454" s="14" t="str">
        <f>IF(AND(טבלה20[[#This Row],[מחזורי פעילות]]=3,H1455=1,טבלה20[[#This Row],[הפרש קבוע אחרון]]&lt;&gt;J1455),1,"")</f>
        <v/>
      </c>
      <c r="S1454" s="14" t="str">
        <f>IF(AND(טבלה20[[#This Row],[מחזורי פעילות]]=3,H1455=1,טבלה20[[#This Row],[הפרש קבוע אחרון]]=J1455),1,"")</f>
        <v/>
      </c>
      <c r="T1454" s="14" t="str">
        <f>IF(AND(טבלה20[[#This Row],[דילוג]]=1,טבלה20[[#This Row],[הפרש קבוע אחרון]]=J1453,טבלה20[[#This Row],[מחזורי פעילות]]&gt;1),1,"")</f>
        <v/>
      </c>
      <c r="U1454" s="14" t="str">
        <f>IF(OR(AND(טבלה20[[#This Row],[מחזורי פעילות]]&lt;&gt;"",Q1455=""),AND(טבלה20[[#This Row],[פעילות]]=3,Q1455=1)),טבלה20[[#This Row],[מחזורי פעילות]],"")</f>
        <v/>
      </c>
      <c r="V1454" s="14" t="str">
        <f>IF(טבלה20[[#This Row],[באיזה מחזור נעקר אחרי קביעה?]]&lt;&gt;"",1,"")</f>
        <v/>
      </c>
      <c r="W1454" s="14" t="str">
        <f>IF(AND(טבלה20[[#This Row],[באיזה מחזור נעקר אחרי קביעה?]]&lt;&gt;"",טבלה20[[#This Row],[CycleNumber]]&gt;B1455),טבלה20[[#This Row],[באיזה מחזור נעקר אחרי קביעה?]],"")</f>
        <v/>
      </c>
      <c r="X1454" s="14" t="str">
        <f>IF(AND(טבלה20[[#This Row],[הפרש קבוע אחרון]]&lt;&gt;"",J1453=""),טבלה20[[#This Row],[CycleNumber]],"")</f>
        <v/>
      </c>
      <c r="Y1454" s="14" t="str">
        <f>IF(OR(טבלה20[[#This Row],[CycleNumber]]&gt;B1455,B1455=""),טבלה20[[#This Row],[CycleNumber]],"")</f>
        <v/>
      </c>
      <c r="Z14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4" t="s">
        <v>116</v>
      </c>
      <c r="AS1454">
        <v>14</v>
      </c>
      <c r="AT1454">
        <v>28</v>
      </c>
      <c r="AU1454">
        <f t="shared" si="47"/>
        <v>0</v>
      </c>
      <c r="AV1454" t="str">
        <f t="shared" si="48"/>
        <v/>
      </c>
    </row>
    <row r="1455" spans="1:48" x14ac:dyDescent="0.25">
      <c r="A1455" t="s">
        <v>116</v>
      </c>
      <c r="B1455">
        <v>16</v>
      </c>
      <c r="C1455">
        <v>1</v>
      </c>
      <c r="D1455">
        <v>1</v>
      </c>
      <c r="E1455">
        <v>0</v>
      </c>
      <c r="F1455">
        <v>29</v>
      </c>
      <c r="G1455">
        <f>טבלה20[[#This Row],[LengthofCycle]]+1</f>
        <v>30</v>
      </c>
      <c r="H1455" t="str">
        <f>IF(טבלה20[[#This Row],[CycleNumber]]&gt;2,IF(AND(טבלה20[[#This Row],[LengthofCycle]]-F1454=F1454-F1453,טבלה20[[#This Row],[LengthofCycle]]-F1454&lt;&gt;0),1,""),"")</f>
        <v/>
      </c>
      <c r="I1455" t="str">
        <f>IF(טבלה20[[#This Row],[דילוג]]=1,SUM(H1455:H1456),"")</f>
        <v/>
      </c>
      <c r="J1455">
        <f>IF(AND(טבלה20[[#This Row],[CycleNumber]]&gt;B1454,טבלה20[[#This Row],[CycleNumber]]&gt;2),IF(טבלה20[[#This Row],[דילוג]]=1,טבלה20[[#This Row],[LengthofCycle]]-F1454,J1454),"")</f>
        <v>-1</v>
      </c>
      <c r="K1455">
        <f>IF(AND(טבלה20[[#This Row],[CycleNumber]]&gt;B1454,טבלה20[[#This Row],[CycleNumber]]&gt;2),IF(טבלה20[[#This Row],[דילוג]]=1,1,IF(MAX(K1453:K1454)=1,1,IF(טבלה20[[#This Row],[LengthofCycle]]-F1454&lt;&gt;טבלה20[[#This Row],[הפרש קבוע אחרון]],0,""))),"")</f>
        <v>1</v>
      </c>
      <c r="L1455" t="str">
        <f>IF(טבלה20[[#This Row],[CycleNumber]]&lt;3,"",IF(טבלה20[[#This Row],[דילוג]]=1,1,IF(L1454="","",IF(טבלה20[[#This Row],[LengthofCycle]]-F1454=טבלה20[[#This Row],[הפרש קבוע אחרון]],1,IF(L1454+1&gt;3,"",L1454+1)))))</f>
        <v/>
      </c>
      <c r="M1455" t="str">
        <f>IF(AND(טבלה20[[#This Row],[פעילות]]=1,L1456=2,L1457=1,B1457&gt;טבלה20[[#This Row],[CycleNumber]]),1,"")</f>
        <v/>
      </c>
      <c r="N1455" t="str">
        <f>IF(AND(טבלה20[[#This Row],[האם יש לאישה וסת דילוג?]]=1,טבלה20[[#This Row],[CycleNumber]]&gt;5),IF(AND(טבלה20[[#This Row],[LengthofCycle]]=F1452,F1454=F1451,F1453=F1450),1,""),"")</f>
        <v/>
      </c>
      <c r="O1455" t="str">
        <f>IF(OR(טבלה20[[#This Row],[פעילות]]="",L1454=""),"",IF(טבלה20[[#This Row],[פעילות]]=1,1,0))</f>
        <v/>
      </c>
      <c r="P1455" t="str">
        <f>IF(AND(טבלה20[[#This Row],[הפרש קבוע אחרון]]&lt;&gt;"",טבלה20[[#This Row],[CycleNumber]]&lt;B1456,B1456&lt;&gt;"",טבלה20[[#This Row],[פעילות]]&lt;4),IF(F1456-טבלה20[[#This Row],[LengthofCycle]]=טבלה20[[#This Row],[הפרש קבוע אחרון]],1,0),"")</f>
        <v/>
      </c>
      <c r="Q1455" s="14" t="str">
        <f>IF(טבלה20[[#This Row],[פעילות]]="","",IF(OR(Q1454="",AND(טבלה20[[#This Row],[דילוג]]=1,L1454=3)),1,Q1454+1))</f>
        <v/>
      </c>
      <c r="R1455" s="14" t="str">
        <f>IF(AND(טבלה20[[#This Row],[מחזורי פעילות]]=3,H1456=1,טבלה20[[#This Row],[הפרש קבוע אחרון]]&lt;&gt;J1456),1,"")</f>
        <v/>
      </c>
      <c r="S1455" s="14" t="str">
        <f>IF(AND(טבלה20[[#This Row],[מחזורי פעילות]]=3,H1456=1,טבלה20[[#This Row],[הפרש קבוע אחרון]]=J1456),1,"")</f>
        <v/>
      </c>
      <c r="T1455" s="14" t="str">
        <f>IF(AND(טבלה20[[#This Row],[דילוג]]=1,טבלה20[[#This Row],[הפרש קבוע אחרון]]=J1454,טבלה20[[#This Row],[מחזורי פעילות]]&gt;1),1,"")</f>
        <v/>
      </c>
      <c r="U1455" s="14" t="str">
        <f>IF(OR(AND(טבלה20[[#This Row],[מחזורי פעילות]]&lt;&gt;"",Q1456=""),AND(טבלה20[[#This Row],[פעילות]]=3,Q1456=1)),טבלה20[[#This Row],[מחזורי פעילות]],"")</f>
        <v/>
      </c>
      <c r="V1455" s="14" t="str">
        <f>IF(טבלה20[[#This Row],[באיזה מחזור נעקר אחרי קביעה?]]&lt;&gt;"",1,"")</f>
        <v/>
      </c>
      <c r="W1455" s="14" t="str">
        <f>IF(AND(טבלה20[[#This Row],[באיזה מחזור נעקר אחרי קביעה?]]&lt;&gt;"",טבלה20[[#This Row],[CycleNumber]]&gt;B1456),טבלה20[[#This Row],[באיזה מחזור נעקר אחרי קביעה?]],"")</f>
        <v/>
      </c>
      <c r="X1455" s="14" t="str">
        <f>IF(AND(טבלה20[[#This Row],[הפרש קבוע אחרון]]&lt;&gt;"",J1454=""),טבלה20[[#This Row],[CycleNumber]],"")</f>
        <v/>
      </c>
      <c r="Y1455" s="14" t="str">
        <f>IF(OR(טבלה20[[#This Row],[CycleNumber]]&gt;B1456,B1456=""),טבלה20[[#This Row],[CycleNumber]],"")</f>
        <v/>
      </c>
      <c r="Z14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5" t="s">
        <v>116</v>
      </c>
      <c r="AS1455">
        <v>15</v>
      </c>
      <c r="AT1455">
        <v>35</v>
      </c>
      <c r="AU1455">
        <f t="shared" si="47"/>
        <v>0</v>
      </c>
      <c r="AV1455" t="str">
        <f t="shared" si="48"/>
        <v/>
      </c>
    </row>
    <row r="1456" spans="1:48" x14ac:dyDescent="0.25">
      <c r="A1456" t="s">
        <v>116</v>
      </c>
      <c r="B1456">
        <v>17</v>
      </c>
      <c r="C1456">
        <v>1</v>
      </c>
      <c r="D1456">
        <v>1</v>
      </c>
      <c r="E1456">
        <v>0</v>
      </c>
      <c r="F1456">
        <v>31</v>
      </c>
      <c r="G1456">
        <f>טבלה20[[#This Row],[LengthofCycle]]+1</f>
        <v>32</v>
      </c>
      <c r="H1456" t="str">
        <f>IF(טבלה20[[#This Row],[CycleNumber]]&gt;2,IF(AND(טבלה20[[#This Row],[LengthofCycle]]-F1455=F1455-F1454,טבלה20[[#This Row],[LengthofCycle]]-F1455&lt;&gt;0),1,""),"")</f>
        <v/>
      </c>
      <c r="I1456" t="str">
        <f>IF(טבלה20[[#This Row],[דילוג]]=1,SUM(H1456:H1457),"")</f>
        <v/>
      </c>
      <c r="J1456">
        <f>IF(AND(טבלה20[[#This Row],[CycleNumber]]&gt;B1455,טבלה20[[#This Row],[CycleNumber]]&gt;2),IF(טבלה20[[#This Row],[דילוג]]=1,טבלה20[[#This Row],[LengthofCycle]]-F1455,J1455),"")</f>
        <v>-1</v>
      </c>
      <c r="K1456">
        <f>IF(AND(טבלה20[[#This Row],[CycleNumber]]&gt;B1455,טבלה20[[#This Row],[CycleNumber]]&gt;2),IF(טבלה20[[#This Row],[דילוג]]=1,1,IF(MAX(K1454:K1455)=1,1,IF(טבלה20[[#This Row],[LengthofCycle]]-F1455&lt;&gt;טבלה20[[#This Row],[הפרש קבוע אחרון]],0,""))),"")</f>
        <v>1</v>
      </c>
      <c r="L1456" t="str">
        <f>IF(טבלה20[[#This Row],[CycleNumber]]&lt;3,"",IF(טבלה20[[#This Row],[דילוג]]=1,1,IF(L1455="","",IF(טבלה20[[#This Row],[LengthofCycle]]-F1455=טבלה20[[#This Row],[הפרש קבוע אחרון]],1,IF(L1455+1&gt;3,"",L1455+1)))))</f>
        <v/>
      </c>
      <c r="M1456" t="str">
        <f>IF(AND(טבלה20[[#This Row],[פעילות]]=1,L1457=2,L1458=1,B1458&gt;טבלה20[[#This Row],[CycleNumber]]),1,"")</f>
        <v/>
      </c>
      <c r="N1456" t="str">
        <f>IF(AND(טבלה20[[#This Row],[האם יש לאישה וסת דילוג?]]=1,טבלה20[[#This Row],[CycleNumber]]&gt;5),IF(AND(טבלה20[[#This Row],[LengthofCycle]]=F1453,F1455=F1452,F1454=F1451),1,""),"")</f>
        <v/>
      </c>
      <c r="O1456" t="str">
        <f>IF(OR(טבלה20[[#This Row],[פעילות]]="",L1455=""),"",IF(טבלה20[[#This Row],[פעילות]]=1,1,0))</f>
        <v/>
      </c>
      <c r="P1456" t="str">
        <f>IF(AND(טבלה20[[#This Row],[הפרש קבוע אחרון]]&lt;&gt;"",טבלה20[[#This Row],[CycleNumber]]&lt;B1457,B1457&lt;&gt;"",טבלה20[[#This Row],[פעילות]]&lt;4),IF(F1457-טבלה20[[#This Row],[LengthofCycle]]=טבלה20[[#This Row],[הפרש קבוע אחרון]],1,0),"")</f>
        <v/>
      </c>
      <c r="Q1456" s="14" t="str">
        <f>IF(טבלה20[[#This Row],[פעילות]]="","",IF(OR(Q1455="",AND(טבלה20[[#This Row],[דילוג]]=1,L1455=3)),1,Q1455+1))</f>
        <v/>
      </c>
      <c r="R1456" s="14" t="str">
        <f>IF(AND(טבלה20[[#This Row],[מחזורי פעילות]]=3,H1457=1,טבלה20[[#This Row],[הפרש קבוע אחרון]]&lt;&gt;J1457),1,"")</f>
        <v/>
      </c>
      <c r="S1456" s="14" t="str">
        <f>IF(AND(טבלה20[[#This Row],[מחזורי פעילות]]=3,H1457=1,טבלה20[[#This Row],[הפרש קבוע אחרון]]=J1457),1,"")</f>
        <v/>
      </c>
      <c r="T1456" s="14" t="str">
        <f>IF(AND(טבלה20[[#This Row],[דילוג]]=1,טבלה20[[#This Row],[הפרש קבוע אחרון]]=J1455,טבלה20[[#This Row],[מחזורי פעילות]]&gt;1),1,"")</f>
        <v/>
      </c>
      <c r="U1456" s="14" t="str">
        <f>IF(OR(AND(טבלה20[[#This Row],[מחזורי פעילות]]&lt;&gt;"",Q1457=""),AND(טבלה20[[#This Row],[פעילות]]=3,Q1457=1)),טבלה20[[#This Row],[מחזורי פעילות]],"")</f>
        <v/>
      </c>
      <c r="V1456" s="14" t="str">
        <f>IF(טבלה20[[#This Row],[באיזה מחזור נעקר אחרי קביעה?]]&lt;&gt;"",1,"")</f>
        <v/>
      </c>
      <c r="W1456" s="14" t="str">
        <f>IF(AND(טבלה20[[#This Row],[באיזה מחזור נעקר אחרי קביעה?]]&lt;&gt;"",טבלה20[[#This Row],[CycleNumber]]&gt;B1457),טבלה20[[#This Row],[באיזה מחזור נעקר אחרי קביעה?]],"")</f>
        <v/>
      </c>
      <c r="X1456" s="14" t="str">
        <f>IF(AND(טבלה20[[#This Row],[הפרש קבוע אחרון]]&lt;&gt;"",J1455=""),טבלה20[[#This Row],[CycleNumber]],"")</f>
        <v/>
      </c>
      <c r="Y1456" s="14" t="str">
        <f>IF(OR(טבלה20[[#This Row],[CycleNumber]]&gt;B1457,B1457=""),טבלה20[[#This Row],[CycleNumber]],"")</f>
        <v/>
      </c>
      <c r="Z14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6" t="s">
        <v>116</v>
      </c>
      <c r="AS1456">
        <v>16</v>
      </c>
      <c r="AT1456">
        <v>29</v>
      </c>
      <c r="AU1456">
        <f t="shared" si="47"/>
        <v>0</v>
      </c>
      <c r="AV1456" t="str">
        <f t="shared" si="48"/>
        <v/>
      </c>
    </row>
    <row r="1457" spans="1:48" x14ac:dyDescent="0.25">
      <c r="A1457" t="s">
        <v>116</v>
      </c>
      <c r="B1457">
        <v>18</v>
      </c>
      <c r="C1457">
        <v>1</v>
      </c>
      <c r="D1457">
        <v>1</v>
      </c>
      <c r="E1457">
        <v>0</v>
      </c>
      <c r="F1457">
        <v>30</v>
      </c>
      <c r="G1457">
        <f>טבלה20[[#This Row],[LengthofCycle]]+1</f>
        <v>31</v>
      </c>
      <c r="H1457" t="str">
        <f>IF(טבלה20[[#This Row],[CycleNumber]]&gt;2,IF(AND(טבלה20[[#This Row],[LengthofCycle]]-F1456=F1456-F1455,טבלה20[[#This Row],[LengthofCycle]]-F1456&lt;&gt;0),1,""),"")</f>
        <v/>
      </c>
      <c r="I1457" t="str">
        <f>IF(טבלה20[[#This Row],[דילוג]]=1,SUM(H1457:H1458),"")</f>
        <v/>
      </c>
      <c r="J1457">
        <f>IF(AND(טבלה20[[#This Row],[CycleNumber]]&gt;B1456,טבלה20[[#This Row],[CycleNumber]]&gt;2),IF(טבלה20[[#This Row],[דילוג]]=1,טבלה20[[#This Row],[LengthofCycle]]-F1456,J1456),"")</f>
        <v>-1</v>
      </c>
      <c r="K1457">
        <f>IF(AND(טבלה20[[#This Row],[CycleNumber]]&gt;B1456,טבלה20[[#This Row],[CycleNumber]]&gt;2),IF(טבלה20[[#This Row],[דילוג]]=1,1,IF(MAX(K1455:K1456)=1,1,IF(טבלה20[[#This Row],[LengthofCycle]]-F1456&lt;&gt;טבלה20[[#This Row],[הפרש קבוע אחרון]],0,""))),"")</f>
        <v>1</v>
      </c>
      <c r="L1457" t="str">
        <f>IF(טבלה20[[#This Row],[CycleNumber]]&lt;3,"",IF(טבלה20[[#This Row],[דילוג]]=1,1,IF(L1456="","",IF(טבלה20[[#This Row],[LengthofCycle]]-F1456=טבלה20[[#This Row],[הפרש קבוע אחרון]],1,IF(L1456+1&gt;3,"",L1456+1)))))</f>
        <v/>
      </c>
      <c r="M1457" t="str">
        <f>IF(AND(טבלה20[[#This Row],[פעילות]]=1,L1458=2,L1459=1,B1459&gt;טבלה20[[#This Row],[CycleNumber]]),1,"")</f>
        <v/>
      </c>
      <c r="N1457" t="str">
        <f>IF(AND(טבלה20[[#This Row],[האם יש לאישה וסת דילוג?]]=1,טבלה20[[#This Row],[CycleNumber]]&gt;5),IF(AND(טבלה20[[#This Row],[LengthofCycle]]=F1454,F1456=F1453,F1455=F1452),1,""),"")</f>
        <v/>
      </c>
      <c r="O1457" t="str">
        <f>IF(OR(טבלה20[[#This Row],[פעילות]]="",L1456=""),"",IF(טבלה20[[#This Row],[פעילות]]=1,1,0))</f>
        <v/>
      </c>
      <c r="P1457" t="str">
        <f>IF(AND(טבלה20[[#This Row],[הפרש קבוע אחרון]]&lt;&gt;"",טבלה20[[#This Row],[CycleNumber]]&lt;B1458,B1458&lt;&gt;"",טבלה20[[#This Row],[פעילות]]&lt;4),IF(F1458-טבלה20[[#This Row],[LengthofCycle]]=טבלה20[[#This Row],[הפרש קבוע אחרון]],1,0),"")</f>
        <v/>
      </c>
      <c r="Q1457" s="14" t="str">
        <f>IF(טבלה20[[#This Row],[פעילות]]="","",IF(OR(Q1456="",AND(טבלה20[[#This Row],[דילוג]]=1,L1456=3)),1,Q1456+1))</f>
        <v/>
      </c>
      <c r="R1457" s="14" t="str">
        <f>IF(AND(טבלה20[[#This Row],[מחזורי פעילות]]=3,H1458=1,טבלה20[[#This Row],[הפרש קבוע אחרון]]&lt;&gt;J1458),1,"")</f>
        <v/>
      </c>
      <c r="S1457" s="14" t="str">
        <f>IF(AND(טבלה20[[#This Row],[מחזורי פעילות]]=3,H1458=1,טבלה20[[#This Row],[הפרש קבוע אחרון]]=J1458),1,"")</f>
        <v/>
      </c>
      <c r="T1457" s="14" t="str">
        <f>IF(AND(טבלה20[[#This Row],[דילוג]]=1,טבלה20[[#This Row],[הפרש קבוע אחרון]]=J1456,טבלה20[[#This Row],[מחזורי פעילות]]&gt;1),1,"")</f>
        <v/>
      </c>
      <c r="U1457" s="14" t="str">
        <f>IF(OR(AND(טבלה20[[#This Row],[מחזורי פעילות]]&lt;&gt;"",Q1458=""),AND(טבלה20[[#This Row],[פעילות]]=3,Q1458=1)),טבלה20[[#This Row],[מחזורי פעילות]],"")</f>
        <v/>
      </c>
      <c r="V1457" s="14" t="str">
        <f>IF(טבלה20[[#This Row],[באיזה מחזור נעקר אחרי קביעה?]]&lt;&gt;"",1,"")</f>
        <v/>
      </c>
      <c r="W1457" s="14" t="str">
        <f>IF(AND(טבלה20[[#This Row],[באיזה מחזור נעקר אחרי קביעה?]]&lt;&gt;"",טבלה20[[#This Row],[CycleNumber]]&gt;B1458),טבלה20[[#This Row],[באיזה מחזור נעקר אחרי קביעה?]],"")</f>
        <v/>
      </c>
      <c r="X1457" s="14" t="str">
        <f>IF(AND(טבלה20[[#This Row],[הפרש קבוע אחרון]]&lt;&gt;"",J1456=""),טבלה20[[#This Row],[CycleNumber]],"")</f>
        <v/>
      </c>
      <c r="Y1457" s="14">
        <f>IF(OR(טבלה20[[#This Row],[CycleNumber]]&gt;B1458,B1458=""),טבלה20[[#This Row],[CycleNumber]],"")</f>
        <v>18</v>
      </c>
      <c r="Z14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7" t="s">
        <v>116</v>
      </c>
      <c r="AS1457">
        <v>17</v>
      </c>
      <c r="AT1457">
        <v>31</v>
      </c>
      <c r="AU1457">
        <f t="shared" si="47"/>
        <v>0</v>
      </c>
      <c r="AV1457" t="str">
        <f t="shared" si="48"/>
        <v/>
      </c>
    </row>
    <row r="1458" spans="1:48" x14ac:dyDescent="0.25">
      <c r="A1458" t="s">
        <v>117</v>
      </c>
      <c r="B1458">
        <v>1</v>
      </c>
      <c r="C1458">
        <v>0</v>
      </c>
      <c r="D1458">
        <v>1</v>
      </c>
      <c r="E1458">
        <v>0</v>
      </c>
      <c r="F1458">
        <v>32</v>
      </c>
      <c r="G1458">
        <f>טבלה20[[#This Row],[LengthofCycle]]+1</f>
        <v>33</v>
      </c>
      <c r="H1458" t="str">
        <f>IF(טבלה20[[#This Row],[CycleNumber]]&gt;2,IF(AND(טבלה20[[#This Row],[LengthofCycle]]-F1457=F1457-F1456,טבלה20[[#This Row],[LengthofCycle]]-F1457&lt;&gt;0),1,""),"")</f>
        <v/>
      </c>
      <c r="I1458" t="str">
        <f>IF(טבלה20[[#This Row],[דילוג]]=1,SUM(H1458:H1459),"")</f>
        <v/>
      </c>
      <c r="J1458" t="str">
        <f>IF(AND(טבלה20[[#This Row],[CycleNumber]]&gt;B1457,טבלה20[[#This Row],[CycleNumber]]&gt;2),IF(טבלה20[[#This Row],[דילוג]]=1,טבלה20[[#This Row],[LengthofCycle]]-F1457,J1457),"")</f>
        <v/>
      </c>
      <c r="K1458" t="str">
        <f>IF(AND(טבלה20[[#This Row],[CycleNumber]]&gt;B1457,טבלה20[[#This Row],[CycleNumber]]&gt;2),IF(טבלה20[[#This Row],[דילוג]]=1,1,IF(MAX(K1456:K1457)=1,1,IF(טבלה20[[#This Row],[LengthofCycle]]-F1457&lt;&gt;טבלה20[[#This Row],[הפרש קבוע אחרון]],0,""))),"")</f>
        <v/>
      </c>
      <c r="L1458" t="str">
        <f>IF(טבלה20[[#This Row],[CycleNumber]]&lt;3,"",IF(טבלה20[[#This Row],[דילוג]]=1,1,IF(L1457="","",IF(טבלה20[[#This Row],[LengthofCycle]]-F1457=טבלה20[[#This Row],[הפרש קבוע אחרון]],1,IF(L1457+1&gt;3,"",L1457+1)))))</f>
        <v/>
      </c>
      <c r="M1458" t="str">
        <f>IF(AND(טבלה20[[#This Row],[פעילות]]=1,L1459=2,L1460=1,B1460&gt;טבלה20[[#This Row],[CycleNumber]]),1,"")</f>
        <v/>
      </c>
      <c r="N1458" t="str">
        <f>IF(AND(טבלה20[[#This Row],[האם יש לאישה וסת דילוג?]]=1,טבלה20[[#This Row],[CycleNumber]]&gt;5),IF(AND(טבלה20[[#This Row],[LengthofCycle]]=F1455,F1457=F1454,F1456=F1453),1,""),"")</f>
        <v/>
      </c>
      <c r="O1458" t="str">
        <f>IF(OR(טבלה20[[#This Row],[פעילות]]="",L1457=""),"",IF(טבלה20[[#This Row],[פעילות]]=1,1,0))</f>
        <v/>
      </c>
      <c r="P1458" t="str">
        <f>IF(AND(טבלה20[[#This Row],[הפרש קבוע אחרון]]&lt;&gt;"",טבלה20[[#This Row],[CycleNumber]]&lt;B1459,B1459&lt;&gt;"",טבלה20[[#This Row],[פעילות]]&lt;4),IF(F1459-טבלה20[[#This Row],[LengthofCycle]]=טבלה20[[#This Row],[הפרש קבוע אחרון]],1,0),"")</f>
        <v/>
      </c>
      <c r="Q1458" s="14" t="str">
        <f>IF(טבלה20[[#This Row],[פעילות]]="","",IF(OR(Q1457="",AND(טבלה20[[#This Row],[דילוג]]=1,L1457=3)),1,Q1457+1))</f>
        <v/>
      </c>
      <c r="R1458" s="14" t="str">
        <f>IF(AND(טבלה20[[#This Row],[מחזורי פעילות]]=3,H1459=1,טבלה20[[#This Row],[הפרש קבוע אחרון]]&lt;&gt;J1459),1,"")</f>
        <v/>
      </c>
      <c r="S1458" s="14" t="str">
        <f>IF(AND(טבלה20[[#This Row],[מחזורי פעילות]]=3,H1459=1,טבלה20[[#This Row],[הפרש קבוע אחרון]]=J1459),1,"")</f>
        <v/>
      </c>
      <c r="T1458" s="14" t="str">
        <f>IF(AND(טבלה20[[#This Row],[דילוג]]=1,טבלה20[[#This Row],[הפרש קבוע אחרון]]=J1457,טבלה20[[#This Row],[מחזורי פעילות]]&gt;1),1,"")</f>
        <v/>
      </c>
      <c r="U1458" s="14" t="str">
        <f>IF(OR(AND(טבלה20[[#This Row],[מחזורי פעילות]]&lt;&gt;"",Q1459=""),AND(טבלה20[[#This Row],[פעילות]]=3,Q1459=1)),טבלה20[[#This Row],[מחזורי פעילות]],"")</f>
        <v/>
      </c>
      <c r="V1458" s="14" t="str">
        <f>IF(טבלה20[[#This Row],[באיזה מחזור נעקר אחרי קביעה?]]&lt;&gt;"",1,"")</f>
        <v/>
      </c>
      <c r="W1458" s="14" t="str">
        <f>IF(AND(טבלה20[[#This Row],[באיזה מחזור נעקר אחרי קביעה?]]&lt;&gt;"",טבלה20[[#This Row],[CycleNumber]]&gt;B1459),טבלה20[[#This Row],[באיזה מחזור נעקר אחרי קביעה?]],"")</f>
        <v/>
      </c>
      <c r="X1458" s="14" t="str">
        <f>IF(AND(טבלה20[[#This Row],[הפרש קבוע אחרון]]&lt;&gt;"",J1457=""),טבלה20[[#This Row],[CycleNumber]],"")</f>
        <v/>
      </c>
      <c r="Y1458" s="14" t="str">
        <f>IF(OR(טבלה20[[#This Row],[CycleNumber]]&gt;B1459,B1459=""),טבלה20[[#This Row],[CycleNumber]],"")</f>
        <v/>
      </c>
      <c r="Z14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8" t="s">
        <v>116</v>
      </c>
      <c r="AS1458">
        <v>18</v>
      </c>
      <c r="AT1458">
        <v>30</v>
      </c>
      <c r="AU1458">
        <f t="shared" si="47"/>
        <v>0</v>
      </c>
      <c r="AV1458" t="str">
        <f t="shared" si="48"/>
        <v/>
      </c>
    </row>
    <row r="1459" spans="1:48" x14ac:dyDescent="0.25">
      <c r="A1459" t="s">
        <v>117</v>
      </c>
      <c r="B1459">
        <v>2</v>
      </c>
      <c r="C1459">
        <v>0</v>
      </c>
      <c r="D1459">
        <v>1</v>
      </c>
      <c r="E1459">
        <v>0</v>
      </c>
      <c r="F1459">
        <v>31</v>
      </c>
      <c r="G1459">
        <f>טבלה20[[#This Row],[LengthofCycle]]+1</f>
        <v>32</v>
      </c>
      <c r="H1459" t="str">
        <f>IF(טבלה20[[#This Row],[CycleNumber]]&gt;2,IF(AND(טבלה20[[#This Row],[LengthofCycle]]-F1458=F1458-F1457,טבלה20[[#This Row],[LengthofCycle]]-F1458&lt;&gt;0),1,""),"")</f>
        <v/>
      </c>
      <c r="I1459" t="str">
        <f>IF(טבלה20[[#This Row],[דילוג]]=1,SUM(H1459:H1460),"")</f>
        <v/>
      </c>
      <c r="J1459" t="str">
        <f>IF(AND(טבלה20[[#This Row],[CycleNumber]]&gt;B1458,טבלה20[[#This Row],[CycleNumber]]&gt;2),IF(טבלה20[[#This Row],[דילוג]]=1,טבלה20[[#This Row],[LengthofCycle]]-F1458,J1458),"")</f>
        <v/>
      </c>
      <c r="K1459" t="str">
        <f>IF(AND(טבלה20[[#This Row],[CycleNumber]]&gt;B1458,טבלה20[[#This Row],[CycleNumber]]&gt;2),IF(טבלה20[[#This Row],[דילוג]]=1,1,IF(MAX(K1457:K1458)=1,1,IF(טבלה20[[#This Row],[LengthofCycle]]-F1458&lt;&gt;טבלה20[[#This Row],[הפרש קבוע אחרון]],0,""))),"")</f>
        <v/>
      </c>
      <c r="L1459" t="str">
        <f>IF(טבלה20[[#This Row],[CycleNumber]]&lt;3,"",IF(טבלה20[[#This Row],[דילוג]]=1,1,IF(L1458="","",IF(טבלה20[[#This Row],[LengthofCycle]]-F1458=טבלה20[[#This Row],[הפרש קבוע אחרון]],1,IF(L1458+1&gt;3,"",L1458+1)))))</f>
        <v/>
      </c>
      <c r="M1459" t="str">
        <f>IF(AND(טבלה20[[#This Row],[פעילות]]=1,L1460=2,L1461=1,B1461&gt;טבלה20[[#This Row],[CycleNumber]]),1,"")</f>
        <v/>
      </c>
      <c r="N1459" t="str">
        <f>IF(AND(טבלה20[[#This Row],[האם יש לאישה וסת דילוג?]]=1,טבלה20[[#This Row],[CycleNumber]]&gt;5),IF(AND(טבלה20[[#This Row],[LengthofCycle]]=F1456,F1458=F1455,F1457=F1454),1,""),"")</f>
        <v/>
      </c>
      <c r="O1459" t="str">
        <f>IF(OR(טבלה20[[#This Row],[פעילות]]="",L1458=""),"",IF(טבלה20[[#This Row],[פעילות]]=1,1,0))</f>
        <v/>
      </c>
      <c r="P1459" t="str">
        <f>IF(AND(טבלה20[[#This Row],[הפרש קבוע אחרון]]&lt;&gt;"",טבלה20[[#This Row],[CycleNumber]]&lt;B1460,B1460&lt;&gt;"",טבלה20[[#This Row],[פעילות]]&lt;4),IF(F1460-טבלה20[[#This Row],[LengthofCycle]]=טבלה20[[#This Row],[הפרש קבוע אחרון]],1,0),"")</f>
        <v/>
      </c>
      <c r="Q1459" s="14" t="str">
        <f>IF(טבלה20[[#This Row],[פעילות]]="","",IF(OR(Q1458="",AND(טבלה20[[#This Row],[דילוג]]=1,L1458=3)),1,Q1458+1))</f>
        <v/>
      </c>
      <c r="R1459" s="14" t="str">
        <f>IF(AND(טבלה20[[#This Row],[מחזורי פעילות]]=3,H1460=1,טבלה20[[#This Row],[הפרש קבוע אחרון]]&lt;&gt;J1460),1,"")</f>
        <v/>
      </c>
      <c r="S1459" s="14" t="str">
        <f>IF(AND(טבלה20[[#This Row],[מחזורי פעילות]]=3,H1460=1,טבלה20[[#This Row],[הפרש קבוע אחרון]]=J1460),1,"")</f>
        <v/>
      </c>
      <c r="T1459" s="14" t="str">
        <f>IF(AND(טבלה20[[#This Row],[דילוג]]=1,טבלה20[[#This Row],[הפרש קבוע אחרון]]=J1458,טבלה20[[#This Row],[מחזורי פעילות]]&gt;1),1,"")</f>
        <v/>
      </c>
      <c r="U1459" s="14" t="str">
        <f>IF(OR(AND(טבלה20[[#This Row],[מחזורי פעילות]]&lt;&gt;"",Q1460=""),AND(טבלה20[[#This Row],[פעילות]]=3,Q1460=1)),טבלה20[[#This Row],[מחזורי פעילות]],"")</f>
        <v/>
      </c>
      <c r="V1459" s="14" t="str">
        <f>IF(טבלה20[[#This Row],[באיזה מחזור נעקר אחרי קביעה?]]&lt;&gt;"",1,"")</f>
        <v/>
      </c>
      <c r="W1459" s="14" t="str">
        <f>IF(AND(טבלה20[[#This Row],[באיזה מחזור נעקר אחרי קביעה?]]&lt;&gt;"",טבלה20[[#This Row],[CycleNumber]]&gt;B1460),טבלה20[[#This Row],[באיזה מחזור נעקר אחרי קביעה?]],"")</f>
        <v/>
      </c>
      <c r="X1459" s="14" t="str">
        <f>IF(AND(טבלה20[[#This Row],[הפרש קבוע אחרון]]&lt;&gt;"",J1458=""),טבלה20[[#This Row],[CycleNumber]],"")</f>
        <v/>
      </c>
      <c r="Y1459" s="14" t="str">
        <f>IF(OR(טבלה20[[#This Row],[CycleNumber]]&gt;B1460,B1460=""),טבלה20[[#This Row],[CycleNumber]],"")</f>
        <v/>
      </c>
      <c r="Z14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59" t="s">
        <v>117</v>
      </c>
      <c r="AS1459">
        <v>1</v>
      </c>
      <c r="AT1459">
        <v>32</v>
      </c>
      <c r="AU1459" t="str">
        <f t="shared" si="47"/>
        <v/>
      </c>
      <c r="AV1459" t="str">
        <f t="shared" si="48"/>
        <v/>
      </c>
    </row>
    <row r="1460" spans="1:48" x14ac:dyDescent="0.25">
      <c r="A1460" t="s">
        <v>117</v>
      </c>
      <c r="B1460">
        <v>3</v>
      </c>
      <c r="C1460">
        <v>0</v>
      </c>
      <c r="D1460">
        <v>1</v>
      </c>
      <c r="E1460">
        <v>0</v>
      </c>
      <c r="F1460">
        <v>32</v>
      </c>
      <c r="G1460">
        <f>טבלה20[[#This Row],[LengthofCycle]]+1</f>
        <v>33</v>
      </c>
      <c r="H1460" t="str">
        <f>IF(טבלה20[[#This Row],[CycleNumber]]&gt;2,IF(AND(טבלה20[[#This Row],[LengthofCycle]]-F1459=F1459-F1458,טבלה20[[#This Row],[LengthofCycle]]-F1459&lt;&gt;0),1,""),"")</f>
        <v/>
      </c>
      <c r="I1460" t="str">
        <f>IF(טבלה20[[#This Row],[דילוג]]=1,SUM(H1460:H1461),"")</f>
        <v/>
      </c>
      <c r="J1460" t="str">
        <f>IF(AND(טבלה20[[#This Row],[CycleNumber]]&gt;B1459,טבלה20[[#This Row],[CycleNumber]]&gt;2),IF(טבלה20[[#This Row],[דילוג]]=1,טבלה20[[#This Row],[LengthofCycle]]-F1459,J1459),"")</f>
        <v/>
      </c>
      <c r="K1460">
        <f>IF(AND(טבלה20[[#This Row],[CycleNumber]]&gt;B1459,טבלה20[[#This Row],[CycleNumber]]&gt;2),IF(טבלה20[[#This Row],[דילוג]]=1,1,IF(MAX(K1458:K1459)=1,1,IF(טבלה20[[#This Row],[LengthofCycle]]-F1459&lt;&gt;טבלה20[[#This Row],[הפרש קבוע אחרון]],0,""))),"")</f>
        <v>0</v>
      </c>
      <c r="L1460" t="str">
        <f>IF(טבלה20[[#This Row],[CycleNumber]]&lt;3,"",IF(טבלה20[[#This Row],[דילוג]]=1,1,IF(L1459="","",IF(טבלה20[[#This Row],[LengthofCycle]]-F1459=טבלה20[[#This Row],[הפרש קבוע אחרון]],1,IF(L1459+1&gt;3,"",L1459+1)))))</f>
        <v/>
      </c>
      <c r="M1460" t="str">
        <f>IF(AND(טבלה20[[#This Row],[פעילות]]=1,L1461=2,L1462=1,B1462&gt;טבלה20[[#This Row],[CycleNumber]]),1,"")</f>
        <v/>
      </c>
      <c r="N1460" t="str">
        <f>IF(AND(טבלה20[[#This Row],[האם יש לאישה וסת דילוג?]]=1,טבלה20[[#This Row],[CycleNumber]]&gt;5),IF(AND(טבלה20[[#This Row],[LengthofCycle]]=F1457,F1459=F1456,F1458=F1455),1,""),"")</f>
        <v/>
      </c>
      <c r="O1460" t="str">
        <f>IF(OR(טבלה20[[#This Row],[פעילות]]="",L1459=""),"",IF(טבלה20[[#This Row],[פעילות]]=1,1,0))</f>
        <v/>
      </c>
      <c r="P1460" t="str">
        <f>IF(AND(טבלה20[[#This Row],[הפרש קבוע אחרון]]&lt;&gt;"",טבלה20[[#This Row],[CycleNumber]]&lt;B1461,B1461&lt;&gt;"",טבלה20[[#This Row],[פעילות]]&lt;4),IF(F1461-טבלה20[[#This Row],[LengthofCycle]]=טבלה20[[#This Row],[הפרש קבוע אחרון]],1,0),"")</f>
        <v/>
      </c>
      <c r="Q1460" s="14" t="str">
        <f>IF(טבלה20[[#This Row],[פעילות]]="","",IF(OR(Q1459="",AND(טבלה20[[#This Row],[דילוג]]=1,L1459=3)),1,Q1459+1))</f>
        <v/>
      </c>
      <c r="R1460" s="14" t="str">
        <f>IF(AND(טבלה20[[#This Row],[מחזורי פעילות]]=3,H1461=1,טבלה20[[#This Row],[הפרש קבוע אחרון]]&lt;&gt;J1461),1,"")</f>
        <v/>
      </c>
      <c r="S1460" s="14" t="str">
        <f>IF(AND(טבלה20[[#This Row],[מחזורי פעילות]]=3,H1461=1,טבלה20[[#This Row],[הפרש קבוע אחרון]]=J1461),1,"")</f>
        <v/>
      </c>
      <c r="T1460" s="14" t="str">
        <f>IF(AND(טבלה20[[#This Row],[דילוג]]=1,טבלה20[[#This Row],[הפרש קבוע אחרון]]=J1459,טבלה20[[#This Row],[מחזורי פעילות]]&gt;1),1,"")</f>
        <v/>
      </c>
      <c r="U1460" s="14" t="str">
        <f>IF(OR(AND(טבלה20[[#This Row],[מחזורי פעילות]]&lt;&gt;"",Q1461=""),AND(טבלה20[[#This Row],[פעילות]]=3,Q1461=1)),טבלה20[[#This Row],[מחזורי פעילות]],"")</f>
        <v/>
      </c>
      <c r="V1460" s="14" t="str">
        <f>IF(טבלה20[[#This Row],[באיזה מחזור נעקר אחרי קביעה?]]&lt;&gt;"",1,"")</f>
        <v/>
      </c>
      <c r="W1460" s="14" t="str">
        <f>IF(AND(טבלה20[[#This Row],[באיזה מחזור נעקר אחרי קביעה?]]&lt;&gt;"",טבלה20[[#This Row],[CycleNumber]]&gt;B1461),טבלה20[[#This Row],[באיזה מחזור נעקר אחרי קביעה?]],"")</f>
        <v/>
      </c>
      <c r="X1460" s="14" t="str">
        <f>IF(AND(טבלה20[[#This Row],[הפרש קבוע אחרון]]&lt;&gt;"",J1459=""),טבלה20[[#This Row],[CycleNumber]],"")</f>
        <v/>
      </c>
      <c r="Y1460" s="14" t="str">
        <f>IF(OR(טבלה20[[#This Row],[CycleNumber]]&gt;B1461,B1461=""),טבלה20[[#This Row],[CycleNumber]],"")</f>
        <v/>
      </c>
      <c r="Z14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0" t="s">
        <v>117</v>
      </c>
      <c r="AS1460">
        <v>2</v>
      </c>
      <c r="AT1460">
        <v>31</v>
      </c>
      <c r="AU1460" t="str">
        <f t="shared" si="47"/>
        <v/>
      </c>
      <c r="AV1460" t="str">
        <f t="shared" si="48"/>
        <v/>
      </c>
    </row>
    <row r="1461" spans="1:48" x14ac:dyDescent="0.25">
      <c r="A1461" t="s">
        <v>117</v>
      </c>
      <c r="B1461">
        <v>4</v>
      </c>
      <c r="C1461">
        <v>0</v>
      </c>
      <c r="D1461">
        <v>1</v>
      </c>
      <c r="E1461">
        <v>0</v>
      </c>
      <c r="F1461">
        <v>32</v>
      </c>
      <c r="G1461">
        <f>טבלה20[[#This Row],[LengthofCycle]]+1</f>
        <v>33</v>
      </c>
      <c r="H1461" t="str">
        <f>IF(טבלה20[[#This Row],[CycleNumber]]&gt;2,IF(AND(טבלה20[[#This Row],[LengthofCycle]]-F1460=F1460-F1459,טבלה20[[#This Row],[LengthofCycle]]-F1460&lt;&gt;0),1,""),"")</f>
        <v/>
      </c>
      <c r="I1461" t="str">
        <f>IF(טבלה20[[#This Row],[דילוג]]=1,SUM(H1461:H1462),"")</f>
        <v/>
      </c>
      <c r="J1461" t="str">
        <f>IF(AND(טבלה20[[#This Row],[CycleNumber]]&gt;B1460,טבלה20[[#This Row],[CycleNumber]]&gt;2),IF(טבלה20[[#This Row],[דילוג]]=1,טבלה20[[#This Row],[LengthofCycle]]-F1460,J1460),"")</f>
        <v/>
      </c>
      <c r="K1461">
        <f>IF(AND(טבלה20[[#This Row],[CycleNumber]]&gt;B1460,טבלה20[[#This Row],[CycleNumber]]&gt;2),IF(טבלה20[[#This Row],[דילוג]]=1,1,IF(MAX(K1459:K1460)=1,1,IF(טבלה20[[#This Row],[LengthofCycle]]-F1460&lt;&gt;טבלה20[[#This Row],[הפרש קבוע אחרון]],0,""))),"")</f>
        <v>0</v>
      </c>
      <c r="L1461" t="str">
        <f>IF(טבלה20[[#This Row],[CycleNumber]]&lt;3,"",IF(טבלה20[[#This Row],[דילוג]]=1,1,IF(L1460="","",IF(טבלה20[[#This Row],[LengthofCycle]]-F1460=טבלה20[[#This Row],[הפרש קבוע אחרון]],1,IF(L1460+1&gt;3,"",L1460+1)))))</f>
        <v/>
      </c>
      <c r="M1461" t="str">
        <f>IF(AND(טבלה20[[#This Row],[פעילות]]=1,L1462=2,L1463=1,B1463&gt;טבלה20[[#This Row],[CycleNumber]]),1,"")</f>
        <v/>
      </c>
      <c r="N1461" t="str">
        <f>IF(AND(טבלה20[[#This Row],[האם יש לאישה וסת דילוג?]]=1,טבלה20[[#This Row],[CycleNumber]]&gt;5),IF(AND(טבלה20[[#This Row],[LengthofCycle]]=F1458,F1460=F1457,F1459=F1456),1,""),"")</f>
        <v/>
      </c>
      <c r="O1461" t="str">
        <f>IF(OR(טבלה20[[#This Row],[פעילות]]="",L1460=""),"",IF(טבלה20[[#This Row],[פעילות]]=1,1,0))</f>
        <v/>
      </c>
      <c r="P1461" t="str">
        <f>IF(AND(טבלה20[[#This Row],[הפרש קבוע אחרון]]&lt;&gt;"",טבלה20[[#This Row],[CycleNumber]]&lt;B1462,B1462&lt;&gt;"",טבלה20[[#This Row],[פעילות]]&lt;4),IF(F1462-טבלה20[[#This Row],[LengthofCycle]]=טבלה20[[#This Row],[הפרש קבוע אחרון]],1,0),"")</f>
        <v/>
      </c>
      <c r="Q1461" s="14" t="str">
        <f>IF(טבלה20[[#This Row],[פעילות]]="","",IF(OR(Q1460="",AND(טבלה20[[#This Row],[דילוג]]=1,L1460=3)),1,Q1460+1))</f>
        <v/>
      </c>
      <c r="R1461" s="14" t="str">
        <f>IF(AND(טבלה20[[#This Row],[מחזורי פעילות]]=3,H1462=1,טבלה20[[#This Row],[הפרש קבוע אחרון]]&lt;&gt;J1462),1,"")</f>
        <v/>
      </c>
      <c r="S1461" s="14" t="str">
        <f>IF(AND(טבלה20[[#This Row],[מחזורי פעילות]]=3,H1462=1,טבלה20[[#This Row],[הפרש קבוע אחרון]]=J1462),1,"")</f>
        <v/>
      </c>
      <c r="T1461" s="14" t="str">
        <f>IF(AND(טבלה20[[#This Row],[דילוג]]=1,טבלה20[[#This Row],[הפרש קבוע אחרון]]=J1460,טבלה20[[#This Row],[מחזורי פעילות]]&gt;1),1,"")</f>
        <v/>
      </c>
      <c r="U1461" s="14" t="str">
        <f>IF(OR(AND(טבלה20[[#This Row],[מחזורי פעילות]]&lt;&gt;"",Q1462=""),AND(טבלה20[[#This Row],[פעילות]]=3,Q1462=1)),טבלה20[[#This Row],[מחזורי פעילות]],"")</f>
        <v/>
      </c>
      <c r="V1461" s="14" t="str">
        <f>IF(טבלה20[[#This Row],[באיזה מחזור נעקר אחרי קביעה?]]&lt;&gt;"",1,"")</f>
        <v/>
      </c>
      <c r="W1461" s="14" t="str">
        <f>IF(AND(טבלה20[[#This Row],[באיזה מחזור נעקר אחרי קביעה?]]&lt;&gt;"",טבלה20[[#This Row],[CycleNumber]]&gt;B1462),טבלה20[[#This Row],[באיזה מחזור נעקר אחרי קביעה?]],"")</f>
        <v/>
      </c>
      <c r="X1461" s="14" t="str">
        <f>IF(AND(טבלה20[[#This Row],[הפרש קבוע אחרון]]&lt;&gt;"",J1460=""),טבלה20[[#This Row],[CycleNumber]],"")</f>
        <v/>
      </c>
      <c r="Y1461" s="14" t="str">
        <f>IF(OR(טבלה20[[#This Row],[CycleNumber]]&gt;B1462,B1462=""),טבלה20[[#This Row],[CycleNumber]],"")</f>
        <v/>
      </c>
      <c r="Z14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1" t="s">
        <v>117</v>
      </c>
      <c r="AS1461">
        <v>3</v>
      </c>
      <c r="AT1461">
        <v>32</v>
      </c>
      <c r="AU1461">
        <f t="shared" si="47"/>
        <v>0</v>
      </c>
      <c r="AV1461" t="str">
        <f t="shared" si="48"/>
        <v/>
      </c>
    </row>
    <row r="1462" spans="1:48" x14ac:dyDescent="0.25">
      <c r="A1462" t="s">
        <v>117</v>
      </c>
      <c r="B1462">
        <v>5</v>
      </c>
      <c r="C1462">
        <v>0</v>
      </c>
      <c r="D1462">
        <v>1</v>
      </c>
      <c r="E1462">
        <v>0</v>
      </c>
      <c r="F1462">
        <v>33</v>
      </c>
      <c r="G1462">
        <f>טבלה20[[#This Row],[LengthofCycle]]+1</f>
        <v>34</v>
      </c>
      <c r="H1462" t="str">
        <f>IF(טבלה20[[#This Row],[CycleNumber]]&gt;2,IF(AND(טבלה20[[#This Row],[LengthofCycle]]-F1461=F1461-F1460,טבלה20[[#This Row],[LengthofCycle]]-F1461&lt;&gt;0),1,""),"")</f>
        <v/>
      </c>
      <c r="I1462" t="str">
        <f>IF(טבלה20[[#This Row],[דילוג]]=1,SUM(H1462:H1463),"")</f>
        <v/>
      </c>
      <c r="J1462" t="str">
        <f>IF(AND(טבלה20[[#This Row],[CycleNumber]]&gt;B1461,טבלה20[[#This Row],[CycleNumber]]&gt;2),IF(טבלה20[[#This Row],[דילוג]]=1,טבלה20[[#This Row],[LengthofCycle]]-F1461,J1461),"")</f>
        <v/>
      </c>
      <c r="K1462">
        <f>IF(AND(טבלה20[[#This Row],[CycleNumber]]&gt;B1461,טבלה20[[#This Row],[CycleNumber]]&gt;2),IF(טבלה20[[#This Row],[דילוג]]=1,1,IF(MAX(K1460:K1461)=1,1,IF(טבלה20[[#This Row],[LengthofCycle]]-F1461&lt;&gt;טבלה20[[#This Row],[הפרש קבוע אחרון]],0,""))),"")</f>
        <v>0</v>
      </c>
      <c r="L1462" t="str">
        <f>IF(טבלה20[[#This Row],[CycleNumber]]&lt;3,"",IF(טבלה20[[#This Row],[דילוג]]=1,1,IF(L1461="","",IF(טבלה20[[#This Row],[LengthofCycle]]-F1461=טבלה20[[#This Row],[הפרש קבוע אחרון]],1,IF(L1461+1&gt;3,"",L1461+1)))))</f>
        <v/>
      </c>
      <c r="M1462" t="str">
        <f>IF(AND(טבלה20[[#This Row],[פעילות]]=1,L1463=2,L1464=1,B1464&gt;טבלה20[[#This Row],[CycleNumber]]),1,"")</f>
        <v/>
      </c>
      <c r="N1462" t="str">
        <f>IF(AND(טבלה20[[#This Row],[האם יש לאישה וסת דילוג?]]=1,טבלה20[[#This Row],[CycleNumber]]&gt;5),IF(AND(טבלה20[[#This Row],[LengthofCycle]]=F1459,F1461=F1458,F1460=F1457),1,""),"")</f>
        <v/>
      </c>
      <c r="O1462" t="str">
        <f>IF(OR(טבלה20[[#This Row],[פעילות]]="",L1461=""),"",IF(טבלה20[[#This Row],[פעילות]]=1,1,0))</f>
        <v/>
      </c>
      <c r="P1462" t="str">
        <f>IF(AND(טבלה20[[#This Row],[הפרש קבוע אחרון]]&lt;&gt;"",טבלה20[[#This Row],[CycleNumber]]&lt;B1463,B1463&lt;&gt;"",טבלה20[[#This Row],[פעילות]]&lt;4),IF(F1463-טבלה20[[#This Row],[LengthofCycle]]=טבלה20[[#This Row],[הפרש קבוע אחרון]],1,0),"")</f>
        <v/>
      </c>
      <c r="Q1462" s="14" t="str">
        <f>IF(טבלה20[[#This Row],[פעילות]]="","",IF(OR(Q1461="",AND(טבלה20[[#This Row],[דילוג]]=1,L1461=3)),1,Q1461+1))</f>
        <v/>
      </c>
      <c r="R1462" s="14" t="str">
        <f>IF(AND(טבלה20[[#This Row],[מחזורי פעילות]]=3,H1463=1,טבלה20[[#This Row],[הפרש קבוע אחרון]]&lt;&gt;J1463),1,"")</f>
        <v/>
      </c>
      <c r="S1462" s="14" t="str">
        <f>IF(AND(טבלה20[[#This Row],[מחזורי פעילות]]=3,H1463=1,טבלה20[[#This Row],[הפרש קבוע אחרון]]=J1463),1,"")</f>
        <v/>
      </c>
      <c r="T1462" s="14" t="str">
        <f>IF(AND(טבלה20[[#This Row],[דילוג]]=1,טבלה20[[#This Row],[הפרש קבוע אחרון]]=J1461,טבלה20[[#This Row],[מחזורי פעילות]]&gt;1),1,"")</f>
        <v/>
      </c>
      <c r="U1462" s="14" t="str">
        <f>IF(OR(AND(טבלה20[[#This Row],[מחזורי פעילות]]&lt;&gt;"",Q1463=""),AND(טבלה20[[#This Row],[פעילות]]=3,Q1463=1)),טבלה20[[#This Row],[מחזורי פעילות]],"")</f>
        <v/>
      </c>
      <c r="V1462" s="14" t="str">
        <f>IF(טבלה20[[#This Row],[באיזה מחזור נעקר אחרי קביעה?]]&lt;&gt;"",1,"")</f>
        <v/>
      </c>
      <c r="W1462" s="14" t="str">
        <f>IF(AND(טבלה20[[#This Row],[באיזה מחזור נעקר אחרי קביעה?]]&lt;&gt;"",טבלה20[[#This Row],[CycleNumber]]&gt;B1463),טבלה20[[#This Row],[באיזה מחזור נעקר אחרי קביעה?]],"")</f>
        <v/>
      </c>
      <c r="X1462" s="14" t="str">
        <f>IF(AND(טבלה20[[#This Row],[הפרש קבוע אחרון]]&lt;&gt;"",J1461=""),טבלה20[[#This Row],[CycleNumber]],"")</f>
        <v/>
      </c>
      <c r="Y1462" s="14">
        <f>IF(OR(טבלה20[[#This Row],[CycleNumber]]&gt;B1463,B1463=""),טבלה20[[#This Row],[CycleNumber]],"")</f>
        <v>5</v>
      </c>
      <c r="Z14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2" t="s">
        <v>117</v>
      </c>
      <c r="AS1462">
        <v>4</v>
      </c>
      <c r="AT1462">
        <v>32</v>
      </c>
      <c r="AU1462">
        <f t="shared" si="47"/>
        <v>0</v>
      </c>
      <c r="AV1462" t="str">
        <f t="shared" si="48"/>
        <v/>
      </c>
    </row>
    <row r="1463" spans="1:48" x14ac:dyDescent="0.25">
      <c r="A1463" t="s">
        <v>118</v>
      </c>
      <c r="B1463">
        <v>1</v>
      </c>
      <c r="C1463">
        <v>0</v>
      </c>
      <c r="D1463">
        <v>1</v>
      </c>
      <c r="E1463">
        <v>0</v>
      </c>
      <c r="F1463">
        <v>38</v>
      </c>
      <c r="G1463">
        <f>טבלה20[[#This Row],[LengthofCycle]]+1</f>
        <v>39</v>
      </c>
      <c r="H1463" t="str">
        <f>IF(טבלה20[[#This Row],[CycleNumber]]&gt;2,IF(AND(טבלה20[[#This Row],[LengthofCycle]]-F1462=F1462-F1461,טבלה20[[#This Row],[LengthofCycle]]-F1462&lt;&gt;0),1,""),"")</f>
        <v/>
      </c>
      <c r="I1463" t="str">
        <f>IF(טבלה20[[#This Row],[דילוג]]=1,SUM(H1463:H1464),"")</f>
        <v/>
      </c>
      <c r="J1463" t="str">
        <f>IF(AND(טבלה20[[#This Row],[CycleNumber]]&gt;B1462,טבלה20[[#This Row],[CycleNumber]]&gt;2),IF(טבלה20[[#This Row],[דילוג]]=1,טבלה20[[#This Row],[LengthofCycle]]-F1462,J1462),"")</f>
        <v/>
      </c>
      <c r="K1463" t="str">
        <f>IF(AND(טבלה20[[#This Row],[CycleNumber]]&gt;B1462,טבלה20[[#This Row],[CycleNumber]]&gt;2),IF(טבלה20[[#This Row],[דילוג]]=1,1,IF(MAX(K1461:K1462)=1,1,IF(טבלה20[[#This Row],[LengthofCycle]]-F1462&lt;&gt;טבלה20[[#This Row],[הפרש קבוע אחרון]],0,""))),"")</f>
        <v/>
      </c>
      <c r="L1463" t="str">
        <f>IF(טבלה20[[#This Row],[CycleNumber]]&lt;3,"",IF(טבלה20[[#This Row],[דילוג]]=1,1,IF(L1462="","",IF(טבלה20[[#This Row],[LengthofCycle]]-F1462=טבלה20[[#This Row],[הפרש קבוע אחרון]],1,IF(L1462+1&gt;3,"",L1462+1)))))</f>
        <v/>
      </c>
      <c r="M1463" t="str">
        <f>IF(AND(טבלה20[[#This Row],[פעילות]]=1,L1464=2,L1465=1,B1465&gt;טבלה20[[#This Row],[CycleNumber]]),1,"")</f>
        <v/>
      </c>
      <c r="N1463" t="str">
        <f>IF(AND(טבלה20[[#This Row],[האם יש לאישה וסת דילוג?]]=1,טבלה20[[#This Row],[CycleNumber]]&gt;5),IF(AND(טבלה20[[#This Row],[LengthofCycle]]=F1460,F1462=F1459,F1461=F1458),1,""),"")</f>
        <v/>
      </c>
      <c r="O1463" t="str">
        <f>IF(OR(טבלה20[[#This Row],[פעילות]]="",L1462=""),"",IF(טבלה20[[#This Row],[פעילות]]=1,1,0))</f>
        <v/>
      </c>
      <c r="P1463" t="str">
        <f>IF(AND(טבלה20[[#This Row],[הפרש קבוע אחרון]]&lt;&gt;"",טבלה20[[#This Row],[CycleNumber]]&lt;B1464,B1464&lt;&gt;"",טבלה20[[#This Row],[פעילות]]&lt;4),IF(F1464-טבלה20[[#This Row],[LengthofCycle]]=טבלה20[[#This Row],[הפרש קבוע אחרון]],1,0),"")</f>
        <v/>
      </c>
      <c r="Q1463" s="14" t="str">
        <f>IF(טבלה20[[#This Row],[פעילות]]="","",IF(OR(Q1462="",AND(טבלה20[[#This Row],[דילוג]]=1,L1462=3)),1,Q1462+1))</f>
        <v/>
      </c>
      <c r="R1463" s="14" t="str">
        <f>IF(AND(טבלה20[[#This Row],[מחזורי פעילות]]=3,H1464=1,טבלה20[[#This Row],[הפרש קבוע אחרון]]&lt;&gt;J1464),1,"")</f>
        <v/>
      </c>
      <c r="S1463" s="14" t="str">
        <f>IF(AND(טבלה20[[#This Row],[מחזורי פעילות]]=3,H1464=1,טבלה20[[#This Row],[הפרש קבוע אחרון]]=J1464),1,"")</f>
        <v/>
      </c>
      <c r="T1463" s="14" t="str">
        <f>IF(AND(טבלה20[[#This Row],[דילוג]]=1,טבלה20[[#This Row],[הפרש קבוע אחרון]]=J1462,טבלה20[[#This Row],[מחזורי פעילות]]&gt;1),1,"")</f>
        <v/>
      </c>
      <c r="U1463" s="14" t="str">
        <f>IF(OR(AND(טבלה20[[#This Row],[מחזורי פעילות]]&lt;&gt;"",Q1464=""),AND(טבלה20[[#This Row],[פעילות]]=3,Q1464=1)),טבלה20[[#This Row],[מחזורי פעילות]],"")</f>
        <v/>
      </c>
      <c r="V1463" s="14" t="str">
        <f>IF(טבלה20[[#This Row],[באיזה מחזור נעקר אחרי קביעה?]]&lt;&gt;"",1,"")</f>
        <v/>
      </c>
      <c r="W1463" s="14" t="str">
        <f>IF(AND(טבלה20[[#This Row],[באיזה מחזור נעקר אחרי קביעה?]]&lt;&gt;"",טבלה20[[#This Row],[CycleNumber]]&gt;B1464),טבלה20[[#This Row],[באיזה מחזור נעקר אחרי קביעה?]],"")</f>
        <v/>
      </c>
      <c r="X1463" s="14" t="str">
        <f>IF(AND(טבלה20[[#This Row],[הפרש קבוע אחרון]]&lt;&gt;"",J1462=""),טבלה20[[#This Row],[CycleNumber]],"")</f>
        <v/>
      </c>
      <c r="Y1463" s="14" t="str">
        <f>IF(OR(טבלה20[[#This Row],[CycleNumber]]&gt;B1464,B1464=""),טבלה20[[#This Row],[CycleNumber]],"")</f>
        <v/>
      </c>
      <c r="Z14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3" t="s">
        <v>117</v>
      </c>
      <c r="AS1463">
        <v>5</v>
      </c>
      <c r="AT1463">
        <v>33</v>
      </c>
      <c r="AU1463">
        <f t="shared" si="47"/>
        <v>0</v>
      </c>
      <c r="AV1463" t="str">
        <f t="shared" si="48"/>
        <v/>
      </c>
    </row>
    <row r="1464" spans="1:48" x14ac:dyDescent="0.25">
      <c r="A1464" t="s">
        <v>118</v>
      </c>
      <c r="B1464">
        <v>2</v>
      </c>
      <c r="C1464">
        <v>0</v>
      </c>
      <c r="D1464">
        <v>0</v>
      </c>
      <c r="E1464">
        <v>0</v>
      </c>
      <c r="F1464">
        <v>32</v>
      </c>
      <c r="G1464">
        <f>טבלה20[[#This Row],[LengthofCycle]]+1</f>
        <v>33</v>
      </c>
      <c r="H1464" t="str">
        <f>IF(טבלה20[[#This Row],[CycleNumber]]&gt;2,IF(AND(טבלה20[[#This Row],[LengthofCycle]]-F1463=F1463-F1462,טבלה20[[#This Row],[LengthofCycle]]-F1463&lt;&gt;0),1,""),"")</f>
        <v/>
      </c>
      <c r="I1464" t="str">
        <f>IF(טבלה20[[#This Row],[דילוג]]=1,SUM(H1464:H1465),"")</f>
        <v/>
      </c>
      <c r="J1464" t="str">
        <f>IF(AND(טבלה20[[#This Row],[CycleNumber]]&gt;B1463,טבלה20[[#This Row],[CycleNumber]]&gt;2),IF(טבלה20[[#This Row],[דילוג]]=1,טבלה20[[#This Row],[LengthofCycle]]-F1463,J1463),"")</f>
        <v/>
      </c>
      <c r="K1464" t="str">
        <f>IF(AND(טבלה20[[#This Row],[CycleNumber]]&gt;B1463,טבלה20[[#This Row],[CycleNumber]]&gt;2),IF(טבלה20[[#This Row],[דילוג]]=1,1,IF(MAX(K1462:K1463)=1,1,IF(טבלה20[[#This Row],[LengthofCycle]]-F1463&lt;&gt;טבלה20[[#This Row],[הפרש קבוע אחרון]],0,""))),"")</f>
        <v/>
      </c>
      <c r="L1464" t="str">
        <f>IF(טבלה20[[#This Row],[CycleNumber]]&lt;3,"",IF(טבלה20[[#This Row],[דילוג]]=1,1,IF(L1463="","",IF(טבלה20[[#This Row],[LengthofCycle]]-F1463=טבלה20[[#This Row],[הפרש קבוע אחרון]],1,IF(L1463+1&gt;3,"",L1463+1)))))</f>
        <v/>
      </c>
      <c r="M1464" t="str">
        <f>IF(AND(טבלה20[[#This Row],[פעילות]]=1,L1465=2,L1466=1,B1466&gt;טבלה20[[#This Row],[CycleNumber]]),1,"")</f>
        <v/>
      </c>
      <c r="N1464" t="str">
        <f>IF(AND(טבלה20[[#This Row],[האם יש לאישה וסת דילוג?]]=1,טבלה20[[#This Row],[CycleNumber]]&gt;5),IF(AND(טבלה20[[#This Row],[LengthofCycle]]=F1461,F1463=F1460,F1462=F1459),1,""),"")</f>
        <v/>
      </c>
      <c r="O1464" t="str">
        <f>IF(OR(טבלה20[[#This Row],[פעילות]]="",L1463=""),"",IF(טבלה20[[#This Row],[פעילות]]=1,1,0))</f>
        <v/>
      </c>
      <c r="P1464" t="str">
        <f>IF(AND(טבלה20[[#This Row],[הפרש קבוע אחרון]]&lt;&gt;"",טבלה20[[#This Row],[CycleNumber]]&lt;B1465,B1465&lt;&gt;"",טבלה20[[#This Row],[פעילות]]&lt;4),IF(F1465-טבלה20[[#This Row],[LengthofCycle]]=טבלה20[[#This Row],[הפרש קבוע אחרון]],1,0),"")</f>
        <v/>
      </c>
      <c r="Q1464" s="14" t="str">
        <f>IF(טבלה20[[#This Row],[פעילות]]="","",IF(OR(Q1463="",AND(טבלה20[[#This Row],[דילוג]]=1,L1463=3)),1,Q1463+1))</f>
        <v/>
      </c>
      <c r="R1464" s="14" t="str">
        <f>IF(AND(טבלה20[[#This Row],[מחזורי פעילות]]=3,H1465=1,טבלה20[[#This Row],[הפרש קבוע אחרון]]&lt;&gt;J1465),1,"")</f>
        <v/>
      </c>
      <c r="S1464" s="14" t="str">
        <f>IF(AND(טבלה20[[#This Row],[מחזורי פעילות]]=3,H1465=1,טבלה20[[#This Row],[הפרש קבוע אחרון]]=J1465),1,"")</f>
        <v/>
      </c>
      <c r="T1464" s="14" t="str">
        <f>IF(AND(טבלה20[[#This Row],[דילוג]]=1,טבלה20[[#This Row],[הפרש קבוע אחרון]]=J1463,טבלה20[[#This Row],[מחזורי פעילות]]&gt;1),1,"")</f>
        <v/>
      </c>
      <c r="U1464" s="14" t="str">
        <f>IF(OR(AND(טבלה20[[#This Row],[מחזורי פעילות]]&lt;&gt;"",Q1465=""),AND(טבלה20[[#This Row],[פעילות]]=3,Q1465=1)),טבלה20[[#This Row],[מחזורי פעילות]],"")</f>
        <v/>
      </c>
      <c r="V1464" s="14" t="str">
        <f>IF(טבלה20[[#This Row],[באיזה מחזור נעקר אחרי קביעה?]]&lt;&gt;"",1,"")</f>
        <v/>
      </c>
      <c r="W1464" s="14" t="str">
        <f>IF(AND(טבלה20[[#This Row],[באיזה מחזור נעקר אחרי קביעה?]]&lt;&gt;"",טבלה20[[#This Row],[CycleNumber]]&gt;B1465),טבלה20[[#This Row],[באיזה מחזור נעקר אחרי קביעה?]],"")</f>
        <v/>
      </c>
      <c r="X1464" s="14" t="str">
        <f>IF(AND(טבלה20[[#This Row],[הפרש קבוע אחרון]]&lt;&gt;"",J1463=""),טבלה20[[#This Row],[CycleNumber]],"")</f>
        <v/>
      </c>
      <c r="Y1464" s="14" t="str">
        <f>IF(OR(טבלה20[[#This Row],[CycleNumber]]&gt;B1465,B1465=""),טבלה20[[#This Row],[CycleNumber]],"")</f>
        <v/>
      </c>
      <c r="Z146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4" t="s">
        <v>118</v>
      </c>
      <c r="AS1464">
        <v>1</v>
      </c>
      <c r="AT1464">
        <v>38</v>
      </c>
      <c r="AU1464" t="str">
        <f t="shared" si="47"/>
        <v/>
      </c>
      <c r="AV1464" t="str">
        <f t="shared" si="48"/>
        <v/>
      </c>
    </row>
    <row r="1465" spans="1:48" x14ac:dyDescent="0.25">
      <c r="A1465" t="s">
        <v>118</v>
      </c>
      <c r="B1465">
        <v>3</v>
      </c>
      <c r="C1465">
        <v>0</v>
      </c>
      <c r="D1465">
        <v>1</v>
      </c>
      <c r="E1465">
        <v>0</v>
      </c>
      <c r="F1465">
        <v>31</v>
      </c>
      <c r="G1465">
        <f>טבלה20[[#This Row],[LengthofCycle]]+1</f>
        <v>32</v>
      </c>
      <c r="H1465" t="str">
        <f>IF(טבלה20[[#This Row],[CycleNumber]]&gt;2,IF(AND(טבלה20[[#This Row],[LengthofCycle]]-F1464=F1464-F1463,טבלה20[[#This Row],[LengthofCycle]]-F1464&lt;&gt;0),1,""),"")</f>
        <v/>
      </c>
      <c r="I1465" t="str">
        <f>IF(טבלה20[[#This Row],[דילוג]]=1,SUM(H1465:H1466),"")</f>
        <v/>
      </c>
      <c r="J1465" t="str">
        <f>IF(AND(טבלה20[[#This Row],[CycleNumber]]&gt;B1464,טבלה20[[#This Row],[CycleNumber]]&gt;2),IF(טבלה20[[#This Row],[דילוג]]=1,טבלה20[[#This Row],[LengthofCycle]]-F1464,J1464),"")</f>
        <v/>
      </c>
      <c r="K1465">
        <f>IF(AND(טבלה20[[#This Row],[CycleNumber]]&gt;B1464,טבלה20[[#This Row],[CycleNumber]]&gt;2),IF(טבלה20[[#This Row],[דילוג]]=1,1,IF(MAX(K1463:K1464)=1,1,IF(טבלה20[[#This Row],[LengthofCycle]]-F1464&lt;&gt;טבלה20[[#This Row],[הפרש קבוע אחרון]],0,""))),"")</f>
        <v>0</v>
      </c>
      <c r="L1465" t="str">
        <f>IF(טבלה20[[#This Row],[CycleNumber]]&lt;3,"",IF(טבלה20[[#This Row],[דילוג]]=1,1,IF(L1464="","",IF(טבלה20[[#This Row],[LengthofCycle]]-F1464=טבלה20[[#This Row],[הפרש קבוע אחרון]],1,IF(L1464+1&gt;3,"",L1464+1)))))</f>
        <v/>
      </c>
      <c r="M1465" t="str">
        <f>IF(AND(טבלה20[[#This Row],[פעילות]]=1,L1466=2,L1467=1,B1467&gt;טבלה20[[#This Row],[CycleNumber]]),1,"")</f>
        <v/>
      </c>
      <c r="N1465" t="str">
        <f>IF(AND(טבלה20[[#This Row],[האם יש לאישה וסת דילוג?]]=1,טבלה20[[#This Row],[CycleNumber]]&gt;5),IF(AND(טבלה20[[#This Row],[LengthofCycle]]=F1462,F1464=F1461,F1463=F1460),1,""),"")</f>
        <v/>
      </c>
      <c r="O1465" t="str">
        <f>IF(OR(טבלה20[[#This Row],[פעילות]]="",L1464=""),"",IF(טבלה20[[#This Row],[פעילות]]=1,1,0))</f>
        <v/>
      </c>
      <c r="P1465" t="str">
        <f>IF(AND(טבלה20[[#This Row],[הפרש קבוע אחרון]]&lt;&gt;"",טבלה20[[#This Row],[CycleNumber]]&lt;B1466,B1466&lt;&gt;"",טבלה20[[#This Row],[פעילות]]&lt;4),IF(F1466-טבלה20[[#This Row],[LengthofCycle]]=טבלה20[[#This Row],[הפרש קבוע אחרון]],1,0),"")</f>
        <v/>
      </c>
      <c r="Q1465" s="14" t="str">
        <f>IF(טבלה20[[#This Row],[פעילות]]="","",IF(OR(Q1464="",AND(טבלה20[[#This Row],[דילוג]]=1,L1464=3)),1,Q1464+1))</f>
        <v/>
      </c>
      <c r="R1465" s="14" t="str">
        <f>IF(AND(טבלה20[[#This Row],[מחזורי פעילות]]=3,H1466=1,טבלה20[[#This Row],[הפרש קבוע אחרון]]&lt;&gt;J1466),1,"")</f>
        <v/>
      </c>
      <c r="S1465" s="14" t="str">
        <f>IF(AND(טבלה20[[#This Row],[מחזורי פעילות]]=3,H1466=1,טבלה20[[#This Row],[הפרש קבוע אחרון]]=J1466),1,"")</f>
        <v/>
      </c>
      <c r="T1465" s="14" t="str">
        <f>IF(AND(טבלה20[[#This Row],[דילוג]]=1,טבלה20[[#This Row],[הפרש קבוע אחרון]]=J1464,טבלה20[[#This Row],[מחזורי פעילות]]&gt;1),1,"")</f>
        <v/>
      </c>
      <c r="U1465" s="14" t="str">
        <f>IF(OR(AND(טבלה20[[#This Row],[מחזורי פעילות]]&lt;&gt;"",Q1466=""),AND(טבלה20[[#This Row],[פעילות]]=3,Q1466=1)),טבלה20[[#This Row],[מחזורי פעילות]],"")</f>
        <v/>
      </c>
      <c r="V1465" s="14" t="str">
        <f>IF(טבלה20[[#This Row],[באיזה מחזור נעקר אחרי קביעה?]]&lt;&gt;"",1,"")</f>
        <v/>
      </c>
      <c r="W1465" s="14" t="str">
        <f>IF(AND(טבלה20[[#This Row],[באיזה מחזור נעקר אחרי קביעה?]]&lt;&gt;"",טבלה20[[#This Row],[CycleNumber]]&gt;B1466),טבלה20[[#This Row],[באיזה מחזור נעקר אחרי קביעה?]],"")</f>
        <v/>
      </c>
      <c r="X1465" s="14" t="str">
        <f>IF(AND(טבלה20[[#This Row],[הפרש קבוע אחרון]]&lt;&gt;"",J1464=""),טבלה20[[#This Row],[CycleNumber]],"")</f>
        <v/>
      </c>
      <c r="Y1465" s="14" t="str">
        <f>IF(OR(טבלה20[[#This Row],[CycleNumber]]&gt;B1466,B1466=""),טבלה20[[#This Row],[CycleNumber]],"")</f>
        <v/>
      </c>
      <c r="Z146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5" t="s">
        <v>118</v>
      </c>
      <c r="AS1465">
        <v>2</v>
      </c>
      <c r="AT1465">
        <v>32</v>
      </c>
      <c r="AU1465" t="str">
        <f t="shared" si="47"/>
        <v/>
      </c>
      <c r="AV1465" t="str">
        <f t="shared" si="48"/>
        <v/>
      </c>
    </row>
    <row r="1466" spans="1:48" x14ac:dyDescent="0.25">
      <c r="A1466" t="s">
        <v>118</v>
      </c>
      <c r="B1466">
        <v>4</v>
      </c>
      <c r="C1466">
        <v>0</v>
      </c>
      <c r="D1466">
        <v>1</v>
      </c>
      <c r="E1466">
        <v>0</v>
      </c>
      <c r="F1466">
        <v>38</v>
      </c>
      <c r="G1466">
        <f>טבלה20[[#This Row],[LengthofCycle]]+1</f>
        <v>39</v>
      </c>
      <c r="H1466" t="str">
        <f>IF(טבלה20[[#This Row],[CycleNumber]]&gt;2,IF(AND(טבלה20[[#This Row],[LengthofCycle]]-F1465=F1465-F1464,טבלה20[[#This Row],[LengthofCycle]]-F1465&lt;&gt;0),1,""),"")</f>
        <v/>
      </c>
      <c r="I1466" t="str">
        <f>IF(טבלה20[[#This Row],[דילוג]]=1,SUM(H1466:H1467),"")</f>
        <v/>
      </c>
      <c r="J1466" t="str">
        <f>IF(AND(טבלה20[[#This Row],[CycleNumber]]&gt;B1465,טבלה20[[#This Row],[CycleNumber]]&gt;2),IF(טבלה20[[#This Row],[דילוג]]=1,טבלה20[[#This Row],[LengthofCycle]]-F1465,J1465),"")</f>
        <v/>
      </c>
      <c r="K1466">
        <f>IF(AND(טבלה20[[#This Row],[CycleNumber]]&gt;B1465,טבלה20[[#This Row],[CycleNumber]]&gt;2),IF(טבלה20[[#This Row],[דילוג]]=1,1,IF(MAX(K1464:K1465)=1,1,IF(טבלה20[[#This Row],[LengthofCycle]]-F1465&lt;&gt;טבלה20[[#This Row],[הפרש קבוע אחרון]],0,""))),"")</f>
        <v>0</v>
      </c>
      <c r="L1466" t="str">
        <f>IF(טבלה20[[#This Row],[CycleNumber]]&lt;3,"",IF(טבלה20[[#This Row],[דילוג]]=1,1,IF(L1465="","",IF(טבלה20[[#This Row],[LengthofCycle]]-F1465=טבלה20[[#This Row],[הפרש קבוע אחרון]],1,IF(L1465+1&gt;3,"",L1465+1)))))</f>
        <v/>
      </c>
      <c r="M1466" t="str">
        <f>IF(AND(טבלה20[[#This Row],[פעילות]]=1,L1467=2,L1468=1,B1468&gt;טבלה20[[#This Row],[CycleNumber]]),1,"")</f>
        <v/>
      </c>
      <c r="N1466" t="str">
        <f>IF(AND(טבלה20[[#This Row],[האם יש לאישה וסת דילוג?]]=1,טבלה20[[#This Row],[CycleNumber]]&gt;5),IF(AND(טבלה20[[#This Row],[LengthofCycle]]=F1463,F1465=F1462,F1464=F1461),1,""),"")</f>
        <v/>
      </c>
      <c r="O1466" t="str">
        <f>IF(OR(טבלה20[[#This Row],[פעילות]]="",L1465=""),"",IF(טבלה20[[#This Row],[פעילות]]=1,1,0))</f>
        <v/>
      </c>
      <c r="P1466" t="str">
        <f>IF(AND(טבלה20[[#This Row],[הפרש קבוע אחרון]]&lt;&gt;"",טבלה20[[#This Row],[CycleNumber]]&lt;B1467,B1467&lt;&gt;"",טבלה20[[#This Row],[פעילות]]&lt;4),IF(F1467-טבלה20[[#This Row],[LengthofCycle]]=טבלה20[[#This Row],[הפרש קבוע אחרון]],1,0),"")</f>
        <v/>
      </c>
      <c r="Q1466" s="14" t="str">
        <f>IF(טבלה20[[#This Row],[פעילות]]="","",IF(OR(Q1465="",AND(טבלה20[[#This Row],[דילוג]]=1,L1465=3)),1,Q1465+1))</f>
        <v/>
      </c>
      <c r="R1466" s="14" t="str">
        <f>IF(AND(טבלה20[[#This Row],[מחזורי פעילות]]=3,H1467=1,טבלה20[[#This Row],[הפרש קבוע אחרון]]&lt;&gt;J1467),1,"")</f>
        <v/>
      </c>
      <c r="S1466" s="14" t="str">
        <f>IF(AND(טבלה20[[#This Row],[מחזורי פעילות]]=3,H1467=1,טבלה20[[#This Row],[הפרש קבוע אחרון]]=J1467),1,"")</f>
        <v/>
      </c>
      <c r="T1466" s="14" t="str">
        <f>IF(AND(טבלה20[[#This Row],[דילוג]]=1,טבלה20[[#This Row],[הפרש קבוע אחרון]]=J1465,טבלה20[[#This Row],[מחזורי פעילות]]&gt;1),1,"")</f>
        <v/>
      </c>
      <c r="U1466" s="14" t="str">
        <f>IF(OR(AND(טבלה20[[#This Row],[מחזורי פעילות]]&lt;&gt;"",Q1467=""),AND(טבלה20[[#This Row],[פעילות]]=3,Q1467=1)),טבלה20[[#This Row],[מחזורי פעילות]],"")</f>
        <v/>
      </c>
      <c r="V1466" s="14" t="str">
        <f>IF(טבלה20[[#This Row],[באיזה מחזור נעקר אחרי קביעה?]]&lt;&gt;"",1,"")</f>
        <v/>
      </c>
      <c r="W1466" s="14" t="str">
        <f>IF(AND(טבלה20[[#This Row],[באיזה מחזור נעקר אחרי קביעה?]]&lt;&gt;"",טבלה20[[#This Row],[CycleNumber]]&gt;B1467),טבלה20[[#This Row],[באיזה מחזור נעקר אחרי קביעה?]],"")</f>
        <v/>
      </c>
      <c r="X1466" s="14" t="str">
        <f>IF(AND(טבלה20[[#This Row],[הפרש קבוע אחרון]]&lt;&gt;"",J1465=""),טבלה20[[#This Row],[CycleNumber]],"")</f>
        <v/>
      </c>
      <c r="Y1466" s="14" t="str">
        <f>IF(OR(טבלה20[[#This Row],[CycleNumber]]&gt;B1467,B1467=""),טבלה20[[#This Row],[CycleNumber]],"")</f>
        <v/>
      </c>
      <c r="Z146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6" t="s">
        <v>118</v>
      </c>
      <c r="AS1466">
        <v>3</v>
      </c>
      <c r="AT1466">
        <v>31</v>
      </c>
      <c r="AU1466">
        <f t="shared" si="47"/>
        <v>0</v>
      </c>
      <c r="AV1466" t="str">
        <f t="shared" si="48"/>
        <v/>
      </c>
    </row>
    <row r="1467" spans="1:48" x14ac:dyDescent="0.25">
      <c r="A1467" t="s">
        <v>118</v>
      </c>
      <c r="B1467">
        <v>5</v>
      </c>
      <c r="C1467">
        <v>0</v>
      </c>
      <c r="D1467">
        <v>1</v>
      </c>
      <c r="E1467">
        <v>0</v>
      </c>
      <c r="F1467">
        <v>33</v>
      </c>
      <c r="G1467">
        <f>טבלה20[[#This Row],[LengthofCycle]]+1</f>
        <v>34</v>
      </c>
      <c r="H1467" t="str">
        <f>IF(טבלה20[[#This Row],[CycleNumber]]&gt;2,IF(AND(טבלה20[[#This Row],[LengthofCycle]]-F1466=F1466-F1465,טבלה20[[#This Row],[LengthofCycle]]-F1466&lt;&gt;0),1,""),"")</f>
        <v/>
      </c>
      <c r="I1467" t="str">
        <f>IF(טבלה20[[#This Row],[דילוג]]=1,SUM(H1467:H1468),"")</f>
        <v/>
      </c>
      <c r="J1467" t="str">
        <f>IF(AND(טבלה20[[#This Row],[CycleNumber]]&gt;B1466,טבלה20[[#This Row],[CycleNumber]]&gt;2),IF(טבלה20[[#This Row],[דילוג]]=1,טבלה20[[#This Row],[LengthofCycle]]-F1466,J1466),"")</f>
        <v/>
      </c>
      <c r="K1467">
        <f>IF(AND(טבלה20[[#This Row],[CycleNumber]]&gt;B1466,טבלה20[[#This Row],[CycleNumber]]&gt;2),IF(טבלה20[[#This Row],[דילוג]]=1,1,IF(MAX(K1465:K1466)=1,1,IF(טבלה20[[#This Row],[LengthofCycle]]-F1466&lt;&gt;טבלה20[[#This Row],[הפרש קבוע אחרון]],0,""))),"")</f>
        <v>0</v>
      </c>
      <c r="L1467" t="str">
        <f>IF(טבלה20[[#This Row],[CycleNumber]]&lt;3,"",IF(טבלה20[[#This Row],[דילוג]]=1,1,IF(L1466="","",IF(טבלה20[[#This Row],[LengthofCycle]]-F1466=טבלה20[[#This Row],[הפרש קבוע אחרון]],1,IF(L1466+1&gt;3,"",L1466+1)))))</f>
        <v/>
      </c>
      <c r="M1467" t="str">
        <f>IF(AND(טבלה20[[#This Row],[פעילות]]=1,L1468=2,L1469=1,B1469&gt;טבלה20[[#This Row],[CycleNumber]]),1,"")</f>
        <v/>
      </c>
      <c r="N1467" t="str">
        <f>IF(AND(טבלה20[[#This Row],[האם יש לאישה וסת דילוג?]]=1,טבלה20[[#This Row],[CycleNumber]]&gt;5),IF(AND(טבלה20[[#This Row],[LengthofCycle]]=F1464,F1466=F1463,F1465=F1462),1,""),"")</f>
        <v/>
      </c>
      <c r="O1467" t="str">
        <f>IF(OR(טבלה20[[#This Row],[פעילות]]="",L1466=""),"",IF(טבלה20[[#This Row],[פעילות]]=1,1,0))</f>
        <v/>
      </c>
      <c r="P1467" t="str">
        <f>IF(AND(טבלה20[[#This Row],[הפרש קבוע אחרון]]&lt;&gt;"",טבלה20[[#This Row],[CycleNumber]]&lt;B1468,B1468&lt;&gt;"",טבלה20[[#This Row],[פעילות]]&lt;4),IF(F1468-טבלה20[[#This Row],[LengthofCycle]]=טבלה20[[#This Row],[הפרש קבוע אחרון]],1,0),"")</f>
        <v/>
      </c>
      <c r="Q1467" s="14" t="str">
        <f>IF(טבלה20[[#This Row],[פעילות]]="","",IF(OR(Q1466="",AND(טבלה20[[#This Row],[דילוג]]=1,L1466=3)),1,Q1466+1))</f>
        <v/>
      </c>
      <c r="R1467" s="14" t="str">
        <f>IF(AND(טבלה20[[#This Row],[מחזורי פעילות]]=3,H1468=1,טבלה20[[#This Row],[הפרש קבוע אחרון]]&lt;&gt;J1468),1,"")</f>
        <v/>
      </c>
      <c r="S1467" s="14" t="str">
        <f>IF(AND(טבלה20[[#This Row],[מחזורי פעילות]]=3,H1468=1,טבלה20[[#This Row],[הפרש קבוע אחרון]]=J1468),1,"")</f>
        <v/>
      </c>
      <c r="T1467" s="14" t="str">
        <f>IF(AND(טבלה20[[#This Row],[דילוג]]=1,טבלה20[[#This Row],[הפרש קבוע אחרון]]=J1466,טבלה20[[#This Row],[מחזורי פעילות]]&gt;1),1,"")</f>
        <v/>
      </c>
      <c r="U1467" s="14" t="str">
        <f>IF(OR(AND(טבלה20[[#This Row],[מחזורי פעילות]]&lt;&gt;"",Q1468=""),AND(טבלה20[[#This Row],[פעילות]]=3,Q1468=1)),טבלה20[[#This Row],[מחזורי פעילות]],"")</f>
        <v/>
      </c>
      <c r="V1467" s="14" t="str">
        <f>IF(טבלה20[[#This Row],[באיזה מחזור נעקר אחרי קביעה?]]&lt;&gt;"",1,"")</f>
        <v/>
      </c>
      <c r="W1467" s="14" t="str">
        <f>IF(AND(טבלה20[[#This Row],[באיזה מחזור נעקר אחרי קביעה?]]&lt;&gt;"",טבלה20[[#This Row],[CycleNumber]]&gt;B1468),טבלה20[[#This Row],[באיזה מחזור נעקר אחרי קביעה?]],"")</f>
        <v/>
      </c>
      <c r="X1467" s="14" t="str">
        <f>IF(AND(טבלה20[[#This Row],[הפרש קבוע אחרון]]&lt;&gt;"",J1466=""),טבלה20[[#This Row],[CycleNumber]],"")</f>
        <v/>
      </c>
      <c r="Y1467" s="14" t="str">
        <f>IF(OR(טבלה20[[#This Row],[CycleNumber]]&gt;B1468,B1468=""),טבלה20[[#This Row],[CycleNumber]],"")</f>
        <v/>
      </c>
      <c r="Z146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7" t="s">
        <v>118</v>
      </c>
      <c r="AS1467">
        <v>4</v>
      </c>
      <c r="AT1467">
        <v>38</v>
      </c>
      <c r="AU1467">
        <f t="shared" si="47"/>
        <v>0</v>
      </c>
      <c r="AV1467" t="str">
        <f t="shared" si="48"/>
        <v/>
      </c>
    </row>
    <row r="1468" spans="1:48" x14ac:dyDescent="0.25">
      <c r="A1468" t="s">
        <v>118</v>
      </c>
      <c r="B1468">
        <v>6</v>
      </c>
      <c r="C1468">
        <v>0</v>
      </c>
      <c r="D1468">
        <v>0</v>
      </c>
      <c r="E1468">
        <v>0</v>
      </c>
      <c r="F1468">
        <v>35</v>
      </c>
      <c r="G1468">
        <f>טבלה20[[#This Row],[LengthofCycle]]+1</f>
        <v>36</v>
      </c>
      <c r="H1468" t="str">
        <f>IF(טבלה20[[#This Row],[CycleNumber]]&gt;2,IF(AND(טבלה20[[#This Row],[LengthofCycle]]-F1467=F1467-F1466,טבלה20[[#This Row],[LengthofCycle]]-F1467&lt;&gt;0),1,""),"")</f>
        <v/>
      </c>
      <c r="I1468" t="str">
        <f>IF(טבלה20[[#This Row],[דילוג]]=1,SUM(H1468:H1469),"")</f>
        <v/>
      </c>
      <c r="J1468" t="str">
        <f>IF(AND(טבלה20[[#This Row],[CycleNumber]]&gt;B1467,טבלה20[[#This Row],[CycleNumber]]&gt;2),IF(טבלה20[[#This Row],[דילוג]]=1,טבלה20[[#This Row],[LengthofCycle]]-F1467,J1467),"")</f>
        <v/>
      </c>
      <c r="K1468">
        <f>IF(AND(טבלה20[[#This Row],[CycleNumber]]&gt;B1467,טבלה20[[#This Row],[CycleNumber]]&gt;2),IF(טבלה20[[#This Row],[דילוג]]=1,1,IF(MAX(K1466:K1467)=1,1,IF(טבלה20[[#This Row],[LengthofCycle]]-F1467&lt;&gt;טבלה20[[#This Row],[הפרש קבוע אחרון]],0,""))),"")</f>
        <v>0</v>
      </c>
      <c r="L1468" t="str">
        <f>IF(טבלה20[[#This Row],[CycleNumber]]&lt;3,"",IF(טבלה20[[#This Row],[דילוג]]=1,1,IF(L1467="","",IF(טבלה20[[#This Row],[LengthofCycle]]-F1467=טבלה20[[#This Row],[הפרש קבוע אחרון]],1,IF(L1467+1&gt;3,"",L1467+1)))))</f>
        <v/>
      </c>
      <c r="M1468" t="str">
        <f>IF(AND(טבלה20[[#This Row],[פעילות]]=1,L1469=2,L1470=1,B1470&gt;טבלה20[[#This Row],[CycleNumber]]),1,"")</f>
        <v/>
      </c>
      <c r="N1468" t="str">
        <f>IF(AND(טבלה20[[#This Row],[האם יש לאישה וסת דילוג?]]=1,טבלה20[[#This Row],[CycleNumber]]&gt;5),IF(AND(טבלה20[[#This Row],[LengthofCycle]]=F1465,F1467=F1464,F1466=F1463),1,""),"")</f>
        <v/>
      </c>
      <c r="O1468" t="str">
        <f>IF(OR(טבלה20[[#This Row],[פעילות]]="",L1467=""),"",IF(טבלה20[[#This Row],[פעילות]]=1,1,0))</f>
        <v/>
      </c>
      <c r="P1468" t="str">
        <f>IF(AND(טבלה20[[#This Row],[הפרש קבוע אחרון]]&lt;&gt;"",טבלה20[[#This Row],[CycleNumber]]&lt;B1469,B1469&lt;&gt;"",טבלה20[[#This Row],[פעילות]]&lt;4),IF(F1469-טבלה20[[#This Row],[LengthofCycle]]=טבלה20[[#This Row],[הפרש קבוע אחרון]],1,0),"")</f>
        <v/>
      </c>
      <c r="Q1468" s="14" t="str">
        <f>IF(טבלה20[[#This Row],[פעילות]]="","",IF(OR(Q1467="",AND(טבלה20[[#This Row],[דילוג]]=1,L1467=3)),1,Q1467+1))</f>
        <v/>
      </c>
      <c r="R1468" s="14" t="str">
        <f>IF(AND(טבלה20[[#This Row],[מחזורי פעילות]]=3,H1469=1,טבלה20[[#This Row],[הפרש קבוע אחרון]]&lt;&gt;J1469),1,"")</f>
        <v/>
      </c>
      <c r="S1468" s="14" t="str">
        <f>IF(AND(טבלה20[[#This Row],[מחזורי פעילות]]=3,H1469=1,טבלה20[[#This Row],[הפרש קבוע אחרון]]=J1469),1,"")</f>
        <v/>
      </c>
      <c r="T1468" s="14" t="str">
        <f>IF(AND(טבלה20[[#This Row],[דילוג]]=1,טבלה20[[#This Row],[הפרש קבוע אחרון]]=J1467,טבלה20[[#This Row],[מחזורי פעילות]]&gt;1),1,"")</f>
        <v/>
      </c>
      <c r="U1468" s="14" t="str">
        <f>IF(OR(AND(טבלה20[[#This Row],[מחזורי פעילות]]&lt;&gt;"",Q1469=""),AND(טבלה20[[#This Row],[פעילות]]=3,Q1469=1)),טבלה20[[#This Row],[מחזורי פעילות]],"")</f>
        <v/>
      </c>
      <c r="V1468" s="14" t="str">
        <f>IF(טבלה20[[#This Row],[באיזה מחזור נעקר אחרי קביעה?]]&lt;&gt;"",1,"")</f>
        <v/>
      </c>
      <c r="W1468" s="14" t="str">
        <f>IF(AND(טבלה20[[#This Row],[באיזה מחזור נעקר אחרי קביעה?]]&lt;&gt;"",טבלה20[[#This Row],[CycleNumber]]&gt;B1469),טבלה20[[#This Row],[באיזה מחזור נעקר אחרי קביעה?]],"")</f>
        <v/>
      </c>
      <c r="X1468" s="14" t="str">
        <f>IF(AND(טבלה20[[#This Row],[הפרש קבוע אחרון]]&lt;&gt;"",J1467=""),טבלה20[[#This Row],[CycleNumber]],"")</f>
        <v/>
      </c>
      <c r="Y1468" s="14" t="str">
        <f>IF(OR(טבלה20[[#This Row],[CycleNumber]]&gt;B1469,B1469=""),טבלה20[[#This Row],[CycleNumber]],"")</f>
        <v/>
      </c>
      <c r="Z146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8" t="s">
        <v>118</v>
      </c>
      <c r="AS1468">
        <v>5</v>
      </c>
      <c r="AT1468">
        <v>33</v>
      </c>
      <c r="AU1468">
        <f t="shared" si="47"/>
        <v>0</v>
      </c>
      <c r="AV1468" t="str">
        <f t="shared" si="48"/>
        <v/>
      </c>
    </row>
    <row r="1469" spans="1:48" x14ac:dyDescent="0.25">
      <c r="A1469" t="s">
        <v>118</v>
      </c>
      <c r="B1469">
        <v>7</v>
      </c>
      <c r="C1469">
        <v>0</v>
      </c>
      <c r="D1469">
        <v>1</v>
      </c>
      <c r="E1469">
        <v>0</v>
      </c>
      <c r="F1469">
        <v>32</v>
      </c>
      <c r="G1469">
        <f>טבלה20[[#This Row],[LengthofCycle]]+1</f>
        <v>33</v>
      </c>
      <c r="H1469" t="str">
        <f>IF(טבלה20[[#This Row],[CycleNumber]]&gt;2,IF(AND(טבלה20[[#This Row],[LengthofCycle]]-F1468=F1468-F1467,טבלה20[[#This Row],[LengthofCycle]]-F1468&lt;&gt;0),1,""),"")</f>
        <v/>
      </c>
      <c r="I1469" t="str">
        <f>IF(טבלה20[[#This Row],[דילוג]]=1,SUM(H1469:H1470),"")</f>
        <v/>
      </c>
      <c r="J1469" t="str">
        <f>IF(AND(טבלה20[[#This Row],[CycleNumber]]&gt;B1468,טבלה20[[#This Row],[CycleNumber]]&gt;2),IF(טבלה20[[#This Row],[דילוג]]=1,טבלה20[[#This Row],[LengthofCycle]]-F1468,J1468),"")</f>
        <v/>
      </c>
      <c r="K1469">
        <f>IF(AND(טבלה20[[#This Row],[CycleNumber]]&gt;B1468,טבלה20[[#This Row],[CycleNumber]]&gt;2),IF(טבלה20[[#This Row],[דילוג]]=1,1,IF(MAX(K1467:K1468)=1,1,IF(טבלה20[[#This Row],[LengthofCycle]]-F1468&lt;&gt;טבלה20[[#This Row],[הפרש קבוע אחרון]],0,""))),"")</f>
        <v>0</v>
      </c>
      <c r="L1469" t="str">
        <f>IF(טבלה20[[#This Row],[CycleNumber]]&lt;3,"",IF(טבלה20[[#This Row],[דילוג]]=1,1,IF(L1468="","",IF(טבלה20[[#This Row],[LengthofCycle]]-F1468=טבלה20[[#This Row],[הפרש קבוע אחרון]],1,IF(L1468+1&gt;3,"",L1468+1)))))</f>
        <v/>
      </c>
      <c r="M1469" t="str">
        <f>IF(AND(טבלה20[[#This Row],[פעילות]]=1,L1470=2,L1471=1,B1471&gt;טבלה20[[#This Row],[CycleNumber]]),1,"")</f>
        <v/>
      </c>
      <c r="N1469" t="str">
        <f>IF(AND(טבלה20[[#This Row],[האם יש לאישה וסת דילוג?]]=1,טבלה20[[#This Row],[CycleNumber]]&gt;5),IF(AND(טבלה20[[#This Row],[LengthofCycle]]=F1466,F1468=F1465,F1467=F1464),1,""),"")</f>
        <v/>
      </c>
      <c r="O1469" t="str">
        <f>IF(OR(טבלה20[[#This Row],[פעילות]]="",L1468=""),"",IF(טבלה20[[#This Row],[פעילות]]=1,1,0))</f>
        <v/>
      </c>
      <c r="P1469" t="str">
        <f>IF(AND(טבלה20[[#This Row],[הפרש קבוע אחרון]]&lt;&gt;"",טבלה20[[#This Row],[CycleNumber]]&lt;B1470,B1470&lt;&gt;"",טבלה20[[#This Row],[פעילות]]&lt;4),IF(F1470-טבלה20[[#This Row],[LengthofCycle]]=טבלה20[[#This Row],[הפרש קבוע אחרון]],1,0),"")</f>
        <v/>
      </c>
      <c r="Q1469" s="14" t="str">
        <f>IF(טבלה20[[#This Row],[פעילות]]="","",IF(OR(Q1468="",AND(טבלה20[[#This Row],[דילוג]]=1,L1468=3)),1,Q1468+1))</f>
        <v/>
      </c>
      <c r="R1469" s="14" t="str">
        <f>IF(AND(טבלה20[[#This Row],[מחזורי פעילות]]=3,H1470=1,טבלה20[[#This Row],[הפרש קבוע אחרון]]&lt;&gt;J1470),1,"")</f>
        <v/>
      </c>
      <c r="S1469" s="14" t="str">
        <f>IF(AND(טבלה20[[#This Row],[מחזורי פעילות]]=3,H1470=1,טבלה20[[#This Row],[הפרש קבוע אחרון]]=J1470),1,"")</f>
        <v/>
      </c>
      <c r="T1469" s="14" t="str">
        <f>IF(AND(טבלה20[[#This Row],[דילוג]]=1,טבלה20[[#This Row],[הפרש קבוע אחרון]]=J1468,טבלה20[[#This Row],[מחזורי פעילות]]&gt;1),1,"")</f>
        <v/>
      </c>
      <c r="U1469" s="14" t="str">
        <f>IF(OR(AND(טבלה20[[#This Row],[מחזורי פעילות]]&lt;&gt;"",Q1470=""),AND(טבלה20[[#This Row],[פעילות]]=3,Q1470=1)),טבלה20[[#This Row],[מחזורי פעילות]],"")</f>
        <v/>
      </c>
      <c r="V1469" s="14" t="str">
        <f>IF(טבלה20[[#This Row],[באיזה מחזור נעקר אחרי קביעה?]]&lt;&gt;"",1,"")</f>
        <v/>
      </c>
      <c r="W1469" s="14" t="str">
        <f>IF(AND(טבלה20[[#This Row],[באיזה מחזור נעקר אחרי קביעה?]]&lt;&gt;"",טבלה20[[#This Row],[CycleNumber]]&gt;B1470),טבלה20[[#This Row],[באיזה מחזור נעקר אחרי קביעה?]],"")</f>
        <v/>
      </c>
      <c r="X1469" s="14" t="str">
        <f>IF(AND(טבלה20[[#This Row],[הפרש קבוע אחרון]]&lt;&gt;"",J1468=""),טבלה20[[#This Row],[CycleNumber]],"")</f>
        <v/>
      </c>
      <c r="Y1469" s="14" t="str">
        <f>IF(OR(טבלה20[[#This Row],[CycleNumber]]&gt;B1470,B1470=""),טבלה20[[#This Row],[CycleNumber]],"")</f>
        <v/>
      </c>
      <c r="Z146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69" t="s">
        <v>118</v>
      </c>
      <c r="AS1469">
        <v>6</v>
      </c>
      <c r="AT1469">
        <v>35</v>
      </c>
      <c r="AU1469">
        <f t="shared" si="47"/>
        <v>0</v>
      </c>
      <c r="AV1469" t="str">
        <f t="shared" si="48"/>
        <v/>
      </c>
    </row>
    <row r="1470" spans="1:48" x14ac:dyDescent="0.25">
      <c r="A1470" t="s">
        <v>118</v>
      </c>
      <c r="B1470">
        <v>8</v>
      </c>
      <c r="C1470">
        <v>0</v>
      </c>
      <c r="D1470">
        <v>1</v>
      </c>
      <c r="E1470">
        <v>0</v>
      </c>
      <c r="F1470">
        <v>36</v>
      </c>
      <c r="G1470">
        <f>טבלה20[[#This Row],[LengthofCycle]]+1</f>
        <v>37</v>
      </c>
      <c r="H1470" t="str">
        <f>IF(טבלה20[[#This Row],[CycleNumber]]&gt;2,IF(AND(טבלה20[[#This Row],[LengthofCycle]]-F1469=F1469-F1468,טבלה20[[#This Row],[LengthofCycle]]-F1469&lt;&gt;0),1,""),"")</f>
        <v/>
      </c>
      <c r="I1470" t="str">
        <f>IF(טבלה20[[#This Row],[דילוג]]=1,SUM(H1470:H1471),"")</f>
        <v/>
      </c>
      <c r="J1470" t="str">
        <f>IF(AND(טבלה20[[#This Row],[CycleNumber]]&gt;B1469,טבלה20[[#This Row],[CycleNumber]]&gt;2),IF(טבלה20[[#This Row],[דילוג]]=1,טבלה20[[#This Row],[LengthofCycle]]-F1469,J1469),"")</f>
        <v/>
      </c>
      <c r="K1470">
        <f>IF(AND(טבלה20[[#This Row],[CycleNumber]]&gt;B1469,טבלה20[[#This Row],[CycleNumber]]&gt;2),IF(טבלה20[[#This Row],[דילוג]]=1,1,IF(MAX(K1468:K1469)=1,1,IF(טבלה20[[#This Row],[LengthofCycle]]-F1469&lt;&gt;טבלה20[[#This Row],[הפרש קבוע אחרון]],0,""))),"")</f>
        <v>0</v>
      </c>
      <c r="L1470" t="str">
        <f>IF(טבלה20[[#This Row],[CycleNumber]]&lt;3,"",IF(טבלה20[[#This Row],[דילוג]]=1,1,IF(L1469="","",IF(טבלה20[[#This Row],[LengthofCycle]]-F1469=טבלה20[[#This Row],[הפרש קבוע אחרון]],1,IF(L1469+1&gt;3,"",L1469+1)))))</f>
        <v/>
      </c>
      <c r="M1470" t="str">
        <f>IF(AND(טבלה20[[#This Row],[פעילות]]=1,L1471=2,L1472=1,B1472&gt;טבלה20[[#This Row],[CycleNumber]]),1,"")</f>
        <v/>
      </c>
      <c r="N1470" t="str">
        <f>IF(AND(טבלה20[[#This Row],[האם יש לאישה וסת דילוג?]]=1,טבלה20[[#This Row],[CycleNumber]]&gt;5),IF(AND(טבלה20[[#This Row],[LengthofCycle]]=F1467,F1469=F1466,F1468=F1465),1,""),"")</f>
        <v/>
      </c>
      <c r="O1470" t="str">
        <f>IF(OR(טבלה20[[#This Row],[פעילות]]="",L1469=""),"",IF(טבלה20[[#This Row],[פעילות]]=1,1,0))</f>
        <v/>
      </c>
      <c r="P1470" t="str">
        <f>IF(AND(טבלה20[[#This Row],[הפרש קבוע אחרון]]&lt;&gt;"",טבלה20[[#This Row],[CycleNumber]]&lt;B1471,B1471&lt;&gt;"",טבלה20[[#This Row],[פעילות]]&lt;4),IF(F1471-טבלה20[[#This Row],[LengthofCycle]]=טבלה20[[#This Row],[הפרש קבוע אחרון]],1,0),"")</f>
        <v/>
      </c>
      <c r="Q1470" s="14" t="str">
        <f>IF(טבלה20[[#This Row],[פעילות]]="","",IF(OR(Q1469="",AND(טבלה20[[#This Row],[דילוג]]=1,L1469=3)),1,Q1469+1))</f>
        <v/>
      </c>
      <c r="R1470" s="14" t="str">
        <f>IF(AND(טבלה20[[#This Row],[מחזורי פעילות]]=3,H1471=1,טבלה20[[#This Row],[הפרש קבוע אחרון]]&lt;&gt;J1471),1,"")</f>
        <v/>
      </c>
      <c r="S1470" s="14" t="str">
        <f>IF(AND(טבלה20[[#This Row],[מחזורי פעילות]]=3,H1471=1,טבלה20[[#This Row],[הפרש קבוע אחרון]]=J1471),1,"")</f>
        <v/>
      </c>
      <c r="T1470" s="14" t="str">
        <f>IF(AND(טבלה20[[#This Row],[דילוג]]=1,טבלה20[[#This Row],[הפרש קבוע אחרון]]=J1469,טבלה20[[#This Row],[מחזורי פעילות]]&gt;1),1,"")</f>
        <v/>
      </c>
      <c r="U1470" s="14" t="str">
        <f>IF(OR(AND(טבלה20[[#This Row],[מחזורי פעילות]]&lt;&gt;"",Q1471=""),AND(טבלה20[[#This Row],[פעילות]]=3,Q1471=1)),טבלה20[[#This Row],[מחזורי פעילות]],"")</f>
        <v/>
      </c>
      <c r="V1470" s="14" t="str">
        <f>IF(טבלה20[[#This Row],[באיזה מחזור נעקר אחרי קביעה?]]&lt;&gt;"",1,"")</f>
        <v/>
      </c>
      <c r="W1470" s="14" t="str">
        <f>IF(AND(טבלה20[[#This Row],[באיזה מחזור נעקר אחרי קביעה?]]&lt;&gt;"",טבלה20[[#This Row],[CycleNumber]]&gt;B1471),טבלה20[[#This Row],[באיזה מחזור נעקר אחרי קביעה?]],"")</f>
        <v/>
      </c>
      <c r="X1470" s="14" t="str">
        <f>IF(AND(טבלה20[[#This Row],[הפרש קבוע אחרון]]&lt;&gt;"",J1469=""),טבלה20[[#This Row],[CycleNumber]],"")</f>
        <v/>
      </c>
      <c r="Y1470" s="14" t="str">
        <f>IF(OR(טבלה20[[#This Row],[CycleNumber]]&gt;B1471,B1471=""),טבלה20[[#This Row],[CycleNumber]],"")</f>
        <v/>
      </c>
      <c r="Z147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0" t="s">
        <v>118</v>
      </c>
      <c r="AS1470">
        <v>7</v>
      </c>
      <c r="AT1470">
        <v>32</v>
      </c>
      <c r="AU1470">
        <f t="shared" si="47"/>
        <v>0</v>
      </c>
      <c r="AV1470" t="str">
        <f t="shared" si="48"/>
        <v/>
      </c>
    </row>
    <row r="1471" spans="1:48" x14ac:dyDescent="0.25">
      <c r="A1471" t="s">
        <v>118</v>
      </c>
      <c r="B1471">
        <v>9</v>
      </c>
      <c r="C1471">
        <v>0</v>
      </c>
      <c r="D1471">
        <v>1</v>
      </c>
      <c r="E1471">
        <v>0</v>
      </c>
      <c r="F1471">
        <v>45</v>
      </c>
      <c r="G1471">
        <f>טבלה20[[#This Row],[LengthofCycle]]+1</f>
        <v>46</v>
      </c>
      <c r="H1471" t="str">
        <f>IF(טבלה20[[#This Row],[CycleNumber]]&gt;2,IF(AND(טבלה20[[#This Row],[LengthofCycle]]-F1470=F1470-F1469,טבלה20[[#This Row],[LengthofCycle]]-F1470&lt;&gt;0),1,""),"")</f>
        <v/>
      </c>
      <c r="I1471" t="str">
        <f>IF(טבלה20[[#This Row],[דילוג]]=1,SUM(H1471:H1472),"")</f>
        <v/>
      </c>
      <c r="J1471" t="str">
        <f>IF(AND(טבלה20[[#This Row],[CycleNumber]]&gt;B1470,טבלה20[[#This Row],[CycleNumber]]&gt;2),IF(טבלה20[[#This Row],[דילוג]]=1,טבלה20[[#This Row],[LengthofCycle]]-F1470,J1470),"")</f>
        <v/>
      </c>
      <c r="K1471">
        <f>IF(AND(טבלה20[[#This Row],[CycleNumber]]&gt;B1470,טבלה20[[#This Row],[CycleNumber]]&gt;2),IF(טבלה20[[#This Row],[דילוג]]=1,1,IF(MAX(K1469:K1470)=1,1,IF(טבלה20[[#This Row],[LengthofCycle]]-F1470&lt;&gt;טבלה20[[#This Row],[הפרש קבוע אחרון]],0,""))),"")</f>
        <v>0</v>
      </c>
      <c r="L1471" t="str">
        <f>IF(טבלה20[[#This Row],[CycleNumber]]&lt;3,"",IF(טבלה20[[#This Row],[דילוג]]=1,1,IF(L1470="","",IF(טבלה20[[#This Row],[LengthofCycle]]-F1470=טבלה20[[#This Row],[הפרש קבוע אחרון]],1,IF(L1470+1&gt;3,"",L1470+1)))))</f>
        <v/>
      </c>
      <c r="M1471" t="str">
        <f>IF(AND(טבלה20[[#This Row],[פעילות]]=1,L1472=2,L1473=1,B1473&gt;טבלה20[[#This Row],[CycleNumber]]),1,"")</f>
        <v/>
      </c>
      <c r="N1471" t="str">
        <f>IF(AND(טבלה20[[#This Row],[האם יש לאישה וסת דילוג?]]=1,טבלה20[[#This Row],[CycleNumber]]&gt;5),IF(AND(טבלה20[[#This Row],[LengthofCycle]]=F1468,F1470=F1467,F1469=F1466),1,""),"")</f>
        <v/>
      </c>
      <c r="O1471" t="str">
        <f>IF(OR(טבלה20[[#This Row],[פעילות]]="",L1470=""),"",IF(טבלה20[[#This Row],[פעילות]]=1,1,0))</f>
        <v/>
      </c>
      <c r="P1471" t="str">
        <f>IF(AND(טבלה20[[#This Row],[הפרש קבוע אחרון]]&lt;&gt;"",טבלה20[[#This Row],[CycleNumber]]&lt;B1472,B1472&lt;&gt;"",טבלה20[[#This Row],[פעילות]]&lt;4),IF(F1472-טבלה20[[#This Row],[LengthofCycle]]=טבלה20[[#This Row],[הפרש קבוע אחרון]],1,0),"")</f>
        <v/>
      </c>
      <c r="Q1471" s="14" t="str">
        <f>IF(טבלה20[[#This Row],[פעילות]]="","",IF(OR(Q1470="",AND(טבלה20[[#This Row],[דילוג]]=1,L1470=3)),1,Q1470+1))</f>
        <v/>
      </c>
      <c r="R1471" s="14" t="str">
        <f>IF(AND(טבלה20[[#This Row],[מחזורי פעילות]]=3,H1472=1,טבלה20[[#This Row],[הפרש קבוע אחרון]]&lt;&gt;J1472),1,"")</f>
        <v/>
      </c>
      <c r="S1471" s="14" t="str">
        <f>IF(AND(טבלה20[[#This Row],[מחזורי פעילות]]=3,H1472=1,טבלה20[[#This Row],[הפרש קבוע אחרון]]=J1472),1,"")</f>
        <v/>
      </c>
      <c r="T1471" s="14" t="str">
        <f>IF(AND(טבלה20[[#This Row],[דילוג]]=1,טבלה20[[#This Row],[הפרש קבוע אחרון]]=J1470,טבלה20[[#This Row],[מחזורי פעילות]]&gt;1),1,"")</f>
        <v/>
      </c>
      <c r="U1471" s="14" t="str">
        <f>IF(OR(AND(טבלה20[[#This Row],[מחזורי פעילות]]&lt;&gt;"",Q1472=""),AND(טבלה20[[#This Row],[פעילות]]=3,Q1472=1)),טבלה20[[#This Row],[מחזורי פעילות]],"")</f>
        <v/>
      </c>
      <c r="V1471" s="14" t="str">
        <f>IF(טבלה20[[#This Row],[באיזה מחזור נעקר אחרי קביעה?]]&lt;&gt;"",1,"")</f>
        <v/>
      </c>
      <c r="W1471" s="14" t="str">
        <f>IF(AND(טבלה20[[#This Row],[באיזה מחזור נעקר אחרי קביעה?]]&lt;&gt;"",טבלה20[[#This Row],[CycleNumber]]&gt;B1472),טבלה20[[#This Row],[באיזה מחזור נעקר אחרי קביעה?]],"")</f>
        <v/>
      </c>
      <c r="X1471" s="14" t="str">
        <f>IF(AND(טבלה20[[#This Row],[הפרש קבוע אחרון]]&lt;&gt;"",J1470=""),טבלה20[[#This Row],[CycleNumber]],"")</f>
        <v/>
      </c>
      <c r="Y1471" s="14" t="str">
        <f>IF(OR(טבלה20[[#This Row],[CycleNumber]]&gt;B1472,B1472=""),טבלה20[[#This Row],[CycleNumber]],"")</f>
        <v/>
      </c>
      <c r="Z147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1" t="s">
        <v>118</v>
      </c>
      <c r="AS1471">
        <v>8</v>
      </c>
      <c r="AT1471">
        <v>36</v>
      </c>
      <c r="AU1471">
        <f t="shared" si="47"/>
        <v>0</v>
      </c>
      <c r="AV1471" t="str">
        <f t="shared" si="48"/>
        <v/>
      </c>
    </row>
    <row r="1472" spans="1:48" x14ac:dyDescent="0.25">
      <c r="A1472" t="s">
        <v>118</v>
      </c>
      <c r="B1472">
        <v>10</v>
      </c>
      <c r="C1472">
        <v>0</v>
      </c>
      <c r="D1472">
        <v>1</v>
      </c>
      <c r="E1472">
        <v>0</v>
      </c>
      <c r="F1472">
        <v>42</v>
      </c>
      <c r="G1472">
        <f>טבלה20[[#This Row],[LengthofCycle]]+1</f>
        <v>43</v>
      </c>
      <c r="H1472" t="str">
        <f>IF(טבלה20[[#This Row],[CycleNumber]]&gt;2,IF(AND(טבלה20[[#This Row],[LengthofCycle]]-F1471=F1471-F1470,טבלה20[[#This Row],[LengthofCycle]]-F1471&lt;&gt;0),1,""),"")</f>
        <v/>
      </c>
      <c r="I1472" t="str">
        <f>IF(טבלה20[[#This Row],[דילוג]]=1,SUM(H1472:H1473),"")</f>
        <v/>
      </c>
      <c r="J1472" t="str">
        <f>IF(AND(טבלה20[[#This Row],[CycleNumber]]&gt;B1471,טבלה20[[#This Row],[CycleNumber]]&gt;2),IF(טבלה20[[#This Row],[דילוג]]=1,טבלה20[[#This Row],[LengthofCycle]]-F1471,J1471),"")</f>
        <v/>
      </c>
      <c r="K1472">
        <f>IF(AND(טבלה20[[#This Row],[CycleNumber]]&gt;B1471,טבלה20[[#This Row],[CycleNumber]]&gt;2),IF(טבלה20[[#This Row],[דילוג]]=1,1,IF(MAX(K1470:K1471)=1,1,IF(טבלה20[[#This Row],[LengthofCycle]]-F1471&lt;&gt;טבלה20[[#This Row],[הפרש קבוע אחרון]],0,""))),"")</f>
        <v>0</v>
      </c>
      <c r="L1472" t="str">
        <f>IF(טבלה20[[#This Row],[CycleNumber]]&lt;3,"",IF(טבלה20[[#This Row],[דילוג]]=1,1,IF(L1471="","",IF(טבלה20[[#This Row],[LengthofCycle]]-F1471=טבלה20[[#This Row],[הפרש קבוע אחרון]],1,IF(L1471+1&gt;3,"",L1471+1)))))</f>
        <v/>
      </c>
      <c r="M1472" t="str">
        <f>IF(AND(טבלה20[[#This Row],[פעילות]]=1,L1473=2,L1474=1,B1474&gt;טבלה20[[#This Row],[CycleNumber]]),1,"")</f>
        <v/>
      </c>
      <c r="N1472" t="str">
        <f>IF(AND(טבלה20[[#This Row],[האם יש לאישה וסת דילוג?]]=1,טבלה20[[#This Row],[CycleNumber]]&gt;5),IF(AND(טבלה20[[#This Row],[LengthofCycle]]=F1469,F1471=F1468,F1470=F1467),1,""),"")</f>
        <v/>
      </c>
      <c r="O1472" t="str">
        <f>IF(OR(טבלה20[[#This Row],[פעילות]]="",L1471=""),"",IF(טבלה20[[#This Row],[פעילות]]=1,1,0))</f>
        <v/>
      </c>
      <c r="P1472" t="str">
        <f>IF(AND(טבלה20[[#This Row],[הפרש קבוע אחרון]]&lt;&gt;"",טבלה20[[#This Row],[CycleNumber]]&lt;B1473,B1473&lt;&gt;"",טבלה20[[#This Row],[פעילות]]&lt;4),IF(F1473-טבלה20[[#This Row],[LengthofCycle]]=טבלה20[[#This Row],[הפרש קבוע אחרון]],1,0),"")</f>
        <v/>
      </c>
      <c r="Q1472" s="14" t="str">
        <f>IF(טבלה20[[#This Row],[פעילות]]="","",IF(OR(Q1471="",AND(טבלה20[[#This Row],[דילוג]]=1,L1471=3)),1,Q1471+1))</f>
        <v/>
      </c>
      <c r="R1472" s="14" t="str">
        <f>IF(AND(טבלה20[[#This Row],[מחזורי פעילות]]=3,H1473=1,טבלה20[[#This Row],[הפרש קבוע אחרון]]&lt;&gt;J1473),1,"")</f>
        <v/>
      </c>
      <c r="S1472" s="14" t="str">
        <f>IF(AND(טבלה20[[#This Row],[מחזורי פעילות]]=3,H1473=1,טבלה20[[#This Row],[הפרש קבוע אחרון]]=J1473),1,"")</f>
        <v/>
      </c>
      <c r="T1472" s="14" t="str">
        <f>IF(AND(טבלה20[[#This Row],[דילוג]]=1,טבלה20[[#This Row],[הפרש קבוע אחרון]]=J1471,טבלה20[[#This Row],[מחזורי פעילות]]&gt;1),1,"")</f>
        <v/>
      </c>
      <c r="U1472" s="14" t="str">
        <f>IF(OR(AND(טבלה20[[#This Row],[מחזורי פעילות]]&lt;&gt;"",Q1473=""),AND(טבלה20[[#This Row],[פעילות]]=3,Q1473=1)),טבלה20[[#This Row],[מחזורי פעילות]],"")</f>
        <v/>
      </c>
      <c r="V1472" s="14" t="str">
        <f>IF(טבלה20[[#This Row],[באיזה מחזור נעקר אחרי קביעה?]]&lt;&gt;"",1,"")</f>
        <v/>
      </c>
      <c r="W1472" s="14" t="str">
        <f>IF(AND(טבלה20[[#This Row],[באיזה מחזור נעקר אחרי קביעה?]]&lt;&gt;"",טבלה20[[#This Row],[CycleNumber]]&gt;B1473),טבלה20[[#This Row],[באיזה מחזור נעקר אחרי קביעה?]],"")</f>
        <v/>
      </c>
      <c r="X1472" s="14" t="str">
        <f>IF(AND(טבלה20[[#This Row],[הפרש קבוע אחרון]]&lt;&gt;"",J1471=""),טבלה20[[#This Row],[CycleNumber]],"")</f>
        <v/>
      </c>
      <c r="Y1472" s="14" t="str">
        <f>IF(OR(טבלה20[[#This Row],[CycleNumber]]&gt;B1473,B1473=""),טבלה20[[#This Row],[CycleNumber]],"")</f>
        <v/>
      </c>
      <c r="Z147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2" t="s">
        <v>118</v>
      </c>
      <c r="AS1472">
        <v>9</v>
      </c>
      <c r="AT1472">
        <v>45</v>
      </c>
      <c r="AU1472">
        <f t="shared" si="47"/>
        <v>0</v>
      </c>
      <c r="AV1472" t="str">
        <f t="shared" si="48"/>
        <v/>
      </c>
    </row>
    <row r="1473" spans="1:48" x14ac:dyDescent="0.25">
      <c r="A1473" t="s">
        <v>118</v>
      </c>
      <c r="B1473">
        <v>11</v>
      </c>
      <c r="C1473">
        <v>0</v>
      </c>
      <c r="D1473">
        <v>1</v>
      </c>
      <c r="E1473">
        <v>0</v>
      </c>
      <c r="F1473">
        <v>49</v>
      </c>
      <c r="G1473">
        <f>טבלה20[[#This Row],[LengthofCycle]]+1</f>
        <v>50</v>
      </c>
      <c r="H1473" t="str">
        <f>IF(טבלה20[[#This Row],[CycleNumber]]&gt;2,IF(AND(טבלה20[[#This Row],[LengthofCycle]]-F1472=F1472-F1471,טבלה20[[#This Row],[LengthofCycle]]-F1472&lt;&gt;0),1,""),"")</f>
        <v/>
      </c>
      <c r="I1473" t="str">
        <f>IF(טבלה20[[#This Row],[דילוג]]=1,SUM(H1473:H1474),"")</f>
        <v/>
      </c>
      <c r="J1473" t="str">
        <f>IF(AND(טבלה20[[#This Row],[CycleNumber]]&gt;B1472,טבלה20[[#This Row],[CycleNumber]]&gt;2),IF(טבלה20[[#This Row],[דילוג]]=1,טבלה20[[#This Row],[LengthofCycle]]-F1472,J1472),"")</f>
        <v/>
      </c>
      <c r="K1473">
        <f>IF(AND(טבלה20[[#This Row],[CycleNumber]]&gt;B1472,טבלה20[[#This Row],[CycleNumber]]&gt;2),IF(טבלה20[[#This Row],[דילוג]]=1,1,IF(MAX(K1471:K1472)=1,1,IF(טבלה20[[#This Row],[LengthofCycle]]-F1472&lt;&gt;טבלה20[[#This Row],[הפרש קבוע אחרון]],0,""))),"")</f>
        <v>0</v>
      </c>
      <c r="L1473" t="str">
        <f>IF(טבלה20[[#This Row],[CycleNumber]]&lt;3,"",IF(טבלה20[[#This Row],[דילוג]]=1,1,IF(L1472="","",IF(טבלה20[[#This Row],[LengthofCycle]]-F1472=טבלה20[[#This Row],[הפרש קבוע אחרון]],1,IF(L1472+1&gt;3,"",L1472+1)))))</f>
        <v/>
      </c>
      <c r="M1473" t="str">
        <f>IF(AND(טבלה20[[#This Row],[פעילות]]=1,L1474=2,L1475=1,B1475&gt;טבלה20[[#This Row],[CycleNumber]]),1,"")</f>
        <v/>
      </c>
      <c r="N1473" t="str">
        <f>IF(AND(טבלה20[[#This Row],[האם יש לאישה וסת דילוג?]]=1,טבלה20[[#This Row],[CycleNumber]]&gt;5),IF(AND(טבלה20[[#This Row],[LengthofCycle]]=F1470,F1472=F1469,F1471=F1468),1,""),"")</f>
        <v/>
      </c>
      <c r="O1473" t="str">
        <f>IF(OR(טבלה20[[#This Row],[פעילות]]="",L1472=""),"",IF(טבלה20[[#This Row],[פעילות]]=1,1,0))</f>
        <v/>
      </c>
      <c r="P1473" t="str">
        <f>IF(AND(טבלה20[[#This Row],[הפרש קבוע אחרון]]&lt;&gt;"",טבלה20[[#This Row],[CycleNumber]]&lt;B1474,B1474&lt;&gt;"",טבלה20[[#This Row],[פעילות]]&lt;4),IF(F1474-טבלה20[[#This Row],[LengthofCycle]]=טבלה20[[#This Row],[הפרש קבוע אחרון]],1,0),"")</f>
        <v/>
      </c>
      <c r="Q1473" s="14" t="str">
        <f>IF(טבלה20[[#This Row],[פעילות]]="","",IF(OR(Q1472="",AND(טבלה20[[#This Row],[דילוג]]=1,L1472=3)),1,Q1472+1))</f>
        <v/>
      </c>
      <c r="R1473" s="14" t="str">
        <f>IF(AND(טבלה20[[#This Row],[מחזורי פעילות]]=3,H1474=1,טבלה20[[#This Row],[הפרש קבוע אחרון]]&lt;&gt;J1474),1,"")</f>
        <v/>
      </c>
      <c r="S1473" s="14" t="str">
        <f>IF(AND(טבלה20[[#This Row],[מחזורי פעילות]]=3,H1474=1,טבלה20[[#This Row],[הפרש קבוע אחרון]]=J1474),1,"")</f>
        <v/>
      </c>
      <c r="T1473" s="14" t="str">
        <f>IF(AND(טבלה20[[#This Row],[דילוג]]=1,טבלה20[[#This Row],[הפרש קבוע אחרון]]=J1472,טבלה20[[#This Row],[מחזורי פעילות]]&gt;1),1,"")</f>
        <v/>
      </c>
      <c r="U1473" s="14" t="str">
        <f>IF(OR(AND(טבלה20[[#This Row],[מחזורי פעילות]]&lt;&gt;"",Q1474=""),AND(טבלה20[[#This Row],[פעילות]]=3,Q1474=1)),טבלה20[[#This Row],[מחזורי פעילות]],"")</f>
        <v/>
      </c>
      <c r="V1473" s="14" t="str">
        <f>IF(טבלה20[[#This Row],[באיזה מחזור נעקר אחרי קביעה?]]&lt;&gt;"",1,"")</f>
        <v/>
      </c>
      <c r="W1473" s="14" t="str">
        <f>IF(AND(טבלה20[[#This Row],[באיזה מחזור נעקר אחרי קביעה?]]&lt;&gt;"",טבלה20[[#This Row],[CycleNumber]]&gt;B1474),טבלה20[[#This Row],[באיזה מחזור נעקר אחרי קביעה?]],"")</f>
        <v/>
      </c>
      <c r="X1473" s="14" t="str">
        <f>IF(AND(טבלה20[[#This Row],[הפרש קבוע אחרון]]&lt;&gt;"",J1472=""),טבלה20[[#This Row],[CycleNumber]],"")</f>
        <v/>
      </c>
      <c r="Y1473" s="14" t="str">
        <f>IF(OR(טבלה20[[#This Row],[CycleNumber]]&gt;B1474,B1474=""),טבלה20[[#This Row],[CycleNumber]],"")</f>
        <v/>
      </c>
      <c r="Z147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3" t="s">
        <v>118</v>
      </c>
      <c r="AS1473">
        <v>10</v>
      </c>
      <c r="AT1473">
        <v>42</v>
      </c>
      <c r="AU1473">
        <f t="shared" si="47"/>
        <v>0</v>
      </c>
      <c r="AV1473" t="str">
        <f t="shared" si="48"/>
        <v/>
      </c>
    </row>
    <row r="1474" spans="1:48" x14ac:dyDescent="0.25">
      <c r="A1474" t="s">
        <v>118</v>
      </c>
      <c r="B1474">
        <v>12</v>
      </c>
      <c r="C1474">
        <v>0</v>
      </c>
      <c r="D1474">
        <v>0</v>
      </c>
      <c r="E1474">
        <v>0</v>
      </c>
      <c r="F1474">
        <v>34</v>
      </c>
      <c r="G1474">
        <f>טבלה20[[#This Row],[LengthofCycle]]+1</f>
        <v>35</v>
      </c>
      <c r="H1474" t="str">
        <f>IF(טבלה20[[#This Row],[CycleNumber]]&gt;2,IF(AND(טבלה20[[#This Row],[LengthofCycle]]-F1473=F1473-F1472,טבלה20[[#This Row],[LengthofCycle]]-F1473&lt;&gt;0),1,""),"")</f>
        <v/>
      </c>
      <c r="I1474" t="str">
        <f>IF(טבלה20[[#This Row],[דילוג]]=1,SUM(H1474:H1475),"")</f>
        <v/>
      </c>
      <c r="J1474" t="str">
        <f>IF(AND(טבלה20[[#This Row],[CycleNumber]]&gt;B1473,טבלה20[[#This Row],[CycleNumber]]&gt;2),IF(טבלה20[[#This Row],[דילוג]]=1,טבלה20[[#This Row],[LengthofCycle]]-F1473,J1473),"")</f>
        <v/>
      </c>
      <c r="K1474">
        <f>IF(AND(טבלה20[[#This Row],[CycleNumber]]&gt;B1473,טבלה20[[#This Row],[CycleNumber]]&gt;2),IF(טבלה20[[#This Row],[דילוג]]=1,1,IF(MAX(K1472:K1473)=1,1,IF(טבלה20[[#This Row],[LengthofCycle]]-F1473&lt;&gt;טבלה20[[#This Row],[הפרש קבוע אחרון]],0,""))),"")</f>
        <v>0</v>
      </c>
      <c r="L1474" t="str">
        <f>IF(טבלה20[[#This Row],[CycleNumber]]&lt;3,"",IF(טבלה20[[#This Row],[דילוג]]=1,1,IF(L1473="","",IF(טבלה20[[#This Row],[LengthofCycle]]-F1473=טבלה20[[#This Row],[הפרש קבוע אחרון]],1,IF(L1473+1&gt;3,"",L1473+1)))))</f>
        <v/>
      </c>
      <c r="M1474" t="str">
        <f>IF(AND(טבלה20[[#This Row],[פעילות]]=1,L1475=2,L1476=1,B1476&gt;טבלה20[[#This Row],[CycleNumber]]),1,"")</f>
        <v/>
      </c>
      <c r="N1474" t="str">
        <f>IF(AND(טבלה20[[#This Row],[האם יש לאישה וסת דילוג?]]=1,טבלה20[[#This Row],[CycleNumber]]&gt;5),IF(AND(טבלה20[[#This Row],[LengthofCycle]]=F1471,F1473=F1470,F1472=F1469),1,""),"")</f>
        <v/>
      </c>
      <c r="O1474" t="str">
        <f>IF(OR(טבלה20[[#This Row],[פעילות]]="",L1473=""),"",IF(טבלה20[[#This Row],[פעילות]]=1,1,0))</f>
        <v/>
      </c>
      <c r="P1474" t="str">
        <f>IF(AND(טבלה20[[#This Row],[הפרש קבוע אחרון]]&lt;&gt;"",טבלה20[[#This Row],[CycleNumber]]&lt;B1475,B1475&lt;&gt;"",טבלה20[[#This Row],[פעילות]]&lt;4),IF(F1475-טבלה20[[#This Row],[LengthofCycle]]=טבלה20[[#This Row],[הפרש קבוע אחרון]],1,0),"")</f>
        <v/>
      </c>
      <c r="Q1474" s="14" t="str">
        <f>IF(טבלה20[[#This Row],[פעילות]]="","",IF(OR(Q1473="",AND(טבלה20[[#This Row],[דילוג]]=1,L1473=3)),1,Q1473+1))</f>
        <v/>
      </c>
      <c r="R1474" s="14" t="str">
        <f>IF(AND(טבלה20[[#This Row],[מחזורי פעילות]]=3,H1475=1,טבלה20[[#This Row],[הפרש קבוע אחרון]]&lt;&gt;J1475),1,"")</f>
        <v/>
      </c>
      <c r="S1474" s="14" t="str">
        <f>IF(AND(טבלה20[[#This Row],[מחזורי פעילות]]=3,H1475=1,טבלה20[[#This Row],[הפרש קבוע אחרון]]=J1475),1,"")</f>
        <v/>
      </c>
      <c r="T1474" s="14" t="str">
        <f>IF(AND(טבלה20[[#This Row],[דילוג]]=1,טבלה20[[#This Row],[הפרש קבוע אחרון]]=J1473,טבלה20[[#This Row],[מחזורי פעילות]]&gt;1),1,"")</f>
        <v/>
      </c>
      <c r="U1474" s="14" t="str">
        <f>IF(OR(AND(טבלה20[[#This Row],[מחזורי פעילות]]&lt;&gt;"",Q1475=""),AND(טבלה20[[#This Row],[פעילות]]=3,Q1475=1)),טבלה20[[#This Row],[מחזורי פעילות]],"")</f>
        <v/>
      </c>
      <c r="V1474" s="14" t="str">
        <f>IF(טבלה20[[#This Row],[באיזה מחזור נעקר אחרי קביעה?]]&lt;&gt;"",1,"")</f>
        <v/>
      </c>
      <c r="W1474" s="14" t="str">
        <f>IF(AND(טבלה20[[#This Row],[באיזה מחזור נעקר אחרי קביעה?]]&lt;&gt;"",טבלה20[[#This Row],[CycleNumber]]&gt;B1475),טבלה20[[#This Row],[באיזה מחזור נעקר אחרי קביעה?]],"")</f>
        <v/>
      </c>
      <c r="X1474" s="14" t="str">
        <f>IF(AND(טבלה20[[#This Row],[הפרש קבוע אחרון]]&lt;&gt;"",J1473=""),טבלה20[[#This Row],[CycleNumber]],"")</f>
        <v/>
      </c>
      <c r="Y1474" s="14">
        <f>IF(OR(טבלה20[[#This Row],[CycleNumber]]&gt;B1475,B1475=""),טבלה20[[#This Row],[CycleNumber]],"")</f>
        <v>12</v>
      </c>
      <c r="Z147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4" t="s">
        <v>118</v>
      </c>
      <c r="AS1474">
        <v>11</v>
      </c>
      <c r="AT1474">
        <v>49</v>
      </c>
      <c r="AU1474">
        <f t="shared" si="47"/>
        <v>0</v>
      </c>
      <c r="AV1474" t="str">
        <f t="shared" si="48"/>
        <v/>
      </c>
    </row>
    <row r="1475" spans="1:48" x14ac:dyDescent="0.25">
      <c r="A1475" t="s">
        <v>119</v>
      </c>
      <c r="B1475">
        <v>1</v>
      </c>
      <c r="C1475">
        <v>0</v>
      </c>
      <c r="D1475">
        <v>1</v>
      </c>
      <c r="E1475">
        <v>0</v>
      </c>
      <c r="F1475">
        <v>34</v>
      </c>
      <c r="G1475">
        <f>טבלה20[[#This Row],[LengthofCycle]]+1</f>
        <v>35</v>
      </c>
      <c r="H1475" t="str">
        <f>IF(טבלה20[[#This Row],[CycleNumber]]&gt;2,IF(AND(טבלה20[[#This Row],[LengthofCycle]]-F1474=F1474-F1473,טבלה20[[#This Row],[LengthofCycle]]-F1474&lt;&gt;0),1,""),"")</f>
        <v/>
      </c>
      <c r="I1475" t="str">
        <f>IF(טבלה20[[#This Row],[דילוג]]=1,SUM(H1475:H1476),"")</f>
        <v/>
      </c>
      <c r="J1475" t="str">
        <f>IF(AND(טבלה20[[#This Row],[CycleNumber]]&gt;B1474,טבלה20[[#This Row],[CycleNumber]]&gt;2),IF(טבלה20[[#This Row],[דילוג]]=1,טבלה20[[#This Row],[LengthofCycle]]-F1474,J1474),"")</f>
        <v/>
      </c>
      <c r="K1475" t="str">
        <f>IF(AND(טבלה20[[#This Row],[CycleNumber]]&gt;B1474,טבלה20[[#This Row],[CycleNumber]]&gt;2),IF(טבלה20[[#This Row],[דילוג]]=1,1,IF(MAX(K1473:K1474)=1,1,IF(טבלה20[[#This Row],[LengthofCycle]]-F1474&lt;&gt;טבלה20[[#This Row],[הפרש קבוע אחרון]],0,""))),"")</f>
        <v/>
      </c>
      <c r="L1475" t="str">
        <f>IF(טבלה20[[#This Row],[CycleNumber]]&lt;3,"",IF(טבלה20[[#This Row],[דילוג]]=1,1,IF(L1474="","",IF(טבלה20[[#This Row],[LengthofCycle]]-F1474=טבלה20[[#This Row],[הפרש קבוע אחרון]],1,IF(L1474+1&gt;3,"",L1474+1)))))</f>
        <v/>
      </c>
      <c r="M1475" t="str">
        <f>IF(AND(טבלה20[[#This Row],[פעילות]]=1,L1476=2,L1477=1,B1477&gt;טבלה20[[#This Row],[CycleNumber]]),1,"")</f>
        <v/>
      </c>
      <c r="N1475" t="str">
        <f>IF(AND(טבלה20[[#This Row],[האם יש לאישה וסת דילוג?]]=1,טבלה20[[#This Row],[CycleNumber]]&gt;5),IF(AND(טבלה20[[#This Row],[LengthofCycle]]=F1472,F1474=F1471,F1473=F1470),1,""),"")</f>
        <v/>
      </c>
      <c r="O1475" t="str">
        <f>IF(OR(טבלה20[[#This Row],[פעילות]]="",L1474=""),"",IF(טבלה20[[#This Row],[פעילות]]=1,1,0))</f>
        <v/>
      </c>
      <c r="P1475" t="str">
        <f>IF(AND(טבלה20[[#This Row],[הפרש קבוע אחרון]]&lt;&gt;"",טבלה20[[#This Row],[CycleNumber]]&lt;B1476,B1476&lt;&gt;"",טבלה20[[#This Row],[פעילות]]&lt;4),IF(F1476-טבלה20[[#This Row],[LengthofCycle]]=טבלה20[[#This Row],[הפרש קבוע אחרון]],1,0),"")</f>
        <v/>
      </c>
      <c r="Q1475" s="14" t="str">
        <f>IF(טבלה20[[#This Row],[פעילות]]="","",IF(OR(Q1474="",AND(טבלה20[[#This Row],[דילוג]]=1,L1474=3)),1,Q1474+1))</f>
        <v/>
      </c>
      <c r="R1475" s="14" t="str">
        <f>IF(AND(טבלה20[[#This Row],[מחזורי פעילות]]=3,H1476=1,טבלה20[[#This Row],[הפרש קבוע אחרון]]&lt;&gt;J1476),1,"")</f>
        <v/>
      </c>
      <c r="S1475" s="14" t="str">
        <f>IF(AND(טבלה20[[#This Row],[מחזורי פעילות]]=3,H1476=1,טבלה20[[#This Row],[הפרש קבוע אחרון]]=J1476),1,"")</f>
        <v/>
      </c>
      <c r="T1475" s="14" t="str">
        <f>IF(AND(טבלה20[[#This Row],[דילוג]]=1,טבלה20[[#This Row],[הפרש קבוע אחרון]]=J1474,טבלה20[[#This Row],[מחזורי פעילות]]&gt;1),1,"")</f>
        <v/>
      </c>
      <c r="U1475" s="14" t="str">
        <f>IF(OR(AND(טבלה20[[#This Row],[מחזורי פעילות]]&lt;&gt;"",Q1476=""),AND(טבלה20[[#This Row],[פעילות]]=3,Q1476=1)),טבלה20[[#This Row],[מחזורי פעילות]],"")</f>
        <v/>
      </c>
      <c r="V1475" s="14" t="str">
        <f>IF(טבלה20[[#This Row],[באיזה מחזור נעקר אחרי קביעה?]]&lt;&gt;"",1,"")</f>
        <v/>
      </c>
      <c r="W1475" s="14" t="str">
        <f>IF(AND(טבלה20[[#This Row],[באיזה מחזור נעקר אחרי קביעה?]]&lt;&gt;"",טבלה20[[#This Row],[CycleNumber]]&gt;B1476),טבלה20[[#This Row],[באיזה מחזור נעקר אחרי קביעה?]],"")</f>
        <v/>
      </c>
      <c r="X1475" s="14" t="str">
        <f>IF(AND(טבלה20[[#This Row],[הפרש קבוע אחרון]]&lt;&gt;"",J1474=""),טבלה20[[#This Row],[CycleNumber]],"")</f>
        <v/>
      </c>
      <c r="Y1475" s="14" t="str">
        <f>IF(OR(טבלה20[[#This Row],[CycleNumber]]&gt;B1476,B1476=""),טבלה20[[#This Row],[CycleNumber]],"")</f>
        <v/>
      </c>
      <c r="Z147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5" t="s">
        <v>118</v>
      </c>
      <c r="AS1475">
        <v>12</v>
      </c>
      <c r="AT1475">
        <v>34</v>
      </c>
      <c r="AU1475">
        <f t="shared" si="47"/>
        <v>0</v>
      </c>
      <c r="AV1475" t="str">
        <f t="shared" si="48"/>
        <v/>
      </c>
    </row>
    <row r="1476" spans="1:48" x14ac:dyDescent="0.25">
      <c r="A1476" t="s">
        <v>119</v>
      </c>
      <c r="B1476">
        <v>2</v>
      </c>
      <c r="C1476">
        <v>0</v>
      </c>
      <c r="D1476">
        <v>1</v>
      </c>
      <c r="E1476">
        <v>0</v>
      </c>
      <c r="F1476">
        <v>32</v>
      </c>
      <c r="G1476">
        <f>טבלה20[[#This Row],[LengthofCycle]]+1</f>
        <v>33</v>
      </c>
      <c r="H1476" t="str">
        <f>IF(טבלה20[[#This Row],[CycleNumber]]&gt;2,IF(AND(טבלה20[[#This Row],[LengthofCycle]]-F1475=F1475-F1474,טבלה20[[#This Row],[LengthofCycle]]-F1475&lt;&gt;0),1,""),"")</f>
        <v/>
      </c>
      <c r="I1476" t="str">
        <f>IF(טבלה20[[#This Row],[דילוג]]=1,SUM(H1476:H1477),"")</f>
        <v/>
      </c>
      <c r="J1476" t="str">
        <f>IF(AND(טבלה20[[#This Row],[CycleNumber]]&gt;B1475,טבלה20[[#This Row],[CycleNumber]]&gt;2),IF(טבלה20[[#This Row],[דילוג]]=1,טבלה20[[#This Row],[LengthofCycle]]-F1475,J1475),"")</f>
        <v/>
      </c>
      <c r="K1476" t="str">
        <f>IF(AND(טבלה20[[#This Row],[CycleNumber]]&gt;B1475,טבלה20[[#This Row],[CycleNumber]]&gt;2),IF(טבלה20[[#This Row],[דילוג]]=1,1,IF(MAX(K1474:K1475)=1,1,IF(טבלה20[[#This Row],[LengthofCycle]]-F1475&lt;&gt;טבלה20[[#This Row],[הפרש קבוע אחרון]],0,""))),"")</f>
        <v/>
      </c>
      <c r="L1476" t="str">
        <f>IF(טבלה20[[#This Row],[CycleNumber]]&lt;3,"",IF(טבלה20[[#This Row],[דילוג]]=1,1,IF(L1475="","",IF(טבלה20[[#This Row],[LengthofCycle]]-F1475=טבלה20[[#This Row],[הפרש קבוע אחרון]],1,IF(L1475+1&gt;3,"",L1475+1)))))</f>
        <v/>
      </c>
      <c r="M1476" t="str">
        <f>IF(AND(טבלה20[[#This Row],[פעילות]]=1,L1477=2,L1478=1,B1478&gt;טבלה20[[#This Row],[CycleNumber]]),1,"")</f>
        <v/>
      </c>
      <c r="N1476" t="str">
        <f>IF(AND(טבלה20[[#This Row],[האם יש לאישה וסת דילוג?]]=1,טבלה20[[#This Row],[CycleNumber]]&gt;5),IF(AND(טבלה20[[#This Row],[LengthofCycle]]=F1473,F1475=F1472,F1474=F1471),1,""),"")</f>
        <v/>
      </c>
      <c r="O1476" t="str">
        <f>IF(OR(טבלה20[[#This Row],[פעילות]]="",L1475=""),"",IF(טבלה20[[#This Row],[פעילות]]=1,1,0))</f>
        <v/>
      </c>
      <c r="P1476" t="str">
        <f>IF(AND(טבלה20[[#This Row],[הפרש קבוע אחרון]]&lt;&gt;"",טבלה20[[#This Row],[CycleNumber]]&lt;B1477,B1477&lt;&gt;"",טבלה20[[#This Row],[פעילות]]&lt;4),IF(F1477-טבלה20[[#This Row],[LengthofCycle]]=טבלה20[[#This Row],[הפרש קבוע אחרון]],1,0),"")</f>
        <v/>
      </c>
      <c r="Q1476" s="14" t="str">
        <f>IF(טבלה20[[#This Row],[פעילות]]="","",IF(OR(Q1475="",AND(טבלה20[[#This Row],[דילוג]]=1,L1475=3)),1,Q1475+1))</f>
        <v/>
      </c>
      <c r="R1476" s="14" t="str">
        <f>IF(AND(טבלה20[[#This Row],[מחזורי פעילות]]=3,H1477=1,טבלה20[[#This Row],[הפרש קבוע אחרון]]&lt;&gt;J1477),1,"")</f>
        <v/>
      </c>
      <c r="S1476" s="14" t="str">
        <f>IF(AND(טבלה20[[#This Row],[מחזורי פעילות]]=3,H1477=1,טבלה20[[#This Row],[הפרש קבוע אחרון]]=J1477),1,"")</f>
        <v/>
      </c>
      <c r="T1476" s="14" t="str">
        <f>IF(AND(טבלה20[[#This Row],[דילוג]]=1,טבלה20[[#This Row],[הפרש קבוע אחרון]]=J1475,טבלה20[[#This Row],[מחזורי פעילות]]&gt;1),1,"")</f>
        <v/>
      </c>
      <c r="U1476" s="14" t="str">
        <f>IF(OR(AND(טבלה20[[#This Row],[מחזורי פעילות]]&lt;&gt;"",Q1477=""),AND(טבלה20[[#This Row],[פעילות]]=3,Q1477=1)),טבלה20[[#This Row],[מחזורי פעילות]],"")</f>
        <v/>
      </c>
      <c r="V1476" s="14" t="str">
        <f>IF(טבלה20[[#This Row],[באיזה מחזור נעקר אחרי קביעה?]]&lt;&gt;"",1,"")</f>
        <v/>
      </c>
      <c r="W1476" s="14" t="str">
        <f>IF(AND(טבלה20[[#This Row],[באיזה מחזור נעקר אחרי קביעה?]]&lt;&gt;"",טבלה20[[#This Row],[CycleNumber]]&gt;B1477),טבלה20[[#This Row],[באיזה מחזור נעקר אחרי קביעה?]],"")</f>
        <v/>
      </c>
      <c r="X1476" s="14" t="str">
        <f>IF(AND(טבלה20[[#This Row],[הפרש קבוע אחרון]]&lt;&gt;"",J1475=""),טבלה20[[#This Row],[CycleNumber]],"")</f>
        <v/>
      </c>
      <c r="Y1476" s="14" t="str">
        <f>IF(OR(טבלה20[[#This Row],[CycleNumber]]&gt;B1477,B1477=""),טבלה20[[#This Row],[CycleNumber]],"")</f>
        <v/>
      </c>
      <c r="Z147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6" t="s">
        <v>119</v>
      </c>
      <c r="AS1476">
        <v>1</v>
      </c>
      <c r="AT1476">
        <v>34</v>
      </c>
      <c r="AU1476" t="str">
        <f t="shared" si="47"/>
        <v/>
      </c>
      <c r="AV1476" t="str">
        <f t="shared" si="48"/>
        <v/>
      </c>
    </row>
    <row r="1477" spans="1:48" x14ac:dyDescent="0.25">
      <c r="A1477" t="s">
        <v>119</v>
      </c>
      <c r="B1477">
        <v>3</v>
      </c>
      <c r="C1477">
        <v>0</v>
      </c>
      <c r="D1477">
        <v>1</v>
      </c>
      <c r="E1477">
        <v>0</v>
      </c>
      <c r="F1477">
        <v>35</v>
      </c>
      <c r="G1477">
        <f>טבלה20[[#This Row],[LengthofCycle]]+1</f>
        <v>36</v>
      </c>
      <c r="H1477" t="str">
        <f>IF(טבלה20[[#This Row],[CycleNumber]]&gt;2,IF(AND(טבלה20[[#This Row],[LengthofCycle]]-F1476=F1476-F1475,טבלה20[[#This Row],[LengthofCycle]]-F1476&lt;&gt;0),1,""),"")</f>
        <v/>
      </c>
      <c r="I1477" t="str">
        <f>IF(טבלה20[[#This Row],[דילוג]]=1,SUM(H1477:H1478),"")</f>
        <v/>
      </c>
      <c r="J1477" t="str">
        <f>IF(AND(טבלה20[[#This Row],[CycleNumber]]&gt;B1476,טבלה20[[#This Row],[CycleNumber]]&gt;2),IF(טבלה20[[#This Row],[דילוג]]=1,טבלה20[[#This Row],[LengthofCycle]]-F1476,J1476),"")</f>
        <v/>
      </c>
      <c r="K1477">
        <f>IF(AND(טבלה20[[#This Row],[CycleNumber]]&gt;B1476,טבלה20[[#This Row],[CycleNumber]]&gt;2),IF(טבלה20[[#This Row],[דילוג]]=1,1,IF(MAX(K1475:K1476)=1,1,IF(טבלה20[[#This Row],[LengthofCycle]]-F1476&lt;&gt;טבלה20[[#This Row],[הפרש קבוע אחרון]],0,""))),"")</f>
        <v>0</v>
      </c>
      <c r="L1477" t="str">
        <f>IF(טבלה20[[#This Row],[CycleNumber]]&lt;3,"",IF(טבלה20[[#This Row],[דילוג]]=1,1,IF(L1476="","",IF(טבלה20[[#This Row],[LengthofCycle]]-F1476=טבלה20[[#This Row],[הפרש קבוע אחרון]],1,IF(L1476+1&gt;3,"",L1476+1)))))</f>
        <v/>
      </c>
      <c r="M1477" t="str">
        <f>IF(AND(טבלה20[[#This Row],[פעילות]]=1,L1478=2,L1479=1,B1479&gt;טבלה20[[#This Row],[CycleNumber]]),1,"")</f>
        <v/>
      </c>
      <c r="N1477" t="str">
        <f>IF(AND(טבלה20[[#This Row],[האם יש לאישה וסת דילוג?]]=1,טבלה20[[#This Row],[CycleNumber]]&gt;5),IF(AND(טבלה20[[#This Row],[LengthofCycle]]=F1474,F1476=F1473,F1475=F1472),1,""),"")</f>
        <v/>
      </c>
      <c r="O1477" t="str">
        <f>IF(OR(טבלה20[[#This Row],[פעילות]]="",L1476=""),"",IF(טבלה20[[#This Row],[פעילות]]=1,1,0))</f>
        <v/>
      </c>
      <c r="P1477" t="str">
        <f>IF(AND(טבלה20[[#This Row],[הפרש קבוע אחרון]]&lt;&gt;"",טבלה20[[#This Row],[CycleNumber]]&lt;B1478,B1478&lt;&gt;"",טבלה20[[#This Row],[פעילות]]&lt;4),IF(F1478-טבלה20[[#This Row],[LengthofCycle]]=טבלה20[[#This Row],[הפרש קבוע אחרון]],1,0),"")</f>
        <v/>
      </c>
      <c r="Q1477" s="14" t="str">
        <f>IF(טבלה20[[#This Row],[פעילות]]="","",IF(OR(Q1476="",AND(טבלה20[[#This Row],[דילוג]]=1,L1476=3)),1,Q1476+1))</f>
        <v/>
      </c>
      <c r="R1477" s="14" t="str">
        <f>IF(AND(טבלה20[[#This Row],[מחזורי פעילות]]=3,H1478=1,טבלה20[[#This Row],[הפרש קבוע אחרון]]&lt;&gt;J1478),1,"")</f>
        <v/>
      </c>
      <c r="S1477" s="14" t="str">
        <f>IF(AND(טבלה20[[#This Row],[מחזורי פעילות]]=3,H1478=1,טבלה20[[#This Row],[הפרש קבוע אחרון]]=J1478),1,"")</f>
        <v/>
      </c>
      <c r="T1477" s="14" t="str">
        <f>IF(AND(טבלה20[[#This Row],[דילוג]]=1,טבלה20[[#This Row],[הפרש קבוע אחרון]]=J1476,טבלה20[[#This Row],[מחזורי פעילות]]&gt;1),1,"")</f>
        <v/>
      </c>
      <c r="U1477" s="14" t="str">
        <f>IF(OR(AND(טבלה20[[#This Row],[מחזורי פעילות]]&lt;&gt;"",Q1478=""),AND(טבלה20[[#This Row],[פעילות]]=3,Q1478=1)),טבלה20[[#This Row],[מחזורי פעילות]],"")</f>
        <v/>
      </c>
      <c r="V1477" s="14" t="str">
        <f>IF(טבלה20[[#This Row],[באיזה מחזור נעקר אחרי קביעה?]]&lt;&gt;"",1,"")</f>
        <v/>
      </c>
      <c r="W1477" s="14" t="str">
        <f>IF(AND(טבלה20[[#This Row],[באיזה מחזור נעקר אחרי קביעה?]]&lt;&gt;"",טבלה20[[#This Row],[CycleNumber]]&gt;B1478),טבלה20[[#This Row],[באיזה מחזור נעקר אחרי קביעה?]],"")</f>
        <v/>
      </c>
      <c r="X1477" s="14" t="str">
        <f>IF(AND(טבלה20[[#This Row],[הפרש קבוע אחרון]]&lt;&gt;"",J1476=""),טבלה20[[#This Row],[CycleNumber]],"")</f>
        <v/>
      </c>
      <c r="Y1477" s="14" t="str">
        <f>IF(OR(טבלה20[[#This Row],[CycleNumber]]&gt;B1478,B1478=""),טבלה20[[#This Row],[CycleNumber]],"")</f>
        <v/>
      </c>
      <c r="Z147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7" t="s">
        <v>119</v>
      </c>
      <c r="AS1477">
        <v>2</v>
      </c>
      <c r="AT1477">
        <v>32</v>
      </c>
      <c r="AU1477" t="str">
        <f t="shared" ref="AU1477:AU1540" si="49">IF(AS1477=AS1475+2,IF(AND(AT1475-AT1476=AT1476-AT1477,AT1475-AT1476&lt;&gt;0),1,0),"")</f>
        <v/>
      </c>
      <c r="AV1477" t="str">
        <f t="shared" si="48"/>
        <v/>
      </c>
    </row>
    <row r="1478" spans="1:48" x14ac:dyDescent="0.25">
      <c r="A1478" t="s">
        <v>119</v>
      </c>
      <c r="B1478">
        <v>4</v>
      </c>
      <c r="C1478">
        <v>0</v>
      </c>
      <c r="D1478">
        <v>1</v>
      </c>
      <c r="E1478">
        <v>0</v>
      </c>
      <c r="F1478">
        <v>29</v>
      </c>
      <c r="G1478">
        <f>טבלה20[[#This Row],[LengthofCycle]]+1</f>
        <v>30</v>
      </c>
      <c r="H1478" t="str">
        <f>IF(טבלה20[[#This Row],[CycleNumber]]&gt;2,IF(AND(טבלה20[[#This Row],[LengthofCycle]]-F1477=F1477-F1476,טבלה20[[#This Row],[LengthofCycle]]-F1477&lt;&gt;0),1,""),"")</f>
        <v/>
      </c>
      <c r="I1478" t="str">
        <f>IF(טבלה20[[#This Row],[דילוג]]=1,SUM(H1478:H1479),"")</f>
        <v/>
      </c>
      <c r="J1478" t="str">
        <f>IF(AND(טבלה20[[#This Row],[CycleNumber]]&gt;B1477,טבלה20[[#This Row],[CycleNumber]]&gt;2),IF(טבלה20[[#This Row],[דילוג]]=1,טבלה20[[#This Row],[LengthofCycle]]-F1477,J1477),"")</f>
        <v/>
      </c>
      <c r="K1478">
        <f>IF(AND(טבלה20[[#This Row],[CycleNumber]]&gt;B1477,טבלה20[[#This Row],[CycleNumber]]&gt;2),IF(טבלה20[[#This Row],[דילוג]]=1,1,IF(MAX(K1476:K1477)=1,1,IF(טבלה20[[#This Row],[LengthofCycle]]-F1477&lt;&gt;טבלה20[[#This Row],[הפרש קבוע אחרון]],0,""))),"")</f>
        <v>0</v>
      </c>
      <c r="L1478" t="str">
        <f>IF(טבלה20[[#This Row],[CycleNumber]]&lt;3,"",IF(טבלה20[[#This Row],[דילוג]]=1,1,IF(L1477="","",IF(טבלה20[[#This Row],[LengthofCycle]]-F1477=טבלה20[[#This Row],[הפרש קבוע אחרון]],1,IF(L1477+1&gt;3,"",L1477+1)))))</f>
        <v/>
      </c>
      <c r="M1478" t="str">
        <f>IF(AND(טבלה20[[#This Row],[פעילות]]=1,L1479=2,L1480=1,B1480&gt;טבלה20[[#This Row],[CycleNumber]]),1,"")</f>
        <v/>
      </c>
      <c r="N1478" t="str">
        <f>IF(AND(טבלה20[[#This Row],[האם יש לאישה וסת דילוג?]]=1,טבלה20[[#This Row],[CycleNumber]]&gt;5),IF(AND(טבלה20[[#This Row],[LengthofCycle]]=F1475,F1477=F1474,F1476=F1473),1,""),"")</f>
        <v/>
      </c>
      <c r="O1478" t="str">
        <f>IF(OR(טבלה20[[#This Row],[פעילות]]="",L1477=""),"",IF(טבלה20[[#This Row],[פעילות]]=1,1,0))</f>
        <v/>
      </c>
      <c r="P1478" t="str">
        <f>IF(AND(טבלה20[[#This Row],[הפרש קבוע אחרון]]&lt;&gt;"",טבלה20[[#This Row],[CycleNumber]]&lt;B1479,B1479&lt;&gt;"",טבלה20[[#This Row],[פעילות]]&lt;4),IF(F1479-טבלה20[[#This Row],[LengthofCycle]]=טבלה20[[#This Row],[הפרש קבוע אחרון]],1,0),"")</f>
        <v/>
      </c>
      <c r="Q1478" s="14" t="str">
        <f>IF(טבלה20[[#This Row],[פעילות]]="","",IF(OR(Q1477="",AND(טבלה20[[#This Row],[דילוג]]=1,L1477=3)),1,Q1477+1))</f>
        <v/>
      </c>
      <c r="R1478" s="14" t="str">
        <f>IF(AND(טבלה20[[#This Row],[מחזורי פעילות]]=3,H1479=1,טבלה20[[#This Row],[הפרש קבוע אחרון]]&lt;&gt;J1479),1,"")</f>
        <v/>
      </c>
      <c r="S1478" s="14" t="str">
        <f>IF(AND(טבלה20[[#This Row],[מחזורי פעילות]]=3,H1479=1,טבלה20[[#This Row],[הפרש קבוע אחרון]]=J1479),1,"")</f>
        <v/>
      </c>
      <c r="T1478" s="14" t="str">
        <f>IF(AND(טבלה20[[#This Row],[דילוג]]=1,טבלה20[[#This Row],[הפרש קבוע אחרון]]=J1477,טבלה20[[#This Row],[מחזורי פעילות]]&gt;1),1,"")</f>
        <v/>
      </c>
      <c r="U1478" s="14" t="str">
        <f>IF(OR(AND(טבלה20[[#This Row],[מחזורי פעילות]]&lt;&gt;"",Q1479=""),AND(טבלה20[[#This Row],[פעילות]]=3,Q1479=1)),טבלה20[[#This Row],[מחזורי פעילות]],"")</f>
        <v/>
      </c>
      <c r="V1478" s="14" t="str">
        <f>IF(טבלה20[[#This Row],[באיזה מחזור נעקר אחרי קביעה?]]&lt;&gt;"",1,"")</f>
        <v/>
      </c>
      <c r="W1478" s="14" t="str">
        <f>IF(AND(טבלה20[[#This Row],[באיזה מחזור נעקר אחרי קביעה?]]&lt;&gt;"",טבלה20[[#This Row],[CycleNumber]]&gt;B1479),טבלה20[[#This Row],[באיזה מחזור נעקר אחרי קביעה?]],"")</f>
        <v/>
      </c>
      <c r="X1478" s="14" t="str">
        <f>IF(AND(טבלה20[[#This Row],[הפרש קבוע אחרון]]&lt;&gt;"",J1477=""),טבלה20[[#This Row],[CycleNumber]],"")</f>
        <v/>
      </c>
      <c r="Y1478" s="14" t="str">
        <f>IF(OR(טבלה20[[#This Row],[CycleNumber]]&gt;B1479,B1479=""),טבלה20[[#This Row],[CycleNumber]],"")</f>
        <v/>
      </c>
      <c r="Z147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8" t="s">
        <v>119</v>
      </c>
      <c r="AS1478">
        <v>3</v>
      </c>
      <c r="AT1478">
        <v>35</v>
      </c>
      <c r="AU1478">
        <f t="shared" si="49"/>
        <v>0</v>
      </c>
      <c r="AV1478" t="str">
        <f t="shared" ref="AV1478:AV1541" si="50">IF(AND(AU1478=1,AU1477=1),1,"")</f>
        <v/>
      </c>
    </row>
    <row r="1479" spans="1:48" x14ac:dyDescent="0.25">
      <c r="A1479" t="s">
        <v>119</v>
      </c>
      <c r="B1479">
        <v>5</v>
      </c>
      <c r="C1479">
        <v>0</v>
      </c>
      <c r="D1479">
        <v>1</v>
      </c>
      <c r="E1479">
        <v>0</v>
      </c>
      <c r="F1479">
        <v>36</v>
      </c>
      <c r="G1479">
        <f>טבלה20[[#This Row],[LengthofCycle]]+1</f>
        <v>37</v>
      </c>
      <c r="H1479" t="str">
        <f>IF(טבלה20[[#This Row],[CycleNumber]]&gt;2,IF(AND(טבלה20[[#This Row],[LengthofCycle]]-F1478=F1478-F1477,טבלה20[[#This Row],[LengthofCycle]]-F1478&lt;&gt;0),1,""),"")</f>
        <v/>
      </c>
      <c r="I1479" t="str">
        <f>IF(טבלה20[[#This Row],[דילוג]]=1,SUM(H1479:H1480),"")</f>
        <v/>
      </c>
      <c r="J1479" t="str">
        <f>IF(AND(טבלה20[[#This Row],[CycleNumber]]&gt;B1478,טבלה20[[#This Row],[CycleNumber]]&gt;2),IF(טבלה20[[#This Row],[דילוג]]=1,טבלה20[[#This Row],[LengthofCycle]]-F1478,J1478),"")</f>
        <v/>
      </c>
      <c r="K1479">
        <f>IF(AND(טבלה20[[#This Row],[CycleNumber]]&gt;B1478,טבלה20[[#This Row],[CycleNumber]]&gt;2),IF(טבלה20[[#This Row],[דילוג]]=1,1,IF(MAX(K1477:K1478)=1,1,IF(טבלה20[[#This Row],[LengthofCycle]]-F1478&lt;&gt;טבלה20[[#This Row],[הפרש קבוע אחרון]],0,""))),"")</f>
        <v>0</v>
      </c>
      <c r="L1479" t="str">
        <f>IF(טבלה20[[#This Row],[CycleNumber]]&lt;3,"",IF(טבלה20[[#This Row],[דילוג]]=1,1,IF(L1478="","",IF(טבלה20[[#This Row],[LengthofCycle]]-F1478=טבלה20[[#This Row],[הפרש קבוע אחרון]],1,IF(L1478+1&gt;3,"",L1478+1)))))</f>
        <v/>
      </c>
      <c r="M1479" t="str">
        <f>IF(AND(טבלה20[[#This Row],[פעילות]]=1,L1480=2,L1481=1,B1481&gt;טבלה20[[#This Row],[CycleNumber]]),1,"")</f>
        <v/>
      </c>
      <c r="N1479" t="str">
        <f>IF(AND(טבלה20[[#This Row],[האם יש לאישה וסת דילוג?]]=1,טבלה20[[#This Row],[CycleNumber]]&gt;5),IF(AND(טבלה20[[#This Row],[LengthofCycle]]=F1476,F1478=F1475,F1477=F1474),1,""),"")</f>
        <v/>
      </c>
      <c r="O1479" t="str">
        <f>IF(OR(טבלה20[[#This Row],[פעילות]]="",L1478=""),"",IF(טבלה20[[#This Row],[פעילות]]=1,1,0))</f>
        <v/>
      </c>
      <c r="P1479" t="str">
        <f>IF(AND(טבלה20[[#This Row],[הפרש קבוע אחרון]]&lt;&gt;"",טבלה20[[#This Row],[CycleNumber]]&lt;B1480,B1480&lt;&gt;"",טבלה20[[#This Row],[פעילות]]&lt;4),IF(F1480-טבלה20[[#This Row],[LengthofCycle]]=טבלה20[[#This Row],[הפרש קבוע אחרון]],1,0),"")</f>
        <v/>
      </c>
      <c r="Q1479" s="14" t="str">
        <f>IF(טבלה20[[#This Row],[פעילות]]="","",IF(OR(Q1478="",AND(טבלה20[[#This Row],[דילוג]]=1,L1478=3)),1,Q1478+1))</f>
        <v/>
      </c>
      <c r="R1479" s="14" t="str">
        <f>IF(AND(טבלה20[[#This Row],[מחזורי פעילות]]=3,H1480=1,טבלה20[[#This Row],[הפרש קבוע אחרון]]&lt;&gt;J1480),1,"")</f>
        <v/>
      </c>
      <c r="S1479" s="14" t="str">
        <f>IF(AND(טבלה20[[#This Row],[מחזורי פעילות]]=3,H1480=1,טבלה20[[#This Row],[הפרש קבוע אחרון]]=J1480),1,"")</f>
        <v/>
      </c>
      <c r="T1479" s="14" t="str">
        <f>IF(AND(טבלה20[[#This Row],[דילוג]]=1,טבלה20[[#This Row],[הפרש קבוע אחרון]]=J1478,טבלה20[[#This Row],[מחזורי פעילות]]&gt;1),1,"")</f>
        <v/>
      </c>
      <c r="U1479" s="14" t="str">
        <f>IF(OR(AND(טבלה20[[#This Row],[מחזורי פעילות]]&lt;&gt;"",Q1480=""),AND(טבלה20[[#This Row],[פעילות]]=3,Q1480=1)),טבלה20[[#This Row],[מחזורי פעילות]],"")</f>
        <v/>
      </c>
      <c r="V1479" s="14" t="str">
        <f>IF(טבלה20[[#This Row],[באיזה מחזור נעקר אחרי קביעה?]]&lt;&gt;"",1,"")</f>
        <v/>
      </c>
      <c r="W1479" s="14" t="str">
        <f>IF(AND(טבלה20[[#This Row],[באיזה מחזור נעקר אחרי קביעה?]]&lt;&gt;"",טבלה20[[#This Row],[CycleNumber]]&gt;B1480),טבלה20[[#This Row],[באיזה מחזור נעקר אחרי קביעה?]],"")</f>
        <v/>
      </c>
      <c r="X1479" s="14" t="str">
        <f>IF(AND(טבלה20[[#This Row],[הפרש קבוע אחרון]]&lt;&gt;"",J1478=""),טבלה20[[#This Row],[CycleNumber]],"")</f>
        <v/>
      </c>
      <c r="Y1479" s="14" t="str">
        <f>IF(OR(טבלה20[[#This Row],[CycleNumber]]&gt;B1480,B1480=""),טבלה20[[#This Row],[CycleNumber]],"")</f>
        <v/>
      </c>
      <c r="Z147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79" t="s">
        <v>119</v>
      </c>
      <c r="AS1479">
        <v>4</v>
      </c>
      <c r="AT1479">
        <v>29</v>
      </c>
      <c r="AU1479">
        <f t="shared" si="49"/>
        <v>0</v>
      </c>
      <c r="AV1479" t="str">
        <f t="shared" si="50"/>
        <v/>
      </c>
    </row>
    <row r="1480" spans="1:48" x14ac:dyDescent="0.25">
      <c r="A1480" t="s">
        <v>119</v>
      </c>
      <c r="B1480">
        <v>6</v>
      </c>
      <c r="C1480">
        <v>0</v>
      </c>
      <c r="D1480">
        <v>1</v>
      </c>
      <c r="E1480">
        <v>0</v>
      </c>
      <c r="F1480">
        <v>29</v>
      </c>
      <c r="G1480">
        <f>טבלה20[[#This Row],[LengthofCycle]]+1</f>
        <v>30</v>
      </c>
      <c r="H1480" t="str">
        <f>IF(טבלה20[[#This Row],[CycleNumber]]&gt;2,IF(AND(טבלה20[[#This Row],[LengthofCycle]]-F1479=F1479-F1478,טבלה20[[#This Row],[LengthofCycle]]-F1479&lt;&gt;0),1,""),"")</f>
        <v/>
      </c>
      <c r="I1480" t="str">
        <f>IF(טבלה20[[#This Row],[דילוג]]=1,SUM(H1480:H1481),"")</f>
        <v/>
      </c>
      <c r="J1480" t="str">
        <f>IF(AND(טבלה20[[#This Row],[CycleNumber]]&gt;B1479,טבלה20[[#This Row],[CycleNumber]]&gt;2),IF(טבלה20[[#This Row],[דילוג]]=1,טבלה20[[#This Row],[LengthofCycle]]-F1479,J1479),"")</f>
        <v/>
      </c>
      <c r="K1480">
        <f>IF(AND(טבלה20[[#This Row],[CycleNumber]]&gt;B1479,טבלה20[[#This Row],[CycleNumber]]&gt;2),IF(טבלה20[[#This Row],[דילוג]]=1,1,IF(MAX(K1478:K1479)=1,1,IF(טבלה20[[#This Row],[LengthofCycle]]-F1479&lt;&gt;טבלה20[[#This Row],[הפרש קבוע אחרון]],0,""))),"")</f>
        <v>0</v>
      </c>
      <c r="L1480" t="str">
        <f>IF(טבלה20[[#This Row],[CycleNumber]]&lt;3,"",IF(טבלה20[[#This Row],[דילוג]]=1,1,IF(L1479="","",IF(טבלה20[[#This Row],[LengthofCycle]]-F1479=טבלה20[[#This Row],[הפרש קבוע אחרון]],1,IF(L1479+1&gt;3,"",L1479+1)))))</f>
        <v/>
      </c>
      <c r="M1480" t="str">
        <f>IF(AND(טבלה20[[#This Row],[פעילות]]=1,L1481=2,L1482=1,B1482&gt;טבלה20[[#This Row],[CycleNumber]]),1,"")</f>
        <v/>
      </c>
      <c r="N1480" t="str">
        <f>IF(AND(טבלה20[[#This Row],[האם יש לאישה וסת דילוג?]]=1,טבלה20[[#This Row],[CycleNumber]]&gt;5),IF(AND(טבלה20[[#This Row],[LengthofCycle]]=F1477,F1479=F1476,F1478=F1475),1,""),"")</f>
        <v/>
      </c>
      <c r="O1480" t="str">
        <f>IF(OR(טבלה20[[#This Row],[פעילות]]="",L1479=""),"",IF(טבלה20[[#This Row],[פעילות]]=1,1,0))</f>
        <v/>
      </c>
      <c r="P1480" t="str">
        <f>IF(AND(טבלה20[[#This Row],[הפרש קבוע אחרון]]&lt;&gt;"",טבלה20[[#This Row],[CycleNumber]]&lt;B1481,B1481&lt;&gt;"",טבלה20[[#This Row],[פעילות]]&lt;4),IF(F1481-טבלה20[[#This Row],[LengthofCycle]]=טבלה20[[#This Row],[הפרש קבוע אחרון]],1,0),"")</f>
        <v/>
      </c>
      <c r="Q1480" s="14" t="str">
        <f>IF(טבלה20[[#This Row],[פעילות]]="","",IF(OR(Q1479="",AND(טבלה20[[#This Row],[דילוג]]=1,L1479=3)),1,Q1479+1))</f>
        <v/>
      </c>
      <c r="R1480" s="14" t="str">
        <f>IF(AND(טבלה20[[#This Row],[מחזורי פעילות]]=3,H1481=1,טבלה20[[#This Row],[הפרש קבוע אחרון]]&lt;&gt;J1481),1,"")</f>
        <v/>
      </c>
      <c r="S1480" s="14" t="str">
        <f>IF(AND(טבלה20[[#This Row],[מחזורי פעילות]]=3,H1481=1,טבלה20[[#This Row],[הפרש קבוע אחרון]]=J1481),1,"")</f>
        <v/>
      </c>
      <c r="T1480" s="14" t="str">
        <f>IF(AND(טבלה20[[#This Row],[דילוג]]=1,טבלה20[[#This Row],[הפרש קבוע אחרון]]=J1479,טבלה20[[#This Row],[מחזורי פעילות]]&gt;1),1,"")</f>
        <v/>
      </c>
      <c r="U1480" s="14" t="str">
        <f>IF(OR(AND(טבלה20[[#This Row],[מחזורי פעילות]]&lt;&gt;"",Q1481=""),AND(טבלה20[[#This Row],[פעילות]]=3,Q1481=1)),טבלה20[[#This Row],[מחזורי פעילות]],"")</f>
        <v/>
      </c>
      <c r="V1480" s="14" t="str">
        <f>IF(טבלה20[[#This Row],[באיזה מחזור נעקר אחרי קביעה?]]&lt;&gt;"",1,"")</f>
        <v/>
      </c>
      <c r="W1480" s="14" t="str">
        <f>IF(AND(טבלה20[[#This Row],[באיזה מחזור נעקר אחרי קביעה?]]&lt;&gt;"",טבלה20[[#This Row],[CycleNumber]]&gt;B1481),טבלה20[[#This Row],[באיזה מחזור נעקר אחרי קביעה?]],"")</f>
        <v/>
      </c>
      <c r="X1480" s="14" t="str">
        <f>IF(AND(טבלה20[[#This Row],[הפרש קבוע אחרון]]&lt;&gt;"",J1479=""),טבלה20[[#This Row],[CycleNumber]],"")</f>
        <v/>
      </c>
      <c r="Y1480" s="14" t="str">
        <f>IF(OR(טבלה20[[#This Row],[CycleNumber]]&gt;B1481,B1481=""),טבלה20[[#This Row],[CycleNumber]],"")</f>
        <v/>
      </c>
      <c r="Z148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0" t="s">
        <v>119</v>
      </c>
      <c r="AS1480">
        <v>5</v>
      </c>
      <c r="AT1480">
        <v>36</v>
      </c>
      <c r="AU1480">
        <f t="shared" si="49"/>
        <v>0</v>
      </c>
      <c r="AV1480" t="str">
        <f t="shared" si="50"/>
        <v/>
      </c>
    </row>
    <row r="1481" spans="1:48" x14ac:dyDescent="0.25">
      <c r="A1481" t="s">
        <v>119</v>
      </c>
      <c r="B1481">
        <v>7</v>
      </c>
      <c r="C1481">
        <v>0</v>
      </c>
      <c r="D1481">
        <v>1</v>
      </c>
      <c r="E1481">
        <v>0</v>
      </c>
      <c r="F1481">
        <v>34</v>
      </c>
      <c r="G1481">
        <f>טבלה20[[#This Row],[LengthofCycle]]+1</f>
        <v>35</v>
      </c>
      <c r="H1481" t="str">
        <f>IF(טבלה20[[#This Row],[CycleNumber]]&gt;2,IF(AND(טבלה20[[#This Row],[LengthofCycle]]-F1480=F1480-F1479,טבלה20[[#This Row],[LengthofCycle]]-F1480&lt;&gt;0),1,""),"")</f>
        <v/>
      </c>
      <c r="I1481" t="str">
        <f>IF(טבלה20[[#This Row],[דילוג]]=1,SUM(H1481:H1482),"")</f>
        <v/>
      </c>
      <c r="J1481" t="str">
        <f>IF(AND(טבלה20[[#This Row],[CycleNumber]]&gt;B1480,טבלה20[[#This Row],[CycleNumber]]&gt;2),IF(טבלה20[[#This Row],[דילוג]]=1,טבלה20[[#This Row],[LengthofCycle]]-F1480,J1480),"")</f>
        <v/>
      </c>
      <c r="K1481">
        <f>IF(AND(טבלה20[[#This Row],[CycleNumber]]&gt;B1480,טבלה20[[#This Row],[CycleNumber]]&gt;2),IF(טבלה20[[#This Row],[דילוג]]=1,1,IF(MAX(K1479:K1480)=1,1,IF(טבלה20[[#This Row],[LengthofCycle]]-F1480&lt;&gt;טבלה20[[#This Row],[הפרש קבוע אחרון]],0,""))),"")</f>
        <v>0</v>
      </c>
      <c r="L1481" t="str">
        <f>IF(טבלה20[[#This Row],[CycleNumber]]&lt;3,"",IF(טבלה20[[#This Row],[דילוג]]=1,1,IF(L1480="","",IF(טבלה20[[#This Row],[LengthofCycle]]-F1480=טבלה20[[#This Row],[הפרש קבוע אחרון]],1,IF(L1480+1&gt;3,"",L1480+1)))))</f>
        <v/>
      </c>
      <c r="M1481" t="str">
        <f>IF(AND(טבלה20[[#This Row],[פעילות]]=1,L1482=2,L1483=1,B1483&gt;טבלה20[[#This Row],[CycleNumber]]),1,"")</f>
        <v/>
      </c>
      <c r="N1481" t="str">
        <f>IF(AND(טבלה20[[#This Row],[האם יש לאישה וסת דילוג?]]=1,טבלה20[[#This Row],[CycleNumber]]&gt;5),IF(AND(טבלה20[[#This Row],[LengthofCycle]]=F1478,F1480=F1477,F1479=F1476),1,""),"")</f>
        <v/>
      </c>
      <c r="O1481" t="str">
        <f>IF(OR(טבלה20[[#This Row],[פעילות]]="",L1480=""),"",IF(טבלה20[[#This Row],[פעילות]]=1,1,0))</f>
        <v/>
      </c>
      <c r="P1481" t="str">
        <f>IF(AND(טבלה20[[#This Row],[הפרש קבוע אחרון]]&lt;&gt;"",טבלה20[[#This Row],[CycleNumber]]&lt;B1482,B1482&lt;&gt;"",טבלה20[[#This Row],[פעילות]]&lt;4),IF(F1482-טבלה20[[#This Row],[LengthofCycle]]=טבלה20[[#This Row],[הפרש קבוע אחרון]],1,0),"")</f>
        <v/>
      </c>
      <c r="Q1481" s="14" t="str">
        <f>IF(טבלה20[[#This Row],[פעילות]]="","",IF(OR(Q1480="",AND(טבלה20[[#This Row],[דילוג]]=1,L1480=3)),1,Q1480+1))</f>
        <v/>
      </c>
      <c r="R1481" s="14" t="str">
        <f>IF(AND(טבלה20[[#This Row],[מחזורי פעילות]]=3,H1482=1,טבלה20[[#This Row],[הפרש קבוע אחרון]]&lt;&gt;J1482),1,"")</f>
        <v/>
      </c>
      <c r="S1481" s="14" t="str">
        <f>IF(AND(טבלה20[[#This Row],[מחזורי פעילות]]=3,H1482=1,טבלה20[[#This Row],[הפרש קבוע אחרון]]=J1482),1,"")</f>
        <v/>
      </c>
      <c r="T1481" s="14" t="str">
        <f>IF(AND(טבלה20[[#This Row],[דילוג]]=1,טבלה20[[#This Row],[הפרש קבוע אחרון]]=J1480,טבלה20[[#This Row],[מחזורי פעילות]]&gt;1),1,"")</f>
        <v/>
      </c>
      <c r="U1481" s="14" t="str">
        <f>IF(OR(AND(טבלה20[[#This Row],[מחזורי פעילות]]&lt;&gt;"",Q1482=""),AND(טבלה20[[#This Row],[פעילות]]=3,Q1482=1)),טבלה20[[#This Row],[מחזורי פעילות]],"")</f>
        <v/>
      </c>
      <c r="V1481" s="14" t="str">
        <f>IF(טבלה20[[#This Row],[באיזה מחזור נעקר אחרי קביעה?]]&lt;&gt;"",1,"")</f>
        <v/>
      </c>
      <c r="W1481" s="14" t="str">
        <f>IF(AND(טבלה20[[#This Row],[באיזה מחזור נעקר אחרי קביעה?]]&lt;&gt;"",טבלה20[[#This Row],[CycleNumber]]&gt;B1482),טבלה20[[#This Row],[באיזה מחזור נעקר אחרי קביעה?]],"")</f>
        <v/>
      </c>
      <c r="X1481" s="14" t="str">
        <f>IF(AND(טבלה20[[#This Row],[הפרש קבוע אחרון]]&lt;&gt;"",J1480=""),טבלה20[[#This Row],[CycleNumber]],"")</f>
        <v/>
      </c>
      <c r="Y1481" s="14" t="str">
        <f>IF(OR(טבלה20[[#This Row],[CycleNumber]]&gt;B1482,B1482=""),טבלה20[[#This Row],[CycleNumber]],"")</f>
        <v/>
      </c>
      <c r="Z148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1" t="s">
        <v>119</v>
      </c>
      <c r="AS1481">
        <v>6</v>
      </c>
      <c r="AT1481">
        <v>29</v>
      </c>
      <c r="AU1481">
        <f t="shared" si="49"/>
        <v>0</v>
      </c>
      <c r="AV1481" t="str">
        <f t="shared" si="50"/>
        <v/>
      </c>
    </row>
    <row r="1482" spans="1:48" x14ac:dyDescent="0.25">
      <c r="A1482" t="s">
        <v>119</v>
      </c>
      <c r="B1482">
        <v>8</v>
      </c>
      <c r="C1482">
        <v>0</v>
      </c>
      <c r="D1482">
        <v>1</v>
      </c>
      <c r="E1482">
        <v>0</v>
      </c>
      <c r="F1482">
        <v>29</v>
      </c>
      <c r="G1482">
        <f>טבלה20[[#This Row],[LengthofCycle]]+1</f>
        <v>30</v>
      </c>
      <c r="H1482" t="str">
        <f>IF(טבלה20[[#This Row],[CycleNumber]]&gt;2,IF(AND(טבלה20[[#This Row],[LengthofCycle]]-F1481=F1481-F1480,טבלה20[[#This Row],[LengthofCycle]]-F1481&lt;&gt;0),1,""),"")</f>
        <v/>
      </c>
      <c r="I1482" t="str">
        <f>IF(טבלה20[[#This Row],[דילוג]]=1,SUM(H1482:H1483),"")</f>
        <v/>
      </c>
      <c r="J1482" t="str">
        <f>IF(AND(טבלה20[[#This Row],[CycleNumber]]&gt;B1481,טבלה20[[#This Row],[CycleNumber]]&gt;2),IF(טבלה20[[#This Row],[דילוג]]=1,טבלה20[[#This Row],[LengthofCycle]]-F1481,J1481),"")</f>
        <v/>
      </c>
      <c r="K1482">
        <f>IF(AND(טבלה20[[#This Row],[CycleNumber]]&gt;B1481,טבלה20[[#This Row],[CycleNumber]]&gt;2),IF(טבלה20[[#This Row],[דילוג]]=1,1,IF(MAX(K1480:K1481)=1,1,IF(טבלה20[[#This Row],[LengthofCycle]]-F1481&lt;&gt;טבלה20[[#This Row],[הפרש קבוע אחרון]],0,""))),"")</f>
        <v>0</v>
      </c>
      <c r="L1482" t="str">
        <f>IF(טבלה20[[#This Row],[CycleNumber]]&lt;3,"",IF(טבלה20[[#This Row],[דילוג]]=1,1,IF(L1481="","",IF(טבלה20[[#This Row],[LengthofCycle]]-F1481=טבלה20[[#This Row],[הפרש קבוע אחרון]],1,IF(L1481+1&gt;3,"",L1481+1)))))</f>
        <v/>
      </c>
      <c r="M1482" t="str">
        <f>IF(AND(טבלה20[[#This Row],[פעילות]]=1,L1483=2,L1484=1,B1484&gt;טבלה20[[#This Row],[CycleNumber]]),1,"")</f>
        <v/>
      </c>
      <c r="N1482" t="str">
        <f>IF(AND(טבלה20[[#This Row],[האם יש לאישה וסת דילוג?]]=1,טבלה20[[#This Row],[CycleNumber]]&gt;5),IF(AND(טבלה20[[#This Row],[LengthofCycle]]=F1479,F1481=F1478,F1480=F1477),1,""),"")</f>
        <v/>
      </c>
      <c r="O1482" t="str">
        <f>IF(OR(טבלה20[[#This Row],[פעילות]]="",L1481=""),"",IF(טבלה20[[#This Row],[פעילות]]=1,1,0))</f>
        <v/>
      </c>
      <c r="P1482" t="str">
        <f>IF(AND(טבלה20[[#This Row],[הפרש קבוע אחרון]]&lt;&gt;"",טבלה20[[#This Row],[CycleNumber]]&lt;B1483,B1483&lt;&gt;"",טבלה20[[#This Row],[פעילות]]&lt;4),IF(F1483-טבלה20[[#This Row],[LengthofCycle]]=טבלה20[[#This Row],[הפרש קבוע אחרון]],1,0),"")</f>
        <v/>
      </c>
      <c r="Q1482" s="14" t="str">
        <f>IF(טבלה20[[#This Row],[פעילות]]="","",IF(OR(Q1481="",AND(טבלה20[[#This Row],[דילוג]]=1,L1481=3)),1,Q1481+1))</f>
        <v/>
      </c>
      <c r="R1482" s="14" t="str">
        <f>IF(AND(טבלה20[[#This Row],[מחזורי פעילות]]=3,H1483=1,טבלה20[[#This Row],[הפרש קבוע אחרון]]&lt;&gt;J1483),1,"")</f>
        <v/>
      </c>
      <c r="S1482" s="14" t="str">
        <f>IF(AND(טבלה20[[#This Row],[מחזורי פעילות]]=3,H1483=1,טבלה20[[#This Row],[הפרש קבוע אחרון]]=J1483),1,"")</f>
        <v/>
      </c>
      <c r="T1482" s="14" t="str">
        <f>IF(AND(טבלה20[[#This Row],[דילוג]]=1,טבלה20[[#This Row],[הפרש קבוע אחרון]]=J1481,טבלה20[[#This Row],[מחזורי פעילות]]&gt;1),1,"")</f>
        <v/>
      </c>
      <c r="U1482" s="14" t="str">
        <f>IF(OR(AND(טבלה20[[#This Row],[מחזורי פעילות]]&lt;&gt;"",Q1483=""),AND(טבלה20[[#This Row],[פעילות]]=3,Q1483=1)),טבלה20[[#This Row],[מחזורי פעילות]],"")</f>
        <v/>
      </c>
      <c r="V1482" s="14" t="str">
        <f>IF(טבלה20[[#This Row],[באיזה מחזור נעקר אחרי קביעה?]]&lt;&gt;"",1,"")</f>
        <v/>
      </c>
      <c r="W1482" s="14" t="str">
        <f>IF(AND(טבלה20[[#This Row],[באיזה מחזור נעקר אחרי קביעה?]]&lt;&gt;"",טבלה20[[#This Row],[CycleNumber]]&gt;B1483),טבלה20[[#This Row],[באיזה מחזור נעקר אחרי קביעה?]],"")</f>
        <v/>
      </c>
      <c r="X1482" s="14" t="str">
        <f>IF(AND(טבלה20[[#This Row],[הפרש קבוע אחרון]]&lt;&gt;"",J1481=""),טבלה20[[#This Row],[CycleNumber]],"")</f>
        <v/>
      </c>
      <c r="Y1482" s="14" t="str">
        <f>IF(OR(טבלה20[[#This Row],[CycleNumber]]&gt;B1483,B1483=""),טבלה20[[#This Row],[CycleNumber]],"")</f>
        <v/>
      </c>
      <c r="Z148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2" t="s">
        <v>119</v>
      </c>
      <c r="AS1482">
        <v>7</v>
      </c>
      <c r="AT1482">
        <v>34</v>
      </c>
      <c r="AU1482">
        <f t="shared" si="49"/>
        <v>0</v>
      </c>
      <c r="AV1482" t="str">
        <f t="shared" si="50"/>
        <v/>
      </c>
    </row>
    <row r="1483" spans="1:48" x14ac:dyDescent="0.25">
      <c r="A1483" t="s">
        <v>119</v>
      </c>
      <c r="B1483">
        <v>9</v>
      </c>
      <c r="C1483">
        <v>0</v>
      </c>
      <c r="D1483">
        <v>1</v>
      </c>
      <c r="E1483">
        <v>0</v>
      </c>
      <c r="F1483">
        <v>27</v>
      </c>
      <c r="G1483">
        <f>טבלה20[[#This Row],[LengthofCycle]]+1</f>
        <v>28</v>
      </c>
      <c r="H1483" t="str">
        <f>IF(טבלה20[[#This Row],[CycleNumber]]&gt;2,IF(AND(טבלה20[[#This Row],[LengthofCycle]]-F1482=F1482-F1481,טבלה20[[#This Row],[LengthofCycle]]-F1482&lt;&gt;0),1,""),"")</f>
        <v/>
      </c>
      <c r="I1483" t="str">
        <f>IF(טבלה20[[#This Row],[דילוג]]=1,SUM(H1483:H1484),"")</f>
        <v/>
      </c>
      <c r="J1483" t="str">
        <f>IF(AND(טבלה20[[#This Row],[CycleNumber]]&gt;B1482,טבלה20[[#This Row],[CycleNumber]]&gt;2),IF(טבלה20[[#This Row],[דילוג]]=1,טבלה20[[#This Row],[LengthofCycle]]-F1482,J1482),"")</f>
        <v/>
      </c>
      <c r="K1483">
        <f>IF(AND(טבלה20[[#This Row],[CycleNumber]]&gt;B1482,טבלה20[[#This Row],[CycleNumber]]&gt;2),IF(טבלה20[[#This Row],[דילוג]]=1,1,IF(MAX(K1481:K1482)=1,1,IF(טבלה20[[#This Row],[LengthofCycle]]-F1482&lt;&gt;טבלה20[[#This Row],[הפרש קבוע אחרון]],0,""))),"")</f>
        <v>0</v>
      </c>
      <c r="L1483" t="str">
        <f>IF(טבלה20[[#This Row],[CycleNumber]]&lt;3,"",IF(טבלה20[[#This Row],[דילוג]]=1,1,IF(L1482="","",IF(טבלה20[[#This Row],[LengthofCycle]]-F1482=טבלה20[[#This Row],[הפרש קבוע אחרון]],1,IF(L1482+1&gt;3,"",L1482+1)))))</f>
        <v/>
      </c>
      <c r="M1483" t="str">
        <f>IF(AND(טבלה20[[#This Row],[פעילות]]=1,L1484=2,L1485=1,B1485&gt;טבלה20[[#This Row],[CycleNumber]]),1,"")</f>
        <v/>
      </c>
      <c r="N1483" t="str">
        <f>IF(AND(טבלה20[[#This Row],[האם יש לאישה וסת דילוג?]]=1,טבלה20[[#This Row],[CycleNumber]]&gt;5),IF(AND(טבלה20[[#This Row],[LengthofCycle]]=F1480,F1482=F1479,F1481=F1478),1,""),"")</f>
        <v/>
      </c>
      <c r="O1483" t="str">
        <f>IF(OR(טבלה20[[#This Row],[פעילות]]="",L1482=""),"",IF(טבלה20[[#This Row],[פעילות]]=1,1,0))</f>
        <v/>
      </c>
      <c r="P1483" t="str">
        <f>IF(AND(טבלה20[[#This Row],[הפרש קבוע אחרון]]&lt;&gt;"",טבלה20[[#This Row],[CycleNumber]]&lt;B1484,B1484&lt;&gt;"",טבלה20[[#This Row],[פעילות]]&lt;4),IF(F1484-טבלה20[[#This Row],[LengthofCycle]]=טבלה20[[#This Row],[הפרש קבוע אחרון]],1,0),"")</f>
        <v/>
      </c>
      <c r="Q1483" s="14" t="str">
        <f>IF(טבלה20[[#This Row],[פעילות]]="","",IF(OR(Q1482="",AND(טבלה20[[#This Row],[דילוג]]=1,L1482=3)),1,Q1482+1))</f>
        <v/>
      </c>
      <c r="R1483" s="14" t="str">
        <f>IF(AND(טבלה20[[#This Row],[מחזורי פעילות]]=3,H1484=1,טבלה20[[#This Row],[הפרש קבוע אחרון]]&lt;&gt;J1484),1,"")</f>
        <v/>
      </c>
      <c r="S1483" s="14" t="str">
        <f>IF(AND(טבלה20[[#This Row],[מחזורי פעילות]]=3,H1484=1,טבלה20[[#This Row],[הפרש קבוע אחרון]]=J1484),1,"")</f>
        <v/>
      </c>
      <c r="T1483" s="14" t="str">
        <f>IF(AND(טבלה20[[#This Row],[דילוג]]=1,טבלה20[[#This Row],[הפרש קבוע אחרון]]=J1482,טבלה20[[#This Row],[מחזורי פעילות]]&gt;1),1,"")</f>
        <v/>
      </c>
      <c r="U1483" s="14" t="str">
        <f>IF(OR(AND(טבלה20[[#This Row],[מחזורי פעילות]]&lt;&gt;"",Q1484=""),AND(טבלה20[[#This Row],[פעילות]]=3,Q1484=1)),טבלה20[[#This Row],[מחזורי פעילות]],"")</f>
        <v/>
      </c>
      <c r="V1483" s="14" t="str">
        <f>IF(טבלה20[[#This Row],[באיזה מחזור נעקר אחרי קביעה?]]&lt;&gt;"",1,"")</f>
        <v/>
      </c>
      <c r="W1483" s="14" t="str">
        <f>IF(AND(טבלה20[[#This Row],[באיזה מחזור נעקר אחרי קביעה?]]&lt;&gt;"",טבלה20[[#This Row],[CycleNumber]]&gt;B1484),טבלה20[[#This Row],[באיזה מחזור נעקר אחרי קביעה?]],"")</f>
        <v/>
      </c>
      <c r="X1483" s="14" t="str">
        <f>IF(AND(טבלה20[[#This Row],[הפרש קבוע אחרון]]&lt;&gt;"",J1482=""),טבלה20[[#This Row],[CycleNumber]],"")</f>
        <v/>
      </c>
      <c r="Y1483" s="14" t="str">
        <f>IF(OR(טבלה20[[#This Row],[CycleNumber]]&gt;B1484,B1484=""),טבלה20[[#This Row],[CycleNumber]],"")</f>
        <v/>
      </c>
      <c r="Z148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3" t="s">
        <v>119</v>
      </c>
      <c r="AS1483">
        <v>8</v>
      </c>
      <c r="AT1483">
        <v>29</v>
      </c>
      <c r="AU1483">
        <f t="shared" si="49"/>
        <v>0</v>
      </c>
      <c r="AV1483" t="str">
        <f t="shared" si="50"/>
        <v/>
      </c>
    </row>
    <row r="1484" spans="1:48" x14ac:dyDescent="0.25">
      <c r="A1484" t="s">
        <v>119</v>
      </c>
      <c r="B1484">
        <v>10</v>
      </c>
      <c r="C1484">
        <v>0</v>
      </c>
      <c r="D1484">
        <v>1</v>
      </c>
      <c r="E1484">
        <v>0</v>
      </c>
      <c r="F1484">
        <v>35</v>
      </c>
      <c r="G1484">
        <f>טבלה20[[#This Row],[LengthofCycle]]+1</f>
        <v>36</v>
      </c>
      <c r="H1484" t="str">
        <f>IF(טבלה20[[#This Row],[CycleNumber]]&gt;2,IF(AND(טבלה20[[#This Row],[LengthofCycle]]-F1483=F1483-F1482,טבלה20[[#This Row],[LengthofCycle]]-F1483&lt;&gt;0),1,""),"")</f>
        <v/>
      </c>
      <c r="I1484" t="str">
        <f>IF(טבלה20[[#This Row],[דילוג]]=1,SUM(H1484:H1485),"")</f>
        <v/>
      </c>
      <c r="J1484" t="str">
        <f>IF(AND(טבלה20[[#This Row],[CycleNumber]]&gt;B1483,טבלה20[[#This Row],[CycleNumber]]&gt;2),IF(טבלה20[[#This Row],[דילוג]]=1,טבלה20[[#This Row],[LengthofCycle]]-F1483,J1483),"")</f>
        <v/>
      </c>
      <c r="K1484">
        <f>IF(AND(טבלה20[[#This Row],[CycleNumber]]&gt;B1483,טבלה20[[#This Row],[CycleNumber]]&gt;2),IF(טבלה20[[#This Row],[דילוג]]=1,1,IF(MAX(K1482:K1483)=1,1,IF(טבלה20[[#This Row],[LengthofCycle]]-F1483&lt;&gt;טבלה20[[#This Row],[הפרש קבוע אחרון]],0,""))),"")</f>
        <v>0</v>
      </c>
      <c r="L1484" t="str">
        <f>IF(טבלה20[[#This Row],[CycleNumber]]&lt;3,"",IF(טבלה20[[#This Row],[דילוג]]=1,1,IF(L1483="","",IF(טבלה20[[#This Row],[LengthofCycle]]-F1483=טבלה20[[#This Row],[הפרש קבוע אחרון]],1,IF(L1483+1&gt;3,"",L1483+1)))))</f>
        <v/>
      </c>
      <c r="M1484" t="str">
        <f>IF(AND(טבלה20[[#This Row],[פעילות]]=1,L1485=2,L1486=1,B1486&gt;טבלה20[[#This Row],[CycleNumber]]),1,"")</f>
        <v/>
      </c>
      <c r="N1484" t="str">
        <f>IF(AND(טבלה20[[#This Row],[האם יש לאישה וסת דילוג?]]=1,טבלה20[[#This Row],[CycleNumber]]&gt;5),IF(AND(טבלה20[[#This Row],[LengthofCycle]]=F1481,F1483=F1480,F1482=F1479),1,""),"")</f>
        <v/>
      </c>
      <c r="O1484" t="str">
        <f>IF(OR(טבלה20[[#This Row],[פעילות]]="",L1483=""),"",IF(טבלה20[[#This Row],[פעילות]]=1,1,0))</f>
        <v/>
      </c>
      <c r="P1484" t="str">
        <f>IF(AND(טבלה20[[#This Row],[הפרש קבוע אחרון]]&lt;&gt;"",טבלה20[[#This Row],[CycleNumber]]&lt;B1485,B1485&lt;&gt;"",טבלה20[[#This Row],[פעילות]]&lt;4),IF(F1485-טבלה20[[#This Row],[LengthofCycle]]=טבלה20[[#This Row],[הפרש קבוע אחרון]],1,0),"")</f>
        <v/>
      </c>
      <c r="Q1484" s="14" t="str">
        <f>IF(טבלה20[[#This Row],[פעילות]]="","",IF(OR(Q1483="",AND(טבלה20[[#This Row],[דילוג]]=1,L1483=3)),1,Q1483+1))</f>
        <v/>
      </c>
      <c r="R1484" s="14" t="str">
        <f>IF(AND(טבלה20[[#This Row],[מחזורי פעילות]]=3,H1485=1,טבלה20[[#This Row],[הפרש קבוע אחרון]]&lt;&gt;J1485),1,"")</f>
        <v/>
      </c>
      <c r="S1484" s="14" t="str">
        <f>IF(AND(טבלה20[[#This Row],[מחזורי פעילות]]=3,H1485=1,טבלה20[[#This Row],[הפרש קבוע אחרון]]=J1485),1,"")</f>
        <v/>
      </c>
      <c r="T1484" s="14" t="str">
        <f>IF(AND(טבלה20[[#This Row],[דילוג]]=1,טבלה20[[#This Row],[הפרש קבוע אחרון]]=J1483,טבלה20[[#This Row],[מחזורי פעילות]]&gt;1),1,"")</f>
        <v/>
      </c>
      <c r="U1484" s="14" t="str">
        <f>IF(OR(AND(טבלה20[[#This Row],[מחזורי פעילות]]&lt;&gt;"",Q1485=""),AND(טבלה20[[#This Row],[פעילות]]=3,Q1485=1)),טבלה20[[#This Row],[מחזורי פעילות]],"")</f>
        <v/>
      </c>
      <c r="V1484" s="14" t="str">
        <f>IF(טבלה20[[#This Row],[באיזה מחזור נעקר אחרי קביעה?]]&lt;&gt;"",1,"")</f>
        <v/>
      </c>
      <c r="W1484" s="14" t="str">
        <f>IF(AND(טבלה20[[#This Row],[באיזה מחזור נעקר אחרי קביעה?]]&lt;&gt;"",טבלה20[[#This Row],[CycleNumber]]&gt;B1485),טבלה20[[#This Row],[באיזה מחזור נעקר אחרי קביעה?]],"")</f>
        <v/>
      </c>
      <c r="X1484" s="14" t="str">
        <f>IF(AND(טבלה20[[#This Row],[הפרש קבוע אחרון]]&lt;&gt;"",J1483=""),טבלה20[[#This Row],[CycleNumber]],"")</f>
        <v/>
      </c>
      <c r="Y1484" s="14" t="str">
        <f>IF(OR(טבלה20[[#This Row],[CycleNumber]]&gt;B1485,B1485=""),טבלה20[[#This Row],[CycleNumber]],"")</f>
        <v/>
      </c>
      <c r="Z148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4" t="s">
        <v>119</v>
      </c>
      <c r="AS1484">
        <v>9</v>
      </c>
      <c r="AT1484">
        <v>27</v>
      </c>
      <c r="AU1484">
        <f t="shared" si="49"/>
        <v>0</v>
      </c>
      <c r="AV1484" t="str">
        <f t="shared" si="50"/>
        <v/>
      </c>
    </row>
    <row r="1485" spans="1:48" x14ac:dyDescent="0.25">
      <c r="A1485" t="s">
        <v>119</v>
      </c>
      <c r="B1485">
        <v>11</v>
      </c>
      <c r="C1485">
        <v>0</v>
      </c>
      <c r="D1485">
        <v>1</v>
      </c>
      <c r="E1485">
        <v>0</v>
      </c>
      <c r="F1485">
        <v>38</v>
      </c>
      <c r="G1485">
        <f>טבלה20[[#This Row],[LengthofCycle]]+1</f>
        <v>39</v>
      </c>
      <c r="H1485" t="str">
        <f>IF(טבלה20[[#This Row],[CycleNumber]]&gt;2,IF(AND(טבלה20[[#This Row],[LengthofCycle]]-F1484=F1484-F1483,טבלה20[[#This Row],[LengthofCycle]]-F1484&lt;&gt;0),1,""),"")</f>
        <v/>
      </c>
      <c r="I1485" t="str">
        <f>IF(טבלה20[[#This Row],[דילוג]]=1,SUM(H1485:H1486),"")</f>
        <v/>
      </c>
      <c r="J1485" t="str">
        <f>IF(AND(טבלה20[[#This Row],[CycleNumber]]&gt;B1484,טבלה20[[#This Row],[CycleNumber]]&gt;2),IF(טבלה20[[#This Row],[דילוג]]=1,טבלה20[[#This Row],[LengthofCycle]]-F1484,J1484),"")</f>
        <v/>
      </c>
      <c r="K1485">
        <f>IF(AND(טבלה20[[#This Row],[CycleNumber]]&gt;B1484,טבלה20[[#This Row],[CycleNumber]]&gt;2),IF(טבלה20[[#This Row],[דילוג]]=1,1,IF(MAX(K1483:K1484)=1,1,IF(טבלה20[[#This Row],[LengthofCycle]]-F1484&lt;&gt;טבלה20[[#This Row],[הפרש קבוע אחרון]],0,""))),"")</f>
        <v>0</v>
      </c>
      <c r="L1485" t="str">
        <f>IF(טבלה20[[#This Row],[CycleNumber]]&lt;3,"",IF(טבלה20[[#This Row],[דילוג]]=1,1,IF(L1484="","",IF(טבלה20[[#This Row],[LengthofCycle]]-F1484=טבלה20[[#This Row],[הפרש קבוע אחרון]],1,IF(L1484+1&gt;3,"",L1484+1)))))</f>
        <v/>
      </c>
      <c r="M1485" t="str">
        <f>IF(AND(טבלה20[[#This Row],[פעילות]]=1,L1486=2,L1487=1,B1487&gt;טבלה20[[#This Row],[CycleNumber]]),1,"")</f>
        <v/>
      </c>
      <c r="N1485" t="str">
        <f>IF(AND(טבלה20[[#This Row],[האם יש לאישה וסת דילוג?]]=1,טבלה20[[#This Row],[CycleNumber]]&gt;5),IF(AND(טבלה20[[#This Row],[LengthofCycle]]=F1482,F1484=F1481,F1483=F1480),1,""),"")</f>
        <v/>
      </c>
      <c r="O1485" t="str">
        <f>IF(OR(טבלה20[[#This Row],[פעילות]]="",L1484=""),"",IF(טבלה20[[#This Row],[פעילות]]=1,1,0))</f>
        <v/>
      </c>
      <c r="P1485" t="str">
        <f>IF(AND(טבלה20[[#This Row],[הפרש קבוע אחרון]]&lt;&gt;"",טבלה20[[#This Row],[CycleNumber]]&lt;B1486,B1486&lt;&gt;"",טבלה20[[#This Row],[פעילות]]&lt;4),IF(F1486-טבלה20[[#This Row],[LengthofCycle]]=טבלה20[[#This Row],[הפרש קבוע אחרון]],1,0),"")</f>
        <v/>
      </c>
      <c r="Q1485" s="14" t="str">
        <f>IF(טבלה20[[#This Row],[פעילות]]="","",IF(OR(Q1484="",AND(טבלה20[[#This Row],[דילוג]]=1,L1484=3)),1,Q1484+1))</f>
        <v/>
      </c>
      <c r="R1485" s="14" t="str">
        <f>IF(AND(טבלה20[[#This Row],[מחזורי פעילות]]=3,H1486=1,טבלה20[[#This Row],[הפרש קבוע אחרון]]&lt;&gt;J1486),1,"")</f>
        <v/>
      </c>
      <c r="S1485" s="14" t="str">
        <f>IF(AND(טבלה20[[#This Row],[מחזורי פעילות]]=3,H1486=1,טבלה20[[#This Row],[הפרש קבוע אחרון]]=J1486),1,"")</f>
        <v/>
      </c>
      <c r="T1485" s="14" t="str">
        <f>IF(AND(טבלה20[[#This Row],[דילוג]]=1,טבלה20[[#This Row],[הפרש קבוע אחרון]]=J1484,טבלה20[[#This Row],[מחזורי פעילות]]&gt;1),1,"")</f>
        <v/>
      </c>
      <c r="U1485" s="14" t="str">
        <f>IF(OR(AND(טבלה20[[#This Row],[מחזורי פעילות]]&lt;&gt;"",Q1486=""),AND(טבלה20[[#This Row],[פעילות]]=3,Q1486=1)),טבלה20[[#This Row],[מחזורי פעילות]],"")</f>
        <v/>
      </c>
      <c r="V1485" s="14" t="str">
        <f>IF(טבלה20[[#This Row],[באיזה מחזור נעקר אחרי קביעה?]]&lt;&gt;"",1,"")</f>
        <v/>
      </c>
      <c r="W1485" s="14" t="str">
        <f>IF(AND(טבלה20[[#This Row],[באיזה מחזור נעקר אחרי קביעה?]]&lt;&gt;"",טבלה20[[#This Row],[CycleNumber]]&gt;B1486),טבלה20[[#This Row],[באיזה מחזור נעקר אחרי קביעה?]],"")</f>
        <v/>
      </c>
      <c r="X1485" s="14" t="str">
        <f>IF(AND(טבלה20[[#This Row],[הפרש קבוע אחרון]]&lt;&gt;"",J1484=""),טבלה20[[#This Row],[CycleNumber]],"")</f>
        <v/>
      </c>
      <c r="Y1485" s="14" t="str">
        <f>IF(OR(טבלה20[[#This Row],[CycleNumber]]&gt;B1486,B1486=""),טבלה20[[#This Row],[CycleNumber]],"")</f>
        <v/>
      </c>
      <c r="Z148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5" t="s">
        <v>119</v>
      </c>
      <c r="AS1485">
        <v>10</v>
      </c>
      <c r="AT1485">
        <v>35</v>
      </c>
      <c r="AU1485">
        <f t="shared" si="49"/>
        <v>0</v>
      </c>
      <c r="AV1485" t="str">
        <f t="shared" si="50"/>
        <v/>
      </c>
    </row>
    <row r="1486" spans="1:48" x14ac:dyDescent="0.25">
      <c r="A1486" t="s">
        <v>119</v>
      </c>
      <c r="B1486">
        <v>12</v>
      </c>
      <c r="C1486">
        <v>0</v>
      </c>
      <c r="D1486">
        <v>1</v>
      </c>
      <c r="E1486">
        <v>0</v>
      </c>
      <c r="F1486">
        <v>28</v>
      </c>
      <c r="G1486">
        <f>טבלה20[[#This Row],[LengthofCycle]]+1</f>
        <v>29</v>
      </c>
      <c r="H1486" t="str">
        <f>IF(טבלה20[[#This Row],[CycleNumber]]&gt;2,IF(AND(טבלה20[[#This Row],[LengthofCycle]]-F1485=F1485-F1484,טבלה20[[#This Row],[LengthofCycle]]-F1485&lt;&gt;0),1,""),"")</f>
        <v/>
      </c>
      <c r="I1486" t="str">
        <f>IF(טבלה20[[#This Row],[דילוג]]=1,SUM(H1486:H1487),"")</f>
        <v/>
      </c>
      <c r="J1486" t="str">
        <f>IF(AND(טבלה20[[#This Row],[CycleNumber]]&gt;B1485,טבלה20[[#This Row],[CycleNumber]]&gt;2),IF(טבלה20[[#This Row],[דילוג]]=1,טבלה20[[#This Row],[LengthofCycle]]-F1485,J1485),"")</f>
        <v/>
      </c>
      <c r="K1486">
        <f>IF(AND(טבלה20[[#This Row],[CycleNumber]]&gt;B1485,טבלה20[[#This Row],[CycleNumber]]&gt;2),IF(טבלה20[[#This Row],[דילוג]]=1,1,IF(MAX(K1484:K1485)=1,1,IF(טבלה20[[#This Row],[LengthofCycle]]-F1485&lt;&gt;טבלה20[[#This Row],[הפרש קבוע אחרון]],0,""))),"")</f>
        <v>0</v>
      </c>
      <c r="L1486" t="str">
        <f>IF(טבלה20[[#This Row],[CycleNumber]]&lt;3,"",IF(טבלה20[[#This Row],[דילוג]]=1,1,IF(L1485="","",IF(טבלה20[[#This Row],[LengthofCycle]]-F1485=טבלה20[[#This Row],[הפרש קבוע אחרון]],1,IF(L1485+1&gt;3,"",L1485+1)))))</f>
        <v/>
      </c>
      <c r="M1486" t="str">
        <f>IF(AND(טבלה20[[#This Row],[פעילות]]=1,L1487=2,L1488=1,B1488&gt;טבלה20[[#This Row],[CycleNumber]]),1,"")</f>
        <v/>
      </c>
      <c r="N1486" t="str">
        <f>IF(AND(טבלה20[[#This Row],[האם יש לאישה וסת דילוג?]]=1,טבלה20[[#This Row],[CycleNumber]]&gt;5),IF(AND(טבלה20[[#This Row],[LengthofCycle]]=F1483,F1485=F1482,F1484=F1481),1,""),"")</f>
        <v/>
      </c>
      <c r="O1486" t="str">
        <f>IF(OR(טבלה20[[#This Row],[פעילות]]="",L1485=""),"",IF(טבלה20[[#This Row],[פעילות]]=1,1,0))</f>
        <v/>
      </c>
      <c r="P1486" t="str">
        <f>IF(AND(טבלה20[[#This Row],[הפרש קבוע אחרון]]&lt;&gt;"",טבלה20[[#This Row],[CycleNumber]]&lt;B1487,B1487&lt;&gt;"",טבלה20[[#This Row],[פעילות]]&lt;4),IF(F1487-טבלה20[[#This Row],[LengthofCycle]]=טבלה20[[#This Row],[הפרש קבוע אחרון]],1,0),"")</f>
        <v/>
      </c>
      <c r="Q1486" s="14" t="str">
        <f>IF(טבלה20[[#This Row],[פעילות]]="","",IF(OR(Q1485="",AND(טבלה20[[#This Row],[דילוג]]=1,L1485=3)),1,Q1485+1))</f>
        <v/>
      </c>
      <c r="R1486" s="14" t="str">
        <f>IF(AND(טבלה20[[#This Row],[מחזורי פעילות]]=3,H1487=1,טבלה20[[#This Row],[הפרש קבוע אחרון]]&lt;&gt;J1487),1,"")</f>
        <v/>
      </c>
      <c r="S1486" s="14" t="str">
        <f>IF(AND(טבלה20[[#This Row],[מחזורי פעילות]]=3,H1487=1,טבלה20[[#This Row],[הפרש קבוע אחרון]]=J1487),1,"")</f>
        <v/>
      </c>
      <c r="T1486" s="14" t="str">
        <f>IF(AND(טבלה20[[#This Row],[דילוג]]=1,טבלה20[[#This Row],[הפרש קבוע אחרון]]=J1485,טבלה20[[#This Row],[מחזורי פעילות]]&gt;1),1,"")</f>
        <v/>
      </c>
      <c r="U1486" s="14" t="str">
        <f>IF(OR(AND(טבלה20[[#This Row],[מחזורי פעילות]]&lt;&gt;"",Q1487=""),AND(טבלה20[[#This Row],[פעילות]]=3,Q1487=1)),טבלה20[[#This Row],[מחזורי פעילות]],"")</f>
        <v/>
      </c>
      <c r="V1486" s="14" t="str">
        <f>IF(טבלה20[[#This Row],[באיזה מחזור נעקר אחרי קביעה?]]&lt;&gt;"",1,"")</f>
        <v/>
      </c>
      <c r="W1486" s="14" t="str">
        <f>IF(AND(טבלה20[[#This Row],[באיזה מחזור נעקר אחרי קביעה?]]&lt;&gt;"",טבלה20[[#This Row],[CycleNumber]]&gt;B1487),טבלה20[[#This Row],[באיזה מחזור נעקר אחרי קביעה?]],"")</f>
        <v/>
      </c>
      <c r="X1486" s="14" t="str">
        <f>IF(AND(טבלה20[[#This Row],[הפרש קבוע אחרון]]&lt;&gt;"",J1485=""),טבלה20[[#This Row],[CycleNumber]],"")</f>
        <v/>
      </c>
      <c r="Y1486" s="14" t="str">
        <f>IF(OR(טבלה20[[#This Row],[CycleNumber]]&gt;B1487,B1487=""),טבלה20[[#This Row],[CycleNumber]],"")</f>
        <v/>
      </c>
      <c r="Z148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6" t="s">
        <v>119</v>
      </c>
      <c r="AS1486">
        <v>11</v>
      </c>
      <c r="AT1486">
        <v>38</v>
      </c>
      <c r="AU1486">
        <f t="shared" si="49"/>
        <v>0</v>
      </c>
      <c r="AV1486" t="str">
        <f t="shared" si="50"/>
        <v/>
      </c>
    </row>
    <row r="1487" spans="1:48" x14ac:dyDescent="0.25">
      <c r="A1487" t="s">
        <v>119</v>
      </c>
      <c r="B1487">
        <v>13</v>
      </c>
      <c r="C1487">
        <v>0</v>
      </c>
      <c r="D1487">
        <v>1</v>
      </c>
      <c r="E1487">
        <v>0</v>
      </c>
      <c r="F1487">
        <v>30</v>
      </c>
      <c r="G1487">
        <f>טבלה20[[#This Row],[LengthofCycle]]+1</f>
        <v>31</v>
      </c>
      <c r="H1487" t="str">
        <f>IF(טבלה20[[#This Row],[CycleNumber]]&gt;2,IF(AND(טבלה20[[#This Row],[LengthofCycle]]-F1486=F1486-F1485,טבלה20[[#This Row],[LengthofCycle]]-F1486&lt;&gt;0),1,""),"")</f>
        <v/>
      </c>
      <c r="I1487" t="str">
        <f>IF(טבלה20[[#This Row],[דילוג]]=1,SUM(H1487:H1488),"")</f>
        <v/>
      </c>
      <c r="J1487" t="str">
        <f>IF(AND(טבלה20[[#This Row],[CycleNumber]]&gt;B1486,טבלה20[[#This Row],[CycleNumber]]&gt;2),IF(טבלה20[[#This Row],[דילוג]]=1,טבלה20[[#This Row],[LengthofCycle]]-F1486,J1486),"")</f>
        <v/>
      </c>
      <c r="K1487">
        <f>IF(AND(טבלה20[[#This Row],[CycleNumber]]&gt;B1486,טבלה20[[#This Row],[CycleNumber]]&gt;2),IF(טבלה20[[#This Row],[דילוג]]=1,1,IF(MAX(K1485:K1486)=1,1,IF(טבלה20[[#This Row],[LengthofCycle]]-F1486&lt;&gt;טבלה20[[#This Row],[הפרש קבוע אחרון]],0,""))),"")</f>
        <v>0</v>
      </c>
      <c r="L1487" t="str">
        <f>IF(טבלה20[[#This Row],[CycleNumber]]&lt;3,"",IF(טבלה20[[#This Row],[דילוג]]=1,1,IF(L1486="","",IF(טבלה20[[#This Row],[LengthofCycle]]-F1486=טבלה20[[#This Row],[הפרש קבוע אחרון]],1,IF(L1486+1&gt;3,"",L1486+1)))))</f>
        <v/>
      </c>
      <c r="M1487" t="str">
        <f>IF(AND(טבלה20[[#This Row],[פעילות]]=1,L1488=2,L1489=1,B1489&gt;טבלה20[[#This Row],[CycleNumber]]),1,"")</f>
        <v/>
      </c>
      <c r="N1487" t="str">
        <f>IF(AND(טבלה20[[#This Row],[האם יש לאישה וסת דילוג?]]=1,טבלה20[[#This Row],[CycleNumber]]&gt;5),IF(AND(טבלה20[[#This Row],[LengthofCycle]]=F1484,F1486=F1483,F1485=F1482),1,""),"")</f>
        <v/>
      </c>
      <c r="O1487" t="str">
        <f>IF(OR(טבלה20[[#This Row],[פעילות]]="",L1486=""),"",IF(טבלה20[[#This Row],[פעילות]]=1,1,0))</f>
        <v/>
      </c>
      <c r="P1487" t="str">
        <f>IF(AND(טבלה20[[#This Row],[הפרש קבוע אחרון]]&lt;&gt;"",טבלה20[[#This Row],[CycleNumber]]&lt;B1488,B1488&lt;&gt;"",טבלה20[[#This Row],[פעילות]]&lt;4),IF(F1488-טבלה20[[#This Row],[LengthofCycle]]=טבלה20[[#This Row],[הפרש קבוע אחרון]],1,0),"")</f>
        <v/>
      </c>
      <c r="Q1487" s="14" t="str">
        <f>IF(טבלה20[[#This Row],[פעילות]]="","",IF(OR(Q1486="",AND(טבלה20[[#This Row],[דילוג]]=1,L1486=3)),1,Q1486+1))</f>
        <v/>
      </c>
      <c r="R1487" s="14" t="str">
        <f>IF(AND(טבלה20[[#This Row],[מחזורי פעילות]]=3,H1488=1,טבלה20[[#This Row],[הפרש קבוע אחרון]]&lt;&gt;J1488),1,"")</f>
        <v/>
      </c>
      <c r="S1487" s="14" t="str">
        <f>IF(AND(טבלה20[[#This Row],[מחזורי פעילות]]=3,H1488=1,טבלה20[[#This Row],[הפרש קבוע אחרון]]=J1488),1,"")</f>
        <v/>
      </c>
      <c r="T1487" s="14" t="str">
        <f>IF(AND(טבלה20[[#This Row],[דילוג]]=1,טבלה20[[#This Row],[הפרש קבוע אחרון]]=J1486,טבלה20[[#This Row],[מחזורי פעילות]]&gt;1),1,"")</f>
        <v/>
      </c>
      <c r="U1487" s="14" t="str">
        <f>IF(OR(AND(טבלה20[[#This Row],[מחזורי פעילות]]&lt;&gt;"",Q1488=""),AND(טבלה20[[#This Row],[פעילות]]=3,Q1488=1)),טבלה20[[#This Row],[מחזורי פעילות]],"")</f>
        <v/>
      </c>
      <c r="V1487" s="14" t="str">
        <f>IF(טבלה20[[#This Row],[באיזה מחזור נעקר אחרי קביעה?]]&lt;&gt;"",1,"")</f>
        <v/>
      </c>
      <c r="W1487" s="14" t="str">
        <f>IF(AND(טבלה20[[#This Row],[באיזה מחזור נעקר אחרי קביעה?]]&lt;&gt;"",טבלה20[[#This Row],[CycleNumber]]&gt;B1488),טבלה20[[#This Row],[באיזה מחזור נעקר אחרי קביעה?]],"")</f>
        <v/>
      </c>
      <c r="X1487" s="14" t="str">
        <f>IF(AND(טבלה20[[#This Row],[הפרש קבוע אחרון]]&lt;&gt;"",J1486=""),טבלה20[[#This Row],[CycleNumber]],"")</f>
        <v/>
      </c>
      <c r="Y1487" s="14" t="str">
        <f>IF(OR(טבלה20[[#This Row],[CycleNumber]]&gt;B1488,B1488=""),טבלה20[[#This Row],[CycleNumber]],"")</f>
        <v/>
      </c>
      <c r="Z148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7" t="s">
        <v>119</v>
      </c>
      <c r="AS1487">
        <v>12</v>
      </c>
      <c r="AT1487">
        <v>28</v>
      </c>
      <c r="AU1487">
        <f t="shared" si="49"/>
        <v>0</v>
      </c>
      <c r="AV1487" t="str">
        <f t="shared" si="50"/>
        <v/>
      </c>
    </row>
    <row r="1488" spans="1:48" x14ac:dyDescent="0.25">
      <c r="A1488" t="s">
        <v>119</v>
      </c>
      <c r="B1488">
        <v>14</v>
      </c>
      <c r="C1488">
        <v>0</v>
      </c>
      <c r="D1488">
        <v>1</v>
      </c>
      <c r="E1488">
        <v>0</v>
      </c>
      <c r="F1488">
        <v>31</v>
      </c>
      <c r="G1488">
        <f>טבלה20[[#This Row],[LengthofCycle]]+1</f>
        <v>32</v>
      </c>
      <c r="H1488" t="str">
        <f>IF(טבלה20[[#This Row],[CycleNumber]]&gt;2,IF(AND(טבלה20[[#This Row],[LengthofCycle]]-F1487=F1487-F1486,טבלה20[[#This Row],[LengthofCycle]]-F1487&lt;&gt;0),1,""),"")</f>
        <v/>
      </c>
      <c r="I1488" t="str">
        <f>IF(טבלה20[[#This Row],[דילוג]]=1,SUM(H1488:H1489),"")</f>
        <v/>
      </c>
      <c r="J1488" t="str">
        <f>IF(AND(טבלה20[[#This Row],[CycleNumber]]&gt;B1487,טבלה20[[#This Row],[CycleNumber]]&gt;2),IF(טבלה20[[#This Row],[דילוג]]=1,טבלה20[[#This Row],[LengthofCycle]]-F1487,J1487),"")</f>
        <v/>
      </c>
      <c r="K1488">
        <f>IF(AND(טבלה20[[#This Row],[CycleNumber]]&gt;B1487,טבלה20[[#This Row],[CycleNumber]]&gt;2),IF(טבלה20[[#This Row],[דילוג]]=1,1,IF(MAX(K1486:K1487)=1,1,IF(טבלה20[[#This Row],[LengthofCycle]]-F1487&lt;&gt;טבלה20[[#This Row],[הפרש קבוע אחרון]],0,""))),"")</f>
        <v>0</v>
      </c>
      <c r="L1488" t="str">
        <f>IF(טבלה20[[#This Row],[CycleNumber]]&lt;3,"",IF(טבלה20[[#This Row],[דילוג]]=1,1,IF(L1487="","",IF(טבלה20[[#This Row],[LengthofCycle]]-F1487=טבלה20[[#This Row],[הפרש קבוע אחרון]],1,IF(L1487+1&gt;3,"",L1487+1)))))</f>
        <v/>
      </c>
      <c r="M1488" t="str">
        <f>IF(AND(טבלה20[[#This Row],[פעילות]]=1,L1489=2,L1490=1,B1490&gt;טבלה20[[#This Row],[CycleNumber]]),1,"")</f>
        <v/>
      </c>
      <c r="N1488" t="str">
        <f>IF(AND(טבלה20[[#This Row],[האם יש לאישה וסת דילוג?]]=1,טבלה20[[#This Row],[CycleNumber]]&gt;5),IF(AND(טבלה20[[#This Row],[LengthofCycle]]=F1485,F1487=F1484,F1486=F1483),1,""),"")</f>
        <v/>
      </c>
      <c r="O1488" t="str">
        <f>IF(OR(טבלה20[[#This Row],[פעילות]]="",L1487=""),"",IF(טבלה20[[#This Row],[פעילות]]=1,1,0))</f>
        <v/>
      </c>
      <c r="P1488" t="str">
        <f>IF(AND(טבלה20[[#This Row],[הפרש קבוע אחרון]]&lt;&gt;"",טבלה20[[#This Row],[CycleNumber]]&lt;B1489,B1489&lt;&gt;"",טבלה20[[#This Row],[פעילות]]&lt;4),IF(F1489-טבלה20[[#This Row],[LengthofCycle]]=טבלה20[[#This Row],[הפרש קבוע אחרון]],1,0),"")</f>
        <v/>
      </c>
      <c r="Q1488" s="14" t="str">
        <f>IF(טבלה20[[#This Row],[פעילות]]="","",IF(OR(Q1487="",AND(טבלה20[[#This Row],[דילוג]]=1,L1487=3)),1,Q1487+1))</f>
        <v/>
      </c>
      <c r="R1488" s="14" t="str">
        <f>IF(AND(טבלה20[[#This Row],[מחזורי פעילות]]=3,H1489=1,טבלה20[[#This Row],[הפרש קבוע אחרון]]&lt;&gt;J1489),1,"")</f>
        <v/>
      </c>
      <c r="S1488" s="14" t="str">
        <f>IF(AND(טבלה20[[#This Row],[מחזורי פעילות]]=3,H1489=1,טבלה20[[#This Row],[הפרש קבוע אחרון]]=J1489),1,"")</f>
        <v/>
      </c>
      <c r="T1488" s="14" t="str">
        <f>IF(AND(טבלה20[[#This Row],[דילוג]]=1,טבלה20[[#This Row],[הפרש קבוע אחרון]]=J1487,טבלה20[[#This Row],[מחזורי פעילות]]&gt;1),1,"")</f>
        <v/>
      </c>
      <c r="U1488" s="14" t="str">
        <f>IF(OR(AND(טבלה20[[#This Row],[מחזורי פעילות]]&lt;&gt;"",Q1489=""),AND(טבלה20[[#This Row],[פעילות]]=3,Q1489=1)),טבלה20[[#This Row],[מחזורי פעילות]],"")</f>
        <v/>
      </c>
      <c r="V1488" s="14" t="str">
        <f>IF(טבלה20[[#This Row],[באיזה מחזור נעקר אחרי קביעה?]]&lt;&gt;"",1,"")</f>
        <v/>
      </c>
      <c r="W1488" s="14" t="str">
        <f>IF(AND(טבלה20[[#This Row],[באיזה מחזור נעקר אחרי קביעה?]]&lt;&gt;"",טבלה20[[#This Row],[CycleNumber]]&gt;B1489),טבלה20[[#This Row],[באיזה מחזור נעקר אחרי קביעה?]],"")</f>
        <v/>
      </c>
      <c r="X1488" s="14" t="str">
        <f>IF(AND(טבלה20[[#This Row],[הפרש קבוע אחרון]]&lt;&gt;"",J1487=""),טבלה20[[#This Row],[CycleNumber]],"")</f>
        <v/>
      </c>
      <c r="Y1488" s="14" t="str">
        <f>IF(OR(טבלה20[[#This Row],[CycleNumber]]&gt;B1489,B1489=""),טבלה20[[#This Row],[CycleNumber]],"")</f>
        <v/>
      </c>
      <c r="Z148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8" t="s">
        <v>119</v>
      </c>
      <c r="AS1488">
        <v>13</v>
      </c>
      <c r="AT1488">
        <v>30</v>
      </c>
      <c r="AU1488">
        <f t="shared" si="49"/>
        <v>0</v>
      </c>
      <c r="AV1488" t="str">
        <f t="shared" si="50"/>
        <v/>
      </c>
    </row>
    <row r="1489" spans="1:48" x14ac:dyDescent="0.25">
      <c r="A1489" t="s">
        <v>119</v>
      </c>
      <c r="B1489">
        <v>15</v>
      </c>
      <c r="C1489">
        <v>0</v>
      </c>
      <c r="D1489">
        <v>1</v>
      </c>
      <c r="E1489">
        <v>0</v>
      </c>
      <c r="F1489">
        <v>27</v>
      </c>
      <c r="G1489">
        <f>טבלה20[[#This Row],[LengthofCycle]]+1</f>
        <v>28</v>
      </c>
      <c r="H1489" t="str">
        <f>IF(טבלה20[[#This Row],[CycleNumber]]&gt;2,IF(AND(טבלה20[[#This Row],[LengthofCycle]]-F1488=F1488-F1487,טבלה20[[#This Row],[LengthofCycle]]-F1488&lt;&gt;0),1,""),"")</f>
        <v/>
      </c>
      <c r="I1489" t="str">
        <f>IF(טבלה20[[#This Row],[דילוג]]=1,SUM(H1489:H1490),"")</f>
        <v/>
      </c>
      <c r="J1489" t="str">
        <f>IF(AND(טבלה20[[#This Row],[CycleNumber]]&gt;B1488,טבלה20[[#This Row],[CycleNumber]]&gt;2),IF(טבלה20[[#This Row],[דילוג]]=1,טבלה20[[#This Row],[LengthofCycle]]-F1488,J1488),"")</f>
        <v/>
      </c>
      <c r="K1489">
        <f>IF(AND(טבלה20[[#This Row],[CycleNumber]]&gt;B1488,טבלה20[[#This Row],[CycleNumber]]&gt;2),IF(טבלה20[[#This Row],[דילוג]]=1,1,IF(MAX(K1487:K1488)=1,1,IF(טבלה20[[#This Row],[LengthofCycle]]-F1488&lt;&gt;טבלה20[[#This Row],[הפרש קבוע אחרון]],0,""))),"")</f>
        <v>0</v>
      </c>
      <c r="L1489" t="str">
        <f>IF(טבלה20[[#This Row],[CycleNumber]]&lt;3,"",IF(טבלה20[[#This Row],[דילוג]]=1,1,IF(L1488="","",IF(טבלה20[[#This Row],[LengthofCycle]]-F1488=טבלה20[[#This Row],[הפרש קבוע אחרון]],1,IF(L1488+1&gt;3,"",L1488+1)))))</f>
        <v/>
      </c>
      <c r="M1489" t="str">
        <f>IF(AND(טבלה20[[#This Row],[פעילות]]=1,L1490=2,L1491=1,B1491&gt;טבלה20[[#This Row],[CycleNumber]]),1,"")</f>
        <v/>
      </c>
      <c r="N1489" t="str">
        <f>IF(AND(טבלה20[[#This Row],[האם יש לאישה וסת דילוג?]]=1,טבלה20[[#This Row],[CycleNumber]]&gt;5),IF(AND(טבלה20[[#This Row],[LengthofCycle]]=F1486,F1488=F1485,F1487=F1484),1,""),"")</f>
        <v/>
      </c>
      <c r="O1489" t="str">
        <f>IF(OR(טבלה20[[#This Row],[פעילות]]="",L1488=""),"",IF(טבלה20[[#This Row],[פעילות]]=1,1,0))</f>
        <v/>
      </c>
      <c r="P1489" t="str">
        <f>IF(AND(טבלה20[[#This Row],[הפרש קבוע אחרון]]&lt;&gt;"",טבלה20[[#This Row],[CycleNumber]]&lt;B1490,B1490&lt;&gt;"",טבלה20[[#This Row],[פעילות]]&lt;4),IF(F1490-טבלה20[[#This Row],[LengthofCycle]]=טבלה20[[#This Row],[הפרש קבוע אחרון]],1,0),"")</f>
        <v/>
      </c>
      <c r="Q1489" s="14" t="str">
        <f>IF(טבלה20[[#This Row],[פעילות]]="","",IF(OR(Q1488="",AND(טבלה20[[#This Row],[דילוג]]=1,L1488=3)),1,Q1488+1))</f>
        <v/>
      </c>
      <c r="R1489" s="14" t="str">
        <f>IF(AND(טבלה20[[#This Row],[מחזורי פעילות]]=3,H1490=1,טבלה20[[#This Row],[הפרש קבוע אחרון]]&lt;&gt;J1490),1,"")</f>
        <v/>
      </c>
      <c r="S1489" s="14" t="str">
        <f>IF(AND(טבלה20[[#This Row],[מחזורי פעילות]]=3,H1490=1,טבלה20[[#This Row],[הפרש קבוע אחרון]]=J1490),1,"")</f>
        <v/>
      </c>
      <c r="T1489" s="14" t="str">
        <f>IF(AND(טבלה20[[#This Row],[דילוג]]=1,טבלה20[[#This Row],[הפרש קבוע אחרון]]=J1488,טבלה20[[#This Row],[מחזורי פעילות]]&gt;1),1,"")</f>
        <v/>
      </c>
      <c r="U1489" s="14" t="str">
        <f>IF(OR(AND(טבלה20[[#This Row],[מחזורי פעילות]]&lt;&gt;"",Q1490=""),AND(טבלה20[[#This Row],[פעילות]]=3,Q1490=1)),טבלה20[[#This Row],[מחזורי פעילות]],"")</f>
        <v/>
      </c>
      <c r="V1489" s="14" t="str">
        <f>IF(טבלה20[[#This Row],[באיזה מחזור נעקר אחרי קביעה?]]&lt;&gt;"",1,"")</f>
        <v/>
      </c>
      <c r="W1489" s="14" t="str">
        <f>IF(AND(טבלה20[[#This Row],[באיזה מחזור נעקר אחרי קביעה?]]&lt;&gt;"",טבלה20[[#This Row],[CycleNumber]]&gt;B1490),טבלה20[[#This Row],[באיזה מחזור נעקר אחרי קביעה?]],"")</f>
        <v/>
      </c>
      <c r="X1489" s="14" t="str">
        <f>IF(AND(טבלה20[[#This Row],[הפרש קבוע אחרון]]&lt;&gt;"",J1488=""),טבלה20[[#This Row],[CycleNumber]],"")</f>
        <v/>
      </c>
      <c r="Y1489" s="14" t="str">
        <f>IF(OR(טבלה20[[#This Row],[CycleNumber]]&gt;B1490,B1490=""),טבלה20[[#This Row],[CycleNumber]],"")</f>
        <v/>
      </c>
      <c r="Z148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89" t="s">
        <v>119</v>
      </c>
      <c r="AS1489">
        <v>14</v>
      </c>
      <c r="AT1489">
        <v>31</v>
      </c>
      <c r="AU1489">
        <f t="shared" si="49"/>
        <v>0</v>
      </c>
      <c r="AV1489" t="str">
        <f t="shared" si="50"/>
        <v/>
      </c>
    </row>
    <row r="1490" spans="1:48" x14ac:dyDescent="0.25">
      <c r="A1490" t="s">
        <v>119</v>
      </c>
      <c r="B1490">
        <v>16</v>
      </c>
      <c r="C1490">
        <v>0</v>
      </c>
      <c r="D1490">
        <v>1</v>
      </c>
      <c r="E1490">
        <v>0</v>
      </c>
      <c r="F1490">
        <v>33</v>
      </c>
      <c r="G1490">
        <f>טבלה20[[#This Row],[LengthofCycle]]+1</f>
        <v>34</v>
      </c>
      <c r="H1490" t="str">
        <f>IF(טבלה20[[#This Row],[CycleNumber]]&gt;2,IF(AND(טבלה20[[#This Row],[LengthofCycle]]-F1489=F1489-F1488,טבלה20[[#This Row],[LengthofCycle]]-F1489&lt;&gt;0),1,""),"")</f>
        <v/>
      </c>
      <c r="I1490" t="str">
        <f>IF(טבלה20[[#This Row],[דילוג]]=1,SUM(H1490:H1491),"")</f>
        <v/>
      </c>
      <c r="J1490" t="str">
        <f>IF(AND(טבלה20[[#This Row],[CycleNumber]]&gt;B1489,טבלה20[[#This Row],[CycleNumber]]&gt;2),IF(טבלה20[[#This Row],[דילוג]]=1,טבלה20[[#This Row],[LengthofCycle]]-F1489,J1489),"")</f>
        <v/>
      </c>
      <c r="K1490">
        <f>IF(AND(טבלה20[[#This Row],[CycleNumber]]&gt;B1489,טבלה20[[#This Row],[CycleNumber]]&gt;2),IF(טבלה20[[#This Row],[דילוג]]=1,1,IF(MAX(K1488:K1489)=1,1,IF(טבלה20[[#This Row],[LengthofCycle]]-F1489&lt;&gt;טבלה20[[#This Row],[הפרש קבוע אחרון]],0,""))),"")</f>
        <v>0</v>
      </c>
      <c r="L1490" t="str">
        <f>IF(טבלה20[[#This Row],[CycleNumber]]&lt;3,"",IF(טבלה20[[#This Row],[דילוג]]=1,1,IF(L1489="","",IF(טבלה20[[#This Row],[LengthofCycle]]-F1489=טבלה20[[#This Row],[הפרש קבוע אחרון]],1,IF(L1489+1&gt;3,"",L1489+1)))))</f>
        <v/>
      </c>
      <c r="M1490" t="str">
        <f>IF(AND(טבלה20[[#This Row],[פעילות]]=1,L1491=2,L1492=1,B1492&gt;טבלה20[[#This Row],[CycleNumber]]),1,"")</f>
        <v/>
      </c>
      <c r="N1490" t="str">
        <f>IF(AND(טבלה20[[#This Row],[האם יש לאישה וסת דילוג?]]=1,טבלה20[[#This Row],[CycleNumber]]&gt;5),IF(AND(טבלה20[[#This Row],[LengthofCycle]]=F1487,F1489=F1486,F1488=F1485),1,""),"")</f>
        <v/>
      </c>
      <c r="O1490" t="str">
        <f>IF(OR(טבלה20[[#This Row],[פעילות]]="",L1489=""),"",IF(טבלה20[[#This Row],[פעילות]]=1,1,0))</f>
        <v/>
      </c>
      <c r="P1490" t="str">
        <f>IF(AND(טבלה20[[#This Row],[הפרש קבוע אחרון]]&lt;&gt;"",טבלה20[[#This Row],[CycleNumber]]&lt;B1491,B1491&lt;&gt;"",טבלה20[[#This Row],[פעילות]]&lt;4),IF(F1491-טבלה20[[#This Row],[LengthofCycle]]=טבלה20[[#This Row],[הפרש קבוע אחרון]],1,0),"")</f>
        <v/>
      </c>
      <c r="Q1490" s="14" t="str">
        <f>IF(טבלה20[[#This Row],[פעילות]]="","",IF(OR(Q1489="",AND(טבלה20[[#This Row],[דילוג]]=1,L1489=3)),1,Q1489+1))</f>
        <v/>
      </c>
      <c r="R1490" s="14" t="str">
        <f>IF(AND(טבלה20[[#This Row],[מחזורי פעילות]]=3,H1491=1,טבלה20[[#This Row],[הפרש קבוע אחרון]]&lt;&gt;J1491),1,"")</f>
        <v/>
      </c>
      <c r="S1490" s="14" t="str">
        <f>IF(AND(טבלה20[[#This Row],[מחזורי פעילות]]=3,H1491=1,טבלה20[[#This Row],[הפרש קבוע אחרון]]=J1491),1,"")</f>
        <v/>
      </c>
      <c r="T1490" s="14" t="str">
        <f>IF(AND(טבלה20[[#This Row],[דילוג]]=1,טבלה20[[#This Row],[הפרש קבוע אחרון]]=J1489,טבלה20[[#This Row],[מחזורי פעילות]]&gt;1),1,"")</f>
        <v/>
      </c>
      <c r="U1490" s="14" t="str">
        <f>IF(OR(AND(טבלה20[[#This Row],[מחזורי פעילות]]&lt;&gt;"",Q1491=""),AND(טבלה20[[#This Row],[פעילות]]=3,Q1491=1)),טבלה20[[#This Row],[מחזורי פעילות]],"")</f>
        <v/>
      </c>
      <c r="V1490" s="14" t="str">
        <f>IF(טבלה20[[#This Row],[באיזה מחזור נעקר אחרי קביעה?]]&lt;&gt;"",1,"")</f>
        <v/>
      </c>
      <c r="W1490" s="14" t="str">
        <f>IF(AND(טבלה20[[#This Row],[באיזה מחזור נעקר אחרי קביעה?]]&lt;&gt;"",טבלה20[[#This Row],[CycleNumber]]&gt;B1491),טבלה20[[#This Row],[באיזה מחזור נעקר אחרי קביעה?]],"")</f>
        <v/>
      </c>
      <c r="X1490" s="14" t="str">
        <f>IF(AND(טבלה20[[#This Row],[הפרש קבוע אחרון]]&lt;&gt;"",J1489=""),טבלה20[[#This Row],[CycleNumber]],"")</f>
        <v/>
      </c>
      <c r="Y1490" s="14" t="str">
        <f>IF(OR(טבלה20[[#This Row],[CycleNumber]]&gt;B1491,B1491=""),טבלה20[[#This Row],[CycleNumber]],"")</f>
        <v/>
      </c>
      <c r="Z149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0" t="s">
        <v>119</v>
      </c>
      <c r="AS1490">
        <v>15</v>
      </c>
      <c r="AT1490">
        <v>27</v>
      </c>
      <c r="AU1490">
        <f t="shared" si="49"/>
        <v>0</v>
      </c>
      <c r="AV1490" t="str">
        <f t="shared" si="50"/>
        <v/>
      </c>
    </row>
    <row r="1491" spans="1:48" x14ac:dyDescent="0.25">
      <c r="A1491" t="s">
        <v>119</v>
      </c>
      <c r="B1491">
        <v>17</v>
      </c>
      <c r="C1491">
        <v>0</v>
      </c>
      <c r="D1491">
        <v>1</v>
      </c>
      <c r="E1491">
        <v>0</v>
      </c>
      <c r="F1491">
        <v>28</v>
      </c>
      <c r="G1491">
        <f>טבלה20[[#This Row],[LengthofCycle]]+1</f>
        <v>29</v>
      </c>
      <c r="H1491" t="str">
        <f>IF(טבלה20[[#This Row],[CycleNumber]]&gt;2,IF(AND(טבלה20[[#This Row],[LengthofCycle]]-F1490=F1490-F1489,טבלה20[[#This Row],[LengthofCycle]]-F1490&lt;&gt;0),1,""),"")</f>
        <v/>
      </c>
      <c r="I1491" t="str">
        <f>IF(טבלה20[[#This Row],[דילוג]]=1,SUM(H1491:H1492),"")</f>
        <v/>
      </c>
      <c r="J1491" t="str">
        <f>IF(AND(טבלה20[[#This Row],[CycleNumber]]&gt;B1490,טבלה20[[#This Row],[CycleNumber]]&gt;2),IF(טבלה20[[#This Row],[דילוג]]=1,טבלה20[[#This Row],[LengthofCycle]]-F1490,J1490),"")</f>
        <v/>
      </c>
      <c r="K1491">
        <f>IF(AND(טבלה20[[#This Row],[CycleNumber]]&gt;B1490,טבלה20[[#This Row],[CycleNumber]]&gt;2),IF(טבלה20[[#This Row],[דילוג]]=1,1,IF(MAX(K1489:K1490)=1,1,IF(טבלה20[[#This Row],[LengthofCycle]]-F1490&lt;&gt;טבלה20[[#This Row],[הפרש קבוע אחרון]],0,""))),"")</f>
        <v>0</v>
      </c>
      <c r="L1491" t="str">
        <f>IF(טבלה20[[#This Row],[CycleNumber]]&lt;3,"",IF(טבלה20[[#This Row],[דילוג]]=1,1,IF(L1490="","",IF(טבלה20[[#This Row],[LengthofCycle]]-F1490=טבלה20[[#This Row],[הפרש קבוע אחרון]],1,IF(L1490+1&gt;3,"",L1490+1)))))</f>
        <v/>
      </c>
      <c r="M1491" t="str">
        <f>IF(AND(טבלה20[[#This Row],[פעילות]]=1,L1492=2,L1493=1,B1493&gt;טבלה20[[#This Row],[CycleNumber]]),1,"")</f>
        <v/>
      </c>
      <c r="N1491" t="str">
        <f>IF(AND(טבלה20[[#This Row],[האם יש לאישה וסת דילוג?]]=1,טבלה20[[#This Row],[CycleNumber]]&gt;5),IF(AND(טבלה20[[#This Row],[LengthofCycle]]=F1488,F1490=F1487,F1489=F1486),1,""),"")</f>
        <v/>
      </c>
      <c r="O1491" t="str">
        <f>IF(OR(טבלה20[[#This Row],[פעילות]]="",L1490=""),"",IF(טבלה20[[#This Row],[פעילות]]=1,1,0))</f>
        <v/>
      </c>
      <c r="P1491" t="str">
        <f>IF(AND(טבלה20[[#This Row],[הפרש קבוע אחרון]]&lt;&gt;"",טבלה20[[#This Row],[CycleNumber]]&lt;B1492,B1492&lt;&gt;"",טבלה20[[#This Row],[פעילות]]&lt;4),IF(F1492-טבלה20[[#This Row],[LengthofCycle]]=טבלה20[[#This Row],[הפרש קבוע אחרון]],1,0),"")</f>
        <v/>
      </c>
      <c r="Q1491" s="14" t="str">
        <f>IF(טבלה20[[#This Row],[פעילות]]="","",IF(OR(Q1490="",AND(טבלה20[[#This Row],[דילוג]]=1,L1490=3)),1,Q1490+1))</f>
        <v/>
      </c>
      <c r="R1491" s="14" t="str">
        <f>IF(AND(טבלה20[[#This Row],[מחזורי פעילות]]=3,H1492=1,טבלה20[[#This Row],[הפרש קבוע אחרון]]&lt;&gt;J1492),1,"")</f>
        <v/>
      </c>
      <c r="S1491" s="14" t="str">
        <f>IF(AND(טבלה20[[#This Row],[מחזורי פעילות]]=3,H1492=1,טבלה20[[#This Row],[הפרש קבוע אחרון]]=J1492),1,"")</f>
        <v/>
      </c>
      <c r="T1491" s="14" t="str">
        <f>IF(AND(טבלה20[[#This Row],[דילוג]]=1,טבלה20[[#This Row],[הפרש קבוע אחרון]]=J1490,טבלה20[[#This Row],[מחזורי פעילות]]&gt;1),1,"")</f>
        <v/>
      </c>
      <c r="U1491" s="14" t="str">
        <f>IF(OR(AND(טבלה20[[#This Row],[מחזורי פעילות]]&lt;&gt;"",Q1492=""),AND(טבלה20[[#This Row],[פעילות]]=3,Q1492=1)),טבלה20[[#This Row],[מחזורי פעילות]],"")</f>
        <v/>
      </c>
      <c r="V1491" s="14" t="str">
        <f>IF(טבלה20[[#This Row],[באיזה מחזור נעקר אחרי קביעה?]]&lt;&gt;"",1,"")</f>
        <v/>
      </c>
      <c r="W1491" s="14" t="str">
        <f>IF(AND(טבלה20[[#This Row],[באיזה מחזור נעקר אחרי קביעה?]]&lt;&gt;"",טבלה20[[#This Row],[CycleNumber]]&gt;B1492),טבלה20[[#This Row],[באיזה מחזור נעקר אחרי קביעה?]],"")</f>
        <v/>
      </c>
      <c r="X1491" s="14" t="str">
        <f>IF(AND(טבלה20[[#This Row],[הפרש קבוע אחרון]]&lt;&gt;"",J1490=""),טבלה20[[#This Row],[CycleNumber]],"")</f>
        <v/>
      </c>
      <c r="Y1491" s="14" t="str">
        <f>IF(OR(טבלה20[[#This Row],[CycleNumber]]&gt;B1492,B1492=""),טבלה20[[#This Row],[CycleNumber]],"")</f>
        <v/>
      </c>
      <c r="Z149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1" t="s">
        <v>119</v>
      </c>
      <c r="AS1491">
        <v>16</v>
      </c>
      <c r="AT1491">
        <v>33</v>
      </c>
      <c r="AU1491">
        <f t="shared" si="49"/>
        <v>0</v>
      </c>
      <c r="AV1491" t="str">
        <f t="shared" si="50"/>
        <v/>
      </c>
    </row>
    <row r="1492" spans="1:48" x14ac:dyDescent="0.25">
      <c r="A1492" t="s">
        <v>119</v>
      </c>
      <c r="B1492">
        <v>18</v>
      </c>
      <c r="C1492">
        <v>0</v>
      </c>
      <c r="D1492">
        <v>1</v>
      </c>
      <c r="E1492">
        <v>0</v>
      </c>
      <c r="F1492">
        <v>29</v>
      </c>
      <c r="G1492">
        <f>טבלה20[[#This Row],[LengthofCycle]]+1</f>
        <v>30</v>
      </c>
      <c r="H1492" t="str">
        <f>IF(טבלה20[[#This Row],[CycleNumber]]&gt;2,IF(AND(טבלה20[[#This Row],[LengthofCycle]]-F1491=F1491-F1490,טבלה20[[#This Row],[LengthofCycle]]-F1491&lt;&gt;0),1,""),"")</f>
        <v/>
      </c>
      <c r="I1492" t="str">
        <f>IF(טבלה20[[#This Row],[דילוג]]=1,SUM(H1492:H1493),"")</f>
        <v/>
      </c>
      <c r="J1492" t="str">
        <f>IF(AND(טבלה20[[#This Row],[CycleNumber]]&gt;B1491,טבלה20[[#This Row],[CycleNumber]]&gt;2),IF(טבלה20[[#This Row],[דילוג]]=1,טבלה20[[#This Row],[LengthofCycle]]-F1491,J1491),"")</f>
        <v/>
      </c>
      <c r="K1492">
        <f>IF(AND(טבלה20[[#This Row],[CycleNumber]]&gt;B1491,טבלה20[[#This Row],[CycleNumber]]&gt;2),IF(טבלה20[[#This Row],[דילוג]]=1,1,IF(MAX(K1490:K1491)=1,1,IF(טבלה20[[#This Row],[LengthofCycle]]-F1491&lt;&gt;טבלה20[[#This Row],[הפרש קבוע אחרון]],0,""))),"")</f>
        <v>0</v>
      </c>
      <c r="L1492" t="str">
        <f>IF(טבלה20[[#This Row],[CycleNumber]]&lt;3,"",IF(טבלה20[[#This Row],[דילוג]]=1,1,IF(L1491="","",IF(טבלה20[[#This Row],[LengthofCycle]]-F1491=טבלה20[[#This Row],[הפרש קבוע אחרון]],1,IF(L1491+1&gt;3,"",L1491+1)))))</f>
        <v/>
      </c>
      <c r="M1492" t="str">
        <f>IF(AND(טבלה20[[#This Row],[פעילות]]=1,L1493=2,L1494=1,B1494&gt;טבלה20[[#This Row],[CycleNumber]]),1,"")</f>
        <v/>
      </c>
      <c r="N1492" t="str">
        <f>IF(AND(טבלה20[[#This Row],[האם יש לאישה וסת דילוג?]]=1,טבלה20[[#This Row],[CycleNumber]]&gt;5),IF(AND(טבלה20[[#This Row],[LengthofCycle]]=F1489,F1491=F1488,F1490=F1487),1,""),"")</f>
        <v/>
      </c>
      <c r="O1492" t="str">
        <f>IF(OR(טבלה20[[#This Row],[פעילות]]="",L1491=""),"",IF(טבלה20[[#This Row],[פעילות]]=1,1,0))</f>
        <v/>
      </c>
      <c r="P1492" t="str">
        <f>IF(AND(טבלה20[[#This Row],[הפרש קבוע אחרון]]&lt;&gt;"",טבלה20[[#This Row],[CycleNumber]]&lt;B1493,B1493&lt;&gt;"",טבלה20[[#This Row],[פעילות]]&lt;4),IF(F1493-טבלה20[[#This Row],[LengthofCycle]]=טבלה20[[#This Row],[הפרש קבוע אחרון]],1,0),"")</f>
        <v/>
      </c>
      <c r="Q1492" s="14" t="str">
        <f>IF(טבלה20[[#This Row],[פעילות]]="","",IF(OR(Q1491="",AND(טבלה20[[#This Row],[דילוג]]=1,L1491=3)),1,Q1491+1))</f>
        <v/>
      </c>
      <c r="R1492" s="14" t="str">
        <f>IF(AND(טבלה20[[#This Row],[מחזורי פעילות]]=3,H1493=1,טבלה20[[#This Row],[הפרש קבוע אחרון]]&lt;&gt;J1493),1,"")</f>
        <v/>
      </c>
      <c r="S1492" s="14" t="str">
        <f>IF(AND(טבלה20[[#This Row],[מחזורי פעילות]]=3,H1493=1,טבלה20[[#This Row],[הפרש קבוע אחרון]]=J1493),1,"")</f>
        <v/>
      </c>
      <c r="T1492" s="14" t="str">
        <f>IF(AND(טבלה20[[#This Row],[דילוג]]=1,טבלה20[[#This Row],[הפרש קבוע אחרון]]=J1491,טבלה20[[#This Row],[מחזורי פעילות]]&gt;1),1,"")</f>
        <v/>
      </c>
      <c r="U1492" s="14" t="str">
        <f>IF(OR(AND(טבלה20[[#This Row],[מחזורי פעילות]]&lt;&gt;"",Q1493=""),AND(טבלה20[[#This Row],[פעילות]]=3,Q1493=1)),טבלה20[[#This Row],[מחזורי פעילות]],"")</f>
        <v/>
      </c>
      <c r="V1492" s="14" t="str">
        <f>IF(טבלה20[[#This Row],[באיזה מחזור נעקר אחרי קביעה?]]&lt;&gt;"",1,"")</f>
        <v/>
      </c>
      <c r="W1492" s="14" t="str">
        <f>IF(AND(טבלה20[[#This Row],[באיזה מחזור נעקר אחרי קביעה?]]&lt;&gt;"",טבלה20[[#This Row],[CycleNumber]]&gt;B1493),טבלה20[[#This Row],[באיזה מחזור נעקר אחרי קביעה?]],"")</f>
        <v/>
      </c>
      <c r="X1492" s="14" t="str">
        <f>IF(AND(טבלה20[[#This Row],[הפרש קבוע אחרון]]&lt;&gt;"",J1491=""),טבלה20[[#This Row],[CycleNumber]],"")</f>
        <v/>
      </c>
      <c r="Y1492" s="14" t="str">
        <f>IF(OR(טבלה20[[#This Row],[CycleNumber]]&gt;B1493,B1493=""),טבלה20[[#This Row],[CycleNumber]],"")</f>
        <v/>
      </c>
      <c r="Z149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2" t="s">
        <v>119</v>
      </c>
      <c r="AS1492">
        <v>17</v>
      </c>
      <c r="AT1492">
        <v>28</v>
      </c>
      <c r="AU1492">
        <f t="shared" si="49"/>
        <v>0</v>
      </c>
      <c r="AV1492" t="str">
        <f t="shared" si="50"/>
        <v/>
      </c>
    </row>
    <row r="1493" spans="1:48" x14ac:dyDescent="0.25">
      <c r="A1493" t="s">
        <v>119</v>
      </c>
      <c r="B1493">
        <v>19</v>
      </c>
      <c r="C1493">
        <v>0</v>
      </c>
      <c r="D1493">
        <v>1</v>
      </c>
      <c r="E1493">
        <v>0</v>
      </c>
      <c r="F1493">
        <v>27</v>
      </c>
      <c r="G1493">
        <f>טבלה20[[#This Row],[LengthofCycle]]+1</f>
        <v>28</v>
      </c>
      <c r="H1493" t="str">
        <f>IF(טבלה20[[#This Row],[CycleNumber]]&gt;2,IF(AND(טבלה20[[#This Row],[LengthofCycle]]-F1492=F1492-F1491,טבלה20[[#This Row],[LengthofCycle]]-F1492&lt;&gt;0),1,""),"")</f>
        <v/>
      </c>
      <c r="I1493" t="str">
        <f>IF(טבלה20[[#This Row],[דילוג]]=1,SUM(H1493:H1494),"")</f>
        <v/>
      </c>
      <c r="J1493" t="str">
        <f>IF(AND(טבלה20[[#This Row],[CycleNumber]]&gt;B1492,טבלה20[[#This Row],[CycleNumber]]&gt;2),IF(טבלה20[[#This Row],[דילוג]]=1,טבלה20[[#This Row],[LengthofCycle]]-F1492,J1492),"")</f>
        <v/>
      </c>
      <c r="K1493">
        <f>IF(AND(טבלה20[[#This Row],[CycleNumber]]&gt;B1492,טבלה20[[#This Row],[CycleNumber]]&gt;2),IF(טבלה20[[#This Row],[דילוג]]=1,1,IF(MAX(K1491:K1492)=1,1,IF(טבלה20[[#This Row],[LengthofCycle]]-F1492&lt;&gt;טבלה20[[#This Row],[הפרש קבוע אחרון]],0,""))),"")</f>
        <v>0</v>
      </c>
      <c r="L1493" t="str">
        <f>IF(טבלה20[[#This Row],[CycleNumber]]&lt;3,"",IF(טבלה20[[#This Row],[דילוג]]=1,1,IF(L1492="","",IF(טבלה20[[#This Row],[LengthofCycle]]-F1492=טבלה20[[#This Row],[הפרש קבוע אחרון]],1,IF(L1492+1&gt;3,"",L1492+1)))))</f>
        <v/>
      </c>
      <c r="M1493" t="str">
        <f>IF(AND(טבלה20[[#This Row],[פעילות]]=1,L1494=2,L1495=1,B1495&gt;טבלה20[[#This Row],[CycleNumber]]),1,"")</f>
        <v/>
      </c>
      <c r="N1493" t="str">
        <f>IF(AND(טבלה20[[#This Row],[האם יש לאישה וסת דילוג?]]=1,טבלה20[[#This Row],[CycleNumber]]&gt;5),IF(AND(טבלה20[[#This Row],[LengthofCycle]]=F1490,F1492=F1489,F1491=F1488),1,""),"")</f>
        <v/>
      </c>
      <c r="O1493" t="str">
        <f>IF(OR(טבלה20[[#This Row],[פעילות]]="",L1492=""),"",IF(טבלה20[[#This Row],[פעילות]]=1,1,0))</f>
        <v/>
      </c>
      <c r="P1493" t="str">
        <f>IF(AND(טבלה20[[#This Row],[הפרש קבוע אחרון]]&lt;&gt;"",טבלה20[[#This Row],[CycleNumber]]&lt;B1494,B1494&lt;&gt;"",טבלה20[[#This Row],[פעילות]]&lt;4),IF(F1494-טבלה20[[#This Row],[LengthofCycle]]=טבלה20[[#This Row],[הפרש קבוע אחרון]],1,0),"")</f>
        <v/>
      </c>
      <c r="Q1493" s="14" t="str">
        <f>IF(טבלה20[[#This Row],[פעילות]]="","",IF(OR(Q1492="",AND(טבלה20[[#This Row],[דילוג]]=1,L1492=3)),1,Q1492+1))</f>
        <v/>
      </c>
      <c r="R1493" s="14" t="str">
        <f>IF(AND(טבלה20[[#This Row],[מחזורי פעילות]]=3,H1494=1,טבלה20[[#This Row],[הפרש קבוע אחרון]]&lt;&gt;J1494),1,"")</f>
        <v/>
      </c>
      <c r="S1493" s="14" t="str">
        <f>IF(AND(טבלה20[[#This Row],[מחזורי פעילות]]=3,H1494=1,טבלה20[[#This Row],[הפרש קבוע אחרון]]=J1494),1,"")</f>
        <v/>
      </c>
      <c r="T1493" s="14" t="str">
        <f>IF(AND(טבלה20[[#This Row],[דילוג]]=1,טבלה20[[#This Row],[הפרש קבוע אחרון]]=J1492,טבלה20[[#This Row],[מחזורי פעילות]]&gt;1),1,"")</f>
        <v/>
      </c>
      <c r="U1493" s="14" t="str">
        <f>IF(OR(AND(טבלה20[[#This Row],[מחזורי פעילות]]&lt;&gt;"",Q1494=""),AND(טבלה20[[#This Row],[פעילות]]=3,Q1494=1)),טבלה20[[#This Row],[מחזורי פעילות]],"")</f>
        <v/>
      </c>
      <c r="V1493" s="14" t="str">
        <f>IF(טבלה20[[#This Row],[באיזה מחזור נעקר אחרי קביעה?]]&lt;&gt;"",1,"")</f>
        <v/>
      </c>
      <c r="W1493" s="14" t="str">
        <f>IF(AND(טבלה20[[#This Row],[באיזה מחזור נעקר אחרי קביעה?]]&lt;&gt;"",טבלה20[[#This Row],[CycleNumber]]&gt;B1494),טבלה20[[#This Row],[באיזה מחזור נעקר אחרי קביעה?]],"")</f>
        <v/>
      </c>
      <c r="X1493" s="14" t="str">
        <f>IF(AND(טבלה20[[#This Row],[הפרש קבוע אחרון]]&lt;&gt;"",J1492=""),טבלה20[[#This Row],[CycleNumber]],"")</f>
        <v/>
      </c>
      <c r="Y1493" s="14" t="str">
        <f>IF(OR(טבלה20[[#This Row],[CycleNumber]]&gt;B1494,B1494=""),טבלה20[[#This Row],[CycleNumber]],"")</f>
        <v/>
      </c>
      <c r="Z149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3" t="s">
        <v>119</v>
      </c>
      <c r="AS1493">
        <v>18</v>
      </c>
      <c r="AT1493">
        <v>29</v>
      </c>
      <c r="AU1493">
        <f t="shared" si="49"/>
        <v>0</v>
      </c>
      <c r="AV1493" t="str">
        <f t="shared" si="50"/>
        <v/>
      </c>
    </row>
    <row r="1494" spans="1:48" x14ac:dyDescent="0.25">
      <c r="A1494" t="s">
        <v>119</v>
      </c>
      <c r="B1494">
        <v>20</v>
      </c>
      <c r="C1494">
        <v>0</v>
      </c>
      <c r="D1494">
        <v>1</v>
      </c>
      <c r="E1494">
        <v>0</v>
      </c>
      <c r="F1494">
        <v>28</v>
      </c>
      <c r="G1494">
        <f>טבלה20[[#This Row],[LengthofCycle]]+1</f>
        <v>29</v>
      </c>
      <c r="H1494" t="str">
        <f>IF(טבלה20[[#This Row],[CycleNumber]]&gt;2,IF(AND(טבלה20[[#This Row],[LengthofCycle]]-F1493=F1493-F1492,טבלה20[[#This Row],[LengthofCycle]]-F1493&lt;&gt;0),1,""),"")</f>
        <v/>
      </c>
      <c r="I1494" t="str">
        <f>IF(טבלה20[[#This Row],[דילוג]]=1,SUM(H1494:H1495),"")</f>
        <v/>
      </c>
      <c r="J1494" t="str">
        <f>IF(AND(טבלה20[[#This Row],[CycleNumber]]&gt;B1493,טבלה20[[#This Row],[CycleNumber]]&gt;2),IF(טבלה20[[#This Row],[דילוג]]=1,טבלה20[[#This Row],[LengthofCycle]]-F1493,J1493),"")</f>
        <v/>
      </c>
      <c r="K1494">
        <f>IF(AND(טבלה20[[#This Row],[CycleNumber]]&gt;B1493,טבלה20[[#This Row],[CycleNumber]]&gt;2),IF(טבלה20[[#This Row],[דילוג]]=1,1,IF(MAX(K1492:K1493)=1,1,IF(טבלה20[[#This Row],[LengthofCycle]]-F1493&lt;&gt;טבלה20[[#This Row],[הפרש קבוע אחרון]],0,""))),"")</f>
        <v>0</v>
      </c>
      <c r="L1494" t="str">
        <f>IF(טבלה20[[#This Row],[CycleNumber]]&lt;3,"",IF(טבלה20[[#This Row],[דילוג]]=1,1,IF(L1493="","",IF(טבלה20[[#This Row],[LengthofCycle]]-F1493=טבלה20[[#This Row],[הפרש קבוע אחרון]],1,IF(L1493+1&gt;3,"",L1493+1)))))</f>
        <v/>
      </c>
      <c r="M1494" t="str">
        <f>IF(AND(טבלה20[[#This Row],[פעילות]]=1,L1495=2,L1496=1,B1496&gt;טבלה20[[#This Row],[CycleNumber]]),1,"")</f>
        <v/>
      </c>
      <c r="N1494" t="str">
        <f>IF(AND(טבלה20[[#This Row],[האם יש לאישה וסת דילוג?]]=1,טבלה20[[#This Row],[CycleNumber]]&gt;5),IF(AND(טבלה20[[#This Row],[LengthofCycle]]=F1491,F1493=F1490,F1492=F1489),1,""),"")</f>
        <v/>
      </c>
      <c r="O1494" t="str">
        <f>IF(OR(טבלה20[[#This Row],[פעילות]]="",L1493=""),"",IF(טבלה20[[#This Row],[פעילות]]=1,1,0))</f>
        <v/>
      </c>
      <c r="P1494" t="str">
        <f>IF(AND(טבלה20[[#This Row],[הפרש קבוע אחרון]]&lt;&gt;"",טבלה20[[#This Row],[CycleNumber]]&lt;B1495,B1495&lt;&gt;"",טבלה20[[#This Row],[פעילות]]&lt;4),IF(F1495-טבלה20[[#This Row],[LengthofCycle]]=טבלה20[[#This Row],[הפרש קבוע אחרון]],1,0),"")</f>
        <v/>
      </c>
      <c r="Q1494" s="14" t="str">
        <f>IF(טבלה20[[#This Row],[פעילות]]="","",IF(OR(Q1493="",AND(טבלה20[[#This Row],[דילוג]]=1,L1493=3)),1,Q1493+1))</f>
        <v/>
      </c>
      <c r="R1494" s="14" t="str">
        <f>IF(AND(טבלה20[[#This Row],[מחזורי פעילות]]=3,H1495=1,טבלה20[[#This Row],[הפרש קבוע אחרון]]&lt;&gt;J1495),1,"")</f>
        <v/>
      </c>
      <c r="S1494" s="14" t="str">
        <f>IF(AND(טבלה20[[#This Row],[מחזורי פעילות]]=3,H1495=1,טבלה20[[#This Row],[הפרש קבוע אחרון]]=J1495),1,"")</f>
        <v/>
      </c>
      <c r="T1494" s="14" t="str">
        <f>IF(AND(טבלה20[[#This Row],[דילוג]]=1,טבלה20[[#This Row],[הפרש קבוע אחרון]]=J1493,טבלה20[[#This Row],[מחזורי פעילות]]&gt;1),1,"")</f>
        <v/>
      </c>
      <c r="U1494" s="14" t="str">
        <f>IF(OR(AND(טבלה20[[#This Row],[מחזורי פעילות]]&lt;&gt;"",Q1495=""),AND(טבלה20[[#This Row],[פעילות]]=3,Q1495=1)),טבלה20[[#This Row],[מחזורי פעילות]],"")</f>
        <v/>
      </c>
      <c r="V1494" s="14" t="str">
        <f>IF(טבלה20[[#This Row],[באיזה מחזור נעקר אחרי קביעה?]]&lt;&gt;"",1,"")</f>
        <v/>
      </c>
      <c r="W1494" s="14" t="str">
        <f>IF(AND(טבלה20[[#This Row],[באיזה מחזור נעקר אחרי קביעה?]]&lt;&gt;"",טבלה20[[#This Row],[CycleNumber]]&gt;B1495),טבלה20[[#This Row],[באיזה מחזור נעקר אחרי קביעה?]],"")</f>
        <v/>
      </c>
      <c r="X1494" s="14" t="str">
        <f>IF(AND(טבלה20[[#This Row],[הפרש קבוע אחרון]]&lt;&gt;"",J1493=""),טבלה20[[#This Row],[CycleNumber]],"")</f>
        <v/>
      </c>
      <c r="Y1494" s="14" t="str">
        <f>IF(OR(טבלה20[[#This Row],[CycleNumber]]&gt;B1495,B1495=""),טבלה20[[#This Row],[CycleNumber]],"")</f>
        <v/>
      </c>
      <c r="Z149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4" t="s">
        <v>119</v>
      </c>
      <c r="AS1494">
        <v>19</v>
      </c>
      <c r="AT1494">
        <v>27</v>
      </c>
      <c r="AU1494">
        <f t="shared" si="49"/>
        <v>0</v>
      </c>
      <c r="AV1494" t="str">
        <f t="shared" si="50"/>
        <v/>
      </c>
    </row>
    <row r="1495" spans="1:48" x14ac:dyDescent="0.25">
      <c r="A1495" t="s">
        <v>119</v>
      </c>
      <c r="B1495">
        <v>21</v>
      </c>
      <c r="C1495">
        <v>0</v>
      </c>
      <c r="D1495">
        <v>1</v>
      </c>
      <c r="E1495">
        <v>0</v>
      </c>
      <c r="F1495">
        <v>29</v>
      </c>
      <c r="G1495">
        <f>טבלה20[[#This Row],[LengthofCycle]]+1</f>
        <v>30</v>
      </c>
      <c r="H1495">
        <f>IF(טבלה20[[#This Row],[CycleNumber]]&gt;2,IF(AND(טבלה20[[#This Row],[LengthofCycle]]-F1494=F1494-F1493,טבלה20[[#This Row],[LengthofCycle]]-F1494&lt;&gt;0),1,""),"")</f>
        <v>1</v>
      </c>
      <c r="I1495">
        <f>IF(טבלה20[[#This Row],[דילוג]]=1,SUM(H1495:H1496),"")</f>
        <v>1</v>
      </c>
      <c r="J1495">
        <f>IF(AND(טבלה20[[#This Row],[CycleNumber]]&gt;B1494,טבלה20[[#This Row],[CycleNumber]]&gt;2),IF(טבלה20[[#This Row],[דילוג]]=1,טבלה20[[#This Row],[LengthofCycle]]-F1494,J1494),"")</f>
        <v>1</v>
      </c>
      <c r="K1495">
        <f>IF(AND(טבלה20[[#This Row],[CycleNumber]]&gt;B1494,טבלה20[[#This Row],[CycleNumber]]&gt;2),IF(טבלה20[[#This Row],[דילוג]]=1,1,IF(MAX(K1493:K1494)=1,1,IF(טבלה20[[#This Row],[LengthofCycle]]-F1494&lt;&gt;טבלה20[[#This Row],[הפרש קבוע אחרון]],0,""))),"")</f>
        <v>1</v>
      </c>
      <c r="L1495">
        <f>IF(טבלה20[[#This Row],[CycleNumber]]&lt;3,"",IF(טבלה20[[#This Row],[דילוג]]=1,1,IF(L1494="","",IF(טבלה20[[#This Row],[LengthofCycle]]-F1494=טבלה20[[#This Row],[הפרש קבוע אחרון]],1,IF(L1494+1&gt;3,"",L1494+1)))))</f>
        <v>1</v>
      </c>
      <c r="M1495" t="str">
        <f>IF(AND(טבלה20[[#This Row],[פעילות]]=1,L1496=2,L1497=1,B1497&gt;טבלה20[[#This Row],[CycleNumber]]),1,"")</f>
        <v/>
      </c>
      <c r="N1495" t="str">
        <f>IF(AND(טבלה20[[#This Row],[האם יש לאישה וסת דילוג?]]=1,טבלה20[[#This Row],[CycleNumber]]&gt;5),IF(AND(טבלה20[[#This Row],[LengthofCycle]]=F1492,F1494=F1491,F1493=F1490),1,""),"")</f>
        <v/>
      </c>
      <c r="O1495" t="str">
        <f>IF(OR(טבלה20[[#This Row],[פעילות]]="",L1494=""),"",IF(טבלה20[[#This Row],[פעילות]]=1,1,0))</f>
        <v/>
      </c>
      <c r="P1495">
        <f>IF(AND(טבלה20[[#This Row],[הפרש קבוע אחרון]]&lt;&gt;"",טבלה20[[#This Row],[CycleNumber]]&lt;B1496,B1496&lt;&gt;"",טבלה20[[#This Row],[פעילות]]&lt;4),IF(F1496-טבלה20[[#This Row],[LengthofCycle]]=טבלה20[[#This Row],[הפרש קבוע אחרון]],1,0),"")</f>
        <v>0</v>
      </c>
      <c r="Q1495" s="14">
        <f>IF(טבלה20[[#This Row],[פעילות]]="","",IF(OR(Q1494="",AND(טבלה20[[#This Row],[דילוג]]=1,L1494=3)),1,Q1494+1))</f>
        <v>1</v>
      </c>
      <c r="R1495" s="14" t="str">
        <f>IF(AND(טבלה20[[#This Row],[מחזורי פעילות]]=3,H1496=1,טבלה20[[#This Row],[הפרש קבוע אחרון]]&lt;&gt;J1496),1,"")</f>
        <v/>
      </c>
      <c r="S1495" s="14" t="str">
        <f>IF(AND(טבלה20[[#This Row],[מחזורי פעילות]]=3,H1496=1,טבלה20[[#This Row],[הפרש קבוע אחרון]]=J1496),1,"")</f>
        <v/>
      </c>
      <c r="T1495" s="14" t="str">
        <f>IF(AND(טבלה20[[#This Row],[דילוג]]=1,טבלה20[[#This Row],[הפרש קבוע אחרון]]=J1494,טבלה20[[#This Row],[מחזורי פעילות]]&gt;1),1,"")</f>
        <v/>
      </c>
      <c r="U1495" s="14" t="str">
        <f>IF(OR(AND(טבלה20[[#This Row],[מחזורי פעילות]]&lt;&gt;"",Q1496=""),AND(טבלה20[[#This Row],[פעילות]]=3,Q1496=1)),טבלה20[[#This Row],[מחזורי פעילות]],"")</f>
        <v/>
      </c>
      <c r="V1495" s="14" t="str">
        <f>IF(טבלה20[[#This Row],[באיזה מחזור נעקר אחרי קביעה?]]&lt;&gt;"",1,"")</f>
        <v/>
      </c>
      <c r="W1495" s="14" t="str">
        <f>IF(AND(טבלה20[[#This Row],[באיזה מחזור נעקר אחרי קביעה?]]&lt;&gt;"",טבלה20[[#This Row],[CycleNumber]]&gt;B1496),טבלה20[[#This Row],[באיזה מחזור נעקר אחרי קביעה?]],"")</f>
        <v/>
      </c>
      <c r="X1495" s="14">
        <f>IF(AND(טבלה20[[#This Row],[הפרש קבוע אחרון]]&lt;&gt;"",J1494=""),טבלה20[[#This Row],[CycleNumber]],"")</f>
        <v>21</v>
      </c>
      <c r="Y1495" s="14" t="str">
        <f>IF(OR(טבלה20[[#This Row],[CycleNumber]]&gt;B1496,B1496=""),טבלה20[[#This Row],[CycleNumber]],"")</f>
        <v/>
      </c>
      <c r="Z149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5" t="s">
        <v>119</v>
      </c>
      <c r="AS1495">
        <v>20</v>
      </c>
      <c r="AT1495">
        <v>28</v>
      </c>
      <c r="AU1495">
        <f t="shared" si="49"/>
        <v>0</v>
      </c>
      <c r="AV1495" t="str">
        <f t="shared" si="50"/>
        <v/>
      </c>
    </row>
    <row r="1496" spans="1:48" x14ac:dyDescent="0.25">
      <c r="A1496" t="s">
        <v>119</v>
      </c>
      <c r="B1496">
        <v>22</v>
      </c>
      <c r="C1496">
        <v>0</v>
      </c>
      <c r="D1496">
        <v>1</v>
      </c>
      <c r="E1496">
        <v>0</v>
      </c>
      <c r="F1496">
        <v>27</v>
      </c>
      <c r="G1496">
        <f>טבלה20[[#This Row],[LengthofCycle]]+1</f>
        <v>28</v>
      </c>
      <c r="H1496" t="str">
        <f>IF(טבלה20[[#This Row],[CycleNumber]]&gt;2,IF(AND(טבלה20[[#This Row],[LengthofCycle]]-F1495=F1495-F1494,טבלה20[[#This Row],[LengthofCycle]]-F1495&lt;&gt;0),1,""),"")</f>
        <v/>
      </c>
      <c r="I1496" t="str">
        <f>IF(טבלה20[[#This Row],[דילוג]]=1,SUM(H1496:H1497),"")</f>
        <v/>
      </c>
      <c r="J1496">
        <f>IF(AND(טבלה20[[#This Row],[CycleNumber]]&gt;B1495,טבלה20[[#This Row],[CycleNumber]]&gt;2),IF(טבלה20[[#This Row],[דילוג]]=1,טבלה20[[#This Row],[LengthofCycle]]-F1495,J1495),"")</f>
        <v>1</v>
      </c>
      <c r="K1496">
        <f>IF(AND(טבלה20[[#This Row],[CycleNumber]]&gt;B1495,טבלה20[[#This Row],[CycleNumber]]&gt;2),IF(טבלה20[[#This Row],[דילוג]]=1,1,IF(MAX(K1494:K1495)=1,1,IF(טבלה20[[#This Row],[LengthofCycle]]-F1495&lt;&gt;טבלה20[[#This Row],[הפרש קבוע אחרון]],0,""))),"")</f>
        <v>1</v>
      </c>
      <c r="L1496">
        <f>IF(טבלה20[[#This Row],[CycleNumber]]&lt;3,"",IF(טבלה20[[#This Row],[דילוג]]=1,1,IF(L1495="","",IF(טבלה20[[#This Row],[LengthofCycle]]-F1495=טבלה20[[#This Row],[הפרש קבוע אחרון]],1,IF(L1495+1&gt;3,"",L1495+1)))))</f>
        <v>2</v>
      </c>
      <c r="M1496" t="str">
        <f>IF(AND(טבלה20[[#This Row],[פעילות]]=1,L1497=2,L1498=1,B1498&gt;טבלה20[[#This Row],[CycleNumber]]),1,"")</f>
        <v/>
      </c>
      <c r="N1496" t="str">
        <f>IF(AND(טבלה20[[#This Row],[האם יש לאישה וסת דילוג?]]=1,טבלה20[[#This Row],[CycleNumber]]&gt;5),IF(AND(טבלה20[[#This Row],[LengthofCycle]]=F1493,F1495=F1492,F1494=F1491),1,""),"")</f>
        <v/>
      </c>
      <c r="O1496">
        <f>IF(OR(טבלה20[[#This Row],[פעילות]]="",L1495=""),"",IF(טבלה20[[#This Row],[פעילות]]=1,1,0))</f>
        <v>0</v>
      </c>
      <c r="P1496">
        <f>IF(AND(טבלה20[[#This Row],[הפרש קבוע אחרון]]&lt;&gt;"",טבלה20[[#This Row],[CycleNumber]]&lt;B1497,B1497&lt;&gt;"",טבלה20[[#This Row],[פעילות]]&lt;4),IF(F1497-טבלה20[[#This Row],[LengthofCycle]]=טבלה20[[#This Row],[הפרש קבוע אחרון]],1,0),"")</f>
        <v>0</v>
      </c>
      <c r="Q1496" s="14">
        <f>IF(טבלה20[[#This Row],[פעילות]]="","",IF(OR(Q1495="",AND(טבלה20[[#This Row],[דילוג]]=1,L1495=3)),1,Q1495+1))</f>
        <v>2</v>
      </c>
      <c r="R1496" s="14" t="str">
        <f>IF(AND(טבלה20[[#This Row],[מחזורי פעילות]]=3,H1497=1,טבלה20[[#This Row],[הפרש קבוע אחרון]]&lt;&gt;J1497),1,"")</f>
        <v/>
      </c>
      <c r="S1496" s="14" t="str">
        <f>IF(AND(טבלה20[[#This Row],[מחזורי פעילות]]=3,H1497=1,טבלה20[[#This Row],[הפרש קבוע אחרון]]=J1497),1,"")</f>
        <v/>
      </c>
      <c r="T1496" s="14" t="str">
        <f>IF(AND(טבלה20[[#This Row],[דילוג]]=1,טבלה20[[#This Row],[הפרש קבוע אחרון]]=J1495,טבלה20[[#This Row],[מחזורי פעילות]]&gt;1),1,"")</f>
        <v/>
      </c>
      <c r="U1496" s="14" t="str">
        <f>IF(OR(AND(טבלה20[[#This Row],[מחזורי פעילות]]&lt;&gt;"",Q1497=""),AND(טבלה20[[#This Row],[פעילות]]=3,Q1497=1)),טבלה20[[#This Row],[מחזורי פעילות]],"")</f>
        <v/>
      </c>
      <c r="V1496" s="14" t="str">
        <f>IF(טבלה20[[#This Row],[באיזה מחזור נעקר אחרי קביעה?]]&lt;&gt;"",1,"")</f>
        <v/>
      </c>
      <c r="W1496" s="14" t="str">
        <f>IF(AND(טבלה20[[#This Row],[באיזה מחזור נעקר אחרי קביעה?]]&lt;&gt;"",טבלה20[[#This Row],[CycleNumber]]&gt;B1497),טבלה20[[#This Row],[באיזה מחזור נעקר אחרי קביעה?]],"")</f>
        <v/>
      </c>
      <c r="X1496" s="14" t="str">
        <f>IF(AND(טבלה20[[#This Row],[הפרש קבוע אחרון]]&lt;&gt;"",J1495=""),טבלה20[[#This Row],[CycleNumber]],"")</f>
        <v/>
      </c>
      <c r="Y1496" s="14" t="str">
        <f>IF(OR(טבלה20[[#This Row],[CycleNumber]]&gt;B1497,B1497=""),טבלה20[[#This Row],[CycleNumber]],"")</f>
        <v/>
      </c>
      <c r="Z149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6" t="s">
        <v>119</v>
      </c>
      <c r="AS1496">
        <v>21</v>
      </c>
      <c r="AT1496">
        <v>29</v>
      </c>
      <c r="AU1496">
        <f t="shared" si="49"/>
        <v>1</v>
      </c>
      <c r="AV1496" t="str">
        <f t="shared" si="50"/>
        <v/>
      </c>
    </row>
    <row r="1497" spans="1:48" x14ac:dyDescent="0.25">
      <c r="A1497" t="s">
        <v>119</v>
      </c>
      <c r="B1497">
        <v>23</v>
      </c>
      <c r="C1497">
        <v>0</v>
      </c>
      <c r="D1497">
        <v>1</v>
      </c>
      <c r="E1497">
        <v>0</v>
      </c>
      <c r="F1497">
        <v>35</v>
      </c>
      <c r="G1497">
        <f>טבלה20[[#This Row],[LengthofCycle]]+1</f>
        <v>36</v>
      </c>
      <c r="H1497" t="str">
        <f>IF(טבלה20[[#This Row],[CycleNumber]]&gt;2,IF(AND(טבלה20[[#This Row],[LengthofCycle]]-F1496=F1496-F1495,טבלה20[[#This Row],[LengthofCycle]]-F1496&lt;&gt;0),1,""),"")</f>
        <v/>
      </c>
      <c r="I1497" t="str">
        <f>IF(טבלה20[[#This Row],[דילוג]]=1,SUM(H1497:H1498),"")</f>
        <v/>
      </c>
      <c r="J1497">
        <f>IF(AND(טבלה20[[#This Row],[CycleNumber]]&gt;B1496,טבלה20[[#This Row],[CycleNumber]]&gt;2),IF(טבלה20[[#This Row],[דילוג]]=1,טבלה20[[#This Row],[LengthofCycle]]-F1496,J1496),"")</f>
        <v>1</v>
      </c>
      <c r="K1497">
        <f>IF(AND(טבלה20[[#This Row],[CycleNumber]]&gt;B1496,טבלה20[[#This Row],[CycleNumber]]&gt;2),IF(טבלה20[[#This Row],[דילוג]]=1,1,IF(MAX(K1495:K1496)=1,1,IF(טבלה20[[#This Row],[LengthofCycle]]-F1496&lt;&gt;טבלה20[[#This Row],[הפרש קבוע אחרון]],0,""))),"")</f>
        <v>1</v>
      </c>
      <c r="L1497">
        <f>IF(טבלה20[[#This Row],[CycleNumber]]&lt;3,"",IF(טבלה20[[#This Row],[דילוג]]=1,1,IF(L1496="","",IF(טבלה20[[#This Row],[LengthofCycle]]-F1496=טבלה20[[#This Row],[הפרש קבוע אחרון]],1,IF(L1496+1&gt;3,"",L1496+1)))))</f>
        <v>3</v>
      </c>
      <c r="M1497" t="str">
        <f>IF(AND(טבלה20[[#This Row],[פעילות]]=1,L1498=2,L1499=1,B1499&gt;טבלה20[[#This Row],[CycleNumber]]),1,"")</f>
        <v/>
      </c>
      <c r="N1497" t="str">
        <f>IF(AND(טבלה20[[#This Row],[האם יש לאישה וסת דילוג?]]=1,טבלה20[[#This Row],[CycleNumber]]&gt;5),IF(AND(טבלה20[[#This Row],[LengthofCycle]]=F1494,F1496=F1493,F1495=F1492),1,""),"")</f>
        <v/>
      </c>
      <c r="O1497">
        <f>IF(OR(טבלה20[[#This Row],[פעילות]]="",L1496=""),"",IF(טבלה20[[#This Row],[פעילות]]=1,1,0))</f>
        <v>0</v>
      </c>
      <c r="P1497">
        <f>IF(AND(טבלה20[[#This Row],[הפרש קבוע אחרון]]&lt;&gt;"",טבלה20[[#This Row],[CycleNumber]]&lt;B1498,B1498&lt;&gt;"",טבלה20[[#This Row],[פעילות]]&lt;4),IF(F1498-טבלה20[[#This Row],[LengthofCycle]]=טבלה20[[#This Row],[הפרש קבוע אחרון]],1,0),"")</f>
        <v>0</v>
      </c>
      <c r="Q1497" s="14">
        <f>IF(טבלה20[[#This Row],[פעילות]]="","",IF(OR(Q1496="",AND(טבלה20[[#This Row],[דילוג]]=1,L1496=3)),1,Q1496+1))</f>
        <v>3</v>
      </c>
      <c r="R1497" s="14" t="str">
        <f>IF(AND(טבלה20[[#This Row],[מחזורי פעילות]]=3,H1498=1,טבלה20[[#This Row],[הפרש קבוע אחרון]]&lt;&gt;J1498),1,"")</f>
        <v/>
      </c>
      <c r="S1497" s="14" t="str">
        <f>IF(AND(טבלה20[[#This Row],[מחזורי פעילות]]=3,H1498=1,טבלה20[[#This Row],[הפרש קבוע אחרון]]=J1498),1,"")</f>
        <v/>
      </c>
      <c r="T1497" s="14" t="str">
        <f>IF(AND(טבלה20[[#This Row],[דילוג]]=1,טבלה20[[#This Row],[הפרש קבוע אחרון]]=J1496,טבלה20[[#This Row],[מחזורי פעילות]]&gt;1),1,"")</f>
        <v/>
      </c>
      <c r="U1497" s="14">
        <f>IF(OR(AND(טבלה20[[#This Row],[מחזורי פעילות]]&lt;&gt;"",Q1498=""),AND(טבלה20[[#This Row],[פעילות]]=3,Q1498=1)),טבלה20[[#This Row],[מחזורי פעילות]],"")</f>
        <v>3</v>
      </c>
      <c r="V1497" s="14">
        <f>IF(טבלה20[[#This Row],[באיזה מחזור נעקר אחרי קביעה?]]&lt;&gt;"",1,"")</f>
        <v>1</v>
      </c>
      <c r="W1497" s="14" t="str">
        <f>IF(AND(טבלה20[[#This Row],[באיזה מחזור נעקר אחרי קביעה?]]&lt;&gt;"",טבלה20[[#This Row],[CycleNumber]]&gt;B1498),טבלה20[[#This Row],[באיזה מחזור נעקר אחרי קביעה?]],"")</f>
        <v/>
      </c>
      <c r="X1497" s="14" t="str">
        <f>IF(AND(טבלה20[[#This Row],[הפרש קבוע אחרון]]&lt;&gt;"",J1496=""),טבלה20[[#This Row],[CycleNumber]],"")</f>
        <v/>
      </c>
      <c r="Y1497" s="14" t="str">
        <f>IF(OR(טבלה20[[#This Row],[CycleNumber]]&gt;B1498,B1498=""),טבלה20[[#This Row],[CycleNumber]],"")</f>
        <v/>
      </c>
      <c r="Z149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7" t="s">
        <v>119</v>
      </c>
      <c r="AS1497">
        <v>22</v>
      </c>
      <c r="AT1497">
        <v>27</v>
      </c>
      <c r="AU1497">
        <f t="shared" si="49"/>
        <v>0</v>
      </c>
      <c r="AV1497" t="str">
        <f t="shared" si="50"/>
        <v/>
      </c>
    </row>
    <row r="1498" spans="1:48" x14ac:dyDescent="0.25">
      <c r="A1498" t="s">
        <v>119</v>
      </c>
      <c r="B1498">
        <v>24</v>
      </c>
      <c r="C1498">
        <v>0</v>
      </c>
      <c r="D1498">
        <v>1</v>
      </c>
      <c r="E1498">
        <v>0</v>
      </c>
      <c r="F1498">
        <v>28</v>
      </c>
      <c r="G1498">
        <f>טבלה20[[#This Row],[LengthofCycle]]+1</f>
        <v>29</v>
      </c>
      <c r="H1498" t="str">
        <f>IF(טבלה20[[#This Row],[CycleNumber]]&gt;2,IF(AND(טבלה20[[#This Row],[LengthofCycle]]-F1497=F1497-F1496,טבלה20[[#This Row],[LengthofCycle]]-F1497&lt;&gt;0),1,""),"")</f>
        <v/>
      </c>
      <c r="I1498" t="str">
        <f>IF(טבלה20[[#This Row],[דילוג]]=1,SUM(H1498:H1499),"")</f>
        <v/>
      </c>
      <c r="J1498">
        <f>IF(AND(טבלה20[[#This Row],[CycleNumber]]&gt;B1497,טבלה20[[#This Row],[CycleNumber]]&gt;2),IF(טבלה20[[#This Row],[דילוג]]=1,טבלה20[[#This Row],[LengthofCycle]]-F1497,J1497),"")</f>
        <v>1</v>
      </c>
      <c r="K1498">
        <f>IF(AND(טבלה20[[#This Row],[CycleNumber]]&gt;B1497,טבלה20[[#This Row],[CycleNumber]]&gt;2),IF(טבלה20[[#This Row],[דילוג]]=1,1,IF(MAX(K1496:K1497)=1,1,IF(טבלה20[[#This Row],[LengthofCycle]]-F1497&lt;&gt;טבלה20[[#This Row],[הפרש קבוע אחרון]],0,""))),"")</f>
        <v>1</v>
      </c>
      <c r="L1498" t="str">
        <f>IF(טבלה20[[#This Row],[CycleNumber]]&lt;3,"",IF(טבלה20[[#This Row],[דילוג]]=1,1,IF(L1497="","",IF(טבלה20[[#This Row],[LengthofCycle]]-F1497=טבלה20[[#This Row],[הפרש קבוע אחרון]],1,IF(L1497+1&gt;3,"",L1497+1)))))</f>
        <v/>
      </c>
      <c r="M1498" t="str">
        <f>IF(AND(טבלה20[[#This Row],[פעילות]]=1,L1499=2,L1500=1,B1500&gt;טבלה20[[#This Row],[CycleNumber]]),1,"")</f>
        <v/>
      </c>
      <c r="N1498" t="str">
        <f>IF(AND(טבלה20[[#This Row],[האם יש לאישה וסת דילוג?]]=1,טבלה20[[#This Row],[CycleNumber]]&gt;5),IF(AND(טבלה20[[#This Row],[LengthofCycle]]=F1495,F1497=F1494,F1496=F1493),1,""),"")</f>
        <v/>
      </c>
      <c r="O1498" t="str">
        <f>IF(OR(טבלה20[[#This Row],[פעילות]]="",L1497=""),"",IF(טבלה20[[#This Row],[פעילות]]=1,1,0))</f>
        <v/>
      </c>
      <c r="P1498" t="str">
        <f>IF(AND(טבלה20[[#This Row],[הפרש קבוע אחרון]]&lt;&gt;"",טבלה20[[#This Row],[CycleNumber]]&lt;B1499,B1499&lt;&gt;"",טבלה20[[#This Row],[פעילות]]&lt;4),IF(F1499-טבלה20[[#This Row],[LengthofCycle]]=טבלה20[[#This Row],[הפרש קבוע אחרון]],1,0),"")</f>
        <v/>
      </c>
      <c r="Q1498" s="14" t="str">
        <f>IF(טבלה20[[#This Row],[פעילות]]="","",IF(OR(Q1497="",AND(טבלה20[[#This Row],[דילוג]]=1,L1497=3)),1,Q1497+1))</f>
        <v/>
      </c>
      <c r="R1498" s="14" t="str">
        <f>IF(AND(טבלה20[[#This Row],[מחזורי פעילות]]=3,H1499=1,טבלה20[[#This Row],[הפרש קבוע אחרון]]&lt;&gt;J1499),1,"")</f>
        <v/>
      </c>
      <c r="S1498" s="14" t="str">
        <f>IF(AND(טבלה20[[#This Row],[מחזורי פעילות]]=3,H1499=1,טבלה20[[#This Row],[הפרש קבוע אחרון]]=J1499),1,"")</f>
        <v/>
      </c>
      <c r="T1498" s="14" t="str">
        <f>IF(AND(טבלה20[[#This Row],[דילוג]]=1,טבלה20[[#This Row],[הפרש קבוע אחרון]]=J1497,טבלה20[[#This Row],[מחזורי פעילות]]&gt;1),1,"")</f>
        <v/>
      </c>
      <c r="U1498" s="14" t="str">
        <f>IF(OR(AND(טבלה20[[#This Row],[מחזורי פעילות]]&lt;&gt;"",Q1499=""),AND(טבלה20[[#This Row],[פעילות]]=3,Q1499=1)),טבלה20[[#This Row],[מחזורי פעילות]],"")</f>
        <v/>
      </c>
      <c r="V1498" s="14" t="str">
        <f>IF(טבלה20[[#This Row],[באיזה מחזור נעקר אחרי קביעה?]]&lt;&gt;"",1,"")</f>
        <v/>
      </c>
      <c r="W1498" s="14" t="str">
        <f>IF(AND(טבלה20[[#This Row],[באיזה מחזור נעקר אחרי קביעה?]]&lt;&gt;"",טבלה20[[#This Row],[CycleNumber]]&gt;B1499),טבלה20[[#This Row],[באיזה מחזור נעקר אחרי קביעה?]],"")</f>
        <v/>
      </c>
      <c r="X1498" s="14" t="str">
        <f>IF(AND(טבלה20[[#This Row],[הפרש קבוע אחרון]]&lt;&gt;"",J1497=""),טבלה20[[#This Row],[CycleNumber]],"")</f>
        <v/>
      </c>
      <c r="Y1498" s="14" t="str">
        <f>IF(OR(טבלה20[[#This Row],[CycleNumber]]&gt;B1499,B1499=""),טבלה20[[#This Row],[CycleNumber]],"")</f>
        <v/>
      </c>
      <c r="Z149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8" t="s">
        <v>119</v>
      </c>
      <c r="AS1498">
        <v>23</v>
      </c>
      <c r="AT1498">
        <v>35</v>
      </c>
      <c r="AU1498">
        <f t="shared" si="49"/>
        <v>0</v>
      </c>
      <c r="AV1498" t="str">
        <f t="shared" si="50"/>
        <v/>
      </c>
    </row>
    <row r="1499" spans="1:48" x14ac:dyDescent="0.25">
      <c r="A1499" t="s">
        <v>119</v>
      </c>
      <c r="B1499">
        <v>25</v>
      </c>
      <c r="C1499">
        <v>0</v>
      </c>
      <c r="D1499">
        <v>0</v>
      </c>
      <c r="E1499">
        <v>0</v>
      </c>
      <c r="F1499">
        <v>31</v>
      </c>
      <c r="G1499">
        <f>טבלה20[[#This Row],[LengthofCycle]]+1</f>
        <v>32</v>
      </c>
      <c r="H1499" t="str">
        <f>IF(טבלה20[[#This Row],[CycleNumber]]&gt;2,IF(AND(טבלה20[[#This Row],[LengthofCycle]]-F1498=F1498-F1497,טבלה20[[#This Row],[LengthofCycle]]-F1498&lt;&gt;0),1,""),"")</f>
        <v/>
      </c>
      <c r="I1499" t="str">
        <f>IF(טבלה20[[#This Row],[דילוג]]=1,SUM(H1499:H1500),"")</f>
        <v/>
      </c>
      <c r="J1499">
        <f>IF(AND(טבלה20[[#This Row],[CycleNumber]]&gt;B1498,טבלה20[[#This Row],[CycleNumber]]&gt;2),IF(טבלה20[[#This Row],[דילוג]]=1,טבלה20[[#This Row],[LengthofCycle]]-F1498,J1498),"")</f>
        <v>1</v>
      </c>
      <c r="K1499">
        <f>IF(AND(טבלה20[[#This Row],[CycleNumber]]&gt;B1498,טבלה20[[#This Row],[CycleNumber]]&gt;2),IF(טבלה20[[#This Row],[דילוג]]=1,1,IF(MAX(K1497:K1498)=1,1,IF(טבלה20[[#This Row],[LengthofCycle]]-F1498&lt;&gt;טבלה20[[#This Row],[הפרש קבוע אחרון]],0,""))),"")</f>
        <v>1</v>
      </c>
      <c r="L1499" t="str">
        <f>IF(טבלה20[[#This Row],[CycleNumber]]&lt;3,"",IF(טבלה20[[#This Row],[דילוג]]=1,1,IF(L1498="","",IF(טבלה20[[#This Row],[LengthofCycle]]-F1498=טבלה20[[#This Row],[הפרש קבוע אחרון]],1,IF(L1498+1&gt;3,"",L1498+1)))))</f>
        <v/>
      </c>
      <c r="M1499" t="str">
        <f>IF(AND(טבלה20[[#This Row],[פעילות]]=1,L1500=2,L1501=1,B1501&gt;טבלה20[[#This Row],[CycleNumber]]),1,"")</f>
        <v/>
      </c>
      <c r="N1499" t="str">
        <f>IF(AND(טבלה20[[#This Row],[האם יש לאישה וסת דילוג?]]=1,טבלה20[[#This Row],[CycleNumber]]&gt;5),IF(AND(טבלה20[[#This Row],[LengthofCycle]]=F1496,F1498=F1495,F1497=F1494),1,""),"")</f>
        <v/>
      </c>
      <c r="O1499" t="str">
        <f>IF(OR(טבלה20[[#This Row],[פעילות]]="",L1498=""),"",IF(טבלה20[[#This Row],[פעילות]]=1,1,0))</f>
        <v/>
      </c>
      <c r="P1499" t="str">
        <f>IF(AND(טבלה20[[#This Row],[הפרש קבוע אחרון]]&lt;&gt;"",טבלה20[[#This Row],[CycleNumber]]&lt;B1500,B1500&lt;&gt;"",טבלה20[[#This Row],[פעילות]]&lt;4),IF(F1500-טבלה20[[#This Row],[LengthofCycle]]=טבלה20[[#This Row],[הפרש קבוע אחרון]],1,0),"")</f>
        <v/>
      </c>
      <c r="Q1499" s="14" t="str">
        <f>IF(טבלה20[[#This Row],[פעילות]]="","",IF(OR(Q1498="",AND(טבלה20[[#This Row],[דילוג]]=1,L1498=3)),1,Q1498+1))</f>
        <v/>
      </c>
      <c r="R1499" s="14" t="str">
        <f>IF(AND(טבלה20[[#This Row],[מחזורי פעילות]]=3,H1500=1,טבלה20[[#This Row],[הפרש קבוע אחרון]]&lt;&gt;J1500),1,"")</f>
        <v/>
      </c>
      <c r="S1499" s="14" t="str">
        <f>IF(AND(טבלה20[[#This Row],[מחזורי פעילות]]=3,H1500=1,טבלה20[[#This Row],[הפרש קבוע אחרון]]=J1500),1,"")</f>
        <v/>
      </c>
      <c r="T1499" s="14" t="str">
        <f>IF(AND(טבלה20[[#This Row],[דילוג]]=1,טבלה20[[#This Row],[הפרש קבוע אחרון]]=J1498,טבלה20[[#This Row],[מחזורי פעילות]]&gt;1),1,"")</f>
        <v/>
      </c>
      <c r="U1499" s="14" t="str">
        <f>IF(OR(AND(טבלה20[[#This Row],[מחזורי פעילות]]&lt;&gt;"",Q1500=""),AND(טבלה20[[#This Row],[פעילות]]=3,Q1500=1)),טבלה20[[#This Row],[מחזורי פעילות]],"")</f>
        <v/>
      </c>
      <c r="V1499" s="14" t="str">
        <f>IF(טבלה20[[#This Row],[באיזה מחזור נעקר אחרי קביעה?]]&lt;&gt;"",1,"")</f>
        <v/>
      </c>
      <c r="W1499" s="14" t="str">
        <f>IF(AND(טבלה20[[#This Row],[באיזה מחזור נעקר אחרי קביעה?]]&lt;&gt;"",טבלה20[[#This Row],[CycleNumber]]&gt;B1500),טבלה20[[#This Row],[באיזה מחזור נעקר אחרי קביעה?]],"")</f>
        <v/>
      </c>
      <c r="X1499" s="14" t="str">
        <f>IF(AND(טבלה20[[#This Row],[הפרש קבוע אחרון]]&lt;&gt;"",J1498=""),טבלה20[[#This Row],[CycleNumber]],"")</f>
        <v/>
      </c>
      <c r="Y1499" s="14" t="str">
        <f>IF(OR(טבלה20[[#This Row],[CycleNumber]]&gt;B1500,B1500=""),טבלה20[[#This Row],[CycleNumber]],"")</f>
        <v/>
      </c>
      <c r="Z149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499" t="s">
        <v>119</v>
      </c>
      <c r="AS1499">
        <v>24</v>
      </c>
      <c r="AT1499">
        <v>28</v>
      </c>
      <c r="AU1499">
        <f t="shared" si="49"/>
        <v>0</v>
      </c>
      <c r="AV1499" t="str">
        <f t="shared" si="50"/>
        <v/>
      </c>
    </row>
    <row r="1500" spans="1:48" x14ac:dyDescent="0.25">
      <c r="A1500" t="s">
        <v>119</v>
      </c>
      <c r="B1500">
        <v>26</v>
      </c>
      <c r="C1500">
        <v>0</v>
      </c>
      <c r="D1500">
        <v>1</v>
      </c>
      <c r="E1500">
        <v>0</v>
      </c>
      <c r="F1500">
        <v>36</v>
      </c>
      <c r="G1500">
        <f>טבלה20[[#This Row],[LengthofCycle]]+1</f>
        <v>37</v>
      </c>
      <c r="H1500" t="str">
        <f>IF(טבלה20[[#This Row],[CycleNumber]]&gt;2,IF(AND(טבלה20[[#This Row],[LengthofCycle]]-F1499=F1499-F1498,טבלה20[[#This Row],[LengthofCycle]]-F1499&lt;&gt;0),1,""),"")</f>
        <v/>
      </c>
      <c r="I1500" t="str">
        <f>IF(טבלה20[[#This Row],[דילוג]]=1,SUM(H1500:H1501),"")</f>
        <v/>
      </c>
      <c r="J1500">
        <f>IF(AND(טבלה20[[#This Row],[CycleNumber]]&gt;B1499,טבלה20[[#This Row],[CycleNumber]]&gt;2),IF(טבלה20[[#This Row],[דילוג]]=1,טבלה20[[#This Row],[LengthofCycle]]-F1499,J1499),"")</f>
        <v>1</v>
      </c>
      <c r="K1500">
        <f>IF(AND(טבלה20[[#This Row],[CycleNumber]]&gt;B1499,טבלה20[[#This Row],[CycleNumber]]&gt;2),IF(טבלה20[[#This Row],[דילוג]]=1,1,IF(MAX(K1498:K1499)=1,1,IF(טבלה20[[#This Row],[LengthofCycle]]-F1499&lt;&gt;טבלה20[[#This Row],[הפרש קבוע אחרון]],0,""))),"")</f>
        <v>1</v>
      </c>
      <c r="L1500" t="str">
        <f>IF(טבלה20[[#This Row],[CycleNumber]]&lt;3,"",IF(טבלה20[[#This Row],[דילוג]]=1,1,IF(L1499="","",IF(טבלה20[[#This Row],[LengthofCycle]]-F1499=טבלה20[[#This Row],[הפרש קבוע אחרון]],1,IF(L1499+1&gt;3,"",L1499+1)))))</f>
        <v/>
      </c>
      <c r="M1500" t="str">
        <f>IF(AND(טבלה20[[#This Row],[פעילות]]=1,L1501=2,L1502=1,B1502&gt;טבלה20[[#This Row],[CycleNumber]]),1,"")</f>
        <v/>
      </c>
      <c r="N1500" t="str">
        <f>IF(AND(טבלה20[[#This Row],[האם יש לאישה וסת דילוג?]]=1,טבלה20[[#This Row],[CycleNumber]]&gt;5),IF(AND(טבלה20[[#This Row],[LengthofCycle]]=F1497,F1499=F1496,F1498=F1495),1,""),"")</f>
        <v/>
      </c>
      <c r="O1500" t="str">
        <f>IF(OR(טבלה20[[#This Row],[פעילות]]="",L1499=""),"",IF(טבלה20[[#This Row],[פעילות]]=1,1,0))</f>
        <v/>
      </c>
      <c r="P1500" t="str">
        <f>IF(AND(טבלה20[[#This Row],[הפרש קבוע אחרון]]&lt;&gt;"",טבלה20[[#This Row],[CycleNumber]]&lt;B1501,B1501&lt;&gt;"",טבלה20[[#This Row],[פעילות]]&lt;4),IF(F1501-טבלה20[[#This Row],[LengthofCycle]]=טבלה20[[#This Row],[הפרש קבוע אחרון]],1,0),"")</f>
        <v/>
      </c>
      <c r="Q1500" s="14" t="str">
        <f>IF(טבלה20[[#This Row],[פעילות]]="","",IF(OR(Q1499="",AND(טבלה20[[#This Row],[דילוג]]=1,L1499=3)),1,Q1499+1))</f>
        <v/>
      </c>
      <c r="R1500" s="14" t="str">
        <f>IF(AND(טבלה20[[#This Row],[מחזורי פעילות]]=3,H1501=1,טבלה20[[#This Row],[הפרש קבוע אחרון]]&lt;&gt;J1501),1,"")</f>
        <v/>
      </c>
      <c r="S1500" s="14" t="str">
        <f>IF(AND(טבלה20[[#This Row],[מחזורי פעילות]]=3,H1501=1,טבלה20[[#This Row],[הפרש קבוע אחרון]]=J1501),1,"")</f>
        <v/>
      </c>
      <c r="T1500" s="14" t="str">
        <f>IF(AND(טבלה20[[#This Row],[דילוג]]=1,טבלה20[[#This Row],[הפרש קבוע אחרון]]=J1499,טבלה20[[#This Row],[מחזורי פעילות]]&gt;1),1,"")</f>
        <v/>
      </c>
      <c r="U1500" s="14" t="str">
        <f>IF(OR(AND(טבלה20[[#This Row],[מחזורי פעילות]]&lt;&gt;"",Q1501=""),AND(טבלה20[[#This Row],[פעילות]]=3,Q1501=1)),טבלה20[[#This Row],[מחזורי פעילות]],"")</f>
        <v/>
      </c>
      <c r="V1500" s="14" t="str">
        <f>IF(טבלה20[[#This Row],[באיזה מחזור נעקר אחרי קביעה?]]&lt;&gt;"",1,"")</f>
        <v/>
      </c>
      <c r="W1500" s="14" t="str">
        <f>IF(AND(טבלה20[[#This Row],[באיזה מחזור נעקר אחרי קביעה?]]&lt;&gt;"",טבלה20[[#This Row],[CycleNumber]]&gt;B1501),טבלה20[[#This Row],[באיזה מחזור נעקר אחרי קביעה?]],"")</f>
        <v/>
      </c>
      <c r="X1500" s="14" t="str">
        <f>IF(AND(טבלה20[[#This Row],[הפרש קבוע אחרון]]&lt;&gt;"",J1499=""),טבלה20[[#This Row],[CycleNumber]],"")</f>
        <v/>
      </c>
      <c r="Y1500" s="14" t="str">
        <f>IF(OR(טבלה20[[#This Row],[CycleNumber]]&gt;B1501,B1501=""),טבלה20[[#This Row],[CycleNumber]],"")</f>
        <v/>
      </c>
      <c r="Z150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0" t="s">
        <v>119</v>
      </c>
      <c r="AS1500">
        <v>25</v>
      </c>
      <c r="AT1500">
        <v>31</v>
      </c>
      <c r="AU1500">
        <f t="shared" si="49"/>
        <v>0</v>
      </c>
      <c r="AV1500" t="str">
        <f t="shared" si="50"/>
        <v/>
      </c>
    </row>
    <row r="1501" spans="1:48" x14ac:dyDescent="0.25">
      <c r="A1501" t="s">
        <v>119</v>
      </c>
      <c r="B1501">
        <v>27</v>
      </c>
      <c r="C1501">
        <v>0</v>
      </c>
      <c r="D1501">
        <v>0</v>
      </c>
      <c r="E1501">
        <v>0</v>
      </c>
      <c r="F1501">
        <v>29</v>
      </c>
      <c r="G1501">
        <f>טבלה20[[#This Row],[LengthofCycle]]+1</f>
        <v>30</v>
      </c>
      <c r="H1501" t="str">
        <f>IF(טבלה20[[#This Row],[CycleNumber]]&gt;2,IF(AND(טבלה20[[#This Row],[LengthofCycle]]-F1500=F1500-F1499,טבלה20[[#This Row],[LengthofCycle]]-F1500&lt;&gt;0),1,""),"")</f>
        <v/>
      </c>
      <c r="I1501" t="str">
        <f>IF(טבלה20[[#This Row],[דילוג]]=1,SUM(H1501:H1502),"")</f>
        <v/>
      </c>
      <c r="J1501">
        <f>IF(AND(טבלה20[[#This Row],[CycleNumber]]&gt;B1500,טבלה20[[#This Row],[CycleNumber]]&gt;2),IF(טבלה20[[#This Row],[דילוג]]=1,טבלה20[[#This Row],[LengthofCycle]]-F1500,J1500),"")</f>
        <v>1</v>
      </c>
      <c r="K1501">
        <f>IF(AND(טבלה20[[#This Row],[CycleNumber]]&gt;B1500,טבלה20[[#This Row],[CycleNumber]]&gt;2),IF(טבלה20[[#This Row],[דילוג]]=1,1,IF(MAX(K1499:K1500)=1,1,IF(טבלה20[[#This Row],[LengthofCycle]]-F1500&lt;&gt;טבלה20[[#This Row],[הפרש קבוע אחרון]],0,""))),"")</f>
        <v>1</v>
      </c>
      <c r="L1501" t="str">
        <f>IF(טבלה20[[#This Row],[CycleNumber]]&lt;3,"",IF(טבלה20[[#This Row],[דילוג]]=1,1,IF(L1500="","",IF(טבלה20[[#This Row],[LengthofCycle]]-F1500=טבלה20[[#This Row],[הפרש קבוע אחרון]],1,IF(L1500+1&gt;3,"",L1500+1)))))</f>
        <v/>
      </c>
      <c r="M1501" t="str">
        <f>IF(AND(טבלה20[[#This Row],[פעילות]]=1,L1502=2,L1503=1,B1503&gt;טבלה20[[#This Row],[CycleNumber]]),1,"")</f>
        <v/>
      </c>
      <c r="N1501" t="str">
        <f>IF(AND(טבלה20[[#This Row],[האם יש לאישה וסת דילוג?]]=1,טבלה20[[#This Row],[CycleNumber]]&gt;5),IF(AND(טבלה20[[#This Row],[LengthofCycle]]=F1498,F1500=F1497,F1499=F1496),1,""),"")</f>
        <v/>
      </c>
      <c r="O1501" t="str">
        <f>IF(OR(טבלה20[[#This Row],[פעילות]]="",L1500=""),"",IF(טבלה20[[#This Row],[פעילות]]=1,1,0))</f>
        <v/>
      </c>
      <c r="P1501" t="str">
        <f>IF(AND(טבלה20[[#This Row],[הפרש קבוע אחרון]]&lt;&gt;"",טבלה20[[#This Row],[CycleNumber]]&lt;B1502,B1502&lt;&gt;"",טבלה20[[#This Row],[פעילות]]&lt;4),IF(F1502-טבלה20[[#This Row],[LengthofCycle]]=טבלה20[[#This Row],[הפרש קבוע אחרון]],1,0),"")</f>
        <v/>
      </c>
      <c r="Q1501" s="14" t="str">
        <f>IF(טבלה20[[#This Row],[פעילות]]="","",IF(OR(Q1500="",AND(טבלה20[[#This Row],[דילוג]]=1,L1500=3)),1,Q1500+1))</f>
        <v/>
      </c>
      <c r="R1501" s="14" t="str">
        <f>IF(AND(טבלה20[[#This Row],[מחזורי פעילות]]=3,H1502=1,טבלה20[[#This Row],[הפרש קבוע אחרון]]&lt;&gt;J1502),1,"")</f>
        <v/>
      </c>
      <c r="S1501" s="14" t="str">
        <f>IF(AND(טבלה20[[#This Row],[מחזורי פעילות]]=3,H1502=1,טבלה20[[#This Row],[הפרש קבוע אחרון]]=J1502),1,"")</f>
        <v/>
      </c>
      <c r="T1501" s="14" t="str">
        <f>IF(AND(טבלה20[[#This Row],[דילוג]]=1,טבלה20[[#This Row],[הפרש קבוע אחרון]]=J1500,טבלה20[[#This Row],[מחזורי פעילות]]&gt;1),1,"")</f>
        <v/>
      </c>
      <c r="U1501" s="14" t="str">
        <f>IF(OR(AND(טבלה20[[#This Row],[מחזורי פעילות]]&lt;&gt;"",Q1502=""),AND(טבלה20[[#This Row],[פעילות]]=3,Q1502=1)),טבלה20[[#This Row],[מחזורי פעילות]],"")</f>
        <v/>
      </c>
      <c r="V1501" s="14" t="str">
        <f>IF(טבלה20[[#This Row],[באיזה מחזור נעקר אחרי קביעה?]]&lt;&gt;"",1,"")</f>
        <v/>
      </c>
      <c r="W1501" s="14" t="str">
        <f>IF(AND(טבלה20[[#This Row],[באיזה מחזור נעקר אחרי קביעה?]]&lt;&gt;"",טבלה20[[#This Row],[CycleNumber]]&gt;B1502),טבלה20[[#This Row],[באיזה מחזור נעקר אחרי קביעה?]],"")</f>
        <v/>
      </c>
      <c r="X1501" s="14" t="str">
        <f>IF(AND(טבלה20[[#This Row],[הפרש קבוע אחרון]]&lt;&gt;"",J1500=""),טבלה20[[#This Row],[CycleNumber]],"")</f>
        <v/>
      </c>
      <c r="Y1501" s="14" t="str">
        <f>IF(OR(טבלה20[[#This Row],[CycleNumber]]&gt;B1502,B1502=""),טבלה20[[#This Row],[CycleNumber]],"")</f>
        <v/>
      </c>
      <c r="Z150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1" t="s">
        <v>119</v>
      </c>
      <c r="AS1501">
        <v>26</v>
      </c>
      <c r="AT1501">
        <v>36</v>
      </c>
      <c r="AU1501">
        <f t="shared" si="49"/>
        <v>0</v>
      </c>
      <c r="AV1501" t="str">
        <f t="shared" si="50"/>
        <v/>
      </c>
    </row>
    <row r="1502" spans="1:48" x14ac:dyDescent="0.25">
      <c r="A1502" t="s">
        <v>119</v>
      </c>
      <c r="B1502">
        <v>28</v>
      </c>
      <c r="C1502">
        <v>0</v>
      </c>
      <c r="D1502">
        <v>1</v>
      </c>
      <c r="E1502">
        <v>0</v>
      </c>
      <c r="F1502">
        <v>33</v>
      </c>
      <c r="G1502">
        <f>טבלה20[[#This Row],[LengthofCycle]]+1</f>
        <v>34</v>
      </c>
      <c r="H1502" t="str">
        <f>IF(טבלה20[[#This Row],[CycleNumber]]&gt;2,IF(AND(טבלה20[[#This Row],[LengthofCycle]]-F1501=F1501-F1500,טבלה20[[#This Row],[LengthofCycle]]-F1501&lt;&gt;0),1,""),"")</f>
        <v/>
      </c>
      <c r="I1502" t="str">
        <f>IF(טבלה20[[#This Row],[דילוג]]=1,SUM(H1502:H1503),"")</f>
        <v/>
      </c>
      <c r="J1502">
        <f>IF(AND(טבלה20[[#This Row],[CycleNumber]]&gt;B1501,טבלה20[[#This Row],[CycleNumber]]&gt;2),IF(טבלה20[[#This Row],[דילוג]]=1,טבלה20[[#This Row],[LengthofCycle]]-F1501,J1501),"")</f>
        <v>1</v>
      </c>
      <c r="K1502">
        <f>IF(AND(טבלה20[[#This Row],[CycleNumber]]&gt;B1501,טבלה20[[#This Row],[CycleNumber]]&gt;2),IF(טבלה20[[#This Row],[דילוג]]=1,1,IF(MAX(K1500:K1501)=1,1,IF(טבלה20[[#This Row],[LengthofCycle]]-F1501&lt;&gt;טבלה20[[#This Row],[הפרש קבוע אחרון]],0,""))),"")</f>
        <v>1</v>
      </c>
      <c r="L1502" t="str">
        <f>IF(טבלה20[[#This Row],[CycleNumber]]&lt;3,"",IF(טבלה20[[#This Row],[דילוג]]=1,1,IF(L1501="","",IF(טבלה20[[#This Row],[LengthofCycle]]-F1501=טבלה20[[#This Row],[הפרש קבוע אחרון]],1,IF(L1501+1&gt;3,"",L1501+1)))))</f>
        <v/>
      </c>
      <c r="M1502" t="str">
        <f>IF(AND(טבלה20[[#This Row],[פעילות]]=1,L1503=2,L1504=1,B1504&gt;טבלה20[[#This Row],[CycleNumber]]),1,"")</f>
        <v/>
      </c>
      <c r="N1502" t="str">
        <f>IF(AND(טבלה20[[#This Row],[האם יש לאישה וסת דילוג?]]=1,טבלה20[[#This Row],[CycleNumber]]&gt;5),IF(AND(טבלה20[[#This Row],[LengthofCycle]]=F1499,F1501=F1498,F1500=F1497),1,""),"")</f>
        <v/>
      </c>
      <c r="O1502" t="str">
        <f>IF(OR(טבלה20[[#This Row],[פעילות]]="",L1501=""),"",IF(טבלה20[[#This Row],[פעילות]]=1,1,0))</f>
        <v/>
      </c>
      <c r="P1502" t="str">
        <f>IF(AND(טבלה20[[#This Row],[הפרש קבוע אחרון]]&lt;&gt;"",טבלה20[[#This Row],[CycleNumber]]&lt;B1503,B1503&lt;&gt;"",טבלה20[[#This Row],[פעילות]]&lt;4),IF(F1503-טבלה20[[#This Row],[LengthofCycle]]=טבלה20[[#This Row],[הפרש קבוע אחרון]],1,0),"")</f>
        <v/>
      </c>
      <c r="Q1502" s="14" t="str">
        <f>IF(טבלה20[[#This Row],[פעילות]]="","",IF(OR(Q1501="",AND(טבלה20[[#This Row],[דילוג]]=1,L1501=3)),1,Q1501+1))</f>
        <v/>
      </c>
      <c r="R1502" s="14" t="str">
        <f>IF(AND(טבלה20[[#This Row],[מחזורי פעילות]]=3,H1503=1,טבלה20[[#This Row],[הפרש קבוע אחרון]]&lt;&gt;J1503),1,"")</f>
        <v/>
      </c>
      <c r="S1502" s="14" t="str">
        <f>IF(AND(טבלה20[[#This Row],[מחזורי פעילות]]=3,H1503=1,טבלה20[[#This Row],[הפרש קבוע אחרון]]=J1503),1,"")</f>
        <v/>
      </c>
      <c r="T1502" s="14" t="str">
        <f>IF(AND(טבלה20[[#This Row],[דילוג]]=1,טבלה20[[#This Row],[הפרש קבוע אחרון]]=J1501,טבלה20[[#This Row],[מחזורי פעילות]]&gt;1),1,"")</f>
        <v/>
      </c>
      <c r="U1502" s="14" t="str">
        <f>IF(OR(AND(טבלה20[[#This Row],[מחזורי פעילות]]&lt;&gt;"",Q1503=""),AND(טבלה20[[#This Row],[פעילות]]=3,Q1503=1)),טבלה20[[#This Row],[מחזורי פעילות]],"")</f>
        <v/>
      </c>
      <c r="V1502" s="14" t="str">
        <f>IF(טבלה20[[#This Row],[באיזה מחזור נעקר אחרי קביעה?]]&lt;&gt;"",1,"")</f>
        <v/>
      </c>
      <c r="W1502" s="14" t="str">
        <f>IF(AND(טבלה20[[#This Row],[באיזה מחזור נעקר אחרי קביעה?]]&lt;&gt;"",טבלה20[[#This Row],[CycleNumber]]&gt;B1503),טבלה20[[#This Row],[באיזה מחזור נעקר אחרי קביעה?]],"")</f>
        <v/>
      </c>
      <c r="X1502" s="14" t="str">
        <f>IF(AND(טבלה20[[#This Row],[הפרש קבוע אחרון]]&lt;&gt;"",J1501=""),טבלה20[[#This Row],[CycleNumber]],"")</f>
        <v/>
      </c>
      <c r="Y1502" s="14" t="str">
        <f>IF(OR(טבלה20[[#This Row],[CycleNumber]]&gt;B1503,B1503=""),טבלה20[[#This Row],[CycleNumber]],"")</f>
        <v/>
      </c>
      <c r="Z150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2" t="s">
        <v>119</v>
      </c>
      <c r="AS1502">
        <v>27</v>
      </c>
      <c r="AT1502">
        <v>29</v>
      </c>
      <c r="AU1502">
        <f t="shared" si="49"/>
        <v>0</v>
      </c>
      <c r="AV1502" t="str">
        <f t="shared" si="50"/>
        <v/>
      </c>
    </row>
    <row r="1503" spans="1:48" x14ac:dyDescent="0.25">
      <c r="A1503" t="s">
        <v>119</v>
      </c>
      <c r="B1503">
        <v>29</v>
      </c>
      <c r="C1503">
        <v>0</v>
      </c>
      <c r="D1503">
        <v>0</v>
      </c>
      <c r="E1503">
        <v>0</v>
      </c>
      <c r="F1503">
        <v>26</v>
      </c>
      <c r="G1503">
        <f>טבלה20[[#This Row],[LengthofCycle]]+1</f>
        <v>27</v>
      </c>
      <c r="H1503" t="str">
        <f>IF(טבלה20[[#This Row],[CycleNumber]]&gt;2,IF(AND(טבלה20[[#This Row],[LengthofCycle]]-F1502=F1502-F1501,טבלה20[[#This Row],[LengthofCycle]]-F1502&lt;&gt;0),1,""),"")</f>
        <v/>
      </c>
      <c r="I1503" t="str">
        <f>IF(טבלה20[[#This Row],[דילוג]]=1,SUM(H1503:H1504),"")</f>
        <v/>
      </c>
      <c r="J1503">
        <f>IF(AND(טבלה20[[#This Row],[CycleNumber]]&gt;B1502,טבלה20[[#This Row],[CycleNumber]]&gt;2),IF(טבלה20[[#This Row],[דילוג]]=1,טבלה20[[#This Row],[LengthofCycle]]-F1502,J1502),"")</f>
        <v>1</v>
      </c>
      <c r="K1503">
        <f>IF(AND(טבלה20[[#This Row],[CycleNumber]]&gt;B1502,טבלה20[[#This Row],[CycleNumber]]&gt;2),IF(טבלה20[[#This Row],[דילוג]]=1,1,IF(MAX(K1501:K1502)=1,1,IF(טבלה20[[#This Row],[LengthofCycle]]-F1502&lt;&gt;טבלה20[[#This Row],[הפרש קבוע אחרון]],0,""))),"")</f>
        <v>1</v>
      </c>
      <c r="L1503" t="str">
        <f>IF(טבלה20[[#This Row],[CycleNumber]]&lt;3,"",IF(טבלה20[[#This Row],[דילוג]]=1,1,IF(L1502="","",IF(טבלה20[[#This Row],[LengthofCycle]]-F1502=טבלה20[[#This Row],[הפרש קבוע אחרון]],1,IF(L1502+1&gt;3,"",L1502+1)))))</f>
        <v/>
      </c>
      <c r="M1503" t="str">
        <f>IF(AND(טבלה20[[#This Row],[פעילות]]=1,L1504=2,L1505=1,B1505&gt;טבלה20[[#This Row],[CycleNumber]]),1,"")</f>
        <v/>
      </c>
      <c r="N1503" t="str">
        <f>IF(AND(טבלה20[[#This Row],[האם יש לאישה וסת דילוג?]]=1,טבלה20[[#This Row],[CycleNumber]]&gt;5),IF(AND(טבלה20[[#This Row],[LengthofCycle]]=F1500,F1502=F1499,F1501=F1498),1,""),"")</f>
        <v/>
      </c>
      <c r="O1503" t="str">
        <f>IF(OR(טבלה20[[#This Row],[פעילות]]="",L1502=""),"",IF(טבלה20[[#This Row],[פעילות]]=1,1,0))</f>
        <v/>
      </c>
      <c r="P1503" t="str">
        <f>IF(AND(טבלה20[[#This Row],[הפרש קבוע אחרון]]&lt;&gt;"",טבלה20[[#This Row],[CycleNumber]]&lt;B1504,B1504&lt;&gt;"",טבלה20[[#This Row],[פעילות]]&lt;4),IF(F1504-טבלה20[[#This Row],[LengthofCycle]]=טבלה20[[#This Row],[הפרש קבוע אחרון]],1,0),"")</f>
        <v/>
      </c>
      <c r="Q1503" s="14" t="str">
        <f>IF(טבלה20[[#This Row],[פעילות]]="","",IF(OR(Q1502="",AND(טבלה20[[#This Row],[דילוג]]=1,L1502=3)),1,Q1502+1))</f>
        <v/>
      </c>
      <c r="R1503" s="14" t="str">
        <f>IF(AND(טבלה20[[#This Row],[מחזורי פעילות]]=3,H1504=1,טבלה20[[#This Row],[הפרש קבוע אחרון]]&lt;&gt;J1504),1,"")</f>
        <v/>
      </c>
      <c r="S1503" s="14" t="str">
        <f>IF(AND(טבלה20[[#This Row],[מחזורי פעילות]]=3,H1504=1,טבלה20[[#This Row],[הפרש קבוע אחרון]]=J1504),1,"")</f>
        <v/>
      </c>
      <c r="T1503" s="14" t="str">
        <f>IF(AND(טבלה20[[#This Row],[דילוג]]=1,טבלה20[[#This Row],[הפרש קבוע אחרון]]=J1502,טבלה20[[#This Row],[מחזורי פעילות]]&gt;1),1,"")</f>
        <v/>
      </c>
      <c r="U1503" s="14" t="str">
        <f>IF(OR(AND(טבלה20[[#This Row],[מחזורי פעילות]]&lt;&gt;"",Q1504=""),AND(טבלה20[[#This Row],[פעילות]]=3,Q1504=1)),טבלה20[[#This Row],[מחזורי פעילות]],"")</f>
        <v/>
      </c>
      <c r="V1503" s="14" t="str">
        <f>IF(טבלה20[[#This Row],[באיזה מחזור נעקר אחרי קביעה?]]&lt;&gt;"",1,"")</f>
        <v/>
      </c>
      <c r="W1503" s="14" t="str">
        <f>IF(AND(טבלה20[[#This Row],[באיזה מחזור נעקר אחרי קביעה?]]&lt;&gt;"",טבלה20[[#This Row],[CycleNumber]]&gt;B1504),טבלה20[[#This Row],[באיזה מחזור נעקר אחרי קביעה?]],"")</f>
        <v/>
      </c>
      <c r="X1503" s="14" t="str">
        <f>IF(AND(טבלה20[[#This Row],[הפרש קבוע אחרון]]&lt;&gt;"",J1502=""),טבלה20[[#This Row],[CycleNumber]],"")</f>
        <v/>
      </c>
      <c r="Y1503" s="14" t="str">
        <f>IF(OR(טבלה20[[#This Row],[CycleNumber]]&gt;B1504,B1504=""),טבלה20[[#This Row],[CycleNumber]],"")</f>
        <v/>
      </c>
      <c r="Z150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3" t="s">
        <v>119</v>
      </c>
      <c r="AS1503">
        <v>28</v>
      </c>
      <c r="AT1503">
        <v>33</v>
      </c>
      <c r="AU1503">
        <f t="shared" si="49"/>
        <v>0</v>
      </c>
      <c r="AV1503" t="str">
        <f t="shared" si="50"/>
        <v/>
      </c>
    </row>
    <row r="1504" spans="1:48" x14ac:dyDescent="0.25">
      <c r="A1504" t="s">
        <v>119</v>
      </c>
      <c r="B1504">
        <v>30</v>
      </c>
      <c r="C1504">
        <v>0</v>
      </c>
      <c r="D1504">
        <v>0</v>
      </c>
      <c r="E1504">
        <v>0</v>
      </c>
      <c r="F1504">
        <v>28</v>
      </c>
      <c r="G1504">
        <f>טבלה20[[#This Row],[LengthofCycle]]+1</f>
        <v>29</v>
      </c>
      <c r="H1504" t="str">
        <f>IF(טבלה20[[#This Row],[CycleNumber]]&gt;2,IF(AND(טבלה20[[#This Row],[LengthofCycle]]-F1503=F1503-F1502,טבלה20[[#This Row],[LengthofCycle]]-F1503&lt;&gt;0),1,""),"")</f>
        <v/>
      </c>
      <c r="I1504" t="str">
        <f>IF(טבלה20[[#This Row],[דילוג]]=1,SUM(H1504:H1505),"")</f>
        <v/>
      </c>
      <c r="J1504">
        <f>IF(AND(טבלה20[[#This Row],[CycleNumber]]&gt;B1503,טבלה20[[#This Row],[CycleNumber]]&gt;2),IF(טבלה20[[#This Row],[דילוג]]=1,טבלה20[[#This Row],[LengthofCycle]]-F1503,J1503),"")</f>
        <v>1</v>
      </c>
      <c r="K1504">
        <f>IF(AND(טבלה20[[#This Row],[CycleNumber]]&gt;B1503,טבלה20[[#This Row],[CycleNumber]]&gt;2),IF(טבלה20[[#This Row],[דילוג]]=1,1,IF(MAX(K1502:K1503)=1,1,IF(טבלה20[[#This Row],[LengthofCycle]]-F1503&lt;&gt;טבלה20[[#This Row],[הפרש קבוע אחרון]],0,""))),"")</f>
        <v>1</v>
      </c>
      <c r="L1504" t="str">
        <f>IF(טבלה20[[#This Row],[CycleNumber]]&lt;3,"",IF(טבלה20[[#This Row],[דילוג]]=1,1,IF(L1503="","",IF(טבלה20[[#This Row],[LengthofCycle]]-F1503=טבלה20[[#This Row],[הפרש קבוע אחרון]],1,IF(L1503+1&gt;3,"",L1503+1)))))</f>
        <v/>
      </c>
      <c r="M1504" t="str">
        <f>IF(AND(טבלה20[[#This Row],[פעילות]]=1,L1505=2,L1506=1,B1506&gt;טבלה20[[#This Row],[CycleNumber]]),1,"")</f>
        <v/>
      </c>
      <c r="N1504" t="str">
        <f>IF(AND(טבלה20[[#This Row],[האם יש לאישה וסת דילוג?]]=1,טבלה20[[#This Row],[CycleNumber]]&gt;5),IF(AND(טבלה20[[#This Row],[LengthofCycle]]=F1501,F1503=F1500,F1502=F1499),1,""),"")</f>
        <v/>
      </c>
      <c r="O1504" t="str">
        <f>IF(OR(טבלה20[[#This Row],[פעילות]]="",L1503=""),"",IF(טבלה20[[#This Row],[פעילות]]=1,1,0))</f>
        <v/>
      </c>
      <c r="P1504" t="str">
        <f>IF(AND(טבלה20[[#This Row],[הפרש קבוע אחרון]]&lt;&gt;"",טבלה20[[#This Row],[CycleNumber]]&lt;B1505,B1505&lt;&gt;"",טבלה20[[#This Row],[פעילות]]&lt;4),IF(F1505-טבלה20[[#This Row],[LengthofCycle]]=טבלה20[[#This Row],[הפרש קבוע אחרון]],1,0),"")</f>
        <v/>
      </c>
      <c r="Q1504" s="14" t="str">
        <f>IF(טבלה20[[#This Row],[פעילות]]="","",IF(OR(Q1503="",AND(טבלה20[[#This Row],[דילוג]]=1,L1503=3)),1,Q1503+1))</f>
        <v/>
      </c>
      <c r="R1504" s="14" t="str">
        <f>IF(AND(טבלה20[[#This Row],[מחזורי פעילות]]=3,H1505=1,טבלה20[[#This Row],[הפרש קבוע אחרון]]&lt;&gt;J1505),1,"")</f>
        <v/>
      </c>
      <c r="S1504" s="14" t="str">
        <f>IF(AND(טבלה20[[#This Row],[מחזורי פעילות]]=3,H1505=1,טבלה20[[#This Row],[הפרש קבוע אחרון]]=J1505),1,"")</f>
        <v/>
      </c>
      <c r="T1504" s="14" t="str">
        <f>IF(AND(טבלה20[[#This Row],[דילוג]]=1,טבלה20[[#This Row],[הפרש קבוע אחרון]]=J1503,טבלה20[[#This Row],[מחזורי פעילות]]&gt;1),1,"")</f>
        <v/>
      </c>
      <c r="U1504" s="14" t="str">
        <f>IF(OR(AND(טבלה20[[#This Row],[מחזורי פעילות]]&lt;&gt;"",Q1505=""),AND(טבלה20[[#This Row],[פעילות]]=3,Q1505=1)),טבלה20[[#This Row],[מחזורי פעילות]],"")</f>
        <v/>
      </c>
      <c r="V1504" s="14" t="str">
        <f>IF(טבלה20[[#This Row],[באיזה מחזור נעקר אחרי קביעה?]]&lt;&gt;"",1,"")</f>
        <v/>
      </c>
      <c r="W1504" s="14" t="str">
        <f>IF(AND(טבלה20[[#This Row],[באיזה מחזור נעקר אחרי קביעה?]]&lt;&gt;"",טבלה20[[#This Row],[CycleNumber]]&gt;B1505),טבלה20[[#This Row],[באיזה מחזור נעקר אחרי קביעה?]],"")</f>
        <v/>
      </c>
      <c r="X1504" s="14" t="str">
        <f>IF(AND(טבלה20[[#This Row],[הפרש קבוע אחרון]]&lt;&gt;"",J1503=""),טבלה20[[#This Row],[CycleNumber]],"")</f>
        <v/>
      </c>
      <c r="Y1504" s="14" t="str">
        <f>IF(OR(טבלה20[[#This Row],[CycleNumber]]&gt;B1505,B1505=""),טבלה20[[#This Row],[CycleNumber]],"")</f>
        <v/>
      </c>
      <c r="Z150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4" t="s">
        <v>119</v>
      </c>
      <c r="AS1504">
        <v>29</v>
      </c>
      <c r="AT1504">
        <v>26</v>
      </c>
      <c r="AU1504">
        <f t="shared" si="49"/>
        <v>0</v>
      </c>
      <c r="AV1504" t="str">
        <f t="shared" si="50"/>
        <v/>
      </c>
    </row>
    <row r="1505" spans="1:48" x14ac:dyDescent="0.25">
      <c r="A1505" t="s">
        <v>119</v>
      </c>
      <c r="B1505">
        <v>31</v>
      </c>
      <c r="C1505">
        <v>0</v>
      </c>
      <c r="D1505">
        <v>1</v>
      </c>
      <c r="E1505">
        <v>0</v>
      </c>
      <c r="F1505">
        <v>28</v>
      </c>
      <c r="G1505">
        <f>טבלה20[[#This Row],[LengthofCycle]]+1</f>
        <v>29</v>
      </c>
      <c r="H1505" t="str">
        <f>IF(טבלה20[[#This Row],[CycleNumber]]&gt;2,IF(AND(טבלה20[[#This Row],[LengthofCycle]]-F1504=F1504-F1503,טבלה20[[#This Row],[LengthofCycle]]-F1504&lt;&gt;0),1,""),"")</f>
        <v/>
      </c>
      <c r="I1505" t="str">
        <f>IF(טבלה20[[#This Row],[דילוג]]=1,SUM(H1505:H1506),"")</f>
        <v/>
      </c>
      <c r="J1505">
        <f>IF(AND(טבלה20[[#This Row],[CycleNumber]]&gt;B1504,טבלה20[[#This Row],[CycleNumber]]&gt;2),IF(טבלה20[[#This Row],[דילוג]]=1,טבלה20[[#This Row],[LengthofCycle]]-F1504,J1504),"")</f>
        <v>1</v>
      </c>
      <c r="K1505">
        <f>IF(AND(טבלה20[[#This Row],[CycleNumber]]&gt;B1504,טבלה20[[#This Row],[CycleNumber]]&gt;2),IF(טבלה20[[#This Row],[דילוג]]=1,1,IF(MAX(K1503:K1504)=1,1,IF(טבלה20[[#This Row],[LengthofCycle]]-F1504&lt;&gt;טבלה20[[#This Row],[הפרש קבוע אחרון]],0,""))),"")</f>
        <v>1</v>
      </c>
      <c r="L1505" t="str">
        <f>IF(טבלה20[[#This Row],[CycleNumber]]&lt;3,"",IF(טבלה20[[#This Row],[דילוג]]=1,1,IF(L1504="","",IF(טבלה20[[#This Row],[LengthofCycle]]-F1504=טבלה20[[#This Row],[הפרש קבוע אחרון]],1,IF(L1504+1&gt;3,"",L1504+1)))))</f>
        <v/>
      </c>
      <c r="M1505" t="str">
        <f>IF(AND(טבלה20[[#This Row],[פעילות]]=1,L1506=2,L1507=1,B1507&gt;טבלה20[[#This Row],[CycleNumber]]),1,"")</f>
        <v/>
      </c>
      <c r="N1505" t="str">
        <f>IF(AND(טבלה20[[#This Row],[האם יש לאישה וסת דילוג?]]=1,טבלה20[[#This Row],[CycleNumber]]&gt;5),IF(AND(טבלה20[[#This Row],[LengthofCycle]]=F1502,F1504=F1501,F1503=F1500),1,""),"")</f>
        <v/>
      </c>
      <c r="O1505" t="str">
        <f>IF(OR(טבלה20[[#This Row],[פעילות]]="",L1504=""),"",IF(טבלה20[[#This Row],[פעילות]]=1,1,0))</f>
        <v/>
      </c>
      <c r="P1505" t="str">
        <f>IF(AND(טבלה20[[#This Row],[הפרש קבוע אחרון]]&lt;&gt;"",טבלה20[[#This Row],[CycleNumber]]&lt;B1506,B1506&lt;&gt;"",טבלה20[[#This Row],[פעילות]]&lt;4),IF(F1506-טבלה20[[#This Row],[LengthofCycle]]=טבלה20[[#This Row],[הפרש קבוע אחרון]],1,0),"")</f>
        <v/>
      </c>
      <c r="Q1505" s="14" t="str">
        <f>IF(טבלה20[[#This Row],[פעילות]]="","",IF(OR(Q1504="",AND(טבלה20[[#This Row],[דילוג]]=1,L1504=3)),1,Q1504+1))</f>
        <v/>
      </c>
      <c r="R1505" s="14" t="str">
        <f>IF(AND(טבלה20[[#This Row],[מחזורי פעילות]]=3,H1506=1,טבלה20[[#This Row],[הפרש קבוע אחרון]]&lt;&gt;J1506),1,"")</f>
        <v/>
      </c>
      <c r="S1505" s="14" t="str">
        <f>IF(AND(טבלה20[[#This Row],[מחזורי פעילות]]=3,H1506=1,טבלה20[[#This Row],[הפרש קבוע אחרון]]=J1506),1,"")</f>
        <v/>
      </c>
      <c r="T1505" s="14" t="str">
        <f>IF(AND(טבלה20[[#This Row],[דילוג]]=1,טבלה20[[#This Row],[הפרש קבוע אחרון]]=J1504,טבלה20[[#This Row],[מחזורי פעילות]]&gt;1),1,"")</f>
        <v/>
      </c>
      <c r="U1505" s="14" t="str">
        <f>IF(OR(AND(טבלה20[[#This Row],[מחזורי פעילות]]&lt;&gt;"",Q1506=""),AND(טבלה20[[#This Row],[פעילות]]=3,Q1506=1)),טבלה20[[#This Row],[מחזורי פעילות]],"")</f>
        <v/>
      </c>
      <c r="V1505" s="14" t="str">
        <f>IF(טבלה20[[#This Row],[באיזה מחזור נעקר אחרי קביעה?]]&lt;&gt;"",1,"")</f>
        <v/>
      </c>
      <c r="W1505" s="14" t="str">
        <f>IF(AND(טבלה20[[#This Row],[באיזה מחזור נעקר אחרי קביעה?]]&lt;&gt;"",טבלה20[[#This Row],[CycleNumber]]&gt;B1506),טבלה20[[#This Row],[באיזה מחזור נעקר אחרי קביעה?]],"")</f>
        <v/>
      </c>
      <c r="X1505" s="14" t="str">
        <f>IF(AND(טבלה20[[#This Row],[הפרש קבוע אחרון]]&lt;&gt;"",J1504=""),טבלה20[[#This Row],[CycleNumber]],"")</f>
        <v/>
      </c>
      <c r="Y1505" s="14" t="str">
        <f>IF(OR(טבלה20[[#This Row],[CycleNumber]]&gt;B1506,B1506=""),טבלה20[[#This Row],[CycleNumber]],"")</f>
        <v/>
      </c>
      <c r="Z150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5" t="s">
        <v>119</v>
      </c>
      <c r="AS1505">
        <v>30</v>
      </c>
      <c r="AT1505">
        <v>28</v>
      </c>
      <c r="AU1505">
        <f t="shared" si="49"/>
        <v>0</v>
      </c>
      <c r="AV1505" t="str">
        <f t="shared" si="50"/>
        <v/>
      </c>
    </row>
    <row r="1506" spans="1:48" x14ac:dyDescent="0.25">
      <c r="A1506" t="s">
        <v>119</v>
      </c>
      <c r="B1506">
        <v>32</v>
      </c>
      <c r="C1506">
        <v>0</v>
      </c>
      <c r="D1506">
        <v>0</v>
      </c>
      <c r="E1506">
        <v>0</v>
      </c>
      <c r="F1506">
        <v>29</v>
      </c>
      <c r="G1506">
        <f>טבלה20[[#This Row],[LengthofCycle]]+1</f>
        <v>30</v>
      </c>
      <c r="H1506" t="str">
        <f>IF(טבלה20[[#This Row],[CycleNumber]]&gt;2,IF(AND(טבלה20[[#This Row],[LengthofCycle]]-F1505=F1505-F1504,טבלה20[[#This Row],[LengthofCycle]]-F1505&lt;&gt;0),1,""),"")</f>
        <v/>
      </c>
      <c r="I1506" t="str">
        <f>IF(טבלה20[[#This Row],[דילוג]]=1,SUM(H1506:H1507),"")</f>
        <v/>
      </c>
      <c r="J1506">
        <f>IF(AND(טבלה20[[#This Row],[CycleNumber]]&gt;B1505,טבלה20[[#This Row],[CycleNumber]]&gt;2),IF(טבלה20[[#This Row],[דילוג]]=1,טבלה20[[#This Row],[LengthofCycle]]-F1505,J1505),"")</f>
        <v>1</v>
      </c>
      <c r="K1506">
        <f>IF(AND(טבלה20[[#This Row],[CycleNumber]]&gt;B1505,טבלה20[[#This Row],[CycleNumber]]&gt;2),IF(טבלה20[[#This Row],[דילוג]]=1,1,IF(MAX(K1504:K1505)=1,1,IF(טבלה20[[#This Row],[LengthofCycle]]-F1505&lt;&gt;טבלה20[[#This Row],[הפרש קבוע אחרון]],0,""))),"")</f>
        <v>1</v>
      </c>
      <c r="L1506" t="str">
        <f>IF(טבלה20[[#This Row],[CycleNumber]]&lt;3,"",IF(טבלה20[[#This Row],[דילוג]]=1,1,IF(L1505="","",IF(טבלה20[[#This Row],[LengthofCycle]]-F1505=טבלה20[[#This Row],[הפרש קבוע אחרון]],1,IF(L1505+1&gt;3,"",L1505+1)))))</f>
        <v/>
      </c>
      <c r="M1506" t="str">
        <f>IF(AND(טבלה20[[#This Row],[פעילות]]=1,L1507=2,L1508=1,B1508&gt;טבלה20[[#This Row],[CycleNumber]]),1,"")</f>
        <v/>
      </c>
      <c r="N1506" t="str">
        <f>IF(AND(טבלה20[[#This Row],[האם יש לאישה וסת דילוג?]]=1,טבלה20[[#This Row],[CycleNumber]]&gt;5),IF(AND(טבלה20[[#This Row],[LengthofCycle]]=F1503,F1505=F1502,F1504=F1501),1,""),"")</f>
        <v/>
      </c>
      <c r="O1506" t="str">
        <f>IF(OR(טבלה20[[#This Row],[פעילות]]="",L1505=""),"",IF(טבלה20[[#This Row],[פעילות]]=1,1,0))</f>
        <v/>
      </c>
      <c r="P1506" t="str">
        <f>IF(AND(טבלה20[[#This Row],[הפרש קבוע אחרון]]&lt;&gt;"",טבלה20[[#This Row],[CycleNumber]]&lt;B1507,B1507&lt;&gt;"",טבלה20[[#This Row],[פעילות]]&lt;4),IF(F1507-טבלה20[[#This Row],[LengthofCycle]]=טבלה20[[#This Row],[הפרש קבוע אחרון]],1,0),"")</f>
        <v/>
      </c>
      <c r="Q1506" s="14" t="str">
        <f>IF(טבלה20[[#This Row],[פעילות]]="","",IF(OR(Q1505="",AND(טבלה20[[#This Row],[דילוג]]=1,L1505=3)),1,Q1505+1))</f>
        <v/>
      </c>
      <c r="R1506" s="14" t="str">
        <f>IF(AND(טבלה20[[#This Row],[מחזורי פעילות]]=3,H1507=1,טבלה20[[#This Row],[הפרש קבוע אחרון]]&lt;&gt;J1507),1,"")</f>
        <v/>
      </c>
      <c r="S1506" s="14" t="str">
        <f>IF(AND(טבלה20[[#This Row],[מחזורי פעילות]]=3,H1507=1,טבלה20[[#This Row],[הפרש קבוע אחרון]]=J1507),1,"")</f>
        <v/>
      </c>
      <c r="T1506" s="14" t="str">
        <f>IF(AND(טבלה20[[#This Row],[דילוג]]=1,טבלה20[[#This Row],[הפרש קבוע אחרון]]=J1505,טבלה20[[#This Row],[מחזורי פעילות]]&gt;1),1,"")</f>
        <v/>
      </c>
      <c r="U1506" s="14" t="str">
        <f>IF(OR(AND(טבלה20[[#This Row],[מחזורי פעילות]]&lt;&gt;"",Q1507=""),AND(טבלה20[[#This Row],[פעילות]]=3,Q1507=1)),טבלה20[[#This Row],[מחזורי פעילות]],"")</f>
        <v/>
      </c>
      <c r="V1506" s="14" t="str">
        <f>IF(טבלה20[[#This Row],[באיזה מחזור נעקר אחרי קביעה?]]&lt;&gt;"",1,"")</f>
        <v/>
      </c>
      <c r="W1506" s="14" t="str">
        <f>IF(AND(טבלה20[[#This Row],[באיזה מחזור נעקר אחרי קביעה?]]&lt;&gt;"",טבלה20[[#This Row],[CycleNumber]]&gt;B1507),טבלה20[[#This Row],[באיזה מחזור נעקר אחרי קביעה?]],"")</f>
        <v/>
      </c>
      <c r="X1506" s="14" t="str">
        <f>IF(AND(טבלה20[[#This Row],[הפרש קבוע אחרון]]&lt;&gt;"",J1505=""),טבלה20[[#This Row],[CycleNumber]],"")</f>
        <v/>
      </c>
      <c r="Y1506" s="14" t="str">
        <f>IF(OR(טבלה20[[#This Row],[CycleNumber]]&gt;B1507,B1507=""),טבלה20[[#This Row],[CycleNumber]],"")</f>
        <v/>
      </c>
      <c r="Z150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6" t="s">
        <v>119</v>
      </c>
      <c r="AS1506">
        <v>31</v>
      </c>
      <c r="AT1506">
        <v>28</v>
      </c>
      <c r="AU1506">
        <f t="shared" si="49"/>
        <v>0</v>
      </c>
      <c r="AV1506" t="str">
        <f t="shared" si="50"/>
        <v/>
      </c>
    </row>
    <row r="1507" spans="1:48" x14ac:dyDescent="0.25">
      <c r="A1507" t="s">
        <v>119</v>
      </c>
      <c r="B1507">
        <v>33</v>
      </c>
      <c r="C1507">
        <v>0</v>
      </c>
      <c r="D1507">
        <v>0</v>
      </c>
      <c r="E1507">
        <v>0</v>
      </c>
      <c r="F1507">
        <v>26</v>
      </c>
      <c r="G1507">
        <f>טבלה20[[#This Row],[LengthofCycle]]+1</f>
        <v>27</v>
      </c>
      <c r="H1507" t="str">
        <f>IF(טבלה20[[#This Row],[CycleNumber]]&gt;2,IF(AND(טבלה20[[#This Row],[LengthofCycle]]-F1506=F1506-F1505,טבלה20[[#This Row],[LengthofCycle]]-F1506&lt;&gt;0),1,""),"")</f>
        <v/>
      </c>
      <c r="I1507" t="str">
        <f>IF(טבלה20[[#This Row],[דילוג]]=1,SUM(H1507:H1508),"")</f>
        <v/>
      </c>
      <c r="J1507">
        <f>IF(AND(טבלה20[[#This Row],[CycleNumber]]&gt;B1506,טבלה20[[#This Row],[CycleNumber]]&gt;2),IF(טבלה20[[#This Row],[דילוג]]=1,טבלה20[[#This Row],[LengthofCycle]]-F1506,J1506),"")</f>
        <v>1</v>
      </c>
      <c r="K1507">
        <f>IF(AND(טבלה20[[#This Row],[CycleNumber]]&gt;B1506,טבלה20[[#This Row],[CycleNumber]]&gt;2),IF(טבלה20[[#This Row],[דילוג]]=1,1,IF(MAX(K1505:K1506)=1,1,IF(טבלה20[[#This Row],[LengthofCycle]]-F1506&lt;&gt;טבלה20[[#This Row],[הפרש קבוע אחרון]],0,""))),"")</f>
        <v>1</v>
      </c>
      <c r="L1507" t="str">
        <f>IF(טבלה20[[#This Row],[CycleNumber]]&lt;3,"",IF(טבלה20[[#This Row],[דילוג]]=1,1,IF(L1506="","",IF(טבלה20[[#This Row],[LengthofCycle]]-F1506=טבלה20[[#This Row],[הפרש קבוע אחרון]],1,IF(L1506+1&gt;3,"",L1506+1)))))</f>
        <v/>
      </c>
      <c r="M1507" t="str">
        <f>IF(AND(טבלה20[[#This Row],[פעילות]]=1,L1508=2,L1509=1,B1509&gt;טבלה20[[#This Row],[CycleNumber]]),1,"")</f>
        <v/>
      </c>
      <c r="N1507" t="str">
        <f>IF(AND(טבלה20[[#This Row],[האם יש לאישה וסת דילוג?]]=1,טבלה20[[#This Row],[CycleNumber]]&gt;5),IF(AND(טבלה20[[#This Row],[LengthofCycle]]=F1504,F1506=F1503,F1505=F1502),1,""),"")</f>
        <v/>
      </c>
      <c r="O1507" t="str">
        <f>IF(OR(טבלה20[[#This Row],[פעילות]]="",L1506=""),"",IF(טבלה20[[#This Row],[פעילות]]=1,1,0))</f>
        <v/>
      </c>
      <c r="P1507" t="str">
        <f>IF(AND(טבלה20[[#This Row],[הפרש קבוע אחרון]]&lt;&gt;"",טבלה20[[#This Row],[CycleNumber]]&lt;B1508,B1508&lt;&gt;"",טבלה20[[#This Row],[פעילות]]&lt;4),IF(F1508-טבלה20[[#This Row],[LengthofCycle]]=טבלה20[[#This Row],[הפרש קבוע אחרון]],1,0),"")</f>
        <v/>
      </c>
      <c r="Q1507" s="14" t="str">
        <f>IF(טבלה20[[#This Row],[פעילות]]="","",IF(OR(Q1506="",AND(טבלה20[[#This Row],[דילוג]]=1,L1506=3)),1,Q1506+1))</f>
        <v/>
      </c>
      <c r="R1507" s="14" t="str">
        <f>IF(AND(טבלה20[[#This Row],[מחזורי פעילות]]=3,H1508=1,טבלה20[[#This Row],[הפרש קבוע אחרון]]&lt;&gt;J1508),1,"")</f>
        <v/>
      </c>
      <c r="S1507" s="14" t="str">
        <f>IF(AND(טבלה20[[#This Row],[מחזורי פעילות]]=3,H1508=1,טבלה20[[#This Row],[הפרש קבוע אחרון]]=J1508),1,"")</f>
        <v/>
      </c>
      <c r="T1507" s="14" t="str">
        <f>IF(AND(טבלה20[[#This Row],[דילוג]]=1,טבלה20[[#This Row],[הפרש קבוע אחרון]]=J1506,טבלה20[[#This Row],[מחזורי פעילות]]&gt;1),1,"")</f>
        <v/>
      </c>
      <c r="U1507" s="14" t="str">
        <f>IF(OR(AND(טבלה20[[#This Row],[מחזורי פעילות]]&lt;&gt;"",Q1508=""),AND(טבלה20[[#This Row],[פעילות]]=3,Q1508=1)),טבלה20[[#This Row],[מחזורי פעילות]],"")</f>
        <v/>
      </c>
      <c r="V1507" s="14" t="str">
        <f>IF(טבלה20[[#This Row],[באיזה מחזור נעקר אחרי קביעה?]]&lt;&gt;"",1,"")</f>
        <v/>
      </c>
      <c r="W1507" s="14" t="str">
        <f>IF(AND(טבלה20[[#This Row],[באיזה מחזור נעקר אחרי קביעה?]]&lt;&gt;"",טבלה20[[#This Row],[CycleNumber]]&gt;B1508),טבלה20[[#This Row],[באיזה מחזור נעקר אחרי קביעה?]],"")</f>
        <v/>
      </c>
      <c r="X1507" s="14" t="str">
        <f>IF(AND(טבלה20[[#This Row],[הפרש קבוע אחרון]]&lt;&gt;"",J1506=""),טבלה20[[#This Row],[CycleNumber]],"")</f>
        <v/>
      </c>
      <c r="Y1507" s="14">
        <f>IF(OR(טבלה20[[#This Row],[CycleNumber]]&gt;B1508,B1508=""),טבלה20[[#This Row],[CycleNumber]],"")</f>
        <v>33</v>
      </c>
      <c r="Z150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7" t="s">
        <v>119</v>
      </c>
      <c r="AS1507">
        <v>32</v>
      </c>
      <c r="AT1507">
        <v>29</v>
      </c>
      <c r="AU1507">
        <f t="shared" si="49"/>
        <v>0</v>
      </c>
      <c r="AV1507" t="str">
        <f t="shared" si="50"/>
        <v/>
      </c>
    </row>
    <row r="1508" spans="1:48" x14ac:dyDescent="0.25">
      <c r="A1508" t="s">
        <v>120</v>
      </c>
      <c r="B1508">
        <v>1</v>
      </c>
      <c r="C1508">
        <v>1</v>
      </c>
      <c r="D1508">
        <v>1</v>
      </c>
      <c r="E1508">
        <v>0</v>
      </c>
      <c r="F1508">
        <v>30</v>
      </c>
      <c r="G1508">
        <f>טבלה20[[#This Row],[LengthofCycle]]+1</f>
        <v>31</v>
      </c>
      <c r="H1508" t="str">
        <f>IF(טבלה20[[#This Row],[CycleNumber]]&gt;2,IF(AND(טבלה20[[#This Row],[LengthofCycle]]-F1507=F1507-F1506,טבלה20[[#This Row],[LengthofCycle]]-F1507&lt;&gt;0),1,""),"")</f>
        <v/>
      </c>
      <c r="I1508" t="str">
        <f>IF(טבלה20[[#This Row],[דילוג]]=1,SUM(H1508:H1509),"")</f>
        <v/>
      </c>
      <c r="J1508" t="str">
        <f>IF(AND(טבלה20[[#This Row],[CycleNumber]]&gt;B1507,טבלה20[[#This Row],[CycleNumber]]&gt;2),IF(טבלה20[[#This Row],[דילוג]]=1,טבלה20[[#This Row],[LengthofCycle]]-F1507,J1507),"")</f>
        <v/>
      </c>
      <c r="K1508" t="str">
        <f>IF(AND(טבלה20[[#This Row],[CycleNumber]]&gt;B1507,טבלה20[[#This Row],[CycleNumber]]&gt;2),IF(טבלה20[[#This Row],[דילוג]]=1,1,IF(MAX(K1506:K1507)=1,1,IF(טבלה20[[#This Row],[LengthofCycle]]-F1507&lt;&gt;טבלה20[[#This Row],[הפרש קבוע אחרון]],0,""))),"")</f>
        <v/>
      </c>
      <c r="L1508" t="str">
        <f>IF(טבלה20[[#This Row],[CycleNumber]]&lt;3,"",IF(טבלה20[[#This Row],[דילוג]]=1,1,IF(L1507="","",IF(טבלה20[[#This Row],[LengthofCycle]]-F1507=טבלה20[[#This Row],[הפרש קבוע אחרון]],1,IF(L1507+1&gt;3,"",L1507+1)))))</f>
        <v/>
      </c>
      <c r="M1508" t="str">
        <f>IF(AND(טבלה20[[#This Row],[פעילות]]=1,L1509=2,L1510=1,B1510&gt;טבלה20[[#This Row],[CycleNumber]]),1,"")</f>
        <v/>
      </c>
      <c r="N1508" t="str">
        <f>IF(AND(טבלה20[[#This Row],[האם יש לאישה וסת דילוג?]]=1,טבלה20[[#This Row],[CycleNumber]]&gt;5),IF(AND(טבלה20[[#This Row],[LengthofCycle]]=F1505,F1507=F1504,F1506=F1503),1,""),"")</f>
        <v/>
      </c>
      <c r="O1508" t="str">
        <f>IF(OR(טבלה20[[#This Row],[פעילות]]="",L1507=""),"",IF(טבלה20[[#This Row],[פעילות]]=1,1,0))</f>
        <v/>
      </c>
      <c r="P1508" t="str">
        <f>IF(AND(טבלה20[[#This Row],[הפרש קבוע אחרון]]&lt;&gt;"",טבלה20[[#This Row],[CycleNumber]]&lt;B1509,B1509&lt;&gt;"",טבלה20[[#This Row],[פעילות]]&lt;4),IF(F1509-טבלה20[[#This Row],[LengthofCycle]]=טבלה20[[#This Row],[הפרש קבוע אחרון]],1,0),"")</f>
        <v/>
      </c>
      <c r="Q1508" s="14" t="str">
        <f>IF(טבלה20[[#This Row],[פעילות]]="","",IF(OR(Q1507="",AND(טבלה20[[#This Row],[דילוג]]=1,L1507=3)),1,Q1507+1))</f>
        <v/>
      </c>
      <c r="R1508" s="14" t="str">
        <f>IF(AND(טבלה20[[#This Row],[מחזורי פעילות]]=3,H1509=1,טבלה20[[#This Row],[הפרש קבוע אחרון]]&lt;&gt;J1509),1,"")</f>
        <v/>
      </c>
      <c r="S1508" s="14" t="str">
        <f>IF(AND(טבלה20[[#This Row],[מחזורי פעילות]]=3,H1509=1,טבלה20[[#This Row],[הפרש קבוע אחרון]]=J1509),1,"")</f>
        <v/>
      </c>
      <c r="T1508" s="14" t="str">
        <f>IF(AND(טבלה20[[#This Row],[דילוג]]=1,טבלה20[[#This Row],[הפרש קבוע אחרון]]=J1507,טבלה20[[#This Row],[מחזורי פעילות]]&gt;1),1,"")</f>
        <v/>
      </c>
      <c r="U1508" s="14" t="str">
        <f>IF(OR(AND(טבלה20[[#This Row],[מחזורי פעילות]]&lt;&gt;"",Q1509=""),AND(טבלה20[[#This Row],[פעילות]]=3,Q1509=1)),טבלה20[[#This Row],[מחזורי פעילות]],"")</f>
        <v/>
      </c>
      <c r="V1508" s="14" t="str">
        <f>IF(טבלה20[[#This Row],[באיזה מחזור נעקר אחרי קביעה?]]&lt;&gt;"",1,"")</f>
        <v/>
      </c>
      <c r="W1508" s="14" t="str">
        <f>IF(AND(טבלה20[[#This Row],[באיזה מחזור נעקר אחרי קביעה?]]&lt;&gt;"",טבלה20[[#This Row],[CycleNumber]]&gt;B1509),טבלה20[[#This Row],[באיזה מחזור נעקר אחרי קביעה?]],"")</f>
        <v/>
      </c>
      <c r="X1508" s="14" t="str">
        <f>IF(AND(טבלה20[[#This Row],[הפרש קבוע אחרון]]&lt;&gt;"",J1507=""),טבלה20[[#This Row],[CycleNumber]],"")</f>
        <v/>
      </c>
      <c r="Y1508" s="14" t="str">
        <f>IF(OR(טבלה20[[#This Row],[CycleNumber]]&gt;B1509,B1509=""),טבלה20[[#This Row],[CycleNumber]],"")</f>
        <v/>
      </c>
      <c r="Z150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8" t="s">
        <v>119</v>
      </c>
      <c r="AS1508">
        <v>33</v>
      </c>
      <c r="AT1508">
        <v>26</v>
      </c>
      <c r="AU1508">
        <f t="shared" si="49"/>
        <v>0</v>
      </c>
      <c r="AV1508" t="str">
        <f t="shared" si="50"/>
        <v/>
      </c>
    </row>
    <row r="1509" spans="1:48" x14ac:dyDescent="0.25">
      <c r="A1509" t="s">
        <v>120</v>
      </c>
      <c r="B1509">
        <v>2</v>
      </c>
      <c r="C1509">
        <v>1</v>
      </c>
      <c r="D1509">
        <v>1</v>
      </c>
      <c r="E1509">
        <v>0</v>
      </c>
      <c r="F1509">
        <v>23</v>
      </c>
      <c r="G1509">
        <f>טבלה20[[#This Row],[LengthofCycle]]+1</f>
        <v>24</v>
      </c>
      <c r="H1509" t="str">
        <f>IF(טבלה20[[#This Row],[CycleNumber]]&gt;2,IF(AND(טבלה20[[#This Row],[LengthofCycle]]-F1508=F1508-F1507,טבלה20[[#This Row],[LengthofCycle]]-F1508&lt;&gt;0),1,""),"")</f>
        <v/>
      </c>
      <c r="I1509" t="str">
        <f>IF(טבלה20[[#This Row],[דילוג]]=1,SUM(H1509:H1510),"")</f>
        <v/>
      </c>
      <c r="J1509" t="str">
        <f>IF(AND(טבלה20[[#This Row],[CycleNumber]]&gt;B1508,טבלה20[[#This Row],[CycleNumber]]&gt;2),IF(טבלה20[[#This Row],[דילוג]]=1,טבלה20[[#This Row],[LengthofCycle]]-F1508,J1508),"")</f>
        <v/>
      </c>
      <c r="K1509" t="str">
        <f>IF(AND(טבלה20[[#This Row],[CycleNumber]]&gt;B1508,טבלה20[[#This Row],[CycleNumber]]&gt;2),IF(טבלה20[[#This Row],[דילוג]]=1,1,IF(MAX(K1507:K1508)=1,1,IF(טבלה20[[#This Row],[LengthofCycle]]-F1508&lt;&gt;טבלה20[[#This Row],[הפרש קבוע אחרון]],0,""))),"")</f>
        <v/>
      </c>
      <c r="L1509" t="str">
        <f>IF(טבלה20[[#This Row],[CycleNumber]]&lt;3,"",IF(טבלה20[[#This Row],[דילוג]]=1,1,IF(L1508="","",IF(טבלה20[[#This Row],[LengthofCycle]]-F1508=טבלה20[[#This Row],[הפרש קבוע אחרון]],1,IF(L1508+1&gt;3,"",L1508+1)))))</f>
        <v/>
      </c>
      <c r="M1509" t="str">
        <f>IF(AND(טבלה20[[#This Row],[פעילות]]=1,L1510=2,L1511=1,B1511&gt;טבלה20[[#This Row],[CycleNumber]]),1,"")</f>
        <v/>
      </c>
      <c r="N1509" t="str">
        <f>IF(AND(טבלה20[[#This Row],[האם יש לאישה וסת דילוג?]]=1,טבלה20[[#This Row],[CycleNumber]]&gt;5),IF(AND(טבלה20[[#This Row],[LengthofCycle]]=F1506,F1508=F1505,F1507=F1504),1,""),"")</f>
        <v/>
      </c>
      <c r="O1509" t="str">
        <f>IF(OR(טבלה20[[#This Row],[פעילות]]="",L1508=""),"",IF(טבלה20[[#This Row],[פעילות]]=1,1,0))</f>
        <v/>
      </c>
      <c r="P1509" t="str">
        <f>IF(AND(טבלה20[[#This Row],[הפרש קבוע אחרון]]&lt;&gt;"",טבלה20[[#This Row],[CycleNumber]]&lt;B1510,B1510&lt;&gt;"",טבלה20[[#This Row],[פעילות]]&lt;4),IF(F1510-טבלה20[[#This Row],[LengthofCycle]]=טבלה20[[#This Row],[הפרש קבוע אחרון]],1,0),"")</f>
        <v/>
      </c>
      <c r="Q1509" s="14" t="str">
        <f>IF(טבלה20[[#This Row],[פעילות]]="","",IF(OR(Q1508="",AND(טבלה20[[#This Row],[דילוג]]=1,L1508=3)),1,Q1508+1))</f>
        <v/>
      </c>
      <c r="R1509" s="14" t="str">
        <f>IF(AND(טבלה20[[#This Row],[מחזורי פעילות]]=3,H1510=1,טבלה20[[#This Row],[הפרש קבוע אחרון]]&lt;&gt;J1510),1,"")</f>
        <v/>
      </c>
      <c r="S1509" s="14" t="str">
        <f>IF(AND(טבלה20[[#This Row],[מחזורי פעילות]]=3,H1510=1,טבלה20[[#This Row],[הפרש קבוע אחרון]]=J1510),1,"")</f>
        <v/>
      </c>
      <c r="T1509" s="14" t="str">
        <f>IF(AND(טבלה20[[#This Row],[דילוג]]=1,טבלה20[[#This Row],[הפרש קבוע אחרון]]=J1508,טבלה20[[#This Row],[מחזורי פעילות]]&gt;1),1,"")</f>
        <v/>
      </c>
      <c r="U1509" s="14" t="str">
        <f>IF(OR(AND(טבלה20[[#This Row],[מחזורי פעילות]]&lt;&gt;"",Q1510=""),AND(טבלה20[[#This Row],[פעילות]]=3,Q1510=1)),טבלה20[[#This Row],[מחזורי פעילות]],"")</f>
        <v/>
      </c>
      <c r="V1509" s="14" t="str">
        <f>IF(טבלה20[[#This Row],[באיזה מחזור נעקר אחרי קביעה?]]&lt;&gt;"",1,"")</f>
        <v/>
      </c>
      <c r="W1509" s="14" t="str">
        <f>IF(AND(טבלה20[[#This Row],[באיזה מחזור נעקר אחרי קביעה?]]&lt;&gt;"",טבלה20[[#This Row],[CycleNumber]]&gt;B1510),טבלה20[[#This Row],[באיזה מחזור נעקר אחרי קביעה?]],"")</f>
        <v/>
      </c>
      <c r="X1509" s="14" t="str">
        <f>IF(AND(טבלה20[[#This Row],[הפרש קבוע אחרון]]&lt;&gt;"",J1508=""),טבלה20[[#This Row],[CycleNumber]],"")</f>
        <v/>
      </c>
      <c r="Y1509" s="14" t="str">
        <f>IF(OR(טבלה20[[#This Row],[CycleNumber]]&gt;B1510,B1510=""),טבלה20[[#This Row],[CycleNumber]],"")</f>
        <v/>
      </c>
      <c r="Z150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09" t="s">
        <v>120</v>
      </c>
      <c r="AS1509">
        <v>1</v>
      </c>
      <c r="AT1509">
        <v>30</v>
      </c>
      <c r="AU1509" t="str">
        <f t="shared" si="49"/>
        <v/>
      </c>
      <c r="AV1509" t="str">
        <f t="shared" si="50"/>
        <v/>
      </c>
    </row>
    <row r="1510" spans="1:48" x14ac:dyDescent="0.25">
      <c r="A1510" t="s">
        <v>120</v>
      </c>
      <c r="B1510">
        <v>3</v>
      </c>
      <c r="C1510">
        <v>1</v>
      </c>
      <c r="D1510">
        <v>0</v>
      </c>
      <c r="E1510">
        <v>0</v>
      </c>
      <c r="F1510">
        <v>19</v>
      </c>
      <c r="G1510">
        <f>טבלה20[[#This Row],[LengthofCycle]]+1</f>
        <v>20</v>
      </c>
      <c r="H1510" t="str">
        <f>IF(טבלה20[[#This Row],[CycleNumber]]&gt;2,IF(AND(טבלה20[[#This Row],[LengthofCycle]]-F1509=F1509-F1508,טבלה20[[#This Row],[LengthofCycle]]-F1509&lt;&gt;0),1,""),"")</f>
        <v/>
      </c>
      <c r="I1510" t="str">
        <f>IF(טבלה20[[#This Row],[דילוג]]=1,SUM(H1510:H1511),"")</f>
        <v/>
      </c>
      <c r="J1510" t="str">
        <f>IF(AND(טבלה20[[#This Row],[CycleNumber]]&gt;B1509,טבלה20[[#This Row],[CycleNumber]]&gt;2),IF(טבלה20[[#This Row],[דילוג]]=1,טבלה20[[#This Row],[LengthofCycle]]-F1509,J1509),"")</f>
        <v/>
      </c>
      <c r="K1510">
        <f>IF(AND(טבלה20[[#This Row],[CycleNumber]]&gt;B1509,טבלה20[[#This Row],[CycleNumber]]&gt;2),IF(טבלה20[[#This Row],[דילוג]]=1,1,IF(MAX(K1508:K1509)=1,1,IF(טבלה20[[#This Row],[LengthofCycle]]-F1509&lt;&gt;טבלה20[[#This Row],[הפרש קבוע אחרון]],0,""))),"")</f>
        <v>0</v>
      </c>
      <c r="L1510" t="str">
        <f>IF(טבלה20[[#This Row],[CycleNumber]]&lt;3,"",IF(טבלה20[[#This Row],[דילוג]]=1,1,IF(L1509="","",IF(טבלה20[[#This Row],[LengthofCycle]]-F1509=טבלה20[[#This Row],[הפרש קבוע אחרון]],1,IF(L1509+1&gt;3,"",L1509+1)))))</f>
        <v/>
      </c>
      <c r="M1510" t="str">
        <f>IF(AND(טבלה20[[#This Row],[פעילות]]=1,L1511=2,L1512=1,B1512&gt;טבלה20[[#This Row],[CycleNumber]]),1,"")</f>
        <v/>
      </c>
      <c r="N1510" t="str">
        <f>IF(AND(טבלה20[[#This Row],[האם יש לאישה וסת דילוג?]]=1,טבלה20[[#This Row],[CycleNumber]]&gt;5),IF(AND(טבלה20[[#This Row],[LengthofCycle]]=F1507,F1509=F1506,F1508=F1505),1,""),"")</f>
        <v/>
      </c>
      <c r="O1510" t="str">
        <f>IF(OR(טבלה20[[#This Row],[פעילות]]="",L1509=""),"",IF(טבלה20[[#This Row],[פעילות]]=1,1,0))</f>
        <v/>
      </c>
      <c r="P1510" t="str">
        <f>IF(AND(טבלה20[[#This Row],[הפרש קבוע אחרון]]&lt;&gt;"",טבלה20[[#This Row],[CycleNumber]]&lt;B1511,B1511&lt;&gt;"",טבלה20[[#This Row],[פעילות]]&lt;4),IF(F1511-טבלה20[[#This Row],[LengthofCycle]]=טבלה20[[#This Row],[הפרש קבוע אחרון]],1,0),"")</f>
        <v/>
      </c>
      <c r="Q1510" s="14" t="str">
        <f>IF(טבלה20[[#This Row],[פעילות]]="","",IF(OR(Q1509="",AND(טבלה20[[#This Row],[דילוג]]=1,L1509=3)),1,Q1509+1))</f>
        <v/>
      </c>
      <c r="R1510" s="14" t="str">
        <f>IF(AND(טבלה20[[#This Row],[מחזורי פעילות]]=3,H1511=1,טבלה20[[#This Row],[הפרש קבוע אחרון]]&lt;&gt;J1511),1,"")</f>
        <v/>
      </c>
      <c r="S1510" s="14" t="str">
        <f>IF(AND(טבלה20[[#This Row],[מחזורי פעילות]]=3,H1511=1,טבלה20[[#This Row],[הפרש קבוע אחרון]]=J1511),1,"")</f>
        <v/>
      </c>
      <c r="T1510" s="14" t="str">
        <f>IF(AND(טבלה20[[#This Row],[דילוג]]=1,טבלה20[[#This Row],[הפרש קבוע אחרון]]=J1509,טבלה20[[#This Row],[מחזורי פעילות]]&gt;1),1,"")</f>
        <v/>
      </c>
      <c r="U1510" s="14" t="str">
        <f>IF(OR(AND(טבלה20[[#This Row],[מחזורי פעילות]]&lt;&gt;"",Q1511=""),AND(טבלה20[[#This Row],[פעילות]]=3,Q1511=1)),טבלה20[[#This Row],[מחזורי פעילות]],"")</f>
        <v/>
      </c>
      <c r="V1510" s="14" t="str">
        <f>IF(טבלה20[[#This Row],[באיזה מחזור נעקר אחרי קביעה?]]&lt;&gt;"",1,"")</f>
        <v/>
      </c>
      <c r="W1510" s="14" t="str">
        <f>IF(AND(טבלה20[[#This Row],[באיזה מחזור נעקר אחרי קביעה?]]&lt;&gt;"",טבלה20[[#This Row],[CycleNumber]]&gt;B1511),טבלה20[[#This Row],[באיזה מחזור נעקר אחרי קביעה?]],"")</f>
        <v/>
      </c>
      <c r="X1510" s="14" t="str">
        <f>IF(AND(טבלה20[[#This Row],[הפרש קבוע אחרון]]&lt;&gt;"",J1509=""),טבלה20[[#This Row],[CycleNumber]],"")</f>
        <v/>
      </c>
      <c r="Y1510" s="14" t="str">
        <f>IF(OR(טבלה20[[#This Row],[CycleNumber]]&gt;B1511,B1511=""),טבלה20[[#This Row],[CycleNumber]],"")</f>
        <v/>
      </c>
      <c r="Z151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0" t="s">
        <v>120</v>
      </c>
      <c r="AS1510">
        <v>2</v>
      </c>
      <c r="AT1510">
        <v>23</v>
      </c>
      <c r="AU1510" t="str">
        <f t="shared" si="49"/>
        <v/>
      </c>
      <c r="AV1510" t="str">
        <f t="shared" si="50"/>
        <v/>
      </c>
    </row>
    <row r="1511" spans="1:48" x14ac:dyDescent="0.25">
      <c r="A1511" t="s">
        <v>120</v>
      </c>
      <c r="B1511">
        <v>4</v>
      </c>
      <c r="C1511">
        <v>1</v>
      </c>
      <c r="D1511">
        <v>1</v>
      </c>
      <c r="E1511">
        <v>0</v>
      </c>
      <c r="F1511">
        <v>32</v>
      </c>
      <c r="G1511">
        <f>טבלה20[[#This Row],[LengthofCycle]]+1</f>
        <v>33</v>
      </c>
      <c r="H1511" t="str">
        <f>IF(טבלה20[[#This Row],[CycleNumber]]&gt;2,IF(AND(טבלה20[[#This Row],[LengthofCycle]]-F1510=F1510-F1509,טבלה20[[#This Row],[LengthofCycle]]-F1510&lt;&gt;0),1,""),"")</f>
        <v/>
      </c>
      <c r="I1511" t="str">
        <f>IF(טבלה20[[#This Row],[דילוג]]=1,SUM(H1511:H1512),"")</f>
        <v/>
      </c>
      <c r="J1511" t="str">
        <f>IF(AND(טבלה20[[#This Row],[CycleNumber]]&gt;B1510,טבלה20[[#This Row],[CycleNumber]]&gt;2),IF(טבלה20[[#This Row],[דילוג]]=1,טבלה20[[#This Row],[LengthofCycle]]-F1510,J1510),"")</f>
        <v/>
      </c>
      <c r="K1511">
        <f>IF(AND(טבלה20[[#This Row],[CycleNumber]]&gt;B1510,טבלה20[[#This Row],[CycleNumber]]&gt;2),IF(טבלה20[[#This Row],[דילוג]]=1,1,IF(MAX(K1509:K1510)=1,1,IF(טבלה20[[#This Row],[LengthofCycle]]-F1510&lt;&gt;טבלה20[[#This Row],[הפרש קבוע אחרון]],0,""))),"")</f>
        <v>0</v>
      </c>
      <c r="L1511" t="str">
        <f>IF(טבלה20[[#This Row],[CycleNumber]]&lt;3,"",IF(טבלה20[[#This Row],[דילוג]]=1,1,IF(L1510="","",IF(טבלה20[[#This Row],[LengthofCycle]]-F1510=טבלה20[[#This Row],[הפרש קבוע אחרון]],1,IF(L1510+1&gt;3,"",L1510+1)))))</f>
        <v/>
      </c>
      <c r="M1511" t="str">
        <f>IF(AND(טבלה20[[#This Row],[פעילות]]=1,L1512=2,L1513=1,B1513&gt;טבלה20[[#This Row],[CycleNumber]]),1,"")</f>
        <v/>
      </c>
      <c r="N1511" t="str">
        <f>IF(AND(טבלה20[[#This Row],[האם יש לאישה וסת דילוג?]]=1,טבלה20[[#This Row],[CycleNumber]]&gt;5),IF(AND(טבלה20[[#This Row],[LengthofCycle]]=F1508,F1510=F1507,F1509=F1506),1,""),"")</f>
        <v/>
      </c>
      <c r="O1511" t="str">
        <f>IF(OR(טבלה20[[#This Row],[פעילות]]="",L1510=""),"",IF(טבלה20[[#This Row],[פעילות]]=1,1,0))</f>
        <v/>
      </c>
      <c r="P1511" t="str">
        <f>IF(AND(טבלה20[[#This Row],[הפרש קבוע אחרון]]&lt;&gt;"",טבלה20[[#This Row],[CycleNumber]]&lt;B1512,B1512&lt;&gt;"",טבלה20[[#This Row],[פעילות]]&lt;4),IF(F1512-טבלה20[[#This Row],[LengthofCycle]]=טבלה20[[#This Row],[הפרש קבוע אחרון]],1,0),"")</f>
        <v/>
      </c>
      <c r="Q1511" s="14" t="str">
        <f>IF(טבלה20[[#This Row],[פעילות]]="","",IF(OR(Q1510="",AND(טבלה20[[#This Row],[דילוג]]=1,L1510=3)),1,Q1510+1))</f>
        <v/>
      </c>
      <c r="R1511" s="14" t="str">
        <f>IF(AND(טבלה20[[#This Row],[מחזורי פעילות]]=3,H1512=1,טבלה20[[#This Row],[הפרש קבוע אחרון]]&lt;&gt;J1512),1,"")</f>
        <v/>
      </c>
      <c r="S1511" s="14" t="str">
        <f>IF(AND(טבלה20[[#This Row],[מחזורי פעילות]]=3,H1512=1,טבלה20[[#This Row],[הפרש קבוע אחרון]]=J1512),1,"")</f>
        <v/>
      </c>
      <c r="T1511" s="14" t="str">
        <f>IF(AND(טבלה20[[#This Row],[דילוג]]=1,טבלה20[[#This Row],[הפרש קבוע אחרון]]=J1510,טבלה20[[#This Row],[מחזורי פעילות]]&gt;1),1,"")</f>
        <v/>
      </c>
      <c r="U1511" s="14" t="str">
        <f>IF(OR(AND(טבלה20[[#This Row],[מחזורי פעילות]]&lt;&gt;"",Q1512=""),AND(טבלה20[[#This Row],[פעילות]]=3,Q1512=1)),טבלה20[[#This Row],[מחזורי פעילות]],"")</f>
        <v/>
      </c>
      <c r="V1511" s="14" t="str">
        <f>IF(טבלה20[[#This Row],[באיזה מחזור נעקר אחרי קביעה?]]&lt;&gt;"",1,"")</f>
        <v/>
      </c>
      <c r="W1511" s="14" t="str">
        <f>IF(AND(טבלה20[[#This Row],[באיזה מחזור נעקר אחרי קביעה?]]&lt;&gt;"",טבלה20[[#This Row],[CycleNumber]]&gt;B1512),טבלה20[[#This Row],[באיזה מחזור נעקר אחרי קביעה?]],"")</f>
        <v/>
      </c>
      <c r="X1511" s="14" t="str">
        <f>IF(AND(טבלה20[[#This Row],[הפרש קבוע אחרון]]&lt;&gt;"",J1510=""),טבלה20[[#This Row],[CycleNumber]],"")</f>
        <v/>
      </c>
      <c r="Y1511" s="14" t="str">
        <f>IF(OR(טבלה20[[#This Row],[CycleNumber]]&gt;B1512,B1512=""),טבלה20[[#This Row],[CycleNumber]],"")</f>
        <v/>
      </c>
      <c r="Z151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1" t="s">
        <v>120</v>
      </c>
      <c r="AS1511">
        <v>3</v>
      </c>
      <c r="AT1511">
        <v>19</v>
      </c>
      <c r="AU1511">
        <f t="shared" si="49"/>
        <v>0</v>
      </c>
      <c r="AV1511" t="str">
        <f t="shared" si="50"/>
        <v/>
      </c>
    </row>
    <row r="1512" spans="1:48" x14ac:dyDescent="0.25">
      <c r="A1512" t="s">
        <v>120</v>
      </c>
      <c r="B1512">
        <v>5</v>
      </c>
      <c r="C1512">
        <v>1</v>
      </c>
      <c r="D1512">
        <v>1</v>
      </c>
      <c r="E1512">
        <v>0</v>
      </c>
      <c r="F1512">
        <v>37</v>
      </c>
      <c r="G1512">
        <f>טבלה20[[#This Row],[LengthofCycle]]+1</f>
        <v>38</v>
      </c>
      <c r="H1512" t="str">
        <f>IF(טבלה20[[#This Row],[CycleNumber]]&gt;2,IF(AND(טבלה20[[#This Row],[LengthofCycle]]-F1511=F1511-F1510,טבלה20[[#This Row],[LengthofCycle]]-F1511&lt;&gt;0),1,""),"")</f>
        <v/>
      </c>
      <c r="I1512" t="str">
        <f>IF(טבלה20[[#This Row],[דילוג]]=1,SUM(H1512:H1513),"")</f>
        <v/>
      </c>
      <c r="J1512" t="str">
        <f>IF(AND(טבלה20[[#This Row],[CycleNumber]]&gt;B1511,טבלה20[[#This Row],[CycleNumber]]&gt;2),IF(טבלה20[[#This Row],[דילוג]]=1,טבלה20[[#This Row],[LengthofCycle]]-F1511,J1511),"")</f>
        <v/>
      </c>
      <c r="K1512">
        <f>IF(AND(טבלה20[[#This Row],[CycleNumber]]&gt;B1511,טבלה20[[#This Row],[CycleNumber]]&gt;2),IF(טבלה20[[#This Row],[דילוג]]=1,1,IF(MAX(K1510:K1511)=1,1,IF(טבלה20[[#This Row],[LengthofCycle]]-F1511&lt;&gt;טבלה20[[#This Row],[הפרש קבוע אחרון]],0,""))),"")</f>
        <v>0</v>
      </c>
      <c r="L1512" t="str">
        <f>IF(טבלה20[[#This Row],[CycleNumber]]&lt;3,"",IF(טבלה20[[#This Row],[דילוג]]=1,1,IF(L1511="","",IF(טבלה20[[#This Row],[LengthofCycle]]-F1511=טבלה20[[#This Row],[הפרש קבוע אחרון]],1,IF(L1511+1&gt;3,"",L1511+1)))))</f>
        <v/>
      </c>
      <c r="M1512" t="str">
        <f>IF(AND(טבלה20[[#This Row],[פעילות]]=1,L1513=2,L1514=1,B1514&gt;טבלה20[[#This Row],[CycleNumber]]),1,"")</f>
        <v/>
      </c>
      <c r="N1512" t="str">
        <f>IF(AND(טבלה20[[#This Row],[האם יש לאישה וסת דילוג?]]=1,טבלה20[[#This Row],[CycleNumber]]&gt;5),IF(AND(טבלה20[[#This Row],[LengthofCycle]]=F1509,F1511=F1508,F1510=F1507),1,""),"")</f>
        <v/>
      </c>
      <c r="O1512" t="str">
        <f>IF(OR(טבלה20[[#This Row],[פעילות]]="",L1511=""),"",IF(טבלה20[[#This Row],[פעילות]]=1,1,0))</f>
        <v/>
      </c>
      <c r="P1512" t="str">
        <f>IF(AND(טבלה20[[#This Row],[הפרש קבוע אחרון]]&lt;&gt;"",טבלה20[[#This Row],[CycleNumber]]&lt;B1513,B1513&lt;&gt;"",טבלה20[[#This Row],[פעילות]]&lt;4),IF(F1513-טבלה20[[#This Row],[LengthofCycle]]=טבלה20[[#This Row],[הפרש קבוע אחרון]],1,0),"")</f>
        <v/>
      </c>
      <c r="Q1512" s="14" t="str">
        <f>IF(טבלה20[[#This Row],[פעילות]]="","",IF(OR(Q1511="",AND(טבלה20[[#This Row],[דילוג]]=1,L1511=3)),1,Q1511+1))</f>
        <v/>
      </c>
      <c r="R1512" s="14" t="str">
        <f>IF(AND(טבלה20[[#This Row],[מחזורי פעילות]]=3,H1513=1,טבלה20[[#This Row],[הפרש קבוע אחרון]]&lt;&gt;J1513),1,"")</f>
        <v/>
      </c>
      <c r="S1512" s="14" t="str">
        <f>IF(AND(טבלה20[[#This Row],[מחזורי פעילות]]=3,H1513=1,טבלה20[[#This Row],[הפרש קבוע אחרון]]=J1513),1,"")</f>
        <v/>
      </c>
      <c r="T1512" s="14" t="str">
        <f>IF(AND(טבלה20[[#This Row],[דילוג]]=1,טבלה20[[#This Row],[הפרש קבוע אחרון]]=J1511,טבלה20[[#This Row],[מחזורי פעילות]]&gt;1),1,"")</f>
        <v/>
      </c>
      <c r="U1512" s="14" t="str">
        <f>IF(OR(AND(טבלה20[[#This Row],[מחזורי פעילות]]&lt;&gt;"",Q1513=""),AND(טבלה20[[#This Row],[פעילות]]=3,Q1513=1)),טבלה20[[#This Row],[מחזורי פעילות]],"")</f>
        <v/>
      </c>
      <c r="V1512" s="14" t="str">
        <f>IF(טבלה20[[#This Row],[באיזה מחזור נעקר אחרי קביעה?]]&lt;&gt;"",1,"")</f>
        <v/>
      </c>
      <c r="W1512" s="14" t="str">
        <f>IF(AND(טבלה20[[#This Row],[באיזה מחזור נעקר אחרי קביעה?]]&lt;&gt;"",טבלה20[[#This Row],[CycleNumber]]&gt;B1513),טבלה20[[#This Row],[באיזה מחזור נעקר אחרי קביעה?]],"")</f>
        <v/>
      </c>
      <c r="X1512" s="14" t="str">
        <f>IF(AND(טבלה20[[#This Row],[הפרש קבוע אחרון]]&lt;&gt;"",J1511=""),טבלה20[[#This Row],[CycleNumber]],"")</f>
        <v/>
      </c>
      <c r="Y1512" s="14" t="str">
        <f>IF(OR(טבלה20[[#This Row],[CycleNumber]]&gt;B1513,B1513=""),טבלה20[[#This Row],[CycleNumber]],"")</f>
        <v/>
      </c>
      <c r="Z151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2" t="s">
        <v>120</v>
      </c>
      <c r="AS1512">
        <v>4</v>
      </c>
      <c r="AT1512">
        <v>32</v>
      </c>
      <c r="AU1512">
        <f t="shared" si="49"/>
        <v>0</v>
      </c>
      <c r="AV1512" t="str">
        <f t="shared" si="50"/>
        <v/>
      </c>
    </row>
    <row r="1513" spans="1:48" x14ac:dyDescent="0.25">
      <c r="A1513" t="s">
        <v>120</v>
      </c>
      <c r="B1513">
        <v>6</v>
      </c>
      <c r="C1513">
        <v>1</v>
      </c>
      <c r="D1513">
        <v>1</v>
      </c>
      <c r="E1513">
        <v>0</v>
      </c>
      <c r="F1513">
        <v>36</v>
      </c>
      <c r="G1513">
        <f>טבלה20[[#This Row],[LengthofCycle]]+1</f>
        <v>37</v>
      </c>
      <c r="H1513" t="str">
        <f>IF(טבלה20[[#This Row],[CycleNumber]]&gt;2,IF(AND(טבלה20[[#This Row],[LengthofCycle]]-F1512=F1512-F1511,טבלה20[[#This Row],[LengthofCycle]]-F1512&lt;&gt;0),1,""),"")</f>
        <v/>
      </c>
      <c r="I1513" t="str">
        <f>IF(טבלה20[[#This Row],[דילוג]]=1,SUM(H1513:H1514),"")</f>
        <v/>
      </c>
      <c r="J1513" t="str">
        <f>IF(AND(טבלה20[[#This Row],[CycleNumber]]&gt;B1512,טבלה20[[#This Row],[CycleNumber]]&gt;2),IF(טבלה20[[#This Row],[דילוג]]=1,טבלה20[[#This Row],[LengthofCycle]]-F1512,J1512),"")</f>
        <v/>
      </c>
      <c r="K1513">
        <f>IF(AND(טבלה20[[#This Row],[CycleNumber]]&gt;B1512,טבלה20[[#This Row],[CycleNumber]]&gt;2),IF(טבלה20[[#This Row],[דילוג]]=1,1,IF(MAX(K1511:K1512)=1,1,IF(טבלה20[[#This Row],[LengthofCycle]]-F1512&lt;&gt;טבלה20[[#This Row],[הפרש קבוע אחרון]],0,""))),"")</f>
        <v>0</v>
      </c>
      <c r="L1513" t="str">
        <f>IF(טבלה20[[#This Row],[CycleNumber]]&lt;3,"",IF(טבלה20[[#This Row],[דילוג]]=1,1,IF(L1512="","",IF(טבלה20[[#This Row],[LengthofCycle]]-F1512=טבלה20[[#This Row],[הפרש קבוע אחרון]],1,IF(L1512+1&gt;3,"",L1512+1)))))</f>
        <v/>
      </c>
      <c r="M1513" t="str">
        <f>IF(AND(טבלה20[[#This Row],[פעילות]]=1,L1514=2,L1515=1,B1515&gt;טבלה20[[#This Row],[CycleNumber]]),1,"")</f>
        <v/>
      </c>
      <c r="N1513" t="str">
        <f>IF(AND(טבלה20[[#This Row],[האם יש לאישה וסת דילוג?]]=1,טבלה20[[#This Row],[CycleNumber]]&gt;5),IF(AND(טבלה20[[#This Row],[LengthofCycle]]=F1510,F1512=F1509,F1511=F1508),1,""),"")</f>
        <v/>
      </c>
      <c r="O1513" t="str">
        <f>IF(OR(טבלה20[[#This Row],[פעילות]]="",L1512=""),"",IF(טבלה20[[#This Row],[פעילות]]=1,1,0))</f>
        <v/>
      </c>
      <c r="P1513" t="str">
        <f>IF(AND(טבלה20[[#This Row],[הפרש קבוע אחרון]]&lt;&gt;"",טבלה20[[#This Row],[CycleNumber]]&lt;B1514,B1514&lt;&gt;"",טבלה20[[#This Row],[פעילות]]&lt;4),IF(F1514-טבלה20[[#This Row],[LengthofCycle]]=טבלה20[[#This Row],[הפרש קבוע אחרון]],1,0),"")</f>
        <v/>
      </c>
      <c r="Q1513" s="14" t="str">
        <f>IF(טבלה20[[#This Row],[פעילות]]="","",IF(OR(Q1512="",AND(טבלה20[[#This Row],[דילוג]]=1,L1512=3)),1,Q1512+1))</f>
        <v/>
      </c>
      <c r="R1513" s="14" t="str">
        <f>IF(AND(טבלה20[[#This Row],[מחזורי פעילות]]=3,H1514=1,טבלה20[[#This Row],[הפרש קבוע אחרון]]&lt;&gt;J1514),1,"")</f>
        <v/>
      </c>
      <c r="S1513" s="14" t="str">
        <f>IF(AND(טבלה20[[#This Row],[מחזורי פעילות]]=3,H1514=1,טבלה20[[#This Row],[הפרש קבוע אחרון]]=J1514),1,"")</f>
        <v/>
      </c>
      <c r="T1513" s="14" t="str">
        <f>IF(AND(טבלה20[[#This Row],[דילוג]]=1,טבלה20[[#This Row],[הפרש קבוע אחרון]]=J1512,טבלה20[[#This Row],[מחזורי פעילות]]&gt;1),1,"")</f>
        <v/>
      </c>
      <c r="U1513" s="14" t="str">
        <f>IF(OR(AND(טבלה20[[#This Row],[מחזורי פעילות]]&lt;&gt;"",Q1514=""),AND(טבלה20[[#This Row],[פעילות]]=3,Q1514=1)),טבלה20[[#This Row],[מחזורי פעילות]],"")</f>
        <v/>
      </c>
      <c r="V1513" s="14" t="str">
        <f>IF(טבלה20[[#This Row],[באיזה מחזור נעקר אחרי קביעה?]]&lt;&gt;"",1,"")</f>
        <v/>
      </c>
      <c r="W1513" s="14" t="str">
        <f>IF(AND(טבלה20[[#This Row],[באיזה מחזור נעקר אחרי קביעה?]]&lt;&gt;"",טבלה20[[#This Row],[CycleNumber]]&gt;B1514),טבלה20[[#This Row],[באיזה מחזור נעקר אחרי קביעה?]],"")</f>
        <v/>
      </c>
      <c r="X1513" s="14" t="str">
        <f>IF(AND(טבלה20[[#This Row],[הפרש קבוע אחרון]]&lt;&gt;"",J1512=""),טבלה20[[#This Row],[CycleNumber]],"")</f>
        <v/>
      </c>
      <c r="Y1513" s="14" t="str">
        <f>IF(OR(טבלה20[[#This Row],[CycleNumber]]&gt;B1514,B1514=""),טבלה20[[#This Row],[CycleNumber]],"")</f>
        <v/>
      </c>
      <c r="Z151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3" t="s">
        <v>120</v>
      </c>
      <c r="AS1513">
        <v>5</v>
      </c>
      <c r="AT1513">
        <v>37</v>
      </c>
      <c r="AU1513">
        <f t="shared" si="49"/>
        <v>0</v>
      </c>
      <c r="AV1513" t="str">
        <f t="shared" si="50"/>
        <v/>
      </c>
    </row>
    <row r="1514" spans="1:48" x14ac:dyDescent="0.25">
      <c r="A1514" t="s">
        <v>120</v>
      </c>
      <c r="B1514">
        <v>7</v>
      </c>
      <c r="C1514">
        <v>1</v>
      </c>
      <c r="D1514">
        <v>1</v>
      </c>
      <c r="E1514">
        <v>0</v>
      </c>
      <c r="F1514">
        <v>51</v>
      </c>
      <c r="G1514">
        <f>טבלה20[[#This Row],[LengthofCycle]]+1</f>
        <v>52</v>
      </c>
      <c r="H1514" t="str">
        <f>IF(טבלה20[[#This Row],[CycleNumber]]&gt;2,IF(AND(טבלה20[[#This Row],[LengthofCycle]]-F1513=F1513-F1512,טבלה20[[#This Row],[LengthofCycle]]-F1513&lt;&gt;0),1,""),"")</f>
        <v/>
      </c>
      <c r="I1514" t="str">
        <f>IF(טבלה20[[#This Row],[דילוג]]=1,SUM(H1514:H1515),"")</f>
        <v/>
      </c>
      <c r="J1514" t="str">
        <f>IF(AND(טבלה20[[#This Row],[CycleNumber]]&gt;B1513,טבלה20[[#This Row],[CycleNumber]]&gt;2),IF(טבלה20[[#This Row],[דילוג]]=1,טבלה20[[#This Row],[LengthofCycle]]-F1513,J1513),"")</f>
        <v/>
      </c>
      <c r="K1514">
        <f>IF(AND(טבלה20[[#This Row],[CycleNumber]]&gt;B1513,טבלה20[[#This Row],[CycleNumber]]&gt;2),IF(טבלה20[[#This Row],[דילוג]]=1,1,IF(MAX(K1512:K1513)=1,1,IF(טבלה20[[#This Row],[LengthofCycle]]-F1513&lt;&gt;טבלה20[[#This Row],[הפרש קבוע אחרון]],0,""))),"")</f>
        <v>0</v>
      </c>
      <c r="L1514" t="str">
        <f>IF(טבלה20[[#This Row],[CycleNumber]]&lt;3,"",IF(טבלה20[[#This Row],[דילוג]]=1,1,IF(L1513="","",IF(טבלה20[[#This Row],[LengthofCycle]]-F1513=טבלה20[[#This Row],[הפרש קבוע אחרון]],1,IF(L1513+1&gt;3,"",L1513+1)))))</f>
        <v/>
      </c>
      <c r="M1514" t="str">
        <f>IF(AND(טבלה20[[#This Row],[פעילות]]=1,L1515=2,L1516=1,B1516&gt;טבלה20[[#This Row],[CycleNumber]]),1,"")</f>
        <v/>
      </c>
      <c r="N1514" t="str">
        <f>IF(AND(טבלה20[[#This Row],[האם יש לאישה וסת דילוג?]]=1,טבלה20[[#This Row],[CycleNumber]]&gt;5),IF(AND(טבלה20[[#This Row],[LengthofCycle]]=F1511,F1513=F1510,F1512=F1509),1,""),"")</f>
        <v/>
      </c>
      <c r="O1514" t="str">
        <f>IF(OR(טבלה20[[#This Row],[פעילות]]="",L1513=""),"",IF(טבלה20[[#This Row],[פעילות]]=1,1,0))</f>
        <v/>
      </c>
      <c r="P1514" t="str">
        <f>IF(AND(טבלה20[[#This Row],[הפרש קבוע אחרון]]&lt;&gt;"",טבלה20[[#This Row],[CycleNumber]]&lt;B1515,B1515&lt;&gt;"",טבלה20[[#This Row],[פעילות]]&lt;4),IF(F1515-טבלה20[[#This Row],[LengthofCycle]]=טבלה20[[#This Row],[הפרש קבוע אחרון]],1,0),"")</f>
        <v/>
      </c>
      <c r="Q1514" s="14" t="str">
        <f>IF(טבלה20[[#This Row],[פעילות]]="","",IF(OR(Q1513="",AND(טבלה20[[#This Row],[דילוג]]=1,L1513=3)),1,Q1513+1))</f>
        <v/>
      </c>
      <c r="R1514" s="14" t="str">
        <f>IF(AND(טבלה20[[#This Row],[מחזורי פעילות]]=3,H1515=1,טבלה20[[#This Row],[הפרש קבוע אחרון]]&lt;&gt;J1515),1,"")</f>
        <v/>
      </c>
      <c r="S1514" s="14" t="str">
        <f>IF(AND(טבלה20[[#This Row],[מחזורי פעילות]]=3,H1515=1,טבלה20[[#This Row],[הפרש קבוע אחרון]]=J1515),1,"")</f>
        <v/>
      </c>
      <c r="T1514" s="14" t="str">
        <f>IF(AND(טבלה20[[#This Row],[דילוג]]=1,טבלה20[[#This Row],[הפרש קבוע אחרון]]=J1513,טבלה20[[#This Row],[מחזורי פעילות]]&gt;1),1,"")</f>
        <v/>
      </c>
      <c r="U1514" s="14" t="str">
        <f>IF(OR(AND(טבלה20[[#This Row],[מחזורי פעילות]]&lt;&gt;"",Q1515=""),AND(טבלה20[[#This Row],[פעילות]]=3,Q1515=1)),טבלה20[[#This Row],[מחזורי פעילות]],"")</f>
        <v/>
      </c>
      <c r="V1514" s="14" t="str">
        <f>IF(טבלה20[[#This Row],[באיזה מחזור נעקר אחרי קביעה?]]&lt;&gt;"",1,"")</f>
        <v/>
      </c>
      <c r="W1514" s="14" t="str">
        <f>IF(AND(טבלה20[[#This Row],[באיזה מחזור נעקר אחרי קביעה?]]&lt;&gt;"",טבלה20[[#This Row],[CycleNumber]]&gt;B1515),טבלה20[[#This Row],[באיזה מחזור נעקר אחרי קביעה?]],"")</f>
        <v/>
      </c>
      <c r="X1514" s="14" t="str">
        <f>IF(AND(טבלה20[[#This Row],[הפרש קבוע אחרון]]&lt;&gt;"",J1513=""),טבלה20[[#This Row],[CycleNumber]],"")</f>
        <v/>
      </c>
      <c r="Y1514" s="14" t="str">
        <f>IF(OR(טבלה20[[#This Row],[CycleNumber]]&gt;B1515,B1515=""),טבלה20[[#This Row],[CycleNumber]],"")</f>
        <v/>
      </c>
      <c r="Z151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4" t="s">
        <v>120</v>
      </c>
      <c r="AS1514">
        <v>6</v>
      </c>
      <c r="AT1514">
        <v>36</v>
      </c>
      <c r="AU1514">
        <f t="shared" si="49"/>
        <v>0</v>
      </c>
      <c r="AV1514" t="str">
        <f t="shared" si="50"/>
        <v/>
      </c>
    </row>
    <row r="1515" spans="1:48" x14ac:dyDescent="0.25">
      <c r="A1515" t="s">
        <v>120</v>
      </c>
      <c r="B1515">
        <v>8</v>
      </c>
      <c r="C1515">
        <v>1</v>
      </c>
      <c r="D1515">
        <v>1</v>
      </c>
      <c r="E1515">
        <v>0</v>
      </c>
      <c r="F1515">
        <v>30</v>
      </c>
      <c r="G1515">
        <f>טבלה20[[#This Row],[LengthofCycle]]+1</f>
        <v>31</v>
      </c>
      <c r="H1515" t="str">
        <f>IF(טבלה20[[#This Row],[CycleNumber]]&gt;2,IF(AND(טבלה20[[#This Row],[LengthofCycle]]-F1514=F1514-F1513,טבלה20[[#This Row],[LengthofCycle]]-F1514&lt;&gt;0),1,""),"")</f>
        <v/>
      </c>
      <c r="I1515" t="str">
        <f>IF(טבלה20[[#This Row],[דילוג]]=1,SUM(H1515:H1516),"")</f>
        <v/>
      </c>
      <c r="J1515" t="str">
        <f>IF(AND(טבלה20[[#This Row],[CycleNumber]]&gt;B1514,טבלה20[[#This Row],[CycleNumber]]&gt;2),IF(טבלה20[[#This Row],[דילוג]]=1,טבלה20[[#This Row],[LengthofCycle]]-F1514,J1514),"")</f>
        <v/>
      </c>
      <c r="K1515">
        <f>IF(AND(טבלה20[[#This Row],[CycleNumber]]&gt;B1514,טבלה20[[#This Row],[CycleNumber]]&gt;2),IF(טבלה20[[#This Row],[דילוג]]=1,1,IF(MAX(K1513:K1514)=1,1,IF(טבלה20[[#This Row],[LengthofCycle]]-F1514&lt;&gt;טבלה20[[#This Row],[הפרש קבוע אחרון]],0,""))),"")</f>
        <v>0</v>
      </c>
      <c r="L1515" t="str">
        <f>IF(טבלה20[[#This Row],[CycleNumber]]&lt;3,"",IF(טבלה20[[#This Row],[דילוג]]=1,1,IF(L1514="","",IF(טבלה20[[#This Row],[LengthofCycle]]-F1514=טבלה20[[#This Row],[הפרש קבוע אחרון]],1,IF(L1514+1&gt;3,"",L1514+1)))))</f>
        <v/>
      </c>
      <c r="M1515" t="str">
        <f>IF(AND(טבלה20[[#This Row],[פעילות]]=1,L1516=2,L1517=1,B1517&gt;טבלה20[[#This Row],[CycleNumber]]),1,"")</f>
        <v/>
      </c>
      <c r="N1515" t="str">
        <f>IF(AND(טבלה20[[#This Row],[האם יש לאישה וסת דילוג?]]=1,טבלה20[[#This Row],[CycleNumber]]&gt;5),IF(AND(טבלה20[[#This Row],[LengthofCycle]]=F1512,F1514=F1511,F1513=F1510),1,""),"")</f>
        <v/>
      </c>
      <c r="O1515" t="str">
        <f>IF(OR(טבלה20[[#This Row],[פעילות]]="",L1514=""),"",IF(טבלה20[[#This Row],[פעילות]]=1,1,0))</f>
        <v/>
      </c>
      <c r="P1515" t="str">
        <f>IF(AND(טבלה20[[#This Row],[הפרש קבוע אחרון]]&lt;&gt;"",טבלה20[[#This Row],[CycleNumber]]&lt;B1516,B1516&lt;&gt;"",טבלה20[[#This Row],[פעילות]]&lt;4),IF(F1516-טבלה20[[#This Row],[LengthofCycle]]=טבלה20[[#This Row],[הפרש קבוע אחרון]],1,0),"")</f>
        <v/>
      </c>
      <c r="Q1515" s="14" t="str">
        <f>IF(טבלה20[[#This Row],[פעילות]]="","",IF(OR(Q1514="",AND(טבלה20[[#This Row],[דילוג]]=1,L1514=3)),1,Q1514+1))</f>
        <v/>
      </c>
      <c r="R1515" s="14" t="str">
        <f>IF(AND(טבלה20[[#This Row],[מחזורי פעילות]]=3,H1516=1,טבלה20[[#This Row],[הפרש קבוע אחרון]]&lt;&gt;J1516),1,"")</f>
        <v/>
      </c>
      <c r="S1515" s="14" t="str">
        <f>IF(AND(טבלה20[[#This Row],[מחזורי פעילות]]=3,H1516=1,טבלה20[[#This Row],[הפרש קבוע אחרון]]=J1516),1,"")</f>
        <v/>
      </c>
      <c r="T1515" s="14" t="str">
        <f>IF(AND(טבלה20[[#This Row],[דילוג]]=1,טבלה20[[#This Row],[הפרש קבוע אחרון]]=J1514,טבלה20[[#This Row],[מחזורי פעילות]]&gt;1),1,"")</f>
        <v/>
      </c>
      <c r="U1515" s="14" t="str">
        <f>IF(OR(AND(טבלה20[[#This Row],[מחזורי פעילות]]&lt;&gt;"",Q1516=""),AND(טבלה20[[#This Row],[פעילות]]=3,Q1516=1)),טבלה20[[#This Row],[מחזורי פעילות]],"")</f>
        <v/>
      </c>
      <c r="V1515" s="14" t="str">
        <f>IF(טבלה20[[#This Row],[באיזה מחזור נעקר אחרי קביעה?]]&lt;&gt;"",1,"")</f>
        <v/>
      </c>
      <c r="W1515" s="14" t="str">
        <f>IF(AND(טבלה20[[#This Row],[באיזה מחזור נעקר אחרי קביעה?]]&lt;&gt;"",טבלה20[[#This Row],[CycleNumber]]&gt;B1516),טבלה20[[#This Row],[באיזה מחזור נעקר אחרי קביעה?]],"")</f>
        <v/>
      </c>
      <c r="X1515" s="14" t="str">
        <f>IF(AND(טבלה20[[#This Row],[הפרש קבוע אחרון]]&lt;&gt;"",J1514=""),טבלה20[[#This Row],[CycleNumber]],"")</f>
        <v/>
      </c>
      <c r="Y1515" s="14" t="str">
        <f>IF(OR(טבלה20[[#This Row],[CycleNumber]]&gt;B1516,B1516=""),טבלה20[[#This Row],[CycleNumber]],"")</f>
        <v/>
      </c>
      <c r="Z151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5" t="s">
        <v>120</v>
      </c>
      <c r="AS1515">
        <v>7</v>
      </c>
      <c r="AT1515">
        <v>51</v>
      </c>
      <c r="AU1515">
        <f t="shared" si="49"/>
        <v>0</v>
      </c>
      <c r="AV1515" t="str">
        <f t="shared" si="50"/>
        <v/>
      </c>
    </row>
    <row r="1516" spans="1:48" x14ac:dyDescent="0.25">
      <c r="A1516" t="s">
        <v>120</v>
      </c>
      <c r="B1516">
        <v>9</v>
      </c>
      <c r="C1516">
        <v>1</v>
      </c>
      <c r="D1516">
        <v>1</v>
      </c>
      <c r="E1516">
        <v>0</v>
      </c>
      <c r="F1516">
        <v>26</v>
      </c>
      <c r="G1516">
        <f>טבלה20[[#This Row],[LengthofCycle]]+1</f>
        <v>27</v>
      </c>
      <c r="H1516" t="str">
        <f>IF(טבלה20[[#This Row],[CycleNumber]]&gt;2,IF(AND(טבלה20[[#This Row],[LengthofCycle]]-F1515=F1515-F1514,טבלה20[[#This Row],[LengthofCycle]]-F1515&lt;&gt;0),1,""),"")</f>
        <v/>
      </c>
      <c r="I1516" t="str">
        <f>IF(טבלה20[[#This Row],[דילוג]]=1,SUM(H1516:H1517),"")</f>
        <v/>
      </c>
      <c r="J1516" t="str">
        <f>IF(AND(טבלה20[[#This Row],[CycleNumber]]&gt;B1515,טבלה20[[#This Row],[CycleNumber]]&gt;2),IF(טבלה20[[#This Row],[דילוג]]=1,טבלה20[[#This Row],[LengthofCycle]]-F1515,J1515),"")</f>
        <v/>
      </c>
      <c r="K1516">
        <f>IF(AND(טבלה20[[#This Row],[CycleNumber]]&gt;B1515,טבלה20[[#This Row],[CycleNumber]]&gt;2),IF(טבלה20[[#This Row],[דילוג]]=1,1,IF(MAX(K1514:K1515)=1,1,IF(טבלה20[[#This Row],[LengthofCycle]]-F1515&lt;&gt;טבלה20[[#This Row],[הפרש קבוע אחרון]],0,""))),"")</f>
        <v>0</v>
      </c>
      <c r="L1516" t="str">
        <f>IF(טבלה20[[#This Row],[CycleNumber]]&lt;3,"",IF(טבלה20[[#This Row],[דילוג]]=1,1,IF(L1515="","",IF(טבלה20[[#This Row],[LengthofCycle]]-F1515=טבלה20[[#This Row],[הפרש קבוע אחרון]],1,IF(L1515+1&gt;3,"",L1515+1)))))</f>
        <v/>
      </c>
      <c r="M1516" t="str">
        <f>IF(AND(טבלה20[[#This Row],[פעילות]]=1,L1517=2,L1518=1,B1518&gt;טבלה20[[#This Row],[CycleNumber]]),1,"")</f>
        <v/>
      </c>
      <c r="N1516" t="str">
        <f>IF(AND(טבלה20[[#This Row],[האם יש לאישה וסת דילוג?]]=1,טבלה20[[#This Row],[CycleNumber]]&gt;5),IF(AND(טבלה20[[#This Row],[LengthofCycle]]=F1513,F1515=F1512,F1514=F1511),1,""),"")</f>
        <v/>
      </c>
      <c r="O1516" t="str">
        <f>IF(OR(טבלה20[[#This Row],[פעילות]]="",L1515=""),"",IF(טבלה20[[#This Row],[פעילות]]=1,1,0))</f>
        <v/>
      </c>
      <c r="P1516" t="str">
        <f>IF(AND(טבלה20[[#This Row],[הפרש קבוע אחרון]]&lt;&gt;"",טבלה20[[#This Row],[CycleNumber]]&lt;B1517,B1517&lt;&gt;"",טבלה20[[#This Row],[פעילות]]&lt;4),IF(F1517-טבלה20[[#This Row],[LengthofCycle]]=טבלה20[[#This Row],[הפרש קבוע אחרון]],1,0),"")</f>
        <v/>
      </c>
      <c r="Q1516" s="14" t="str">
        <f>IF(טבלה20[[#This Row],[פעילות]]="","",IF(OR(Q1515="",AND(טבלה20[[#This Row],[דילוג]]=1,L1515=3)),1,Q1515+1))</f>
        <v/>
      </c>
      <c r="R1516" s="14" t="str">
        <f>IF(AND(טבלה20[[#This Row],[מחזורי פעילות]]=3,H1517=1,טבלה20[[#This Row],[הפרש קבוע אחרון]]&lt;&gt;J1517),1,"")</f>
        <v/>
      </c>
      <c r="S1516" s="14" t="str">
        <f>IF(AND(טבלה20[[#This Row],[מחזורי פעילות]]=3,H1517=1,טבלה20[[#This Row],[הפרש קבוע אחרון]]=J1517),1,"")</f>
        <v/>
      </c>
      <c r="T1516" s="14" t="str">
        <f>IF(AND(טבלה20[[#This Row],[דילוג]]=1,טבלה20[[#This Row],[הפרש קבוע אחרון]]=J1515,טבלה20[[#This Row],[מחזורי פעילות]]&gt;1),1,"")</f>
        <v/>
      </c>
      <c r="U1516" s="14" t="str">
        <f>IF(OR(AND(טבלה20[[#This Row],[מחזורי פעילות]]&lt;&gt;"",Q1517=""),AND(טבלה20[[#This Row],[פעילות]]=3,Q1517=1)),טבלה20[[#This Row],[מחזורי פעילות]],"")</f>
        <v/>
      </c>
      <c r="V1516" s="14" t="str">
        <f>IF(טבלה20[[#This Row],[באיזה מחזור נעקר אחרי קביעה?]]&lt;&gt;"",1,"")</f>
        <v/>
      </c>
      <c r="W1516" s="14" t="str">
        <f>IF(AND(טבלה20[[#This Row],[באיזה מחזור נעקר אחרי קביעה?]]&lt;&gt;"",טבלה20[[#This Row],[CycleNumber]]&gt;B1517),טבלה20[[#This Row],[באיזה מחזור נעקר אחרי קביעה?]],"")</f>
        <v/>
      </c>
      <c r="X1516" s="14" t="str">
        <f>IF(AND(טבלה20[[#This Row],[הפרש קבוע אחרון]]&lt;&gt;"",J1515=""),טבלה20[[#This Row],[CycleNumber]],"")</f>
        <v/>
      </c>
      <c r="Y1516" s="14" t="str">
        <f>IF(OR(טבלה20[[#This Row],[CycleNumber]]&gt;B1517,B1517=""),טבלה20[[#This Row],[CycleNumber]],"")</f>
        <v/>
      </c>
      <c r="Z151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6" t="s">
        <v>120</v>
      </c>
      <c r="AS1516">
        <v>8</v>
      </c>
      <c r="AT1516">
        <v>30</v>
      </c>
      <c r="AU1516">
        <f t="shared" si="49"/>
        <v>0</v>
      </c>
      <c r="AV1516" t="str">
        <f t="shared" si="50"/>
        <v/>
      </c>
    </row>
    <row r="1517" spans="1:48" x14ac:dyDescent="0.25">
      <c r="A1517" t="s">
        <v>120</v>
      </c>
      <c r="B1517">
        <v>10</v>
      </c>
      <c r="C1517">
        <v>1</v>
      </c>
      <c r="D1517">
        <v>1</v>
      </c>
      <c r="E1517">
        <v>0</v>
      </c>
      <c r="F1517">
        <v>43</v>
      </c>
      <c r="G1517">
        <f>טבלה20[[#This Row],[LengthofCycle]]+1</f>
        <v>44</v>
      </c>
      <c r="H1517" t="str">
        <f>IF(טבלה20[[#This Row],[CycleNumber]]&gt;2,IF(AND(טבלה20[[#This Row],[LengthofCycle]]-F1516=F1516-F1515,טבלה20[[#This Row],[LengthofCycle]]-F1516&lt;&gt;0),1,""),"")</f>
        <v/>
      </c>
      <c r="I1517" t="str">
        <f>IF(טבלה20[[#This Row],[דילוג]]=1,SUM(H1517:H1518),"")</f>
        <v/>
      </c>
      <c r="J1517" t="str">
        <f>IF(AND(טבלה20[[#This Row],[CycleNumber]]&gt;B1516,טבלה20[[#This Row],[CycleNumber]]&gt;2),IF(טבלה20[[#This Row],[דילוג]]=1,טבלה20[[#This Row],[LengthofCycle]]-F1516,J1516),"")</f>
        <v/>
      </c>
      <c r="K1517">
        <f>IF(AND(טבלה20[[#This Row],[CycleNumber]]&gt;B1516,טבלה20[[#This Row],[CycleNumber]]&gt;2),IF(טבלה20[[#This Row],[דילוג]]=1,1,IF(MAX(K1515:K1516)=1,1,IF(טבלה20[[#This Row],[LengthofCycle]]-F1516&lt;&gt;טבלה20[[#This Row],[הפרש קבוע אחרון]],0,""))),"")</f>
        <v>0</v>
      </c>
      <c r="L1517" t="str">
        <f>IF(טבלה20[[#This Row],[CycleNumber]]&lt;3,"",IF(טבלה20[[#This Row],[דילוג]]=1,1,IF(L1516="","",IF(טבלה20[[#This Row],[LengthofCycle]]-F1516=טבלה20[[#This Row],[הפרש קבוע אחרון]],1,IF(L1516+1&gt;3,"",L1516+1)))))</f>
        <v/>
      </c>
      <c r="M1517" t="str">
        <f>IF(AND(טבלה20[[#This Row],[פעילות]]=1,L1518=2,L1519=1,B1519&gt;טבלה20[[#This Row],[CycleNumber]]),1,"")</f>
        <v/>
      </c>
      <c r="N1517" t="str">
        <f>IF(AND(טבלה20[[#This Row],[האם יש לאישה וסת דילוג?]]=1,טבלה20[[#This Row],[CycleNumber]]&gt;5),IF(AND(טבלה20[[#This Row],[LengthofCycle]]=F1514,F1516=F1513,F1515=F1512),1,""),"")</f>
        <v/>
      </c>
      <c r="O1517" t="str">
        <f>IF(OR(טבלה20[[#This Row],[פעילות]]="",L1516=""),"",IF(טבלה20[[#This Row],[פעילות]]=1,1,0))</f>
        <v/>
      </c>
      <c r="P1517" t="str">
        <f>IF(AND(טבלה20[[#This Row],[הפרש קבוע אחרון]]&lt;&gt;"",טבלה20[[#This Row],[CycleNumber]]&lt;B1518,B1518&lt;&gt;"",טבלה20[[#This Row],[פעילות]]&lt;4),IF(F1518-טבלה20[[#This Row],[LengthofCycle]]=טבלה20[[#This Row],[הפרש קבוע אחרון]],1,0),"")</f>
        <v/>
      </c>
      <c r="Q1517" s="14" t="str">
        <f>IF(טבלה20[[#This Row],[פעילות]]="","",IF(OR(Q1516="",AND(טבלה20[[#This Row],[דילוג]]=1,L1516=3)),1,Q1516+1))</f>
        <v/>
      </c>
      <c r="R1517" s="14" t="str">
        <f>IF(AND(טבלה20[[#This Row],[מחזורי פעילות]]=3,H1518=1,טבלה20[[#This Row],[הפרש קבוע אחרון]]&lt;&gt;J1518),1,"")</f>
        <v/>
      </c>
      <c r="S1517" s="14" t="str">
        <f>IF(AND(טבלה20[[#This Row],[מחזורי פעילות]]=3,H1518=1,טבלה20[[#This Row],[הפרש קבוע אחרון]]=J1518),1,"")</f>
        <v/>
      </c>
      <c r="T1517" s="14" t="str">
        <f>IF(AND(טבלה20[[#This Row],[דילוג]]=1,טבלה20[[#This Row],[הפרש קבוע אחרון]]=J1516,טבלה20[[#This Row],[מחזורי פעילות]]&gt;1),1,"")</f>
        <v/>
      </c>
      <c r="U1517" s="14" t="str">
        <f>IF(OR(AND(טבלה20[[#This Row],[מחזורי פעילות]]&lt;&gt;"",Q1518=""),AND(טבלה20[[#This Row],[פעילות]]=3,Q1518=1)),טבלה20[[#This Row],[מחזורי פעילות]],"")</f>
        <v/>
      </c>
      <c r="V1517" s="14" t="str">
        <f>IF(טבלה20[[#This Row],[באיזה מחזור נעקר אחרי קביעה?]]&lt;&gt;"",1,"")</f>
        <v/>
      </c>
      <c r="W1517" s="14" t="str">
        <f>IF(AND(טבלה20[[#This Row],[באיזה מחזור נעקר אחרי קביעה?]]&lt;&gt;"",טבלה20[[#This Row],[CycleNumber]]&gt;B1518),טבלה20[[#This Row],[באיזה מחזור נעקר אחרי קביעה?]],"")</f>
        <v/>
      </c>
      <c r="X1517" s="14" t="str">
        <f>IF(AND(טבלה20[[#This Row],[הפרש קבוע אחרון]]&lt;&gt;"",J1516=""),טבלה20[[#This Row],[CycleNumber]],"")</f>
        <v/>
      </c>
      <c r="Y1517" s="14" t="str">
        <f>IF(OR(טבלה20[[#This Row],[CycleNumber]]&gt;B1518,B1518=""),טבלה20[[#This Row],[CycleNumber]],"")</f>
        <v/>
      </c>
      <c r="Z151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7" t="s">
        <v>120</v>
      </c>
      <c r="AS1517">
        <v>9</v>
      </c>
      <c r="AT1517">
        <v>26</v>
      </c>
      <c r="AU1517">
        <f t="shared" si="49"/>
        <v>0</v>
      </c>
      <c r="AV1517" t="str">
        <f t="shared" si="50"/>
        <v/>
      </c>
    </row>
    <row r="1518" spans="1:48" x14ac:dyDescent="0.25">
      <c r="A1518" t="s">
        <v>120</v>
      </c>
      <c r="B1518">
        <v>11</v>
      </c>
      <c r="C1518">
        <v>1</v>
      </c>
      <c r="D1518">
        <v>1</v>
      </c>
      <c r="E1518">
        <v>0</v>
      </c>
      <c r="F1518">
        <v>36</v>
      </c>
      <c r="G1518">
        <f>טבלה20[[#This Row],[LengthofCycle]]+1</f>
        <v>37</v>
      </c>
      <c r="H1518" t="str">
        <f>IF(טבלה20[[#This Row],[CycleNumber]]&gt;2,IF(AND(טבלה20[[#This Row],[LengthofCycle]]-F1517=F1517-F1516,טבלה20[[#This Row],[LengthofCycle]]-F1517&lt;&gt;0),1,""),"")</f>
        <v/>
      </c>
      <c r="I1518" t="str">
        <f>IF(טבלה20[[#This Row],[דילוג]]=1,SUM(H1518:H1519),"")</f>
        <v/>
      </c>
      <c r="J1518" t="str">
        <f>IF(AND(טבלה20[[#This Row],[CycleNumber]]&gt;B1517,טבלה20[[#This Row],[CycleNumber]]&gt;2),IF(טבלה20[[#This Row],[דילוג]]=1,טבלה20[[#This Row],[LengthofCycle]]-F1517,J1517),"")</f>
        <v/>
      </c>
      <c r="K1518">
        <f>IF(AND(טבלה20[[#This Row],[CycleNumber]]&gt;B1517,טבלה20[[#This Row],[CycleNumber]]&gt;2),IF(טבלה20[[#This Row],[דילוג]]=1,1,IF(MAX(K1516:K1517)=1,1,IF(טבלה20[[#This Row],[LengthofCycle]]-F1517&lt;&gt;טבלה20[[#This Row],[הפרש קבוע אחרון]],0,""))),"")</f>
        <v>0</v>
      </c>
      <c r="L1518" t="str">
        <f>IF(טבלה20[[#This Row],[CycleNumber]]&lt;3,"",IF(טבלה20[[#This Row],[דילוג]]=1,1,IF(L1517="","",IF(טבלה20[[#This Row],[LengthofCycle]]-F1517=טבלה20[[#This Row],[הפרש קבוע אחרון]],1,IF(L1517+1&gt;3,"",L1517+1)))))</f>
        <v/>
      </c>
      <c r="M1518" t="str">
        <f>IF(AND(טבלה20[[#This Row],[פעילות]]=1,L1519=2,L1520=1,B1520&gt;טבלה20[[#This Row],[CycleNumber]]),1,"")</f>
        <v/>
      </c>
      <c r="N1518" t="str">
        <f>IF(AND(טבלה20[[#This Row],[האם יש לאישה וסת דילוג?]]=1,טבלה20[[#This Row],[CycleNumber]]&gt;5),IF(AND(טבלה20[[#This Row],[LengthofCycle]]=F1515,F1517=F1514,F1516=F1513),1,""),"")</f>
        <v/>
      </c>
      <c r="O1518" t="str">
        <f>IF(OR(טבלה20[[#This Row],[פעילות]]="",L1517=""),"",IF(טבלה20[[#This Row],[פעילות]]=1,1,0))</f>
        <v/>
      </c>
      <c r="P1518" t="str">
        <f>IF(AND(טבלה20[[#This Row],[הפרש קבוע אחרון]]&lt;&gt;"",טבלה20[[#This Row],[CycleNumber]]&lt;B1519,B1519&lt;&gt;"",טבלה20[[#This Row],[פעילות]]&lt;4),IF(F1519-טבלה20[[#This Row],[LengthofCycle]]=טבלה20[[#This Row],[הפרש קבוע אחרון]],1,0),"")</f>
        <v/>
      </c>
      <c r="Q1518" s="14" t="str">
        <f>IF(טבלה20[[#This Row],[פעילות]]="","",IF(OR(Q1517="",AND(טבלה20[[#This Row],[דילוג]]=1,L1517=3)),1,Q1517+1))</f>
        <v/>
      </c>
      <c r="R1518" s="14" t="str">
        <f>IF(AND(טבלה20[[#This Row],[מחזורי פעילות]]=3,H1519=1,טבלה20[[#This Row],[הפרש קבוע אחרון]]&lt;&gt;J1519),1,"")</f>
        <v/>
      </c>
      <c r="S1518" s="14" t="str">
        <f>IF(AND(טבלה20[[#This Row],[מחזורי פעילות]]=3,H1519=1,טבלה20[[#This Row],[הפרש קבוע אחרון]]=J1519),1,"")</f>
        <v/>
      </c>
      <c r="T1518" s="14" t="str">
        <f>IF(AND(טבלה20[[#This Row],[דילוג]]=1,טבלה20[[#This Row],[הפרש קבוע אחרון]]=J1517,טבלה20[[#This Row],[מחזורי פעילות]]&gt;1),1,"")</f>
        <v/>
      </c>
      <c r="U1518" s="14" t="str">
        <f>IF(OR(AND(טבלה20[[#This Row],[מחזורי פעילות]]&lt;&gt;"",Q1519=""),AND(טבלה20[[#This Row],[פעילות]]=3,Q1519=1)),טבלה20[[#This Row],[מחזורי פעילות]],"")</f>
        <v/>
      </c>
      <c r="V1518" s="14" t="str">
        <f>IF(טבלה20[[#This Row],[באיזה מחזור נעקר אחרי קביעה?]]&lt;&gt;"",1,"")</f>
        <v/>
      </c>
      <c r="W1518" s="14" t="str">
        <f>IF(AND(טבלה20[[#This Row],[באיזה מחזור נעקר אחרי קביעה?]]&lt;&gt;"",טבלה20[[#This Row],[CycleNumber]]&gt;B1519),טבלה20[[#This Row],[באיזה מחזור נעקר אחרי קביעה?]],"")</f>
        <v/>
      </c>
      <c r="X1518" s="14" t="str">
        <f>IF(AND(טבלה20[[#This Row],[הפרש קבוע אחרון]]&lt;&gt;"",J1517=""),טבלה20[[#This Row],[CycleNumber]],"")</f>
        <v/>
      </c>
      <c r="Y1518" s="14" t="str">
        <f>IF(OR(טבלה20[[#This Row],[CycleNumber]]&gt;B1519,B1519=""),טבלה20[[#This Row],[CycleNumber]],"")</f>
        <v/>
      </c>
      <c r="Z151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8" t="s">
        <v>120</v>
      </c>
      <c r="AS1518">
        <v>10</v>
      </c>
      <c r="AT1518">
        <v>43</v>
      </c>
      <c r="AU1518">
        <f t="shared" si="49"/>
        <v>0</v>
      </c>
      <c r="AV1518" t="str">
        <f t="shared" si="50"/>
        <v/>
      </c>
    </row>
    <row r="1519" spans="1:48" x14ac:dyDescent="0.25">
      <c r="A1519" t="s">
        <v>120</v>
      </c>
      <c r="B1519">
        <v>12</v>
      </c>
      <c r="C1519">
        <v>1</v>
      </c>
      <c r="D1519">
        <v>1</v>
      </c>
      <c r="E1519">
        <v>0</v>
      </c>
      <c r="F1519">
        <v>35</v>
      </c>
      <c r="G1519">
        <f>טבלה20[[#This Row],[LengthofCycle]]+1</f>
        <v>36</v>
      </c>
      <c r="H1519" t="str">
        <f>IF(טבלה20[[#This Row],[CycleNumber]]&gt;2,IF(AND(טבלה20[[#This Row],[LengthofCycle]]-F1518=F1518-F1517,טבלה20[[#This Row],[LengthofCycle]]-F1518&lt;&gt;0),1,""),"")</f>
        <v/>
      </c>
      <c r="I1519" t="str">
        <f>IF(טבלה20[[#This Row],[דילוג]]=1,SUM(H1519:H1520),"")</f>
        <v/>
      </c>
      <c r="J1519" t="str">
        <f>IF(AND(טבלה20[[#This Row],[CycleNumber]]&gt;B1518,טבלה20[[#This Row],[CycleNumber]]&gt;2),IF(טבלה20[[#This Row],[דילוג]]=1,טבלה20[[#This Row],[LengthofCycle]]-F1518,J1518),"")</f>
        <v/>
      </c>
      <c r="K1519">
        <f>IF(AND(טבלה20[[#This Row],[CycleNumber]]&gt;B1518,טבלה20[[#This Row],[CycleNumber]]&gt;2),IF(טבלה20[[#This Row],[דילוג]]=1,1,IF(MAX(K1517:K1518)=1,1,IF(טבלה20[[#This Row],[LengthofCycle]]-F1518&lt;&gt;טבלה20[[#This Row],[הפרש קבוע אחרון]],0,""))),"")</f>
        <v>0</v>
      </c>
      <c r="L1519" t="str">
        <f>IF(טבלה20[[#This Row],[CycleNumber]]&lt;3,"",IF(טבלה20[[#This Row],[דילוג]]=1,1,IF(L1518="","",IF(טבלה20[[#This Row],[LengthofCycle]]-F1518=טבלה20[[#This Row],[הפרש קבוע אחרון]],1,IF(L1518+1&gt;3,"",L1518+1)))))</f>
        <v/>
      </c>
      <c r="M1519" t="str">
        <f>IF(AND(טבלה20[[#This Row],[פעילות]]=1,L1520=2,L1521=1,B1521&gt;טבלה20[[#This Row],[CycleNumber]]),1,"")</f>
        <v/>
      </c>
      <c r="N1519" t="str">
        <f>IF(AND(טבלה20[[#This Row],[האם יש לאישה וסת דילוג?]]=1,טבלה20[[#This Row],[CycleNumber]]&gt;5),IF(AND(טבלה20[[#This Row],[LengthofCycle]]=F1516,F1518=F1515,F1517=F1514),1,""),"")</f>
        <v/>
      </c>
      <c r="O1519" t="str">
        <f>IF(OR(טבלה20[[#This Row],[פעילות]]="",L1518=""),"",IF(טבלה20[[#This Row],[פעילות]]=1,1,0))</f>
        <v/>
      </c>
      <c r="P1519" t="str">
        <f>IF(AND(טבלה20[[#This Row],[הפרש קבוע אחרון]]&lt;&gt;"",טבלה20[[#This Row],[CycleNumber]]&lt;B1520,B1520&lt;&gt;"",טבלה20[[#This Row],[פעילות]]&lt;4),IF(F1520-טבלה20[[#This Row],[LengthofCycle]]=טבלה20[[#This Row],[הפרש קבוע אחרון]],1,0),"")</f>
        <v/>
      </c>
      <c r="Q1519" s="14" t="str">
        <f>IF(טבלה20[[#This Row],[פעילות]]="","",IF(OR(Q1518="",AND(טבלה20[[#This Row],[דילוג]]=1,L1518=3)),1,Q1518+1))</f>
        <v/>
      </c>
      <c r="R1519" s="14" t="str">
        <f>IF(AND(טבלה20[[#This Row],[מחזורי פעילות]]=3,H1520=1,טבלה20[[#This Row],[הפרש קבוע אחרון]]&lt;&gt;J1520),1,"")</f>
        <v/>
      </c>
      <c r="S1519" s="14" t="str">
        <f>IF(AND(טבלה20[[#This Row],[מחזורי פעילות]]=3,H1520=1,טבלה20[[#This Row],[הפרש קבוע אחרון]]=J1520),1,"")</f>
        <v/>
      </c>
      <c r="T1519" s="14" t="str">
        <f>IF(AND(טבלה20[[#This Row],[דילוג]]=1,טבלה20[[#This Row],[הפרש קבוע אחרון]]=J1518,טבלה20[[#This Row],[מחזורי פעילות]]&gt;1),1,"")</f>
        <v/>
      </c>
      <c r="U1519" s="14" t="str">
        <f>IF(OR(AND(טבלה20[[#This Row],[מחזורי פעילות]]&lt;&gt;"",Q1520=""),AND(טבלה20[[#This Row],[פעילות]]=3,Q1520=1)),טבלה20[[#This Row],[מחזורי פעילות]],"")</f>
        <v/>
      </c>
      <c r="V1519" s="14" t="str">
        <f>IF(טבלה20[[#This Row],[באיזה מחזור נעקר אחרי קביעה?]]&lt;&gt;"",1,"")</f>
        <v/>
      </c>
      <c r="W1519" s="14" t="str">
        <f>IF(AND(טבלה20[[#This Row],[באיזה מחזור נעקר אחרי קביעה?]]&lt;&gt;"",טבלה20[[#This Row],[CycleNumber]]&gt;B1520),טבלה20[[#This Row],[באיזה מחזור נעקר אחרי קביעה?]],"")</f>
        <v/>
      </c>
      <c r="X1519" s="14" t="str">
        <f>IF(AND(טבלה20[[#This Row],[הפרש קבוע אחרון]]&lt;&gt;"",J1518=""),טבלה20[[#This Row],[CycleNumber]],"")</f>
        <v/>
      </c>
      <c r="Y1519" s="14">
        <f>IF(OR(טבלה20[[#This Row],[CycleNumber]]&gt;B1520,B1520=""),טבלה20[[#This Row],[CycleNumber]],"")</f>
        <v>12</v>
      </c>
      <c r="Z151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19" t="s">
        <v>120</v>
      </c>
      <c r="AS1519">
        <v>11</v>
      </c>
      <c r="AT1519">
        <v>36</v>
      </c>
      <c r="AU1519">
        <f t="shared" si="49"/>
        <v>0</v>
      </c>
      <c r="AV1519" t="str">
        <f t="shared" si="50"/>
        <v/>
      </c>
    </row>
    <row r="1520" spans="1:48" x14ac:dyDescent="0.25">
      <c r="A1520" t="s">
        <v>22</v>
      </c>
      <c r="B1520">
        <v>1</v>
      </c>
      <c r="C1520">
        <v>0</v>
      </c>
      <c r="D1520">
        <v>1</v>
      </c>
      <c r="E1520">
        <v>0</v>
      </c>
      <c r="F1520">
        <v>35</v>
      </c>
      <c r="G1520">
        <f>טבלה20[[#This Row],[LengthofCycle]]+1</f>
        <v>36</v>
      </c>
      <c r="H1520" t="str">
        <f>IF(טבלה20[[#This Row],[CycleNumber]]&gt;2,IF(AND(טבלה20[[#This Row],[LengthofCycle]]-F1519=F1519-F1518,טבלה20[[#This Row],[LengthofCycle]]-F1519&lt;&gt;0),1,""),"")</f>
        <v/>
      </c>
      <c r="I1520" t="str">
        <f>IF(טבלה20[[#This Row],[דילוג]]=1,SUM(H1520:H1521),"")</f>
        <v/>
      </c>
      <c r="J1520" t="str">
        <f>IF(AND(טבלה20[[#This Row],[CycleNumber]]&gt;B1519,טבלה20[[#This Row],[CycleNumber]]&gt;2),IF(טבלה20[[#This Row],[דילוג]]=1,טבלה20[[#This Row],[LengthofCycle]]-F1519,J1519),"")</f>
        <v/>
      </c>
      <c r="K1520" t="str">
        <f>IF(AND(טבלה20[[#This Row],[CycleNumber]]&gt;B1519,טבלה20[[#This Row],[CycleNumber]]&gt;2),IF(טבלה20[[#This Row],[דילוג]]=1,1,IF(MAX(K1518:K1519)=1,1,IF(טבלה20[[#This Row],[LengthofCycle]]-F1519&lt;&gt;טבלה20[[#This Row],[הפרש קבוע אחרון]],0,""))),"")</f>
        <v/>
      </c>
      <c r="L1520" t="str">
        <f>IF(טבלה20[[#This Row],[CycleNumber]]&lt;3,"",IF(טבלה20[[#This Row],[דילוג]]=1,1,IF(L1519="","",IF(טבלה20[[#This Row],[LengthofCycle]]-F1519=טבלה20[[#This Row],[הפרש קבוע אחרון]],1,IF(L1519+1&gt;3,"",L1519+1)))))</f>
        <v/>
      </c>
      <c r="M1520" t="str">
        <f>IF(AND(טבלה20[[#This Row],[פעילות]]=1,L1521=2,L1522=1,B1522&gt;טבלה20[[#This Row],[CycleNumber]]),1,"")</f>
        <v/>
      </c>
      <c r="N1520" t="str">
        <f>IF(AND(טבלה20[[#This Row],[האם יש לאישה וסת דילוג?]]=1,טבלה20[[#This Row],[CycleNumber]]&gt;5),IF(AND(טבלה20[[#This Row],[LengthofCycle]]=F1517,F1519=F1516,F1518=F1515),1,""),"")</f>
        <v/>
      </c>
      <c r="O1520" t="str">
        <f>IF(OR(טבלה20[[#This Row],[פעילות]]="",L1519=""),"",IF(טבלה20[[#This Row],[פעילות]]=1,1,0))</f>
        <v/>
      </c>
      <c r="P1520" t="str">
        <f>IF(AND(טבלה20[[#This Row],[הפרש קבוע אחרון]]&lt;&gt;"",טבלה20[[#This Row],[CycleNumber]]&lt;B1521,B1521&lt;&gt;"",טבלה20[[#This Row],[פעילות]]&lt;4),IF(F1521-טבלה20[[#This Row],[LengthofCycle]]=טבלה20[[#This Row],[הפרש קבוע אחרון]],1,0),"")</f>
        <v/>
      </c>
      <c r="Q1520" s="14" t="str">
        <f>IF(טבלה20[[#This Row],[פעילות]]="","",IF(OR(Q1519="",AND(טבלה20[[#This Row],[דילוג]]=1,L1519=3)),1,Q1519+1))</f>
        <v/>
      </c>
      <c r="R1520" s="14" t="str">
        <f>IF(AND(טבלה20[[#This Row],[מחזורי פעילות]]=3,H1521=1,טבלה20[[#This Row],[הפרש קבוע אחרון]]&lt;&gt;J1521),1,"")</f>
        <v/>
      </c>
      <c r="S1520" s="14" t="str">
        <f>IF(AND(טבלה20[[#This Row],[מחזורי פעילות]]=3,H1521=1,טבלה20[[#This Row],[הפרש קבוע אחרון]]=J1521),1,"")</f>
        <v/>
      </c>
      <c r="T1520" s="14" t="str">
        <f>IF(AND(טבלה20[[#This Row],[דילוג]]=1,טבלה20[[#This Row],[הפרש קבוע אחרון]]=J1519,טבלה20[[#This Row],[מחזורי פעילות]]&gt;1),1,"")</f>
        <v/>
      </c>
      <c r="U1520" s="14" t="str">
        <f>IF(OR(AND(טבלה20[[#This Row],[מחזורי פעילות]]&lt;&gt;"",Q1521=""),AND(טבלה20[[#This Row],[פעילות]]=3,Q1521=1)),טבלה20[[#This Row],[מחזורי פעילות]],"")</f>
        <v/>
      </c>
      <c r="V1520" s="14" t="str">
        <f>IF(טבלה20[[#This Row],[באיזה מחזור נעקר אחרי קביעה?]]&lt;&gt;"",1,"")</f>
        <v/>
      </c>
      <c r="W1520" s="14" t="str">
        <f>IF(AND(טבלה20[[#This Row],[באיזה מחזור נעקר אחרי קביעה?]]&lt;&gt;"",טבלה20[[#This Row],[CycleNumber]]&gt;B1521),טבלה20[[#This Row],[באיזה מחזור נעקר אחרי קביעה?]],"")</f>
        <v/>
      </c>
      <c r="X1520" s="14" t="str">
        <f>IF(AND(טבלה20[[#This Row],[הפרש קבוע אחרון]]&lt;&gt;"",J1519=""),טבלה20[[#This Row],[CycleNumber]],"")</f>
        <v/>
      </c>
      <c r="Y1520" s="14" t="str">
        <f>IF(OR(טבלה20[[#This Row],[CycleNumber]]&gt;B1521,B1521=""),טבלה20[[#This Row],[CycleNumber]],"")</f>
        <v/>
      </c>
      <c r="Z152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0" t="s">
        <v>120</v>
      </c>
      <c r="AS1520">
        <v>12</v>
      </c>
      <c r="AT1520">
        <v>35</v>
      </c>
      <c r="AU1520">
        <f t="shared" si="49"/>
        <v>0</v>
      </c>
      <c r="AV1520" t="str">
        <f t="shared" si="50"/>
        <v/>
      </c>
    </row>
    <row r="1521" spans="1:48" x14ac:dyDescent="0.25">
      <c r="A1521" t="s">
        <v>22</v>
      </c>
      <c r="B1521">
        <v>2</v>
      </c>
      <c r="C1521">
        <v>0</v>
      </c>
      <c r="D1521">
        <v>1</v>
      </c>
      <c r="E1521">
        <v>0</v>
      </c>
      <c r="F1521">
        <v>34</v>
      </c>
      <c r="G1521">
        <f>טבלה20[[#This Row],[LengthofCycle]]+1</f>
        <v>35</v>
      </c>
      <c r="H1521" t="str">
        <f>IF(טבלה20[[#This Row],[CycleNumber]]&gt;2,IF(AND(טבלה20[[#This Row],[LengthofCycle]]-F1520=F1520-F1519,טבלה20[[#This Row],[LengthofCycle]]-F1520&lt;&gt;0),1,""),"")</f>
        <v/>
      </c>
      <c r="I1521" t="str">
        <f>IF(טבלה20[[#This Row],[דילוג]]=1,SUM(H1521:H1522),"")</f>
        <v/>
      </c>
      <c r="J1521" t="str">
        <f>IF(AND(טבלה20[[#This Row],[CycleNumber]]&gt;B1520,טבלה20[[#This Row],[CycleNumber]]&gt;2),IF(טבלה20[[#This Row],[דילוג]]=1,טבלה20[[#This Row],[LengthofCycle]]-F1520,J1520),"")</f>
        <v/>
      </c>
      <c r="K1521" t="str">
        <f>IF(AND(טבלה20[[#This Row],[CycleNumber]]&gt;B1520,טבלה20[[#This Row],[CycleNumber]]&gt;2),IF(טבלה20[[#This Row],[דילוג]]=1,1,IF(MAX(K1519:K1520)=1,1,IF(טבלה20[[#This Row],[LengthofCycle]]-F1520&lt;&gt;טבלה20[[#This Row],[הפרש קבוע אחרון]],0,""))),"")</f>
        <v/>
      </c>
      <c r="L1521" t="str">
        <f>IF(טבלה20[[#This Row],[CycleNumber]]&lt;3,"",IF(טבלה20[[#This Row],[דילוג]]=1,1,IF(L1520="","",IF(טבלה20[[#This Row],[LengthofCycle]]-F1520=טבלה20[[#This Row],[הפרש קבוע אחרון]],1,IF(L1520+1&gt;3,"",L1520+1)))))</f>
        <v/>
      </c>
      <c r="M1521" t="str">
        <f>IF(AND(טבלה20[[#This Row],[פעילות]]=1,L1522=2,L1523=1,B1523&gt;טבלה20[[#This Row],[CycleNumber]]),1,"")</f>
        <v/>
      </c>
      <c r="N1521" t="str">
        <f>IF(AND(טבלה20[[#This Row],[האם יש לאישה וסת דילוג?]]=1,טבלה20[[#This Row],[CycleNumber]]&gt;5),IF(AND(טבלה20[[#This Row],[LengthofCycle]]=F1518,F1520=F1517,F1519=F1516),1,""),"")</f>
        <v/>
      </c>
      <c r="O1521" t="str">
        <f>IF(OR(טבלה20[[#This Row],[פעילות]]="",L1520=""),"",IF(טבלה20[[#This Row],[פעילות]]=1,1,0))</f>
        <v/>
      </c>
      <c r="P1521" t="str">
        <f>IF(AND(טבלה20[[#This Row],[הפרש קבוע אחרון]]&lt;&gt;"",טבלה20[[#This Row],[CycleNumber]]&lt;B1522,B1522&lt;&gt;"",טבלה20[[#This Row],[פעילות]]&lt;4),IF(F1522-טבלה20[[#This Row],[LengthofCycle]]=טבלה20[[#This Row],[הפרש קבוע אחרון]],1,0),"")</f>
        <v/>
      </c>
      <c r="Q1521" s="14" t="str">
        <f>IF(טבלה20[[#This Row],[פעילות]]="","",IF(OR(Q1520="",AND(טבלה20[[#This Row],[דילוג]]=1,L1520=3)),1,Q1520+1))</f>
        <v/>
      </c>
      <c r="R1521" s="14" t="str">
        <f>IF(AND(טבלה20[[#This Row],[מחזורי פעילות]]=3,H1522=1,טבלה20[[#This Row],[הפרש קבוע אחרון]]&lt;&gt;J1522),1,"")</f>
        <v/>
      </c>
      <c r="S1521" s="14" t="str">
        <f>IF(AND(טבלה20[[#This Row],[מחזורי פעילות]]=3,H1522=1,טבלה20[[#This Row],[הפרש קבוע אחרון]]=J1522),1,"")</f>
        <v/>
      </c>
      <c r="T1521" s="14" t="str">
        <f>IF(AND(טבלה20[[#This Row],[דילוג]]=1,טבלה20[[#This Row],[הפרש קבוע אחרון]]=J1520,טבלה20[[#This Row],[מחזורי פעילות]]&gt;1),1,"")</f>
        <v/>
      </c>
      <c r="U1521" s="14" t="str">
        <f>IF(OR(AND(טבלה20[[#This Row],[מחזורי פעילות]]&lt;&gt;"",Q1522=""),AND(טבלה20[[#This Row],[פעילות]]=3,Q1522=1)),טבלה20[[#This Row],[מחזורי פעילות]],"")</f>
        <v/>
      </c>
      <c r="V1521" s="14" t="str">
        <f>IF(טבלה20[[#This Row],[באיזה מחזור נעקר אחרי קביעה?]]&lt;&gt;"",1,"")</f>
        <v/>
      </c>
      <c r="W1521" s="14" t="str">
        <f>IF(AND(טבלה20[[#This Row],[באיזה מחזור נעקר אחרי קביעה?]]&lt;&gt;"",טבלה20[[#This Row],[CycleNumber]]&gt;B1522),טבלה20[[#This Row],[באיזה מחזור נעקר אחרי קביעה?]],"")</f>
        <v/>
      </c>
      <c r="X1521" s="14" t="str">
        <f>IF(AND(טבלה20[[#This Row],[הפרש קבוע אחרון]]&lt;&gt;"",J1520=""),טבלה20[[#This Row],[CycleNumber]],"")</f>
        <v/>
      </c>
      <c r="Y1521" s="14" t="str">
        <f>IF(OR(טבלה20[[#This Row],[CycleNumber]]&gt;B1522,B1522=""),טבלה20[[#This Row],[CycleNumber]],"")</f>
        <v/>
      </c>
      <c r="Z152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1" t="s">
        <v>22</v>
      </c>
      <c r="AS1521">
        <v>1</v>
      </c>
      <c r="AT1521">
        <v>35</v>
      </c>
      <c r="AU1521" t="str">
        <f t="shared" si="49"/>
        <v/>
      </c>
      <c r="AV1521" t="str">
        <f t="shared" si="50"/>
        <v/>
      </c>
    </row>
    <row r="1522" spans="1:48" x14ac:dyDescent="0.25">
      <c r="A1522" t="s">
        <v>22</v>
      </c>
      <c r="B1522">
        <v>3</v>
      </c>
      <c r="C1522">
        <v>0</v>
      </c>
      <c r="D1522">
        <v>1</v>
      </c>
      <c r="E1522">
        <v>0</v>
      </c>
      <c r="F1522">
        <v>32</v>
      </c>
      <c r="G1522">
        <f>טבלה20[[#This Row],[LengthofCycle]]+1</f>
        <v>33</v>
      </c>
      <c r="H1522" t="str">
        <f>IF(טבלה20[[#This Row],[CycleNumber]]&gt;2,IF(AND(טבלה20[[#This Row],[LengthofCycle]]-F1521=F1521-F1520,טבלה20[[#This Row],[LengthofCycle]]-F1521&lt;&gt;0),1,""),"")</f>
        <v/>
      </c>
      <c r="I1522" t="str">
        <f>IF(טבלה20[[#This Row],[דילוג]]=1,SUM(H1522:H1523),"")</f>
        <v/>
      </c>
      <c r="J1522" t="str">
        <f>IF(AND(טבלה20[[#This Row],[CycleNumber]]&gt;B1521,טבלה20[[#This Row],[CycleNumber]]&gt;2),IF(טבלה20[[#This Row],[דילוג]]=1,טבלה20[[#This Row],[LengthofCycle]]-F1521,J1521),"")</f>
        <v/>
      </c>
      <c r="K1522">
        <f>IF(AND(טבלה20[[#This Row],[CycleNumber]]&gt;B1521,טבלה20[[#This Row],[CycleNumber]]&gt;2),IF(טבלה20[[#This Row],[דילוג]]=1,1,IF(MAX(K1520:K1521)=1,1,IF(טבלה20[[#This Row],[LengthofCycle]]-F1521&lt;&gt;טבלה20[[#This Row],[הפרש קבוע אחרון]],0,""))),"")</f>
        <v>0</v>
      </c>
      <c r="L1522" t="str">
        <f>IF(טבלה20[[#This Row],[CycleNumber]]&lt;3,"",IF(טבלה20[[#This Row],[דילוג]]=1,1,IF(L1521="","",IF(טבלה20[[#This Row],[LengthofCycle]]-F1521=טבלה20[[#This Row],[הפרש קבוע אחרון]],1,IF(L1521+1&gt;3,"",L1521+1)))))</f>
        <v/>
      </c>
      <c r="M1522" t="str">
        <f>IF(AND(טבלה20[[#This Row],[פעילות]]=1,L1523=2,L1524=1,B1524&gt;טבלה20[[#This Row],[CycleNumber]]),1,"")</f>
        <v/>
      </c>
      <c r="N1522" t="str">
        <f>IF(AND(טבלה20[[#This Row],[האם יש לאישה וסת דילוג?]]=1,טבלה20[[#This Row],[CycleNumber]]&gt;5),IF(AND(טבלה20[[#This Row],[LengthofCycle]]=F1519,F1521=F1518,F1520=F1517),1,""),"")</f>
        <v/>
      </c>
      <c r="O1522" t="str">
        <f>IF(OR(טבלה20[[#This Row],[פעילות]]="",L1521=""),"",IF(טבלה20[[#This Row],[פעילות]]=1,1,0))</f>
        <v/>
      </c>
      <c r="P1522" t="str">
        <f>IF(AND(טבלה20[[#This Row],[הפרש קבוע אחרון]]&lt;&gt;"",טבלה20[[#This Row],[CycleNumber]]&lt;B1523,B1523&lt;&gt;"",טבלה20[[#This Row],[פעילות]]&lt;4),IF(F1523-טבלה20[[#This Row],[LengthofCycle]]=טבלה20[[#This Row],[הפרש קבוע אחרון]],1,0),"")</f>
        <v/>
      </c>
      <c r="Q1522" s="14" t="str">
        <f>IF(טבלה20[[#This Row],[פעילות]]="","",IF(OR(Q1521="",AND(טבלה20[[#This Row],[דילוג]]=1,L1521=3)),1,Q1521+1))</f>
        <v/>
      </c>
      <c r="R1522" s="14" t="str">
        <f>IF(AND(טבלה20[[#This Row],[מחזורי פעילות]]=3,H1523=1,טבלה20[[#This Row],[הפרש קבוע אחרון]]&lt;&gt;J1523),1,"")</f>
        <v/>
      </c>
      <c r="S1522" s="14" t="str">
        <f>IF(AND(טבלה20[[#This Row],[מחזורי פעילות]]=3,H1523=1,טבלה20[[#This Row],[הפרש קבוע אחרון]]=J1523),1,"")</f>
        <v/>
      </c>
      <c r="T1522" s="14" t="str">
        <f>IF(AND(טבלה20[[#This Row],[דילוג]]=1,טבלה20[[#This Row],[הפרש קבוע אחרון]]=J1521,טבלה20[[#This Row],[מחזורי פעילות]]&gt;1),1,"")</f>
        <v/>
      </c>
      <c r="U1522" s="14" t="str">
        <f>IF(OR(AND(טבלה20[[#This Row],[מחזורי פעילות]]&lt;&gt;"",Q1523=""),AND(טבלה20[[#This Row],[פעילות]]=3,Q1523=1)),טבלה20[[#This Row],[מחזורי פעילות]],"")</f>
        <v/>
      </c>
      <c r="V1522" s="14" t="str">
        <f>IF(טבלה20[[#This Row],[באיזה מחזור נעקר אחרי קביעה?]]&lt;&gt;"",1,"")</f>
        <v/>
      </c>
      <c r="W1522" s="14" t="str">
        <f>IF(AND(טבלה20[[#This Row],[באיזה מחזור נעקר אחרי קביעה?]]&lt;&gt;"",טבלה20[[#This Row],[CycleNumber]]&gt;B1523),טבלה20[[#This Row],[באיזה מחזור נעקר אחרי קביעה?]],"")</f>
        <v/>
      </c>
      <c r="X1522" s="14" t="str">
        <f>IF(AND(טבלה20[[#This Row],[הפרש קבוע אחרון]]&lt;&gt;"",J1521=""),טבלה20[[#This Row],[CycleNumber]],"")</f>
        <v/>
      </c>
      <c r="Y1522" s="14" t="str">
        <f>IF(OR(טבלה20[[#This Row],[CycleNumber]]&gt;B1523,B1523=""),טבלה20[[#This Row],[CycleNumber]],"")</f>
        <v/>
      </c>
      <c r="Z152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2" t="s">
        <v>22</v>
      </c>
      <c r="AS1522">
        <v>2</v>
      </c>
      <c r="AT1522">
        <v>34</v>
      </c>
      <c r="AU1522" t="str">
        <f t="shared" si="49"/>
        <v/>
      </c>
      <c r="AV1522" t="str">
        <f t="shared" si="50"/>
        <v/>
      </c>
    </row>
    <row r="1523" spans="1:48" x14ac:dyDescent="0.25">
      <c r="A1523" t="s">
        <v>22</v>
      </c>
      <c r="B1523">
        <v>4</v>
      </c>
      <c r="C1523">
        <v>0</v>
      </c>
      <c r="D1523">
        <v>1</v>
      </c>
      <c r="E1523">
        <v>0</v>
      </c>
      <c r="F1523">
        <v>29</v>
      </c>
      <c r="G1523">
        <f>טבלה20[[#This Row],[LengthofCycle]]+1</f>
        <v>30</v>
      </c>
      <c r="H1523" t="str">
        <f>IF(טבלה20[[#This Row],[CycleNumber]]&gt;2,IF(AND(טבלה20[[#This Row],[LengthofCycle]]-F1522=F1522-F1521,טבלה20[[#This Row],[LengthofCycle]]-F1522&lt;&gt;0),1,""),"")</f>
        <v/>
      </c>
      <c r="I1523" t="str">
        <f>IF(טבלה20[[#This Row],[דילוג]]=1,SUM(H1523:H1524),"")</f>
        <v/>
      </c>
      <c r="J1523" t="str">
        <f>IF(AND(טבלה20[[#This Row],[CycleNumber]]&gt;B1522,טבלה20[[#This Row],[CycleNumber]]&gt;2),IF(טבלה20[[#This Row],[דילוג]]=1,טבלה20[[#This Row],[LengthofCycle]]-F1522,J1522),"")</f>
        <v/>
      </c>
      <c r="K1523">
        <f>IF(AND(טבלה20[[#This Row],[CycleNumber]]&gt;B1522,טבלה20[[#This Row],[CycleNumber]]&gt;2),IF(טבלה20[[#This Row],[דילוג]]=1,1,IF(MAX(K1521:K1522)=1,1,IF(טבלה20[[#This Row],[LengthofCycle]]-F1522&lt;&gt;טבלה20[[#This Row],[הפרש קבוע אחרון]],0,""))),"")</f>
        <v>0</v>
      </c>
      <c r="L1523" t="str">
        <f>IF(טבלה20[[#This Row],[CycleNumber]]&lt;3,"",IF(טבלה20[[#This Row],[דילוג]]=1,1,IF(L1522="","",IF(טבלה20[[#This Row],[LengthofCycle]]-F1522=טבלה20[[#This Row],[הפרש קבוע אחרון]],1,IF(L1522+1&gt;3,"",L1522+1)))))</f>
        <v/>
      </c>
      <c r="M1523" t="str">
        <f>IF(AND(טבלה20[[#This Row],[פעילות]]=1,L1524=2,L1525=1,B1525&gt;טבלה20[[#This Row],[CycleNumber]]),1,"")</f>
        <v/>
      </c>
      <c r="N1523" t="str">
        <f>IF(AND(טבלה20[[#This Row],[האם יש לאישה וסת דילוג?]]=1,טבלה20[[#This Row],[CycleNumber]]&gt;5),IF(AND(טבלה20[[#This Row],[LengthofCycle]]=F1520,F1522=F1519,F1521=F1518),1,""),"")</f>
        <v/>
      </c>
      <c r="O1523" t="str">
        <f>IF(OR(טבלה20[[#This Row],[פעילות]]="",L1522=""),"",IF(טבלה20[[#This Row],[פעילות]]=1,1,0))</f>
        <v/>
      </c>
      <c r="P1523" t="str">
        <f>IF(AND(טבלה20[[#This Row],[הפרש קבוע אחרון]]&lt;&gt;"",טבלה20[[#This Row],[CycleNumber]]&lt;B1524,B1524&lt;&gt;"",טבלה20[[#This Row],[פעילות]]&lt;4),IF(F1524-טבלה20[[#This Row],[LengthofCycle]]=טבלה20[[#This Row],[הפרש קבוע אחרון]],1,0),"")</f>
        <v/>
      </c>
      <c r="Q1523" s="14" t="str">
        <f>IF(טבלה20[[#This Row],[פעילות]]="","",IF(OR(Q1522="",AND(טבלה20[[#This Row],[דילוג]]=1,L1522=3)),1,Q1522+1))</f>
        <v/>
      </c>
      <c r="R1523" s="14" t="str">
        <f>IF(AND(טבלה20[[#This Row],[מחזורי פעילות]]=3,H1524=1,טבלה20[[#This Row],[הפרש קבוע אחרון]]&lt;&gt;J1524),1,"")</f>
        <v/>
      </c>
      <c r="S1523" s="14" t="str">
        <f>IF(AND(טבלה20[[#This Row],[מחזורי פעילות]]=3,H1524=1,טבלה20[[#This Row],[הפרש קבוע אחרון]]=J1524),1,"")</f>
        <v/>
      </c>
      <c r="T1523" s="14" t="str">
        <f>IF(AND(טבלה20[[#This Row],[דילוג]]=1,טבלה20[[#This Row],[הפרש קבוע אחרון]]=J1522,טבלה20[[#This Row],[מחזורי פעילות]]&gt;1),1,"")</f>
        <v/>
      </c>
      <c r="U1523" s="14" t="str">
        <f>IF(OR(AND(טבלה20[[#This Row],[מחזורי פעילות]]&lt;&gt;"",Q1524=""),AND(טבלה20[[#This Row],[פעילות]]=3,Q1524=1)),טבלה20[[#This Row],[מחזורי פעילות]],"")</f>
        <v/>
      </c>
      <c r="V1523" s="14" t="str">
        <f>IF(טבלה20[[#This Row],[באיזה מחזור נעקר אחרי קביעה?]]&lt;&gt;"",1,"")</f>
        <v/>
      </c>
      <c r="W1523" s="14" t="str">
        <f>IF(AND(טבלה20[[#This Row],[באיזה מחזור נעקר אחרי קביעה?]]&lt;&gt;"",טבלה20[[#This Row],[CycleNumber]]&gt;B1524),טבלה20[[#This Row],[באיזה מחזור נעקר אחרי קביעה?]],"")</f>
        <v/>
      </c>
      <c r="X1523" s="14" t="str">
        <f>IF(AND(טבלה20[[#This Row],[הפרש קבוע אחרון]]&lt;&gt;"",J1522=""),טבלה20[[#This Row],[CycleNumber]],"")</f>
        <v/>
      </c>
      <c r="Y1523" s="14" t="str">
        <f>IF(OR(טבלה20[[#This Row],[CycleNumber]]&gt;B1524,B1524=""),טבלה20[[#This Row],[CycleNumber]],"")</f>
        <v/>
      </c>
      <c r="Z152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3" t="s">
        <v>22</v>
      </c>
      <c r="AS1523">
        <v>3</v>
      </c>
      <c r="AT1523">
        <v>32</v>
      </c>
      <c r="AU1523">
        <f t="shared" si="49"/>
        <v>0</v>
      </c>
      <c r="AV1523" t="str">
        <f t="shared" si="50"/>
        <v/>
      </c>
    </row>
    <row r="1524" spans="1:48" x14ac:dyDescent="0.25">
      <c r="A1524" t="s">
        <v>22</v>
      </c>
      <c r="B1524">
        <v>5</v>
      </c>
      <c r="C1524">
        <v>0</v>
      </c>
      <c r="D1524">
        <v>1</v>
      </c>
      <c r="E1524">
        <v>0</v>
      </c>
      <c r="F1524">
        <v>31</v>
      </c>
      <c r="G1524">
        <f>טבלה20[[#This Row],[LengthofCycle]]+1</f>
        <v>32</v>
      </c>
      <c r="H1524" t="str">
        <f>IF(טבלה20[[#This Row],[CycleNumber]]&gt;2,IF(AND(טבלה20[[#This Row],[LengthofCycle]]-F1523=F1523-F1522,טבלה20[[#This Row],[LengthofCycle]]-F1523&lt;&gt;0),1,""),"")</f>
        <v/>
      </c>
      <c r="I1524" t="str">
        <f>IF(טבלה20[[#This Row],[דילוג]]=1,SUM(H1524:H1525),"")</f>
        <v/>
      </c>
      <c r="J1524" t="str">
        <f>IF(AND(טבלה20[[#This Row],[CycleNumber]]&gt;B1523,טבלה20[[#This Row],[CycleNumber]]&gt;2),IF(טבלה20[[#This Row],[דילוג]]=1,טבלה20[[#This Row],[LengthofCycle]]-F1523,J1523),"")</f>
        <v/>
      </c>
      <c r="K1524">
        <f>IF(AND(טבלה20[[#This Row],[CycleNumber]]&gt;B1523,טבלה20[[#This Row],[CycleNumber]]&gt;2),IF(טבלה20[[#This Row],[דילוג]]=1,1,IF(MAX(K1522:K1523)=1,1,IF(טבלה20[[#This Row],[LengthofCycle]]-F1523&lt;&gt;טבלה20[[#This Row],[הפרש קבוע אחרון]],0,""))),"")</f>
        <v>0</v>
      </c>
      <c r="L1524" t="str">
        <f>IF(טבלה20[[#This Row],[CycleNumber]]&lt;3,"",IF(טבלה20[[#This Row],[דילוג]]=1,1,IF(L1523="","",IF(טבלה20[[#This Row],[LengthofCycle]]-F1523=טבלה20[[#This Row],[הפרש קבוע אחרון]],1,IF(L1523+1&gt;3,"",L1523+1)))))</f>
        <v/>
      </c>
      <c r="M1524" t="str">
        <f>IF(AND(טבלה20[[#This Row],[פעילות]]=1,L1525=2,L1526=1,B1526&gt;טבלה20[[#This Row],[CycleNumber]]),1,"")</f>
        <v/>
      </c>
      <c r="N1524" t="str">
        <f>IF(AND(טבלה20[[#This Row],[האם יש לאישה וסת דילוג?]]=1,טבלה20[[#This Row],[CycleNumber]]&gt;5),IF(AND(טבלה20[[#This Row],[LengthofCycle]]=F1521,F1523=F1520,F1522=F1519),1,""),"")</f>
        <v/>
      </c>
      <c r="O1524" t="str">
        <f>IF(OR(טבלה20[[#This Row],[פעילות]]="",L1523=""),"",IF(טבלה20[[#This Row],[פעילות]]=1,1,0))</f>
        <v/>
      </c>
      <c r="P1524" t="str">
        <f>IF(AND(טבלה20[[#This Row],[הפרש קבוע אחרון]]&lt;&gt;"",טבלה20[[#This Row],[CycleNumber]]&lt;B1525,B1525&lt;&gt;"",טבלה20[[#This Row],[פעילות]]&lt;4),IF(F1525-טבלה20[[#This Row],[LengthofCycle]]=טבלה20[[#This Row],[הפרש קבוע אחרון]],1,0),"")</f>
        <v/>
      </c>
      <c r="Q1524" s="14" t="str">
        <f>IF(טבלה20[[#This Row],[פעילות]]="","",IF(OR(Q1523="",AND(טבלה20[[#This Row],[דילוג]]=1,L1523=3)),1,Q1523+1))</f>
        <v/>
      </c>
      <c r="R1524" s="14" t="str">
        <f>IF(AND(טבלה20[[#This Row],[מחזורי פעילות]]=3,H1525=1,טבלה20[[#This Row],[הפרש קבוע אחרון]]&lt;&gt;J1525),1,"")</f>
        <v/>
      </c>
      <c r="S1524" s="14" t="str">
        <f>IF(AND(טבלה20[[#This Row],[מחזורי פעילות]]=3,H1525=1,טבלה20[[#This Row],[הפרש קבוע אחרון]]=J1525),1,"")</f>
        <v/>
      </c>
      <c r="T1524" s="14" t="str">
        <f>IF(AND(טבלה20[[#This Row],[דילוג]]=1,טבלה20[[#This Row],[הפרש קבוע אחרון]]=J1523,טבלה20[[#This Row],[מחזורי פעילות]]&gt;1),1,"")</f>
        <v/>
      </c>
      <c r="U1524" s="14" t="str">
        <f>IF(OR(AND(טבלה20[[#This Row],[מחזורי פעילות]]&lt;&gt;"",Q1525=""),AND(טבלה20[[#This Row],[פעילות]]=3,Q1525=1)),טבלה20[[#This Row],[מחזורי פעילות]],"")</f>
        <v/>
      </c>
      <c r="V1524" s="14" t="str">
        <f>IF(טבלה20[[#This Row],[באיזה מחזור נעקר אחרי קביעה?]]&lt;&gt;"",1,"")</f>
        <v/>
      </c>
      <c r="W1524" s="14" t="str">
        <f>IF(AND(טבלה20[[#This Row],[באיזה מחזור נעקר אחרי קביעה?]]&lt;&gt;"",טבלה20[[#This Row],[CycleNumber]]&gt;B1525),טבלה20[[#This Row],[באיזה מחזור נעקר אחרי קביעה?]],"")</f>
        <v/>
      </c>
      <c r="X1524" s="14" t="str">
        <f>IF(AND(טבלה20[[#This Row],[הפרש קבוע אחרון]]&lt;&gt;"",J1523=""),טבלה20[[#This Row],[CycleNumber]],"")</f>
        <v/>
      </c>
      <c r="Y1524" s="14" t="str">
        <f>IF(OR(טבלה20[[#This Row],[CycleNumber]]&gt;B1525,B1525=""),טבלה20[[#This Row],[CycleNumber]],"")</f>
        <v/>
      </c>
      <c r="Z152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4" t="s">
        <v>22</v>
      </c>
      <c r="AS1524">
        <v>4</v>
      </c>
      <c r="AT1524">
        <v>29</v>
      </c>
      <c r="AU1524">
        <f t="shared" si="49"/>
        <v>0</v>
      </c>
      <c r="AV1524" t="str">
        <f t="shared" si="50"/>
        <v/>
      </c>
    </row>
    <row r="1525" spans="1:48" x14ac:dyDescent="0.25">
      <c r="A1525" t="s">
        <v>22</v>
      </c>
      <c r="B1525">
        <v>6</v>
      </c>
      <c r="C1525">
        <v>0</v>
      </c>
      <c r="D1525">
        <v>1</v>
      </c>
      <c r="E1525">
        <v>0</v>
      </c>
      <c r="F1525">
        <v>32</v>
      </c>
      <c r="G1525">
        <f>טבלה20[[#This Row],[LengthofCycle]]+1</f>
        <v>33</v>
      </c>
      <c r="H1525" t="str">
        <f>IF(טבלה20[[#This Row],[CycleNumber]]&gt;2,IF(AND(טבלה20[[#This Row],[LengthofCycle]]-F1524=F1524-F1523,טבלה20[[#This Row],[LengthofCycle]]-F1524&lt;&gt;0),1,""),"")</f>
        <v/>
      </c>
      <c r="I1525" t="str">
        <f>IF(טבלה20[[#This Row],[דילוג]]=1,SUM(H1525:H1526),"")</f>
        <v/>
      </c>
      <c r="J1525" t="str">
        <f>IF(AND(טבלה20[[#This Row],[CycleNumber]]&gt;B1524,טבלה20[[#This Row],[CycleNumber]]&gt;2),IF(טבלה20[[#This Row],[דילוג]]=1,טבלה20[[#This Row],[LengthofCycle]]-F1524,J1524),"")</f>
        <v/>
      </c>
      <c r="K1525">
        <f>IF(AND(טבלה20[[#This Row],[CycleNumber]]&gt;B1524,טבלה20[[#This Row],[CycleNumber]]&gt;2),IF(טבלה20[[#This Row],[דילוג]]=1,1,IF(MAX(K1523:K1524)=1,1,IF(טבלה20[[#This Row],[LengthofCycle]]-F1524&lt;&gt;טבלה20[[#This Row],[הפרש קבוע אחרון]],0,""))),"")</f>
        <v>0</v>
      </c>
      <c r="L1525" t="str">
        <f>IF(טבלה20[[#This Row],[CycleNumber]]&lt;3,"",IF(טבלה20[[#This Row],[דילוג]]=1,1,IF(L1524="","",IF(טבלה20[[#This Row],[LengthofCycle]]-F1524=טבלה20[[#This Row],[הפרש קבוע אחרון]],1,IF(L1524+1&gt;3,"",L1524+1)))))</f>
        <v/>
      </c>
      <c r="M1525" t="str">
        <f>IF(AND(טבלה20[[#This Row],[פעילות]]=1,L1526=2,L1527=1,B1527&gt;טבלה20[[#This Row],[CycleNumber]]),1,"")</f>
        <v/>
      </c>
      <c r="N1525" t="str">
        <f>IF(AND(טבלה20[[#This Row],[האם יש לאישה וסת דילוג?]]=1,טבלה20[[#This Row],[CycleNumber]]&gt;5),IF(AND(טבלה20[[#This Row],[LengthofCycle]]=F1522,F1524=F1521,F1523=F1520),1,""),"")</f>
        <v/>
      </c>
      <c r="O1525" t="str">
        <f>IF(OR(טבלה20[[#This Row],[פעילות]]="",L1524=""),"",IF(טבלה20[[#This Row],[פעילות]]=1,1,0))</f>
        <v/>
      </c>
      <c r="P1525" t="str">
        <f>IF(AND(טבלה20[[#This Row],[הפרש קבוע אחרון]]&lt;&gt;"",טבלה20[[#This Row],[CycleNumber]]&lt;B1526,B1526&lt;&gt;"",טבלה20[[#This Row],[פעילות]]&lt;4),IF(F1526-טבלה20[[#This Row],[LengthofCycle]]=טבלה20[[#This Row],[הפרש קבוע אחרון]],1,0),"")</f>
        <v/>
      </c>
      <c r="Q1525" s="14" t="str">
        <f>IF(טבלה20[[#This Row],[פעילות]]="","",IF(OR(Q1524="",AND(טבלה20[[#This Row],[דילוג]]=1,L1524=3)),1,Q1524+1))</f>
        <v/>
      </c>
      <c r="R1525" s="14" t="str">
        <f>IF(AND(טבלה20[[#This Row],[מחזורי פעילות]]=3,H1526=1,טבלה20[[#This Row],[הפרש קבוע אחרון]]&lt;&gt;J1526),1,"")</f>
        <v/>
      </c>
      <c r="S1525" s="14" t="str">
        <f>IF(AND(טבלה20[[#This Row],[מחזורי פעילות]]=3,H1526=1,טבלה20[[#This Row],[הפרש קבוע אחרון]]=J1526),1,"")</f>
        <v/>
      </c>
      <c r="T1525" s="14" t="str">
        <f>IF(AND(טבלה20[[#This Row],[דילוג]]=1,טבלה20[[#This Row],[הפרש קבוע אחרון]]=J1524,טבלה20[[#This Row],[מחזורי פעילות]]&gt;1),1,"")</f>
        <v/>
      </c>
      <c r="U1525" s="14" t="str">
        <f>IF(OR(AND(טבלה20[[#This Row],[מחזורי פעילות]]&lt;&gt;"",Q1526=""),AND(טבלה20[[#This Row],[פעילות]]=3,Q1526=1)),טבלה20[[#This Row],[מחזורי פעילות]],"")</f>
        <v/>
      </c>
      <c r="V1525" s="14" t="str">
        <f>IF(טבלה20[[#This Row],[באיזה מחזור נעקר אחרי קביעה?]]&lt;&gt;"",1,"")</f>
        <v/>
      </c>
      <c r="W1525" s="14" t="str">
        <f>IF(AND(טבלה20[[#This Row],[באיזה מחזור נעקר אחרי קביעה?]]&lt;&gt;"",טבלה20[[#This Row],[CycleNumber]]&gt;B1526),טבלה20[[#This Row],[באיזה מחזור נעקר אחרי קביעה?]],"")</f>
        <v/>
      </c>
      <c r="X1525" s="14" t="str">
        <f>IF(AND(טבלה20[[#This Row],[הפרש קבוע אחרון]]&lt;&gt;"",J1524=""),טבלה20[[#This Row],[CycleNumber]],"")</f>
        <v/>
      </c>
      <c r="Y1525" s="14" t="str">
        <f>IF(OR(טבלה20[[#This Row],[CycleNumber]]&gt;B1526,B1526=""),טבלה20[[#This Row],[CycleNumber]],"")</f>
        <v/>
      </c>
      <c r="Z152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5" t="s">
        <v>22</v>
      </c>
      <c r="AS1525">
        <v>5</v>
      </c>
      <c r="AT1525">
        <v>31</v>
      </c>
      <c r="AU1525">
        <f t="shared" si="49"/>
        <v>0</v>
      </c>
      <c r="AV1525" t="str">
        <f t="shared" si="50"/>
        <v/>
      </c>
    </row>
    <row r="1526" spans="1:48" x14ac:dyDescent="0.25">
      <c r="A1526" t="s">
        <v>22</v>
      </c>
      <c r="B1526">
        <v>7</v>
      </c>
      <c r="C1526">
        <v>0</v>
      </c>
      <c r="D1526">
        <v>1</v>
      </c>
      <c r="E1526">
        <v>0</v>
      </c>
      <c r="F1526">
        <v>30</v>
      </c>
      <c r="G1526">
        <f>טבלה20[[#This Row],[LengthofCycle]]+1</f>
        <v>31</v>
      </c>
      <c r="H1526" t="str">
        <f>IF(טבלה20[[#This Row],[CycleNumber]]&gt;2,IF(AND(טבלה20[[#This Row],[LengthofCycle]]-F1525=F1525-F1524,טבלה20[[#This Row],[LengthofCycle]]-F1525&lt;&gt;0),1,""),"")</f>
        <v/>
      </c>
      <c r="I1526" t="str">
        <f>IF(טבלה20[[#This Row],[דילוג]]=1,SUM(H1526:H1527),"")</f>
        <v/>
      </c>
      <c r="J1526" t="str">
        <f>IF(AND(טבלה20[[#This Row],[CycleNumber]]&gt;B1525,טבלה20[[#This Row],[CycleNumber]]&gt;2),IF(טבלה20[[#This Row],[דילוג]]=1,טבלה20[[#This Row],[LengthofCycle]]-F1525,J1525),"")</f>
        <v/>
      </c>
      <c r="K1526">
        <f>IF(AND(טבלה20[[#This Row],[CycleNumber]]&gt;B1525,טבלה20[[#This Row],[CycleNumber]]&gt;2),IF(טבלה20[[#This Row],[דילוג]]=1,1,IF(MAX(K1524:K1525)=1,1,IF(טבלה20[[#This Row],[LengthofCycle]]-F1525&lt;&gt;טבלה20[[#This Row],[הפרש קבוע אחרון]],0,""))),"")</f>
        <v>0</v>
      </c>
      <c r="L1526" t="str">
        <f>IF(טבלה20[[#This Row],[CycleNumber]]&lt;3,"",IF(טבלה20[[#This Row],[דילוג]]=1,1,IF(L1525="","",IF(טבלה20[[#This Row],[LengthofCycle]]-F1525=טבלה20[[#This Row],[הפרש קבוע אחרון]],1,IF(L1525+1&gt;3,"",L1525+1)))))</f>
        <v/>
      </c>
      <c r="M1526" t="str">
        <f>IF(AND(טבלה20[[#This Row],[פעילות]]=1,L1527=2,L1528=1,B1528&gt;טבלה20[[#This Row],[CycleNumber]]),1,"")</f>
        <v/>
      </c>
      <c r="N1526" t="str">
        <f>IF(AND(טבלה20[[#This Row],[האם יש לאישה וסת דילוג?]]=1,טבלה20[[#This Row],[CycleNumber]]&gt;5),IF(AND(טבלה20[[#This Row],[LengthofCycle]]=F1523,F1525=F1522,F1524=F1521),1,""),"")</f>
        <v/>
      </c>
      <c r="O1526" t="str">
        <f>IF(OR(טבלה20[[#This Row],[פעילות]]="",L1525=""),"",IF(טבלה20[[#This Row],[פעילות]]=1,1,0))</f>
        <v/>
      </c>
      <c r="P1526" t="str">
        <f>IF(AND(טבלה20[[#This Row],[הפרש קבוע אחרון]]&lt;&gt;"",טבלה20[[#This Row],[CycleNumber]]&lt;B1527,B1527&lt;&gt;"",טבלה20[[#This Row],[פעילות]]&lt;4),IF(F1527-טבלה20[[#This Row],[LengthofCycle]]=טבלה20[[#This Row],[הפרש קבוע אחרון]],1,0),"")</f>
        <v/>
      </c>
      <c r="Q1526" s="14" t="str">
        <f>IF(טבלה20[[#This Row],[פעילות]]="","",IF(OR(Q1525="",AND(טבלה20[[#This Row],[דילוג]]=1,L1525=3)),1,Q1525+1))</f>
        <v/>
      </c>
      <c r="R1526" s="14" t="str">
        <f>IF(AND(טבלה20[[#This Row],[מחזורי פעילות]]=3,H1527=1,טבלה20[[#This Row],[הפרש קבוע אחרון]]&lt;&gt;J1527),1,"")</f>
        <v/>
      </c>
      <c r="S1526" s="14" t="str">
        <f>IF(AND(טבלה20[[#This Row],[מחזורי פעילות]]=3,H1527=1,טבלה20[[#This Row],[הפרש קבוע אחרון]]=J1527),1,"")</f>
        <v/>
      </c>
      <c r="T1526" s="14" t="str">
        <f>IF(AND(טבלה20[[#This Row],[דילוג]]=1,טבלה20[[#This Row],[הפרש קבוע אחרון]]=J1525,טבלה20[[#This Row],[מחזורי פעילות]]&gt;1),1,"")</f>
        <v/>
      </c>
      <c r="U1526" s="14" t="str">
        <f>IF(OR(AND(טבלה20[[#This Row],[מחזורי פעילות]]&lt;&gt;"",Q1527=""),AND(טבלה20[[#This Row],[פעילות]]=3,Q1527=1)),טבלה20[[#This Row],[מחזורי פעילות]],"")</f>
        <v/>
      </c>
      <c r="V1526" s="14" t="str">
        <f>IF(טבלה20[[#This Row],[באיזה מחזור נעקר אחרי קביעה?]]&lt;&gt;"",1,"")</f>
        <v/>
      </c>
      <c r="W1526" s="14" t="str">
        <f>IF(AND(טבלה20[[#This Row],[באיזה מחזור נעקר אחרי קביעה?]]&lt;&gt;"",טבלה20[[#This Row],[CycleNumber]]&gt;B1527),טבלה20[[#This Row],[באיזה מחזור נעקר אחרי קביעה?]],"")</f>
        <v/>
      </c>
      <c r="X1526" s="14" t="str">
        <f>IF(AND(טבלה20[[#This Row],[הפרש קבוע אחרון]]&lt;&gt;"",J1525=""),טבלה20[[#This Row],[CycleNumber]],"")</f>
        <v/>
      </c>
      <c r="Y1526" s="14" t="str">
        <f>IF(OR(טבלה20[[#This Row],[CycleNumber]]&gt;B1527,B1527=""),טבלה20[[#This Row],[CycleNumber]],"")</f>
        <v/>
      </c>
      <c r="Z152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6" t="s">
        <v>22</v>
      </c>
      <c r="AS1526">
        <v>6</v>
      </c>
      <c r="AT1526">
        <v>32</v>
      </c>
      <c r="AU1526">
        <f t="shared" si="49"/>
        <v>0</v>
      </c>
      <c r="AV1526" t="str">
        <f t="shared" si="50"/>
        <v/>
      </c>
    </row>
    <row r="1527" spans="1:48" x14ac:dyDescent="0.25">
      <c r="A1527" t="s">
        <v>22</v>
      </c>
      <c r="B1527">
        <v>8</v>
      </c>
      <c r="C1527">
        <v>0</v>
      </c>
      <c r="D1527">
        <v>1</v>
      </c>
      <c r="E1527">
        <v>0</v>
      </c>
      <c r="F1527">
        <v>31</v>
      </c>
      <c r="G1527">
        <f>טבלה20[[#This Row],[LengthofCycle]]+1</f>
        <v>32</v>
      </c>
      <c r="H1527" t="str">
        <f>IF(טבלה20[[#This Row],[CycleNumber]]&gt;2,IF(AND(טבלה20[[#This Row],[LengthofCycle]]-F1526=F1526-F1525,טבלה20[[#This Row],[LengthofCycle]]-F1526&lt;&gt;0),1,""),"")</f>
        <v/>
      </c>
      <c r="I1527" t="str">
        <f>IF(טבלה20[[#This Row],[דילוג]]=1,SUM(H1527:H1528),"")</f>
        <v/>
      </c>
      <c r="J1527" t="str">
        <f>IF(AND(טבלה20[[#This Row],[CycleNumber]]&gt;B1526,טבלה20[[#This Row],[CycleNumber]]&gt;2),IF(טבלה20[[#This Row],[דילוג]]=1,טבלה20[[#This Row],[LengthofCycle]]-F1526,J1526),"")</f>
        <v/>
      </c>
      <c r="K1527">
        <f>IF(AND(טבלה20[[#This Row],[CycleNumber]]&gt;B1526,טבלה20[[#This Row],[CycleNumber]]&gt;2),IF(טבלה20[[#This Row],[דילוג]]=1,1,IF(MAX(K1525:K1526)=1,1,IF(טבלה20[[#This Row],[LengthofCycle]]-F1526&lt;&gt;טבלה20[[#This Row],[הפרש קבוע אחרון]],0,""))),"")</f>
        <v>0</v>
      </c>
      <c r="L1527" t="str">
        <f>IF(טבלה20[[#This Row],[CycleNumber]]&lt;3,"",IF(טבלה20[[#This Row],[דילוג]]=1,1,IF(L1526="","",IF(טבלה20[[#This Row],[LengthofCycle]]-F1526=טבלה20[[#This Row],[הפרש קבוע אחרון]],1,IF(L1526+1&gt;3,"",L1526+1)))))</f>
        <v/>
      </c>
      <c r="M1527" t="str">
        <f>IF(AND(טבלה20[[#This Row],[פעילות]]=1,L1528=2,L1529=1,B1529&gt;טבלה20[[#This Row],[CycleNumber]]),1,"")</f>
        <v/>
      </c>
      <c r="N1527" t="str">
        <f>IF(AND(טבלה20[[#This Row],[האם יש לאישה וסת דילוג?]]=1,טבלה20[[#This Row],[CycleNumber]]&gt;5),IF(AND(טבלה20[[#This Row],[LengthofCycle]]=F1524,F1526=F1523,F1525=F1522),1,""),"")</f>
        <v/>
      </c>
      <c r="O1527" t="str">
        <f>IF(OR(טבלה20[[#This Row],[פעילות]]="",L1526=""),"",IF(טבלה20[[#This Row],[פעילות]]=1,1,0))</f>
        <v/>
      </c>
      <c r="P1527" t="str">
        <f>IF(AND(טבלה20[[#This Row],[הפרש קבוע אחרון]]&lt;&gt;"",טבלה20[[#This Row],[CycleNumber]]&lt;B1528,B1528&lt;&gt;"",טבלה20[[#This Row],[פעילות]]&lt;4),IF(F1528-טבלה20[[#This Row],[LengthofCycle]]=טבלה20[[#This Row],[הפרש קבוע אחרון]],1,0),"")</f>
        <v/>
      </c>
      <c r="Q1527" s="14" t="str">
        <f>IF(טבלה20[[#This Row],[פעילות]]="","",IF(OR(Q1526="",AND(טבלה20[[#This Row],[דילוג]]=1,L1526=3)),1,Q1526+1))</f>
        <v/>
      </c>
      <c r="R1527" s="14" t="str">
        <f>IF(AND(טבלה20[[#This Row],[מחזורי פעילות]]=3,H1528=1,טבלה20[[#This Row],[הפרש קבוע אחרון]]&lt;&gt;J1528),1,"")</f>
        <v/>
      </c>
      <c r="S1527" s="14" t="str">
        <f>IF(AND(טבלה20[[#This Row],[מחזורי פעילות]]=3,H1528=1,טבלה20[[#This Row],[הפרש קבוע אחרון]]=J1528),1,"")</f>
        <v/>
      </c>
      <c r="T1527" s="14" t="str">
        <f>IF(AND(טבלה20[[#This Row],[דילוג]]=1,טבלה20[[#This Row],[הפרש קבוע אחרון]]=J1526,טבלה20[[#This Row],[מחזורי פעילות]]&gt;1),1,"")</f>
        <v/>
      </c>
      <c r="U1527" s="14" t="str">
        <f>IF(OR(AND(טבלה20[[#This Row],[מחזורי פעילות]]&lt;&gt;"",Q1528=""),AND(טבלה20[[#This Row],[פעילות]]=3,Q1528=1)),טבלה20[[#This Row],[מחזורי פעילות]],"")</f>
        <v/>
      </c>
      <c r="V1527" s="14" t="str">
        <f>IF(טבלה20[[#This Row],[באיזה מחזור נעקר אחרי קביעה?]]&lt;&gt;"",1,"")</f>
        <v/>
      </c>
      <c r="W1527" s="14" t="str">
        <f>IF(AND(טבלה20[[#This Row],[באיזה מחזור נעקר אחרי קביעה?]]&lt;&gt;"",טבלה20[[#This Row],[CycleNumber]]&gt;B1528),טבלה20[[#This Row],[באיזה מחזור נעקר אחרי קביעה?]],"")</f>
        <v/>
      </c>
      <c r="X1527" s="14" t="str">
        <f>IF(AND(טבלה20[[#This Row],[הפרש קבוע אחרון]]&lt;&gt;"",J1526=""),טבלה20[[#This Row],[CycleNumber]],"")</f>
        <v/>
      </c>
      <c r="Y1527" s="14" t="str">
        <f>IF(OR(טבלה20[[#This Row],[CycleNumber]]&gt;B1528,B1528=""),טבלה20[[#This Row],[CycleNumber]],"")</f>
        <v/>
      </c>
      <c r="Z152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7" t="s">
        <v>22</v>
      </c>
      <c r="AS1527">
        <v>7</v>
      </c>
      <c r="AT1527">
        <v>30</v>
      </c>
      <c r="AU1527">
        <f t="shared" si="49"/>
        <v>0</v>
      </c>
      <c r="AV1527" t="str">
        <f t="shared" si="50"/>
        <v/>
      </c>
    </row>
    <row r="1528" spans="1:48" x14ac:dyDescent="0.25">
      <c r="A1528" t="s">
        <v>22</v>
      </c>
      <c r="B1528">
        <v>9</v>
      </c>
      <c r="C1528">
        <v>0</v>
      </c>
      <c r="D1528">
        <v>1</v>
      </c>
      <c r="E1528">
        <v>0</v>
      </c>
      <c r="F1528">
        <v>28</v>
      </c>
      <c r="G1528">
        <f>טבלה20[[#This Row],[LengthofCycle]]+1</f>
        <v>29</v>
      </c>
      <c r="H1528" t="str">
        <f>IF(טבלה20[[#This Row],[CycleNumber]]&gt;2,IF(AND(טבלה20[[#This Row],[LengthofCycle]]-F1527=F1527-F1526,טבלה20[[#This Row],[LengthofCycle]]-F1527&lt;&gt;0),1,""),"")</f>
        <v/>
      </c>
      <c r="I1528" t="str">
        <f>IF(טבלה20[[#This Row],[דילוג]]=1,SUM(H1528:H1529),"")</f>
        <v/>
      </c>
      <c r="J1528" t="str">
        <f>IF(AND(טבלה20[[#This Row],[CycleNumber]]&gt;B1527,טבלה20[[#This Row],[CycleNumber]]&gt;2),IF(טבלה20[[#This Row],[דילוג]]=1,טבלה20[[#This Row],[LengthofCycle]]-F1527,J1527),"")</f>
        <v/>
      </c>
      <c r="K1528">
        <f>IF(AND(טבלה20[[#This Row],[CycleNumber]]&gt;B1527,טבלה20[[#This Row],[CycleNumber]]&gt;2),IF(טבלה20[[#This Row],[דילוג]]=1,1,IF(MAX(K1526:K1527)=1,1,IF(טבלה20[[#This Row],[LengthofCycle]]-F1527&lt;&gt;טבלה20[[#This Row],[הפרש קבוע אחרון]],0,""))),"")</f>
        <v>0</v>
      </c>
      <c r="L1528" t="str">
        <f>IF(טבלה20[[#This Row],[CycleNumber]]&lt;3,"",IF(טבלה20[[#This Row],[דילוג]]=1,1,IF(L1527="","",IF(טבלה20[[#This Row],[LengthofCycle]]-F1527=טבלה20[[#This Row],[הפרש קבוע אחרון]],1,IF(L1527+1&gt;3,"",L1527+1)))))</f>
        <v/>
      </c>
      <c r="M1528" t="str">
        <f>IF(AND(טבלה20[[#This Row],[פעילות]]=1,L1529=2,L1530=1,B1530&gt;טבלה20[[#This Row],[CycleNumber]]),1,"")</f>
        <v/>
      </c>
      <c r="N1528" t="str">
        <f>IF(AND(טבלה20[[#This Row],[האם יש לאישה וסת דילוג?]]=1,טבלה20[[#This Row],[CycleNumber]]&gt;5),IF(AND(טבלה20[[#This Row],[LengthofCycle]]=F1525,F1527=F1524,F1526=F1523),1,""),"")</f>
        <v/>
      </c>
      <c r="O1528" t="str">
        <f>IF(OR(טבלה20[[#This Row],[פעילות]]="",L1527=""),"",IF(טבלה20[[#This Row],[פעילות]]=1,1,0))</f>
        <v/>
      </c>
      <c r="P1528" t="str">
        <f>IF(AND(טבלה20[[#This Row],[הפרש קבוע אחרון]]&lt;&gt;"",טבלה20[[#This Row],[CycleNumber]]&lt;B1529,B1529&lt;&gt;"",טבלה20[[#This Row],[פעילות]]&lt;4),IF(F1529-טבלה20[[#This Row],[LengthofCycle]]=טבלה20[[#This Row],[הפרש קבוע אחרון]],1,0),"")</f>
        <v/>
      </c>
      <c r="Q1528" s="14" t="str">
        <f>IF(טבלה20[[#This Row],[פעילות]]="","",IF(OR(Q1527="",AND(טבלה20[[#This Row],[דילוג]]=1,L1527=3)),1,Q1527+1))</f>
        <v/>
      </c>
      <c r="R1528" s="14" t="str">
        <f>IF(AND(טבלה20[[#This Row],[מחזורי פעילות]]=3,H1529=1,טבלה20[[#This Row],[הפרש קבוע אחרון]]&lt;&gt;J1529),1,"")</f>
        <v/>
      </c>
      <c r="S1528" s="14" t="str">
        <f>IF(AND(טבלה20[[#This Row],[מחזורי פעילות]]=3,H1529=1,טבלה20[[#This Row],[הפרש קבוע אחרון]]=J1529),1,"")</f>
        <v/>
      </c>
      <c r="T1528" s="14" t="str">
        <f>IF(AND(טבלה20[[#This Row],[דילוג]]=1,טבלה20[[#This Row],[הפרש קבוע אחרון]]=J1527,טבלה20[[#This Row],[מחזורי פעילות]]&gt;1),1,"")</f>
        <v/>
      </c>
      <c r="U1528" s="14" t="str">
        <f>IF(OR(AND(טבלה20[[#This Row],[מחזורי פעילות]]&lt;&gt;"",Q1529=""),AND(טבלה20[[#This Row],[פעילות]]=3,Q1529=1)),טבלה20[[#This Row],[מחזורי פעילות]],"")</f>
        <v/>
      </c>
      <c r="V1528" s="14" t="str">
        <f>IF(טבלה20[[#This Row],[באיזה מחזור נעקר אחרי קביעה?]]&lt;&gt;"",1,"")</f>
        <v/>
      </c>
      <c r="W1528" s="14" t="str">
        <f>IF(AND(טבלה20[[#This Row],[באיזה מחזור נעקר אחרי קביעה?]]&lt;&gt;"",טבלה20[[#This Row],[CycleNumber]]&gt;B1529),טבלה20[[#This Row],[באיזה מחזור נעקר אחרי קביעה?]],"")</f>
        <v/>
      </c>
      <c r="X1528" s="14" t="str">
        <f>IF(AND(טבלה20[[#This Row],[הפרש קבוע אחרון]]&lt;&gt;"",J1527=""),טבלה20[[#This Row],[CycleNumber]],"")</f>
        <v/>
      </c>
      <c r="Y1528" s="14" t="str">
        <f>IF(OR(טבלה20[[#This Row],[CycleNumber]]&gt;B1529,B1529=""),טבלה20[[#This Row],[CycleNumber]],"")</f>
        <v/>
      </c>
      <c r="Z152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8" t="s">
        <v>22</v>
      </c>
      <c r="AS1528">
        <v>8</v>
      </c>
      <c r="AT1528">
        <v>31</v>
      </c>
      <c r="AU1528">
        <f t="shared" si="49"/>
        <v>0</v>
      </c>
      <c r="AV1528" t="str">
        <f t="shared" si="50"/>
        <v/>
      </c>
    </row>
    <row r="1529" spans="1:48" x14ac:dyDescent="0.25">
      <c r="A1529" t="s">
        <v>22</v>
      </c>
      <c r="B1529">
        <v>10</v>
      </c>
      <c r="C1529">
        <v>0</v>
      </c>
      <c r="D1529">
        <v>1</v>
      </c>
      <c r="E1529">
        <v>0</v>
      </c>
      <c r="F1529">
        <v>36</v>
      </c>
      <c r="G1529">
        <f>טבלה20[[#This Row],[LengthofCycle]]+1</f>
        <v>37</v>
      </c>
      <c r="H1529" t="str">
        <f>IF(טבלה20[[#This Row],[CycleNumber]]&gt;2,IF(AND(טבלה20[[#This Row],[LengthofCycle]]-F1528=F1528-F1527,טבלה20[[#This Row],[LengthofCycle]]-F1528&lt;&gt;0),1,""),"")</f>
        <v/>
      </c>
      <c r="I1529" t="str">
        <f>IF(טבלה20[[#This Row],[דילוג]]=1,SUM(H1529:H1530),"")</f>
        <v/>
      </c>
      <c r="J1529" t="str">
        <f>IF(AND(טבלה20[[#This Row],[CycleNumber]]&gt;B1528,טבלה20[[#This Row],[CycleNumber]]&gt;2),IF(טבלה20[[#This Row],[דילוג]]=1,טבלה20[[#This Row],[LengthofCycle]]-F1528,J1528),"")</f>
        <v/>
      </c>
      <c r="K1529">
        <f>IF(AND(טבלה20[[#This Row],[CycleNumber]]&gt;B1528,טבלה20[[#This Row],[CycleNumber]]&gt;2),IF(טבלה20[[#This Row],[דילוג]]=1,1,IF(MAX(K1527:K1528)=1,1,IF(טבלה20[[#This Row],[LengthofCycle]]-F1528&lt;&gt;טבלה20[[#This Row],[הפרש קבוע אחרון]],0,""))),"")</f>
        <v>0</v>
      </c>
      <c r="L1529" t="str">
        <f>IF(טבלה20[[#This Row],[CycleNumber]]&lt;3,"",IF(טבלה20[[#This Row],[דילוג]]=1,1,IF(L1528="","",IF(טבלה20[[#This Row],[LengthofCycle]]-F1528=טבלה20[[#This Row],[הפרש קבוע אחרון]],1,IF(L1528+1&gt;3,"",L1528+1)))))</f>
        <v/>
      </c>
      <c r="M1529" t="str">
        <f>IF(AND(טבלה20[[#This Row],[פעילות]]=1,L1530=2,L1531=1,B1531&gt;טבלה20[[#This Row],[CycleNumber]]),1,"")</f>
        <v/>
      </c>
      <c r="N1529" t="str">
        <f>IF(AND(טבלה20[[#This Row],[האם יש לאישה וסת דילוג?]]=1,טבלה20[[#This Row],[CycleNumber]]&gt;5),IF(AND(טבלה20[[#This Row],[LengthofCycle]]=F1526,F1528=F1525,F1527=F1524),1,""),"")</f>
        <v/>
      </c>
      <c r="O1529" t="str">
        <f>IF(OR(טבלה20[[#This Row],[פעילות]]="",L1528=""),"",IF(טבלה20[[#This Row],[פעילות]]=1,1,0))</f>
        <v/>
      </c>
      <c r="P1529" t="str">
        <f>IF(AND(טבלה20[[#This Row],[הפרש קבוע אחרון]]&lt;&gt;"",טבלה20[[#This Row],[CycleNumber]]&lt;B1530,B1530&lt;&gt;"",טבלה20[[#This Row],[פעילות]]&lt;4),IF(F1530-טבלה20[[#This Row],[LengthofCycle]]=טבלה20[[#This Row],[הפרש קבוע אחרון]],1,0),"")</f>
        <v/>
      </c>
      <c r="Q1529" s="14" t="str">
        <f>IF(טבלה20[[#This Row],[פעילות]]="","",IF(OR(Q1528="",AND(טבלה20[[#This Row],[דילוג]]=1,L1528=3)),1,Q1528+1))</f>
        <v/>
      </c>
      <c r="R1529" s="14" t="str">
        <f>IF(AND(טבלה20[[#This Row],[מחזורי פעילות]]=3,H1530=1,טבלה20[[#This Row],[הפרש קבוע אחרון]]&lt;&gt;J1530),1,"")</f>
        <v/>
      </c>
      <c r="S1529" s="14" t="str">
        <f>IF(AND(טבלה20[[#This Row],[מחזורי פעילות]]=3,H1530=1,טבלה20[[#This Row],[הפרש קבוע אחרון]]=J1530),1,"")</f>
        <v/>
      </c>
      <c r="T1529" s="14" t="str">
        <f>IF(AND(טבלה20[[#This Row],[דילוג]]=1,טבלה20[[#This Row],[הפרש קבוע אחרון]]=J1528,טבלה20[[#This Row],[מחזורי פעילות]]&gt;1),1,"")</f>
        <v/>
      </c>
      <c r="U1529" s="14" t="str">
        <f>IF(OR(AND(טבלה20[[#This Row],[מחזורי פעילות]]&lt;&gt;"",Q1530=""),AND(טבלה20[[#This Row],[פעילות]]=3,Q1530=1)),טבלה20[[#This Row],[מחזורי פעילות]],"")</f>
        <v/>
      </c>
      <c r="V1529" s="14" t="str">
        <f>IF(טבלה20[[#This Row],[באיזה מחזור נעקר אחרי קביעה?]]&lt;&gt;"",1,"")</f>
        <v/>
      </c>
      <c r="W1529" s="14" t="str">
        <f>IF(AND(טבלה20[[#This Row],[באיזה מחזור נעקר אחרי קביעה?]]&lt;&gt;"",טבלה20[[#This Row],[CycleNumber]]&gt;B1530),טבלה20[[#This Row],[באיזה מחזור נעקר אחרי קביעה?]],"")</f>
        <v/>
      </c>
      <c r="X1529" s="14" t="str">
        <f>IF(AND(טבלה20[[#This Row],[הפרש קבוע אחרון]]&lt;&gt;"",J1528=""),טבלה20[[#This Row],[CycleNumber]],"")</f>
        <v/>
      </c>
      <c r="Y1529" s="14" t="str">
        <f>IF(OR(טבלה20[[#This Row],[CycleNumber]]&gt;B1530,B1530=""),טבלה20[[#This Row],[CycleNumber]],"")</f>
        <v/>
      </c>
      <c r="Z152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29" t="s">
        <v>22</v>
      </c>
      <c r="AS1529">
        <v>9</v>
      </c>
      <c r="AT1529">
        <v>28</v>
      </c>
      <c r="AU1529">
        <f t="shared" si="49"/>
        <v>0</v>
      </c>
      <c r="AV1529" t="str">
        <f t="shared" si="50"/>
        <v/>
      </c>
    </row>
    <row r="1530" spans="1:48" x14ac:dyDescent="0.25">
      <c r="A1530" t="s">
        <v>22</v>
      </c>
      <c r="B1530">
        <v>11</v>
      </c>
      <c r="C1530">
        <v>0</v>
      </c>
      <c r="D1530">
        <v>1</v>
      </c>
      <c r="E1530">
        <v>0</v>
      </c>
      <c r="F1530">
        <v>30</v>
      </c>
      <c r="G1530">
        <f>טבלה20[[#This Row],[LengthofCycle]]+1</f>
        <v>31</v>
      </c>
      <c r="H1530" t="str">
        <f>IF(טבלה20[[#This Row],[CycleNumber]]&gt;2,IF(AND(טבלה20[[#This Row],[LengthofCycle]]-F1529=F1529-F1528,טבלה20[[#This Row],[LengthofCycle]]-F1529&lt;&gt;0),1,""),"")</f>
        <v/>
      </c>
      <c r="I1530" t="str">
        <f>IF(טבלה20[[#This Row],[דילוג]]=1,SUM(H1530:H1531),"")</f>
        <v/>
      </c>
      <c r="J1530" t="str">
        <f>IF(AND(טבלה20[[#This Row],[CycleNumber]]&gt;B1529,טבלה20[[#This Row],[CycleNumber]]&gt;2),IF(טבלה20[[#This Row],[דילוג]]=1,טבלה20[[#This Row],[LengthofCycle]]-F1529,J1529),"")</f>
        <v/>
      </c>
      <c r="K1530">
        <f>IF(AND(טבלה20[[#This Row],[CycleNumber]]&gt;B1529,טבלה20[[#This Row],[CycleNumber]]&gt;2),IF(טבלה20[[#This Row],[דילוג]]=1,1,IF(MAX(K1528:K1529)=1,1,IF(טבלה20[[#This Row],[LengthofCycle]]-F1529&lt;&gt;טבלה20[[#This Row],[הפרש קבוע אחרון]],0,""))),"")</f>
        <v>0</v>
      </c>
      <c r="L1530" t="str">
        <f>IF(טבלה20[[#This Row],[CycleNumber]]&lt;3,"",IF(טבלה20[[#This Row],[דילוג]]=1,1,IF(L1529="","",IF(טבלה20[[#This Row],[LengthofCycle]]-F1529=טבלה20[[#This Row],[הפרש קבוע אחרון]],1,IF(L1529+1&gt;3,"",L1529+1)))))</f>
        <v/>
      </c>
      <c r="M1530" t="str">
        <f>IF(AND(טבלה20[[#This Row],[פעילות]]=1,L1531=2,L1532=1,B1532&gt;טבלה20[[#This Row],[CycleNumber]]),1,"")</f>
        <v/>
      </c>
      <c r="N1530" t="str">
        <f>IF(AND(טבלה20[[#This Row],[האם יש לאישה וסת דילוג?]]=1,טבלה20[[#This Row],[CycleNumber]]&gt;5),IF(AND(טבלה20[[#This Row],[LengthofCycle]]=F1527,F1529=F1526,F1528=F1525),1,""),"")</f>
        <v/>
      </c>
      <c r="O1530" t="str">
        <f>IF(OR(טבלה20[[#This Row],[פעילות]]="",L1529=""),"",IF(טבלה20[[#This Row],[פעילות]]=1,1,0))</f>
        <v/>
      </c>
      <c r="P1530" t="str">
        <f>IF(AND(טבלה20[[#This Row],[הפרש קבוע אחרון]]&lt;&gt;"",טבלה20[[#This Row],[CycleNumber]]&lt;B1531,B1531&lt;&gt;"",טבלה20[[#This Row],[פעילות]]&lt;4),IF(F1531-טבלה20[[#This Row],[LengthofCycle]]=טבלה20[[#This Row],[הפרש קבוע אחרון]],1,0),"")</f>
        <v/>
      </c>
      <c r="Q1530" s="14" t="str">
        <f>IF(טבלה20[[#This Row],[פעילות]]="","",IF(OR(Q1529="",AND(טבלה20[[#This Row],[דילוג]]=1,L1529=3)),1,Q1529+1))</f>
        <v/>
      </c>
      <c r="R1530" s="14" t="str">
        <f>IF(AND(טבלה20[[#This Row],[מחזורי פעילות]]=3,H1531=1,טבלה20[[#This Row],[הפרש קבוע אחרון]]&lt;&gt;J1531),1,"")</f>
        <v/>
      </c>
      <c r="S1530" s="14" t="str">
        <f>IF(AND(טבלה20[[#This Row],[מחזורי פעילות]]=3,H1531=1,טבלה20[[#This Row],[הפרש קבוע אחרון]]=J1531),1,"")</f>
        <v/>
      </c>
      <c r="T1530" s="14" t="str">
        <f>IF(AND(טבלה20[[#This Row],[דילוג]]=1,טבלה20[[#This Row],[הפרש קבוע אחרון]]=J1529,טבלה20[[#This Row],[מחזורי פעילות]]&gt;1),1,"")</f>
        <v/>
      </c>
      <c r="U1530" s="14" t="str">
        <f>IF(OR(AND(טבלה20[[#This Row],[מחזורי פעילות]]&lt;&gt;"",Q1531=""),AND(טבלה20[[#This Row],[פעילות]]=3,Q1531=1)),טבלה20[[#This Row],[מחזורי פעילות]],"")</f>
        <v/>
      </c>
      <c r="V1530" s="14" t="str">
        <f>IF(טבלה20[[#This Row],[באיזה מחזור נעקר אחרי קביעה?]]&lt;&gt;"",1,"")</f>
        <v/>
      </c>
      <c r="W1530" s="14" t="str">
        <f>IF(AND(טבלה20[[#This Row],[באיזה מחזור נעקר אחרי קביעה?]]&lt;&gt;"",טבלה20[[#This Row],[CycleNumber]]&gt;B1531),טבלה20[[#This Row],[באיזה מחזור נעקר אחרי קביעה?]],"")</f>
        <v/>
      </c>
      <c r="X1530" s="14" t="str">
        <f>IF(AND(טבלה20[[#This Row],[הפרש קבוע אחרון]]&lt;&gt;"",J1529=""),טבלה20[[#This Row],[CycleNumber]],"")</f>
        <v/>
      </c>
      <c r="Y1530" s="14" t="str">
        <f>IF(OR(טבלה20[[#This Row],[CycleNumber]]&gt;B1531,B1531=""),טבלה20[[#This Row],[CycleNumber]],"")</f>
        <v/>
      </c>
      <c r="Z153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0" t="s">
        <v>22</v>
      </c>
      <c r="AS1530">
        <v>10</v>
      </c>
      <c r="AT1530">
        <v>36</v>
      </c>
      <c r="AU1530">
        <f t="shared" si="49"/>
        <v>0</v>
      </c>
      <c r="AV1530" t="str">
        <f t="shared" si="50"/>
        <v/>
      </c>
    </row>
    <row r="1531" spans="1:48" x14ac:dyDescent="0.25">
      <c r="A1531" t="s">
        <v>22</v>
      </c>
      <c r="B1531">
        <v>12</v>
      </c>
      <c r="C1531">
        <v>0</v>
      </c>
      <c r="D1531">
        <v>1</v>
      </c>
      <c r="E1531">
        <v>0</v>
      </c>
      <c r="F1531">
        <v>32</v>
      </c>
      <c r="G1531">
        <f>טבלה20[[#This Row],[LengthofCycle]]+1</f>
        <v>33</v>
      </c>
      <c r="H1531" t="str">
        <f>IF(טבלה20[[#This Row],[CycleNumber]]&gt;2,IF(AND(טבלה20[[#This Row],[LengthofCycle]]-F1530=F1530-F1529,טבלה20[[#This Row],[LengthofCycle]]-F1530&lt;&gt;0),1,""),"")</f>
        <v/>
      </c>
      <c r="I1531" t="str">
        <f>IF(טבלה20[[#This Row],[דילוג]]=1,SUM(H1531:H1532),"")</f>
        <v/>
      </c>
      <c r="J1531" t="str">
        <f>IF(AND(טבלה20[[#This Row],[CycleNumber]]&gt;B1530,טבלה20[[#This Row],[CycleNumber]]&gt;2),IF(טבלה20[[#This Row],[דילוג]]=1,טבלה20[[#This Row],[LengthofCycle]]-F1530,J1530),"")</f>
        <v/>
      </c>
      <c r="K1531">
        <f>IF(AND(טבלה20[[#This Row],[CycleNumber]]&gt;B1530,טבלה20[[#This Row],[CycleNumber]]&gt;2),IF(טבלה20[[#This Row],[דילוג]]=1,1,IF(MAX(K1529:K1530)=1,1,IF(טבלה20[[#This Row],[LengthofCycle]]-F1530&lt;&gt;טבלה20[[#This Row],[הפרש קבוע אחרון]],0,""))),"")</f>
        <v>0</v>
      </c>
      <c r="L1531" t="str">
        <f>IF(טבלה20[[#This Row],[CycleNumber]]&lt;3,"",IF(טבלה20[[#This Row],[דילוג]]=1,1,IF(L1530="","",IF(טבלה20[[#This Row],[LengthofCycle]]-F1530=טבלה20[[#This Row],[הפרש קבוע אחרון]],1,IF(L1530+1&gt;3,"",L1530+1)))))</f>
        <v/>
      </c>
      <c r="M1531" t="str">
        <f>IF(AND(טבלה20[[#This Row],[פעילות]]=1,L1532=2,L1533=1,B1533&gt;טבלה20[[#This Row],[CycleNumber]]),1,"")</f>
        <v/>
      </c>
      <c r="N1531" t="str">
        <f>IF(AND(טבלה20[[#This Row],[האם יש לאישה וסת דילוג?]]=1,טבלה20[[#This Row],[CycleNumber]]&gt;5),IF(AND(טבלה20[[#This Row],[LengthofCycle]]=F1528,F1530=F1527,F1529=F1526),1,""),"")</f>
        <v/>
      </c>
      <c r="O1531" t="str">
        <f>IF(OR(טבלה20[[#This Row],[פעילות]]="",L1530=""),"",IF(טבלה20[[#This Row],[פעילות]]=1,1,0))</f>
        <v/>
      </c>
      <c r="P1531" t="str">
        <f>IF(AND(טבלה20[[#This Row],[הפרש קבוע אחרון]]&lt;&gt;"",טבלה20[[#This Row],[CycleNumber]]&lt;B1532,B1532&lt;&gt;"",טבלה20[[#This Row],[פעילות]]&lt;4),IF(F1532-טבלה20[[#This Row],[LengthofCycle]]=טבלה20[[#This Row],[הפרש קבוע אחרון]],1,0),"")</f>
        <v/>
      </c>
      <c r="Q1531" s="14" t="str">
        <f>IF(טבלה20[[#This Row],[פעילות]]="","",IF(OR(Q1530="",AND(טבלה20[[#This Row],[דילוג]]=1,L1530=3)),1,Q1530+1))</f>
        <v/>
      </c>
      <c r="R1531" s="14" t="str">
        <f>IF(AND(טבלה20[[#This Row],[מחזורי פעילות]]=3,H1532=1,טבלה20[[#This Row],[הפרש קבוע אחרון]]&lt;&gt;J1532),1,"")</f>
        <v/>
      </c>
      <c r="S1531" s="14" t="str">
        <f>IF(AND(טבלה20[[#This Row],[מחזורי פעילות]]=3,H1532=1,טבלה20[[#This Row],[הפרש קבוע אחרון]]=J1532),1,"")</f>
        <v/>
      </c>
      <c r="T1531" s="14" t="str">
        <f>IF(AND(טבלה20[[#This Row],[דילוג]]=1,טבלה20[[#This Row],[הפרש קבוע אחרון]]=J1530,טבלה20[[#This Row],[מחזורי פעילות]]&gt;1),1,"")</f>
        <v/>
      </c>
      <c r="U1531" s="14" t="str">
        <f>IF(OR(AND(טבלה20[[#This Row],[מחזורי פעילות]]&lt;&gt;"",Q1532=""),AND(טבלה20[[#This Row],[פעילות]]=3,Q1532=1)),טבלה20[[#This Row],[מחזורי פעילות]],"")</f>
        <v/>
      </c>
      <c r="V1531" s="14" t="str">
        <f>IF(טבלה20[[#This Row],[באיזה מחזור נעקר אחרי קביעה?]]&lt;&gt;"",1,"")</f>
        <v/>
      </c>
      <c r="W1531" s="14" t="str">
        <f>IF(AND(טבלה20[[#This Row],[באיזה מחזור נעקר אחרי קביעה?]]&lt;&gt;"",טבלה20[[#This Row],[CycleNumber]]&gt;B1532),טבלה20[[#This Row],[באיזה מחזור נעקר אחרי קביעה?]],"")</f>
        <v/>
      </c>
      <c r="X1531" s="14" t="str">
        <f>IF(AND(טבלה20[[#This Row],[הפרש קבוע אחרון]]&lt;&gt;"",J1530=""),טבלה20[[#This Row],[CycleNumber]],"")</f>
        <v/>
      </c>
      <c r="Y1531" s="14" t="str">
        <f>IF(OR(טבלה20[[#This Row],[CycleNumber]]&gt;B1532,B1532=""),טבלה20[[#This Row],[CycleNumber]],"")</f>
        <v/>
      </c>
      <c r="Z153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1" t="s">
        <v>22</v>
      </c>
      <c r="AS1531">
        <v>11</v>
      </c>
      <c r="AT1531">
        <v>30</v>
      </c>
      <c r="AU1531">
        <f t="shared" si="49"/>
        <v>0</v>
      </c>
      <c r="AV1531" t="str">
        <f t="shared" si="50"/>
        <v/>
      </c>
    </row>
    <row r="1532" spans="1:48" x14ac:dyDescent="0.25">
      <c r="A1532" t="s">
        <v>22</v>
      </c>
      <c r="B1532">
        <v>13</v>
      </c>
      <c r="C1532">
        <v>0</v>
      </c>
      <c r="D1532">
        <v>1</v>
      </c>
      <c r="E1532">
        <v>0</v>
      </c>
      <c r="F1532">
        <v>35</v>
      </c>
      <c r="G1532">
        <f>טבלה20[[#This Row],[LengthofCycle]]+1</f>
        <v>36</v>
      </c>
      <c r="H1532" t="str">
        <f>IF(טבלה20[[#This Row],[CycleNumber]]&gt;2,IF(AND(טבלה20[[#This Row],[LengthofCycle]]-F1531=F1531-F1530,טבלה20[[#This Row],[LengthofCycle]]-F1531&lt;&gt;0),1,""),"")</f>
        <v/>
      </c>
      <c r="I1532" t="str">
        <f>IF(טבלה20[[#This Row],[דילוג]]=1,SUM(H1532:H1533),"")</f>
        <v/>
      </c>
      <c r="J1532" t="str">
        <f>IF(AND(טבלה20[[#This Row],[CycleNumber]]&gt;B1531,טבלה20[[#This Row],[CycleNumber]]&gt;2),IF(טבלה20[[#This Row],[דילוג]]=1,טבלה20[[#This Row],[LengthofCycle]]-F1531,J1531),"")</f>
        <v/>
      </c>
      <c r="K1532">
        <f>IF(AND(טבלה20[[#This Row],[CycleNumber]]&gt;B1531,טבלה20[[#This Row],[CycleNumber]]&gt;2),IF(טבלה20[[#This Row],[דילוג]]=1,1,IF(MAX(K1530:K1531)=1,1,IF(טבלה20[[#This Row],[LengthofCycle]]-F1531&lt;&gt;טבלה20[[#This Row],[הפרש קבוע אחרון]],0,""))),"")</f>
        <v>0</v>
      </c>
      <c r="L1532" t="str">
        <f>IF(טבלה20[[#This Row],[CycleNumber]]&lt;3,"",IF(טבלה20[[#This Row],[דילוג]]=1,1,IF(L1531="","",IF(טבלה20[[#This Row],[LengthofCycle]]-F1531=טבלה20[[#This Row],[הפרש קבוע אחרון]],1,IF(L1531+1&gt;3,"",L1531+1)))))</f>
        <v/>
      </c>
      <c r="M1532" t="str">
        <f>IF(AND(טבלה20[[#This Row],[פעילות]]=1,L1533=2,L1534=1,B1534&gt;טבלה20[[#This Row],[CycleNumber]]),1,"")</f>
        <v/>
      </c>
      <c r="N1532" t="str">
        <f>IF(AND(טבלה20[[#This Row],[האם יש לאישה וסת דילוג?]]=1,טבלה20[[#This Row],[CycleNumber]]&gt;5),IF(AND(טבלה20[[#This Row],[LengthofCycle]]=F1529,F1531=F1528,F1530=F1527),1,""),"")</f>
        <v/>
      </c>
      <c r="O1532" t="str">
        <f>IF(OR(טבלה20[[#This Row],[פעילות]]="",L1531=""),"",IF(טבלה20[[#This Row],[פעילות]]=1,1,0))</f>
        <v/>
      </c>
      <c r="P1532" t="str">
        <f>IF(AND(טבלה20[[#This Row],[הפרש קבוע אחרון]]&lt;&gt;"",טבלה20[[#This Row],[CycleNumber]]&lt;B1533,B1533&lt;&gt;"",טבלה20[[#This Row],[פעילות]]&lt;4),IF(F1533-טבלה20[[#This Row],[LengthofCycle]]=טבלה20[[#This Row],[הפרש קבוע אחרון]],1,0),"")</f>
        <v/>
      </c>
      <c r="Q1532" s="14" t="str">
        <f>IF(טבלה20[[#This Row],[פעילות]]="","",IF(OR(Q1531="",AND(טבלה20[[#This Row],[דילוג]]=1,L1531=3)),1,Q1531+1))</f>
        <v/>
      </c>
      <c r="R1532" s="14" t="str">
        <f>IF(AND(טבלה20[[#This Row],[מחזורי פעילות]]=3,H1533=1,טבלה20[[#This Row],[הפרש קבוע אחרון]]&lt;&gt;J1533),1,"")</f>
        <v/>
      </c>
      <c r="S1532" s="14" t="str">
        <f>IF(AND(טבלה20[[#This Row],[מחזורי פעילות]]=3,H1533=1,טבלה20[[#This Row],[הפרש קבוע אחרון]]=J1533),1,"")</f>
        <v/>
      </c>
      <c r="T1532" s="14" t="str">
        <f>IF(AND(טבלה20[[#This Row],[דילוג]]=1,טבלה20[[#This Row],[הפרש קבוע אחרון]]=J1531,טבלה20[[#This Row],[מחזורי פעילות]]&gt;1),1,"")</f>
        <v/>
      </c>
      <c r="U1532" s="14" t="str">
        <f>IF(OR(AND(טבלה20[[#This Row],[מחזורי פעילות]]&lt;&gt;"",Q1533=""),AND(טבלה20[[#This Row],[פעילות]]=3,Q1533=1)),טבלה20[[#This Row],[מחזורי פעילות]],"")</f>
        <v/>
      </c>
      <c r="V1532" s="14" t="str">
        <f>IF(טבלה20[[#This Row],[באיזה מחזור נעקר אחרי קביעה?]]&lt;&gt;"",1,"")</f>
        <v/>
      </c>
      <c r="W1532" s="14" t="str">
        <f>IF(AND(טבלה20[[#This Row],[באיזה מחזור נעקר אחרי קביעה?]]&lt;&gt;"",טבלה20[[#This Row],[CycleNumber]]&gt;B1533),טבלה20[[#This Row],[באיזה מחזור נעקר אחרי קביעה?]],"")</f>
        <v/>
      </c>
      <c r="X1532" s="14" t="str">
        <f>IF(AND(טבלה20[[#This Row],[הפרש קבוע אחרון]]&lt;&gt;"",J1531=""),טבלה20[[#This Row],[CycleNumber]],"")</f>
        <v/>
      </c>
      <c r="Y1532" s="14" t="str">
        <f>IF(OR(טבלה20[[#This Row],[CycleNumber]]&gt;B1533,B1533=""),טבלה20[[#This Row],[CycleNumber]],"")</f>
        <v/>
      </c>
      <c r="Z153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2" t="s">
        <v>22</v>
      </c>
      <c r="AS1532">
        <v>12</v>
      </c>
      <c r="AT1532">
        <v>32</v>
      </c>
      <c r="AU1532">
        <f t="shared" si="49"/>
        <v>0</v>
      </c>
      <c r="AV1532" t="str">
        <f t="shared" si="50"/>
        <v/>
      </c>
    </row>
    <row r="1533" spans="1:48" x14ac:dyDescent="0.25">
      <c r="A1533" t="s">
        <v>22</v>
      </c>
      <c r="B1533">
        <v>14</v>
      </c>
      <c r="C1533">
        <v>0</v>
      </c>
      <c r="D1533">
        <v>1</v>
      </c>
      <c r="E1533">
        <v>0</v>
      </c>
      <c r="F1533">
        <v>28</v>
      </c>
      <c r="G1533">
        <f>טבלה20[[#This Row],[LengthofCycle]]+1</f>
        <v>29</v>
      </c>
      <c r="H1533" t="str">
        <f>IF(טבלה20[[#This Row],[CycleNumber]]&gt;2,IF(AND(טבלה20[[#This Row],[LengthofCycle]]-F1532=F1532-F1531,טבלה20[[#This Row],[LengthofCycle]]-F1532&lt;&gt;0),1,""),"")</f>
        <v/>
      </c>
      <c r="I1533" t="str">
        <f>IF(טבלה20[[#This Row],[דילוג]]=1,SUM(H1533:H1534),"")</f>
        <v/>
      </c>
      <c r="J1533" t="str">
        <f>IF(AND(טבלה20[[#This Row],[CycleNumber]]&gt;B1532,טבלה20[[#This Row],[CycleNumber]]&gt;2),IF(טבלה20[[#This Row],[דילוג]]=1,טבלה20[[#This Row],[LengthofCycle]]-F1532,J1532),"")</f>
        <v/>
      </c>
      <c r="K1533">
        <f>IF(AND(טבלה20[[#This Row],[CycleNumber]]&gt;B1532,טבלה20[[#This Row],[CycleNumber]]&gt;2),IF(טבלה20[[#This Row],[דילוג]]=1,1,IF(MAX(K1531:K1532)=1,1,IF(טבלה20[[#This Row],[LengthofCycle]]-F1532&lt;&gt;טבלה20[[#This Row],[הפרש קבוע אחרון]],0,""))),"")</f>
        <v>0</v>
      </c>
      <c r="L1533" t="str">
        <f>IF(טבלה20[[#This Row],[CycleNumber]]&lt;3,"",IF(טבלה20[[#This Row],[דילוג]]=1,1,IF(L1532="","",IF(טבלה20[[#This Row],[LengthofCycle]]-F1532=טבלה20[[#This Row],[הפרש קבוע אחרון]],1,IF(L1532+1&gt;3,"",L1532+1)))))</f>
        <v/>
      </c>
      <c r="M1533" t="str">
        <f>IF(AND(טבלה20[[#This Row],[פעילות]]=1,L1534=2,L1535=1,B1535&gt;טבלה20[[#This Row],[CycleNumber]]),1,"")</f>
        <v/>
      </c>
      <c r="N1533" t="str">
        <f>IF(AND(טבלה20[[#This Row],[האם יש לאישה וסת דילוג?]]=1,טבלה20[[#This Row],[CycleNumber]]&gt;5),IF(AND(טבלה20[[#This Row],[LengthofCycle]]=F1530,F1532=F1529,F1531=F1528),1,""),"")</f>
        <v/>
      </c>
      <c r="O1533" t="str">
        <f>IF(OR(טבלה20[[#This Row],[פעילות]]="",L1532=""),"",IF(טבלה20[[#This Row],[פעילות]]=1,1,0))</f>
        <v/>
      </c>
      <c r="P1533" t="str">
        <f>IF(AND(טבלה20[[#This Row],[הפרש קבוע אחרון]]&lt;&gt;"",טבלה20[[#This Row],[CycleNumber]]&lt;B1534,B1534&lt;&gt;"",טבלה20[[#This Row],[פעילות]]&lt;4),IF(F1534-טבלה20[[#This Row],[LengthofCycle]]=טבלה20[[#This Row],[הפרש קבוע אחרון]],1,0),"")</f>
        <v/>
      </c>
      <c r="Q1533" s="14" t="str">
        <f>IF(טבלה20[[#This Row],[פעילות]]="","",IF(OR(Q1532="",AND(טבלה20[[#This Row],[דילוג]]=1,L1532=3)),1,Q1532+1))</f>
        <v/>
      </c>
      <c r="R1533" s="14" t="str">
        <f>IF(AND(טבלה20[[#This Row],[מחזורי פעילות]]=3,H1534=1,טבלה20[[#This Row],[הפרש קבוע אחרון]]&lt;&gt;J1534),1,"")</f>
        <v/>
      </c>
      <c r="S1533" s="14" t="str">
        <f>IF(AND(טבלה20[[#This Row],[מחזורי פעילות]]=3,H1534=1,טבלה20[[#This Row],[הפרש קבוע אחרון]]=J1534),1,"")</f>
        <v/>
      </c>
      <c r="T1533" s="14" t="str">
        <f>IF(AND(טבלה20[[#This Row],[דילוג]]=1,טבלה20[[#This Row],[הפרש קבוע אחרון]]=J1532,טבלה20[[#This Row],[מחזורי פעילות]]&gt;1),1,"")</f>
        <v/>
      </c>
      <c r="U1533" s="14" t="str">
        <f>IF(OR(AND(טבלה20[[#This Row],[מחזורי פעילות]]&lt;&gt;"",Q1534=""),AND(טבלה20[[#This Row],[פעילות]]=3,Q1534=1)),טבלה20[[#This Row],[מחזורי פעילות]],"")</f>
        <v/>
      </c>
      <c r="V1533" s="14" t="str">
        <f>IF(טבלה20[[#This Row],[באיזה מחזור נעקר אחרי קביעה?]]&lt;&gt;"",1,"")</f>
        <v/>
      </c>
      <c r="W1533" s="14" t="str">
        <f>IF(AND(טבלה20[[#This Row],[באיזה מחזור נעקר אחרי קביעה?]]&lt;&gt;"",טבלה20[[#This Row],[CycleNumber]]&gt;B1534),טבלה20[[#This Row],[באיזה מחזור נעקר אחרי קביעה?]],"")</f>
        <v/>
      </c>
      <c r="X1533" s="14" t="str">
        <f>IF(AND(טבלה20[[#This Row],[הפרש קבוע אחרון]]&lt;&gt;"",J1532=""),טבלה20[[#This Row],[CycleNumber]],"")</f>
        <v/>
      </c>
      <c r="Y1533" s="14" t="str">
        <f>IF(OR(טבלה20[[#This Row],[CycleNumber]]&gt;B1534,B1534=""),טבלה20[[#This Row],[CycleNumber]],"")</f>
        <v/>
      </c>
      <c r="Z153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3" t="s">
        <v>22</v>
      </c>
      <c r="AS1533">
        <v>13</v>
      </c>
      <c r="AT1533">
        <v>35</v>
      </c>
      <c r="AU1533">
        <f t="shared" si="49"/>
        <v>0</v>
      </c>
      <c r="AV1533" t="str">
        <f t="shared" si="50"/>
        <v/>
      </c>
    </row>
    <row r="1534" spans="1:48" x14ac:dyDescent="0.25">
      <c r="A1534" t="s">
        <v>22</v>
      </c>
      <c r="B1534">
        <v>15</v>
      </c>
      <c r="C1534">
        <v>0</v>
      </c>
      <c r="D1534">
        <v>1</v>
      </c>
      <c r="E1534">
        <v>0</v>
      </c>
      <c r="F1534">
        <v>31</v>
      </c>
      <c r="G1534">
        <f>טבלה20[[#This Row],[LengthofCycle]]+1</f>
        <v>32</v>
      </c>
      <c r="H1534" t="str">
        <f>IF(טבלה20[[#This Row],[CycleNumber]]&gt;2,IF(AND(טבלה20[[#This Row],[LengthofCycle]]-F1533=F1533-F1532,טבלה20[[#This Row],[LengthofCycle]]-F1533&lt;&gt;0),1,""),"")</f>
        <v/>
      </c>
      <c r="I1534" t="str">
        <f>IF(טבלה20[[#This Row],[דילוג]]=1,SUM(H1534:H1535),"")</f>
        <v/>
      </c>
      <c r="J1534" t="str">
        <f>IF(AND(טבלה20[[#This Row],[CycleNumber]]&gt;B1533,טבלה20[[#This Row],[CycleNumber]]&gt;2),IF(טבלה20[[#This Row],[דילוג]]=1,טבלה20[[#This Row],[LengthofCycle]]-F1533,J1533),"")</f>
        <v/>
      </c>
      <c r="K1534">
        <f>IF(AND(טבלה20[[#This Row],[CycleNumber]]&gt;B1533,טבלה20[[#This Row],[CycleNumber]]&gt;2),IF(טבלה20[[#This Row],[דילוג]]=1,1,IF(MAX(K1532:K1533)=1,1,IF(טבלה20[[#This Row],[LengthofCycle]]-F1533&lt;&gt;טבלה20[[#This Row],[הפרש קבוע אחרון]],0,""))),"")</f>
        <v>0</v>
      </c>
      <c r="L1534" t="str">
        <f>IF(טבלה20[[#This Row],[CycleNumber]]&lt;3,"",IF(טבלה20[[#This Row],[דילוג]]=1,1,IF(L1533="","",IF(טבלה20[[#This Row],[LengthofCycle]]-F1533=טבלה20[[#This Row],[הפרש קבוע אחרון]],1,IF(L1533+1&gt;3,"",L1533+1)))))</f>
        <v/>
      </c>
      <c r="M1534" t="str">
        <f>IF(AND(טבלה20[[#This Row],[פעילות]]=1,L1535=2,L1536=1,B1536&gt;טבלה20[[#This Row],[CycleNumber]]),1,"")</f>
        <v/>
      </c>
      <c r="N1534" t="str">
        <f>IF(AND(טבלה20[[#This Row],[האם יש לאישה וסת דילוג?]]=1,טבלה20[[#This Row],[CycleNumber]]&gt;5),IF(AND(טבלה20[[#This Row],[LengthofCycle]]=F1531,F1533=F1530,F1532=F1529),1,""),"")</f>
        <v/>
      </c>
      <c r="O1534" t="str">
        <f>IF(OR(טבלה20[[#This Row],[פעילות]]="",L1533=""),"",IF(טבלה20[[#This Row],[פעילות]]=1,1,0))</f>
        <v/>
      </c>
      <c r="P1534" t="str">
        <f>IF(AND(טבלה20[[#This Row],[הפרש קבוע אחרון]]&lt;&gt;"",טבלה20[[#This Row],[CycleNumber]]&lt;B1535,B1535&lt;&gt;"",טבלה20[[#This Row],[פעילות]]&lt;4),IF(F1535-טבלה20[[#This Row],[LengthofCycle]]=טבלה20[[#This Row],[הפרש קבוע אחרון]],1,0),"")</f>
        <v/>
      </c>
      <c r="Q1534" s="14" t="str">
        <f>IF(טבלה20[[#This Row],[פעילות]]="","",IF(OR(Q1533="",AND(טבלה20[[#This Row],[דילוג]]=1,L1533=3)),1,Q1533+1))</f>
        <v/>
      </c>
      <c r="R1534" s="14" t="str">
        <f>IF(AND(טבלה20[[#This Row],[מחזורי פעילות]]=3,H1535=1,טבלה20[[#This Row],[הפרש קבוע אחרון]]&lt;&gt;J1535),1,"")</f>
        <v/>
      </c>
      <c r="S1534" s="14" t="str">
        <f>IF(AND(טבלה20[[#This Row],[מחזורי פעילות]]=3,H1535=1,טבלה20[[#This Row],[הפרש קבוע אחרון]]=J1535),1,"")</f>
        <v/>
      </c>
      <c r="T1534" s="14" t="str">
        <f>IF(AND(טבלה20[[#This Row],[דילוג]]=1,טבלה20[[#This Row],[הפרש קבוע אחרון]]=J1533,טבלה20[[#This Row],[מחזורי פעילות]]&gt;1),1,"")</f>
        <v/>
      </c>
      <c r="U1534" s="14" t="str">
        <f>IF(OR(AND(טבלה20[[#This Row],[מחזורי פעילות]]&lt;&gt;"",Q1535=""),AND(טבלה20[[#This Row],[פעילות]]=3,Q1535=1)),טבלה20[[#This Row],[מחזורי פעילות]],"")</f>
        <v/>
      </c>
      <c r="V1534" s="14" t="str">
        <f>IF(טבלה20[[#This Row],[באיזה מחזור נעקר אחרי קביעה?]]&lt;&gt;"",1,"")</f>
        <v/>
      </c>
      <c r="W1534" s="14" t="str">
        <f>IF(AND(טבלה20[[#This Row],[באיזה מחזור נעקר אחרי קביעה?]]&lt;&gt;"",טבלה20[[#This Row],[CycleNumber]]&gt;B1535),טבלה20[[#This Row],[באיזה מחזור נעקר אחרי קביעה?]],"")</f>
        <v/>
      </c>
      <c r="X1534" s="14" t="str">
        <f>IF(AND(טבלה20[[#This Row],[הפרש קבוע אחרון]]&lt;&gt;"",J1533=""),טבלה20[[#This Row],[CycleNumber]],"")</f>
        <v/>
      </c>
      <c r="Y1534" s="14" t="str">
        <f>IF(OR(טבלה20[[#This Row],[CycleNumber]]&gt;B1535,B1535=""),טבלה20[[#This Row],[CycleNumber]],"")</f>
        <v/>
      </c>
      <c r="Z153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4" t="s">
        <v>22</v>
      </c>
      <c r="AS1534">
        <v>14</v>
      </c>
      <c r="AT1534">
        <v>28</v>
      </c>
      <c r="AU1534">
        <f t="shared" si="49"/>
        <v>0</v>
      </c>
      <c r="AV1534" t="str">
        <f t="shared" si="50"/>
        <v/>
      </c>
    </row>
    <row r="1535" spans="1:48" x14ac:dyDescent="0.25">
      <c r="A1535" t="s">
        <v>22</v>
      </c>
      <c r="B1535">
        <v>16</v>
      </c>
      <c r="C1535">
        <v>0</v>
      </c>
      <c r="D1535">
        <v>1</v>
      </c>
      <c r="E1535">
        <v>0</v>
      </c>
      <c r="F1535">
        <v>35</v>
      </c>
      <c r="G1535">
        <f>טבלה20[[#This Row],[LengthofCycle]]+1</f>
        <v>36</v>
      </c>
      <c r="H1535" t="str">
        <f>IF(טבלה20[[#This Row],[CycleNumber]]&gt;2,IF(AND(טבלה20[[#This Row],[LengthofCycle]]-F1534=F1534-F1533,טבלה20[[#This Row],[LengthofCycle]]-F1534&lt;&gt;0),1,""),"")</f>
        <v/>
      </c>
      <c r="I1535" t="str">
        <f>IF(טבלה20[[#This Row],[דילוג]]=1,SUM(H1535:H1536),"")</f>
        <v/>
      </c>
      <c r="J1535" t="str">
        <f>IF(AND(טבלה20[[#This Row],[CycleNumber]]&gt;B1534,טבלה20[[#This Row],[CycleNumber]]&gt;2),IF(טבלה20[[#This Row],[דילוג]]=1,טבלה20[[#This Row],[LengthofCycle]]-F1534,J1534),"")</f>
        <v/>
      </c>
      <c r="K1535">
        <f>IF(AND(טבלה20[[#This Row],[CycleNumber]]&gt;B1534,טבלה20[[#This Row],[CycleNumber]]&gt;2),IF(טבלה20[[#This Row],[דילוג]]=1,1,IF(MAX(K1533:K1534)=1,1,IF(טבלה20[[#This Row],[LengthofCycle]]-F1534&lt;&gt;טבלה20[[#This Row],[הפרש קבוע אחרון]],0,""))),"")</f>
        <v>0</v>
      </c>
      <c r="L1535" t="str">
        <f>IF(טבלה20[[#This Row],[CycleNumber]]&lt;3,"",IF(טבלה20[[#This Row],[דילוג]]=1,1,IF(L1534="","",IF(טבלה20[[#This Row],[LengthofCycle]]-F1534=טבלה20[[#This Row],[הפרש קבוע אחרון]],1,IF(L1534+1&gt;3,"",L1534+1)))))</f>
        <v/>
      </c>
      <c r="M1535" t="str">
        <f>IF(AND(טבלה20[[#This Row],[פעילות]]=1,L1536=2,L1537=1,B1537&gt;טבלה20[[#This Row],[CycleNumber]]),1,"")</f>
        <v/>
      </c>
      <c r="N1535" t="str">
        <f>IF(AND(טבלה20[[#This Row],[האם יש לאישה וסת דילוג?]]=1,טבלה20[[#This Row],[CycleNumber]]&gt;5),IF(AND(טבלה20[[#This Row],[LengthofCycle]]=F1532,F1534=F1531,F1533=F1530),1,""),"")</f>
        <v/>
      </c>
      <c r="O1535" t="str">
        <f>IF(OR(טבלה20[[#This Row],[פעילות]]="",L1534=""),"",IF(טבלה20[[#This Row],[פעילות]]=1,1,0))</f>
        <v/>
      </c>
      <c r="P1535" t="str">
        <f>IF(AND(טבלה20[[#This Row],[הפרש קבוע אחרון]]&lt;&gt;"",טבלה20[[#This Row],[CycleNumber]]&lt;B1536,B1536&lt;&gt;"",טבלה20[[#This Row],[פעילות]]&lt;4),IF(F1536-טבלה20[[#This Row],[LengthofCycle]]=טבלה20[[#This Row],[הפרש קבוע אחרון]],1,0),"")</f>
        <v/>
      </c>
      <c r="Q1535" s="14" t="str">
        <f>IF(טבלה20[[#This Row],[פעילות]]="","",IF(OR(Q1534="",AND(טבלה20[[#This Row],[דילוג]]=1,L1534=3)),1,Q1534+1))</f>
        <v/>
      </c>
      <c r="R1535" s="14" t="str">
        <f>IF(AND(טבלה20[[#This Row],[מחזורי פעילות]]=3,H1536=1,טבלה20[[#This Row],[הפרש קבוע אחרון]]&lt;&gt;J1536),1,"")</f>
        <v/>
      </c>
      <c r="S1535" s="14" t="str">
        <f>IF(AND(טבלה20[[#This Row],[מחזורי פעילות]]=3,H1536=1,טבלה20[[#This Row],[הפרש קבוע אחרון]]=J1536),1,"")</f>
        <v/>
      </c>
      <c r="T1535" s="14" t="str">
        <f>IF(AND(טבלה20[[#This Row],[דילוג]]=1,טבלה20[[#This Row],[הפרש קבוע אחרון]]=J1534,טבלה20[[#This Row],[מחזורי פעילות]]&gt;1),1,"")</f>
        <v/>
      </c>
      <c r="U1535" s="14" t="str">
        <f>IF(OR(AND(טבלה20[[#This Row],[מחזורי פעילות]]&lt;&gt;"",Q1536=""),AND(טבלה20[[#This Row],[פעילות]]=3,Q1536=1)),טבלה20[[#This Row],[מחזורי פעילות]],"")</f>
        <v/>
      </c>
      <c r="V1535" s="14" t="str">
        <f>IF(טבלה20[[#This Row],[באיזה מחזור נעקר אחרי קביעה?]]&lt;&gt;"",1,"")</f>
        <v/>
      </c>
      <c r="W1535" s="14" t="str">
        <f>IF(AND(טבלה20[[#This Row],[באיזה מחזור נעקר אחרי קביעה?]]&lt;&gt;"",טבלה20[[#This Row],[CycleNumber]]&gt;B1536),טבלה20[[#This Row],[באיזה מחזור נעקר אחרי קביעה?]],"")</f>
        <v/>
      </c>
      <c r="X1535" s="14" t="str">
        <f>IF(AND(טבלה20[[#This Row],[הפרש קבוע אחרון]]&lt;&gt;"",J1534=""),טבלה20[[#This Row],[CycleNumber]],"")</f>
        <v/>
      </c>
      <c r="Y1535" s="14" t="str">
        <f>IF(OR(טבלה20[[#This Row],[CycleNumber]]&gt;B1536,B1536=""),טבלה20[[#This Row],[CycleNumber]],"")</f>
        <v/>
      </c>
      <c r="Z153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5" t="s">
        <v>22</v>
      </c>
      <c r="AS1535">
        <v>15</v>
      </c>
      <c r="AT1535">
        <v>31</v>
      </c>
      <c r="AU1535">
        <f t="shared" si="49"/>
        <v>0</v>
      </c>
      <c r="AV1535" t="str">
        <f t="shared" si="50"/>
        <v/>
      </c>
    </row>
    <row r="1536" spans="1:48" x14ac:dyDescent="0.25">
      <c r="A1536" t="s">
        <v>22</v>
      </c>
      <c r="B1536">
        <v>17</v>
      </c>
      <c r="C1536">
        <v>0</v>
      </c>
      <c r="D1536">
        <v>1</v>
      </c>
      <c r="E1536">
        <v>0</v>
      </c>
      <c r="F1536">
        <v>28</v>
      </c>
      <c r="G1536">
        <f>טבלה20[[#This Row],[LengthofCycle]]+1</f>
        <v>29</v>
      </c>
      <c r="H1536" t="str">
        <f>IF(טבלה20[[#This Row],[CycleNumber]]&gt;2,IF(AND(טבלה20[[#This Row],[LengthofCycle]]-F1535=F1535-F1534,טבלה20[[#This Row],[LengthofCycle]]-F1535&lt;&gt;0),1,""),"")</f>
        <v/>
      </c>
      <c r="I1536" t="str">
        <f>IF(טבלה20[[#This Row],[דילוג]]=1,SUM(H1536:H1537),"")</f>
        <v/>
      </c>
      <c r="J1536" t="str">
        <f>IF(AND(טבלה20[[#This Row],[CycleNumber]]&gt;B1535,טבלה20[[#This Row],[CycleNumber]]&gt;2),IF(טבלה20[[#This Row],[דילוג]]=1,טבלה20[[#This Row],[LengthofCycle]]-F1535,J1535),"")</f>
        <v/>
      </c>
      <c r="K1536">
        <f>IF(AND(טבלה20[[#This Row],[CycleNumber]]&gt;B1535,טבלה20[[#This Row],[CycleNumber]]&gt;2),IF(טבלה20[[#This Row],[דילוג]]=1,1,IF(MAX(K1534:K1535)=1,1,IF(טבלה20[[#This Row],[LengthofCycle]]-F1535&lt;&gt;טבלה20[[#This Row],[הפרש קבוע אחרון]],0,""))),"")</f>
        <v>0</v>
      </c>
      <c r="L1536" t="str">
        <f>IF(טבלה20[[#This Row],[CycleNumber]]&lt;3,"",IF(טבלה20[[#This Row],[דילוג]]=1,1,IF(L1535="","",IF(טבלה20[[#This Row],[LengthofCycle]]-F1535=טבלה20[[#This Row],[הפרש קבוע אחרון]],1,IF(L1535+1&gt;3,"",L1535+1)))))</f>
        <v/>
      </c>
      <c r="M1536" t="str">
        <f>IF(AND(טבלה20[[#This Row],[פעילות]]=1,L1537=2,L1538=1,B1538&gt;טבלה20[[#This Row],[CycleNumber]]),1,"")</f>
        <v/>
      </c>
      <c r="N1536" t="str">
        <f>IF(AND(טבלה20[[#This Row],[האם יש לאישה וסת דילוג?]]=1,טבלה20[[#This Row],[CycleNumber]]&gt;5),IF(AND(טבלה20[[#This Row],[LengthofCycle]]=F1533,F1535=F1532,F1534=F1531),1,""),"")</f>
        <v/>
      </c>
      <c r="O1536" t="str">
        <f>IF(OR(טבלה20[[#This Row],[פעילות]]="",L1535=""),"",IF(טבלה20[[#This Row],[פעילות]]=1,1,0))</f>
        <v/>
      </c>
      <c r="P1536" t="str">
        <f>IF(AND(טבלה20[[#This Row],[הפרש קבוע אחרון]]&lt;&gt;"",טבלה20[[#This Row],[CycleNumber]]&lt;B1537,B1537&lt;&gt;"",טבלה20[[#This Row],[פעילות]]&lt;4),IF(F1537-טבלה20[[#This Row],[LengthofCycle]]=טבלה20[[#This Row],[הפרש קבוע אחרון]],1,0),"")</f>
        <v/>
      </c>
      <c r="Q1536" s="14" t="str">
        <f>IF(טבלה20[[#This Row],[פעילות]]="","",IF(OR(Q1535="",AND(טבלה20[[#This Row],[דילוג]]=1,L1535=3)),1,Q1535+1))</f>
        <v/>
      </c>
      <c r="R1536" s="14" t="str">
        <f>IF(AND(טבלה20[[#This Row],[מחזורי פעילות]]=3,H1537=1,טבלה20[[#This Row],[הפרש קבוע אחרון]]&lt;&gt;J1537),1,"")</f>
        <v/>
      </c>
      <c r="S1536" s="14" t="str">
        <f>IF(AND(טבלה20[[#This Row],[מחזורי פעילות]]=3,H1537=1,טבלה20[[#This Row],[הפרש קבוע אחרון]]=J1537),1,"")</f>
        <v/>
      </c>
      <c r="T1536" s="14" t="str">
        <f>IF(AND(טבלה20[[#This Row],[דילוג]]=1,טבלה20[[#This Row],[הפרש קבוע אחרון]]=J1535,טבלה20[[#This Row],[מחזורי פעילות]]&gt;1),1,"")</f>
        <v/>
      </c>
      <c r="U1536" s="14" t="str">
        <f>IF(OR(AND(טבלה20[[#This Row],[מחזורי פעילות]]&lt;&gt;"",Q1537=""),AND(טבלה20[[#This Row],[פעילות]]=3,Q1537=1)),טבלה20[[#This Row],[מחזורי פעילות]],"")</f>
        <v/>
      </c>
      <c r="V1536" s="14" t="str">
        <f>IF(טבלה20[[#This Row],[באיזה מחזור נעקר אחרי קביעה?]]&lt;&gt;"",1,"")</f>
        <v/>
      </c>
      <c r="W1536" s="14" t="str">
        <f>IF(AND(טבלה20[[#This Row],[באיזה מחזור נעקר אחרי קביעה?]]&lt;&gt;"",טבלה20[[#This Row],[CycleNumber]]&gt;B1537),טבלה20[[#This Row],[באיזה מחזור נעקר אחרי קביעה?]],"")</f>
        <v/>
      </c>
      <c r="X1536" s="14" t="str">
        <f>IF(AND(טבלה20[[#This Row],[הפרש קבוע אחרון]]&lt;&gt;"",J1535=""),טבלה20[[#This Row],[CycleNumber]],"")</f>
        <v/>
      </c>
      <c r="Y1536" s="14" t="str">
        <f>IF(OR(טבלה20[[#This Row],[CycleNumber]]&gt;B1537,B1537=""),טבלה20[[#This Row],[CycleNumber]],"")</f>
        <v/>
      </c>
      <c r="Z153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6" t="s">
        <v>22</v>
      </c>
      <c r="AS1536">
        <v>16</v>
      </c>
      <c r="AT1536">
        <v>35</v>
      </c>
      <c r="AU1536">
        <f t="shared" si="49"/>
        <v>0</v>
      </c>
      <c r="AV1536" t="str">
        <f t="shared" si="50"/>
        <v/>
      </c>
    </row>
    <row r="1537" spans="1:48" x14ac:dyDescent="0.25">
      <c r="A1537" t="s">
        <v>22</v>
      </c>
      <c r="B1537">
        <v>18</v>
      </c>
      <c r="C1537">
        <v>0</v>
      </c>
      <c r="D1537">
        <v>1</v>
      </c>
      <c r="E1537">
        <v>0</v>
      </c>
      <c r="F1537">
        <v>32</v>
      </c>
      <c r="G1537">
        <f>טבלה20[[#This Row],[LengthofCycle]]+1</f>
        <v>33</v>
      </c>
      <c r="H1537" t="str">
        <f>IF(טבלה20[[#This Row],[CycleNumber]]&gt;2,IF(AND(טבלה20[[#This Row],[LengthofCycle]]-F1536=F1536-F1535,טבלה20[[#This Row],[LengthofCycle]]-F1536&lt;&gt;0),1,""),"")</f>
        <v/>
      </c>
      <c r="I1537" t="str">
        <f>IF(טבלה20[[#This Row],[דילוג]]=1,SUM(H1537:H1538),"")</f>
        <v/>
      </c>
      <c r="J1537" t="str">
        <f>IF(AND(טבלה20[[#This Row],[CycleNumber]]&gt;B1536,טבלה20[[#This Row],[CycleNumber]]&gt;2),IF(טבלה20[[#This Row],[דילוג]]=1,טבלה20[[#This Row],[LengthofCycle]]-F1536,J1536),"")</f>
        <v/>
      </c>
      <c r="K1537">
        <f>IF(AND(טבלה20[[#This Row],[CycleNumber]]&gt;B1536,טבלה20[[#This Row],[CycleNumber]]&gt;2),IF(טבלה20[[#This Row],[דילוג]]=1,1,IF(MAX(K1535:K1536)=1,1,IF(טבלה20[[#This Row],[LengthofCycle]]-F1536&lt;&gt;טבלה20[[#This Row],[הפרש קבוע אחרון]],0,""))),"")</f>
        <v>0</v>
      </c>
      <c r="L1537" t="str">
        <f>IF(טבלה20[[#This Row],[CycleNumber]]&lt;3,"",IF(טבלה20[[#This Row],[דילוג]]=1,1,IF(L1536="","",IF(טבלה20[[#This Row],[LengthofCycle]]-F1536=טבלה20[[#This Row],[הפרש קבוע אחרון]],1,IF(L1536+1&gt;3,"",L1536+1)))))</f>
        <v/>
      </c>
      <c r="M1537" t="str">
        <f>IF(AND(טבלה20[[#This Row],[פעילות]]=1,L1538=2,L1539=1,B1539&gt;טבלה20[[#This Row],[CycleNumber]]),1,"")</f>
        <v/>
      </c>
      <c r="N1537" t="str">
        <f>IF(AND(טבלה20[[#This Row],[האם יש לאישה וסת דילוג?]]=1,טבלה20[[#This Row],[CycleNumber]]&gt;5),IF(AND(טבלה20[[#This Row],[LengthofCycle]]=F1534,F1536=F1533,F1535=F1532),1,""),"")</f>
        <v/>
      </c>
      <c r="O1537" t="str">
        <f>IF(OR(טבלה20[[#This Row],[פעילות]]="",L1536=""),"",IF(טבלה20[[#This Row],[פעילות]]=1,1,0))</f>
        <v/>
      </c>
      <c r="P1537" t="str">
        <f>IF(AND(טבלה20[[#This Row],[הפרש קבוע אחרון]]&lt;&gt;"",טבלה20[[#This Row],[CycleNumber]]&lt;B1538,B1538&lt;&gt;"",טבלה20[[#This Row],[פעילות]]&lt;4),IF(F1538-טבלה20[[#This Row],[LengthofCycle]]=טבלה20[[#This Row],[הפרש קבוע אחרון]],1,0),"")</f>
        <v/>
      </c>
      <c r="Q1537" s="14" t="str">
        <f>IF(טבלה20[[#This Row],[פעילות]]="","",IF(OR(Q1536="",AND(טבלה20[[#This Row],[דילוג]]=1,L1536=3)),1,Q1536+1))</f>
        <v/>
      </c>
      <c r="R1537" s="14" t="str">
        <f>IF(AND(טבלה20[[#This Row],[מחזורי פעילות]]=3,H1538=1,טבלה20[[#This Row],[הפרש קבוע אחרון]]&lt;&gt;J1538),1,"")</f>
        <v/>
      </c>
      <c r="S1537" s="14" t="str">
        <f>IF(AND(טבלה20[[#This Row],[מחזורי פעילות]]=3,H1538=1,טבלה20[[#This Row],[הפרש קבוע אחרון]]=J1538),1,"")</f>
        <v/>
      </c>
      <c r="T1537" s="14" t="str">
        <f>IF(AND(טבלה20[[#This Row],[דילוג]]=1,טבלה20[[#This Row],[הפרש קבוע אחרון]]=J1536,טבלה20[[#This Row],[מחזורי פעילות]]&gt;1),1,"")</f>
        <v/>
      </c>
      <c r="U1537" s="14" t="str">
        <f>IF(OR(AND(טבלה20[[#This Row],[מחזורי פעילות]]&lt;&gt;"",Q1538=""),AND(טבלה20[[#This Row],[פעילות]]=3,Q1538=1)),טבלה20[[#This Row],[מחזורי פעילות]],"")</f>
        <v/>
      </c>
      <c r="V1537" s="14" t="str">
        <f>IF(טבלה20[[#This Row],[באיזה מחזור נעקר אחרי קביעה?]]&lt;&gt;"",1,"")</f>
        <v/>
      </c>
      <c r="W1537" s="14" t="str">
        <f>IF(AND(טבלה20[[#This Row],[באיזה מחזור נעקר אחרי קביעה?]]&lt;&gt;"",טבלה20[[#This Row],[CycleNumber]]&gt;B1538),טבלה20[[#This Row],[באיזה מחזור נעקר אחרי קביעה?]],"")</f>
        <v/>
      </c>
      <c r="X1537" s="14" t="str">
        <f>IF(AND(טבלה20[[#This Row],[הפרש קבוע אחרון]]&lt;&gt;"",J1536=""),טבלה20[[#This Row],[CycleNumber]],"")</f>
        <v/>
      </c>
      <c r="Y1537" s="14" t="str">
        <f>IF(OR(טבלה20[[#This Row],[CycleNumber]]&gt;B1538,B1538=""),טבלה20[[#This Row],[CycleNumber]],"")</f>
        <v/>
      </c>
      <c r="Z153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7" t="s">
        <v>22</v>
      </c>
      <c r="AS1537">
        <v>17</v>
      </c>
      <c r="AT1537">
        <v>28</v>
      </c>
      <c r="AU1537">
        <f t="shared" si="49"/>
        <v>0</v>
      </c>
      <c r="AV1537" t="str">
        <f t="shared" si="50"/>
        <v/>
      </c>
    </row>
    <row r="1538" spans="1:48" x14ac:dyDescent="0.25">
      <c r="A1538" t="s">
        <v>22</v>
      </c>
      <c r="B1538">
        <v>19</v>
      </c>
      <c r="C1538">
        <v>0</v>
      </c>
      <c r="D1538">
        <v>0</v>
      </c>
      <c r="E1538">
        <v>0</v>
      </c>
      <c r="F1538">
        <v>29</v>
      </c>
      <c r="G1538">
        <f>טבלה20[[#This Row],[LengthofCycle]]+1</f>
        <v>30</v>
      </c>
      <c r="H1538" t="str">
        <f>IF(טבלה20[[#This Row],[CycleNumber]]&gt;2,IF(AND(טבלה20[[#This Row],[LengthofCycle]]-F1537=F1537-F1536,טבלה20[[#This Row],[LengthofCycle]]-F1537&lt;&gt;0),1,""),"")</f>
        <v/>
      </c>
      <c r="I1538" t="str">
        <f>IF(טבלה20[[#This Row],[דילוג]]=1,SUM(H1538:H1539),"")</f>
        <v/>
      </c>
      <c r="J1538" t="str">
        <f>IF(AND(טבלה20[[#This Row],[CycleNumber]]&gt;B1537,טבלה20[[#This Row],[CycleNumber]]&gt;2),IF(טבלה20[[#This Row],[דילוג]]=1,טבלה20[[#This Row],[LengthofCycle]]-F1537,J1537),"")</f>
        <v/>
      </c>
      <c r="K1538">
        <f>IF(AND(טבלה20[[#This Row],[CycleNumber]]&gt;B1537,טבלה20[[#This Row],[CycleNumber]]&gt;2),IF(טבלה20[[#This Row],[דילוג]]=1,1,IF(MAX(K1536:K1537)=1,1,IF(טבלה20[[#This Row],[LengthofCycle]]-F1537&lt;&gt;טבלה20[[#This Row],[הפרש קבוע אחרון]],0,""))),"")</f>
        <v>0</v>
      </c>
      <c r="L1538" t="str">
        <f>IF(טבלה20[[#This Row],[CycleNumber]]&lt;3,"",IF(טבלה20[[#This Row],[דילוג]]=1,1,IF(L1537="","",IF(טבלה20[[#This Row],[LengthofCycle]]-F1537=טבלה20[[#This Row],[הפרש קבוע אחרון]],1,IF(L1537+1&gt;3,"",L1537+1)))))</f>
        <v/>
      </c>
      <c r="M1538" t="str">
        <f>IF(AND(טבלה20[[#This Row],[פעילות]]=1,L1539=2,L1540=1,B1540&gt;טבלה20[[#This Row],[CycleNumber]]),1,"")</f>
        <v/>
      </c>
      <c r="N1538" t="str">
        <f>IF(AND(טבלה20[[#This Row],[האם יש לאישה וסת דילוג?]]=1,טבלה20[[#This Row],[CycleNumber]]&gt;5),IF(AND(טבלה20[[#This Row],[LengthofCycle]]=F1535,F1537=F1534,F1536=F1533),1,""),"")</f>
        <v/>
      </c>
      <c r="O1538" t="str">
        <f>IF(OR(טבלה20[[#This Row],[פעילות]]="",L1537=""),"",IF(טבלה20[[#This Row],[פעילות]]=1,1,0))</f>
        <v/>
      </c>
      <c r="P1538" t="str">
        <f>IF(AND(טבלה20[[#This Row],[הפרש קבוע אחרון]]&lt;&gt;"",טבלה20[[#This Row],[CycleNumber]]&lt;B1539,B1539&lt;&gt;"",טבלה20[[#This Row],[פעילות]]&lt;4),IF(F1539-טבלה20[[#This Row],[LengthofCycle]]=טבלה20[[#This Row],[הפרש קבוע אחרון]],1,0),"")</f>
        <v/>
      </c>
      <c r="Q1538" s="14" t="str">
        <f>IF(טבלה20[[#This Row],[פעילות]]="","",IF(OR(Q1537="",AND(טבלה20[[#This Row],[דילוג]]=1,L1537=3)),1,Q1537+1))</f>
        <v/>
      </c>
      <c r="R1538" s="14" t="str">
        <f>IF(AND(טבלה20[[#This Row],[מחזורי פעילות]]=3,H1539=1,טבלה20[[#This Row],[הפרש קבוע אחרון]]&lt;&gt;J1539),1,"")</f>
        <v/>
      </c>
      <c r="S1538" s="14" t="str">
        <f>IF(AND(טבלה20[[#This Row],[מחזורי פעילות]]=3,H1539=1,טבלה20[[#This Row],[הפרש קבוע אחרון]]=J1539),1,"")</f>
        <v/>
      </c>
      <c r="T1538" s="14" t="str">
        <f>IF(AND(טבלה20[[#This Row],[דילוג]]=1,טבלה20[[#This Row],[הפרש קבוע אחרון]]=J1537,טבלה20[[#This Row],[מחזורי פעילות]]&gt;1),1,"")</f>
        <v/>
      </c>
      <c r="U1538" s="14" t="str">
        <f>IF(OR(AND(טבלה20[[#This Row],[מחזורי פעילות]]&lt;&gt;"",Q1539=""),AND(טבלה20[[#This Row],[פעילות]]=3,Q1539=1)),טבלה20[[#This Row],[מחזורי פעילות]],"")</f>
        <v/>
      </c>
      <c r="V1538" s="14" t="str">
        <f>IF(טבלה20[[#This Row],[באיזה מחזור נעקר אחרי קביעה?]]&lt;&gt;"",1,"")</f>
        <v/>
      </c>
      <c r="W1538" s="14" t="str">
        <f>IF(AND(טבלה20[[#This Row],[באיזה מחזור נעקר אחרי קביעה?]]&lt;&gt;"",טבלה20[[#This Row],[CycleNumber]]&gt;B1539),טבלה20[[#This Row],[באיזה מחזור נעקר אחרי קביעה?]],"")</f>
        <v/>
      </c>
      <c r="X1538" s="14" t="str">
        <f>IF(AND(טבלה20[[#This Row],[הפרש קבוע אחרון]]&lt;&gt;"",J1537=""),טבלה20[[#This Row],[CycleNumber]],"")</f>
        <v/>
      </c>
      <c r="Y1538" s="14" t="str">
        <f>IF(OR(טבלה20[[#This Row],[CycleNumber]]&gt;B1539,B1539=""),טבלה20[[#This Row],[CycleNumber]],"")</f>
        <v/>
      </c>
      <c r="Z153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8" t="s">
        <v>22</v>
      </c>
      <c r="AS1538">
        <v>18</v>
      </c>
      <c r="AT1538">
        <v>32</v>
      </c>
      <c r="AU1538">
        <f t="shared" si="49"/>
        <v>0</v>
      </c>
      <c r="AV1538" t="str">
        <f t="shared" si="50"/>
        <v/>
      </c>
    </row>
    <row r="1539" spans="1:48" x14ac:dyDescent="0.25">
      <c r="A1539" t="s">
        <v>22</v>
      </c>
      <c r="B1539">
        <v>20</v>
      </c>
      <c r="C1539">
        <v>0</v>
      </c>
      <c r="D1539">
        <v>1</v>
      </c>
      <c r="E1539">
        <v>0</v>
      </c>
      <c r="F1539">
        <v>30</v>
      </c>
      <c r="G1539">
        <f>טבלה20[[#This Row],[LengthofCycle]]+1</f>
        <v>31</v>
      </c>
      <c r="H1539" t="str">
        <f>IF(טבלה20[[#This Row],[CycleNumber]]&gt;2,IF(AND(טבלה20[[#This Row],[LengthofCycle]]-F1538=F1538-F1537,טבלה20[[#This Row],[LengthofCycle]]-F1538&lt;&gt;0),1,""),"")</f>
        <v/>
      </c>
      <c r="I1539" t="str">
        <f>IF(טבלה20[[#This Row],[דילוג]]=1,SUM(H1539:H1540),"")</f>
        <v/>
      </c>
      <c r="J1539" t="str">
        <f>IF(AND(טבלה20[[#This Row],[CycleNumber]]&gt;B1538,טבלה20[[#This Row],[CycleNumber]]&gt;2),IF(טבלה20[[#This Row],[דילוג]]=1,טבלה20[[#This Row],[LengthofCycle]]-F1538,J1538),"")</f>
        <v/>
      </c>
      <c r="K1539">
        <f>IF(AND(טבלה20[[#This Row],[CycleNumber]]&gt;B1538,טבלה20[[#This Row],[CycleNumber]]&gt;2),IF(טבלה20[[#This Row],[דילוג]]=1,1,IF(MAX(K1537:K1538)=1,1,IF(טבלה20[[#This Row],[LengthofCycle]]-F1538&lt;&gt;טבלה20[[#This Row],[הפרש קבוע אחרון]],0,""))),"")</f>
        <v>0</v>
      </c>
      <c r="L1539" t="str">
        <f>IF(טבלה20[[#This Row],[CycleNumber]]&lt;3,"",IF(טבלה20[[#This Row],[דילוג]]=1,1,IF(L1538="","",IF(טבלה20[[#This Row],[LengthofCycle]]-F1538=טבלה20[[#This Row],[הפרש קבוע אחרון]],1,IF(L1538+1&gt;3,"",L1538+1)))))</f>
        <v/>
      </c>
      <c r="M1539" t="str">
        <f>IF(AND(טבלה20[[#This Row],[פעילות]]=1,L1540=2,L1541=1,B1541&gt;טבלה20[[#This Row],[CycleNumber]]),1,"")</f>
        <v/>
      </c>
      <c r="N1539" t="str">
        <f>IF(AND(טבלה20[[#This Row],[האם יש לאישה וסת דילוג?]]=1,טבלה20[[#This Row],[CycleNumber]]&gt;5),IF(AND(טבלה20[[#This Row],[LengthofCycle]]=F1536,F1538=F1535,F1537=F1534),1,""),"")</f>
        <v/>
      </c>
      <c r="O1539" t="str">
        <f>IF(OR(טבלה20[[#This Row],[פעילות]]="",L1538=""),"",IF(טבלה20[[#This Row],[פעילות]]=1,1,0))</f>
        <v/>
      </c>
      <c r="P1539" t="str">
        <f>IF(AND(טבלה20[[#This Row],[הפרש קבוע אחרון]]&lt;&gt;"",טבלה20[[#This Row],[CycleNumber]]&lt;B1540,B1540&lt;&gt;"",טבלה20[[#This Row],[פעילות]]&lt;4),IF(F1540-טבלה20[[#This Row],[LengthofCycle]]=טבלה20[[#This Row],[הפרש קבוע אחרון]],1,0),"")</f>
        <v/>
      </c>
      <c r="Q1539" s="14" t="str">
        <f>IF(טבלה20[[#This Row],[פעילות]]="","",IF(OR(Q1538="",AND(טבלה20[[#This Row],[דילוג]]=1,L1538=3)),1,Q1538+1))</f>
        <v/>
      </c>
      <c r="R1539" s="14" t="str">
        <f>IF(AND(טבלה20[[#This Row],[מחזורי פעילות]]=3,H1540=1,טבלה20[[#This Row],[הפרש קבוע אחרון]]&lt;&gt;J1540),1,"")</f>
        <v/>
      </c>
      <c r="S1539" s="14" t="str">
        <f>IF(AND(טבלה20[[#This Row],[מחזורי פעילות]]=3,H1540=1,טבלה20[[#This Row],[הפרש קבוע אחרון]]=J1540),1,"")</f>
        <v/>
      </c>
      <c r="T1539" s="14" t="str">
        <f>IF(AND(טבלה20[[#This Row],[דילוג]]=1,טבלה20[[#This Row],[הפרש קבוע אחרון]]=J1538,טבלה20[[#This Row],[מחזורי פעילות]]&gt;1),1,"")</f>
        <v/>
      </c>
      <c r="U1539" s="14" t="str">
        <f>IF(OR(AND(טבלה20[[#This Row],[מחזורי פעילות]]&lt;&gt;"",Q1540=""),AND(טבלה20[[#This Row],[פעילות]]=3,Q1540=1)),טבלה20[[#This Row],[מחזורי פעילות]],"")</f>
        <v/>
      </c>
      <c r="V1539" s="14" t="str">
        <f>IF(טבלה20[[#This Row],[באיזה מחזור נעקר אחרי קביעה?]]&lt;&gt;"",1,"")</f>
        <v/>
      </c>
      <c r="W1539" s="14" t="str">
        <f>IF(AND(טבלה20[[#This Row],[באיזה מחזור נעקר אחרי קביעה?]]&lt;&gt;"",טבלה20[[#This Row],[CycleNumber]]&gt;B1540),טבלה20[[#This Row],[באיזה מחזור נעקר אחרי קביעה?]],"")</f>
        <v/>
      </c>
      <c r="X1539" s="14" t="str">
        <f>IF(AND(טבלה20[[#This Row],[הפרש קבוע אחרון]]&lt;&gt;"",J1538=""),טבלה20[[#This Row],[CycleNumber]],"")</f>
        <v/>
      </c>
      <c r="Y1539" s="14" t="str">
        <f>IF(OR(טבלה20[[#This Row],[CycleNumber]]&gt;B1540,B1540=""),טבלה20[[#This Row],[CycleNumber]],"")</f>
        <v/>
      </c>
      <c r="Z153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39" t="s">
        <v>22</v>
      </c>
      <c r="AS1539">
        <v>19</v>
      </c>
      <c r="AT1539">
        <v>29</v>
      </c>
      <c r="AU1539">
        <f t="shared" si="49"/>
        <v>0</v>
      </c>
      <c r="AV1539" t="str">
        <f t="shared" si="50"/>
        <v/>
      </c>
    </row>
    <row r="1540" spans="1:48" x14ac:dyDescent="0.25">
      <c r="A1540" t="s">
        <v>22</v>
      </c>
      <c r="B1540">
        <v>21</v>
      </c>
      <c r="C1540">
        <v>0</v>
      </c>
      <c r="D1540">
        <v>0</v>
      </c>
      <c r="E1540">
        <v>0</v>
      </c>
      <c r="F1540">
        <v>30</v>
      </c>
      <c r="G1540">
        <f>טבלה20[[#This Row],[LengthofCycle]]+1</f>
        <v>31</v>
      </c>
      <c r="H1540" t="str">
        <f>IF(טבלה20[[#This Row],[CycleNumber]]&gt;2,IF(AND(טבלה20[[#This Row],[LengthofCycle]]-F1539=F1539-F1538,טבלה20[[#This Row],[LengthofCycle]]-F1539&lt;&gt;0),1,""),"")</f>
        <v/>
      </c>
      <c r="I1540" t="str">
        <f>IF(טבלה20[[#This Row],[דילוג]]=1,SUM(H1540:H1541),"")</f>
        <v/>
      </c>
      <c r="J1540" t="str">
        <f>IF(AND(טבלה20[[#This Row],[CycleNumber]]&gt;B1539,טבלה20[[#This Row],[CycleNumber]]&gt;2),IF(טבלה20[[#This Row],[דילוג]]=1,טבלה20[[#This Row],[LengthofCycle]]-F1539,J1539),"")</f>
        <v/>
      </c>
      <c r="K1540">
        <f>IF(AND(טבלה20[[#This Row],[CycleNumber]]&gt;B1539,טבלה20[[#This Row],[CycleNumber]]&gt;2),IF(טבלה20[[#This Row],[דילוג]]=1,1,IF(MAX(K1538:K1539)=1,1,IF(טבלה20[[#This Row],[LengthofCycle]]-F1539&lt;&gt;טבלה20[[#This Row],[הפרש קבוע אחרון]],0,""))),"")</f>
        <v>0</v>
      </c>
      <c r="L1540" t="str">
        <f>IF(טבלה20[[#This Row],[CycleNumber]]&lt;3,"",IF(טבלה20[[#This Row],[דילוג]]=1,1,IF(L1539="","",IF(טבלה20[[#This Row],[LengthofCycle]]-F1539=טבלה20[[#This Row],[הפרש קבוע אחרון]],1,IF(L1539+1&gt;3,"",L1539+1)))))</f>
        <v/>
      </c>
      <c r="M1540" t="str">
        <f>IF(AND(טבלה20[[#This Row],[פעילות]]=1,L1541=2,L1542=1,B1542&gt;טבלה20[[#This Row],[CycleNumber]]),1,"")</f>
        <v/>
      </c>
      <c r="N1540" t="str">
        <f>IF(AND(טבלה20[[#This Row],[האם יש לאישה וסת דילוג?]]=1,טבלה20[[#This Row],[CycleNumber]]&gt;5),IF(AND(טבלה20[[#This Row],[LengthofCycle]]=F1537,F1539=F1536,F1538=F1535),1,""),"")</f>
        <v/>
      </c>
      <c r="O1540" t="str">
        <f>IF(OR(טבלה20[[#This Row],[פעילות]]="",L1539=""),"",IF(טבלה20[[#This Row],[פעילות]]=1,1,0))</f>
        <v/>
      </c>
      <c r="P1540" t="str">
        <f>IF(AND(טבלה20[[#This Row],[הפרש קבוע אחרון]]&lt;&gt;"",טבלה20[[#This Row],[CycleNumber]]&lt;B1541,B1541&lt;&gt;"",טבלה20[[#This Row],[פעילות]]&lt;4),IF(F1541-טבלה20[[#This Row],[LengthofCycle]]=טבלה20[[#This Row],[הפרש קבוע אחרון]],1,0),"")</f>
        <v/>
      </c>
      <c r="Q1540" s="14" t="str">
        <f>IF(טבלה20[[#This Row],[פעילות]]="","",IF(OR(Q1539="",AND(טבלה20[[#This Row],[דילוג]]=1,L1539=3)),1,Q1539+1))</f>
        <v/>
      </c>
      <c r="R1540" s="14" t="str">
        <f>IF(AND(טבלה20[[#This Row],[מחזורי פעילות]]=3,H1541=1,טבלה20[[#This Row],[הפרש קבוע אחרון]]&lt;&gt;J1541),1,"")</f>
        <v/>
      </c>
      <c r="S1540" s="14" t="str">
        <f>IF(AND(טבלה20[[#This Row],[מחזורי פעילות]]=3,H1541=1,טבלה20[[#This Row],[הפרש קבוע אחרון]]=J1541),1,"")</f>
        <v/>
      </c>
      <c r="T1540" s="14" t="str">
        <f>IF(AND(טבלה20[[#This Row],[דילוג]]=1,טבלה20[[#This Row],[הפרש קבוע אחרון]]=J1539,טבלה20[[#This Row],[מחזורי פעילות]]&gt;1),1,"")</f>
        <v/>
      </c>
      <c r="U1540" s="14" t="str">
        <f>IF(OR(AND(טבלה20[[#This Row],[מחזורי פעילות]]&lt;&gt;"",Q1541=""),AND(טבלה20[[#This Row],[פעילות]]=3,Q1541=1)),טבלה20[[#This Row],[מחזורי פעילות]],"")</f>
        <v/>
      </c>
      <c r="V1540" s="14" t="str">
        <f>IF(טבלה20[[#This Row],[באיזה מחזור נעקר אחרי קביעה?]]&lt;&gt;"",1,"")</f>
        <v/>
      </c>
      <c r="W1540" s="14" t="str">
        <f>IF(AND(טבלה20[[#This Row],[באיזה מחזור נעקר אחרי קביעה?]]&lt;&gt;"",טבלה20[[#This Row],[CycleNumber]]&gt;B1541),טבלה20[[#This Row],[באיזה מחזור נעקר אחרי קביעה?]],"")</f>
        <v/>
      </c>
      <c r="X1540" s="14" t="str">
        <f>IF(AND(טבלה20[[#This Row],[הפרש קבוע אחרון]]&lt;&gt;"",J1539=""),טבלה20[[#This Row],[CycleNumber]],"")</f>
        <v/>
      </c>
      <c r="Y1540" s="14" t="str">
        <f>IF(OR(טבלה20[[#This Row],[CycleNumber]]&gt;B1541,B1541=""),טבלה20[[#This Row],[CycleNumber]],"")</f>
        <v/>
      </c>
      <c r="Z154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0" t="s">
        <v>22</v>
      </c>
      <c r="AS1540">
        <v>20</v>
      </c>
      <c r="AT1540">
        <v>30</v>
      </c>
      <c r="AU1540">
        <f t="shared" si="49"/>
        <v>0</v>
      </c>
      <c r="AV1540" t="str">
        <f t="shared" si="50"/>
        <v/>
      </c>
    </row>
    <row r="1541" spans="1:48" x14ac:dyDescent="0.25">
      <c r="A1541" t="s">
        <v>22</v>
      </c>
      <c r="B1541">
        <v>22</v>
      </c>
      <c r="C1541">
        <v>0</v>
      </c>
      <c r="D1541">
        <v>1</v>
      </c>
      <c r="E1541">
        <v>0</v>
      </c>
      <c r="F1541">
        <v>30</v>
      </c>
      <c r="G1541">
        <f>טבלה20[[#This Row],[LengthofCycle]]+1</f>
        <v>31</v>
      </c>
      <c r="H1541" t="str">
        <f>IF(טבלה20[[#This Row],[CycleNumber]]&gt;2,IF(AND(טבלה20[[#This Row],[LengthofCycle]]-F1540=F1540-F1539,טבלה20[[#This Row],[LengthofCycle]]-F1540&lt;&gt;0),1,""),"")</f>
        <v/>
      </c>
      <c r="I1541" t="str">
        <f>IF(טבלה20[[#This Row],[דילוג]]=1,SUM(H1541:H1542),"")</f>
        <v/>
      </c>
      <c r="J1541" t="str">
        <f>IF(AND(טבלה20[[#This Row],[CycleNumber]]&gt;B1540,טבלה20[[#This Row],[CycleNumber]]&gt;2),IF(טבלה20[[#This Row],[דילוג]]=1,טבלה20[[#This Row],[LengthofCycle]]-F1540,J1540),"")</f>
        <v/>
      </c>
      <c r="K1541">
        <f>IF(AND(טבלה20[[#This Row],[CycleNumber]]&gt;B1540,טבלה20[[#This Row],[CycleNumber]]&gt;2),IF(טבלה20[[#This Row],[דילוג]]=1,1,IF(MAX(K1539:K1540)=1,1,IF(טבלה20[[#This Row],[LengthofCycle]]-F1540&lt;&gt;טבלה20[[#This Row],[הפרש קבוע אחרון]],0,""))),"")</f>
        <v>0</v>
      </c>
      <c r="L1541" t="str">
        <f>IF(טבלה20[[#This Row],[CycleNumber]]&lt;3,"",IF(טבלה20[[#This Row],[דילוג]]=1,1,IF(L1540="","",IF(טבלה20[[#This Row],[LengthofCycle]]-F1540=טבלה20[[#This Row],[הפרש קבוע אחרון]],1,IF(L1540+1&gt;3,"",L1540+1)))))</f>
        <v/>
      </c>
      <c r="M1541" t="str">
        <f>IF(AND(טבלה20[[#This Row],[פעילות]]=1,L1542=2,L1543=1,B1543&gt;טבלה20[[#This Row],[CycleNumber]]),1,"")</f>
        <v/>
      </c>
      <c r="N1541" t="str">
        <f>IF(AND(טבלה20[[#This Row],[האם יש לאישה וסת דילוג?]]=1,טבלה20[[#This Row],[CycleNumber]]&gt;5),IF(AND(טבלה20[[#This Row],[LengthofCycle]]=F1538,F1540=F1537,F1539=F1536),1,""),"")</f>
        <v/>
      </c>
      <c r="O1541" t="str">
        <f>IF(OR(טבלה20[[#This Row],[פעילות]]="",L1540=""),"",IF(טבלה20[[#This Row],[פעילות]]=1,1,0))</f>
        <v/>
      </c>
      <c r="P1541" t="str">
        <f>IF(AND(טבלה20[[#This Row],[הפרש קבוע אחרון]]&lt;&gt;"",טבלה20[[#This Row],[CycleNumber]]&lt;B1542,B1542&lt;&gt;"",טבלה20[[#This Row],[פעילות]]&lt;4),IF(F1542-טבלה20[[#This Row],[LengthofCycle]]=טבלה20[[#This Row],[הפרש קבוע אחרון]],1,0),"")</f>
        <v/>
      </c>
      <c r="Q1541" s="14" t="str">
        <f>IF(טבלה20[[#This Row],[פעילות]]="","",IF(OR(Q1540="",AND(טבלה20[[#This Row],[דילוג]]=1,L1540=3)),1,Q1540+1))</f>
        <v/>
      </c>
      <c r="R1541" s="14" t="str">
        <f>IF(AND(טבלה20[[#This Row],[מחזורי פעילות]]=3,H1542=1,טבלה20[[#This Row],[הפרש קבוע אחרון]]&lt;&gt;J1542),1,"")</f>
        <v/>
      </c>
      <c r="S1541" s="14" t="str">
        <f>IF(AND(טבלה20[[#This Row],[מחזורי פעילות]]=3,H1542=1,טבלה20[[#This Row],[הפרש קבוע אחרון]]=J1542),1,"")</f>
        <v/>
      </c>
      <c r="T1541" s="14" t="str">
        <f>IF(AND(טבלה20[[#This Row],[דילוג]]=1,טבלה20[[#This Row],[הפרש קבוע אחרון]]=J1540,טבלה20[[#This Row],[מחזורי פעילות]]&gt;1),1,"")</f>
        <v/>
      </c>
      <c r="U1541" s="14" t="str">
        <f>IF(OR(AND(טבלה20[[#This Row],[מחזורי פעילות]]&lt;&gt;"",Q1542=""),AND(טבלה20[[#This Row],[פעילות]]=3,Q1542=1)),טבלה20[[#This Row],[מחזורי פעילות]],"")</f>
        <v/>
      </c>
      <c r="V1541" s="14" t="str">
        <f>IF(טבלה20[[#This Row],[באיזה מחזור נעקר אחרי קביעה?]]&lt;&gt;"",1,"")</f>
        <v/>
      </c>
      <c r="W1541" s="14" t="str">
        <f>IF(AND(טבלה20[[#This Row],[באיזה מחזור נעקר אחרי קביעה?]]&lt;&gt;"",טבלה20[[#This Row],[CycleNumber]]&gt;B1542),טבלה20[[#This Row],[באיזה מחזור נעקר אחרי קביעה?]],"")</f>
        <v/>
      </c>
      <c r="X1541" s="14" t="str">
        <f>IF(AND(טבלה20[[#This Row],[הפרש קבוע אחרון]]&lt;&gt;"",J1540=""),טבלה20[[#This Row],[CycleNumber]],"")</f>
        <v/>
      </c>
      <c r="Y1541" s="14" t="str">
        <f>IF(OR(טבלה20[[#This Row],[CycleNumber]]&gt;B1542,B1542=""),טבלה20[[#This Row],[CycleNumber]],"")</f>
        <v/>
      </c>
      <c r="Z154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1" t="s">
        <v>22</v>
      </c>
      <c r="AS1541">
        <v>21</v>
      </c>
      <c r="AT1541">
        <v>30</v>
      </c>
      <c r="AU1541">
        <f t="shared" ref="AU1541:AU1563" si="51">IF(AS1541=AS1539+2,IF(AND(AT1539-AT1540=AT1540-AT1541,AT1539-AT1540&lt;&gt;0),1,0),"")</f>
        <v>0</v>
      </c>
      <c r="AV1541" t="str">
        <f t="shared" si="50"/>
        <v/>
      </c>
    </row>
    <row r="1542" spans="1:48" x14ac:dyDescent="0.25">
      <c r="A1542" t="s">
        <v>22</v>
      </c>
      <c r="B1542">
        <v>23</v>
      </c>
      <c r="C1542">
        <v>0</v>
      </c>
      <c r="D1542">
        <v>0</v>
      </c>
      <c r="E1542">
        <v>0</v>
      </c>
      <c r="F1542">
        <v>23</v>
      </c>
      <c r="G1542">
        <f>טבלה20[[#This Row],[LengthofCycle]]+1</f>
        <v>24</v>
      </c>
      <c r="H1542" t="str">
        <f>IF(טבלה20[[#This Row],[CycleNumber]]&gt;2,IF(AND(טבלה20[[#This Row],[LengthofCycle]]-F1541=F1541-F1540,טבלה20[[#This Row],[LengthofCycle]]-F1541&lt;&gt;0),1,""),"")</f>
        <v/>
      </c>
      <c r="I1542" t="str">
        <f>IF(טבלה20[[#This Row],[דילוג]]=1,SUM(H1542:H1543),"")</f>
        <v/>
      </c>
      <c r="J1542" t="str">
        <f>IF(AND(טבלה20[[#This Row],[CycleNumber]]&gt;B1541,טבלה20[[#This Row],[CycleNumber]]&gt;2),IF(טבלה20[[#This Row],[דילוג]]=1,טבלה20[[#This Row],[LengthofCycle]]-F1541,J1541),"")</f>
        <v/>
      </c>
      <c r="K1542">
        <f>IF(AND(טבלה20[[#This Row],[CycleNumber]]&gt;B1541,טבלה20[[#This Row],[CycleNumber]]&gt;2),IF(טבלה20[[#This Row],[דילוג]]=1,1,IF(MAX(K1540:K1541)=1,1,IF(טבלה20[[#This Row],[LengthofCycle]]-F1541&lt;&gt;טבלה20[[#This Row],[הפרש קבוע אחרון]],0,""))),"")</f>
        <v>0</v>
      </c>
      <c r="L1542" t="str">
        <f>IF(טבלה20[[#This Row],[CycleNumber]]&lt;3,"",IF(טבלה20[[#This Row],[דילוג]]=1,1,IF(L1541="","",IF(טבלה20[[#This Row],[LengthofCycle]]-F1541=טבלה20[[#This Row],[הפרש קבוע אחרון]],1,IF(L1541+1&gt;3,"",L1541+1)))))</f>
        <v/>
      </c>
      <c r="M1542" t="str">
        <f>IF(AND(טבלה20[[#This Row],[פעילות]]=1,L1543=2,L1544=1,B1544&gt;טבלה20[[#This Row],[CycleNumber]]),1,"")</f>
        <v/>
      </c>
      <c r="N1542" t="str">
        <f>IF(AND(טבלה20[[#This Row],[האם יש לאישה וסת דילוג?]]=1,טבלה20[[#This Row],[CycleNumber]]&gt;5),IF(AND(טבלה20[[#This Row],[LengthofCycle]]=F1539,F1541=F1538,F1540=F1537),1,""),"")</f>
        <v/>
      </c>
      <c r="O1542" t="str">
        <f>IF(OR(טבלה20[[#This Row],[פעילות]]="",L1541=""),"",IF(טבלה20[[#This Row],[פעילות]]=1,1,0))</f>
        <v/>
      </c>
      <c r="P1542" t="str">
        <f>IF(AND(טבלה20[[#This Row],[הפרש קבוע אחרון]]&lt;&gt;"",טבלה20[[#This Row],[CycleNumber]]&lt;B1543,B1543&lt;&gt;"",טבלה20[[#This Row],[פעילות]]&lt;4),IF(F1543-טבלה20[[#This Row],[LengthofCycle]]=טבלה20[[#This Row],[הפרש קבוע אחרון]],1,0),"")</f>
        <v/>
      </c>
      <c r="Q1542" s="14" t="str">
        <f>IF(טבלה20[[#This Row],[פעילות]]="","",IF(OR(Q1541="",AND(טבלה20[[#This Row],[דילוג]]=1,L1541=3)),1,Q1541+1))</f>
        <v/>
      </c>
      <c r="R1542" s="14" t="str">
        <f>IF(AND(טבלה20[[#This Row],[מחזורי פעילות]]=3,H1543=1,טבלה20[[#This Row],[הפרש קבוע אחרון]]&lt;&gt;J1543),1,"")</f>
        <v/>
      </c>
      <c r="S1542" s="14" t="str">
        <f>IF(AND(טבלה20[[#This Row],[מחזורי פעילות]]=3,H1543=1,טבלה20[[#This Row],[הפרש קבוע אחרון]]=J1543),1,"")</f>
        <v/>
      </c>
      <c r="T1542" s="14" t="str">
        <f>IF(AND(טבלה20[[#This Row],[דילוג]]=1,טבלה20[[#This Row],[הפרש קבוע אחרון]]=J1541,טבלה20[[#This Row],[מחזורי פעילות]]&gt;1),1,"")</f>
        <v/>
      </c>
      <c r="U1542" s="14" t="str">
        <f>IF(OR(AND(טבלה20[[#This Row],[מחזורי פעילות]]&lt;&gt;"",Q1543=""),AND(טבלה20[[#This Row],[פעילות]]=3,Q1543=1)),טבלה20[[#This Row],[מחזורי פעילות]],"")</f>
        <v/>
      </c>
      <c r="V1542" s="14" t="str">
        <f>IF(טבלה20[[#This Row],[באיזה מחזור נעקר אחרי קביעה?]]&lt;&gt;"",1,"")</f>
        <v/>
      </c>
      <c r="W1542" s="14" t="str">
        <f>IF(AND(טבלה20[[#This Row],[באיזה מחזור נעקר אחרי קביעה?]]&lt;&gt;"",טבלה20[[#This Row],[CycleNumber]]&gt;B1543),טבלה20[[#This Row],[באיזה מחזור נעקר אחרי קביעה?]],"")</f>
        <v/>
      </c>
      <c r="X1542" s="14" t="str">
        <f>IF(AND(טבלה20[[#This Row],[הפרש קבוע אחרון]]&lt;&gt;"",J1541=""),טבלה20[[#This Row],[CycleNumber]],"")</f>
        <v/>
      </c>
      <c r="Y1542" s="14" t="str">
        <f>IF(OR(טבלה20[[#This Row],[CycleNumber]]&gt;B1543,B1543=""),טבלה20[[#This Row],[CycleNumber]],"")</f>
        <v/>
      </c>
      <c r="Z154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2" t="s">
        <v>22</v>
      </c>
      <c r="AS1542">
        <v>22</v>
      </c>
      <c r="AT1542">
        <v>30</v>
      </c>
      <c r="AU1542">
        <f t="shared" si="51"/>
        <v>0</v>
      </c>
      <c r="AV1542" t="str">
        <f t="shared" ref="AV1542:AV1563" si="52">IF(AND(AU1542=1,AU1541=1),1,"")</f>
        <v/>
      </c>
    </row>
    <row r="1543" spans="1:48" x14ac:dyDescent="0.25">
      <c r="A1543" t="s">
        <v>22</v>
      </c>
      <c r="B1543">
        <v>24</v>
      </c>
      <c r="C1543">
        <v>0</v>
      </c>
      <c r="D1543">
        <v>0</v>
      </c>
      <c r="E1543">
        <v>0</v>
      </c>
      <c r="F1543">
        <v>28</v>
      </c>
      <c r="G1543">
        <f>טבלה20[[#This Row],[LengthofCycle]]+1</f>
        <v>29</v>
      </c>
      <c r="H1543" t="str">
        <f>IF(טבלה20[[#This Row],[CycleNumber]]&gt;2,IF(AND(טבלה20[[#This Row],[LengthofCycle]]-F1542=F1542-F1541,טבלה20[[#This Row],[LengthofCycle]]-F1542&lt;&gt;0),1,""),"")</f>
        <v/>
      </c>
      <c r="I1543" t="str">
        <f>IF(טבלה20[[#This Row],[דילוג]]=1,SUM(H1543:H1544),"")</f>
        <v/>
      </c>
      <c r="J1543" t="str">
        <f>IF(AND(טבלה20[[#This Row],[CycleNumber]]&gt;B1542,טבלה20[[#This Row],[CycleNumber]]&gt;2),IF(טבלה20[[#This Row],[דילוג]]=1,טבלה20[[#This Row],[LengthofCycle]]-F1542,J1542),"")</f>
        <v/>
      </c>
      <c r="K1543">
        <f>IF(AND(טבלה20[[#This Row],[CycleNumber]]&gt;B1542,טבלה20[[#This Row],[CycleNumber]]&gt;2),IF(טבלה20[[#This Row],[דילוג]]=1,1,IF(MAX(K1541:K1542)=1,1,IF(טבלה20[[#This Row],[LengthofCycle]]-F1542&lt;&gt;טבלה20[[#This Row],[הפרש קבוע אחרון]],0,""))),"")</f>
        <v>0</v>
      </c>
      <c r="L1543" t="str">
        <f>IF(טבלה20[[#This Row],[CycleNumber]]&lt;3,"",IF(טבלה20[[#This Row],[דילוג]]=1,1,IF(L1542="","",IF(טבלה20[[#This Row],[LengthofCycle]]-F1542=טבלה20[[#This Row],[הפרש קבוע אחרון]],1,IF(L1542+1&gt;3,"",L1542+1)))))</f>
        <v/>
      </c>
      <c r="M1543" t="str">
        <f>IF(AND(טבלה20[[#This Row],[פעילות]]=1,L1544=2,L1545=1,B1545&gt;טבלה20[[#This Row],[CycleNumber]]),1,"")</f>
        <v/>
      </c>
      <c r="N1543" t="str">
        <f>IF(AND(טבלה20[[#This Row],[האם יש לאישה וסת דילוג?]]=1,טבלה20[[#This Row],[CycleNumber]]&gt;5),IF(AND(טבלה20[[#This Row],[LengthofCycle]]=F1540,F1542=F1539,F1541=F1538),1,""),"")</f>
        <v/>
      </c>
      <c r="O1543" t="str">
        <f>IF(OR(טבלה20[[#This Row],[פעילות]]="",L1542=""),"",IF(טבלה20[[#This Row],[פעילות]]=1,1,0))</f>
        <v/>
      </c>
      <c r="P1543" t="str">
        <f>IF(AND(טבלה20[[#This Row],[הפרש קבוע אחרון]]&lt;&gt;"",טבלה20[[#This Row],[CycleNumber]]&lt;B1544,B1544&lt;&gt;"",טבלה20[[#This Row],[פעילות]]&lt;4),IF(F1544-טבלה20[[#This Row],[LengthofCycle]]=טבלה20[[#This Row],[הפרש קבוע אחרון]],1,0),"")</f>
        <v/>
      </c>
      <c r="Q1543" s="14" t="str">
        <f>IF(טבלה20[[#This Row],[פעילות]]="","",IF(OR(Q1542="",AND(טבלה20[[#This Row],[דילוג]]=1,L1542=3)),1,Q1542+1))</f>
        <v/>
      </c>
      <c r="R1543" s="14" t="str">
        <f>IF(AND(טבלה20[[#This Row],[מחזורי פעילות]]=3,H1544=1,טבלה20[[#This Row],[הפרש קבוע אחרון]]&lt;&gt;J1544),1,"")</f>
        <v/>
      </c>
      <c r="S1543" s="14" t="str">
        <f>IF(AND(טבלה20[[#This Row],[מחזורי פעילות]]=3,H1544=1,טבלה20[[#This Row],[הפרש קבוע אחרון]]=J1544),1,"")</f>
        <v/>
      </c>
      <c r="T1543" s="14" t="str">
        <f>IF(AND(טבלה20[[#This Row],[דילוג]]=1,טבלה20[[#This Row],[הפרש קבוע אחרון]]=J1542,טבלה20[[#This Row],[מחזורי פעילות]]&gt;1),1,"")</f>
        <v/>
      </c>
      <c r="U1543" s="14" t="str">
        <f>IF(OR(AND(טבלה20[[#This Row],[מחזורי פעילות]]&lt;&gt;"",Q1544=""),AND(טבלה20[[#This Row],[פעילות]]=3,Q1544=1)),טבלה20[[#This Row],[מחזורי פעילות]],"")</f>
        <v/>
      </c>
      <c r="V1543" s="14" t="str">
        <f>IF(טבלה20[[#This Row],[באיזה מחזור נעקר אחרי קביעה?]]&lt;&gt;"",1,"")</f>
        <v/>
      </c>
      <c r="W1543" s="14" t="str">
        <f>IF(AND(טבלה20[[#This Row],[באיזה מחזור נעקר אחרי קביעה?]]&lt;&gt;"",טבלה20[[#This Row],[CycleNumber]]&gt;B1544),טבלה20[[#This Row],[באיזה מחזור נעקר אחרי קביעה?]],"")</f>
        <v/>
      </c>
      <c r="X1543" s="14" t="str">
        <f>IF(AND(טבלה20[[#This Row],[הפרש קבוע אחרון]]&lt;&gt;"",J1542=""),טבלה20[[#This Row],[CycleNumber]],"")</f>
        <v/>
      </c>
      <c r="Y1543" s="14" t="str">
        <f>IF(OR(טבלה20[[#This Row],[CycleNumber]]&gt;B1544,B1544=""),טבלה20[[#This Row],[CycleNumber]],"")</f>
        <v/>
      </c>
      <c r="Z154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3" t="s">
        <v>22</v>
      </c>
      <c r="AS1543">
        <v>23</v>
      </c>
      <c r="AT1543">
        <v>23</v>
      </c>
      <c r="AU1543">
        <f t="shared" si="51"/>
        <v>0</v>
      </c>
      <c r="AV1543" t="str">
        <f t="shared" si="52"/>
        <v/>
      </c>
    </row>
    <row r="1544" spans="1:48" x14ac:dyDescent="0.25">
      <c r="A1544" t="s">
        <v>22</v>
      </c>
      <c r="B1544">
        <v>25</v>
      </c>
      <c r="C1544">
        <v>0</v>
      </c>
      <c r="D1544">
        <v>1</v>
      </c>
      <c r="E1544">
        <v>0</v>
      </c>
      <c r="F1544">
        <v>29</v>
      </c>
      <c r="G1544">
        <f>טבלה20[[#This Row],[LengthofCycle]]+1</f>
        <v>30</v>
      </c>
      <c r="H1544" t="str">
        <f>IF(טבלה20[[#This Row],[CycleNumber]]&gt;2,IF(AND(טבלה20[[#This Row],[LengthofCycle]]-F1543=F1543-F1542,טבלה20[[#This Row],[LengthofCycle]]-F1543&lt;&gt;0),1,""),"")</f>
        <v/>
      </c>
      <c r="I1544" t="str">
        <f>IF(טבלה20[[#This Row],[דילוג]]=1,SUM(H1544:H1545),"")</f>
        <v/>
      </c>
      <c r="J1544" t="str">
        <f>IF(AND(טבלה20[[#This Row],[CycleNumber]]&gt;B1543,טבלה20[[#This Row],[CycleNumber]]&gt;2),IF(טבלה20[[#This Row],[דילוג]]=1,טבלה20[[#This Row],[LengthofCycle]]-F1543,J1543),"")</f>
        <v/>
      </c>
      <c r="K1544">
        <f>IF(AND(טבלה20[[#This Row],[CycleNumber]]&gt;B1543,טבלה20[[#This Row],[CycleNumber]]&gt;2),IF(טבלה20[[#This Row],[דילוג]]=1,1,IF(MAX(K1542:K1543)=1,1,IF(טבלה20[[#This Row],[LengthofCycle]]-F1543&lt;&gt;טבלה20[[#This Row],[הפרש קבוע אחרון]],0,""))),"")</f>
        <v>0</v>
      </c>
      <c r="L1544" t="str">
        <f>IF(טבלה20[[#This Row],[CycleNumber]]&lt;3,"",IF(טבלה20[[#This Row],[דילוג]]=1,1,IF(L1543="","",IF(טבלה20[[#This Row],[LengthofCycle]]-F1543=טבלה20[[#This Row],[הפרש קבוע אחרון]],1,IF(L1543+1&gt;3,"",L1543+1)))))</f>
        <v/>
      </c>
      <c r="M1544" t="str">
        <f>IF(AND(טבלה20[[#This Row],[פעילות]]=1,L1545=2,L1546=1,B1546&gt;טבלה20[[#This Row],[CycleNumber]]),1,"")</f>
        <v/>
      </c>
      <c r="N1544" t="str">
        <f>IF(AND(טבלה20[[#This Row],[האם יש לאישה וסת דילוג?]]=1,טבלה20[[#This Row],[CycleNumber]]&gt;5),IF(AND(טבלה20[[#This Row],[LengthofCycle]]=F1541,F1543=F1540,F1542=F1539),1,""),"")</f>
        <v/>
      </c>
      <c r="O1544" t="str">
        <f>IF(OR(טבלה20[[#This Row],[פעילות]]="",L1543=""),"",IF(טבלה20[[#This Row],[פעילות]]=1,1,0))</f>
        <v/>
      </c>
      <c r="P1544" t="str">
        <f>IF(AND(טבלה20[[#This Row],[הפרש קבוע אחרון]]&lt;&gt;"",טבלה20[[#This Row],[CycleNumber]]&lt;B1545,B1545&lt;&gt;"",טבלה20[[#This Row],[פעילות]]&lt;4),IF(F1545-טבלה20[[#This Row],[LengthofCycle]]=טבלה20[[#This Row],[הפרש קבוע אחרון]],1,0),"")</f>
        <v/>
      </c>
      <c r="Q1544" s="14" t="str">
        <f>IF(טבלה20[[#This Row],[פעילות]]="","",IF(OR(Q1543="",AND(טבלה20[[#This Row],[דילוג]]=1,L1543=3)),1,Q1543+1))</f>
        <v/>
      </c>
      <c r="R1544" s="14" t="str">
        <f>IF(AND(טבלה20[[#This Row],[מחזורי פעילות]]=3,H1545=1,טבלה20[[#This Row],[הפרש קבוע אחרון]]&lt;&gt;J1545),1,"")</f>
        <v/>
      </c>
      <c r="S1544" s="14" t="str">
        <f>IF(AND(טבלה20[[#This Row],[מחזורי פעילות]]=3,H1545=1,טבלה20[[#This Row],[הפרש קבוע אחרון]]=J1545),1,"")</f>
        <v/>
      </c>
      <c r="T1544" s="14" t="str">
        <f>IF(AND(טבלה20[[#This Row],[דילוג]]=1,טבלה20[[#This Row],[הפרש קבוע אחרון]]=J1543,טבלה20[[#This Row],[מחזורי פעילות]]&gt;1),1,"")</f>
        <v/>
      </c>
      <c r="U1544" s="14" t="str">
        <f>IF(OR(AND(טבלה20[[#This Row],[מחזורי פעילות]]&lt;&gt;"",Q1545=""),AND(טבלה20[[#This Row],[פעילות]]=3,Q1545=1)),טבלה20[[#This Row],[מחזורי פעילות]],"")</f>
        <v/>
      </c>
      <c r="V1544" s="14" t="str">
        <f>IF(טבלה20[[#This Row],[באיזה מחזור נעקר אחרי קביעה?]]&lt;&gt;"",1,"")</f>
        <v/>
      </c>
      <c r="W1544" s="14" t="str">
        <f>IF(AND(טבלה20[[#This Row],[באיזה מחזור נעקר אחרי קביעה?]]&lt;&gt;"",טבלה20[[#This Row],[CycleNumber]]&gt;B1545),טבלה20[[#This Row],[באיזה מחזור נעקר אחרי קביעה?]],"")</f>
        <v/>
      </c>
      <c r="X1544" s="14" t="str">
        <f>IF(AND(טבלה20[[#This Row],[הפרש קבוע אחרון]]&lt;&gt;"",J1543=""),טבלה20[[#This Row],[CycleNumber]],"")</f>
        <v/>
      </c>
      <c r="Y1544" s="14" t="str">
        <f>IF(OR(טבלה20[[#This Row],[CycleNumber]]&gt;B1545,B1545=""),טבלה20[[#This Row],[CycleNumber]],"")</f>
        <v/>
      </c>
      <c r="Z154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4" t="s">
        <v>22</v>
      </c>
      <c r="AS1544">
        <v>24</v>
      </c>
      <c r="AT1544">
        <v>28</v>
      </c>
      <c r="AU1544">
        <f t="shared" si="51"/>
        <v>0</v>
      </c>
      <c r="AV1544" t="str">
        <f t="shared" si="52"/>
        <v/>
      </c>
    </row>
    <row r="1545" spans="1:48" x14ac:dyDescent="0.25">
      <c r="A1545" t="s">
        <v>22</v>
      </c>
      <c r="B1545">
        <v>26</v>
      </c>
      <c r="C1545">
        <v>0</v>
      </c>
      <c r="D1545">
        <v>1</v>
      </c>
      <c r="E1545">
        <v>0</v>
      </c>
      <c r="F1545">
        <v>32</v>
      </c>
      <c r="G1545">
        <f>טבלה20[[#This Row],[LengthofCycle]]+1</f>
        <v>33</v>
      </c>
      <c r="H1545" t="str">
        <f>IF(טבלה20[[#This Row],[CycleNumber]]&gt;2,IF(AND(טבלה20[[#This Row],[LengthofCycle]]-F1544=F1544-F1543,טבלה20[[#This Row],[LengthofCycle]]-F1544&lt;&gt;0),1,""),"")</f>
        <v/>
      </c>
      <c r="I1545" t="str">
        <f>IF(טבלה20[[#This Row],[דילוג]]=1,SUM(H1545:H1546),"")</f>
        <v/>
      </c>
      <c r="J1545" t="str">
        <f>IF(AND(טבלה20[[#This Row],[CycleNumber]]&gt;B1544,טבלה20[[#This Row],[CycleNumber]]&gt;2),IF(טבלה20[[#This Row],[דילוג]]=1,טבלה20[[#This Row],[LengthofCycle]]-F1544,J1544),"")</f>
        <v/>
      </c>
      <c r="K1545">
        <f>IF(AND(טבלה20[[#This Row],[CycleNumber]]&gt;B1544,טבלה20[[#This Row],[CycleNumber]]&gt;2),IF(טבלה20[[#This Row],[דילוג]]=1,1,IF(MAX(K1543:K1544)=1,1,IF(טבלה20[[#This Row],[LengthofCycle]]-F1544&lt;&gt;טבלה20[[#This Row],[הפרש קבוע אחרון]],0,""))),"")</f>
        <v>0</v>
      </c>
      <c r="L1545" t="str">
        <f>IF(טבלה20[[#This Row],[CycleNumber]]&lt;3,"",IF(טבלה20[[#This Row],[דילוג]]=1,1,IF(L1544="","",IF(טבלה20[[#This Row],[LengthofCycle]]-F1544=טבלה20[[#This Row],[הפרש קבוע אחרון]],1,IF(L1544+1&gt;3,"",L1544+1)))))</f>
        <v/>
      </c>
      <c r="M1545" t="str">
        <f>IF(AND(טבלה20[[#This Row],[פעילות]]=1,L1546=2,L1547=1,B1547&gt;טבלה20[[#This Row],[CycleNumber]]),1,"")</f>
        <v/>
      </c>
      <c r="N1545" t="str">
        <f>IF(AND(טבלה20[[#This Row],[האם יש לאישה וסת דילוג?]]=1,טבלה20[[#This Row],[CycleNumber]]&gt;5),IF(AND(טבלה20[[#This Row],[LengthofCycle]]=F1542,F1544=F1541,F1543=F1540),1,""),"")</f>
        <v/>
      </c>
      <c r="O1545" t="str">
        <f>IF(OR(טבלה20[[#This Row],[פעילות]]="",L1544=""),"",IF(טבלה20[[#This Row],[פעילות]]=1,1,0))</f>
        <v/>
      </c>
      <c r="P1545" t="str">
        <f>IF(AND(טבלה20[[#This Row],[הפרש קבוע אחרון]]&lt;&gt;"",טבלה20[[#This Row],[CycleNumber]]&lt;B1546,B1546&lt;&gt;"",טבלה20[[#This Row],[פעילות]]&lt;4),IF(F1546-טבלה20[[#This Row],[LengthofCycle]]=טבלה20[[#This Row],[הפרש קבוע אחרון]],1,0),"")</f>
        <v/>
      </c>
      <c r="Q1545" s="14" t="str">
        <f>IF(טבלה20[[#This Row],[פעילות]]="","",IF(OR(Q1544="",AND(טבלה20[[#This Row],[דילוג]]=1,L1544=3)),1,Q1544+1))</f>
        <v/>
      </c>
      <c r="R1545" s="14" t="str">
        <f>IF(AND(טבלה20[[#This Row],[מחזורי פעילות]]=3,H1546=1,טבלה20[[#This Row],[הפרש קבוע אחרון]]&lt;&gt;J1546),1,"")</f>
        <v/>
      </c>
      <c r="S1545" s="14" t="str">
        <f>IF(AND(טבלה20[[#This Row],[מחזורי פעילות]]=3,H1546=1,טבלה20[[#This Row],[הפרש קבוע אחרון]]=J1546),1,"")</f>
        <v/>
      </c>
      <c r="T1545" s="14" t="str">
        <f>IF(AND(טבלה20[[#This Row],[דילוג]]=1,טבלה20[[#This Row],[הפרש קבוע אחרון]]=J1544,טבלה20[[#This Row],[מחזורי פעילות]]&gt;1),1,"")</f>
        <v/>
      </c>
      <c r="U1545" s="14" t="str">
        <f>IF(OR(AND(טבלה20[[#This Row],[מחזורי פעילות]]&lt;&gt;"",Q1546=""),AND(טבלה20[[#This Row],[פעילות]]=3,Q1546=1)),טבלה20[[#This Row],[מחזורי פעילות]],"")</f>
        <v/>
      </c>
      <c r="V1545" s="14" t="str">
        <f>IF(טבלה20[[#This Row],[באיזה מחזור נעקר אחרי קביעה?]]&lt;&gt;"",1,"")</f>
        <v/>
      </c>
      <c r="W1545" s="14" t="str">
        <f>IF(AND(טבלה20[[#This Row],[באיזה מחזור נעקר אחרי קביעה?]]&lt;&gt;"",טבלה20[[#This Row],[CycleNumber]]&gt;B1546),טבלה20[[#This Row],[באיזה מחזור נעקר אחרי קביעה?]],"")</f>
        <v/>
      </c>
      <c r="X1545" s="14" t="str">
        <f>IF(AND(טבלה20[[#This Row],[הפרש קבוע אחרון]]&lt;&gt;"",J1544=""),טבלה20[[#This Row],[CycleNumber]],"")</f>
        <v/>
      </c>
      <c r="Y1545" s="14" t="str">
        <f>IF(OR(טבלה20[[#This Row],[CycleNumber]]&gt;B1546,B1546=""),טבלה20[[#This Row],[CycleNumber]],"")</f>
        <v/>
      </c>
      <c r="Z154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5" t="s">
        <v>22</v>
      </c>
      <c r="AS1545">
        <v>25</v>
      </c>
      <c r="AT1545">
        <v>29</v>
      </c>
      <c r="AU1545">
        <f t="shared" si="51"/>
        <v>0</v>
      </c>
      <c r="AV1545" t="str">
        <f t="shared" si="52"/>
        <v/>
      </c>
    </row>
    <row r="1546" spans="1:48" x14ac:dyDescent="0.25">
      <c r="A1546" t="s">
        <v>22</v>
      </c>
      <c r="B1546">
        <v>27</v>
      </c>
      <c r="C1546">
        <v>0</v>
      </c>
      <c r="D1546">
        <v>1</v>
      </c>
      <c r="E1546">
        <v>0</v>
      </c>
      <c r="F1546">
        <v>29</v>
      </c>
      <c r="G1546">
        <f>טבלה20[[#This Row],[LengthofCycle]]+1</f>
        <v>30</v>
      </c>
      <c r="H1546" t="str">
        <f>IF(טבלה20[[#This Row],[CycleNumber]]&gt;2,IF(AND(טבלה20[[#This Row],[LengthofCycle]]-F1545=F1545-F1544,טבלה20[[#This Row],[LengthofCycle]]-F1545&lt;&gt;0),1,""),"")</f>
        <v/>
      </c>
      <c r="I1546" t="str">
        <f>IF(טבלה20[[#This Row],[דילוג]]=1,SUM(H1546:H1547),"")</f>
        <v/>
      </c>
      <c r="J1546" t="str">
        <f>IF(AND(טבלה20[[#This Row],[CycleNumber]]&gt;B1545,טבלה20[[#This Row],[CycleNumber]]&gt;2),IF(טבלה20[[#This Row],[דילוג]]=1,טבלה20[[#This Row],[LengthofCycle]]-F1545,J1545),"")</f>
        <v/>
      </c>
      <c r="K1546">
        <f>IF(AND(טבלה20[[#This Row],[CycleNumber]]&gt;B1545,טבלה20[[#This Row],[CycleNumber]]&gt;2),IF(טבלה20[[#This Row],[דילוג]]=1,1,IF(MAX(K1544:K1545)=1,1,IF(טבלה20[[#This Row],[LengthofCycle]]-F1545&lt;&gt;טבלה20[[#This Row],[הפרש קבוע אחרון]],0,""))),"")</f>
        <v>0</v>
      </c>
      <c r="L1546" t="str">
        <f>IF(טבלה20[[#This Row],[CycleNumber]]&lt;3,"",IF(טבלה20[[#This Row],[דילוג]]=1,1,IF(L1545="","",IF(טבלה20[[#This Row],[LengthofCycle]]-F1545=טבלה20[[#This Row],[הפרש קבוע אחרון]],1,IF(L1545+1&gt;3,"",L1545+1)))))</f>
        <v/>
      </c>
      <c r="M1546" t="str">
        <f>IF(AND(טבלה20[[#This Row],[פעילות]]=1,L1547=2,L1548=1,B1548&gt;טבלה20[[#This Row],[CycleNumber]]),1,"")</f>
        <v/>
      </c>
      <c r="N1546" t="str">
        <f>IF(AND(טבלה20[[#This Row],[האם יש לאישה וסת דילוג?]]=1,טבלה20[[#This Row],[CycleNumber]]&gt;5),IF(AND(טבלה20[[#This Row],[LengthofCycle]]=F1543,F1545=F1542,F1544=F1541),1,""),"")</f>
        <v/>
      </c>
      <c r="O1546" t="str">
        <f>IF(OR(טבלה20[[#This Row],[פעילות]]="",L1545=""),"",IF(טבלה20[[#This Row],[פעילות]]=1,1,0))</f>
        <v/>
      </c>
      <c r="P1546" t="str">
        <f>IF(AND(טבלה20[[#This Row],[הפרש קבוע אחרון]]&lt;&gt;"",טבלה20[[#This Row],[CycleNumber]]&lt;B1547,B1547&lt;&gt;"",טבלה20[[#This Row],[פעילות]]&lt;4),IF(F1547-טבלה20[[#This Row],[LengthofCycle]]=טבלה20[[#This Row],[הפרש קבוע אחרון]],1,0),"")</f>
        <v/>
      </c>
      <c r="Q1546" s="14" t="str">
        <f>IF(טבלה20[[#This Row],[פעילות]]="","",IF(OR(Q1545="",AND(טבלה20[[#This Row],[דילוג]]=1,L1545=3)),1,Q1545+1))</f>
        <v/>
      </c>
      <c r="R1546" s="14" t="str">
        <f>IF(AND(טבלה20[[#This Row],[מחזורי פעילות]]=3,H1547=1,טבלה20[[#This Row],[הפרש קבוע אחרון]]&lt;&gt;J1547),1,"")</f>
        <v/>
      </c>
      <c r="S1546" s="14" t="str">
        <f>IF(AND(טבלה20[[#This Row],[מחזורי פעילות]]=3,H1547=1,טבלה20[[#This Row],[הפרש קבוע אחרון]]=J1547),1,"")</f>
        <v/>
      </c>
      <c r="T1546" s="14" t="str">
        <f>IF(AND(טבלה20[[#This Row],[דילוג]]=1,טבלה20[[#This Row],[הפרש קבוע אחרון]]=J1545,טבלה20[[#This Row],[מחזורי פעילות]]&gt;1),1,"")</f>
        <v/>
      </c>
      <c r="U1546" s="14" t="str">
        <f>IF(OR(AND(טבלה20[[#This Row],[מחזורי פעילות]]&lt;&gt;"",Q1547=""),AND(טבלה20[[#This Row],[פעילות]]=3,Q1547=1)),טבלה20[[#This Row],[מחזורי פעילות]],"")</f>
        <v/>
      </c>
      <c r="V1546" s="14" t="str">
        <f>IF(טבלה20[[#This Row],[באיזה מחזור נעקר אחרי קביעה?]]&lt;&gt;"",1,"")</f>
        <v/>
      </c>
      <c r="W1546" s="14" t="str">
        <f>IF(AND(טבלה20[[#This Row],[באיזה מחזור נעקר אחרי קביעה?]]&lt;&gt;"",טבלה20[[#This Row],[CycleNumber]]&gt;B1547),טבלה20[[#This Row],[באיזה מחזור נעקר אחרי קביעה?]],"")</f>
        <v/>
      </c>
      <c r="X1546" s="14" t="str">
        <f>IF(AND(טבלה20[[#This Row],[הפרש קבוע אחרון]]&lt;&gt;"",J1545=""),טבלה20[[#This Row],[CycleNumber]],"")</f>
        <v/>
      </c>
      <c r="Y1546" s="14" t="str">
        <f>IF(OR(טבלה20[[#This Row],[CycleNumber]]&gt;B1547,B1547=""),טבלה20[[#This Row],[CycleNumber]],"")</f>
        <v/>
      </c>
      <c r="Z154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6" t="s">
        <v>22</v>
      </c>
      <c r="AS1546">
        <v>26</v>
      </c>
      <c r="AT1546">
        <v>32</v>
      </c>
      <c r="AU1546">
        <f t="shared" si="51"/>
        <v>0</v>
      </c>
      <c r="AV1546" t="str">
        <f t="shared" si="52"/>
        <v/>
      </c>
    </row>
    <row r="1547" spans="1:48" x14ac:dyDescent="0.25">
      <c r="A1547" t="s">
        <v>22</v>
      </c>
      <c r="B1547">
        <v>28</v>
      </c>
      <c r="C1547">
        <v>0</v>
      </c>
      <c r="D1547">
        <v>1</v>
      </c>
      <c r="E1547">
        <v>0</v>
      </c>
      <c r="F1547">
        <v>29</v>
      </c>
      <c r="G1547">
        <f>טבלה20[[#This Row],[LengthofCycle]]+1</f>
        <v>30</v>
      </c>
      <c r="H1547" t="str">
        <f>IF(טבלה20[[#This Row],[CycleNumber]]&gt;2,IF(AND(טבלה20[[#This Row],[LengthofCycle]]-F1546=F1546-F1545,טבלה20[[#This Row],[LengthofCycle]]-F1546&lt;&gt;0),1,""),"")</f>
        <v/>
      </c>
      <c r="I1547" t="str">
        <f>IF(טבלה20[[#This Row],[דילוג]]=1,SUM(H1547:H1548),"")</f>
        <v/>
      </c>
      <c r="J1547" t="str">
        <f>IF(AND(טבלה20[[#This Row],[CycleNumber]]&gt;B1546,טבלה20[[#This Row],[CycleNumber]]&gt;2),IF(טבלה20[[#This Row],[דילוג]]=1,טבלה20[[#This Row],[LengthofCycle]]-F1546,J1546),"")</f>
        <v/>
      </c>
      <c r="K1547">
        <f>IF(AND(טבלה20[[#This Row],[CycleNumber]]&gt;B1546,טבלה20[[#This Row],[CycleNumber]]&gt;2),IF(טבלה20[[#This Row],[דילוג]]=1,1,IF(MAX(K1545:K1546)=1,1,IF(טבלה20[[#This Row],[LengthofCycle]]-F1546&lt;&gt;טבלה20[[#This Row],[הפרש קבוע אחרון]],0,""))),"")</f>
        <v>0</v>
      </c>
      <c r="L1547" t="str">
        <f>IF(טבלה20[[#This Row],[CycleNumber]]&lt;3,"",IF(טבלה20[[#This Row],[דילוג]]=1,1,IF(L1546="","",IF(טבלה20[[#This Row],[LengthofCycle]]-F1546=טבלה20[[#This Row],[הפרש קבוע אחרון]],1,IF(L1546+1&gt;3,"",L1546+1)))))</f>
        <v/>
      </c>
      <c r="M1547" t="str">
        <f>IF(AND(טבלה20[[#This Row],[פעילות]]=1,L1548=2,L1549=1,B1549&gt;טבלה20[[#This Row],[CycleNumber]]),1,"")</f>
        <v/>
      </c>
      <c r="N1547" t="str">
        <f>IF(AND(טבלה20[[#This Row],[האם יש לאישה וסת דילוג?]]=1,טבלה20[[#This Row],[CycleNumber]]&gt;5),IF(AND(טבלה20[[#This Row],[LengthofCycle]]=F1544,F1546=F1543,F1545=F1542),1,""),"")</f>
        <v/>
      </c>
      <c r="O1547" t="str">
        <f>IF(OR(טבלה20[[#This Row],[פעילות]]="",L1546=""),"",IF(טבלה20[[#This Row],[פעילות]]=1,1,0))</f>
        <v/>
      </c>
      <c r="P1547" t="str">
        <f>IF(AND(טבלה20[[#This Row],[הפרש קבוע אחרון]]&lt;&gt;"",טבלה20[[#This Row],[CycleNumber]]&lt;B1548,B1548&lt;&gt;"",טבלה20[[#This Row],[פעילות]]&lt;4),IF(F1548-טבלה20[[#This Row],[LengthofCycle]]=טבלה20[[#This Row],[הפרש קבוע אחרון]],1,0),"")</f>
        <v/>
      </c>
      <c r="Q1547" s="14" t="str">
        <f>IF(טבלה20[[#This Row],[פעילות]]="","",IF(OR(Q1546="",AND(טבלה20[[#This Row],[דילוג]]=1,L1546=3)),1,Q1546+1))</f>
        <v/>
      </c>
      <c r="R1547" s="14" t="str">
        <f>IF(AND(טבלה20[[#This Row],[מחזורי פעילות]]=3,H1548=1,טבלה20[[#This Row],[הפרש קבוע אחרון]]&lt;&gt;J1548),1,"")</f>
        <v/>
      </c>
      <c r="S1547" s="14" t="str">
        <f>IF(AND(טבלה20[[#This Row],[מחזורי פעילות]]=3,H1548=1,טבלה20[[#This Row],[הפרש קבוע אחרון]]=J1548),1,"")</f>
        <v/>
      </c>
      <c r="T1547" s="14" t="str">
        <f>IF(AND(טבלה20[[#This Row],[דילוג]]=1,טבלה20[[#This Row],[הפרש קבוע אחרון]]=J1546,טבלה20[[#This Row],[מחזורי פעילות]]&gt;1),1,"")</f>
        <v/>
      </c>
      <c r="U1547" s="14" t="str">
        <f>IF(OR(AND(טבלה20[[#This Row],[מחזורי פעילות]]&lt;&gt;"",Q1548=""),AND(טבלה20[[#This Row],[פעילות]]=3,Q1548=1)),טבלה20[[#This Row],[מחזורי פעילות]],"")</f>
        <v/>
      </c>
      <c r="V1547" s="14" t="str">
        <f>IF(טבלה20[[#This Row],[באיזה מחזור נעקר אחרי קביעה?]]&lt;&gt;"",1,"")</f>
        <v/>
      </c>
      <c r="W1547" s="14" t="str">
        <f>IF(AND(טבלה20[[#This Row],[באיזה מחזור נעקר אחרי קביעה?]]&lt;&gt;"",טבלה20[[#This Row],[CycleNumber]]&gt;B1548),טבלה20[[#This Row],[באיזה מחזור נעקר אחרי קביעה?]],"")</f>
        <v/>
      </c>
      <c r="X1547" s="14" t="str">
        <f>IF(AND(טבלה20[[#This Row],[הפרש קבוע אחרון]]&lt;&gt;"",J1546=""),טבלה20[[#This Row],[CycleNumber]],"")</f>
        <v/>
      </c>
      <c r="Y1547" s="14" t="str">
        <f>IF(OR(טבלה20[[#This Row],[CycleNumber]]&gt;B1548,B1548=""),טבלה20[[#This Row],[CycleNumber]],"")</f>
        <v/>
      </c>
      <c r="Z154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7" t="s">
        <v>22</v>
      </c>
      <c r="AS1547">
        <v>27</v>
      </c>
      <c r="AT1547">
        <v>29</v>
      </c>
      <c r="AU1547">
        <f t="shared" si="51"/>
        <v>0</v>
      </c>
      <c r="AV1547" t="str">
        <f t="shared" si="52"/>
        <v/>
      </c>
    </row>
    <row r="1548" spans="1:48" x14ac:dyDescent="0.25">
      <c r="A1548" t="s">
        <v>22</v>
      </c>
      <c r="B1548">
        <v>29</v>
      </c>
      <c r="C1548">
        <v>0</v>
      </c>
      <c r="D1548">
        <v>1</v>
      </c>
      <c r="E1548">
        <v>0</v>
      </c>
      <c r="F1548">
        <v>30</v>
      </c>
      <c r="G1548">
        <f>טבלה20[[#This Row],[LengthofCycle]]+1</f>
        <v>31</v>
      </c>
      <c r="H1548" t="str">
        <f>IF(טבלה20[[#This Row],[CycleNumber]]&gt;2,IF(AND(טבלה20[[#This Row],[LengthofCycle]]-F1547=F1547-F1546,טבלה20[[#This Row],[LengthofCycle]]-F1547&lt;&gt;0),1,""),"")</f>
        <v/>
      </c>
      <c r="I1548" t="str">
        <f>IF(טבלה20[[#This Row],[דילוג]]=1,SUM(H1548:H1549),"")</f>
        <v/>
      </c>
      <c r="J1548" t="str">
        <f>IF(AND(טבלה20[[#This Row],[CycleNumber]]&gt;B1547,טבלה20[[#This Row],[CycleNumber]]&gt;2),IF(טבלה20[[#This Row],[דילוג]]=1,טבלה20[[#This Row],[LengthofCycle]]-F1547,J1547),"")</f>
        <v/>
      </c>
      <c r="K1548">
        <f>IF(AND(טבלה20[[#This Row],[CycleNumber]]&gt;B1547,טבלה20[[#This Row],[CycleNumber]]&gt;2),IF(טבלה20[[#This Row],[דילוג]]=1,1,IF(MAX(K1546:K1547)=1,1,IF(טבלה20[[#This Row],[LengthofCycle]]-F1547&lt;&gt;טבלה20[[#This Row],[הפרש קבוע אחרון]],0,""))),"")</f>
        <v>0</v>
      </c>
      <c r="L1548" t="str">
        <f>IF(טבלה20[[#This Row],[CycleNumber]]&lt;3,"",IF(טבלה20[[#This Row],[דילוג]]=1,1,IF(L1547="","",IF(טבלה20[[#This Row],[LengthofCycle]]-F1547=טבלה20[[#This Row],[הפרש קבוע אחרון]],1,IF(L1547+1&gt;3,"",L1547+1)))))</f>
        <v/>
      </c>
      <c r="M1548" t="str">
        <f>IF(AND(טבלה20[[#This Row],[פעילות]]=1,L1549=2,L1550=1,B1550&gt;טבלה20[[#This Row],[CycleNumber]]),1,"")</f>
        <v/>
      </c>
      <c r="N1548" t="str">
        <f>IF(AND(טבלה20[[#This Row],[האם יש לאישה וסת דילוג?]]=1,טבלה20[[#This Row],[CycleNumber]]&gt;5),IF(AND(טבלה20[[#This Row],[LengthofCycle]]=F1545,F1547=F1544,F1546=F1543),1,""),"")</f>
        <v/>
      </c>
      <c r="O1548" t="str">
        <f>IF(OR(טבלה20[[#This Row],[פעילות]]="",L1547=""),"",IF(טבלה20[[#This Row],[פעילות]]=1,1,0))</f>
        <v/>
      </c>
      <c r="P1548" t="str">
        <f>IF(AND(טבלה20[[#This Row],[הפרש קבוע אחרון]]&lt;&gt;"",טבלה20[[#This Row],[CycleNumber]]&lt;B1549,B1549&lt;&gt;"",טבלה20[[#This Row],[פעילות]]&lt;4),IF(F1549-טבלה20[[#This Row],[LengthofCycle]]=טבלה20[[#This Row],[הפרש קבוע אחרון]],1,0),"")</f>
        <v/>
      </c>
      <c r="Q1548" s="14" t="str">
        <f>IF(טבלה20[[#This Row],[פעילות]]="","",IF(OR(Q1547="",AND(טבלה20[[#This Row],[דילוג]]=1,L1547=3)),1,Q1547+1))</f>
        <v/>
      </c>
      <c r="R1548" s="14" t="str">
        <f>IF(AND(טבלה20[[#This Row],[מחזורי פעילות]]=3,H1549=1,טבלה20[[#This Row],[הפרש קבוע אחרון]]&lt;&gt;J1549),1,"")</f>
        <v/>
      </c>
      <c r="S1548" s="14" t="str">
        <f>IF(AND(טבלה20[[#This Row],[מחזורי פעילות]]=3,H1549=1,טבלה20[[#This Row],[הפרש קבוע אחרון]]=J1549),1,"")</f>
        <v/>
      </c>
      <c r="T1548" s="14" t="str">
        <f>IF(AND(טבלה20[[#This Row],[דילוג]]=1,טבלה20[[#This Row],[הפרש קבוע אחרון]]=J1547,טבלה20[[#This Row],[מחזורי פעילות]]&gt;1),1,"")</f>
        <v/>
      </c>
      <c r="U1548" s="14" t="str">
        <f>IF(OR(AND(טבלה20[[#This Row],[מחזורי פעילות]]&lt;&gt;"",Q1549=""),AND(טבלה20[[#This Row],[פעילות]]=3,Q1549=1)),טבלה20[[#This Row],[מחזורי פעילות]],"")</f>
        <v/>
      </c>
      <c r="V1548" s="14" t="str">
        <f>IF(טבלה20[[#This Row],[באיזה מחזור נעקר אחרי קביעה?]]&lt;&gt;"",1,"")</f>
        <v/>
      </c>
      <c r="W1548" s="14" t="str">
        <f>IF(AND(טבלה20[[#This Row],[באיזה מחזור נעקר אחרי קביעה?]]&lt;&gt;"",טבלה20[[#This Row],[CycleNumber]]&gt;B1549),טבלה20[[#This Row],[באיזה מחזור נעקר אחרי קביעה?]],"")</f>
        <v/>
      </c>
      <c r="X1548" s="14" t="str">
        <f>IF(AND(טבלה20[[#This Row],[הפרש קבוע אחרון]]&lt;&gt;"",J1547=""),טבלה20[[#This Row],[CycleNumber]],"")</f>
        <v/>
      </c>
      <c r="Y1548" s="14" t="str">
        <f>IF(OR(טבלה20[[#This Row],[CycleNumber]]&gt;B1549,B1549=""),טבלה20[[#This Row],[CycleNumber]],"")</f>
        <v/>
      </c>
      <c r="Z154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8" t="s">
        <v>22</v>
      </c>
      <c r="AS1548">
        <v>28</v>
      </c>
      <c r="AT1548">
        <v>29</v>
      </c>
      <c r="AU1548">
        <f t="shared" si="51"/>
        <v>0</v>
      </c>
      <c r="AV1548" t="str">
        <f t="shared" si="52"/>
        <v/>
      </c>
    </row>
    <row r="1549" spans="1:48" x14ac:dyDescent="0.25">
      <c r="A1549" t="s">
        <v>22</v>
      </c>
      <c r="B1549">
        <v>30</v>
      </c>
      <c r="C1549">
        <v>0</v>
      </c>
      <c r="D1549">
        <v>0</v>
      </c>
      <c r="E1549">
        <v>0</v>
      </c>
      <c r="F1549">
        <v>28</v>
      </c>
      <c r="G1549">
        <f>טבלה20[[#This Row],[LengthofCycle]]+1</f>
        <v>29</v>
      </c>
      <c r="H1549" t="str">
        <f>IF(טבלה20[[#This Row],[CycleNumber]]&gt;2,IF(AND(טבלה20[[#This Row],[LengthofCycle]]-F1548=F1548-F1547,טבלה20[[#This Row],[LengthofCycle]]-F1548&lt;&gt;0),1,""),"")</f>
        <v/>
      </c>
      <c r="I1549" t="str">
        <f>IF(טבלה20[[#This Row],[דילוג]]=1,SUM(H1549:H1550),"")</f>
        <v/>
      </c>
      <c r="J1549" t="str">
        <f>IF(AND(טבלה20[[#This Row],[CycleNumber]]&gt;B1548,טבלה20[[#This Row],[CycleNumber]]&gt;2),IF(טבלה20[[#This Row],[דילוג]]=1,טבלה20[[#This Row],[LengthofCycle]]-F1548,J1548),"")</f>
        <v/>
      </c>
      <c r="K1549">
        <f>IF(AND(טבלה20[[#This Row],[CycleNumber]]&gt;B1548,טבלה20[[#This Row],[CycleNumber]]&gt;2),IF(טבלה20[[#This Row],[דילוג]]=1,1,IF(MAX(K1547:K1548)=1,1,IF(טבלה20[[#This Row],[LengthofCycle]]-F1548&lt;&gt;טבלה20[[#This Row],[הפרש קבוע אחרון]],0,""))),"")</f>
        <v>0</v>
      </c>
      <c r="L1549" t="str">
        <f>IF(טבלה20[[#This Row],[CycleNumber]]&lt;3,"",IF(טבלה20[[#This Row],[דילוג]]=1,1,IF(L1548="","",IF(טבלה20[[#This Row],[LengthofCycle]]-F1548=טבלה20[[#This Row],[הפרש קבוע אחרון]],1,IF(L1548+1&gt;3,"",L1548+1)))))</f>
        <v/>
      </c>
      <c r="M1549" t="str">
        <f>IF(AND(טבלה20[[#This Row],[פעילות]]=1,L1550=2,L1551=1,B1551&gt;טבלה20[[#This Row],[CycleNumber]]),1,"")</f>
        <v/>
      </c>
      <c r="N1549" t="str">
        <f>IF(AND(טבלה20[[#This Row],[האם יש לאישה וסת דילוג?]]=1,טבלה20[[#This Row],[CycleNumber]]&gt;5),IF(AND(טבלה20[[#This Row],[LengthofCycle]]=F1546,F1548=F1545,F1547=F1544),1,""),"")</f>
        <v/>
      </c>
      <c r="O1549" t="str">
        <f>IF(OR(טבלה20[[#This Row],[פעילות]]="",L1548=""),"",IF(טבלה20[[#This Row],[פעילות]]=1,1,0))</f>
        <v/>
      </c>
      <c r="P1549" t="str">
        <f>IF(AND(טבלה20[[#This Row],[הפרש קבוע אחרון]]&lt;&gt;"",טבלה20[[#This Row],[CycleNumber]]&lt;B1550,B1550&lt;&gt;"",טבלה20[[#This Row],[פעילות]]&lt;4),IF(F1550-טבלה20[[#This Row],[LengthofCycle]]=טבלה20[[#This Row],[הפרש קבוע אחרון]],1,0),"")</f>
        <v/>
      </c>
      <c r="Q1549" s="14" t="str">
        <f>IF(טבלה20[[#This Row],[פעילות]]="","",IF(OR(Q1548="",AND(טבלה20[[#This Row],[דילוג]]=1,L1548=3)),1,Q1548+1))</f>
        <v/>
      </c>
      <c r="R1549" s="14" t="str">
        <f>IF(AND(טבלה20[[#This Row],[מחזורי פעילות]]=3,H1550=1,טבלה20[[#This Row],[הפרש קבוע אחרון]]&lt;&gt;J1550),1,"")</f>
        <v/>
      </c>
      <c r="S1549" s="14" t="str">
        <f>IF(AND(טבלה20[[#This Row],[מחזורי פעילות]]=3,H1550=1,טבלה20[[#This Row],[הפרש קבוע אחרון]]=J1550),1,"")</f>
        <v/>
      </c>
      <c r="T1549" s="14" t="str">
        <f>IF(AND(טבלה20[[#This Row],[דילוג]]=1,טבלה20[[#This Row],[הפרש קבוע אחרון]]=J1548,טבלה20[[#This Row],[מחזורי פעילות]]&gt;1),1,"")</f>
        <v/>
      </c>
      <c r="U1549" s="14" t="str">
        <f>IF(OR(AND(טבלה20[[#This Row],[מחזורי פעילות]]&lt;&gt;"",Q1550=""),AND(טבלה20[[#This Row],[פעילות]]=3,Q1550=1)),טבלה20[[#This Row],[מחזורי פעילות]],"")</f>
        <v/>
      </c>
      <c r="V1549" s="14" t="str">
        <f>IF(טבלה20[[#This Row],[באיזה מחזור נעקר אחרי קביעה?]]&lt;&gt;"",1,"")</f>
        <v/>
      </c>
      <c r="W1549" s="14" t="str">
        <f>IF(AND(טבלה20[[#This Row],[באיזה מחזור נעקר אחרי קביעה?]]&lt;&gt;"",טבלה20[[#This Row],[CycleNumber]]&gt;B1550),טבלה20[[#This Row],[באיזה מחזור נעקר אחרי קביעה?]],"")</f>
        <v/>
      </c>
      <c r="X1549" s="14" t="str">
        <f>IF(AND(טבלה20[[#This Row],[הפרש קבוע אחרון]]&lt;&gt;"",J1548=""),טבלה20[[#This Row],[CycleNumber]],"")</f>
        <v/>
      </c>
      <c r="Y1549" s="14" t="str">
        <f>IF(OR(טבלה20[[#This Row],[CycleNumber]]&gt;B1550,B1550=""),טבלה20[[#This Row],[CycleNumber]],"")</f>
        <v/>
      </c>
      <c r="Z154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49" t="s">
        <v>22</v>
      </c>
      <c r="AS1549">
        <v>29</v>
      </c>
      <c r="AT1549">
        <v>30</v>
      </c>
      <c r="AU1549">
        <f t="shared" si="51"/>
        <v>0</v>
      </c>
      <c r="AV1549" t="str">
        <f t="shared" si="52"/>
        <v/>
      </c>
    </row>
    <row r="1550" spans="1:48" x14ac:dyDescent="0.25">
      <c r="A1550" t="s">
        <v>22</v>
      </c>
      <c r="B1550">
        <v>31</v>
      </c>
      <c r="C1550">
        <v>0</v>
      </c>
      <c r="D1550">
        <v>1</v>
      </c>
      <c r="E1550">
        <v>0</v>
      </c>
      <c r="F1550">
        <v>29</v>
      </c>
      <c r="G1550">
        <f>טבלה20[[#This Row],[LengthofCycle]]+1</f>
        <v>30</v>
      </c>
      <c r="H1550" t="str">
        <f>IF(טבלה20[[#This Row],[CycleNumber]]&gt;2,IF(AND(טבלה20[[#This Row],[LengthofCycle]]-F1549=F1549-F1548,טבלה20[[#This Row],[LengthofCycle]]-F1549&lt;&gt;0),1,""),"")</f>
        <v/>
      </c>
      <c r="I1550" t="str">
        <f>IF(טבלה20[[#This Row],[דילוג]]=1,SUM(H1550:H1551),"")</f>
        <v/>
      </c>
      <c r="J1550" t="str">
        <f>IF(AND(טבלה20[[#This Row],[CycleNumber]]&gt;B1549,טבלה20[[#This Row],[CycleNumber]]&gt;2),IF(טבלה20[[#This Row],[דילוג]]=1,טבלה20[[#This Row],[LengthofCycle]]-F1549,J1549),"")</f>
        <v/>
      </c>
      <c r="K1550">
        <f>IF(AND(טבלה20[[#This Row],[CycleNumber]]&gt;B1549,טבלה20[[#This Row],[CycleNumber]]&gt;2),IF(טבלה20[[#This Row],[דילוג]]=1,1,IF(MAX(K1548:K1549)=1,1,IF(טבלה20[[#This Row],[LengthofCycle]]-F1549&lt;&gt;טבלה20[[#This Row],[הפרש קבוע אחרון]],0,""))),"")</f>
        <v>0</v>
      </c>
      <c r="L1550" t="str">
        <f>IF(טבלה20[[#This Row],[CycleNumber]]&lt;3,"",IF(טבלה20[[#This Row],[דילוג]]=1,1,IF(L1549="","",IF(טבלה20[[#This Row],[LengthofCycle]]-F1549=טבלה20[[#This Row],[הפרש קבוע אחרון]],1,IF(L1549+1&gt;3,"",L1549+1)))))</f>
        <v/>
      </c>
      <c r="M1550" t="str">
        <f>IF(AND(טבלה20[[#This Row],[פעילות]]=1,L1551=2,L1552=1,B1552&gt;טבלה20[[#This Row],[CycleNumber]]),1,"")</f>
        <v/>
      </c>
      <c r="N1550" t="str">
        <f>IF(AND(טבלה20[[#This Row],[האם יש לאישה וסת דילוג?]]=1,טבלה20[[#This Row],[CycleNumber]]&gt;5),IF(AND(טבלה20[[#This Row],[LengthofCycle]]=F1547,F1549=F1546,F1548=F1545),1,""),"")</f>
        <v/>
      </c>
      <c r="O1550" t="str">
        <f>IF(OR(טבלה20[[#This Row],[פעילות]]="",L1549=""),"",IF(טבלה20[[#This Row],[פעילות]]=1,1,0))</f>
        <v/>
      </c>
      <c r="P1550" t="str">
        <f>IF(AND(טבלה20[[#This Row],[הפרש קבוע אחרון]]&lt;&gt;"",טבלה20[[#This Row],[CycleNumber]]&lt;B1551,B1551&lt;&gt;"",טבלה20[[#This Row],[פעילות]]&lt;4),IF(F1551-טבלה20[[#This Row],[LengthofCycle]]=טבלה20[[#This Row],[הפרש קבוע אחרון]],1,0),"")</f>
        <v/>
      </c>
      <c r="Q1550" s="14" t="str">
        <f>IF(טבלה20[[#This Row],[פעילות]]="","",IF(OR(Q1549="",AND(טבלה20[[#This Row],[דילוג]]=1,L1549=3)),1,Q1549+1))</f>
        <v/>
      </c>
      <c r="R1550" s="14" t="str">
        <f>IF(AND(טבלה20[[#This Row],[מחזורי פעילות]]=3,H1551=1,טבלה20[[#This Row],[הפרש קבוע אחרון]]&lt;&gt;J1551),1,"")</f>
        <v/>
      </c>
      <c r="S1550" s="14" t="str">
        <f>IF(AND(טבלה20[[#This Row],[מחזורי פעילות]]=3,H1551=1,טבלה20[[#This Row],[הפרש קבוע אחרון]]=J1551),1,"")</f>
        <v/>
      </c>
      <c r="T1550" s="14" t="str">
        <f>IF(AND(טבלה20[[#This Row],[דילוג]]=1,טבלה20[[#This Row],[הפרש קבוע אחרון]]=J1549,טבלה20[[#This Row],[מחזורי פעילות]]&gt;1),1,"")</f>
        <v/>
      </c>
      <c r="U1550" s="14" t="str">
        <f>IF(OR(AND(טבלה20[[#This Row],[מחזורי פעילות]]&lt;&gt;"",Q1551=""),AND(טבלה20[[#This Row],[פעילות]]=3,Q1551=1)),טבלה20[[#This Row],[מחזורי פעילות]],"")</f>
        <v/>
      </c>
      <c r="V1550" s="14" t="str">
        <f>IF(טבלה20[[#This Row],[באיזה מחזור נעקר אחרי קביעה?]]&lt;&gt;"",1,"")</f>
        <v/>
      </c>
      <c r="W1550" s="14" t="str">
        <f>IF(AND(טבלה20[[#This Row],[באיזה מחזור נעקר אחרי קביעה?]]&lt;&gt;"",טבלה20[[#This Row],[CycleNumber]]&gt;B1551),טבלה20[[#This Row],[באיזה מחזור נעקר אחרי קביעה?]],"")</f>
        <v/>
      </c>
      <c r="X1550" s="14" t="str">
        <f>IF(AND(טבלה20[[#This Row],[הפרש קבוע אחרון]]&lt;&gt;"",J1549=""),טבלה20[[#This Row],[CycleNumber]],"")</f>
        <v/>
      </c>
      <c r="Y1550" s="14" t="str">
        <f>IF(OR(טבלה20[[#This Row],[CycleNumber]]&gt;B1551,B1551=""),טבלה20[[#This Row],[CycleNumber]],"")</f>
        <v/>
      </c>
      <c r="Z155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0" t="s">
        <v>22</v>
      </c>
      <c r="AS1550">
        <v>30</v>
      </c>
      <c r="AT1550">
        <v>28</v>
      </c>
      <c r="AU1550">
        <f t="shared" si="51"/>
        <v>0</v>
      </c>
      <c r="AV1550" t="str">
        <f t="shared" si="52"/>
        <v/>
      </c>
    </row>
    <row r="1551" spans="1:48" x14ac:dyDescent="0.25">
      <c r="A1551" t="s">
        <v>22</v>
      </c>
      <c r="B1551">
        <v>32</v>
      </c>
      <c r="C1551">
        <v>0</v>
      </c>
      <c r="D1551">
        <v>1</v>
      </c>
      <c r="E1551">
        <v>0</v>
      </c>
      <c r="F1551">
        <v>31</v>
      </c>
      <c r="G1551">
        <f>טבלה20[[#This Row],[LengthofCycle]]+1</f>
        <v>32</v>
      </c>
      <c r="H1551" t="str">
        <f>IF(טבלה20[[#This Row],[CycleNumber]]&gt;2,IF(AND(טבלה20[[#This Row],[LengthofCycle]]-F1550=F1550-F1549,טבלה20[[#This Row],[LengthofCycle]]-F1550&lt;&gt;0),1,""),"")</f>
        <v/>
      </c>
      <c r="I1551" t="str">
        <f>IF(טבלה20[[#This Row],[דילוג]]=1,SUM(H1551:H1552),"")</f>
        <v/>
      </c>
      <c r="J1551" t="str">
        <f>IF(AND(טבלה20[[#This Row],[CycleNumber]]&gt;B1550,טבלה20[[#This Row],[CycleNumber]]&gt;2),IF(טבלה20[[#This Row],[דילוג]]=1,טבלה20[[#This Row],[LengthofCycle]]-F1550,J1550),"")</f>
        <v/>
      </c>
      <c r="K1551">
        <f>IF(AND(טבלה20[[#This Row],[CycleNumber]]&gt;B1550,טבלה20[[#This Row],[CycleNumber]]&gt;2),IF(טבלה20[[#This Row],[דילוג]]=1,1,IF(MAX(K1549:K1550)=1,1,IF(טבלה20[[#This Row],[LengthofCycle]]-F1550&lt;&gt;טבלה20[[#This Row],[הפרש קבוע אחרון]],0,""))),"")</f>
        <v>0</v>
      </c>
      <c r="L1551" t="str">
        <f>IF(טבלה20[[#This Row],[CycleNumber]]&lt;3,"",IF(טבלה20[[#This Row],[דילוג]]=1,1,IF(L1550="","",IF(טבלה20[[#This Row],[LengthofCycle]]-F1550=טבלה20[[#This Row],[הפרש קבוע אחרון]],1,IF(L1550+1&gt;3,"",L1550+1)))))</f>
        <v/>
      </c>
      <c r="M1551" t="str">
        <f>IF(AND(טבלה20[[#This Row],[פעילות]]=1,L1552=2,L1553=1,B1553&gt;טבלה20[[#This Row],[CycleNumber]]),1,"")</f>
        <v/>
      </c>
      <c r="N1551" t="str">
        <f>IF(AND(טבלה20[[#This Row],[האם יש לאישה וסת דילוג?]]=1,טבלה20[[#This Row],[CycleNumber]]&gt;5),IF(AND(טבלה20[[#This Row],[LengthofCycle]]=F1548,F1550=F1547,F1549=F1546),1,""),"")</f>
        <v/>
      </c>
      <c r="O1551" t="str">
        <f>IF(OR(טבלה20[[#This Row],[פעילות]]="",L1550=""),"",IF(טבלה20[[#This Row],[פעילות]]=1,1,0))</f>
        <v/>
      </c>
      <c r="P1551" t="str">
        <f>IF(AND(טבלה20[[#This Row],[הפרש קבוע אחרון]]&lt;&gt;"",טבלה20[[#This Row],[CycleNumber]]&lt;B1552,B1552&lt;&gt;"",טבלה20[[#This Row],[פעילות]]&lt;4),IF(F1552-טבלה20[[#This Row],[LengthofCycle]]=טבלה20[[#This Row],[הפרש קבוע אחרון]],1,0),"")</f>
        <v/>
      </c>
      <c r="Q1551" s="14" t="str">
        <f>IF(טבלה20[[#This Row],[פעילות]]="","",IF(OR(Q1550="",AND(טבלה20[[#This Row],[דילוג]]=1,L1550=3)),1,Q1550+1))</f>
        <v/>
      </c>
      <c r="R1551" s="14" t="str">
        <f>IF(AND(טבלה20[[#This Row],[מחזורי פעילות]]=3,H1552=1,טבלה20[[#This Row],[הפרש קבוע אחרון]]&lt;&gt;J1552),1,"")</f>
        <v/>
      </c>
      <c r="S1551" s="14" t="str">
        <f>IF(AND(טבלה20[[#This Row],[מחזורי פעילות]]=3,H1552=1,טבלה20[[#This Row],[הפרש קבוע אחרון]]=J1552),1,"")</f>
        <v/>
      </c>
      <c r="T1551" s="14" t="str">
        <f>IF(AND(טבלה20[[#This Row],[דילוג]]=1,טבלה20[[#This Row],[הפרש קבוע אחרון]]=J1550,טבלה20[[#This Row],[מחזורי פעילות]]&gt;1),1,"")</f>
        <v/>
      </c>
      <c r="U1551" s="14" t="str">
        <f>IF(OR(AND(טבלה20[[#This Row],[מחזורי פעילות]]&lt;&gt;"",Q1552=""),AND(טבלה20[[#This Row],[פעילות]]=3,Q1552=1)),טבלה20[[#This Row],[מחזורי פעילות]],"")</f>
        <v/>
      </c>
      <c r="V1551" s="14" t="str">
        <f>IF(טבלה20[[#This Row],[באיזה מחזור נעקר אחרי קביעה?]]&lt;&gt;"",1,"")</f>
        <v/>
      </c>
      <c r="W1551" s="14" t="str">
        <f>IF(AND(טבלה20[[#This Row],[באיזה מחזור נעקר אחרי קביעה?]]&lt;&gt;"",טבלה20[[#This Row],[CycleNumber]]&gt;B1552),טבלה20[[#This Row],[באיזה מחזור נעקר אחרי קביעה?]],"")</f>
        <v/>
      </c>
      <c r="X1551" s="14" t="str">
        <f>IF(AND(טבלה20[[#This Row],[הפרש קבוע אחרון]]&lt;&gt;"",J1550=""),טבלה20[[#This Row],[CycleNumber]],"")</f>
        <v/>
      </c>
      <c r="Y1551" s="14" t="str">
        <f>IF(OR(טבלה20[[#This Row],[CycleNumber]]&gt;B1552,B1552=""),טבלה20[[#This Row],[CycleNumber]],"")</f>
        <v/>
      </c>
      <c r="Z155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1" t="s">
        <v>22</v>
      </c>
      <c r="AS1551">
        <v>31</v>
      </c>
      <c r="AT1551">
        <v>29</v>
      </c>
      <c r="AU1551">
        <f t="shared" si="51"/>
        <v>0</v>
      </c>
      <c r="AV1551" t="str">
        <f t="shared" si="52"/>
        <v/>
      </c>
    </row>
    <row r="1552" spans="1:48" x14ac:dyDescent="0.25">
      <c r="A1552" t="s">
        <v>22</v>
      </c>
      <c r="B1552">
        <v>33</v>
      </c>
      <c r="C1552">
        <v>0</v>
      </c>
      <c r="D1552">
        <v>1</v>
      </c>
      <c r="E1552">
        <v>0</v>
      </c>
      <c r="F1552">
        <v>30</v>
      </c>
      <c r="G1552">
        <f>טבלה20[[#This Row],[LengthofCycle]]+1</f>
        <v>31</v>
      </c>
      <c r="H1552" t="str">
        <f>IF(טבלה20[[#This Row],[CycleNumber]]&gt;2,IF(AND(טבלה20[[#This Row],[LengthofCycle]]-F1551=F1551-F1550,טבלה20[[#This Row],[LengthofCycle]]-F1551&lt;&gt;0),1,""),"")</f>
        <v/>
      </c>
      <c r="I1552" t="str">
        <f>IF(טבלה20[[#This Row],[דילוג]]=1,SUM(H1552:H1553),"")</f>
        <v/>
      </c>
      <c r="J1552" t="str">
        <f>IF(AND(טבלה20[[#This Row],[CycleNumber]]&gt;B1551,טבלה20[[#This Row],[CycleNumber]]&gt;2),IF(טבלה20[[#This Row],[דילוג]]=1,טבלה20[[#This Row],[LengthofCycle]]-F1551,J1551),"")</f>
        <v/>
      </c>
      <c r="K1552">
        <f>IF(AND(טבלה20[[#This Row],[CycleNumber]]&gt;B1551,טבלה20[[#This Row],[CycleNumber]]&gt;2),IF(טבלה20[[#This Row],[דילוג]]=1,1,IF(MAX(K1550:K1551)=1,1,IF(טבלה20[[#This Row],[LengthofCycle]]-F1551&lt;&gt;טבלה20[[#This Row],[הפרש קבוע אחרון]],0,""))),"")</f>
        <v>0</v>
      </c>
      <c r="L1552" t="str">
        <f>IF(טבלה20[[#This Row],[CycleNumber]]&lt;3,"",IF(טבלה20[[#This Row],[דילוג]]=1,1,IF(L1551="","",IF(טבלה20[[#This Row],[LengthofCycle]]-F1551=טבלה20[[#This Row],[הפרש קבוע אחרון]],1,IF(L1551+1&gt;3,"",L1551+1)))))</f>
        <v/>
      </c>
      <c r="M1552" t="str">
        <f>IF(AND(טבלה20[[#This Row],[פעילות]]=1,L1553=2,L1554=1,B1554&gt;טבלה20[[#This Row],[CycleNumber]]),1,"")</f>
        <v/>
      </c>
      <c r="N1552" t="str">
        <f>IF(AND(טבלה20[[#This Row],[האם יש לאישה וסת דילוג?]]=1,טבלה20[[#This Row],[CycleNumber]]&gt;5),IF(AND(טבלה20[[#This Row],[LengthofCycle]]=F1549,F1551=F1548,F1550=F1547),1,""),"")</f>
        <v/>
      </c>
      <c r="O1552" t="str">
        <f>IF(OR(טבלה20[[#This Row],[פעילות]]="",L1551=""),"",IF(טבלה20[[#This Row],[פעילות]]=1,1,0))</f>
        <v/>
      </c>
      <c r="P1552" t="str">
        <f>IF(AND(טבלה20[[#This Row],[הפרש קבוע אחרון]]&lt;&gt;"",טבלה20[[#This Row],[CycleNumber]]&lt;B1553,B1553&lt;&gt;"",טבלה20[[#This Row],[פעילות]]&lt;4),IF(F1553-טבלה20[[#This Row],[LengthofCycle]]=טבלה20[[#This Row],[הפרש קבוע אחרון]],1,0),"")</f>
        <v/>
      </c>
      <c r="Q1552" s="14" t="str">
        <f>IF(טבלה20[[#This Row],[פעילות]]="","",IF(OR(Q1551="",AND(טבלה20[[#This Row],[דילוג]]=1,L1551=3)),1,Q1551+1))</f>
        <v/>
      </c>
      <c r="R1552" s="14" t="str">
        <f>IF(AND(טבלה20[[#This Row],[מחזורי פעילות]]=3,H1553=1,טבלה20[[#This Row],[הפרש קבוע אחרון]]&lt;&gt;J1553),1,"")</f>
        <v/>
      </c>
      <c r="S1552" s="14" t="str">
        <f>IF(AND(טבלה20[[#This Row],[מחזורי פעילות]]=3,H1553=1,טבלה20[[#This Row],[הפרש קבוע אחרון]]=J1553),1,"")</f>
        <v/>
      </c>
      <c r="T1552" s="14" t="str">
        <f>IF(AND(טבלה20[[#This Row],[דילוג]]=1,טבלה20[[#This Row],[הפרש קבוע אחרון]]=J1551,טבלה20[[#This Row],[מחזורי פעילות]]&gt;1),1,"")</f>
        <v/>
      </c>
      <c r="U1552" s="14" t="str">
        <f>IF(OR(AND(טבלה20[[#This Row],[מחזורי פעילות]]&lt;&gt;"",Q1553=""),AND(טבלה20[[#This Row],[פעילות]]=3,Q1553=1)),טבלה20[[#This Row],[מחזורי פעילות]],"")</f>
        <v/>
      </c>
      <c r="V1552" s="14" t="str">
        <f>IF(טבלה20[[#This Row],[באיזה מחזור נעקר אחרי קביעה?]]&lt;&gt;"",1,"")</f>
        <v/>
      </c>
      <c r="W1552" s="14" t="str">
        <f>IF(AND(טבלה20[[#This Row],[באיזה מחזור נעקר אחרי קביעה?]]&lt;&gt;"",טבלה20[[#This Row],[CycleNumber]]&gt;B1553),טבלה20[[#This Row],[באיזה מחזור נעקר אחרי קביעה?]],"")</f>
        <v/>
      </c>
      <c r="X1552" s="14" t="str">
        <f>IF(AND(טבלה20[[#This Row],[הפרש קבוע אחרון]]&lt;&gt;"",J1551=""),טבלה20[[#This Row],[CycleNumber]],"")</f>
        <v/>
      </c>
      <c r="Y1552" s="14">
        <f>IF(OR(טבלה20[[#This Row],[CycleNumber]]&gt;B1553,B1553=""),טבלה20[[#This Row],[CycleNumber]],"")</f>
        <v>33</v>
      </c>
      <c r="Z155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2" t="s">
        <v>22</v>
      </c>
      <c r="AS1552">
        <v>32</v>
      </c>
      <c r="AT1552">
        <v>31</v>
      </c>
      <c r="AU1552">
        <f t="shared" si="51"/>
        <v>0</v>
      </c>
      <c r="AV1552" t="str">
        <f t="shared" si="52"/>
        <v/>
      </c>
    </row>
    <row r="1553" spans="1:48" x14ac:dyDescent="0.25">
      <c r="A1553" t="s">
        <v>121</v>
      </c>
      <c r="B1553">
        <v>1</v>
      </c>
      <c r="C1553">
        <v>1</v>
      </c>
      <c r="D1553">
        <v>1</v>
      </c>
      <c r="E1553">
        <v>0</v>
      </c>
      <c r="F1553">
        <v>28</v>
      </c>
      <c r="G1553">
        <f>טבלה20[[#This Row],[LengthofCycle]]+1</f>
        <v>29</v>
      </c>
      <c r="H1553" t="str">
        <f>IF(טבלה20[[#This Row],[CycleNumber]]&gt;2,IF(AND(טבלה20[[#This Row],[LengthofCycle]]-F1552=F1552-F1551,טבלה20[[#This Row],[LengthofCycle]]-F1552&lt;&gt;0),1,""),"")</f>
        <v/>
      </c>
      <c r="I1553" t="str">
        <f>IF(טבלה20[[#This Row],[דילוג]]=1,SUM(H1553:H1554),"")</f>
        <v/>
      </c>
      <c r="J1553" t="str">
        <f>IF(AND(טבלה20[[#This Row],[CycleNumber]]&gt;B1552,טבלה20[[#This Row],[CycleNumber]]&gt;2),IF(טבלה20[[#This Row],[דילוג]]=1,טבלה20[[#This Row],[LengthofCycle]]-F1552,J1552),"")</f>
        <v/>
      </c>
      <c r="K1553" t="str">
        <f>IF(AND(טבלה20[[#This Row],[CycleNumber]]&gt;B1552,טבלה20[[#This Row],[CycleNumber]]&gt;2),IF(טבלה20[[#This Row],[דילוג]]=1,1,IF(MAX(K1551:K1552)=1,1,IF(טבלה20[[#This Row],[LengthofCycle]]-F1552&lt;&gt;טבלה20[[#This Row],[הפרש קבוע אחרון]],0,""))),"")</f>
        <v/>
      </c>
      <c r="L1553" t="str">
        <f>IF(טבלה20[[#This Row],[CycleNumber]]&lt;3,"",IF(טבלה20[[#This Row],[דילוג]]=1,1,IF(L1552="","",IF(טבלה20[[#This Row],[LengthofCycle]]-F1552=טבלה20[[#This Row],[הפרש קבוע אחרון]],1,IF(L1552+1&gt;3,"",L1552+1)))))</f>
        <v/>
      </c>
      <c r="M1553" t="str">
        <f>IF(AND(טבלה20[[#This Row],[פעילות]]=1,L1554=2,L1555=1,B1555&gt;טבלה20[[#This Row],[CycleNumber]]),1,"")</f>
        <v/>
      </c>
      <c r="N1553" t="str">
        <f>IF(AND(טבלה20[[#This Row],[האם יש לאישה וסת דילוג?]]=1,טבלה20[[#This Row],[CycleNumber]]&gt;5),IF(AND(טבלה20[[#This Row],[LengthofCycle]]=F1550,F1552=F1549,F1551=F1548),1,""),"")</f>
        <v/>
      </c>
      <c r="O1553" t="str">
        <f>IF(OR(טבלה20[[#This Row],[פעילות]]="",L1552=""),"",IF(טבלה20[[#This Row],[פעילות]]=1,1,0))</f>
        <v/>
      </c>
      <c r="P1553" t="str">
        <f>IF(AND(טבלה20[[#This Row],[הפרש קבוע אחרון]]&lt;&gt;"",טבלה20[[#This Row],[CycleNumber]]&lt;B1554,B1554&lt;&gt;"",טבלה20[[#This Row],[פעילות]]&lt;4),IF(F1554-טבלה20[[#This Row],[LengthofCycle]]=טבלה20[[#This Row],[הפרש קבוע אחרון]],1,0),"")</f>
        <v/>
      </c>
      <c r="Q1553" s="14" t="str">
        <f>IF(טבלה20[[#This Row],[פעילות]]="","",IF(OR(Q1552="",AND(טבלה20[[#This Row],[דילוג]]=1,L1552=3)),1,Q1552+1))</f>
        <v/>
      </c>
      <c r="R1553" s="14" t="str">
        <f>IF(AND(טבלה20[[#This Row],[מחזורי פעילות]]=3,H1554=1,טבלה20[[#This Row],[הפרש קבוע אחרון]]&lt;&gt;J1554),1,"")</f>
        <v/>
      </c>
      <c r="S1553" s="14" t="str">
        <f>IF(AND(טבלה20[[#This Row],[מחזורי פעילות]]=3,H1554=1,טבלה20[[#This Row],[הפרש קבוע אחרון]]=J1554),1,"")</f>
        <v/>
      </c>
      <c r="T1553" s="14" t="str">
        <f>IF(AND(טבלה20[[#This Row],[דילוג]]=1,טבלה20[[#This Row],[הפרש קבוע אחרון]]=J1552,טבלה20[[#This Row],[מחזורי פעילות]]&gt;1),1,"")</f>
        <v/>
      </c>
      <c r="U1553" s="14" t="str">
        <f>IF(OR(AND(טבלה20[[#This Row],[מחזורי פעילות]]&lt;&gt;"",Q1554=""),AND(טבלה20[[#This Row],[פעילות]]=3,Q1554=1)),טבלה20[[#This Row],[מחזורי פעילות]],"")</f>
        <v/>
      </c>
      <c r="V1553" s="14" t="str">
        <f>IF(טבלה20[[#This Row],[באיזה מחזור נעקר אחרי קביעה?]]&lt;&gt;"",1,"")</f>
        <v/>
      </c>
      <c r="W1553" s="14" t="str">
        <f>IF(AND(טבלה20[[#This Row],[באיזה מחזור נעקר אחרי קביעה?]]&lt;&gt;"",טבלה20[[#This Row],[CycleNumber]]&gt;B1554),טבלה20[[#This Row],[באיזה מחזור נעקר אחרי קביעה?]],"")</f>
        <v/>
      </c>
      <c r="X1553" s="14" t="str">
        <f>IF(AND(טבלה20[[#This Row],[הפרש קבוע אחרון]]&lt;&gt;"",J1552=""),טבלה20[[#This Row],[CycleNumber]],"")</f>
        <v/>
      </c>
      <c r="Y1553" s="14" t="str">
        <f>IF(OR(טבלה20[[#This Row],[CycleNumber]]&gt;B1554,B1554=""),טבלה20[[#This Row],[CycleNumber]],"")</f>
        <v/>
      </c>
      <c r="Z155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3" t="s">
        <v>22</v>
      </c>
      <c r="AS1553">
        <v>33</v>
      </c>
      <c r="AT1553">
        <v>30</v>
      </c>
      <c r="AU1553">
        <f t="shared" si="51"/>
        <v>0</v>
      </c>
      <c r="AV1553" t="str">
        <f t="shared" si="52"/>
        <v/>
      </c>
    </row>
    <row r="1554" spans="1:48" x14ac:dyDescent="0.25">
      <c r="A1554" t="s">
        <v>121</v>
      </c>
      <c r="B1554">
        <v>2</v>
      </c>
      <c r="C1554">
        <v>1</v>
      </c>
      <c r="D1554">
        <v>1</v>
      </c>
      <c r="E1554">
        <v>0</v>
      </c>
      <c r="F1554">
        <v>28</v>
      </c>
      <c r="G1554">
        <f>טבלה20[[#This Row],[LengthofCycle]]+1</f>
        <v>29</v>
      </c>
      <c r="H1554" t="str">
        <f>IF(טבלה20[[#This Row],[CycleNumber]]&gt;2,IF(AND(טבלה20[[#This Row],[LengthofCycle]]-F1553=F1553-F1552,טבלה20[[#This Row],[LengthofCycle]]-F1553&lt;&gt;0),1,""),"")</f>
        <v/>
      </c>
      <c r="I1554" t="str">
        <f>IF(טבלה20[[#This Row],[דילוג]]=1,SUM(H1554:H1555),"")</f>
        <v/>
      </c>
      <c r="J1554" t="str">
        <f>IF(AND(טבלה20[[#This Row],[CycleNumber]]&gt;B1553,טבלה20[[#This Row],[CycleNumber]]&gt;2),IF(טבלה20[[#This Row],[דילוג]]=1,טבלה20[[#This Row],[LengthofCycle]]-F1553,J1553),"")</f>
        <v/>
      </c>
      <c r="K1554" t="str">
        <f>IF(AND(טבלה20[[#This Row],[CycleNumber]]&gt;B1553,טבלה20[[#This Row],[CycleNumber]]&gt;2),IF(טבלה20[[#This Row],[דילוג]]=1,1,IF(MAX(K1552:K1553)=1,1,IF(טבלה20[[#This Row],[LengthofCycle]]-F1553&lt;&gt;טבלה20[[#This Row],[הפרש קבוע אחרון]],0,""))),"")</f>
        <v/>
      </c>
      <c r="L1554" t="str">
        <f>IF(טבלה20[[#This Row],[CycleNumber]]&lt;3,"",IF(טבלה20[[#This Row],[דילוג]]=1,1,IF(L1553="","",IF(טבלה20[[#This Row],[LengthofCycle]]-F1553=טבלה20[[#This Row],[הפרש קבוע אחרון]],1,IF(L1553+1&gt;3,"",L1553+1)))))</f>
        <v/>
      </c>
      <c r="M1554" t="str">
        <f>IF(AND(טבלה20[[#This Row],[פעילות]]=1,L1555=2,L1556=1,B1556&gt;טבלה20[[#This Row],[CycleNumber]]),1,"")</f>
        <v/>
      </c>
      <c r="N1554" t="str">
        <f>IF(AND(טבלה20[[#This Row],[האם יש לאישה וסת דילוג?]]=1,טבלה20[[#This Row],[CycleNumber]]&gt;5),IF(AND(טבלה20[[#This Row],[LengthofCycle]]=F1551,F1553=F1550,F1552=F1549),1,""),"")</f>
        <v/>
      </c>
      <c r="O1554" t="str">
        <f>IF(OR(טבלה20[[#This Row],[פעילות]]="",L1553=""),"",IF(טבלה20[[#This Row],[פעילות]]=1,1,0))</f>
        <v/>
      </c>
      <c r="P1554" t="str">
        <f>IF(AND(טבלה20[[#This Row],[הפרש קבוע אחרון]]&lt;&gt;"",טבלה20[[#This Row],[CycleNumber]]&lt;B1555,B1555&lt;&gt;"",טבלה20[[#This Row],[פעילות]]&lt;4),IF(F1555-טבלה20[[#This Row],[LengthofCycle]]=טבלה20[[#This Row],[הפרש קבוע אחרון]],1,0),"")</f>
        <v/>
      </c>
      <c r="Q1554" s="14" t="str">
        <f>IF(טבלה20[[#This Row],[פעילות]]="","",IF(OR(Q1553="",AND(טבלה20[[#This Row],[דילוג]]=1,L1553=3)),1,Q1553+1))</f>
        <v/>
      </c>
      <c r="R1554" s="14" t="str">
        <f>IF(AND(טבלה20[[#This Row],[מחזורי פעילות]]=3,H1555=1,טבלה20[[#This Row],[הפרש קבוע אחרון]]&lt;&gt;J1555),1,"")</f>
        <v/>
      </c>
      <c r="S1554" s="14" t="str">
        <f>IF(AND(טבלה20[[#This Row],[מחזורי פעילות]]=3,H1555=1,טבלה20[[#This Row],[הפרש קבוע אחרון]]=J1555),1,"")</f>
        <v/>
      </c>
      <c r="T1554" s="14" t="str">
        <f>IF(AND(טבלה20[[#This Row],[דילוג]]=1,טבלה20[[#This Row],[הפרש קבוע אחרון]]=J1553,טבלה20[[#This Row],[מחזורי פעילות]]&gt;1),1,"")</f>
        <v/>
      </c>
      <c r="U1554" s="14" t="str">
        <f>IF(OR(AND(טבלה20[[#This Row],[מחזורי פעילות]]&lt;&gt;"",Q1555=""),AND(טבלה20[[#This Row],[פעילות]]=3,Q1555=1)),טבלה20[[#This Row],[מחזורי פעילות]],"")</f>
        <v/>
      </c>
      <c r="V1554" s="14" t="str">
        <f>IF(טבלה20[[#This Row],[באיזה מחזור נעקר אחרי קביעה?]]&lt;&gt;"",1,"")</f>
        <v/>
      </c>
      <c r="W1554" s="14" t="str">
        <f>IF(AND(טבלה20[[#This Row],[באיזה מחזור נעקר אחרי קביעה?]]&lt;&gt;"",טבלה20[[#This Row],[CycleNumber]]&gt;B1555),טבלה20[[#This Row],[באיזה מחזור נעקר אחרי קביעה?]],"")</f>
        <v/>
      </c>
      <c r="X1554" s="14" t="str">
        <f>IF(AND(טבלה20[[#This Row],[הפרש קבוע אחרון]]&lt;&gt;"",J1553=""),טבלה20[[#This Row],[CycleNumber]],"")</f>
        <v/>
      </c>
      <c r="Y1554" s="14" t="str">
        <f>IF(OR(טבלה20[[#This Row],[CycleNumber]]&gt;B1555,B1555=""),טבלה20[[#This Row],[CycleNumber]],"")</f>
        <v/>
      </c>
      <c r="Z1554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4" t="s">
        <v>121</v>
      </c>
      <c r="AS1554">
        <v>1</v>
      </c>
      <c r="AT1554">
        <v>28</v>
      </c>
      <c r="AU1554" t="str">
        <f t="shared" si="51"/>
        <v/>
      </c>
      <c r="AV1554" t="str">
        <f t="shared" si="52"/>
        <v/>
      </c>
    </row>
    <row r="1555" spans="1:48" x14ac:dyDescent="0.25">
      <c r="A1555" t="s">
        <v>121</v>
      </c>
      <c r="B1555">
        <v>3</v>
      </c>
      <c r="C1555">
        <v>1</v>
      </c>
      <c r="D1555">
        <v>1</v>
      </c>
      <c r="E1555">
        <v>0</v>
      </c>
      <c r="F1555">
        <v>29</v>
      </c>
      <c r="G1555">
        <f>טבלה20[[#This Row],[LengthofCycle]]+1</f>
        <v>30</v>
      </c>
      <c r="H1555" t="str">
        <f>IF(טבלה20[[#This Row],[CycleNumber]]&gt;2,IF(AND(טבלה20[[#This Row],[LengthofCycle]]-F1554=F1554-F1553,טבלה20[[#This Row],[LengthofCycle]]-F1554&lt;&gt;0),1,""),"")</f>
        <v/>
      </c>
      <c r="I1555" t="str">
        <f>IF(טבלה20[[#This Row],[דילוג]]=1,SUM(H1555:H1556),"")</f>
        <v/>
      </c>
      <c r="J1555" t="str">
        <f>IF(AND(טבלה20[[#This Row],[CycleNumber]]&gt;B1554,טבלה20[[#This Row],[CycleNumber]]&gt;2),IF(טבלה20[[#This Row],[דילוג]]=1,טבלה20[[#This Row],[LengthofCycle]]-F1554,J1554),"")</f>
        <v/>
      </c>
      <c r="K1555">
        <f>IF(AND(טבלה20[[#This Row],[CycleNumber]]&gt;B1554,טבלה20[[#This Row],[CycleNumber]]&gt;2),IF(טבלה20[[#This Row],[דילוג]]=1,1,IF(MAX(K1553:K1554)=1,1,IF(טבלה20[[#This Row],[LengthofCycle]]-F1554&lt;&gt;טבלה20[[#This Row],[הפרש קבוע אחרון]],0,""))),"")</f>
        <v>0</v>
      </c>
      <c r="L1555" t="str">
        <f>IF(טבלה20[[#This Row],[CycleNumber]]&lt;3,"",IF(טבלה20[[#This Row],[דילוג]]=1,1,IF(L1554="","",IF(טבלה20[[#This Row],[LengthofCycle]]-F1554=טבלה20[[#This Row],[הפרש קבוע אחרון]],1,IF(L1554+1&gt;3,"",L1554+1)))))</f>
        <v/>
      </c>
      <c r="M1555" t="str">
        <f>IF(AND(טבלה20[[#This Row],[פעילות]]=1,L1556=2,L1557=1,B1557&gt;טבלה20[[#This Row],[CycleNumber]]),1,"")</f>
        <v/>
      </c>
      <c r="N1555" t="str">
        <f>IF(AND(טבלה20[[#This Row],[האם יש לאישה וסת דילוג?]]=1,טבלה20[[#This Row],[CycleNumber]]&gt;5),IF(AND(טבלה20[[#This Row],[LengthofCycle]]=F1552,F1554=F1551,F1553=F1550),1,""),"")</f>
        <v/>
      </c>
      <c r="O1555" t="str">
        <f>IF(OR(טבלה20[[#This Row],[פעילות]]="",L1554=""),"",IF(טבלה20[[#This Row],[פעילות]]=1,1,0))</f>
        <v/>
      </c>
      <c r="P1555" t="str">
        <f>IF(AND(טבלה20[[#This Row],[הפרש קבוע אחרון]]&lt;&gt;"",טבלה20[[#This Row],[CycleNumber]]&lt;B1556,B1556&lt;&gt;"",טבלה20[[#This Row],[פעילות]]&lt;4),IF(F1556-טבלה20[[#This Row],[LengthofCycle]]=טבלה20[[#This Row],[הפרש קבוע אחרון]],1,0),"")</f>
        <v/>
      </c>
      <c r="Q1555" s="14" t="str">
        <f>IF(טבלה20[[#This Row],[פעילות]]="","",IF(OR(Q1554="",AND(טבלה20[[#This Row],[דילוג]]=1,L1554=3)),1,Q1554+1))</f>
        <v/>
      </c>
      <c r="R1555" s="14" t="str">
        <f>IF(AND(טבלה20[[#This Row],[מחזורי פעילות]]=3,H1556=1,טבלה20[[#This Row],[הפרש קבוע אחרון]]&lt;&gt;J1556),1,"")</f>
        <v/>
      </c>
      <c r="S1555" s="14" t="str">
        <f>IF(AND(טבלה20[[#This Row],[מחזורי פעילות]]=3,H1556=1,טבלה20[[#This Row],[הפרש קבוע אחרון]]=J1556),1,"")</f>
        <v/>
      </c>
      <c r="T1555" s="14" t="str">
        <f>IF(AND(טבלה20[[#This Row],[דילוג]]=1,טבלה20[[#This Row],[הפרש קבוע אחרון]]=J1554,טבלה20[[#This Row],[מחזורי פעילות]]&gt;1),1,"")</f>
        <v/>
      </c>
      <c r="U1555" s="14" t="str">
        <f>IF(OR(AND(טבלה20[[#This Row],[מחזורי פעילות]]&lt;&gt;"",Q1556=""),AND(טבלה20[[#This Row],[פעילות]]=3,Q1556=1)),טבלה20[[#This Row],[מחזורי פעילות]],"")</f>
        <v/>
      </c>
      <c r="V1555" s="14" t="str">
        <f>IF(טבלה20[[#This Row],[באיזה מחזור נעקר אחרי קביעה?]]&lt;&gt;"",1,"")</f>
        <v/>
      </c>
      <c r="W1555" s="14" t="str">
        <f>IF(AND(טבלה20[[#This Row],[באיזה מחזור נעקר אחרי קביעה?]]&lt;&gt;"",טבלה20[[#This Row],[CycleNumber]]&gt;B1556),טבלה20[[#This Row],[באיזה מחזור נעקר אחרי קביעה?]],"")</f>
        <v/>
      </c>
      <c r="X1555" s="14" t="str">
        <f>IF(AND(טבלה20[[#This Row],[הפרש קבוע אחרון]]&lt;&gt;"",J1554=""),טבלה20[[#This Row],[CycleNumber]],"")</f>
        <v/>
      </c>
      <c r="Y1555" s="14" t="str">
        <f>IF(OR(טבלה20[[#This Row],[CycleNumber]]&gt;B1556,B1556=""),טבלה20[[#This Row],[CycleNumber]],"")</f>
        <v/>
      </c>
      <c r="Z1555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5" t="s">
        <v>121</v>
      </c>
      <c r="AS1555">
        <v>2</v>
      </c>
      <c r="AT1555">
        <v>28</v>
      </c>
      <c r="AU1555" t="str">
        <f t="shared" si="51"/>
        <v/>
      </c>
      <c r="AV1555" t="str">
        <f t="shared" si="52"/>
        <v/>
      </c>
    </row>
    <row r="1556" spans="1:48" x14ac:dyDescent="0.25">
      <c r="A1556" t="s">
        <v>121</v>
      </c>
      <c r="B1556">
        <v>4</v>
      </c>
      <c r="C1556">
        <v>1</v>
      </c>
      <c r="D1556">
        <v>1</v>
      </c>
      <c r="E1556">
        <v>0</v>
      </c>
      <c r="F1556">
        <v>30</v>
      </c>
      <c r="G1556">
        <f>טבלה20[[#This Row],[LengthofCycle]]+1</f>
        <v>31</v>
      </c>
      <c r="H1556">
        <f>IF(טבלה20[[#This Row],[CycleNumber]]&gt;2,IF(AND(טבלה20[[#This Row],[LengthofCycle]]-F1555=F1555-F1554,טבלה20[[#This Row],[LengthofCycle]]-F1555&lt;&gt;0),1,""),"")</f>
        <v>1</v>
      </c>
      <c r="I1556">
        <f>IF(טבלה20[[#This Row],[דילוג]]=1,SUM(H1556:H1557),"")</f>
        <v>1</v>
      </c>
      <c r="J1556">
        <f>IF(AND(טבלה20[[#This Row],[CycleNumber]]&gt;B1555,טבלה20[[#This Row],[CycleNumber]]&gt;2),IF(טבלה20[[#This Row],[דילוג]]=1,טבלה20[[#This Row],[LengthofCycle]]-F1555,J1555),"")</f>
        <v>1</v>
      </c>
      <c r="K1556">
        <f>IF(AND(טבלה20[[#This Row],[CycleNumber]]&gt;B1555,טבלה20[[#This Row],[CycleNumber]]&gt;2),IF(טבלה20[[#This Row],[דילוג]]=1,1,IF(MAX(K1554:K1555)=1,1,IF(טבלה20[[#This Row],[LengthofCycle]]-F1555&lt;&gt;טבלה20[[#This Row],[הפרש קבוע אחרון]],0,""))),"")</f>
        <v>1</v>
      </c>
      <c r="L1556">
        <f>IF(טבלה20[[#This Row],[CycleNumber]]&lt;3,"",IF(טבלה20[[#This Row],[דילוג]]=1,1,IF(L1555="","",IF(טבלה20[[#This Row],[LengthofCycle]]-F1555=טבלה20[[#This Row],[הפרש קבוע אחרון]],1,IF(L1555+1&gt;3,"",L1555+1)))))</f>
        <v>1</v>
      </c>
      <c r="M1556" t="str">
        <f>IF(AND(טבלה20[[#This Row],[פעילות]]=1,L1557=2,L1558=1,B1558&gt;טבלה20[[#This Row],[CycleNumber]]),1,"")</f>
        <v/>
      </c>
      <c r="N1556" t="str">
        <f>IF(AND(טבלה20[[#This Row],[האם יש לאישה וסת דילוג?]]=1,טבלה20[[#This Row],[CycleNumber]]&gt;5),IF(AND(טבלה20[[#This Row],[LengthofCycle]]=F1553,F1555=F1552,F1554=F1551),1,""),"")</f>
        <v/>
      </c>
      <c r="O1556" t="str">
        <f>IF(OR(טבלה20[[#This Row],[פעילות]]="",L1555=""),"",IF(טבלה20[[#This Row],[פעילות]]=1,1,0))</f>
        <v/>
      </c>
      <c r="P1556">
        <f>IF(AND(טבלה20[[#This Row],[הפרש קבוע אחרון]]&lt;&gt;"",טבלה20[[#This Row],[CycleNumber]]&lt;B1557,B1557&lt;&gt;"",טבלה20[[#This Row],[פעילות]]&lt;4),IF(F1557-טבלה20[[#This Row],[LengthofCycle]]=טבלה20[[#This Row],[הפרש קבוע אחרון]],1,0),"")</f>
        <v>0</v>
      </c>
      <c r="Q1556" s="14">
        <f>IF(טבלה20[[#This Row],[פעילות]]="","",IF(OR(Q1555="",AND(טבלה20[[#This Row],[דילוג]]=1,L1555=3)),1,Q1555+1))</f>
        <v>1</v>
      </c>
      <c r="R1556" s="14" t="str">
        <f>IF(AND(טבלה20[[#This Row],[מחזורי פעילות]]=3,H1557=1,טבלה20[[#This Row],[הפרש קבוע אחרון]]&lt;&gt;J1557),1,"")</f>
        <v/>
      </c>
      <c r="S1556" s="14" t="str">
        <f>IF(AND(טבלה20[[#This Row],[מחזורי פעילות]]=3,H1557=1,טבלה20[[#This Row],[הפרש קבוע אחרון]]=J1557),1,"")</f>
        <v/>
      </c>
      <c r="T1556" s="14" t="str">
        <f>IF(AND(טבלה20[[#This Row],[דילוג]]=1,טבלה20[[#This Row],[הפרש קבוע אחרון]]=J1555,טבלה20[[#This Row],[מחזורי פעילות]]&gt;1),1,"")</f>
        <v/>
      </c>
      <c r="U1556" s="14" t="str">
        <f>IF(OR(AND(טבלה20[[#This Row],[מחזורי פעילות]]&lt;&gt;"",Q1557=""),AND(טבלה20[[#This Row],[פעילות]]=3,Q1557=1)),טבלה20[[#This Row],[מחזורי פעילות]],"")</f>
        <v/>
      </c>
      <c r="V1556" s="14" t="str">
        <f>IF(טבלה20[[#This Row],[באיזה מחזור נעקר אחרי קביעה?]]&lt;&gt;"",1,"")</f>
        <v/>
      </c>
      <c r="W1556" s="14" t="str">
        <f>IF(AND(טבלה20[[#This Row],[באיזה מחזור נעקר אחרי קביעה?]]&lt;&gt;"",טבלה20[[#This Row],[CycleNumber]]&gt;B1557),טבלה20[[#This Row],[באיזה מחזור נעקר אחרי קביעה?]],"")</f>
        <v/>
      </c>
      <c r="X1556" s="14">
        <f>IF(AND(טבלה20[[#This Row],[הפרש קבוע אחרון]]&lt;&gt;"",J1555=""),טבלה20[[#This Row],[CycleNumber]],"")</f>
        <v>4</v>
      </c>
      <c r="Y1556" s="14" t="str">
        <f>IF(OR(טבלה20[[#This Row],[CycleNumber]]&gt;B1557,B1557=""),טבלה20[[#This Row],[CycleNumber]],"")</f>
        <v/>
      </c>
      <c r="Z1556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6" t="s">
        <v>121</v>
      </c>
      <c r="AS1556">
        <v>3</v>
      </c>
      <c r="AT1556">
        <v>29</v>
      </c>
      <c r="AU1556">
        <f t="shared" si="51"/>
        <v>0</v>
      </c>
      <c r="AV1556" t="str">
        <f t="shared" si="52"/>
        <v/>
      </c>
    </row>
    <row r="1557" spans="1:48" x14ac:dyDescent="0.25">
      <c r="A1557" t="s">
        <v>121</v>
      </c>
      <c r="B1557">
        <v>5</v>
      </c>
      <c r="C1557">
        <v>1</v>
      </c>
      <c r="D1557">
        <v>1</v>
      </c>
      <c r="E1557">
        <v>0</v>
      </c>
      <c r="F1557">
        <v>30</v>
      </c>
      <c r="G1557">
        <f>טבלה20[[#This Row],[LengthofCycle]]+1</f>
        <v>31</v>
      </c>
      <c r="H1557" t="str">
        <f>IF(טבלה20[[#This Row],[CycleNumber]]&gt;2,IF(AND(טבלה20[[#This Row],[LengthofCycle]]-F1556=F1556-F1555,טבלה20[[#This Row],[LengthofCycle]]-F1556&lt;&gt;0),1,""),"")</f>
        <v/>
      </c>
      <c r="I1557" t="str">
        <f>IF(טבלה20[[#This Row],[דילוג]]=1,SUM(H1557:H1558),"")</f>
        <v/>
      </c>
      <c r="J1557">
        <f>IF(AND(טבלה20[[#This Row],[CycleNumber]]&gt;B1556,טבלה20[[#This Row],[CycleNumber]]&gt;2),IF(טבלה20[[#This Row],[דילוג]]=1,טבלה20[[#This Row],[LengthofCycle]]-F1556,J1556),"")</f>
        <v>1</v>
      </c>
      <c r="K1557">
        <f>IF(AND(טבלה20[[#This Row],[CycleNumber]]&gt;B1556,טבלה20[[#This Row],[CycleNumber]]&gt;2),IF(טבלה20[[#This Row],[דילוג]]=1,1,IF(MAX(K1555:K1556)=1,1,IF(טבלה20[[#This Row],[LengthofCycle]]-F1556&lt;&gt;טבלה20[[#This Row],[הפרש קבוע אחרון]],0,""))),"")</f>
        <v>1</v>
      </c>
      <c r="L1557">
        <f>IF(טבלה20[[#This Row],[CycleNumber]]&lt;3,"",IF(טבלה20[[#This Row],[דילוג]]=1,1,IF(L1556="","",IF(טבלה20[[#This Row],[LengthofCycle]]-F1556=טבלה20[[#This Row],[הפרש קבוע אחרון]],1,IF(L1556+1&gt;3,"",L1556+1)))))</f>
        <v>2</v>
      </c>
      <c r="M1557" t="str">
        <f>IF(AND(טבלה20[[#This Row],[פעילות]]=1,L1558=2,L1559=1,B1559&gt;טבלה20[[#This Row],[CycleNumber]]),1,"")</f>
        <v/>
      </c>
      <c r="N1557" t="str">
        <f>IF(AND(טבלה20[[#This Row],[האם יש לאישה וסת דילוג?]]=1,טבלה20[[#This Row],[CycleNumber]]&gt;5),IF(AND(טבלה20[[#This Row],[LengthofCycle]]=F1554,F1556=F1553,F1555=F1552),1,""),"")</f>
        <v/>
      </c>
      <c r="O1557">
        <f>IF(OR(טבלה20[[#This Row],[פעילות]]="",L1556=""),"",IF(טבלה20[[#This Row],[פעילות]]=1,1,0))</f>
        <v>0</v>
      </c>
      <c r="P1557">
        <f>IF(AND(טבלה20[[#This Row],[הפרש קבוע אחרון]]&lt;&gt;"",טבלה20[[#This Row],[CycleNumber]]&lt;B1558,B1558&lt;&gt;"",טבלה20[[#This Row],[פעילות]]&lt;4),IF(F1558-טבלה20[[#This Row],[LengthofCycle]]=טבלה20[[#This Row],[הפרש קבוע אחרון]],1,0),"")</f>
        <v>0</v>
      </c>
      <c r="Q1557" s="14">
        <f>IF(טבלה20[[#This Row],[פעילות]]="","",IF(OR(Q1556="",AND(טבלה20[[#This Row],[דילוג]]=1,L1556=3)),1,Q1556+1))</f>
        <v>2</v>
      </c>
      <c r="R1557" s="14" t="str">
        <f>IF(AND(טבלה20[[#This Row],[מחזורי פעילות]]=3,H1558=1,טבלה20[[#This Row],[הפרש קבוע אחרון]]&lt;&gt;J1558),1,"")</f>
        <v/>
      </c>
      <c r="S1557" s="14" t="str">
        <f>IF(AND(טבלה20[[#This Row],[מחזורי פעילות]]=3,H1558=1,טבלה20[[#This Row],[הפרש קבוע אחרון]]=J1558),1,"")</f>
        <v/>
      </c>
      <c r="T1557" s="14" t="str">
        <f>IF(AND(טבלה20[[#This Row],[דילוג]]=1,טבלה20[[#This Row],[הפרש קבוע אחרון]]=J1556,טבלה20[[#This Row],[מחזורי פעילות]]&gt;1),1,"")</f>
        <v/>
      </c>
      <c r="U1557" s="14" t="str">
        <f>IF(OR(AND(טבלה20[[#This Row],[מחזורי פעילות]]&lt;&gt;"",Q1558=""),AND(טבלה20[[#This Row],[פעילות]]=3,Q1558=1)),טבלה20[[#This Row],[מחזורי פעילות]],"")</f>
        <v/>
      </c>
      <c r="V1557" s="14" t="str">
        <f>IF(טבלה20[[#This Row],[באיזה מחזור נעקר אחרי קביעה?]]&lt;&gt;"",1,"")</f>
        <v/>
      </c>
      <c r="W1557" s="14" t="str">
        <f>IF(AND(טבלה20[[#This Row],[באיזה מחזור נעקר אחרי קביעה?]]&lt;&gt;"",טבלה20[[#This Row],[CycleNumber]]&gt;B1558),טבלה20[[#This Row],[באיזה מחזור נעקר אחרי קביעה?]],"")</f>
        <v/>
      </c>
      <c r="X1557" s="14" t="str">
        <f>IF(AND(טבלה20[[#This Row],[הפרש קבוע אחרון]]&lt;&gt;"",J1556=""),טבלה20[[#This Row],[CycleNumber]],"")</f>
        <v/>
      </c>
      <c r="Y1557" s="14" t="str">
        <f>IF(OR(טבלה20[[#This Row],[CycleNumber]]&gt;B1558,B1558=""),טבלה20[[#This Row],[CycleNumber]],"")</f>
        <v/>
      </c>
      <c r="Z1557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7" t="s">
        <v>121</v>
      </c>
      <c r="AS1557">
        <v>4</v>
      </c>
      <c r="AT1557">
        <v>30</v>
      </c>
      <c r="AU1557">
        <f t="shared" si="51"/>
        <v>1</v>
      </c>
      <c r="AV1557" t="str">
        <f t="shared" si="52"/>
        <v/>
      </c>
    </row>
    <row r="1558" spans="1:48" x14ac:dyDescent="0.25">
      <c r="A1558" t="s">
        <v>121</v>
      </c>
      <c r="B1558">
        <v>6</v>
      </c>
      <c r="C1558">
        <v>1</v>
      </c>
      <c r="D1558">
        <v>1</v>
      </c>
      <c r="E1558">
        <v>0</v>
      </c>
      <c r="F1558">
        <v>32</v>
      </c>
      <c r="G1558">
        <f>טבלה20[[#This Row],[LengthofCycle]]+1</f>
        <v>33</v>
      </c>
      <c r="H1558" t="str">
        <f>IF(טבלה20[[#This Row],[CycleNumber]]&gt;2,IF(AND(טבלה20[[#This Row],[LengthofCycle]]-F1557=F1557-F1556,טבלה20[[#This Row],[LengthofCycle]]-F1557&lt;&gt;0),1,""),"")</f>
        <v/>
      </c>
      <c r="I1558" t="str">
        <f>IF(טבלה20[[#This Row],[דילוג]]=1,SUM(H1558:H1559),"")</f>
        <v/>
      </c>
      <c r="J1558">
        <f>IF(AND(טבלה20[[#This Row],[CycleNumber]]&gt;B1557,טבלה20[[#This Row],[CycleNumber]]&gt;2),IF(טבלה20[[#This Row],[דילוג]]=1,טבלה20[[#This Row],[LengthofCycle]]-F1557,J1557),"")</f>
        <v>1</v>
      </c>
      <c r="K1558">
        <f>IF(AND(טבלה20[[#This Row],[CycleNumber]]&gt;B1557,טבלה20[[#This Row],[CycleNumber]]&gt;2),IF(טבלה20[[#This Row],[דילוג]]=1,1,IF(MAX(K1556:K1557)=1,1,IF(טבלה20[[#This Row],[LengthofCycle]]-F1557&lt;&gt;טבלה20[[#This Row],[הפרש קבוע אחרון]],0,""))),"")</f>
        <v>1</v>
      </c>
      <c r="L1558">
        <f>IF(טבלה20[[#This Row],[CycleNumber]]&lt;3,"",IF(טבלה20[[#This Row],[דילוג]]=1,1,IF(L1557="","",IF(טבלה20[[#This Row],[LengthofCycle]]-F1557=טבלה20[[#This Row],[הפרש קבוע אחרון]],1,IF(L1557+1&gt;3,"",L1557+1)))))</f>
        <v>3</v>
      </c>
      <c r="M1558" t="str">
        <f>IF(AND(טבלה20[[#This Row],[פעילות]]=1,L1559=2,L1560=1,B1560&gt;טבלה20[[#This Row],[CycleNumber]]),1,"")</f>
        <v/>
      </c>
      <c r="N1558" t="str">
        <f>IF(AND(טבלה20[[#This Row],[האם יש לאישה וסת דילוג?]]=1,טבלה20[[#This Row],[CycleNumber]]&gt;5),IF(AND(טבלה20[[#This Row],[LengthofCycle]]=F1555,F1557=F1554,F1556=F1553),1,""),"")</f>
        <v/>
      </c>
      <c r="O1558">
        <f>IF(OR(טבלה20[[#This Row],[פעילות]]="",L1557=""),"",IF(טבלה20[[#This Row],[פעילות]]=1,1,0))</f>
        <v>0</v>
      </c>
      <c r="P1558">
        <f>IF(AND(טבלה20[[#This Row],[הפרש קבוע אחרון]]&lt;&gt;"",טבלה20[[#This Row],[CycleNumber]]&lt;B1559,B1559&lt;&gt;"",טבלה20[[#This Row],[פעילות]]&lt;4),IF(F1559-טבלה20[[#This Row],[LengthofCycle]]=טבלה20[[#This Row],[הפרש קבוע אחרון]],1,0),"")</f>
        <v>0</v>
      </c>
      <c r="Q1558" s="14">
        <f>IF(טבלה20[[#This Row],[פעילות]]="","",IF(OR(Q1557="",AND(טבלה20[[#This Row],[דילוג]]=1,L1557=3)),1,Q1557+1))</f>
        <v>3</v>
      </c>
      <c r="R1558" s="14" t="str">
        <f>IF(AND(טבלה20[[#This Row],[מחזורי פעילות]]=3,H1559=1,טבלה20[[#This Row],[הפרש קבוע אחרון]]&lt;&gt;J1559),1,"")</f>
        <v/>
      </c>
      <c r="S1558" s="14" t="str">
        <f>IF(AND(טבלה20[[#This Row],[מחזורי פעילות]]=3,H1559=1,טבלה20[[#This Row],[הפרש קבוע אחרון]]=J1559),1,"")</f>
        <v/>
      </c>
      <c r="T1558" s="14" t="str">
        <f>IF(AND(טבלה20[[#This Row],[דילוג]]=1,טבלה20[[#This Row],[הפרש קבוע אחרון]]=J1557,טבלה20[[#This Row],[מחזורי פעילות]]&gt;1),1,"")</f>
        <v/>
      </c>
      <c r="U1558" s="14">
        <f>IF(OR(AND(טבלה20[[#This Row],[מחזורי פעילות]]&lt;&gt;"",Q1559=""),AND(טבלה20[[#This Row],[פעילות]]=3,Q1559=1)),טבלה20[[#This Row],[מחזורי פעילות]],"")</f>
        <v>3</v>
      </c>
      <c r="V1558" s="14">
        <f>IF(טבלה20[[#This Row],[באיזה מחזור נעקר אחרי קביעה?]]&lt;&gt;"",1,"")</f>
        <v>1</v>
      </c>
      <c r="W1558" s="14" t="str">
        <f>IF(AND(טבלה20[[#This Row],[באיזה מחזור נעקר אחרי קביעה?]]&lt;&gt;"",טבלה20[[#This Row],[CycleNumber]]&gt;B1559),טבלה20[[#This Row],[באיזה מחזור נעקר אחרי קביעה?]],"")</f>
        <v/>
      </c>
      <c r="X1558" s="14" t="str">
        <f>IF(AND(טבלה20[[#This Row],[הפרש קבוע אחרון]]&lt;&gt;"",J1557=""),טבלה20[[#This Row],[CycleNumber]],"")</f>
        <v/>
      </c>
      <c r="Y1558" s="14" t="str">
        <f>IF(OR(טבלה20[[#This Row],[CycleNumber]]&gt;B1559,B1559=""),טבלה20[[#This Row],[CycleNumber]],"")</f>
        <v/>
      </c>
      <c r="Z1558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8" t="s">
        <v>121</v>
      </c>
      <c r="AS1558">
        <v>5</v>
      </c>
      <c r="AT1558">
        <v>30</v>
      </c>
      <c r="AU1558">
        <f t="shared" si="51"/>
        <v>0</v>
      </c>
      <c r="AV1558" t="str">
        <f t="shared" si="52"/>
        <v/>
      </c>
    </row>
    <row r="1559" spans="1:48" x14ac:dyDescent="0.25">
      <c r="A1559" t="s">
        <v>121</v>
      </c>
      <c r="B1559">
        <v>7</v>
      </c>
      <c r="C1559">
        <v>1</v>
      </c>
      <c r="D1559">
        <v>1</v>
      </c>
      <c r="E1559">
        <v>0</v>
      </c>
      <c r="F1559">
        <v>29</v>
      </c>
      <c r="G1559">
        <f>טבלה20[[#This Row],[LengthofCycle]]+1</f>
        <v>30</v>
      </c>
      <c r="H1559" t="str">
        <f>IF(טבלה20[[#This Row],[CycleNumber]]&gt;2,IF(AND(טבלה20[[#This Row],[LengthofCycle]]-F1558=F1558-F1557,טבלה20[[#This Row],[LengthofCycle]]-F1558&lt;&gt;0),1,""),"")</f>
        <v/>
      </c>
      <c r="I1559" t="str">
        <f>IF(טבלה20[[#This Row],[דילוג]]=1,SUM(H1559:H1560),"")</f>
        <v/>
      </c>
      <c r="J1559">
        <f>IF(AND(טבלה20[[#This Row],[CycleNumber]]&gt;B1558,טבלה20[[#This Row],[CycleNumber]]&gt;2),IF(טבלה20[[#This Row],[דילוג]]=1,טבלה20[[#This Row],[LengthofCycle]]-F1558,J1558),"")</f>
        <v>1</v>
      </c>
      <c r="K1559">
        <f>IF(AND(טבלה20[[#This Row],[CycleNumber]]&gt;B1558,טבלה20[[#This Row],[CycleNumber]]&gt;2),IF(טבלה20[[#This Row],[דילוג]]=1,1,IF(MAX(K1557:K1558)=1,1,IF(טבלה20[[#This Row],[LengthofCycle]]-F1558&lt;&gt;טבלה20[[#This Row],[הפרש קבוע אחרון]],0,""))),"")</f>
        <v>1</v>
      </c>
      <c r="L1559" t="str">
        <f>IF(טבלה20[[#This Row],[CycleNumber]]&lt;3,"",IF(טבלה20[[#This Row],[דילוג]]=1,1,IF(L1558="","",IF(טבלה20[[#This Row],[LengthofCycle]]-F1558=טבלה20[[#This Row],[הפרש קבוע אחרון]],1,IF(L1558+1&gt;3,"",L1558+1)))))</f>
        <v/>
      </c>
      <c r="M1559" t="str">
        <f>IF(AND(טבלה20[[#This Row],[פעילות]]=1,L1560=2,L1561=1,B1561&gt;טבלה20[[#This Row],[CycleNumber]]),1,"")</f>
        <v/>
      </c>
      <c r="N1559" t="str">
        <f>IF(AND(טבלה20[[#This Row],[האם יש לאישה וסת דילוג?]]=1,טבלה20[[#This Row],[CycleNumber]]&gt;5),IF(AND(טבלה20[[#This Row],[LengthofCycle]]=F1556,F1558=F1555,F1557=F1554),1,""),"")</f>
        <v/>
      </c>
      <c r="O1559" t="str">
        <f>IF(OR(טבלה20[[#This Row],[פעילות]]="",L1558=""),"",IF(טבלה20[[#This Row],[פעילות]]=1,1,0))</f>
        <v/>
      </c>
      <c r="P1559" t="str">
        <f>IF(AND(טבלה20[[#This Row],[הפרש קבוע אחרון]]&lt;&gt;"",טבלה20[[#This Row],[CycleNumber]]&lt;B1560,B1560&lt;&gt;"",טבלה20[[#This Row],[פעילות]]&lt;4),IF(F1560-טבלה20[[#This Row],[LengthofCycle]]=טבלה20[[#This Row],[הפרש קבוע אחרון]],1,0),"")</f>
        <v/>
      </c>
      <c r="Q1559" s="14" t="str">
        <f>IF(טבלה20[[#This Row],[פעילות]]="","",IF(OR(Q1558="",AND(טבלה20[[#This Row],[דילוג]]=1,L1558=3)),1,Q1558+1))</f>
        <v/>
      </c>
      <c r="R1559" s="14" t="str">
        <f>IF(AND(טבלה20[[#This Row],[מחזורי פעילות]]=3,H1560=1,טבלה20[[#This Row],[הפרש קבוע אחרון]]&lt;&gt;J1560),1,"")</f>
        <v/>
      </c>
      <c r="S1559" s="14" t="str">
        <f>IF(AND(טבלה20[[#This Row],[מחזורי פעילות]]=3,H1560=1,טבלה20[[#This Row],[הפרש קבוע אחרון]]=J1560),1,"")</f>
        <v/>
      </c>
      <c r="T1559" s="14" t="str">
        <f>IF(AND(טבלה20[[#This Row],[דילוג]]=1,טבלה20[[#This Row],[הפרש קבוע אחרון]]=J1558,טבלה20[[#This Row],[מחזורי פעילות]]&gt;1),1,"")</f>
        <v/>
      </c>
      <c r="U1559" s="14" t="str">
        <f>IF(OR(AND(טבלה20[[#This Row],[מחזורי פעילות]]&lt;&gt;"",Q1560=""),AND(טבלה20[[#This Row],[פעילות]]=3,Q1560=1)),טבלה20[[#This Row],[מחזורי פעילות]],"")</f>
        <v/>
      </c>
      <c r="V1559" s="14" t="str">
        <f>IF(טבלה20[[#This Row],[באיזה מחזור נעקר אחרי קביעה?]]&lt;&gt;"",1,"")</f>
        <v/>
      </c>
      <c r="W1559" s="14" t="str">
        <f>IF(AND(טבלה20[[#This Row],[באיזה מחזור נעקר אחרי קביעה?]]&lt;&gt;"",טבלה20[[#This Row],[CycleNumber]]&gt;B1560),טבלה20[[#This Row],[באיזה מחזור נעקר אחרי קביעה?]],"")</f>
        <v/>
      </c>
      <c r="X1559" s="14" t="str">
        <f>IF(AND(טבלה20[[#This Row],[הפרש קבוע אחרון]]&lt;&gt;"",J1558=""),טבלה20[[#This Row],[CycleNumber]],"")</f>
        <v/>
      </c>
      <c r="Y1559" s="14" t="str">
        <f>IF(OR(טבלה20[[#This Row],[CycleNumber]]&gt;B1560,B1560=""),טבלה20[[#This Row],[CycleNumber]],"")</f>
        <v/>
      </c>
      <c r="Z1559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59" t="s">
        <v>121</v>
      </c>
      <c r="AS1559">
        <v>6</v>
      </c>
      <c r="AT1559">
        <v>32</v>
      </c>
      <c r="AU1559">
        <f t="shared" si="51"/>
        <v>0</v>
      </c>
      <c r="AV1559" t="str">
        <f t="shared" si="52"/>
        <v/>
      </c>
    </row>
    <row r="1560" spans="1:48" x14ac:dyDescent="0.25">
      <c r="A1560" t="s">
        <v>121</v>
      </c>
      <c r="B1560">
        <v>8</v>
      </c>
      <c r="C1560">
        <v>1</v>
      </c>
      <c r="D1560">
        <v>1</v>
      </c>
      <c r="E1560">
        <v>0</v>
      </c>
      <c r="F1560">
        <v>28</v>
      </c>
      <c r="G1560">
        <f>טבלה20[[#This Row],[LengthofCycle]]+1</f>
        <v>29</v>
      </c>
      <c r="H1560" t="str">
        <f>IF(טבלה20[[#This Row],[CycleNumber]]&gt;2,IF(AND(טבלה20[[#This Row],[LengthofCycle]]-F1559=F1559-F1558,טבלה20[[#This Row],[LengthofCycle]]-F1559&lt;&gt;0),1,""),"")</f>
        <v/>
      </c>
      <c r="I1560" t="str">
        <f>IF(טבלה20[[#This Row],[דילוג]]=1,SUM(H1560:H1561),"")</f>
        <v/>
      </c>
      <c r="J1560">
        <f>IF(AND(טבלה20[[#This Row],[CycleNumber]]&gt;B1559,טבלה20[[#This Row],[CycleNumber]]&gt;2),IF(טבלה20[[#This Row],[דילוג]]=1,טבלה20[[#This Row],[LengthofCycle]]-F1559,J1559),"")</f>
        <v>1</v>
      </c>
      <c r="K1560">
        <f>IF(AND(טבלה20[[#This Row],[CycleNumber]]&gt;B1559,טבלה20[[#This Row],[CycleNumber]]&gt;2),IF(טבלה20[[#This Row],[דילוג]]=1,1,IF(MAX(K1558:K1559)=1,1,IF(טבלה20[[#This Row],[LengthofCycle]]-F1559&lt;&gt;טבלה20[[#This Row],[הפרש קבוע אחרון]],0,""))),"")</f>
        <v>1</v>
      </c>
      <c r="L1560" t="str">
        <f>IF(טבלה20[[#This Row],[CycleNumber]]&lt;3,"",IF(טבלה20[[#This Row],[דילוג]]=1,1,IF(L1559="","",IF(טבלה20[[#This Row],[LengthofCycle]]-F1559=טבלה20[[#This Row],[הפרש קבוע אחרון]],1,IF(L1559+1&gt;3,"",L1559+1)))))</f>
        <v/>
      </c>
      <c r="M1560" t="str">
        <f>IF(AND(טבלה20[[#This Row],[פעילות]]=1,L1561=2,L1562=1,B1562&gt;טבלה20[[#This Row],[CycleNumber]]),1,"")</f>
        <v/>
      </c>
      <c r="N1560" t="str">
        <f>IF(AND(טבלה20[[#This Row],[האם יש לאישה וסת דילוג?]]=1,טבלה20[[#This Row],[CycleNumber]]&gt;5),IF(AND(טבלה20[[#This Row],[LengthofCycle]]=F1557,F1559=F1556,F1558=F1555),1,""),"")</f>
        <v/>
      </c>
      <c r="O1560" t="str">
        <f>IF(OR(טבלה20[[#This Row],[פעילות]]="",L1559=""),"",IF(טבלה20[[#This Row],[פעילות]]=1,1,0))</f>
        <v/>
      </c>
      <c r="P1560" t="str">
        <f>IF(AND(טבלה20[[#This Row],[הפרש קבוע אחרון]]&lt;&gt;"",טבלה20[[#This Row],[CycleNumber]]&lt;B1561,B1561&lt;&gt;"",טבלה20[[#This Row],[פעילות]]&lt;4),IF(F1561-טבלה20[[#This Row],[LengthofCycle]]=טבלה20[[#This Row],[הפרש קבוע אחרון]],1,0),"")</f>
        <v/>
      </c>
      <c r="Q1560" s="14" t="str">
        <f>IF(טבלה20[[#This Row],[פעילות]]="","",IF(OR(Q1559="",AND(טבלה20[[#This Row],[דילוג]]=1,L1559=3)),1,Q1559+1))</f>
        <v/>
      </c>
      <c r="R1560" s="14" t="str">
        <f>IF(AND(טבלה20[[#This Row],[מחזורי פעילות]]=3,H1561=1,טבלה20[[#This Row],[הפרש קבוע אחרון]]&lt;&gt;J1561),1,"")</f>
        <v/>
      </c>
      <c r="S1560" s="14" t="str">
        <f>IF(AND(טבלה20[[#This Row],[מחזורי פעילות]]=3,H1561=1,טבלה20[[#This Row],[הפרש קבוע אחרון]]=J1561),1,"")</f>
        <v/>
      </c>
      <c r="T1560" s="14" t="str">
        <f>IF(AND(טבלה20[[#This Row],[דילוג]]=1,טבלה20[[#This Row],[הפרש קבוע אחרון]]=J1559,טבלה20[[#This Row],[מחזורי פעילות]]&gt;1),1,"")</f>
        <v/>
      </c>
      <c r="U1560" s="14" t="str">
        <f>IF(OR(AND(טבלה20[[#This Row],[מחזורי פעילות]]&lt;&gt;"",Q1561=""),AND(טבלה20[[#This Row],[פעילות]]=3,Q1561=1)),טבלה20[[#This Row],[מחזורי פעילות]],"")</f>
        <v/>
      </c>
      <c r="V1560" s="14" t="str">
        <f>IF(טבלה20[[#This Row],[באיזה מחזור נעקר אחרי קביעה?]]&lt;&gt;"",1,"")</f>
        <v/>
      </c>
      <c r="W1560" s="14" t="str">
        <f>IF(AND(טבלה20[[#This Row],[באיזה מחזור נעקר אחרי קביעה?]]&lt;&gt;"",טבלה20[[#This Row],[CycleNumber]]&gt;B1561),טבלה20[[#This Row],[באיזה מחזור נעקר אחרי קביעה?]],"")</f>
        <v/>
      </c>
      <c r="X1560" s="14" t="str">
        <f>IF(AND(טבלה20[[#This Row],[הפרש קבוע אחרון]]&lt;&gt;"",J1559=""),טבלה20[[#This Row],[CycleNumber]],"")</f>
        <v/>
      </c>
      <c r="Y1560" s="14" t="str">
        <f>IF(OR(טבלה20[[#This Row],[CycleNumber]]&gt;B1561,B1561=""),טבלה20[[#This Row],[CycleNumber]],"")</f>
        <v/>
      </c>
      <c r="Z1560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60" t="s">
        <v>121</v>
      </c>
      <c r="AS1560">
        <v>7</v>
      </c>
      <c r="AT1560">
        <v>29</v>
      </c>
      <c r="AU1560">
        <f t="shared" si="51"/>
        <v>0</v>
      </c>
      <c r="AV1560" t="str">
        <f t="shared" si="52"/>
        <v/>
      </c>
    </row>
    <row r="1561" spans="1:48" x14ac:dyDescent="0.25">
      <c r="A1561" t="s">
        <v>121</v>
      </c>
      <c r="B1561">
        <v>9</v>
      </c>
      <c r="C1561">
        <v>1</v>
      </c>
      <c r="D1561">
        <v>1</v>
      </c>
      <c r="E1561">
        <v>0</v>
      </c>
      <c r="F1561">
        <v>28</v>
      </c>
      <c r="G1561">
        <f>טבלה20[[#This Row],[LengthofCycle]]+1</f>
        <v>29</v>
      </c>
      <c r="H1561" t="str">
        <f>IF(טבלה20[[#This Row],[CycleNumber]]&gt;2,IF(AND(טבלה20[[#This Row],[LengthofCycle]]-F1560=F1560-F1559,טבלה20[[#This Row],[LengthofCycle]]-F1560&lt;&gt;0),1,""),"")</f>
        <v/>
      </c>
      <c r="I1561" t="str">
        <f>IF(טבלה20[[#This Row],[דילוג]]=1,SUM(H1561:H1562),"")</f>
        <v/>
      </c>
      <c r="J1561">
        <f>IF(AND(טבלה20[[#This Row],[CycleNumber]]&gt;B1560,טבלה20[[#This Row],[CycleNumber]]&gt;2),IF(טבלה20[[#This Row],[דילוג]]=1,טבלה20[[#This Row],[LengthofCycle]]-F1560,J1560),"")</f>
        <v>1</v>
      </c>
      <c r="K1561">
        <f>IF(AND(טבלה20[[#This Row],[CycleNumber]]&gt;B1560,טבלה20[[#This Row],[CycleNumber]]&gt;2),IF(טבלה20[[#This Row],[דילוג]]=1,1,IF(MAX(K1559:K1560)=1,1,IF(טבלה20[[#This Row],[LengthofCycle]]-F1560&lt;&gt;טבלה20[[#This Row],[הפרש קבוע אחרון]],0,""))),"")</f>
        <v>1</v>
      </c>
      <c r="L1561" t="str">
        <f>IF(טבלה20[[#This Row],[CycleNumber]]&lt;3,"",IF(טבלה20[[#This Row],[דילוג]]=1,1,IF(L1560="","",IF(טבלה20[[#This Row],[LengthofCycle]]-F1560=טבלה20[[#This Row],[הפרש קבוע אחרון]],1,IF(L1560+1&gt;3,"",L1560+1)))))</f>
        <v/>
      </c>
      <c r="M1561" t="str">
        <f>IF(AND(טבלה20[[#This Row],[פעילות]]=1,L1562=2,L1563=1,B1563&gt;טבלה20[[#This Row],[CycleNumber]]),1,"")</f>
        <v/>
      </c>
      <c r="N1561" t="str">
        <f>IF(AND(טבלה20[[#This Row],[האם יש לאישה וסת דילוג?]]=1,טבלה20[[#This Row],[CycleNumber]]&gt;5),IF(AND(טבלה20[[#This Row],[LengthofCycle]]=F1558,F1560=F1557,F1559=F1556),1,""),"")</f>
        <v/>
      </c>
      <c r="O1561" t="str">
        <f>IF(OR(טבלה20[[#This Row],[פעילות]]="",L1560=""),"",IF(טבלה20[[#This Row],[פעילות]]=1,1,0))</f>
        <v/>
      </c>
      <c r="P1561" t="str">
        <f>IF(AND(טבלה20[[#This Row],[הפרש קבוע אחרון]]&lt;&gt;"",טבלה20[[#This Row],[CycleNumber]]&lt;B1562,B1562&lt;&gt;"",טבלה20[[#This Row],[פעילות]]&lt;4),IF(F1562-טבלה20[[#This Row],[LengthofCycle]]=טבלה20[[#This Row],[הפרש קבוע אחרון]],1,0),"")</f>
        <v/>
      </c>
      <c r="Q1561" s="14" t="str">
        <f>IF(טבלה20[[#This Row],[פעילות]]="","",IF(OR(Q1560="",AND(טבלה20[[#This Row],[דילוג]]=1,L1560=3)),1,Q1560+1))</f>
        <v/>
      </c>
      <c r="R1561" s="14" t="str">
        <f>IF(AND(טבלה20[[#This Row],[מחזורי פעילות]]=3,H1562=1,טבלה20[[#This Row],[הפרש קבוע אחרון]]&lt;&gt;J1562),1,"")</f>
        <v/>
      </c>
      <c r="S1561" s="14" t="str">
        <f>IF(AND(טבלה20[[#This Row],[מחזורי פעילות]]=3,H1562=1,טבלה20[[#This Row],[הפרש קבוע אחרון]]=J1562),1,"")</f>
        <v/>
      </c>
      <c r="T1561" s="14" t="str">
        <f>IF(AND(טבלה20[[#This Row],[דילוג]]=1,טבלה20[[#This Row],[הפרש קבוע אחרון]]=J1560,טבלה20[[#This Row],[מחזורי פעילות]]&gt;1),1,"")</f>
        <v/>
      </c>
      <c r="U1561" s="14" t="str">
        <f>IF(OR(AND(טבלה20[[#This Row],[מחזורי פעילות]]&lt;&gt;"",Q1562=""),AND(טבלה20[[#This Row],[פעילות]]=3,Q1562=1)),טבלה20[[#This Row],[מחזורי פעילות]],"")</f>
        <v/>
      </c>
      <c r="V1561" s="14" t="str">
        <f>IF(טבלה20[[#This Row],[באיזה מחזור נעקר אחרי קביעה?]]&lt;&gt;"",1,"")</f>
        <v/>
      </c>
      <c r="W1561" s="14" t="str">
        <f>IF(AND(טבלה20[[#This Row],[באיזה מחזור נעקר אחרי קביעה?]]&lt;&gt;"",טבלה20[[#This Row],[CycleNumber]]&gt;B1562),טבלה20[[#This Row],[באיזה מחזור נעקר אחרי קביעה?]],"")</f>
        <v/>
      </c>
      <c r="X1561" s="14" t="str">
        <f>IF(AND(טבלה20[[#This Row],[הפרש קבוע אחרון]]&lt;&gt;"",J1560=""),טבלה20[[#This Row],[CycleNumber]],"")</f>
        <v/>
      </c>
      <c r="Y1561" s="14" t="str">
        <f>IF(OR(טבלה20[[#This Row],[CycleNumber]]&gt;B1562,B1562=""),טבלה20[[#This Row],[CycleNumber]],"")</f>
        <v/>
      </c>
      <c r="Z1561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61" t="s">
        <v>121</v>
      </c>
      <c r="AS1561">
        <v>8</v>
      </c>
      <c r="AT1561">
        <v>28</v>
      </c>
      <c r="AU1561">
        <f t="shared" si="51"/>
        <v>0</v>
      </c>
      <c r="AV1561" t="str">
        <f t="shared" si="52"/>
        <v/>
      </c>
    </row>
    <row r="1562" spans="1:48" x14ac:dyDescent="0.25">
      <c r="A1562" t="s">
        <v>121</v>
      </c>
      <c r="B1562">
        <v>10</v>
      </c>
      <c r="C1562">
        <v>1</v>
      </c>
      <c r="D1562">
        <v>1</v>
      </c>
      <c r="E1562">
        <v>1</v>
      </c>
      <c r="F1562">
        <v>40</v>
      </c>
      <c r="G1562">
        <f>טבלה20[[#This Row],[LengthofCycle]]+1</f>
        <v>41</v>
      </c>
      <c r="H1562" t="str">
        <f>IF(טבלה20[[#This Row],[CycleNumber]]&gt;2,IF(AND(טבלה20[[#This Row],[LengthofCycle]]-F1561=F1561-F1560,טבלה20[[#This Row],[LengthofCycle]]-F1561&lt;&gt;0),1,""),"")</f>
        <v/>
      </c>
      <c r="I1562" t="str">
        <f>IF(טבלה20[[#This Row],[דילוג]]=1,SUM(H1562:H1563),"")</f>
        <v/>
      </c>
      <c r="J1562">
        <f>IF(AND(טבלה20[[#This Row],[CycleNumber]]&gt;B1561,טבלה20[[#This Row],[CycleNumber]]&gt;2),IF(טבלה20[[#This Row],[דילוג]]=1,טבלה20[[#This Row],[LengthofCycle]]-F1561,J1561),"")</f>
        <v>1</v>
      </c>
      <c r="K1562">
        <f>IF(AND(טבלה20[[#This Row],[CycleNumber]]&gt;B1561,טבלה20[[#This Row],[CycleNumber]]&gt;2),IF(טבלה20[[#This Row],[דילוג]]=1,1,IF(MAX(K1560:K1561)=1,1,IF(טבלה20[[#This Row],[LengthofCycle]]-F1561&lt;&gt;טבלה20[[#This Row],[הפרש קבוע אחרון]],0,""))),"")</f>
        <v>1</v>
      </c>
      <c r="L1562" t="str">
        <f>IF(טבלה20[[#This Row],[CycleNumber]]&lt;3,"",IF(טבלה20[[#This Row],[דילוג]]=1,1,IF(L1561="","",IF(טבלה20[[#This Row],[LengthofCycle]]-F1561=טבלה20[[#This Row],[הפרש קבוע אחרון]],1,IF(L1561+1&gt;3,"",L1561+1)))))</f>
        <v/>
      </c>
      <c r="M1562" t="str">
        <f>IF(AND(טבלה20[[#This Row],[פעילות]]=1,L1563=2,K1564=1,B1564&gt;טבלה20[[#This Row],[CycleNumber]]),1,"")</f>
        <v/>
      </c>
      <c r="N1562" t="str">
        <f>IF(AND(טבלה20[[#This Row],[האם יש לאישה וסת דילוג?]]=1,טבלה20[[#This Row],[CycleNumber]]&gt;5),IF(AND(טבלה20[[#This Row],[LengthofCycle]]=F1559,F1561=F1558,F1560=F1557),1,""),"")</f>
        <v/>
      </c>
      <c r="O1562" t="str">
        <f>IF(OR(טבלה20[[#This Row],[פעילות]]="",L1561=""),"",IF(טבלה20[[#This Row],[פעילות]]=1,1,0))</f>
        <v/>
      </c>
      <c r="P1562" t="str">
        <f>IF(AND(טבלה20[[#This Row],[הפרש קבוע אחרון]]&lt;&gt;"",טבלה20[[#This Row],[CycleNumber]]&lt;B1563,B1563&lt;&gt;"",טבלה20[[#This Row],[פעילות]]&lt;4),IF(F1563-טבלה20[[#This Row],[LengthofCycle]]=טבלה20[[#This Row],[הפרש קבוע אחרון]],1,0),"")</f>
        <v/>
      </c>
      <c r="Q1562" s="14" t="str">
        <f>IF(טבלה20[[#This Row],[פעילות]]="","",IF(OR(Q1561="",AND(טבלה20[[#This Row],[דילוג]]=1,L1561=3)),1,Q1561+1))</f>
        <v/>
      </c>
      <c r="R1562" s="14" t="str">
        <f>IF(AND(טבלה20[[#This Row],[מחזורי פעילות]]=3,H1563=1,טבלה20[[#This Row],[הפרש קבוע אחרון]]&lt;&gt;J1563),1,"")</f>
        <v/>
      </c>
      <c r="S1562" s="14" t="str">
        <f>IF(AND(טבלה20[[#This Row],[מחזורי פעילות]]=3,H1563=1,טבלה20[[#This Row],[הפרש קבוע אחרון]]=J1563),1,"")</f>
        <v/>
      </c>
      <c r="T1562" s="14" t="str">
        <f>IF(AND(טבלה20[[#This Row],[דילוג]]=1,טבלה20[[#This Row],[הפרש קבוע אחרון]]=J1561,טבלה20[[#This Row],[מחזורי פעילות]]&gt;1),1,"")</f>
        <v/>
      </c>
      <c r="U1562" s="14" t="str">
        <f>IF(OR(AND(טבלה20[[#This Row],[מחזורי פעילות]]&lt;&gt;"",Q1563=""),AND(טבלה20[[#This Row],[פעילות]]=3,Q1563=1)),טבלה20[[#This Row],[מחזורי פעילות]],"")</f>
        <v/>
      </c>
      <c r="V1562" s="14" t="str">
        <f>IF(טבלה20[[#This Row],[באיזה מחזור נעקר אחרי קביעה?]]&lt;&gt;"",1,"")</f>
        <v/>
      </c>
      <c r="W1562" s="14" t="str">
        <f>IF(AND(טבלה20[[#This Row],[באיזה מחזור נעקר אחרי קביעה?]]&lt;&gt;"",טבלה20[[#This Row],[CycleNumber]]&gt;B1563),טבלה20[[#This Row],[באיזה מחזור נעקר אחרי קביעה?]],"")</f>
        <v/>
      </c>
      <c r="X1562" s="14" t="str">
        <f>IF(AND(טבלה20[[#This Row],[הפרש קבוע אחרון]]&lt;&gt;"",J1561=""),טבלה20[[#This Row],[CycleNumber]],"")</f>
        <v/>
      </c>
      <c r="Y1562" s="14" t="str">
        <f>IF(OR(טבלה20[[#This Row],[CycleNumber]]&gt;B1563,B1563=""),טבלה20[[#This Row],[CycleNumber]],"")</f>
        <v/>
      </c>
      <c r="Z1562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62" t="s">
        <v>121</v>
      </c>
      <c r="AS1562">
        <v>9</v>
      </c>
      <c r="AT1562">
        <v>28</v>
      </c>
      <c r="AU1562">
        <f t="shared" si="51"/>
        <v>0</v>
      </c>
      <c r="AV1562" t="str">
        <f t="shared" si="52"/>
        <v/>
      </c>
    </row>
    <row r="1563" spans="1:48" x14ac:dyDescent="0.25">
      <c r="A1563" t="s">
        <v>121</v>
      </c>
      <c r="B1563">
        <v>11</v>
      </c>
      <c r="C1563">
        <v>1</v>
      </c>
      <c r="D1563">
        <v>1</v>
      </c>
      <c r="E1563">
        <v>2</v>
      </c>
      <c r="F1563">
        <v>24</v>
      </c>
      <c r="G1563">
        <f>טבלה20[[#This Row],[LengthofCycle]]+1</f>
        <v>25</v>
      </c>
      <c r="H1563" t="str">
        <f>IF(טבלה20[[#This Row],[CycleNumber]]&gt;2,IF(AND(טבלה20[[#This Row],[LengthofCycle]]-F1562=F1562-F1561,טבלה20[[#This Row],[LengthofCycle]]-F1562&lt;&gt;0),1,""),"")</f>
        <v/>
      </c>
      <c r="I1563" t="str">
        <f>IF(טבלה20[[#This Row],[דילוג]]=1,SUM(G1563:G1564),"")</f>
        <v/>
      </c>
      <c r="J1563">
        <f>IF(AND(טבלה20[[#This Row],[CycleNumber]]&gt;B1562,טבלה20[[#This Row],[CycleNumber]]&gt;2),IF(טבלה20[[#This Row],[דילוג]]=1,טבלה20[[#This Row],[LengthofCycle]]-F1562,J1562),"")</f>
        <v>1</v>
      </c>
      <c r="K1563">
        <f>IF(AND(טבלה20[[#This Row],[CycleNumber]]&gt;B1562,טבלה20[[#This Row],[CycleNumber]]&gt;2),IF(טבלה20[[#This Row],[דילוג]]=1,1,IF(MAX(K1561:K1562)=1,1,IF(טבלה20[[#This Row],[LengthofCycle]]-F1562&lt;&gt;טבלה20[[#This Row],[הפרש קבוע אחרון]],0,""))),"")</f>
        <v>1</v>
      </c>
      <c r="L1563" t="str">
        <f>IF(טבלה20[[#This Row],[CycleNumber]]&lt;3,"",IF(טבלה20[[#This Row],[דילוג]]=1,1,IF(L1562="","",IF(טבלה20[[#This Row],[LengthofCycle]]-F1562=טבלה20[[#This Row],[הפרש קבוע אחרון]],1,IF(L1562+1&gt;3,"",L1562+1)))))</f>
        <v/>
      </c>
      <c r="M1563" t="str">
        <f>IF(AND(טבלה20[[#This Row],[פעילות]]=1,K1564=2,K1565=1,B1565&gt;טבלה20[[#This Row],[CycleNumber]]),1,"")</f>
        <v/>
      </c>
      <c r="N1563" t="str">
        <f>IF(AND(טבלה20[[#This Row],[האם יש לאישה וסת דילוג?]]=1,טבלה20[[#This Row],[CycleNumber]]&gt;5),IF(AND(טבלה20[[#This Row],[LengthofCycle]]=F1560,F1562=F1559,F1561=F1558),1,""),"")</f>
        <v/>
      </c>
      <c r="O1563" t="str">
        <f>IF(OR(טבלה20[[#This Row],[פעילות]]="",L1562=""),"",IF(טבלה20[[#This Row],[פעילות]]=1,1,0))</f>
        <v/>
      </c>
      <c r="P1563" t="str">
        <f>IF(AND(טבלה20[[#This Row],[הפרש קבוע אחרון]]&lt;&gt;"",טבלה20[[#This Row],[CycleNumber]]&lt;B1564,B1564&lt;&gt;"",טבלה20[[#This Row],[פעילות]]&lt;4),IF(F1564-טבלה20[[#This Row],[LengthofCycle]]=טבלה20[[#This Row],[הפרש קבוע אחרון]],1,0),"")</f>
        <v/>
      </c>
      <c r="Q1563" s="14" t="str">
        <f>IF(טבלה20[[#This Row],[פעילות]]="","",IF(OR(Q1562="",AND(טבלה20[[#This Row],[דילוג]]=1,L1562=3)),1,Q1562+1))</f>
        <v/>
      </c>
      <c r="R1563" s="14" t="str">
        <f>IF(AND(טבלה20[[#This Row],[מחזורי פעילות]]=3,G1564=1,טבלה20[[#This Row],[הפרש קבוע אחרון]]&lt;&gt;I1564),1,"")</f>
        <v/>
      </c>
      <c r="S1563" s="14" t="str">
        <f>IF(AND(טבלה20[[#This Row],[מחזורי פעילות]]=3,G1564=1,טבלה20[[#This Row],[הפרש קבוע אחרון]]=I1564),1,"")</f>
        <v/>
      </c>
      <c r="T1563" s="14" t="str">
        <f>IF(AND(טבלה20[[#This Row],[דילוג]]=1,טבלה20[[#This Row],[הפרש קבוע אחרון]]=J1562,טבלה20[[#This Row],[מחזורי פעילות]]&gt;1),1,"")</f>
        <v/>
      </c>
      <c r="U1563" s="14" t="str">
        <f>IF(OR(AND(טבלה20[[#This Row],[מחזורי פעילות]]&lt;&gt;"",N1564=""),AND(טבלה20[[#This Row],[פעילות]]=3,N1564=1)),טבלה20[[#This Row],[מחזורי פעילות]],"")</f>
        <v/>
      </c>
      <c r="V1563" s="14" t="str">
        <f>IF(טבלה20[[#This Row],[באיזה מחזור נעקר אחרי קביעה?]]&lt;&gt;"",1,"")</f>
        <v/>
      </c>
      <c r="W1563" s="14" t="str">
        <f>IF(AND(טבלה20[[#This Row],[באיזה מחזור נעקר אחרי קביעה?]]&lt;&gt;"",טבלה20[[#This Row],[CycleNumber]]&gt;B1564),טבלה20[[#This Row],[באיזה מחזור נעקר אחרי קביעה?]],"")</f>
        <v/>
      </c>
      <c r="X1563" s="14" t="str">
        <f>IF(AND(טבלה20[[#This Row],[הפרש קבוע אחרון]]&lt;&gt;"",J1562=""),טבלה20[[#This Row],[CycleNumber]],"")</f>
        <v/>
      </c>
      <c r="Y1563" s="14">
        <f>IF(OR(טבלה20[[#This Row],[CycleNumber]]&gt;B1564,B1564=""),טבלה20[[#This Row],[CycleNumber]],"")</f>
        <v>11</v>
      </c>
      <c r="Z1563" s="14" t="str">
        <f>IF(OR(IFERROR(LOOKUP(טבלה20[[#This Row],[ClientID]],[2]!קביעויות[דילוג למפרע]),FALSE)=טבלה20[[#This Row],[ClientID]],IFERROR(LOOKUP(טבלה20[[#This Row],[ClientID]],[2]!קביעויות[דילוג רגיל]),FALSE)=טבלה20[[#This Row],[ClientID]]),1,"")</f>
        <v/>
      </c>
      <c r="AR1563" t="s">
        <v>121</v>
      </c>
      <c r="AS1563">
        <v>10</v>
      </c>
      <c r="AT1563">
        <v>40</v>
      </c>
      <c r="AU1563">
        <f t="shared" si="51"/>
        <v>0</v>
      </c>
      <c r="AV1563" t="str">
        <f t="shared" si="52"/>
        <v/>
      </c>
    </row>
    <row r="1564" spans="1:48" x14ac:dyDescent="0.25">
      <c r="AL1564" t="s">
        <v>121</v>
      </c>
      <c r="AM1564">
        <v>11</v>
      </c>
      <c r="AN1564">
        <v>24</v>
      </c>
      <c r="AO1564">
        <f>IF(AM1564=AS1562+2,IF(AND(AT1562-AT1563=AT1563-AN1564,AT1562-AT1563&lt;&gt;0),1,0),"")</f>
        <v>0</v>
      </c>
      <c r="AP1564" t="str">
        <f>IF(AND(AO1564=1,AU1563=1),1,"")</f>
        <v/>
      </c>
    </row>
    <row r="1566" spans="1:48" x14ac:dyDescent="0.25">
      <c r="G1566" s="3" t="s">
        <v>27</v>
      </c>
      <c r="H1566" s="1" t="s">
        <v>34</v>
      </c>
    </row>
    <row r="1567" spans="1:48" x14ac:dyDescent="0.25">
      <c r="G1567" s="1" t="s">
        <v>34</v>
      </c>
      <c r="H1567" s="3" t="s">
        <v>35</v>
      </c>
    </row>
    <row r="1568" spans="1:48" x14ac:dyDescent="0.25">
      <c r="G1568" s="3" t="s">
        <v>35</v>
      </c>
      <c r="H1568" s="1" t="s">
        <v>35</v>
      </c>
    </row>
    <row r="1569" spans="7:8" x14ac:dyDescent="0.25">
      <c r="G1569" s="1" t="s">
        <v>39</v>
      </c>
      <c r="H1569" s="3" t="s">
        <v>114</v>
      </c>
    </row>
    <row r="1570" spans="7:8" x14ac:dyDescent="0.25">
      <c r="G1570" s="3" t="s">
        <v>48</v>
      </c>
      <c r="H1570" s="1" t="s">
        <v>119</v>
      </c>
    </row>
    <row r="1571" spans="7:8" x14ac:dyDescent="0.25">
      <c r="G1571" s="1" t="s">
        <v>12</v>
      </c>
    </row>
    <row r="1572" spans="7:8" x14ac:dyDescent="0.25">
      <c r="G1572" s="3" t="s">
        <v>73</v>
      </c>
    </row>
    <row r="1573" spans="7:8" x14ac:dyDescent="0.25">
      <c r="G1573" s="1" t="s">
        <v>89</v>
      </c>
    </row>
    <row r="1574" spans="7:8" x14ac:dyDescent="0.25">
      <c r="G1574" s="1" t="s">
        <v>98</v>
      </c>
    </row>
    <row r="1575" spans="7:8" x14ac:dyDescent="0.25">
      <c r="G1575" s="3" t="s">
        <v>112</v>
      </c>
    </row>
    <row r="1576" spans="7:8" x14ac:dyDescent="0.25">
      <c r="G1576" s="1" t="s">
        <v>114</v>
      </c>
    </row>
    <row r="1577" spans="7:8" x14ac:dyDescent="0.25">
      <c r="G1577" s="3" t="s">
        <v>116</v>
      </c>
    </row>
  </sheetData>
  <conditionalFormatting sqref="AV1 AO1564:AO1048576 AU1:AU108 AU114:AU1563 AV109:AV11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חוזר חלילה</vt:lpstr>
      <vt:lpstr>ניתוח</vt:lpstr>
      <vt:lpstr>נשים וקביעויות</vt:lpstr>
      <vt:lpstr>וסת הדילוג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2022-04-25T18:13:41Z</dcterms:created>
  <dcterms:modified xsi:type="dcterms:W3CDTF">2022-04-27T18:55:47Z</dcterms:modified>
</cp:coreProperties>
</file>