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F3" i="1" l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  <c r="D3" i="1"/>
  <c r="D4" i="1"/>
  <c r="D5" i="1"/>
  <c r="D6" i="1"/>
  <c r="D9" i="1"/>
  <c r="D2" i="1"/>
  <c r="C3" i="1"/>
  <c r="C4" i="1"/>
  <c r="C5" i="1"/>
  <c r="C6" i="1"/>
  <c r="C7" i="1"/>
  <c r="C8" i="1"/>
  <c r="C9" i="1"/>
  <c r="C2" i="1"/>
  <c r="E12" i="1"/>
  <c r="B3" i="1"/>
  <c r="B4" i="1"/>
  <c r="B5" i="1"/>
  <c r="B6" i="1"/>
  <c r="B7" i="1"/>
  <c r="B8" i="1"/>
  <c r="B9" i="1"/>
  <c r="B2" i="1"/>
  <c r="D12" i="1"/>
  <c r="I3" i="1" l="1"/>
  <c r="I4" i="1"/>
  <c r="I5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<sst xmlns="http://schemas.openxmlformats.org/spreadsheetml/2006/main" count="23" uniqueCount="23">
  <si>
    <t>№</t>
  </si>
  <si>
    <t>I1, А</t>
  </si>
  <si>
    <t>P1, Вт</t>
  </si>
  <si>
    <t>s</t>
  </si>
  <si>
    <t>nu</t>
  </si>
  <si>
    <t>табл 7</t>
  </si>
  <si>
    <t>U1, В</t>
  </si>
  <si>
    <t>n2</t>
  </si>
  <si>
    <t>Uг</t>
  </si>
  <si>
    <t>I2г</t>
  </si>
  <si>
    <t>I1г</t>
  </si>
  <si>
    <t>I_2г</t>
  </si>
  <si>
    <t>U_г</t>
  </si>
  <si>
    <t>M_2</t>
  </si>
  <si>
    <t>P_2, Вт</t>
  </si>
  <si>
    <t>cosφ_1</t>
  </si>
  <si>
    <t>I_1, А</t>
  </si>
  <si>
    <t>I^2_2г*r_2</t>
  </si>
  <si>
    <t>f1</t>
  </si>
  <si>
    <t>p</t>
  </si>
  <si>
    <t>Pпг</t>
  </si>
  <si>
    <t>r_2,r_1</t>
  </si>
  <si>
    <t>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</si>
</sst>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tabSelected="1" workbookViewId="0">
      <selection activeCell="F12" sqref="F12"/>
    </sheetView>
  </sheetViews>
  <sheetFormatPr defaultRowHeight="15" x14ac:dyDescent="0.25"/>
  <cols>
    <col min="9" max="9" width="11.5703125" customWidth="1"/>
  </cols>
  <sheetData>
    <row r="1" spans="1:19" x14ac:dyDescent="0.25">
      <c r="A1" s="3" t="s">
        <v>16</v>
      </c>
      <c r="B1" s="4" t="s">
        <v>15</v>
      </c>
      <c r="C1" s="12" t="s">
        <v>3</v>
      </c>
      <c r="D1" s="4" t="s">
        <v>14</v>
      </c>
      <c r="E1" s="4" t="s">
        <v>13</v>
      </c>
      <c r="F1" s="4" t="s">
        <v>4</v>
      </c>
      <c r="G1" s="4" t="s">
        <v>12</v>
      </c>
      <c r="H1" s="4" t="s">
        <v>11</v>
      </c>
      <c r="I1" s="5" t="s">
        <v>17</v>
      </c>
      <c r="L1" s="3" t="s">
        <v>0</v>
      </c>
      <c r="M1" s="4" t="s">
        <v>6</v>
      </c>
      <c r="N1" s="4" t="s">
        <v>1</v>
      </c>
      <c r="O1" s="4" t="s">
        <v>2</v>
      </c>
      <c r="P1" s="4" t="s">
        <v>7</v>
      </c>
      <c r="Q1" s="4" t="s">
        <v>8</v>
      </c>
      <c r="R1" s="4" t="s">
        <v>9</v>
      </c>
      <c r="S1" s="5" t="s">
        <v>10</v>
      </c>
    </row>
    <row r="2" spans="1:19" x14ac:dyDescent="0.25">
      <c r="A2" s="6">
        <v>4.7</v>
      </c>
      <c r="B2" s="11">
        <f>O2/(SQRT(3)*N2*M2)</f>
        <v>5.8495468003001601E-2</v>
      </c>
      <c r="C2" s="11">
        <f>($E$12-P2)/$E$12</f>
        <v>2.1333333333333333E-2</v>
      </c>
      <c r="D2" s="11">
        <f>G2*H2+I2+$D$12</f>
        <v>38.954999999999998</v>
      </c>
      <c r="E2" s="11">
        <f>9.55*D2/P2</f>
        <v>0.25341978882833788</v>
      </c>
      <c r="F2" s="11">
        <f>100*D2/O2</f>
        <v>38.954999999999998</v>
      </c>
      <c r="G2" s="2">
        <v>0</v>
      </c>
      <c r="H2" s="2">
        <v>0</v>
      </c>
      <c r="I2" s="13">
        <f>H2^2*$A$12</f>
        <v>0</v>
      </c>
      <c r="L2" s="6">
        <v>1</v>
      </c>
      <c r="M2" s="2">
        <v>210</v>
      </c>
      <c r="N2" s="2">
        <v>4.7</v>
      </c>
      <c r="O2" s="2">
        <v>100</v>
      </c>
      <c r="P2" s="2">
        <v>1468</v>
      </c>
      <c r="Q2" s="2">
        <v>0</v>
      </c>
      <c r="R2" s="2">
        <v>0</v>
      </c>
      <c r="S2" s="7">
        <v>0</v>
      </c>
    </row>
    <row r="3" spans="1:19" x14ac:dyDescent="0.25">
      <c r="A3" s="6">
        <v>4.7</v>
      </c>
      <c r="B3" s="11">
        <f t="shared" ref="B3:B9" si="0">O3/(SQRT(3)*N3*M3)</f>
        <v>5.8495468003001601E-2</v>
      </c>
      <c r="C3" s="11">
        <f t="shared" ref="C3:C9" si="1">($E$12-P3)/$E$12</f>
        <v>2.5999999999999999E-2</v>
      </c>
      <c r="D3" s="11">
        <f t="shared" ref="D3:D9" si="2">G3*H3+I3+$D$12</f>
        <v>38.954999999999998</v>
      </c>
      <c r="E3" s="11">
        <f t="shared" ref="E3:E9" si="3">9.55*D3/P3</f>
        <v>0.25463398357289529</v>
      </c>
      <c r="F3" s="11">
        <f t="shared" ref="F3:F9" si="4">100*D3/O3</f>
        <v>38.954999999999998</v>
      </c>
      <c r="G3" s="2">
        <v>200</v>
      </c>
      <c r="H3" s="2">
        <v>0</v>
      </c>
      <c r="I3" s="13">
        <f t="shared" ref="I3:I9" si="5">H3^2*$A$12</f>
        <v>0</v>
      </c>
      <c r="L3" s="6">
        <v>2</v>
      </c>
      <c r="M3" s="2">
        <v>210</v>
      </c>
      <c r="N3" s="2">
        <v>4.7</v>
      </c>
      <c r="O3" s="2">
        <v>100</v>
      </c>
      <c r="P3" s="2">
        <v>1461</v>
      </c>
      <c r="Q3" s="2">
        <v>200</v>
      </c>
      <c r="R3" s="2">
        <v>0</v>
      </c>
      <c r="S3" s="7">
        <v>0.14000000000000001</v>
      </c>
    </row>
    <row r="4" spans="1:19" x14ac:dyDescent="0.25">
      <c r="A4" s="6">
        <v>6.1</v>
      </c>
      <c r="B4" s="11">
        <f t="shared" si="0"/>
        <v>0.20281625381368587</v>
      </c>
      <c r="C4" s="11">
        <f t="shared" si="1"/>
        <v>9.6000000000000002E-2</v>
      </c>
      <c r="D4" s="11">
        <f t="shared" si="2"/>
        <v>714.95500000000004</v>
      </c>
      <c r="E4" s="11">
        <f t="shared" si="3"/>
        <v>5.0352656710914463</v>
      </c>
      <c r="F4" s="11">
        <f t="shared" si="4"/>
        <v>158.87888888888889</v>
      </c>
      <c r="G4" s="2">
        <v>165</v>
      </c>
      <c r="H4" s="2">
        <v>4</v>
      </c>
      <c r="I4" s="13">
        <f t="shared" si="5"/>
        <v>16</v>
      </c>
      <c r="L4" s="6">
        <v>3</v>
      </c>
      <c r="M4" s="2">
        <v>210</v>
      </c>
      <c r="N4" s="2">
        <v>6.1</v>
      </c>
      <c r="O4" s="2">
        <v>450</v>
      </c>
      <c r="P4" s="2">
        <v>1356</v>
      </c>
      <c r="Q4" s="2">
        <v>165</v>
      </c>
      <c r="R4" s="2">
        <v>4</v>
      </c>
      <c r="S4" s="7">
        <v>0.14000000000000001</v>
      </c>
    </row>
    <row r="5" spans="1:19" x14ac:dyDescent="0.25">
      <c r="A5" s="6">
        <v>7</v>
      </c>
      <c r="B5" s="11">
        <f t="shared" si="0"/>
        <v>0.19637764258150536</v>
      </c>
      <c r="C5" s="11">
        <f t="shared" si="1"/>
        <v>0.11733333333333333</v>
      </c>
      <c r="D5" s="11">
        <f t="shared" si="2"/>
        <v>756.70500000000004</v>
      </c>
      <c r="E5" s="11">
        <f t="shared" si="3"/>
        <v>5.4581063066465267</v>
      </c>
      <c r="F5" s="11">
        <f t="shared" si="4"/>
        <v>151.34100000000001</v>
      </c>
      <c r="G5" s="2">
        <v>155</v>
      </c>
      <c r="H5" s="2">
        <v>4.5</v>
      </c>
      <c r="I5" s="13">
        <f t="shared" si="5"/>
        <v>20.25</v>
      </c>
      <c r="L5" s="6">
        <v>4</v>
      </c>
      <c r="M5" s="2">
        <v>210</v>
      </c>
      <c r="N5" s="2">
        <v>7</v>
      </c>
      <c r="O5" s="2">
        <v>500</v>
      </c>
      <c r="P5" s="2">
        <v>1324</v>
      </c>
      <c r="Q5" s="2">
        <v>155</v>
      </c>
      <c r="R5" s="2">
        <v>4.5</v>
      </c>
      <c r="S5" s="7">
        <v>0.15</v>
      </c>
    </row>
    <row r="6" spans="1:19" x14ac:dyDescent="0.25">
      <c r="A6" s="6">
        <v>8</v>
      </c>
      <c r="B6" s="11">
        <f t="shared" si="0"/>
        <v>0.24056261216234409</v>
      </c>
      <c r="C6" s="11">
        <f t="shared" si="1"/>
        <v>0.14533333333333334</v>
      </c>
      <c r="D6" s="11">
        <f t="shared" si="2"/>
        <v>962.95500000000004</v>
      </c>
      <c r="E6" s="11">
        <f t="shared" si="3"/>
        <v>7.1733387285491421</v>
      </c>
      <c r="F6" s="11">
        <f t="shared" si="4"/>
        <v>137.565</v>
      </c>
      <c r="G6" s="2">
        <v>125</v>
      </c>
      <c r="H6" s="2">
        <v>7</v>
      </c>
      <c r="I6" s="13">
        <f t="shared" si="5"/>
        <v>49</v>
      </c>
      <c r="L6" s="6">
        <v>5</v>
      </c>
      <c r="M6" s="2">
        <v>210</v>
      </c>
      <c r="N6" s="2">
        <v>8</v>
      </c>
      <c r="O6" s="2">
        <v>700</v>
      </c>
      <c r="P6" s="2">
        <v>1282</v>
      </c>
      <c r="Q6" s="2">
        <v>125</v>
      </c>
      <c r="R6" s="2">
        <v>7</v>
      </c>
      <c r="S6" s="7">
        <v>0.15</v>
      </c>
    </row>
    <row r="7" spans="1:19" x14ac:dyDescent="0.25">
      <c r="A7" s="6">
        <v>8.5</v>
      </c>
      <c r="B7" s="11">
        <f t="shared" si="0"/>
        <v>0.23288078084959696</v>
      </c>
      <c r="C7" s="11">
        <f t="shared" si="1"/>
        <v>0.15866666666666668</v>
      </c>
      <c r="D7" s="11">
        <f>G7*H7+I7+$D$12</f>
        <v>982.95500000000004</v>
      </c>
      <c r="E7" s="11">
        <f t="shared" si="3"/>
        <v>7.4383678684627581</v>
      </c>
      <c r="F7" s="11">
        <f t="shared" si="4"/>
        <v>136.52152777777778</v>
      </c>
      <c r="G7" s="2">
        <v>110</v>
      </c>
      <c r="H7" s="2">
        <v>8</v>
      </c>
      <c r="I7" s="13">
        <f t="shared" si="5"/>
        <v>64</v>
      </c>
      <c r="L7" s="6">
        <v>6</v>
      </c>
      <c r="M7" s="2">
        <v>210</v>
      </c>
      <c r="N7" s="2">
        <v>8.5</v>
      </c>
      <c r="O7" s="2">
        <v>720</v>
      </c>
      <c r="P7" s="2">
        <v>1262</v>
      </c>
      <c r="Q7" s="2">
        <v>110</v>
      </c>
      <c r="R7" s="2">
        <v>8</v>
      </c>
      <c r="S7" s="7">
        <v>0.15</v>
      </c>
    </row>
    <row r="8" spans="1:19" x14ac:dyDescent="0.25">
      <c r="A8" s="6">
        <v>9</v>
      </c>
      <c r="B8" s="11">
        <f t="shared" si="0"/>
        <v>0.24438106632365111</v>
      </c>
      <c r="C8" s="11">
        <f t="shared" si="1"/>
        <v>0.16533333333333333</v>
      </c>
      <c r="D8" s="11">
        <f>G8*H8+I8+$D$12</f>
        <v>889.20500000000004</v>
      </c>
      <c r="E8" s="11">
        <f t="shared" si="3"/>
        <v>6.7826739217252401</v>
      </c>
      <c r="F8" s="11">
        <f t="shared" si="4"/>
        <v>111.15062500000001</v>
      </c>
      <c r="G8" s="2">
        <v>80</v>
      </c>
      <c r="H8" s="2">
        <v>9.5</v>
      </c>
      <c r="I8" s="13">
        <f t="shared" si="5"/>
        <v>90.25</v>
      </c>
      <c r="L8" s="6">
        <v>7</v>
      </c>
      <c r="M8" s="2">
        <v>210</v>
      </c>
      <c r="N8" s="2">
        <v>9</v>
      </c>
      <c r="O8" s="2">
        <v>800</v>
      </c>
      <c r="P8" s="2">
        <v>1252</v>
      </c>
      <c r="Q8" s="2">
        <v>80</v>
      </c>
      <c r="R8" s="2">
        <v>9.5</v>
      </c>
      <c r="S8" s="7">
        <v>0.15</v>
      </c>
    </row>
    <row r="9" spans="1:19" ht="15.75" thickBot="1" x14ac:dyDescent="0.3">
      <c r="A9" s="8">
        <v>7.5</v>
      </c>
      <c r="B9" s="14">
        <f t="shared" si="0"/>
        <v>0.21994295969128602</v>
      </c>
      <c r="C9" s="14">
        <f t="shared" si="1"/>
        <v>0.13200000000000001</v>
      </c>
      <c r="D9" s="14">
        <f t="shared" si="2"/>
        <v>884.95500000000004</v>
      </c>
      <c r="E9" s="14">
        <f t="shared" si="3"/>
        <v>6.4910293778801851</v>
      </c>
      <c r="F9" s="14">
        <f t="shared" si="4"/>
        <v>147.49250000000001</v>
      </c>
      <c r="G9" s="9">
        <v>135</v>
      </c>
      <c r="H9" s="9">
        <v>6</v>
      </c>
      <c r="I9" s="15">
        <f t="shared" si="5"/>
        <v>36</v>
      </c>
      <c r="L9" s="8">
        <v>8</v>
      </c>
      <c r="M9" s="9">
        <v>210</v>
      </c>
      <c r="N9" s="9">
        <v>7.5</v>
      </c>
      <c r="O9" s="9">
        <v>600</v>
      </c>
      <c r="P9" s="9">
        <v>1302</v>
      </c>
      <c r="Q9" s="9">
        <v>135</v>
      </c>
      <c r="R9" s="9">
        <v>6</v>
      </c>
      <c r="S9" s="10">
        <v>0.15</v>
      </c>
    </row>
    <row r="10" spans="1:19" x14ac:dyDescent="0.25">
      <c r="L10" s="1"/>
      <c r="M10" s="1"/>
      <c r="N10" s="1"/>
      <c r="O10" s="1"/>
      <c r="P10" s="1"/>
    </row>
    <row r="11" spans="1:19" x14ac:dyDescent="0.25">
      <c r="A11" t="s">
        <v>21</v>
      </c>
      <c r="B11" t="s">
        <v>18</v>
      </c>
      <c r="C11" t="s">
        <v>19</v>
      </c>
      <c r="D11" t="s">
        <v>20</v>
      </c>
      <c r="E11" t="s">
        <v>22</v>
      </c>
      <c r="L11" s="1"/>
      <c r="M11" s="1" t="s">
        <v>5</v>
      </c>
      <c r="N11" s="1"/>
      <c r="O11" s="1"/>
      <c r="P11" s="1"/>
    </row>
    <row r="12" spans="1:19" x14ac:dyDescent="0.25">
      <c r="A12" s="1">
        <v>1</v>
      </c>
      <c r="B12">
        <v>50</v>
      </c>
      <c r="C12">
        <v>2</v>
      </c>
      <c r="D12">
        <f>(O3-N3^2*A12)/2</f>
        <v>38.954999999999998</v>
      </c>
      <c r="E12">
        <f>60*B12/C12</f>
        <v>1500</v>
      </c>
      <c r="L12" s="1"/>
      <c r="M12" s="1"/>
      <c r="N12" s="1"/>
      <c r="O12" s="1"/>
      <c r="P12" s="1"/>
    </row>
    <row r="13" spans="1:19" x14ac:dyDescent="0.25">
      <c r="L13" s="1"/>
      <c r="M13" s="1"/>
      <c r="N13" s="1"/>
      <c r="O13" s="1"/>
      <c r="P13" s="1"/>
    </row>
  </sheetData>
  <pageMargins left="0.7" right="0.7" top="0.75" bottom="0.75" header="0.3" footer="0.3"/>
  <pageSetup paperSize="9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2019-04-23T14:12:35Z</dcterms:modified>
</cp:coreProperties>
</file>