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60" windowHeight="759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 l="1"/>
  <c r="D5" i="1"/>
  <c r="D6" i="1"/>
  <c r="D7" i="1"/>
  <c r="N7" i="1" l="1"/>
  <c r="L7" i="1"/>
  <c r="M7" i="1" s="1"/>
  <c r="N6" i="1"/>
  <c r="L6" i="1"/>
  <c r="M6" i="1" s="1"/>
  <c r="N5" i="1"/>
  <c r="L5" i="1"/>
  <c r="M5" i="1" s="1"/>
  <c r="N4" i="1"/>
  <c r="L4" i="1"/>
  <c r="M4" i="1" s="1"/>
  <c r="L3" i="1"/>
  <c r="M3" i="1" s="1"/>
  <c r="G3" i="1"/>
  <c r="N3" i="1" s="1"/>
  <c r="F3" i="1"/>
</calcChain>
</file>

<file path=xl/sharedStrings.xml><?xml version="1.0" encoding="utf-8"?>
<sst xmlns="http://schemas.openxmlformats.org/spreadsheetml/2006/main" count="44" uniqueCount="27">
  <si>
    <t>Режимы</t>
  </si>
  <si>
    <t>Данные</t>
  </si>
  <si>
    <t>Измерения</t>
  </si>
  <si>
    <t>Вычисления</t>
  </si>
  <si>
    <t>к</t>
  </si>
  <si>
    <t>L ист=0</t>
  </si>
  <si>
    <t>f1, Гц</t>
  </si>
  <si>
    <r>
      <t xml:space="preserve">L </t>
    </r>
    <r>
      <rPr>
        <sz val="10"/>
        <color theme="1"/>
        <rFont val="Calibri"/>
        <family val="2"/>
        <charset val="204"/>
        <scheme val="minor"/>
      </rPr>
      <t>н, Гн</t>
    </r>
  </si>
  <si>
    <t>R н, Ом</t>
  </si>
  <si>
    <t>I н, А</t>
  </si>
  <si>
    <t>U н, В</t>
  </si>
  <si>
    <r>
      <t xml:space="preserve">I 1(1) </t>
    </r>
    <r>
      <rPr>
        <sz val="10"/>
        <color theme="1"/>
        <rFont val="Calibri"/>
        <family val="2"/>
        <charset val="204"/>
        <scheme val="minor"/>
      </rPr>
      <t>max, А</t>
    </r>
  </si>
  <si>
    <t>ϕ1</t>
  </si>
  <si>
    <t>U vD, В</t>
  </si>
  <si>
    <t>I VD max, A</t>
  </si>
  <si>
    <t>S1(1), ВА</t>
  </si>
  <si>
    <t>P1(1), Вт</t>
  </si>
  <si>
    <t>P н, Вт</t>
  </si>
  <si>
    <t>alpha</t>
  </si>
  <si>
    <t>Un</t>
  </si>
  <si>
    <t>E=0</t>
  </si>
  <si>
    <t>R=10</t>
  </si>
  <si>
    <t>R=50</t>
  </si>
  <si>
    <t>R=90</t>
  </si>
  <si>
    <r>
      <t>E</t>
    </r>
    <r>
      <rPr>
        <b/>
        <sz val="11"/>
        <color theme="1"/>
        <rFont val="Calibri"/>
        <family val="2"/>
        <charset val="204"/>
        <scheme val="minor"/>
      </rPr>
      <t>=75</t>
    </r>
  </si>
  <si>
    <t>E, B</t>
  </si>
  <si>
    <t>U1 max,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</si>
</sst>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0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2" fillId="0" borderId="1" xfId="0" applyFont="1" applyBorder="1"/>
    <xf numFmtId="0" fontId="0" fillId="0" borderId="1" xfId="0" applyFill="1" applyBorder="1"/>
    <xf numFmtId="0" fontId="0" fillId="0" borderId="1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R=10 (E=75)</a:t>
            </a:r>
            <a:endParaRPr lang="ru-RU" sz="1000" baseline="0"/>
          </a:p>
        </c:rich>
      </c:tx>
      <c:layout>
        <c:manualLayout>
          <c:xMode val="edge"/>
          <c:yMode val="edge"/>
          <c:x val="0.80922954825031312"/>
          <c:y val="7.662835249042145E-2"/>
        </c:manualLayout>
      </c:layout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без ЭДС</c:v>
          </c:tx>
          <c:spPr>
            <a:ln w="19050">
              <a:noFill/>
            </a:ln>
          </c:spPr>
          <c:xVal>
            <c:numRef>
              <c:f>Лист1!$A$13:$A$19</c:f>
              <c:numCache>
                <c:formatCode>General</c:formatCode>
                <c:ptCount val="7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</c:numCache>
            </c:numRef>
          </c:xVal>
          <c:yVal>
            <c:numRef>
              <c:f>Лист1!$B$13:$B$19</c:f>
              <c:numCache>
                <c:formatCode>General</c:formatCode>
                <c:ptCount val="7"/>
                <c:pt idx="0">
                  <c:v>171.2</c:v>
                </c:pt>
                <c:pt idx="1">
                  <c:v>152.30000000000001</c:v>
                </c:pt>
                <c:pt idx="2">
                  <c:v>56.32</c:v>
                </c:pt>
                <c:pt idx="3">
                  <c:v>0.76480000000000004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43-45AA-A2BA-8C3E6DD7627B}"/>
            </c:ext>
          </c:extLst>
        </c:ser>
        <c:ser>
          <c:idx val="1"/>
          <c:order val="1"/>
          <c:tx>
            <c:v>с ЭДС</c:v>
          </c:tx>
          <c:spPr>
            <a:ln w="19050">
              <a:noFill/>
            </a:ln>
          </c:spPr>
          <c:xVal>
            <c:numRef>
              <c:f>Лист1!$D$13:$D$19</c:f>
              <c:numCache>
                <c:formatCode>General</c:formatCode>
                <c:ptCount val="7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</c:numCache>
            </c:numRef>
          </c:xVal>
          <c:yVal>
            <c:numRef>
              <c:f>Лист1!$E$13:$E$19</c:f>
              <c:numCache>
                <c:formatCode>General</c:formatCode>
                <c:ptCount val="7"/>
                <c:pt idx="0">
                  <c:v>206.8</c:v>
                </c:pt>
                <c:pt idx="1">
                  <c:v>179.6</c:v>
                </c:pt>
                <c:pt idx="2">
                  <c:v>89.74</c:v>
                </c:pt>
                <c:pt idx="3">
                  <c:v>75</c:v>
                </c:pt>
                <c:pt idx="4">
                  <c:v>75</c:v>
                </c:pt>
                <c:pt idx="5">
                  <c:v>75</c:v>
                </c:pt>
                <c:pt idx="6">
                  <c:v>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43-45AA-A2BA-8C3E6DD762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900608"/>
        <c:axId val="74902528"/>
      </c:scatterChart>
      <c:valAx>
        <c:axId val="74900608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l-GR">
                    <a:latin typeface="Times New Roman"/>
                    <a:cs typeface="Times New Roman"/>
                  </a:rPr>
                  <a:t>α</a:t>
                </a:r>
                <a:r>
                  <a:rPr lang="ru-RU"/>
                  <a:t>, град.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4902528"/>
        <c:crosses val="autoZero"/>
        <c:crossBetween val="midCat"/>
        <c:minorUnit val="10"/>
      </c:valAx>
      <c:valAx>
        <c:axId val="74902528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</a:t>
                </a:r>
                <a:r>
                  <a:rPr lang="ru-RU"/>
                  <a:t>н,</a:t>
                </a:r>
                <a:r>
                  <a:rPr lang="ru-RU" baseline="0"/>
                  <a:t> В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4900608"/>
        <c:crosses val="autoZero"/>
        <c:crossBetween val="midCat"/>
        <c:majorUnit val="100"/>
        <c:minorUnit val="20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R=90 (E=75)</a:t>
            </a:r>
            <a:endParaRPr lang="ru-RU" sz="1000" baseline="0"/>
          </a:p>
        </c:rich>
      </c:tx>
      <c:layout>
        <c:manualLayout>
          <c:xMode val="edge"/>
          <c:yMode val="edge"/>
          <c:x val="0.80922954825031312"/>
          <c:y val="7.662835249042145E-2"/>
        </c:manualLayout>
      </c:layout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без ЭДС</c:v>
          </c:tx>
          <c:spPr>
            <a:ln w="19050">
              <a:noFill/>
            </a:ln>
          </c:spPr>
          <c:xVal>
            <c:numRef>
              <c:f>Лист1!$A$13:$A$19</c:f>
              <c:numCache>
                <c:formatCode>General</c:formatCode>
                <c:ptCount val="7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</c:numCache>
            </c:numRef>
          </c:xVal>
          <c:yVal>
            <c:numRef>
              <c:f>Лист1!$B$35:$B$41</c:f>
              <c:numCache>
                <c:formatCode>General</c:formatCode>
                <c:ptCount val="7"/>
                <c:pt idx="0">
                  <c:v>313.2</c:v>
                </c:pt>
                <c:pt idx="1">
                  <c:v>234.7</c:v>
                </c:pt>
                <c:pt idx="2">
                  <c:v>89.84</c:v>
                </c:pt>
                <c:pt idx="3">
                  <c:v>1.216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17-49CE-B9E5-A22079A99225}"/>
            </c:ext>
          </c:extLst>
        </c:ser>
        <c:ser>
          <c:idx val="1"/>
          <c:order val="1"/>
          <c:tx>
            <c:v>с ЭДС</c:v>
          </c:tx>
          <c:spPr>
            <a:ln w="19050">
              <a:noFill/>
            </a:ln>
          </c:spPr>
          <c:xVal>
            <c:numRef>
              <c:f>Лист1!$D$13:$D$19</c:f>
              <c:numCache>
                <c:formatCode>General</c:formatCode>
                <c:ptCount val="7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</c:numCache>
            </c:numRef>
          </c:xVal>
          <c:yVal>
            <c:numRef>
              <c:f>Лист1!$E$35:$E$41</c:f>
              <c:numCache>
                <c:formatCode>General</c:formatCode>
                <c:ptCount val="7"/>
                <c:pt idx="0">
                  <c:v>321.10000000000002</c:v>
                </c:pt>
                <c:pt idx="1">
                  <c:v>239.4</c:v>
                </c:pt>
                <c:pt idx="2">
                  <c:v>94.81</c:v>
                </c:pt>
                <c:pt idx="3">
                  <c:v>75</c:v>
                </c:pt>
                <c:pt idx="4">
                  <c:v>75</c:v>
                </c:pt>
                <c:pt idx="5">
                  <c:v>75</c:v>
                </c:pt>
                <c:pt idx="6">
                  <c:v>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17-49CE-B9E5-A22079A992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900608"/>
        <c:axId val="74902528"/>
      </c:scatterChart>
      <c:valAx>
        <c:axId val="74900608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l-GR">
                    <a:latin typeface="Times New Roman"/>
                    <a:cs typeface="Times New Roman"/>
                  </a:rPr>
                  <a:t>α</a:t>
                </a:r>
                <a:r>
                  <a:rPr lang="ru-RU"/>
                  <a:t>, град.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4902528"/>
        <c:crosses val="autoZero"/>
        <c:crossBetween val="midCat"/>
        <c:minorUnit val="10"/>
      </c:valAx>
      <c:valAx>
        <c:axId val="74902528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</a:t>
                </a:r>
                <a:r>
                  <a:rPr lang="ru-RU"/>
                  <a:t>н,</a:t>
                </a:r>
                <a:r>
                  <a:rPr lang="ru-RU" baseline="0"/>
                  <a:t> В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4900608"/>
        <c:crosses val="autoZero"/>
        <c:crossBetween val="midCat"/>
        <c:majorUnit val="100"/>
        <c:minorUnit val="20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97970</xdr:colOff>
      <xdr:row>11</xdr:row>
      <xdr:rowOff>70757</xdr:rowOff>
    </xdr:from>
    <xdr:to>
      <xdr:col>13</xdr:col>
      <xdr:colOff>240845</xdr:colOff>
      <xdr:row>24</xdr:row>
      <xdr:rowOff>80282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25</xdr:row>
      <xdr:rowOff>0</xdr:rowOff>
    </xdr:from>
    <xdr:to>
      <xdr:col>13</xdr:col>
      <xdr:colOff>142875</xdr:colOff>
      <xdr:row>38</xdr:row>
      <xdr:rowOff>9525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tabSelected="1" topLeftCell="A13" zoomScaleNormal="100" workbookViewId="0">
      <selection activeCell="O30" sqref="O30"/>
    </sheetView>
  </sheetViews>
  <sheetFormatPr defaultRowHeight="15" x14ac:dyDescent="0.25"/>
  <cols>
    <col min="2" max="2" width="10.7109375" customWidth="1"/>
  </cols>
  <sheetData>
    <row r="1" spans="1:17" x14ac:dyDescent="0.25">
      <c r="A1" s="4" t="s">
        <v>0</v>
      </c>
      <c r="B1" s="4" t="s">
        <v>1</v>
      </c>
      <c r="C1" s="4"/>
      <c r="D1" s="4"/>
      <c r="E1" s="4"/>
      <c r="F1" s="4" t="s">
        <v>2</v>
      </c>
      <c r="G1" s="4"/>
      <c r="H1" s="4"/>
      <c r="I1" s="4"/>
      <c r="J1" s="4"/>
      <c r="K1" s="4"/>
      <c r="L1" s="4" t="s">
        <v>3</v>
      </c>
      <c r="M1" s="4"/>
      <c r="N1" s="4"/>
      <c r="O1" t="s">
        <v>25</v>
      </c>
      <c r="P1" t="s">
        <v>4</v>
      </c>
      <c r="Q1" t="s">
        <v>5</v>
      </c>
    </row>
    <row r="2" spans="1:17" x14ac:dyDescent="0.25">
      <c r="A2" s="4"/>
      <c r="B2" s="1" t="s">
        <v>26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2" t="s">
        <v>12</v>
      </c>
      <c r="J2" s="2" t="s">
        <v>13</v>
      </c>
      <c r="K2" s="2" t="s">
        <v>14</v>
      </c>
      <c r="L2" s="2" t="s">
        <v>15</v>
      </c>
      <c r="M2" s="2" t="s">
        <v>16</v>
      </c>
      <c r="N2" s="2" t="s">
        <v>17</v>
      </c>
      <c r="O2">
        <v>75</v>
      </c>
      <c r="P2">
        <v>10</v>
      </c>
    </row>
    <row r="3" spans="1:17" x14ac:dyDescent="0.25">
      <c r="A3" s="1">
        <v>1</v>
      </c>
      <c r="B3" s="1">
        <v>310</v>
      </c>
      <c r="C3" s="1">
        <v>50</v>
      </c>
      <c r="D3" s="1">
        <f>10*E3/(2*PI()*100)</f>
        <v>0.15915494309189535</v>
      </c>
      <c r="E3" s="1">
        <v>10</v>
      </c>
      <c r="F3" s="1">
        <f>49.92</f>
        <v>49.92</v>
      </c>
      <c r="G3" s="1">
        <f>559.5</f>
        <v>559.5</v>
      </c>
      <c r="H3" s="1">
        <v>99.84</v>
      </c>
      <c r="I3" s="1">
        <v>-6.096E-2</v>
      </c>
      <c r="J3" s="1">
        <v>959.1</v>
      </c>
      <c r="K3" s="1">
        <v>91.06</v>
      </c>
      <c r="L3" s="1">
        <f>3*B3*H3/2</f>
        <v>46425.599999999999</v>
      </c>
      <c r="M3" s="1">
        <f>L3*COS(RADIANS(I3))</f>
        <v>46425.573723220274</v>
      </c>
      <c r="N3" s="1">
        <f>G3*F3</f>
        <v>27930.240000000002</v>
      </c>
      <c r="O3">
        <v>75</v>
      </c>
    </row>
    <row r="4" spans="1:17" x14ac:dyDescent="0.25">
      <c r="A4" s="1">
        <v>2</v>
      </c>
      <c r="B4" s="1">
        <v>310</v>
      </c>
      <c r="C4" s="1">
        <v>50</v>
      </c>
      <c r="D4" s="1">
        <f t="shared" ref="D4:D7" si="0">10*E4/(2*PI()*100)</f>
        <v>0.39788735772973832</v>
      </c>
      <c r="E4" s="1">
        <v>25</v>
      </c>
      <c r="F4" s="3">
        <v>20.22</v>
      </c>
      <c r="G4" s="3">
        <v>559.79999999999995</v>
      </c>
      <c r="H4" s="1">
        <v>40.43</v>
      </c>
      <c r="I4" s="1">
        <v>-6.0199999999999997E-2</v>
      </c>
      <c r="J4" s="1">
        <v>965.1</v>
      </c>
      <c r="K4" s="1">
        <v>36.880000000000003</v>
      </c>
      <c r="L4" s="1">
        <f t="shared" ref="L4:L7" si="1">3*B4*H4/2</f>
        <v>18799.95</v>
      </c>
      <c r="M4" s="1">
        <f t="shared" ref="M4:M7" si="2">L4*COS(RADIANS(I4))</f>
        <v>18799.93962293884</v>
      </c>
      <c r="N4" s="1">
        <f t="shared" ref="N4:N7" si="3">G4*F4</f>
        <v>11319.155999999999</v>
      </c>
      <c r="O4">
        <v>75</v>
      </c>
    </row>
    <row r="5" spans="1:17" x14ac:dyDescent="0.25">
      <c r="A5" s="1">
        <v>3</v>
      </c>
      <c r="B5" s="1">
        <v>310</v>
      </c>
      <c r="C5" s="1">
        <v>50</v>
      </c>
      <c r="D5" s="1">
        <f t="shared" si="0"/>
        <v>0.79577471545947664</v>
      </c>
      <c r="E5" s="1">
        <v>50</v>
      </c>
      <c r="F5" s="3">
        <v>10.15</v>
      </c>
      <c r="G5" s="3">
        <v>559.9</v>
      </c>
      <c r="H5" s="3">
        <v>20.3</v>
      </c>
      <c r="I5" s="3">
        <v>-5.9400000000000001E-2</v>
      </c>
      <c r="J5" s="1">
        <v>967.1</v>
      </c>
      <c r="K5" s="1">
        <v>18.510000000000002</v>
      </c>
      <c r="L5" s="1">
        <f t="shared" si="1"/>
        <v>9439.5</v>
      </c>
      <c r="M5" s="1">
        <f t="shared" si="2"/>
        <v>9439.4949272135364</v>
      </c>
      <c r="N5" s="1">
        <f t="shared" si="3"/>
        <v>5682.9849999999997</v>
      </c>
      <c r="O5">
        <v>75</v>
      </c>
    </row>
    <row r="6" spans="1:17" x14ac:dyDescent="0.25">
      <c r="A6" s="1">
        <v>4</v>
      </c>
      <c r="B6" s="1">
        <v>310</v>
      </c>
      <c r="C6" s="1">
        <v>50</v>
      </c>
      <c r="D6" s="1">
        <f t="shared" si="0"/>
        <v>1.1936620731892149</v>
      </c>
      <c r="E6" s="1">
        <v>75</v>
      </c>
      <c r="F6" s="3">
        <v>6.7759999999999998</v>
      </c>
      <c r="G6" s="1">
        <v>559.9</v>
      </c>
      <c r="H6" s="3">
        <v>13.55</v>
      </c>
      <c r="I6" s="3">
        <v>-5.8720000000000001E-2</v>
      </c>
      <c r="J6" s="3">
        <v>967.8</v>
      </c>
      <c r="K6" s="3">
        <v>12.35</v>
      </c>
      <c r="L6" s="1">
        <f t="shared" si="1"/>
        <v>6300.75</v>
      </c>
      <c r="M6" s="1">
        <f t="shared" si="2"/>
        <v>6300.7466910588482</v>
      </c>
      <c r="N6" s="1">
        <f t="shared" si="3"/>
        <v>3793.8824</v>
      </c>
      <c r="O6">
        <v>75</v>
      </c>
    </row>
    <row r="7" spans="1:17" x14ac:dyDescent="0.25">
      <c r="A7" s="1">
        <v>5</v>
      </c>
      <c r="B7" s="1">
        <v>310</v>
      </c>
      <c r="C7" s="1">
        <v>50</v>
      </c>
      <c r="D7" s="1">
        <f t="shared" si="0"/>
        <v>1.432394487827058</v>
      </c>
      <c r="E7" s="1">
        <v>90</v>
      </c>
      <c r="F7" s="1">
        <v>5.649</v>
      </c>
      <c r="G7" s="1">
        <v>559.9</v>
      </c>
      <c r="H7" s="1">
        <v>11.3</v>
      </c>
      <c r="I7" s="1">
        <v>-5.8369999999999998E-2</v>
      </c>
      <c r="J7" s="1">
        <v>968</v>
      </c>
      <c r="K7" s="1">
        <v>10.3</v>
      </c>
      <c r="L7" s="1">
        <f t="shared" si="1"/>
        <v>5254.5</v>
      </c>
      <c r="M7" s="1">
        <f t="shared" si="2"/>
        <v>5254.4972733117602</v>
      </c>
      <c r="N7" s="1">
        <f t="shared" si="3"/>
        <v>3162.8750999999997</v>
      </c>
      <c r="O7">
        <v>75</v>
      </c>
    </row>
    <row r="11" spans="1:17" x14ac:dyDescent="0.25">
      <c r="A11" t="s">
        <v>20</v>
      </c>
      <c r="B11" t="s">
        <v>21</v>
      </c>
      <c r="D11" t="s">
        <v>24</v>
      </c>
      <c r="E11" t="s">
        <v>21</v>
      </c>
    </row>
    <row r="12" spans="1:17" x14ac:dyDescent="0.25">
      <c r="A12" t="s">
        <v>18</v>
      </c>
      <c r="B12" t="s">
        <v>19</v>
      </c>
      <c r="D12" t="s">
        <v>18</v>
      </c>
      <c r="E12" t="s">
        <v>19</v>
      </c>
    </row>
    <row r="13" spans="1:17" x14ac:dyDescent="0.25">
      <c r="A13">
        <v>0</v>
      </c>
      <c r="B13">
        <v>171.2</v>
      </c>
      <c r="D13">
        <v>0</v>
      </c>
      <c r="E13">
        <v>206.8</v>
      </c>
    </row>
    <row r="14" spans="1:17" x14ac:dyDescent="0.25">
      <c r="A14">
        <v>30</v>
      </c>
      <c r="B14">
        <v>152.30000000000001</v>
      </c>
      <c r="D14">
        <v>30</v>
      </c>
      <c r="E14">
        <v>179.6</v>
      </c>
    </row>
    <row r="15" spans="1:17" x14ac:dyDescent="0.25">
      <c r="A15">
        <v>60</v>
      </c>
      <c r="B15">
        <v>56.32</v>
      </c>
      <c r="D15">
        <v>60</v>
      </c>
      <c r="E15">
        <v>89.74</v>
      </c>
    </row>
    <row r="16" spans="1:17" x14ac:dyDescent="0.25">
      <c r="A16">
        <v>90</v>
      </c>
      <c r="B16">
        <v>0.76480000000000004</v>
      </c>
      <c r="D16">
        <v>90</v>
      </c>
      <c r="E16">
        <v>75</v>
      </c>
    </row>
    <row r="17" spans="1:5" x14ac:dyDescent="0.25">
      <c r="A17">
        <v>120</v>
      </c>
      <c r="B17">
        <v>0</v>
      </c>
      <c r="D17">
        <v>120</v>
      </c>
      <c r="E17">
        <v>75</v>
      </c>
    </row>
    <row r="18" spans="1:5" x14ac:dyDescent="0.25">
      <c r="A18">
        <v>150</v>
      </c>
      <c r="B18">
        <v>0</v>
      </c>
      <c r="D18">
        <v>150</v>
      </c>
      <c r="E18">
        <v>75</v>
      </c>
    </row>
    <row r="19" spans="1:5" x14ac:dyDescent="0.25">
      <c r="A19">
        <v>180</v>
      </c>
      <c r="B19">
        <v>0</v>
      </c>
      <c r="D19">
        <v>180</v>
      </c>
      <c r="E19">
        <v>75</v>
      </c>
    </row>
    <row r="22" spans="1:5" x14ac:dyDescent="0.25">
      <c r="A22" t="s">
        <v>20</v>
      </c>
      <c r="B22" t="s">
        <v>22</v>
      </c>
      <c r="D22" t="s">
        <v>24</v>
      </c>
      <c r="E22" t="s">
        <v>22</v>
      </c>
    </row>
    <row r="23" spans="1:5" x14ac:dyDescent="0.25">
      <c r="A23" t="s">
        <v>18</v>
      </c>
      <c r="B23" t="s">
        <v>19</v>
      </c>
      <c r="D23" t="s">
        <v>18</v>
      </c>
      <c r="E23" t="s">
        <v>19</v>
      </c>
    </row>
    <row r="24" spans="1:5" x14ac:dyDescent="0.25">
      <c r="A24">
        <v>0</v>
      </c>
      <c r="B24">
        <v>288.60000000000002</v>
      </c>
      <c r="D24">
        <v>0</v>
      </c>
      <c r="E24">
        <v>301.5</v>
      </c>
    </row>
    <row r="25" spans="1:5" x14ac:dyDescent="0.25">
      <c r="A25">
        <v>30</v>
      </c>
      <c r="B25">
        <v>222.5</v>
      </c>
      <c r="D25">
        <v>30</v>
      </c>
      <c r="E25">
        <v>230.7</v>
      </c>
    </row>
    <row r="26" spans="1:5" x14ac:dyDescent="0.25">
      <c r="A26">
        <v>60</v>
      </c>
      <c r="B26">
        <v>81.069999999999993</v>
      </c>
      <c r="D26">
        <v>60</v>
      </c>
      <c r="E26">
        <v>94.17</v>
      </c>
    </row>
    <row r="27" spans="1:5" x14ac:dyDescent="0.25">
      <c r="A27">
        <v>90</v>
      </c>
      <c r="B27">
        <v>1.1519999999999999</v>
      </c>
      <c r="D27">
        <v>90</v>
      </c>
      <c r="E27">
        <v>75</v>
      </c>
    </row>
    <row r="28" spans="1:5" x14ac:dyDescent="0.25">
      <c r="A28">
        <v>120</v>
      </c>
      <c r="B28">
        <v>0</v>
      </c>
      <c r="D28">
        <v>120</v>
      </c>
      <c r="E28">
        <v>75</v>
      </c>
    </row>
    <row r="29" spans="1:5" x14ac:dyDescent="0.25">
      <c r="A29">
        <v>150</v>
      </c>
      <c r="B29">
        <v>0</v>
      </c>
      <c r="D29">
        <v>150</v>
      </c>
      <c r="E29">
        <v>75</v>
      </c>
    </row>
    <row r="30" spans="1:5" x14ac:dyDescent="0.25">
      <c r="A30">
        <v>180</v>
      </c>
      <c r="B30">
        <v>0</v>
      </c>
      <c r="D30">
        <v>180</v>
      </c>
      <c r="E30">
        <v>75</v>
      </c>
    </row>
    <row r="33" spans="1:5" x14ac:dyDescent="0.25">
      <c r="A33" t="s">
        <v>20</v>
      </c>
      <c r="B33" t="s">
        <v>23</v>
      </c>
      <c r="D33" t="s">
        <v>24</v>
      </c>
      <c r="E33" t="s">
        <v>23</v>
      </c>
    </row>
    <row r="34" spans="1:5" x14ac:dyDescent="0.25">
      <c r="A34" t="s">
        <v>18</v>
      </c>
      <c r="B34" t="s">
        <v>19</v>
      </c>
      <c r="D34" t="s">
        <v>18</v>
      </c>
      <c r="E34" t="s">
        <v>19</v>
      </c>
    </row>
    <row r="35" spans="1:5" x14ac:dyDescent="0.25">
      <c r="A35">
        <v>0</v>
      </c>
      <c r="B35">
        <v>313.2</v>
      </c>
      <c r="D35">
        <v>0</v>
      </c>
      <c r="E35">
        <v>321.10000000000002</v>
      </c>
    </row>
    <row r="36" spans="1:5" x14ac:dyDescent="0.25">
      <c r="A36">
        <v>30</v>
      </c>
      <c r="B36">
        <v>234.7</v>
      </c>
      <c r="D36">
        <v>30</v>
      </c>
      <c r="E36">
        <v>239.4</v>
      </c>
    </row>
    <row r="37" spans="1:5" x14ac:dyDescent="0.25">
      <c r="A37">
        <v>60</v>
      </c>
      <c r="B37">
        <v>89.84</v>
      </c>
      <c r="D37">
        <v>60</v>
      </c>
      <c r="E37">
        <v>94.81</v>
      </c>
    </row>
    <row r="38" spans="1:5" x14ac:dyDescent="0.25">
      <c r="A38">
        <v>90</v>
      </c>
      <c r="B38">
        <v>1.216</v>
      </c>
      <c r="D38">
        <v>90</v>
      </c>
      <c r="E38">
        <v>75</v>
      </c>
    </row>
    <row r="39" spans="1:5" x14ac:dyDescent="0.25">
      <c r="A39">
        <v>120</v>
      </c>
      <c r="B39">
        <v>0</v>
      </c>
      <c r="D39">
        <v>120</v>
      </c>
      <c r="E39">
        <v>75</v>
      </c>
    </row>
    <row r="40" spans="1:5" x14ac:dyDescent="0.25">
      <c r="A40">
        <v>150</v>
      </c>
      <c r="B40">
        <v>0</v>
      </c>
      <c r="D40">
        <v>150</v>
      </c>
      <c r="E40">
        <v>75</v>
      </c>
    </row>
    <row r="41" spans="1:5" x14ac:dyDescent="0.25">
      <c r="A41">
        <v>180</v>
      </c>
      <c r="B41">
        <v>0</v>
      </c>
      <c r="D41">
        <v>180</v>
      </c>
      <c r="E41">
        <v>75</v>
      </c>
    </row>
  </sheetData>
  <mergeCells count="4">
    <mergeCell ref="A1:A2"/>
    <mergeCell ref="B1:E1"/>
    <mergeCell ref="F1:K1"/>
    <mergeCell ref="L1:N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2020-06-08T19:14:09Z</dcterms:modified>
</cp:coreProperties>
</file>