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0" yWindow="0" windowWidth="25520" windowHeight="15560"/>
  </bookViews>
  <sheets>
    <sheet name="F13.1" sheetId="83" r:id="rId1"/>
    <sheet name="TS13.1" sheetId="82" r:id="rId2"/>
    <sheet name="TS13.2" sheetId="85" r:id="rId3"/>
  </sheets>
  <externalReferences>
    <externalReference r:id="rId4"/>
    <externalReference r:id="rId5"/>
    <externalReference r:id="rId6"/>
    <externalReference r:id="rId7"/>
  </externalReferences>
  <definedNames>
    <definedName name="column_head" localSheetId="2">#REF!</definedName>
    <definedName name="column_head">#REF!</definedName>
    <definedName name="column_headings" localSheetId="1">#REF!</definedName>
    <definedName name="column_headings" localSheetId="2">#REF!</definedName>
    <definedName name="column_headings">#REF!</definedName>
    <definedName name="column_numbers" localSheetId="1">#REF!</definedName>
    <definedName name="column_numbers" localSheetId="2">#REF!</definedName>
    <definedName name="column_numbers">#REF!</definedName>
    <definedName name="data" localSheetId="1">#REF!</definedName>
    <definedName name="data" localSheetId="2">#REF!</definedName>
    <definedName name="data">#REF!</definedName>
    <definedName name="data2" localSheetId="1">#REF!</definedName>
    <definedName name="data2" localSheetId="2">#REF!</definedName>
    <definedName name="data2">#REF!</definedName>
    <definedName name="Diag" localSheetId="2">#REF!,#REF!</definedName>
    <definedName name="Diag">#REF!,#REF!</definedName>
    <definedName name="ea_flux">#REF!</definedName>
    <definedName name="Equilibre">#REF!</definedName>
    <definedName name="females" localSheetId="2">'[1]rba table'!$I$10:$I$49</definedName>
    <definedName name="females">'[2]rba table'!$I$10:$I$49</definedName>
    <definedName name="fig4b" localSheetId="2">#REF!</definedName>
    <definedName name="fig4b">#REF!</definedName>
    <definedName name="fmtr" localSheetId="2">#REF!</definedName>
    <definedName name="fmtr">#REF!</definedName>
    <definedName name="footno" localSheetId="2">#REF!</definedName>
    <definedName name="footno">#REF!</definedName>
    <definedName name="footnotes" localSheetId="1">#REF!</definedName>
    <definedName name="footnotes" localSheetId="2">#REF!</definedName>
    <definedName name="footnotes">#REF!</definedName>
    <definedName name="footnotes2" localSheetId="2">#REF!</definedName>
    <definedName name="footnotes2">#REF!</definedName>
    <definedName name="GEOG9703" localSheetId="2">#REF!</definedName>
    <definedName name="GEOG9703">#REF!</definedName>
    <definedName name="HTML_CodePage" hidden="1">1252</definedName>
    <definedName name="HTML_Control" localSheetId="2"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2">'[1]rba table'!$C$10:$C$49</definedName>
    <definedName name="males">'[2]rba table'!$C$10:$C$49</definedName>
    <definedName name="PIB">#REF!</definedName>
    <definedName name="Rentflag">IF([3]Comparison!$B$7,"","not ")</definedName>
    <definedName name="ressources">#REF!</definedName>
    <definedName name="rpflux">#REF!</definedName>
    <definedName name="rptof">#REF!</definedName>
    <definedName name="spanners_level1" localSheetId="1">#REF!</definedName>
    <definedName name="spanners_level1" localSheetId="2">#REF!</definedName>
    <definedName name="spanners_level1">#REF!</definedName>
    <definedName name="spanners_level2" localSheetId="1">#REF!</definedName>
    <definedName name="spanners_level2" localSheetId="2">#REF!</definedName>
    <definedName name="spanners_level2">#REF!</definedName>
    <definedName name="spanners_level3" localSheetId="1">#REF!</definedName>
    <definedName name="spanners_level3" localSheetId="2">#REF!</definedName>
    <definedName name="spanners_level3">#REF!</definedName>
    <definedName name="spanners_level4" localSheetId="1">#REF!</definedName>
    <definedName name="spanners_level4" localSheetId="2">#REF!</definedName>
    <definedName name="spanners_level4">#REF!</definedName>
    <definedName name="spanners_level5" localSheetId="1">#REF!</definedName>
    <definedName name="spanners_level5" localSheetId="2">#REF!</definedName>
    <definedName name="spanners_level5">#REF!</definedName>
    <definedName name="spanners_levelV" localSheetId="2">#REF!</definedName>
    <definedName name="spanners_levelV">#REF!</definedName>
    <definedName name="spanners_levelX" localSheetId="2">#REF!</definedName>
    <definedName name="spanners_levelX">#REF!</definedName>
    <definedName name="spanners_levelY" localSheetId="2">#REF!</definedName>
    <definedName name="spanners_levelY">#REF!</definedName>
    <definedName name="spanners_levelZ" localSheetId="2">#REF!</definedName>
    <definedName name="spanners_levelZ">#REF!</definedName>
    <definedName name="stub_lines" localSheetId="1">#REF!</definedName>
    <definedName name="stub_lines" localSheetId="2">#REF!</definedName>
    <definedName name="stub_lines">#REF!</definedName>
    <definedName name="Table_DE.4b__Sources_of_private_wealth_accumulation_in_Germany__1870_2010___Multiplicative_decomposition">[4]TableDE4b!$A$3</definedName>
    <definedName name="tableJEL">#REF!</definedName>
    <definedName name="temp" localSheetId="2">#REF!</definedName>
    <definedName name="temp">#REF!</definedName>
    <definedName name="titles" localSheetId="1">#REF!</definedName>
    <definedName name="titles" localSheetId="2">#REF!</definedName>
    <definedName name="titles">#REF!</definedName>
    <definedName name="totals" localSheetId="1">#REF!</definedName>
    <definedName name="totals" localSheetId="2">#REF!</definedName>
    <definedName name="totals">#REF!</definedName>
    <definedName name="xxx" localSheetId="2">#REF!</definedName>
    <definedName name="xxx">#REF!</definedName>
    <definedName name="Year">[3]Output!$C$4:$C$38</definedName>
    <definedName name="YearLabel">[3]Output!$B$15</definedName>
    <definedName name="_xlnm.Print_Area" localSheetId="2">'TS13.2'!$A$1:$G$16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85" l="1"/>
  <c r="G13" i="85"/>
  <c r="F4" i="85"/>
  <c r="F13" i="85"/>
  <c r="E4" i="85"/>
  <c r="E13" i="85"/>
  <c r="D4" i="85"/>
  <c r="D13" i="85"/>
  <c r="C4" i="85"/>
  <c r="C13" i="85"/>
  <c r="G6" i="85"/>
  <c r="F6" i="85"/>
  <c r="E6" i="85"/>
  <c r="D6" i="85"/>
  <c r="C6" i="85"/>
  <c r="D7" i="82"/>
  <c r="D6" i="82"/>
  <c r="B9" i="82"/>
  <c r="B7" i="82"/>
  <c r="B8" i="82"/>
  <c r="B6" i="82"/>
  <c r="E20" i="82"/>
  <c r="E19" i="82"/>
  <c r="E18" i="82"/>
  <c r="E17" i="82"/>
  <c r="E16" i="82"/>
  <c r="E15" i="82"/>
  <c r="E14" i="82"/>
  <c r="E13" i="82"/>
  <c r="E12" i="82"/>
  <c r="E11" i="82"/>
  <c r="E10" i="82"/>
  <c r="E9" i="82"/>
  <c r="E8" i="82"/>
  <c r="E7" i="82"/>
  <c r="E6" i="82"/>
  <c r="D20" i="82"/>
  <c r="D19" i="82"/>
  <c r="D18" i="82"/>
  <c r="D17" i="82"/>
  <c r="D16" i="82"/>
  <c r="D15" i="82"/>
  <c r="D14" i="82"/>
  <c r="D13" i="82"/>
  <c r="D12" i="82"/>
  <c r="D11" i="82"/>
  <c r="D10" i="82"/>
  <c r="D9" i="82"/>
  <c r="D8" i="82"/>
  <c r="B20" i="82"/>
  <c r="B19" i="82"/>
  <c r="B18" i="82"/>
  <c r="B17" i="82"/>
  <c r="B16" i="82"/>
  <c r="B15" i="82"/>
  <c r="B14" i="82"/>
  <c r="B13" i="82"/>
  <c r="B12" i="82"/>
  <c r="B11" i="82"/>
  <c r="B10" i="82"/>
  <c r="C20" i="82"/>
  <c r="C19" i="82"/>
  <c r="C18" i="82"/>
  <c r="C17" i="82"/>
  <c r="C16" i="82"/>
  <c r="C15" i="82"/>
  <c r="C14" i="82"/>
  <c r="C13" i="82"/>
  <c r="C12" i="82"/>
  <c r="C11" i="82"/>
  <c r="C10" i="82"/>
  <c r="C9" i="82"/>
  <c r="C8" i="82"/>
  <c r="C7" i="82"/>
  <c r="C6" i="82"/>
</calcChain>
</file>

<file path=xl/sharedStrings.xml><?xml version="1.0" encoding="utf-8"?>
<sst xmlns="http://schemas.openxmlformats.org/spreadsheetml/2006/main" count="34" uniqueCount="29">
  <si>
    <t>year</t>
  </si>
  <si>
    <t>United States</t>
  </si>
  <si>
    <t>United Kingdom</t>
  </si>
  <si>
    <t>Sweden</t>
  </si>
  <si>
    <t>France</t>
  </si>
  <si>
    <t>(1)</t>
  </si>
  <si>
    <t>(2)</t>
  </si>
  <si>
    <t>(3)</t>
  </si>
  <si>
    <t>(4)</t>
  </si>
  <si>
    <t>(5)</t>
  </si>
  <si>
    <t>Total public spending</t>
  </si>
  <si>
    <t>Education</t>
  </si>
  <si>
    <t>Health</t>
  </si>
  <si>
    <t>Pensions</t>
  </si>
  <si>
    <t>Income support to working age</t>
  </si>
  <si>
    <t>Other public spending</t>
  </si>
  <si>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</si>
  <si>
    <t>U.S.</t>
  </si>
  <si>
    <t>U.K.</t>
  </si>
  <si>
    <t>France: Piketty 2010, table A9 and A12, % national income</t>
  </si>
  <si>
    <t>US, UK, Sweden: Kleven-Kreiner-Saez 2009 datafig2, % GDP</t>
  </si>
  <si>
    <t>Details series (see sources at the bottom)</t>
  </si>
  <si>
    <t>Allemagne</t>
  </si>
  <si>
    <t>Total OCDE</t>
  </si>
  <si>
    <t>Social spending</t>
  </si>
  <si>
    <t>Other social spending</t>
  </si>
  <si>
    <r>
      <t>Table S13.2. Public spending in rich countries</t>
    </r>
    <r>
      <rPr>
        <b/>
        <sz val="12"/>
        <rFont val="Arial"/>
        <family val="2"/>
      </rPr>
      <t xml:space="preserve"> (</t>
    </r>
    <r>
      <rPr>
        <b/>
        <sz val="12"/>
        <rFont val="Arial"/>
        <family val="2"/>
      </rPr>
      <t>average</t>
    </r>
    <r>
      <rPr>
        <b/>
        <sz val="12"/>
        <rFont val="Arial"/>
        <family val="2"/>
      </rPr>
      <t xml:space="preserve"> 2000-2010, % GDP)</t>
    </r>
  </si>
  <si>
    <t>(tax revenues, % national income)</t>
  </si>
  <si>
    <t>Table S13.1. Tax revenues in rich countries, 1870-2010 (series used for figure 13.1)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</si>
</sst>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 _€_-;\-* #,##0.00\ _€_-;_-* &quot;-&quot;??\ _€_-;_-@_-"/>
    <numFmt numFmtId="165" formatCode="0.0%"/>
    <numFmt numFmtId="166" formatCode="\$#,##0\ ;\(\$#,##0\)"/>
    <numFmt numFmtId="167" formatCode="&quot;$&quot;#,##0_);\(&quot;$&quot;#,##0\)"/>
    <numFmt numFmtId="168" formatCode="#,##0.000"/>
    <numFmt numFmtId="169" formatCode="#,##0.0"/>
    <numFmt numFmtId="170" formatCode="General_)"/>
    <numFmt numFmtId="171" formatCode="#,##0.00__;\-#,##0.00__;#,##0.00__;@__"/>
    <numFmt numFmtId="172" formatCode="_ * #,##0.00_ ;_ * \-#,##0.00_ ;_ * &quot;-&quot;??_ ;_ @_ "/>
  </numFmts>
  <fonts count="38" x14ac:knownFonts="1">
    <font>
      <sz val="10"/>
      <name val="Arial"/>
    </font>
    <font>
      <sz val="10"/>
      <name val="Arial"/>
    </font>
    <font>
      <sz val="8"/>
      <name val="Arial"/>
    </font>
    <font>
      <sz val="12"/>
      <color indexed="24"/>
      <name val="Arial"/>
      <family val="2"/>
    </font>
    <font>
      <b/>
      <sz val="8"/>
      <color indexed="24"/>
      <name val="Times New Roman"/>
      <family val="1"/>
    </font>
    <font>
      <sz val="8"/>
      <color indexed="24"/>
      <name val="Times New Roman"/>
      <family val="1"/>
    </font>
    <font>
      <sz val="7"/>
      <name val="Helvetica"/>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2"/>
      <name val="Arial"/>
      <family val="2"/>
    </font>
    <font>
      <sz val="9"/>
      <color indexed="9"/>
      <name val="Times"/>
      <family val="1"/>
    </font>
    <font>
      <sz val="9"/>
      <color indexed="8"/>
      <name val="Times"/>
      <family val="1"/>
    </font>
    <font>
      <sz val="8"/>
      <name val="Helvetica"/>
    </font>
    <font>
      <sz val="9"/>
      <name val="Times New Roman"/>
      <family val="1"/>
    </font>
    <font>
      <sz val="10"/>
      <color indexed="8"/>
      <name val="Times"/>
      <family val="1"/>
    </font>
    <font>
      <sz val="9"/>
      <name val="Times"/>
    </font>
    <font>
      <sz val="12"/>
      <name val="Arial CE"/>
    </font>
    <font>
      <sz val="12"/>
      <name val="Times New Roman"/>
    </font>
    <font>
      <sz val="10"/>
      <name val="Times"/>
      <family val="1"/>
    </font>
    <font>
      <sz val="8"/>
      <name val="Arial"/>
    </font>
    <font>
      <b/>
      <sz val="12"/>
      <name val="Arial"/>
      <family val="2"/>
    </font>
    <font>
      <b/>
      <sz val="10"/>
      <name val="Arial"/>
      <family val="2"/>
    </font>
    <font>
      <b/>
      <sz val="12"/>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6">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double">
        <color auto="1"/>
      </top>
      <bottom/>
      <diagonal/>
    </border>
    <border>
      <left/>
      <right/>
      <top/>
      <bottom style="thin">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double">
        <color auto="1"/>
      </bottom>
      <diagonal/>
    </border>
  </borders>
  <cellStyleXfs count="101">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23" fillId="0" borderId="0" applyNumberFormat="0" applyFill="0" applyBorder="0" applyAlignment="0" applyProtection="0"/>
    <xf numFmtId="0" fontId="10" fillId="3" borderId="0" applyNumberFormat="0" applyBorder="0" applyAlignment="0" applyProtection="0"/>
    <xf numFmtId="170" fontId="25" fillId="0" borderId="0">
      <alignment vertical="top"/>
    </xf>
    <xf numFmtId="0" fontId="11" fillId="20" borderId="1" applyNumberFormat="0" applyAlignment="0" applyProtection="0"/>
    <xf numFmtId="0" fontId="11" fillId="20" borderId="1" applyNumberFormat="0" applyAlignment="0" applyProtection="0"/>
    <xf numFmtId="0" fontId="19" fillId="0" borderId="2" applyNumberFormat="0" applyFill="0" applyAlignment="0" applyProtection="0"/>
    <xf numFmtId="0" fontId="12" fillId="21" borderId="3" applyNumberFormat="0" applyAlignment="0" applyProtection="0"/>
    <xf numFmtId="3" fontId="26" fillId="0" borderId="0" applyFill="0" applyBorder="0">
      <alignment horizontal="right" vertical="top"/>
    </xf>
    <xf numFmtId="168" fontId="26" fillId="0" borderId="0" applyFill="0" applyBorder="0">
      <alignment horizontal="right" vertical="top"/>
    </xf>
    <xf numFmtId="3" fontId="26" fillId="0" borderId="0" applyFill="0" applyBorder="0">
      <alignment horizontal="right" vertical="top"/>
    </xf>
    <xf numFmtId="169" fontId="25" fillId="0" borderId="0" applyFont="0" applyFill="0" applyBorder="0">
      <alignment horizontal="right" vertical="top"/>
    </xf>
    <xf numFmtId="171" fontId="26" fillId="0" borderId="0" applyFont="0" applyFill="0" applyBorder="0" applyAlignment="0" applyProtection="0">
      <alignment horizontal="right" vertical="top"/>
    </xf>
    <xf numFmtId="168" fontId="26" fillId="0" borderId="0">
      <alignment horizontal="right" vertical="top"/>
    </xf>
    <xf numFmtId="3" fontId="7" fillId="0" borderId="0" applyFont="0" applyFill="0" applyBorder="0" applyAlignment="0" applyProtection="0"/>
    <xf numFmtId="167" fontId="7" fillId="0" borderId="0" applyFont="0" applyFill="0" applyBorder="0" applyAlignment="0" applyProtection="0"/>
    <xf numFmtId="0" fontId="3" fillId="0" borderId="0" applyFont="0" applyFill="0" applyBorder="0" applyAlignment="0" applyProtection="0"/>
    <xf numFmtId="172" fontId="27"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8" fillId="7" borderId="1" applyNumberFormat="0" applyAlignment="0" applyProtection="0"/>
    <xf numFmtId="0" fontId="13" fillId="0" borderId="0" applyNumberFormat="0" applyFill="0" applyBorder="0" applyAlignment="0" applyProtection="0"/>
    <xf numFmtId="3" fontId="3" fillId="0" borderId="0" applyFont="0" applyFill="0" applyBorder="0" applyAlignment="0" applyProtection="0"/>
    <xf numFmtId="2" fontId="7" fillId="0" borderId="0" applyFont="0" applyFill="0" applyBorder="0" applyAlignment="0" applyProtection="0"/>
    <xf numFmtId="0" fontId="14"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7" borderId="1" applyNumberFormat="0" applyAlignment="0" applyProtection="0"/>
    <xf numFmtId="0" fontId="10" fillId="3" borderId="0" applyNumberFormat="0" applyBorder="0" applyAlignment="0" applyProtection="0"/>
    <xf numFmtId="0" fontId="19" fillId="0" borderId="2" applyNumberFormat="0" applyFill="0" applyAlignment="0" applyProtection="0"/>
    <xf numFmtId="166" fontId="3" fillId="0" borderId="0" applyFont="0" applyFill="0" applyBorder="0" applyAlignment="0" applyProtection="0"/>
    <xf numFmtId="0" fontId="20" fillId="22" borderId="0" applyNumberFormat="0" applyBorder="0" applyAlignment="0" applyProtection="0"/>
    <xf numFmtId="0" fontId="20" fillId="22" borderId="0" applyNumberFormat="0" applyBorder="0" applyAlignment="0" applyProtection="0"/>
    <xf numFmtId="0" fontId="7" fillId="0" borderId="0"/>
    <xf numFmtId="0" fontId="28" fillId="0" borderId="7" applyNumberFormat="0" applyFill="0" applyAlignment="0" applyProtection="0"/>
    <xf numFmtId="0" fontId="7" fillId="0" borderId="0"/>
    <xf numFmtId="1" fontId="25" fillId="0" borderId="0">
      <alignment vertical="top" wrapText="1"/>
    </xf>
    <xf numFmtId="1" fontId="29" fillId="0" borderId="0" applyFill="0" applyBorder="0" applyProtection="0"/>
    <xf numFmtId="1" fontId="28" fillId="0" borderId="0" applyFont="0" applyFill="0" applyBorder="0" applyProtection="0">
      <alignment vertical="center"/>
    </xf>
    <xf numFmtId="1" fontId="30" fillId="0" borderId="0">
      <alignment horizontal="right" vertical="top"/>
    </xf>
    <xf numFmtId="1" fontId="26" fillId="0" borderId="0" applyNumberFormat="0" applyFill="0" applyBorder="0">
      <alignment vertical="top"/>
    </xf>
    <xf numFmtId="0" fontId="31" fillId="0" borderId="0"/>
    <xf numFmtId="0" fontId="1" fillId="23" borderId="8" applyNumberFormat="0" applyFont="0" applyAlignment="0" applyProtection="0"/>
    <xf numFmtId="0" fontId="21" fillId="20" borderId="9" applyNumberFormat="0" applyAlignment="0" applyProtection="0"/>
    <xf numFmtId="164" fontId="7" fillId="0" borderId="0" applyFont="0" applyFill="0" applyBorder="0" applyAlignment="0" applyProtection="0"/>
    <xf numFmtId="0" fontId="21" fillId="20" borderId="9" applyNumberFormat="0" applyAlignment="0" applyProtection="0"/>
    <xf numFmtId="0" fontId="32" fillId="0" borderId="0"/>
    <xf numFmtId="2" fontId="7" fillId="0" borderId="0" applyFont="0" applyFill="0" applyBorder="0" applyProtection="0">
      <alignment horizontal="right"/>
    </xf>
    <xf numFmtId="2" fontId="7" fillId="0" borderId="0" applyFont="0" applyFill="0" applyBorder="0" applyProtection="0">
      <alignment horizontal="right"/>
    </xf>
    <xf numFmtId="0" fontId="6" fillId="0" borderId="10">
      <alignment horizontal="center"/>
    </xf>
    <xf numFmtId="49" fontId="26" fillId="0" borderId="0" applyFill="0" applyBorder="0" applyAlignment="0" applyProtection="0">
      <alignment vertical="top"/>
    </xf>
    <xf numFmtId="0" fontId="13" fillId="0" borderId="0" applyNumberFormat="0" applyFill="0" applyBorder="0" applyAlignment="0" applyProtection="0"/>
    <xf numFmtId="0" fontId="22" fillId="0" borderId="0" applyNumberFormat="0" applyFill="0" applyBorder="0" applyAlignment="0" applyProtection="0"/>
    <xf numFmtId="0" fontId="3" fillId="0" borderId="11" applyNumberFormat="0" applyFont="0" applyFill="0" applyAlignment="0" applyProtection="0"/>
    <xf numFmtId="2" fontId="3" fillId="0" borderId="0" applyFont="0" applyFill="0" applyBorder="0" applyAlignment="0" applyProtection="0"/>
    <xf numFmtId="0" fontId="23" fillId="0" borderId="0" applyNumberFormat="0" applyFill="0" applyBorder="0" applyAlignment="0" applyProtection="0"/>
    <xf numFmtId="1" fontId="33" fillId="0" borderId="0">
      <alignment vertical="top" wrapText="1"/>
    </xf>
  </cellStyleXfs>
  <cellXfs count="42">
    <xf numFmtId="0" fontId="0" fillId="0" borderId="0" xfId="0"/>
    <xf numFmtId="0" fontId="0" fillId="0" borderId="0" xfId="0" applyAlignment="1">
      <alignment horizontal="center"/>
    </xf>
    <xf numFmtId="0" fontId="7" fillId="0" borderId="0" xfId="79"/>
    <xf numFmtId="0" fontId="7" fillId="0" borderId="12" xfId="79" applyBorder="1" applyAlignment="1">
      <alignment horizontal="center" wrapText="1"/>
    </xf>
    <xf numFmtId="0" fontId="7" fillId="0" borderId="12" xfId="79" applyBorder="1"/>
    <xf numFmtId="0" fontId="7" fillId="0" borderId="12" xfId="79" quotePrefix="1" applyBorder="1" applyAlignment="1">
      <alignment horizontal="center"/>
    </xf>
    <xf numFmtId="0" fontId="36" fillId="0" borderId="0" xfId="79" applyFont="1"/>
    <xf numFmtId="165" fontId="36" fillId="0" borderId="0" xfId="79" applyNumberFormat="1" applyFont="1" applyAlignment="1">
      <alignment horizontal="center"/>
    </xf>
    <xf numFmtId="165" fontId="7" fillId="0" borderId="0" xfId="79" applyNumberFormat="1" applyAlignment="1">
      <alignment horizontal="center"/>
    </xf>
    <xf numFmtId="0" fontId="24" fillId="0" borderId="0" xfId="0" applyFont="1" applyAlignment="1">
      <alignment horizontal="center" vertical="center"/>
    </xf>
    <xf numFmtId="0" fontId="24" fillId="0" borderId="13" xfId="0" applyFont="1" applyBorder="1" applyAlignment="1">
      <alignment horizontal="center" vertical="center"/>
    </xf>
    <xf numFmtId="9" fontId="24" fillId="0" borderId="13" xfId="0" applyNumberFormat="1" applyFont="1" applyBorder="1" applyAlignment="1">
      <alignment horizontal="center" vertical="center"/>
    </xf>
    <xf numFmtId="0" fontId="24" fillId="0" borderId="14" xfId="0" applyFont="1" applyBorder="1" applyAlignment="1">
      <alignment horizontal="center" vertical="center"/>
    </xf>
    <xf numFmtId="9" fontId="24" fillId="0" borderId="14" xfId="0" applyNumberFormat="1" applyFont="1" applyBorder="1" applyAlignment="1">
      <alignment horizontal="center" vertical="center"/>
    </xf>
    <xf numFmtId="0" fontId="24" fillId="0" borderId="15" xfId="0" applyFont="1" applyBorder="1" applyAlignment="1">
      <alignment horizontal="center" vertical="center"/>
    </xf>
    <xf numFmtId="9" fontId="24" fillId="0" borderId="15" xfId="0" applyNumberFormat="1" applyFont="1" applyBorder="1" applyAlignment="1">
      <alignment horizontal="center" vertical="center"/>
    </xf>
    <xf numFmtId="0" fontId="24" fillId="0" borderId="16" xfId="0" applyFont="1" applyBorder="1" applyAlignment="1">
      <alignment horizontal="center" vertical="center"/>
    </xf>
    <xf numFmtId="0" fontId="7" fillId="0" borderId="0" xfId="0" applyFont="1" applyAlignment="1">
      <alignment horizontal="left"/>
    </xf>
    <xf numFmtId="0" fontId="7" fillId="0" borderId="17" xfId="0" applyFont="1" applyBorder="1"/>
    <xf numFmtId="0" fontId="0" fillId="0" borderId="18" xfId="0" applyBorder="1"/>
    <xf numFmtId="0" fontId="0" fillId="0" borderId="19" xfId="0" applyBorder="1"/>
    <xf numFmtId="0" fontId="0" fillId="0" borderId="20" xfId="0" applyBorder="1" applyAlignment="1">
      <alignment horizontal="center"/>
    </xf>
    <xf numFmtId="0" fontId="0" fillId="0" borderId="0"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xf>
    <xf numFmtId="10" fontId="0" fillId="0" borderId="0" xfId="0" applyNumberFormat="1" applyBorder="1" applyAlignment="1">
      <alignment horizontal="center"/>
    </xf>
    <xf numFmtId="0" fontId="0" fillId="0" borderId="21" xfId="0" applyBorder="1" applyAlignment="1">
      <alignment horizontal="center"/>
    </xf>
    <xf numFmtId="165" fontId="0" fillId="0" borderId="21" xfId="0" applyNumberFormat="1" applyBorder="1" applyAlignment="1">
      <alignment horizontal="center"/>
    </xf>
    <xf numFmtId="165" fontId="0" fillId="0" borderId="0" xfId="0" applyNumberFormat="1" applyBorder="1" applyAlignment="1">
      <alignment horizontal="center"/>
    </xf>
    <xf numFmtId="0" fontId="0" fillId="0" borderId="22" xfId="0" applyBorder="1" applyAlignment="1">
      <alignment horizontal="center"/>
    </xf>
    <xf numFmtId="10" fontId="0" fillId="0" borderId="23" xfId="0" applyNumberFormat="1" applyBorder="1" applyAlignment="1">
      <alignment horizontal="center"/>
    </xf>
    <xf numFmtId="165" fontId="0" fillId="0" borderId="24" xfId="0" applyNumberFormat="1" applyBorder="1" applyAlignment="1">
      <alignment horizontal="center"/>
    </xf>
    <xf numFmtId="0" fontId="0" fillId="0" borderId="0" xfId="79" applyFont="1"/>
    <xf numFmtId="0" fontId="24" fillId="0" borderId="16" xfId="0" applyFont="1" applyBorder="1" applyAlignment="1">
      <alignment horizontal="center" vertical="center" wrapText="1"/>
    </xf>
    <xf numFmtId="0" fontId="35"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22" xfId="0" applyFont="1" applyBorder="1" applyAlignment="1">
      <alignment horizontal="center" vertical="center" wrapText="1"/>
    </xf>
    <xf numFmtId="0" fontId="37" fillId="0" borderId="23" xfId="0" applyFont="1" applyBorder="1" applyAlignment="1">
      <alignment horizontal="center" vertical="center" wrapText="1"/>
    </xf>
    <xf numFmtId="0" fontId="37" fillId="0" borderId="24" xfId="0" applyFont="1" applyBorder="1" applyAlignment="1">
      <alignment horizontal="center" vertical="center" wrapText="1"/>
    </xf>
    <xf numFmtId="0" fontId="35" fillId="0" borderId="25" xfId="79" applyFont="1" applyBorder="1" applyAlignment="1">
      <alignment horizontal="center" vertical="center"/>
    </xf>
    <xf numFmtId="0" fontId="34" fillId="0" borderId="0" xfId="79" applyFont="1" applyAlignment="1">
      <alignment horizontal="justify"/>
    </xf>
  </cellXfs>
  <cellStyles count="101">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caché" xfId="45"/>
    <cellStyle name="Calcul" xfId="46" builtinId="22" customBuiltin="1"/>
    <cellStyle name="Calculation" xfId="47"/>
    <cellStyle name="Cellule liée" xfId="48" builtinId="24" customBuiltin="1"/>
    <cellStyle name="Check Cell" xfId="49"/>
    <cellStyle name="Comma(0)" xfId="50"/>
    <cellStyle name="Comma(3)" xfId="51"/>
    <cellStyle name="Comma[0]" xfId="52"/>
    <cellStyle name="Comma[1]" xfId="53"/>
    <cellStyle name="Comma[2]__" xfId="54"/>
    <cellStyle name="Comma[3]" xfId="55"/>
    <cellStyle name="Comma0" xfId="56"/>
    <cellStyle name="Currency0" xfId="57"/>
    <cellStyle name="Date" xfId="58"/>
    <cellStyle name="Dezimal_03-09-03" xfId="59"/>
    <cellStyle name="En-tête 1" xfId="60"/>
    <cellStyle name="En-tête 2" xfId="61"/>
    <cellStyle name="Entrée" xfId="62" builtinId="20" customBuiltin="1"/>
    <cellStyle name="Explanatory Text" xfId="63"/>
    <cellStyle name="Financier0" xfId="64"/>
    <cellStyle name="Fixed" xfId="65"/>
    <cellStyle name="Good" xfId="66"/>
    <cellStyle name="Heading 1" xfId="67"/>
    <cellStyle name="Heading 2" xfId="68"/>
    <cellStyle name="Heading 3" xfId="69"/>
    <cellStyle name="Heading 4" xfId="70"/>
    <cellStyle name="Input" xfId="71"/>
    <cellStyle name="Insatisfaisant" xfId="72" builtinId="27" customBuiltin="1"/>
    <cellStyle name="Linked Cell" xfId="73"/>
    <cellStyle name="Monétaire0" xfId="74"/>
    <cellStyle name="Neutral" xfId="75"/>
    <cellStyle name="Neutre" xfId="76" builtinId="28" customBuiltin="1"/>
    <cellStyle name="Normaali_Eduskuntavaalit" xfId="77"/>
    <cellStyle name="Normal" xfId="0" builtinId="0"/>
    <cellStyle name="Normal GHG whole table" xfId="78"/>
    <cellStyle name="Normal_US_france_taxtransfer" xfId="79"/>
    <cellStyle name="Normal-blank" xfId="80"/>
    <cellStyle name="Normal-bottom" xfId="81"/>
    <cellStyle name="Normal-center" xfId="82"/>
    <cellStyle name="Normal-droit" xfId="83"/>
    <cellStyle name="Normal-top" xfId="84"/>
    <cellStyle name="normální_Nove vystupy_DOPOCTENE" xfId="85"/>
    <cellStyle name="Note" xfId="86"/>
    <cellStyle name="Output" xfId="87"/>
    <cellStyle name="Pilkku_Esimerkkejä kaavioista.xls Kaavio 1" xfId="88"/>
    <cellStyle name="Sortie" xfId="89" builtinId="21" customBuiltin="1"/>
    <cellStyle name="Standard_Arbeitsdok. jpw - Vorabdruck98" xfId="90"/>
    <cellStyle name="Style 24" xfId="91"/>
    <cellStyle name="Style 25" xfId="92"/>
    <cellStyle name="style_col_headings" xfId="93"/>
    <cellStyle name="TEXT" xfId="94"/>
    <cellStyle name="Texte explicatif" xfId="95" builtinId="53" customBuiltin="1"/>
    <cellStyle name="Title" xfId="96"/>
    <cellStyle name="Total" xfId="97" builtinId="25" customBuiltin="1"/>
    <cellStyle name="Virgule fixe" xfId="98"/>
    <cellStyle name="Warning Text" xfId="99"/>
    <cellStyle name="Wrapped" xfId="10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externalLink" Target="externalLinks/externalLink2.xml"/><Relationship Id="rId6" Type="http://schemas.openxmlformats.org/officeDocument/2006/relationships/externalLink" Target="externalLinks/externalLink3.xml"/><Relationship Id="rId7" Type="http://schemas.openxmlformats.org/officeDocument/2006/relationships/externalLink" Target="externalLinks/externalLink4.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fr-FR"/>
              <a:t>Figure 13.1. T</a:t>
            </a:r>
            <a:r>
              <a:rPr lang="fr-FR" baseline="0"/>
              <a:t>ax revenues in rich countries</a:t>
            </a:r>
            <a:r>
              <a:rPr lang="fr-FR"/>
              <a:t>, 1870-2010</a:t>
            </a:r>
          </a:p>
        </c:rich>
      </c:tx>
      <c:layout>
        <c:manualLayout>
          <c:xMode val="edge"/>
          <c:yMode val="edge"/>
          <c:x val="0.198220691163604"/>
          <c:y val="0.0"/>
        </c:manualLayout>
      </c:layout>
      <c:overlay val="0"/>
      <c:spPr>
        <a:noFill/>
        <a:ln w="25400">
          <a:noFill/>
        </a:ln>
      </c:spPr>
    </c:title>
    <c:autoTitleDeleted val="0"/>
    <c:plotArea>
      <c:layout>
        <c:manualLayout>
          <c:layoutTarget val="inner"/>
          <c:xMode val="edge"/>
          <c:yMode val="edge"/>
          <c:x val="0.073394495412844"/>
          <c:y val="0.0593792172739541"/>
          <c:w val="0.89324437030859"/>
          <c:h val="0.766531713900135"/>
        </c:manualLayout>
      </c:layout>
      <c:lineChart>
        <c:grouping val="standard"/>
        <c:varyColors val="0"/>
        <c:ser>
          <c:idx val="1"/>
          <c:order val="0"/>
          <c:tx>
            <c:v>Sweden</c:v>
          </c:tx>
          <c:spPr>
            <a:ln w="25400">
              <a:solidFill>
                <a:srgbClr val="000000"/>
              </a:solidFill>
              <a:prstDash val="solid"/>
            </a:ln>
          </c:spPr>
          <c:marker>
            <c:symbol val="square"/>
            <c:size val="8"/>
            <c:spPr>
              <a:solidFill>
                <a:srgbClr val="000000"/>
              </a:solidFill>
              <a:ln>
                <a:solidFill>
                  <a:srgbClr val="000000"/>
                </a:solidFill>
                <a:prstDash val="solid"/>
              </a:ln>
            </c:spPr>
          </c:marker>
          <c:cat>
            <c:numRef>
              <c:f>'TS13.1'!$A$6:$A$20</c:f>
              <c:numCache>
                <c:formatCode>General</c:formatCode>
                <c:ptCount val="15"/>
                <c:pt idx="0">
                  <c:v>1870.0</c:v>
                </c:pt>
                <c:pt idx="1">
                  <c:v>1880.0</c:v>
                </c:pt>
                <c:pt idx="2">
                  <c:v>1890.0</c:v>
                </c:pt>
                <c:pt idx="3">
                  <c:v>1900.0</c:v>
                </c:pt>
                <c:pt idx="4">
                  <c:v>1910.0</c:v>
                </c:pt>
                <c:pt idx="5">
                  <c:v>1920.0</c:v>
                </c:pt>
                <c:pt idx="6">
                  <c:v>1930.0</c:v>
                </c:pt>
                <c:pt idx="7">
                  <c:v>1940.0</c:v>
                </c:pt>
                <c:pt idx="8">
                  <c:v>1950.0</c:v>
                </c:pt>
                <c:pt idx="9">
                  <c:v>1960.0</c:v>
                </c:pt>
                <c:pt idx="10">
                  <c:v>1970.0</c:v>
                </c:pt>
                <c:pt idx="11">
                  <c:v>1980.0</c:v>
                </c:pt>
                <c:pt idx="12">
                  <c:v>1990.0</c:v>
                </c:pt>
                <c:pt idx="13">
                  <c:v>2000.0</c:v>
                </c:pt>
                <c:pt idx="14">
                  <c:v>2010.0</c:v>
                </c:pt>
              </c:numCache>
            </c:numRef>
          </c:cat>
          <c:val>
            <c:numRef>
              <c:f>'TS13.1'!$D$6:$D$20</c:f>
              <c:numCache>
                <c:formatCode>0%</c:formatCode>
                <c:ptCount val="15"/>
                <c:pt idx="0">
                  <c:v>0.0777777777777778</c:v>
                </c:pt>
                <c:pt idx="1">
                  <c:v>0.0777777777777778</c:v>
                </c:pt>
                <c:pt idx="2">
                  <c:v>0.0955555555555555</c:v>
                </c:pt>
                <c:pt idx="3">
                  <c:v>0.0911111111111111</c:v>
                </c:pt>
                <c:pt idx="4">
                  <c:v>0.107407407407407</c:v>
                </c:pt>
                <c:pt idx="5">
                  <c:v>0.126111111111111</c:v>
                </c:pt>
                <c:pt idx="6">
                  <c:v>0.149444444444444</c:v>
                </c:pt>
                <c:pt idx="7">
                  <c:v>0.212368398206249</c:v>
                </c:pt>
                <c:pt idx="8">
                  <c:v>0.277370670288496</c:v>
                </c:pt>
                <c:pt idx="9">
                  <c:v>0.372305014620105</c:v>
                </c:pt>
                <c:pt idx="10">
                  <c:v>0.471123558778486</c:v>
                </c:pt>
                <c:pt idx="11">
                  <c:v>0.541538664731685</c:v>
                </c:pt>
                <c:pt idx="12">
                  <c:v>0.546333592486071</c:v>
                </c:pt>
                <c:pt idx="13">
                  <c:v>0.546403376137472</c:v>
                </c:pt>
                <c:pt idx="14">
                  <c:v>0.53628623474566</c:v>
                </c:pt>
              </c:numCache>
            </c:numRef>
          </c:val>
          <c:smooth val="0"/>
        </c:ser>
        <c:ser>
          <c:idx val="0"/>
          <c:order val="1"/>
          <c:tx>
            <c:v>France</c:v>
          </c:tx>
          <c:spPr>
            <a:ln w="25400">
              <a:solidFill>
                <a:srgbClr val="000000"/>
              </a:solidFill>
              <a:prstDash val="solid"/>
            </a:ln>
          </c:spPr>
          <c:marker>
            <c:symbol val="square"/>
            <c:size val="8"/>
            <c:spPr>
              <a:solidFill>
                <a:srgbClr val="FFFFFF"/>
              </a:solidFill>
              <a:ln>
                <a:solidFill>
                  <a:srgbClr val="000000"/>
                </a:solidFill>
                <a:prstDash val="solid"/>
              </a:ln>
            </c:spPr>
          </c:marker>
          <c:cat>
            <c:numRef>
              <c:f>'TS13.1'!$A$6:$A$20</c:f>
              <c:numCache>
                <c:formatCode>General</c:formatCode>
                <c:ptCount val="15"/>
                <c:pt idx="0">
                  <c:v>1870.0</c:v>
                </c:pt>
                <c:pt idx="1">
                  <c:v>1880.0</c:v>
                </c:pt>
                <c:pt idx="2">
                  <c:v>1890.0</c:v>
                </c:pt>
                <c:pt idx="3">
                  <c:v>1900.0</c:v>
                </c:pt>
                <c:pt idx="4">
                  <c:v>1910.0</c:v>
                </c:pt>
                <c:pt idx="5">
                  <c:v>1920.0</c:v>
                </c:pt>
                <c:pt idx="6">
                  <c:v>1930.0</c:v>
                </c:pt>
                <c:pt idx="7">
                  <c:v>1940.0</c:v>
                </c:pt>
                <c:pt idx="8">
                  <c:v>1950.0</c:v>
                </c:pt>
                <c:pt idx="9">
                  <c:v>1960.0</c:v>
                </c:pt>
                <c:pt idx="10">
                  <c:v>1970.0</c:v>
                </c:pt>
                <c:pt idx="11">
                  <c:v>1980.0</c:v>
                </c:pt>
                <c:pt idx="12">
                  <c:v>1990.0</c:v>
                </c:pt>
                <c:pt idx="13">
                  <c:v>2000.0</c:v>
                </c:pt>
                <c:pt idx="14">
                  <c:v>2010.0</c:v>
                </c:pt>
              </c:numCache>
            </c:numRef>
          </c:cat>
          <c:val>
            <c:numRef>
              <c:f>'TS13.1'!$E$6:$E$20</c:f>
              <c:numCache>
                <c:formatCode>0%</c:formatCode>
                <c:ptCount val="15"/>
                <c:pt idx="0">
                  <c:v>0.08</c:v>
                </c:pt>
                <c:pt idx="1">
                  <c:v>0.08</c:v>
                </c:pt>
                <c:pt idx="2">
                  <c:v>0.0884090341660371</c:v>
                </c:pt>
                <c:pt idx="3">
                  <c:v>0.0880109760507328</c:v>
                </c:pt>
                <c:pt idx="4">
                  <c:v>0.0757625479826573</c:v>
                </c:pt>
                <c:pt idx="5">
                  <c:v>0.138956979270702</c:v>
                </c:pt>
                <c:pt idx="6">
                  <c:v>0.187307607212448</c:v>
                </c:pt>
                <c:pt idx="7">
                  <c:v>0.21282256615234</c:v>
                </c:pt>
                <c:pt idx="8">
                  <c:v>0.310271867983018</c:v>
                </c:pt>
                <c:pt idx="9">
                  <c:v>0.352337970828711</c:v>
                </c:pt>
                <c:pt idx="10">
                  <c:v>0.38938893680191</c:v>
                </c:pt>
                <c:pt idx="11">
                  <c:v>0.462991199299562</c:v>
                </c:pt>
                <c:pt idx="12">
                  <c:v>0.483225831544601</c:v>
                </c:pt>
                <c:pt idx="13">
                  <c:v>0.493714476313915</c:v>
                </c:pt>
                <c:pt idx="14">
                  <c:v>0.493141482448937</c:v>
                </c:pt>
              </c:numCache>
            </c:numRef>
          </c:val>
          <c:smooth val="0"/>
        </c:ser>
        <c:ser>
          <c:idx val="2"/>
          <c:order val="2"/>
          <c:tx>
            <c:v>U.K.</c:v>
          </c:tx>
          <c:spPr>
            <a:ln w="25400">
              <a:solidFill>
                <a:srgbClr val="000000"/>
              </a:solidFill>
              <a:prstDash val="solid"/>
            </a:ln>
          </c:spPr>
          <c:marker>
            <c:symbol val="triangle"/>
            <c:size val="8"/>
            <c:spPr>
              <a:solidFill>
                <a:srgbClr val="000000"/>
              </a:solidFill>
              <a:ln>
                <a:solidFill>
                  <a:srgbClr val="000000"/>
                </a:solidFill>
                <a:prstDash val="solid"/>
              </a:ln>
            </c:spPr>
          </c:marker>
          <c:val>
            <c:numRef>
              <c:f>'TS13.1'!$C$6:$C$20</c:f>
              <c:numCache>
                <c:formatCode>0%</c:formatCode>
                <c:ptCount val="15"/>
                <c:pt idx="0">
                  <c:v>0.075</c:v>
                </c:pt>
                <c:pt idx="1">
                  <c:v>0.0888888888888889</c:v>
                </c:pt>
                <c:pt idx="2">
                  <c:v>0.0844444444444444</c:v>
                </c:pt>
                <c:pt idx="3">
                  <c:v>0.0972222222222222</c:v>
                </c:pt>
                <c:pt idx="4">
                  <c:v>0.107777777777778</c:v>
                </c:pt>
                <c:pt idx="5">
                  <c:v>0.213888888888889</c:v>
                </c:pt>
                <c:pt idx="6">
                  <c:v>0.205555555555556</c:v>
                </c:pt>
                <c:pt idx="7">
                  <c:v>0.295</c:v>
                </c:pt>
                <c:pt idx="8">
                  <c:v>0.36196644943632</c:v>
                </c:pt>
                <c:pt idx="9">
                  <c:v>0.354623235113651</c:v>
                </c:pt>
                <c:pt idx="10">
                  <c:v>0.376036770882488</c:v>
                </c:pt>
                <c:pt idx="11">
                  <c:v>0.406415437163963</c:v>
                </c:pt>
                <c:pt idx="12">
                  <c:v>0.379970127995403</c:v>
                </c:pt>
                <c:pt idx="13">
                  <c:v>0.395613052045935</c:v>
                </c:pt>
                <c:pt idx="14">
                  <c:v>0.400905327607167</c:v>
                </c:pt>
              </c:numCache>
            </c:numRef>
          </c:val>
          <c:smooth val="0"/>
        </c:ser>
        <c:ser>
          <c:idx val="3"/>
          <c:order val="3"/>
          <c:tx>
            <c:v>U.S.</c:v>
          </c:tx>
          <c:spPr>
            <a:ln w="12700">
              <a:solidFill>
                <a:srgbClr val="000000"/>
              </a:solidFill>
              <a:prstDash val="solid"/>
            </a:ln>
          </c:spPr>
          <c:marker>
            <c:symbol val="circle"/>
            <c:size val="8"/>
            <c:spPr>
              <a:solidFill>
                <a:srgbClr val="FFFFFF"/>
              </a:solidFill>
              <a:ln>
                <a:solidFill>
                  <a:srgbClr val="000000"/>
                </a:solidFill>
                <a:prstDash val="solid"/>
              </a:ln>
            </c:spPr>
          </c:marker>
          <c:val>
            <c:numRef>
              <c:f>'TS13.1'!$B$6:$B$20</c:f>
              <c:numCache>
                <c:formatCode>0%</c:formatCode>
                <c:ptCount val="15"/>
                <c:pt idx="0">
                  <c:v>0.0662222222222222</c:v>
                </c:pt>
                <c:pt idx="1">
                  <c:v>0.0612222222222222</c:v>
                </c:pt>
                <c:pt idx="2">
                  <c:v>0.0662222222222222</c:v>
                </c:pt>
                <c:pt idx="3">
                  <c:v>0.0612222222222222</c:v>
                </c:pt>
                <c:pt idx="4">
                  <c:v>0.0721</c:v>
                </c:pt>
                <c:pt idx="5">
                  <c:v>0.112077777777778</c:v>
                </c:pt>
                <c:pt idx="6">
                  <c:v>0.165588888888889</c:v>
                </c:pt>
                <c:pt idx="7">
                  <c:v>0.238488888888889</c:v>
                </c:pt>
                <c:pt idx="8">
                  <c:v>0.2691</c:v>
                </c:pt>
                <c:pt idx="9">
                  <c:v>0.284144444444444</c:v>
                </c:pt>
                <c:pt idx="10">
                  <c:v>0.297166666666667</c:v>
                </c:pt>
                <c:pt idx="11">
                  <c:v>0.3073</c:v>
                </c:pt>
                <c:pt idx="12">
                  <c:v>0.306533333333333</c:v>
                </c:pt>
                <c:pt idx="13">
                  <c:v>0.300839506172839</c:v>
                </c:pt>
                <c:pt idx="14">
                  <c:v>0.3085</c:v>
                </c:pt>
              </c:numCache>
            </c:numRef>
          </c:val>
          <c:smooth val="0"/>
        </c:ser>
        <c:dLbls>
          <c:showLegendKey val="0"/>
          <c:showVal val="0"/>
          <c:showCatName val="0"/>
          <c:showSerName val="0"/>
          <c:showPercent val="0"/>
          <c:showBubbleSize val="0"/>
        </c:dLbls>
        <c:marker val="1"/>
        <c:smooth val="0"/>
        <c:axId val="-2141048040"/>
        <c:axId val="-2140222008"/>
      </c:lineChart>
      <c:catAx>
        <c:axId val="-2141048040"/>
        <c:scaling>
          <c:orientation val="minMax"/>
        </c:scaling>
        <c:delete val="0"/>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Total tax revenues were less than 10% of national income in rich countries until 1900-1910; they represent between 30% and 55% of national income in 2000-2010. </a:t>
                </a:r>
                <a:r>
                  <a:rPr lang="en-US" sz="1100" b="0" i="0" u="none" strike="noStrike" baseline="0">
                    <a:solidFill>
                      <a:srgbClr val="000000"/>
                    </a:solidFill>
                    <a:latin typeface="Arial"/>
                    <a:ea typeface="Calibri"/>
                    <a:cs typeface="Arial"/>
                  </a:rPr>
                  <a:t>Sources and series: see piketty.pse.ens.fr/capital21c.  </a:t>
                </a:r>
              </a:p>
            </c:rich>
          </c:tx>
          <c:layout>
            <c:manualLayout>
              <c:xMode val="edge"/>
              <c:yMode val="edge"/>
              <c:x val="0.129274387576553"/>
              <c:y val="0.897435801943676"/>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2140222008"/>
        <c:crosses val="autoZero"/>
        <c:auto val="0"/>
        <c:lblAlgn val="ctr"/>
        <c:lblOffset val="100"/>
        <c:tickLblSkip val="2"/>
        <c:tickMarkSkip val="2"/>
        <c:noMultiLvlLbl val="0"/>
      </c:catAx>
      <c:valAx>
        <c:axId val="-2140222008"/>
        <c:scaling>
          <c:orientation val="minMax"/>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Total</a:t>
                </a:r>
                <a:r>
                  <a:rPr lang="fr-FR" baseline="0"/>
                  <a:t> tax revenues (% national income</a:t>
                </a:r>
                <a:r>
                  <a:rPr lang="fr-FR"/>
                  <a:t>)</a:t>
                </a:r>
              </a:p>
            </c:rich>
          </c:tx>
          <c:layout>
            <c:manualLayout>
              <c:xMode val="edge"/>
              <c:yMode val="edge"/>
              <c:x val="0.0"/>
              <c:y val="0.192654642831808"/>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2141048040"/>
        <c:crosses val="autoZero"/>
        <c:crossBetween val="midCat"/>
      </c:valAx>
      <c:spPr>
        <a:noFill/>
        <a:ln w="12700">
          <a:solidFill>
            <a:srgbClr val="808080"/>
          </a:solidFill>
          <a:prstDash val="solid"/>
        </a:ln>
      </c:spPr>
    </c:plotArea>
    <c:legend>
      <c:legendPos val="r"/>
      <c:layout>
        <c:manualLayout>
          <c:xMode val="edge"/>
          <c:yMode val="edge"/>
          <c:x val="0.177777777777778"/>
          <c:y val="0.119638752926154"/>
          <c:w val="0.186111111111111"/>
          <c:h val="0.392776477264666"/>
        </c:manualLayout>
      </c:layout>
      <c:overlay val="0"/>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8740157499999996" right="0.78740157499999996" top="0.984251969" bottom="0.984251969" header="0.5" footer="0.5"/>
  <pageSetup paperSize="9"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0.53075</cdr:x>
      <cdr:y>0.49825</cdr:y>
    </cdr:from>
    <cdr:to>
      <cdr:x>0.5435</cdr:x>
      <cdr:y>0.53175</cdr:y>
    </cdr:to>
    <cdr:sp macro="" textlink="">
      <cdr:nvSpPr>
        <cdr:cNvPr id="1025" name="Text Box 1"/>
        <cdr:cNvSpPr txBox="1">
          <a:spLocks xmlns:a="http://schemas.openxmlformats.org/drawingml/2006/main" noChangeArrowheads="1"/>
        </cdr:cNvSpPr>
      </cdr:nvSpPr>
      <cdr:spPr bwMode="auto">
        <a:xfrm xmlns:a="http://schemas.openxmlformats.org/drawingml/2006/main">
          <a:off x="4849134" y="2828856"/>
          <a:ext cx="114204" cy="18633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fr-FR" sz="1000" b="0" i="0" u="none" strike="noStrike" baseline="0">
              <a:solidFill>
                <a:srgbClr val="000000"/>
              </a:solidFill>
              <a:latin typeface="Arial"/>
              <a:cs typeface="Arial"/>
            </a:rPr>
            <a:t>,</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AppData/Roaming/Microsoft/Excel/https::nowa.nuff.ox.ac.uk:senate%20poverty%20response/pov%20response/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iketty2013Capital21c/VersionJuillet2013/xls/https::nowa.nuff.ox.ac.uk:senate%20poverty%20response/pov%20response/minimum%20wag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piketty/Dropbox/WorldWealth/Work/CapitalIsBack/Germany.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4a"/>
      <sheetName val="TableDE15a"/>
      <sheetName val="G-Beta (2)"/>
      <sheetName val="G-Beta (5)"/>
      <sheetName val="G-Beta (6)"/>
      <sheetName val="G-Beta (7)"/>
      <sheetName val="G-Beta (8)"/>
      <sheetName val="G-Beta (9)"/>
      <sheetName val="G-Beta (10)"/>
      <sheetName val="G-Beta (11)"/>
      <sheetName val="DataDE1"/>
      <sheetName val="DateDE1b"/>
      <sheetName val="DataDE1c"/>
      <sheetName val="DataDE2"/>
      <sheetName val="DataDE2b"/>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9"/>
  <sheetViews>
    <sheetView workbookViewId="0">
      <selection activeCell="A5" sqref="A5"/>
    </sheetView>
  </sheetViews>
  <sheetFormatPr baseColWidth="10" defaultColWidth="8.83203125" defaultRowHeight="12" x14ac:dyDescent="0"/>
  <cols>
    <col min="1" max="1" width="20.83203125" customWidth="1"/>
    <col min="2" max="5" width="15.83203125" customWidth="1"/>
    <col min="6" max="6" width="11.5" customWidth="1"/>
  </cols>
  <sheetData>
    <row r="1" spans="1:11" ht="13" thickBot="1"/>
    <row r="2" spans="1:11" ht="19.75" customHeight="1" thickTop="1">
      <c r="A2" s="34" t="s">
        <v>28</v>
      </c>
      <c r="B2" s="35"/>
      <c r="C2" s="35"/>
      <c r="D2" s="35"/>
      <c r="E2" s="36"/>
    </row>
    <row r="3" spans="1:11" ht="19.75" customHeight="1" thickBot="1">
      <c r="A3" s="37"/>
      <c r="B3" s="38"/>
      <c r="C3" s="38"/>
      <c r="D3" s="38"/>
      <c r="E3" s="39"/>
    </row>
    <row r="4" spans="1:11" ht="19.75" customHeight="1" thickTop="1" thickBot="1">
      <c r="A4" s="9"/>
      <c r="B4" s="9"/>
      <c r="C4" s="9"/>
      <c r="D4" s="9"/>
      <c r="E4" s="9"/>
      <c r="G4" s="18" t="s">
        <v>21</v>
      </c>
      <c r="H4" s="19"/>
      <c r="I4" s="19"/>
      <c r="J4" s="19"/>
      <c r="K4" s="20"/>
    </row>
    <row r="5" spans="1:11" ht="60" customHeight="1" thickTop="1" thickBot="1">
      <c r="A5" s="33" t="s">
        <v>27</v>
      </c>
      <c r="B5" s="16" t="s">
        <v>17</v>
      </c>
      <c r="C5" s="16" t="s">
        <v>18</v>
      </c>
      <c r="D5" s="16" t="s">
        <v>3</v>
      </c>
      <c r="E5" s="16" t="s">
        <v>4</v>
      </c>
      <c r="G5" s="21" t="s">
        <v>0</v>
      </c>
      <c r="H5" s="22" t="s">
        <v>1</v>
      </c>
      <c r="I5" s="22" t="s">
        <v>2</v>
      </c>
      <c r="J5" s="22" t="s">
        <v>3</v>
      </c>
      <c r="K5" s="23" t="s">
        <v>4</v>
      </c>
    </row>
    <row r="6" spans="1:11" ht="19.75" customHeight="1" thickTop="1">
      <c r="A6" s="10">
        <v>1870</v>
      </c>
      <c r="B6" s="11">
        <f>B7+0.005</f>
        <v>6.6222222222222224E-2</v>
      </c>
      <c r="C6" s="11">
        <f>AVERAGE(I$8:I$17)/0.9</f>
        <v>7.4999999999999997E-2</v>
      </c>
      <c r="D6" s="11">
        <f>D7</f>
        <v>7.7777777777777779E-2</v>
      </c>
      <c r="E6" s="11">
        <f>AVERAGE(K$8:K$17)</f>
        <v>0.08</v>
      </c>
      <c r="G6" s="21">
        <v>1868</v>
      </c>
      <c r="H6" s="24"/>
      <c r="I6" s="25">
        <v>7.3999999999999996E-2</v>
      </c>
      <c r="J6" s="25"/>
      <c r="K6" s="26"/>
    </row>
    <row r="7" spans="1:11" ht="19.75" customHeight="1">
      <c r="A7" s="12">
        <v>1880</v>
      </c>
      <c r="B7" s="13">
        <f>B9</f>
        <v>6.122222222222222E-2</v>
      </c>
      <c r="C7" s="13">
        <f>AVERAGE(I$18:I$27)/0.9</f>
        <v>8.8888888888888892E-2</v>
      </c>
      <c r="D7" s="13">
        <f>AVERAGE(J$18:J$27)/0.9</f>
        <v>7.7777777777777779E-2</v>
      </c>
      <c r="E7" s="13">
        <f>AVERAGE(K$18:K$27)</f>
        <v>0.08</v>
      </c>
      <c r="G7" s="21">
        <v>1869</v>
      </c>
      <c r="H7" s="24"/>
      <c r="I7" s="25"/>
      <c r="J7" s="25"/>
      <c r="K7" s="26"/>
    </row>
    <row r="8" spans="1:11" ht="19.75" customHeight="1">
      <c r="A8" s="12">
        <v>1890</v>
      </c>
      <c r="B8" s="13">
        <f>B9+0.005</f>
        <v>6.6222222222222224E-2</v>
      </c>
      <c r="C8" s="13">
        <f>AVERAGE(I$28:I$37)/0.9</f>
        <v>8.4444444444444447E-2</v>
      </c>
      <c r="D8" s="13">
        <f>AVERAGE(J$28:J$37)/0.9</f>
        <v>9.5555555555555546E-2</v>
      </c>
      <c r="E8" s="13">
        <f>AVERAGE(K$28:K$37)</f>
        <v>8.8409034166037112E-2</v>
      </c>
      <c r="G8" s="21">
        <v>1870</v>
      </c>
      <c r="H8" s="24"/>
      <c r="I8" s="25"/>
      <c r="J8" s="25"/>
      <c r="K8" s="27">
        <v>0.08</v>
      </c>
    </row>
    <row r="9" spans="1:11" ht="19.75" customHeight="1">
      <c r="A9" s="12">
        <v>1900</v>
      </c>
      <c r="B9" s="13">
        <f>AVERAGE(H$38:H$47)/0.9</f>
        <v>6.122222222222222E-2</v>
      </c>
      <c r="C9" s="13">
        <f>AVERAGE(I$38:I$47)/0.9</f>
        <v>9.722222222222221E-2</v>
      </c>
      <c r="D9" s="13">
        <f>AVERAGE(J$38:J$47)/0.9</f>
        <v>9.1111111111111115E-2</v>
      </c>
      <c r="E9" s="13">
        <f>AVERAGE(K$38:K$47)</f>
        <v>8.801097605073277E-2</v>
      </c>
      <c r="G9" s="21">
        <v>1871</v>
      </c>
      <c r="H9" s="24"/>
      <c r="I9" s="25"/>
      <c r="J9" s="25"/>
      <c r="K9" s="27"/>
    </row>
    <row r="10" spans="1:11" ht="19.75" customHeight="1">
      <c r="A10" s="12">
        <v>1910</v>
      </c>
      <c r="B10" s="13">
        <f>AVERAGE(H$48:H$57)/0.9</f>
        <v>7.2099999999999984E-2</v>
      </c>
      <c r="C10" s="13">
        <f>AVERAGE(I$48:I$57)/0.9</f>
        <v>0.10777777777777778</v>
      </c>
      <c r="D10" s="13">
        <f>AVERAGE(J$48:J$57)/0.9</f>
        <v>0.1074074074074074</v>
      </c>
      <c r="E10" s="13">
        <f>AVERAGE(K$48:K$57)</f>
        <v>7.5762547982657275E-2</v>
      </c>
      <c r="G10" s="21">
        <v>1872</v>
      </c>
      <c r="H10" s="24"/>
      <c r="I10" s="25">
        <v>6.8000000000000005E-2</v>
      </c>
      <c r="J10" s="25"/>
      <c r="K10" s="27"/>
    </row>
    <row r="11" spans="1:11" ht="19.75" customHeight="1">
      <c r="A11" s="12">
        <v>1920</v>
      </c>
      <c r="B11" s="13">
        <f>AVERAGE(H$58:H$67)/0.9</f>
        <v>0.11207777777777776</v>
      </c>
      <c r="C11" s="13">
        <f>AVERAGE(I$58:I$67)/0.9</f>
        <v>0.21388888888888888</v>
      </c>
      <c r="D11" s="13">
        <f>AVERAGE(J$58:J$67)/0.9</f>
        <v>0.12611111111111109</v>
      </c>
      <c r="E11" s="13">
        <f>AVERAGE(K$58:K$67)</f>
        <v>0.13895697927070211</v>
      </c>
      <c r="G11" s="21">
        <v>1873</v>
      </c>
      <c r="H11" s="24"/>
      <c r="I11" s="25"/>
      <c r="J11" s="25"/>
      <c r="K11" s="27"/>
    </row>
    <row r="12" spans="1:11" ht="19.75" customHeight="1">
      <c r="A12" s="12">
        <v>1930</v>
      </c>
      <c r="B12" s="13">
        <f>AVERAGE(H$68:H$77)/0.9</f>
        <v>0.16558888888888887</v>
      </c>
      <c r="C12" s="13">
        <f>AVERAGE(I$68:I$77)/0.9</f>
        <v>0.20555555555555555</v>
      </c>
      <c r="D12" s="13">
        <f>AVERAGE(J$68:J$77)/0.9</f>
        <v>0.14944444444444446</v>
      </c>
      <c r="E12" s="13">
        <f>AVERAGE(K$68:K$77)</f>
        <v>0.18730760721244813</v>
      </c>
      <c r="G12" s="21">
        <v>1874</v>
      </c>
      <c r="H12" s="24"/>
      <c r="I12" s="25"/>
      <c r="J12" s="25"/>
      <c r="K12" s="27"/>
    </row>
    <row r="13" spans="1:11" ht="19.75" customHeight="1">
      <c r="A13" s="12">
        <v>1940</v>
      </c>
      <c r="B13" s="13">
        <f>AVERAGE(H$78:H$87)/0.9</f>
        <v>0.23848888888888889</v>
      </c>
      <c r="C13" s="13">
        <f>AVERAGE(I$78:I$87)/0.9</f>
        <v>0.29499999999999993</v>
      </c>
      <c r="D13" s="13">
        <f>AVERAGE(J$78:J$87)/0.9</f>
        <v>0.21236839820624892</v>
      </c>
      <c r="E13" s="13">
        <f>AVERAGE(K$78:K$87)</f>
        <v>0.21282256615234033</v>
      </c>
      <c r="G13" s="21">
        <v>1875</v>
      </c>
      <c r="H13" s="24"/>
      <c r="I13" s="28">
        <v>6.7000000000000004E-2</v>
      </c>
      <c r="J13" s="25"/>
      <c r="K13" s="27"/>
    </row>
    <row r="14" spans="1:11" ht="19.75" customHeight="1">
      <c r="A14" s="12">
        <v>1950</v>
      </c>
      <c r="B14" s="13">
        <f>AVERAGE(H$88:H$97)/0.9</f>
        <v>0.26910000000000001</v>
      </c>
      <c r="C14" s="13">
        <f>AVERAGE(I$88:I$97)/0.9</f>
        <v>0.36196644943632028</v>
      </c>
      <c r="D14" s="13">
        <f>AVERAGE(J$88:J$97)/0.9</f>
        <v>0.27737067028849594</v>
      </c>
      <c r="E14" s="13">
        <f>AVERAGE(K$88:K$97)</f>
        <v>0.31027186798301809</v>
      </c>
      <c r="G14" s="21">
        <v>1876</v>
      </c>
      <c r="H14" s="24"/>
      <c r="I14" s="25"/>
      <c r="J14" s="25"/>
      <c r="K14" s="27"/>
    </row>
    <row r="15" spans="1:11" ht="19.75" customHeight="1">
      <c r="A15" s="12">
        <v>1960</v>
      </c>
      <c r="B15" s="13">
        <f>AVERAGE(H$98:H$107)/0.9</f>
        <v>0.28414444444444437</v>
      </c>
      <c r="C15" s="13">
        <f>AVERAGE(I$98:I$107)/0.9</f>
        <v>0.35462323511365096</v>
      </c>
      <c r="D15" s="13">
        <f>AVERAGE(J$98:J$107)/0.9</f>
        <v>0.37230501462010468</v>
      </c>
      <c r="E15" s="13">
        <f>AVERAGE(K$98:K$107)</f>
        <v>0.35233797082871077</v>
      </c>
      <c r="G15" s="21">
        <v>1877</v>
      </c>
      <c r="H15" s="24"/>
      <c r="I15" s="25"/>
      <c r="J15" s="25"/>
      <c r="K15" s="27"/>
    </row>
    <row r="16" spans="1:11" ht="19.75" customHeight="1">
      <c r="A16" s="12">
        <v>1970</v>
      </c>
      <c r="B16" s="13">
        <f>AVERAGE(H$108:H$117)/0.9</f>
        <v>0.29716666666666675</v>
      </c>
      <c r="C16" s="13">
        <f>AVERAGE(I$108:I$117)/0.9</f>
        <v>0.37603677088248821</v>
      </c>
      <c r="D16" s="13">
        <f>AVERAGE(J$108:J$117)/0.9</f>
        <v>0.47112355877848555</v>
      </c>
      <c r="E16" s="13">
        <f>AVERAGE(K$108:K$117)</f>
        <v>0.38938893680191</v>
      </c>
      <c r="G16" s="21">
        <v>1878</v>
      </c>
      <c r="H16" s="24"/>
      <c r="I16" s="25"/>
      <c r="J16" s="25"/>
      <c r="K16" s="27"/>
    </row>
    <row r="17" spans="1:11" ht="19.75" customHeight="1">
      <c r="A17" s="12">
        <v>1980</v>
      </c>
      <c r="B17" s="13">
        <f>AVERAGE(H$118:H$127)/0.9</f>
        <v>0.30729999999999996</v>
      </c>
      <c r="C17" s="13">
        <f>AVERAGE(I$118:I$127)/0.9</f>
        <v>0.40641543716396306</v>
      </c>
      <c r="D17" s="13">
        <f>AVERAGE(J$118:J$127)/0.9</f>
        <v>0.54153866473168522</v>
      </c>
      <c r="E17" s="13">
        <f>AVERAGE(K$118:K$127)</f>
        <v>0.4629911992995619</v>
      </c>
      <c r="G17" s="21">
        <v>1879</v>
      </c>
      <c r="H17" s="24"/>
      <c r="I17" s="25"/>
      <c r="J17" s="25"/>
      <c r="K17" s="27"/>
    </row>
    <row r="18" spans="1:11" ht="19.75" customHeight="1">
      <c r="A18" s="12">
        <v>1990</v>
      </c>
      <c r="B18" s="13">
        <f>AVERAGE(H$128:H$137)/0.9</f>
        <v>0.30653333333333332</v>
      </c>
      <c r="C18" s="13">
        <f>AVERAGE(I$128:I$137)/0.9</f>
        <v>0.37997012799540331</v>
      </c>
      <c r="D18" s="13">
        <f>AVERAGE(J$128:J$137)/0.9</f>
        <v>0.5463335924860715</v>
      </c>
      <c r="E18" s="13">
        <f>AVERAGE(K$128:K$137)</f>
        <v>0.48322583154460086</v>
      </c>
      <c r="G18" s="21">
        <v>1880</v>
      </c>
      <c r="H18" s="24"/>
      <c r="I18" s="25">
        <v>7.4999999999999997E-2</v>
      </c>
      <c r="J18" s="25">
        <v>7.0000000000000007E-2</v>
      </c>
      <c r="K18" s="27">
        <v>0.08</v>
      </c>
    </row>
    <row r="19" spans="1:11" ht="19.75" customHeight="1">
      <c r="A19" s="12">
        <v>2000</v>
      </c>
      <c r="B19" s="13">
        <f>AVERAGE(H$138:H$147)/0.9</f>
        <v>0.30083950617283944</v>
      </c>
      <c r="C19" s="13">
        <f>AVERAGE(I$138:I$147)/0.9</f>
        <v>0.39561305204593494</v>
      </c>
      <c r="D19" s="13">
        <f>AVERAGE(J$138:J$147)/0.9</f>
        <v>0.54640337613747225</v>
      </c>
      <c r="E19" s="13">
        <f>AVERAGE(K$138:K$147)</f>
        <v>0.4937144763139153</v>
      </c>
      <c r="G19" s="21">
        <v>1881</v>
      </c>
      <c r="H19" s="24"/>
      <c r="I19" s="25"/>
      <c r="J19" s="25"/>
      <c r="K19" s="27"/>
    </row>
    <row r="20" spans="1:11" ht="19.75" customHeight="1" thickBot="1">
      <c r="A20" s="14">
        <v>2010</v>
      </c>
      <c r="B20" s="15">
        <f>AVERAGE(H$145:H$146)/0.9</f>
        <v>0.3085</v>
      </c>
      <c r="C20" s="15">
        <f>AVERAGE(I$145:I$146)/0.9</f>
        <v>0.40090532760716713</v>
      </c>
      <c r="D20" s="15">
        <f>AVERAGE(J$145:J$146)/0.9</f>
        <v>0.53628623474565984</v>
      </c>
      <c r="E20" s="15">
        <f>AVERAGE(K$145:K$146)</f>
        <v>0.49314148244893685</v>
      </c>
      <c r="G20" s="21">
        <v>1882</v>
      </c>
      <c r="H20" s="24"/>
      <c r="I20" s="25"/>
      <c r="J20" s="25"/>
      <c r="K20" s="27"/>
    </row>
    <row r="21" spans="1:11" ht="19.75" customHeight="1" thickTop="1">
      <c r="A21" s="9"/>
      <c r="B21" s="9"/>
      <c r="C21" s="9"/>
      <c r="D21" s="9"/>
      <c r="E21" s="9"/>
      <c r="G21" s="21">
        <v>1883</v>
      </c>
      <c r="H21" s="24"/>
      <c r="I21" s="25"/>
      <c r="J21" s="25"/>
      <c r="K21" s="27"/>
    </row>
    <row r="22" spans="1:11" ht="19.75" customHeight="1">
      <c r="A22" s="9"/>
      <c r="B22" s="9"/>
      <c r="C22" s="9"/>
      <c r="D22" s="9"/>
      <c r="E22" s="9"/>
      <c r="G22" s="21">
        <v>1884</v>
      </c>
      <c r="H22" s="24"/>
      <c r="I22" s="25"/>
      <c r="J22" s="25"/>
      <c r="K22" s="27"/>
    </row>
    <row r="23" spans="1:11" ht="19.75" customHeight="1">
      <c r="A23" s="9"/>
      <c r="B23" s="9"/>
      <c r="C23" s="9"/>
      <c r="D23" s="9"/>
      <c r="E23" s="9"/>
      <c r="G23" s="21">
        <v>1885</v>
      </c>
      <c r="H23" s="24"/>
      <c r="I23" s="25">
        <v>8.5000000000000006E-2</v>
      </c>
      <c r="J23" s="25"/>
      <c r="K23" s="27"/>
    </row>
    <row r="24" spans="1:11" ht="19.75" customHeight="1">
      <c r="A24" s="9"/>
      <c r="B24" s="9"/>
      <c r="C24" s="9"/>
      <c r="D24" s="9"/>
      <c r="E24" s="9"/>
      <c r="G24" s="21">
        <v>1886</v>
      </c>
      <c r="H24" s="24"/>
      <c r="I24" s="25"/>
      <c r="J24" s="25"/>
      <c r="K24" s="27"/>
    </row>
    <row r="25" spans="1:11">
      <c r="G25" s="21">
        <v>1887</v>
      </c>
      <c r="H25" s="24"/>
      <c r="I25" s="25"/>
      <c r="J25" s="25"/>
      <c r="K25" s="27"/>
    </row>
    <row r="26" spans="1:11">
      <c r="G26" s="21">
        <v>1888</v>
      </c>
      <c r="H26" s="24"/>
      <c r="I26" s="25"/>
      <c r="J26" s="25"/>
      <c r="K26" s="27"/>
    </row>
    <row r="27" spans="1:11">
      <c r="G27" s="21">
        <v>1889</v>
      </c>
      <c r="H27" s="24"/>
      <c r="I27" s="25"/>
      <c r="J27" s="25"/>
      <c r="K27" s="27"/>
    </row>
    <row r="28" spans="1:11">
      <c r="G28" s="21">
        <v>1890</v>
      </c>
      <c r="H28" s="24"/>
      <c r="I28" s="25">
        <v>7.3999999999999996E-2</v>
      </c>
      <c r="J28" s="25">
        <v>8.5999999999999993E-2</v>
      </c>
      <c r="K28" s="27">
        <v>0.08</v>
      </c>
    </row>
    <row r="29" spans="1:11">
      <c r="G29" s="21">
        <v>1891</v>
      </c>
      <c r="H29" s="24"/>
      <c r="I29" s="25"/>
      <c r="J29" s="25"/>
      <c r="K29" s="26"/>
    </row>
    <row r="30" spans="1:11">
      <c r="G30" s="21">
        <v>1892</v>
      </c>
      <c r="H30" s="24"/>
      <c r="I30" s="25"/>
      <c r="J30" s="25"/>
      <c r="K30" s="26"/>
    </row>
    <row r="31" spans="1:11">
      <c r="G31" s="21">
        <v>1893</v>
      </c>
      <c r="H31" s="24"/>
      <c r="I31" s="25"/>
      <c r="J31" s="25"/>
      <c r="K31" s="26"/>
    </row>
    <row r="32" spans="1:11">
      <c r="G32" s="21">
        <v>1894</v>
      </c>
      <c r="H32" s="24"/>
      <c r="I32" s="25"/>
      <c r="J32" s="25"/>
      <c r="K32" s="26"/>
    </row>
    <row r="33" spans="7:11">
      <c r="G33" s="21">
        <v>1895</v>
      </c>
      <c r="H33" s="24"/>
      <c r="I33" s="25">
        <v>7.8E-2</v>
      </c>
      <c r="J33" s="25"/>
      <c r="K33" s="26"/>
    </row>
    <row r="34" spans="7:11">
      <c r="G34" s="21">
        <v>1896</v>
      </c>
      <c r="H34" s="24"/>
      <c r="I34" s="25"/>
      <c r="J34" s="25"/>
      <c r="K34" s="27">
        <v>8.8743314504783885E-2</v>
      </c>
    </row>
    <row r="35" spans="7:11">
      <c r="G35" s="21">
        <v>1897</v>
      </c>
      <c r="H35" s="24"/>
      <c r="I35" s="25"/>
      <c r="J35" s="25"/>
      <c r="K35" s="27">
        <v>9.4976904933933542E-2</v>
      </c>
    </row>
    <row r="36" spans="7:11">
      <c r="G36" s="21">
        <v>1898</v>
      </c>
      <c r="H36" s="24"/>
      <c r="I36" s="25"/>
      <c r="J36" s="25"/>
      <c r="K36" s="27">
        <v>9.1319553886619234E-2</v>
      </c>
    </row>
    <row r="37" spans="7:11">
      <c r="G37" s="21">
        <v>1899</v>
      </c>
      <c r="H37" s="24"/>
      <c r="I37" s="25"/>
      <c r="J37" s="25"/>
      <c r="K37" s="27">
        <v>8.7005397504848897E-2</v>
      </c>
    </row>
    <row r="38" spans="7:11">
      <c r="G38" s="21">
        <v>1900</v>
      </c>
      <c r="H38" s="24"/>
      <c r="I38" s="25">
        <v>7.9000000000000001E-2</v>
      </c>
      <c r="J38" s="25">
        <v>8.2000000000000003E-2</v>
      </c>
      <c r="K38" s="27">
        <v>8.7393326573438082E-2</v>
      </c>
    </row>
    <row r="39" spans="7:11">
      <c r="G39" s="21">
        <v>1901</v>
      </c>
      <c r="H39" s="24"/>
      <c r="I39" s="25"/>
      <c r="J39" s="25"/>
      <c r="K39" s="27">
        <v>8.8432842640549791E-2</v>
      </c>
    </row>
    <row r="40" spans="7:11">
      <c r="G40" s="21">
        <v>1902</v>
      </c>
      <c r="H40" s="25">
        <v>5.6100000000000004E-2</v>
      </c>
      <c r="I40" s="25"/>
      <c r="J40" s="25"/>
      <c r="K40" s="27">
        <v>8.9828968251453672E-2</v>
      </c>
    </row>
    <row r="41" spans="7:11">
      <c r="G41" s="21">
        <v>1903</v>
      </c>
      <c r="H41" s="25">
        <v>5.5199999999999999E-2</v>
      </c>
      <c r="I41" s="25"/>
      <c r="J41" s="25"/>
      <c r="K41" s="27">
        <v>8.9042019470311845E-2</v>
      </c>
    </row>
    <row r="42" spans="7:11">
      <c r="G42" s="21">
        <v>1904</v>
      </c>
      <c r="H42" s="25">
        <v>5.7000000000000002E-2</v>
      </c>
      <c r="I42" s="25"/>
      <c r="J42" s="25"/>
      <c r="K42" s="27">
        <v>8.7600720561805762E-2</v>
      </c>
    </row>
    <row r="43" spans="7:11">
      <c r="G43" s="21">
        <v>1905</v>
      </c>
      <c r="H43" s="25">
        <v>5.3099999999999994E-2</v>
      </c>
      <c r="I43" s="25">
        <v>9.6000000000000002E-2</v>
      </c>
      <c r="J43" s="25"/>
      <c r="K43" s="27">
        <v>8.7089830295816018E-2</v>
      </c>
    </row>
    <row r="44" spans="7:11">
      <c r="G44" s="21">
        <v>1906</v>
      </c>
      <c r="H44" s="25">
        <v>5.2600000000000001E-2</v>
      </c>
      <c r="I44" s="25"/>
      <c r="J44" s="25"/>
      <c r="K44" s="27">
        <v>9.0194997052263068E-2</v>
      </c>
    </row>
    <row r="45" spans="7:11">
      <c r="G45" s="21">
        <v>1907</v>
      </c>
      <c r="H45" s="25">
        <v>5.0999999999999997E-2</v>
      </c>
      <c r="I45" s="25"/>
      <c r="J45" s="25"/>
      <c r="K45" s="27">
        <v>8.6399032179744761E-2</v>
      </c>
    </row>
    <row r="46" spans="7:11">
      <c r="G46" s="21">
        <v>1908</v>
      </c>
      <c r="H46" s="25">
        <v>5.8400000000000001E-2</v>
      </c>
      <c r="I46" s="25"/>
      <c r="J46" s="25"/>
      <c r="K46" s="27">
        <v>8.7245559385571797E-2</v>
      </c>
    </row>
    <row r="47" spans="7:11">
      <c r="G47" s="21">
        <v>1909</v>
      </c>
      <c r="H47" s="25">
        <v>5.74E-2</v>
      </c>
      <c r="I47" s="25"/>
      <c r="J47" s="25"/>
      <c r="K47" s="27">
        <v>8.6882464096372791E-2</v>
      </c>
    </row>
    <row r="48" spans="7:11">
      <c r="G48" s="21">
        <v>1910</v>
      </c>
      <c r="H48" s="25">
        <v>5.8799999999999998E-2</v>
      </c>
      <c r="I48" s="25">
        <v>8.7999999999999995E-2</v>
      </c>
      <c r="J48" s="25">
        <v>9.0999999999999998E-2</v>
      </c>
      <c r="K48" s="27">
        <v>9.2182966264654539E-2</v>
      </c>
    </row>
    <row r="49" spans="7:11">
      <c r="G49" s="21">
        <v>1911</v>
      </c>
      <c r="H49" s="25">
        <v>5.9200000000000003E-2</v>
      </c>
      <c r="I49" s="25"/>
      <c r="J49" s="25"/>
      <c r="K49" s="27">
        <v>9.1756147918515815E-2</v>
      </c>
    </row>
    <row r="50" spans="7:11">
      <c r="G50" s="21">
        <v>1912</v>
      </c>
      <c r="H50" s="25">
        <v>5.6600000000000004E-2</v>
      </c>
      <c r="I50" s="25"/>
      <c r="J50" s="25"/>
      <c r="K50" s="27">
        <v>8.1687399643156453E-2</v>
      </c>
    </row>
    <row r="51" spans="7:11">
      <c r="G51" s="21">
        <v>1913</v>
      </c>
      <c r="H51" s="25">
        <v>5.7799999999999997E-2</v>
      </c>
      <c r="I51" s="25"/>
      <c r="J51" s="25">
        <v>8.2000000000000003E-2</v>
      </c>
      <c r="K51" s="27">
        <v>8.5716830425905208E-2</v>
      </c>
    </row>
    <row r="52" spans="7:11">
      <c r="G52" s="21">
        <v>1914</v>
      </c>
      <c r="H52" s="25">
        <v>6.6199999999999995E-2</v>
      </c>
      <c r="I52" s="25"/>
      <c r="J52" s="25"/>
      <c r="K52" s="27">
        <v>7.0652942865321963E-2</v>
      </c>
    </row>
    <row r="53" spans="7:11">
      <c r="G53" s="21">
        <v>1915</v>
      </c>
      <c r="H53" s="25">
        <v>6.54E-2</v>
      </c>
      <c r="I53" s="25">
        <v>0.106</v>
      </c>
      <c r="J53" s="25"/>
      <c r="K53" s="27">
        <v>6.3216137272916001E-2</v>
      </c>
    </row>
    <row r="54" spans="7:11">
      <c r="G54" s="21">
        <v>1916</v>
      </c>
      <c r="H54" s="25">
        <v>5.8499999999999996E-2</v>
      </c>
      <c r="I54" s="25"/>
      <c r="J54" s="25"/>
      <c r="K54" s="27">
        <v>6.2520027008467358E-2</v>
      </c>
    </row>
    <row r="55" spans="7:11">
      <c r="G55" s="21">
        <v>1917</v>
      </c>
      <c r="H55" s="25">
        <v>6.08E-2</v>
      </c>
      <c r="I55" s="25"/>
      <c r="J55" s="25"/>
      <c r="K55" s="27">
        <v>6.724812268101385E-2</v>
      </c>
    </row>
    <row r="56" spans="7:11">
      <c r="G56" s="21">
        <v>1918</v>
      </c>
      <c r="H56" s="25">
        <v>8.3699999999999997E-2</v>
      </c>
      <c r="I56" s="25"/>
      <c r="J56" s="25">
        <v>0.11700000000000001</v>
      </c>
      <c r="K56" s="27">
        <v>6.2050914359417619E-2</v>
      </c>
    </row>
    <row r="57" spans="7:11">
      <c r="G57" s="21">
        <v>1919</v>
      </c>
      <c r="H57" s="25">
        <v>8.1900000000000001E-2</v>
      </c>
      <c r="I57" s="25"/>
      <c r="J57" s="25"/>
      <c r="K57" s="27">
        <v>8.0593991387203759E-2</v>
      </c>
    </row>
    <row r="58" spans="7:11">
      <c r="G58" s="21">
        <v>1920</v>
      </c>
      <c r="H58" s="25">
        <v>9.3099999999999988E-2</v>
      </c>
      <c r="I58" s="25">
        <v>0.20100000000000001</v>
      </c>
      <c r="J58" s="25"/>
      <c r="K58" s="27">
        <v>9.2915207343509748E-2</v>
      </c>
    </row>
    <row r="59" spans="7:11">
      <c r="G59" s="21">
        <v>1921</v>
      </c>
      <c r="H59" s="25">
        <v>0.11030000000000001</v>
      </c>
      <c r="I59" s="25"/>
      <c r="J59" s="25"/>
      <c r="K59" s="27">
        <v>0.11825711464022211</v>
      </c>
    </row>
    <row r="60" spans="7:11">
      <c r="G60" s="21">
        <v>1922</v>
      </c>
      <c r="H60" s="25">
        <v>0.10440000000000001</v>
      </c>
      <c r="I60" s="25"/>
      <c r="J60" s="25"/>
      <c r="K60" s="27">
        <v>0.12091071454164566</v>
      </c>
    </row>
    <row r="61" spans="7:11">
      <c r="G61" s="21">
        <v>1923</v>
      </c>
      <c r="H61" s="25">
        <v>8.7900000000000006E-2</v>
      </c>
      <c r="I61" s="25"/>
      <c r="J61" s="25">
        <v>0.122</v>
      </c>
      <c r="K61" s="27">
        <v>0.12449956519492271</v>
      </c>
    </row>
    <row r="62" spans="7:11">
      <c r="G62" s="21">
        <v>1924</v>
      </c>
      <c r="H62" s="25">
        <v>9.0900000000000009E-2</v>
      </c>
      <c r="I62" s="25"/>
      <c r="J62" s="25"/>
      <c r="K62" s="27">
        <v>0.13191017972756242</v>
      </c>
    </row>
    <row r="63" spans="7:11">
      <c r="G63" s="21">
        <v>1925</v>
      </c>
      <c r="H63" s="25">
        <v>9.0700000000000003E-2</v>
      </c>
      <c r="I63" s="25">
        <v>0.184</v>
      </c>
      <c r="J63" s="25"/>
      <c r="K63" s="27">
        <v>0.13504099589840371</v>
      </c>
    </row>
    <row r="64" spans="7:11">
      <c r="G64" s="21">
        <v>1926</v>
      </c>
      <c r="H64" s="25">
        <v>9.3700000000000006E-2</v>
      </c>
      <c r="I64" s="25"/>
      <c r="J64" s="25"/>
      <c r="K64" s="27">
        <v>0.15737529903701752</v>
      </c>
    </row>
    <row r="65" spans="7:11">
      <c r="G65" s="21">
        <v>1927</v>
      </c>
      <c r="H65" s="25">
        <v>0.1113</v>
      </c>
      <c r="I65" s="25"/>
      <c r="J65" s="25"/>
      <c r="K65" s="27">
        <v>0.17038746412333053</v>
      </c>
    </row>
    <row r="66" spans="7:11">
      <c r="G66" s="21">
        <v>1928</v>
      </c>
      <c r="H66" s="25">
        <v>0.1129</v>
      </c>
      <c r="I66" s="25"/>
      <c r="J66" s="25">
        <v>0.105</v>
      </c>
      <c r="K66" s="27">
        <v>0.16794680843111304</v>
      </c>
    </row>
    <row r="67" spans="7:11">
      <c r="G67" s="21">
        <v>1929</v>
      </c>
      <c r="H67" s="25">
        <v>0.1135</v>
      </c>
      <c r="I67" s="25"/>
      <c r="J67" s="25"/>
      <c r="K67" s="27">
        <v>0.17032644376929382</v>
      </c>
    </row>
    <row r="68" spans="7:11">
      <c r="G68" s="21">
        <v>1930</v>
      </c>
      <c r="H68" s="25">
        <v>0.11509999999999999</v>
      </c>
      <c r="I68" s="25">
        <v>0.183</v>
      </c>
      <c r="J68" s="25"/>
      <c r="K68" s="27">
        <v>0.1695195306997726</v>
      </c>
    </row>
    <row r="69" spans="7:11">
      <c r="G69" s="21">
        <v>1931</v>
      </c>
      <c r="H69" s="25">
        <v>0.127</v>
      </c>
      <c r="I69" s="25"/>
      <c r="J69" s="25"/>
      <c r="K69" s="27">
        <v>0.18864333652219639</v>
      </c>
    </row>
    <row r="70" spans="7:11">
      <c r="G70" s="21">
        <v>1932</v>
      </c>
      <c r="H70" s="25">
        <v>0.15090000000000001</v>
      </c>
      <c r="I70" s="25"/>
      <c r="J70" s="25"/>
      <c r="K70" s="27">
        <v>0.20937589126213796</v>
      </c>
    </row>
    <row r="71" spans="7:11">
      <c r="G71" s="21">
        <v>1933</v>
      </c>
      <c r="H71" s="25">
        <v>0.16500000000000001</v>
      </c>
      <c r="I71" s="25"/>
      <c r="J71" s="25">
        <v>0.13</v>
      </c>
      <c r="K71" s="27">
        <v>0.19749382804102411</v>
      </c>
    </row>
    <row r="72" spans="7:11">
      <c r="G72" s="21">
        <v>1934</v>
      </c>
      <c r="H72" s="25">
        <v>0.14749999999999999</v>
      </c>
      <c r="I72" s="25"/>
      <c r="J72" s="25"/>
      <c r="K72" s="27">
        <v>0.20705045249584769</v>
      </c>
    </row>
    <row r="73" spans="7:11">
      <c r="G73" s="21">
        <v>1935</v>
      </c>
      <c r="H73" s="25">
        <v>0.14739999999999998</v>
      </c>
      <c r="I73" s="25">
        <v>0.18699999999999997</v>
      </c>
      <c r="J73" s="25"/>
      <c r="K73" s="27">
        <v>0.20389016805650023</v>
      </c>
    </row>
    <row r="74" spans="7:11">
      <c r="G74" s="21">
        <v>1936</v>
      </c>
      <c r="H74" s="25">
        <v>0.14150000000000001</v>
      </c>
      <c r="I74" s="25"/>
      <c r="J74" s="25"/>
      <c r="K74" s="27">
        <v>0.17252967075279532</v>
      </c>
    </row>
    <row r="75" spans="7:11">
      <c r="G75" s="21">
        <v>1937</v>
      </c>
      <c r="H75" s="25">
        <v>0.14849999999999999</v>
      </c>
      <c r="I75" s="25"/>
      <c r="J75" s="25"/>
      <c r="K75" s="27">
        <v>0.16380137645551673</v>
      </c>
    </row>
    <row r="76" spans="7:11">
      <c r="G76" s="21">
        <v>1938</v>
      </c>
      <c r="H76" s="25">
        <v>0.1792</v>
      </c>
      <c r="I76" s="25"/>
      <c r="J76" s="25">
        <v>0.13900000000000001</v>
      </c>
      <c r="K76" s="27">
        <v>0.1841103081926462</v>
      </c>
    </row>
    <row r="77" spans="7:11">
      <c r="G77" s="21">
        <v>1939</v>
      </c>
      <c r="H77" s="25">
        <v>0.16820000000000002</v>
      </c>
      <c r="I77" s="25"/>
      <c r="J77" s="25"/>
      <c r="K77" s="27">
        <v>0.17666150964604399</v>
      </c>
    </row>
    <row r="78" spans="7:11">
      <c r="G78" s="21">
        <v>1940</v>
      </c>
      <c r="H78" s="25">
        <v>0.1537</v>
      </c>
      <c r="I78" s="25">
        <v>0.17599999999999999</v>
      </c>
      <c r="J78" s="25"/>
      <c r="K78" s="27">
        <v>0.1753393505555538</v>
      </c>
    </row>
    <row r="79" spans="7:11">
      <c r="G79" s="21">
        <v>1941</v>
      </c>
      <c r="H79" s="25">
        <v>0.14979999999999999</v>
      </c>
      <c r="I79" s="25"/>
      <c r="J79" s="25"/>
      <c r="K79" s="27">
        <v>0.17856094419727822</v>
      </c>
    </row>
    <row r="80" spans="7:11">
      <c r="G80" s="21">
        <v>1942</v>
      </c>
      <c r="H80" s="25">
        <v>0.15720000000000001</v>
      </c>
      <c r="I80" s="25"/>
      <c r="J80" s="25"/>
      <c r="K80" s="27">
        <v>0.18291610091619764</v>
      </c>
    </row>
    <row r="81" spans="7:11">
      <c r="G81" s="21">
        <v>1943</v>
      </c>
      <c r="H81" s="25">
        <v>0.191</v>
      </c>
      <c r="I81" s="25"/>
      <c r="J81" s="25">
        <v>0.17800000000000002</v>
      </c>
      <c r="K81" s="27">
        <v>0.18413714940451573</v>
      </c>
    </row>
    <row r="82" spans="7:11">
      <c r="G82" s="21">
        <v>1944</v>
      </c>
      <c r="H82" s="25">
        <v>0.2752</v>
      </c>
      <c r="I82" s="25"/>
      <c r="J82" s="25"/>
      <c r="K82" s="27">
        <v>0.18140800313844432</v>
      </c>
    </row>
    <row r="83" spans="7:11">
      <c r="G83" s="21">
        <v>1945</v>
      </c>
      <c r="H83" s="25">
        <v>0.2767</v>
      </c>
      <c r="I83" s="25">
        <v>0.35499999999999998</v>
      </c>
      <c r="J83" s="25"/>
      <c r="K83" s="27">
        <v>0.20780323195951045</v>
      </c>
    </row>
    <row r="84" spans="7:11">
      <c r="G84" s="21">
        <v>1946</v>
      </c>
      <c r="H84" s="25">
        <v>0.25430000000000003</v>
      </c>
      <c r="I84" s="25"/>
      <c r="J84" s="25"/>
      <c r="K84" s="27">
        <v>0.2378195385541024</v>
      </c>
    </row>
    <row r="85" spans="7:11">
      <c r="G85" s="21">
        <v>1947</v>
      </c>
      <c r="H85" s="25">
        <v>0.23399999999999999</v>
      </c>
      <c r="I85" s="25"/>
      <c r="J85" s="25"/>
      <c r="K85" s="27">
        <v>0.25361452290088798</v>
      </c>
    </row>
    <row r="86" spans="7:11">
      <c r="G86" s="21">
        <v>1948</v>
      </c>
      <c r="H86" s="25">
        <v>0.22900000000000001</v>
      </c>
      <c r="I86" s="25"/>
      <c r="J86" s="25"/>
      <c r="K86" s="27">
        <v>0.2524727304112917</v>
      </c>
    </row>
    <row r="87" spans="7:11">
      <c r="G87" s="21">
        <v>1949</v>
      </c>
      <c r="H87" s="25">
        <v>0.22550000000000003</v>
      </c>
      <c r="I87" s="25"/>
      <c r="J87" s="25">
        <v>0.20426311677124806</v>
      </c>
      <c r="K87" s="27">
        <v>0.27415408948562076</v>
      </c>
    </row>
    <row r="88" spans="7:11">
      <c r="G88" s="21">
        <v>1950</v>
      </c>
      <c r="H88" s="25">
        <v>0.20630000000000001</v>
      </c>
      <c r="I88" s="25">
        <v>0.36858400372526195</v>
      </c>
      <c r="J88" s="25">
        <v>0.21267863949423912</v>
      </c>
      <c r="K88" s="27">
        <v>0.28541000480833667</v>
      </c>
    </row>
    <row r="89" spans="7:11">
      <c r="G89" s="21">
        <v>1951</v>
      </c>
      <c r="H89" s="25">
        <v>0.21589999999999998</v>
      </c>
      <c r="I89" s="25">
        <v>0.33816181818181812</v>
      </c>
      <c r="J89" s="25">
        <v>0.22209179096039494</v>
      </c>
      <c r="K89" s="27">
        <v>0.29165800297495226</v>
      </c>
    </row>
    <row r="90" spans="7:11">
      <c r="G90" s="21">
        <v>1952</v>
      </c>
      <c r="H90" s="25">
        <v>0.24519999999999997</v>
      </c>
      <c r="I90" s="25">
        <v>0.34548680655737707</v>
      </c>
      <c r="J90" s="25">
        <v>0.23146564384559856</v>
      </c>
      <c r="K90" s="27">
        <v>0.30692138536698416</v>
      </c>
    </row>
    <row r="91" spans="7:11">
      <c r="G91" s="21">
        <v>1953</v>
      </c>
      <c r="H91" s="25">
        <v>0.25559999999999999</v>
      </c>
      <c r="I91" s="25">
        <v>0.32462614930270711</v>
      </c>
      <c r="J91" s="25">
        <v>0.24112509043084912</v>
      </c>
      <c r="K91" s="27">
        <v>0.31835383880455737</v>
      </c>
    </row>
    <row r="92" spans="7:11">
      <c r="G92" s="21">
        <v>1954</v>
      </c>
      <c r="H92" s="25">
        <v>0.26250000000000001</v>
      </c>
      <c r="I92" s="25">
        <v>0.31296380568433785</v>
      </c>
      <c r="J92" s="25">
        <v>0.24706479328899966</v>
      </c>
      <c r="K92" s="27">
        <v>0.31054133864045791</v>
      </c>
    </row>
    <row r="93" spans="7:11">
      <c r="G93" s="21">
        <v>1955</v>
      </c>
      <c r="H93" s="25">
        <v>0.2346</v>
      </c>
      <c r="I93" s="25">
        <v>0.30804084812995847</v>
      </c>
      <c r="J93" s="25">
        <v>0.26448653864662752</v>
      </c>
      <c r="K93" s="27">
        <v>0.30142460269352866</v>
      </c>
    </row>
    <row r="94" spans="7:11">
      <c r="G94" s="21">
        <v>1956</v>
      </c>
      <c r="H94" s="25">
        <v>0.251</v>
      </c>
      <c r="I94" s="25">
        <v>0.30185163715215035</v>
      </c>
      <c r="J94" s="25">
        <v>0.25882844721955317</v>
      </c>
      <c r="K94" s="27">
        <v>0.30923371826755447</v>
      </c>
    </row>
    <row r="95" spans="7:11">
      <c r="G95" s="21">
        <v>1957</v>
      </c>
      <c r="H95" s="25">
        <v>0.2571</v>
      </c>
      <c r="I95" s="25">
        <v>0.33844818277786154</v>
      </c>
      <c r="J95" s="25">
        <v>0.27501679423902536</v>
      </c>
      <c r="K95" s="27">
        <v>0.31350103685686387</v>
      </c>
    </row>
    <row r="96" spans="7:11">
      <c r="G96" s="21">
        <v>1958</v>
      </c>
      <c r="H96" s="25">
        <v>0.255</v>
      </c>
      <c r="I96" s="25">
        <v>0.30754268945501451</v>
      </c>
      <c r="J96" s="25">
        <v>0.27065214435384116</v>
      </c>
      <c r="K96" s="27">
        <v>0.32557170266867991</v>
      </c>
    </row>
    <row r="97" spans="7:11">
      <c r="G97" s="21">
        <v>1959</v>
      </c>
      <c r="H97" s="25">
        <v>0.23870000000000002</v>
      </c>
      <c r="I97" s="25">
        <v>0.31199210396039606</v>
      </c>
      <c r="J97" s="25">
        <v>0.27292615011733506</v>
      </c>
      <c r="K97" s="27">
        <v>0.34010304874826586</v>
      </c>
    </row>
    <row r="98" spans="7:11">
      <c r="G98" s="21">
        <v>1960</v>
      </c>
      <c r="H98" s="25">
        <v>0.26529999999999998</v>
      </c>
      <c r="I98" s="25">
        <v>0.29954683162341583</v>
      </c>
      <c r="J98" s="25">
        <v>0.30029448478172255</v>
      </c>
      <c r="K98" s="27">
        <v>0.32945415413208878</v>
      </c>
    </row>
    <row r="99" spans="7:11">
      <c r="G99" s="21">
        <v>1961</v>
      </c>
      <c r="H99" s="25">
        <v>0.26500000000000001</v>
      </c>
      <c r="I99" s="25">
        <v>0.29562371257485032</v>
      </c>
      <c r="J99" s="25">
        <v>0.301325743646148</v>
      </c>
      <c r="K99" s="27">
        <v>0.33846445281886695</v>
      </c>
    </row>
    <row r="100" spans="7:11">
      <c r="G100" s="21">
        <v>1962</v>
      </c>
      <c r="H100" s="25">
        <v>0.25009999999999999</v>
      </c>
      <c r="I100" s="25">
        <v>0.31649855371900826</v>
      </c>
      <c r="J100" s="25">
        <v>0.31930631791181363</v>
      </c>
      <c r="K100" s="27">
        <v>0.33725194662308117</v>
      </c>
    </row>
    <row r="101" spans="7:11">
      <c r="G101" s="21">
        <v>1963</v>
      </c>
      <c r="H101" s="25">
        <v>0.25319999999999998</v>
      </c>
      <c r="I101" s="25">
        <v>0.30985059625635308</v>
      </c>
      <c r="J101" s="25">
        <v>0.323964729738348</v>
      </c>
      <c r="K101" s="27">
        <v>0.34602632788323112</v>
      </c>
    </row>
    <row r="102" spans="7:11">
      <c r="G102" s="21">
        <v>1964</v>
      </c>
      <c r="H102" s="25">
        <v>0.25090000000000001</v>
      </c>
      <c r="I102" s="25">
        <v>0.29779712739083364</v>
      </c>
      <c r="J102" s="25">
        <v>0.33629463254091752</v>
      </c>
      <c r="K102" s="27">
        <v>0.35911150688451499</v>
      </c>
    </row>
    <row r="103" spans="7:11">
      <c r="G103" s="21">
        <v>1965</v>
      </c>
      <c r="H103" s="25">
        <v>0.24209999999999998</v>
      </c>
      <c r="I103" s="25">
        <v>0.30862874251497008</v>
      </c>
      <c r="J103" s="25">
        <v>0.33261508765170894</v>
      </c>
      <c r="K103" s="27">
        <v>0.36156363813647102</v>
      </c>
    </row>
    <row r="104" spans="7:11">
      <c r="G104" s="21">
        <v>1966</v>
      </c>
      <c r="H104" s="25">
        <v>0.24590000000000001</v>
      </c>
      <c r="I104" s="25">
        <v>0.31549116541353389</v>
      </c>
      <c r="J104" s="25">
        <v>0.33990315391142956</v>
      </c>
      <c r="K104" s="27">
        <v>0.36110486597702074</v>
      </c>
    </row>
    <row r="105" spans="7:11">
      <c r="G105" s="21">
        <v>1967</v>
      </c>
      <c r="H105" s="25">
        <v>0.2601</v>
      </c>
      <c r="I105" s="25">
        <v>0.33283790361836763</v>
      </c>
      <c r="J105" s="25">
        <v>0.34910245771290904</v>
      </c>
      <c r="K105" s="27">
        <v>0.35901070024258513</v>
      </c>
    </row>
    <row r="106" spans="7:11">
      <c r="G106" s="21">
        <v>1968</v>
      </c>
      <c r="H106" s="25">
        <v>0.24990000000000001</v>
      </c>
      <c r="I106" s="25">
        <v>0.34763429222443748</v>
      </c>
      <c r="J106" s="25">
        <v>0.36918294360512893</v>
      </c>
      <c r="K106" s="27">
        <v>0.36225644347286251</v>
      </c>
    </row>
    <row r="107" spans="7:11">
      <c r="G107" s="21">
        <v>1969</v>
      </c>
      <c r="H107" s="25">
        <v>0.27480000000000004</v>
      </c>
      <c r="I107" s="25">
        <v>0.36770019068708865</v>
      </c>
      <c r="J107" s="25">
        <v>0.37875558008081606</v>
      </c>
      <c r="K107" s="27">
        <v>0.36913567211638465</v>
      </c>
    </row>
    <row r="108" spans="7:11">
      <c r="G108" s="21">
        <v>1970</v>
      </c>
      <c r="H108" s="25">
        <v>0.26689999999999997</v>
      </c>
      <c r="I108" s="25">
        <v>0.36690720740273325</v>
      </c>
      <c r="J108" s="25">
        <v>0.37809808483852159</v>
      </c>
      <c r="K108" s="27">
        <v>0.36604081715526371</v>
      </c>
    </row>
    <row r="109" spans="7:11">
      <c r="G109" s="21">
        <v>1971</v>
      </c>
      <c r="H109" s="25">
        <v>0.25769999999999998</v>
      </c>
      <c r="I109" s="25">
        <v>0.3476588378181289</v>
      </c>
      <c r="J109" s="25">
        <v>0.38589787747502047</v>
      </c>
      <c r="K109" s="27">
        <v>0.36287363144681312</v>
      </c>
    </row>
    <row r="110" spans="7:11">
      <c r="G110" s="21">
        <v>1972</v>
      </c>
      <c r="H110" s="25">
        <v>0.26350000000000001</v>
      </c>
      <c r="I110" s="25">
        <v>0.33064997070007113</v>
      </c>
      <c r="J110" s="25">
        <v>0.39912943193277223</v>
      </c>
      <c r="K110" s="27">
        <v>0.367017491127968</v>
      </c>
    </row>
    <row r="111" spans="7:11">
      <c r="G111" s="21">
        <v>1973</v>
      </c>
      <c r="H111" s="25">
        <v>0.26400000000000001</v>
      </c>
      <c r="I111" s="25">
        <v>0.31216016050309997</v>
      </c>
      <c r="J111" s="25">
        <v>0.39124692096101932</v>
      </c>
      <c r="K111" s="27">
        <v>0.36344238766473058</v>
      </c>
    </row>
    <row r="112" spans="7:11">
      <c r="G112" s="21">
        <v>1974</v>
      </c>
      <c r="H112" s="25">
        <v>0.2717</v>
      </c>
      <c r="I112" s="25">
        <v>0.34165548970286047</v>
      </c>
      <c r="J112" s="25">
        <v>0.40253423983642611</v>
      </c>
      <c r="K112" s="27">
        <v>0.37046706986294275</v>
      </c>
    </row>
    <row r="113" spans="7:11">
      <c r="G113" s="21">
        <v>1975</v>
      </c>
      <c r="H113" s="25">
        <v>0.26680000000000004</v>
      </c>
      <c r="I113" s="25">
        <v>0.34944366989260145</v>
      </c>
      <c r="J113" s="25">
        <v>0.41236388615551572</v>
      </c>
      <c r="K113" s="27">
        <v>0.38772121117049829</v>
      </c>
    </row>
    <row r="114" spans="7:11">
      <c r="G114" s="21">
        <v>1976</v>
      </c>
      <c r="H114" s="25">
        <v>0.26380000000000003</v>
      </c>
      <c r="I114" s="25">
        <v>0.34770531276109573</v>
      </c>
      <c r="J114" s="25">
        <v>0.45289357913570494</v>
      </c>
      <c r="K114" s="27">
        <v>0.41032022338234425</v>
      </c>
    </row>
    <row r="115" spans="7:11">
      <c r="G115" s="21">
        <v>1977</v>
      </c>
      <c r="H115" s="25">
        <v>0.2762</v>
      </c>
      <c r="I115" s="25">
        <v>0.34259633485227864</v>
      </c>
      <c r="J115" s="25">
        <v>0.47425334033481792</v>
      </c>
      <c r="K115" s="27">
        <v>0.40966600768368394</v>
      </c>
    </row>
    <row r="116" spans="7:11">
      <c r="G116" s="21">
        <v>1978</v>
      </c>
      <c r="H116" s="25">
        <v>0.27110000000000001</v>
      </c>
      <c r="I116" s="25">
        <v>0.32662642241515172</v>
      </c>
      <c r="J116" s="25">
        <v>0.47805312256587618</v>
      </c>
      <c r="K116" s="27">
        <v>0.41753488643890158</v>
      </c>
    </row>
    <row r="117" spans="7:11">
      <c r="G117" s="21">
        <v>1979</v>
      </c>
      <c r="H117" s="25">
        <v>0.27279999999999999</v>
      </c>
      <c r="I117" s="25">
        <v>0.31892753189437301</v>
      </c>
      <c r="J117" s="25">
        <v>0.46564154577069566</v>
      </c>
      <c r="K117" s="27">
        <v>0.4388056420859533</v>
      </c>
    </row>
    <row r="118" spans="7:11">
      <c r="G118" s="21">
        <v>1980</v>
      </c>
      <c r="H118" s="25">
        <v>0.27689999999999998</v>
      </c>
      <c r="I118" s="25">
        <v>0.34802130506381229</v>
      </c>
      <c r="J118" s="25">
        <v>0.46381493837142673</v>
      </c>
      <c r="K118" s="27">
        <v>0.44666323538989466</v>
      </c>
    </row>
    <row r="119" spans="7:11">
      <c r="G119" s="21">
        <v>1981</v>
      </c>
      <c r="H119" s="25">
        <v>0.28270000000000001</v>
      </c>
      <c r="I119" s="25">
        <v>0.36241752152927081</v>
      </c>
      <c r="J119" s="25">
        <v>0.47723779878244676</v>
      </c>
      <c r="K119" s="27">
        <v>0.4483566312963802</v>
      </c>
    </row>
    <row r="120" spans="7:11">
      <c r="G120" s="21">
        <v>1982</v>
      </c>
      <c r="H120" s="25">
        <v>0.28420000000000001</v>
      </c>
      <c r="I120" s="25">
        <v>0.38513792416306081</v>
      </c>
      <c r="J120" s="25">
        <v>0.46707223827891531</v>
      </c>
      <c r="K120" s="27">
        <v>0.46141981191059939</v>
      </c>
    </row>
    <row r="121" spans="7:11">
      <c r="G121" s="21">
        <v>1983</v>
      </c>
      <c r="H121" s="25">
        <v>0.26580000000000004</v>
      </c>
      <c r="I121" s="25">
        <v>0.36895318140537164</v>
      </c>
      <c r="J121" s="25">
        <v>0.47353732545595928</v>
      </c>
      <c r="K121" s="27">
        <v>0.47007266653929969</v>
      </c>
    </row>
    <row r="122" spans="7:11">
      <c r="G122" s="21">
        <v>1984</v>
      </c>
      <c r="H122" s="25">
        <v>0.26440000000000002</v>
      </c>
      <c r="I122" s="25">
        <v>0.37007332236074358</v>
      </c>
      <c r="J122" s="25">
        <v>0.46958496621636747</v>
      </c>
      <c r="K122" s="27">
        <v>0.4770837314950846</v>
      </c>
    </row>
    <row r="123" spans="7:11">
      <c r="G123" s="21">
        <v>1985</v>
      </c>
      <c r="H123" s="25">
        <v>0.27089999999999997</v>
      </c>
      <c r="I123" s="25">
        <v>0.36958685087821141</v>
      </c>
      <c r="J123" s="25">
        <v>0.47360964871638445</v>
      </c>
      <c r="K123" s="27">
        <v>0.47398632637898236</v>
      </c>
    </row>
    <row r="124" spans="7:11">
      <c r="G124" s="21">
        <v>1986</v>
      </c>
      <c r="H124" s="25">
        <v>0.2727</v>
      </c>
      <c r="I124" s="25">
        <v>0.37448123983358561</v>
      </c>
      <c r="J124" s="25">
        <v>0.49558695634974187</v>
      </c>
      <c r="K124" s="27">
        <v>0.46147182653537222</v>
      </c>
    </row>
    <row r="125" spans="7:11">
      <c r="G125" s="21">
        <v>1987</v>
      </c>
      <c r="H125" s="25">
        <v>0.28439999999999999</v>
      </c>
      <c r="I125" s="25">
        <v>0.36135910326245435</v>
      </c>
      <c r="J125" s="25">
        <v>0.5208254207693751</v>
      </c>
      <c r="K125" s="27">
        <v>0.46647202797970633</v>
      </c>
    </row>
    <row r="126" spans="7:11">
      <c r="G126" s="21">
        <v>1988</v>
      </c>
      <c r="H126" s="25">
        <v>0.28050000000000003</v>
      </c>
      <c r="I126" s="25">
        <v>0.36172284800735616</v>
      </c>
      <c r="J126" s="25">
        <v>0.51395914533666953</v>
      </c>
      <c r="K126" s="27">
        <v>0.46247721246988344</v>
      </c>
    </row>
    <row r="127" spans="7:11">
      <c r="G127" s="21">
        <v>1989</v>
      </c>
      <c r="H127" s="25">
        <v>0.28320000000000001</v>
      </c>
      <c r="I127" s="25">
        <v>0.35598563797180138</v>
      </c>
      <c r="J127" s="25">
        <v>0.51861954430787949</v>
      </c>
      <c r="K127" s="27">
        <v>0.46190852300041679</v>
      </c>
    </row>
    <row r="128" spans="7:11">
      <c r="G128" s="21">
        <v>1990</v>
      </c>
      <c r="H128" s="25">
        <v>0.28120000000000001</v>
      </c>
      <c r="I128" s="25">
        <v>0.35522363458142714</v>
      </c>
      <c r="J128" s="25">
        <v>0.52227899908152409</v>
      </c>
      <c r="K128" s="27">
        <v>0.4662590796067656</v>
      </c>
    </row>
    <row r="129" spans="7:11">
      <c r="G129" s="21">
        <v>1991</v>
      </c>
      <c r="H129" s="25">
        <v>0.27979999999999999</v>
      </c>
      <c r="I129" s="25">
        <v>0.34329941336041586</v>
      </c>
      <c r="J129" s="25">
        <v>0.49820209735454868</v>
      </c>
      <c r="K129" s="27">
        <v>0.46918421013883715</v>
      </c>
    </row>
    <row r="130" spans="7:11">
      <c r="G130" s="21">
        <v>1992</v>
      </c>
      <c r="H130" s="25">
        <v>0.26179999999999998</v>
      </c>
      <c r="I130" s="25">
        <v>0.33424157664609055</v>
      </c>
      <c r="J130" s="25">
        <v>0.47258195218398791</v>
      </c>
      <c r="K130" s="27">
        <v>0.46772188348182991</v>
      </c>
    </row>
    <row r="131" spans="7:11">
      <c r="G131" s="21">
        <v>1993</v>
      </c>
      <c r="H131" s="25">
        <v>0.2661</v>
      </c>
      <c r="I131" s="25">
        <v>0.32367058190511711</v>
      </c>
      <c r="J131" s="25">
        <v>0.46069769496390256</v>
      </c>
      <c r="K131" s="27">
        <v>0.47411730844639716</v>
      </c>
    </row>
    <row r="132" spans="7:11">
      <c r="G132" s="21">
        <v>1994</v>
      </c>
      <c r="H132" s="25">
        <v>0.26879999999999998</v>
      </c>
      <c r="I132" s="25">
        <v>0.32955885175335181</v>
      </c>
      <c r="J132" s="25">
        <v>0.46325436418630772</v>
      </c>
      <c r="K132" s="27">
        <v>0.48217343117402628</v>
      </c>
    </row>
    <row r="133" spans="7:11">
      <c r="G133" s="21">
        <v>1995</v>
      </c>
      <c r="H133" s="25">
        <v>0.27450000000000002</v>
      </c>
      <c r="I133" s="25">
        <v>0.34039079951886492</v>
      </c>
      <c r="J133" s="25">
        <v>0.47478997168679093</v>
      </c>
      <c r="K133" s="27">
        <v>0.48193481761794643</v>
      </c>
    </row>
    <row r="134" spans="7:11">
      <c r="G134" s="21">
        <v>1996</v>
      </c>
      <c r="H134" s="25">
        <v>0.27640000000000003</v>
      </c>
      <c r="I134" s="25">
        <v>0.33835640620882507</v>
      </c>
      <c r="J134" s="25">
        <v>0.49416713640575088</v>
      </c>
      <c r="K134" s="27">
        <v>0.49613926393446539</v>
      </c>
    </row>
    <row r="135" spans="7:11">
      <c r="G135" s="21">
        <v>1997</v>
      </c>
      <c r="H135" s="25">
        <v>0.28010000000000002</v>
      </c>
      <c r="I135" s="25">
        <v>0.34280816389469143</v>
      </c>
      <c r="J135" s="25">
        <v>0.50634794688741724</v>
      </c>
      <c r="K135" s="27">
        <v>0.49823503838956834</v>
      </c>
    </row>
    <row r="136" spans="7:11">
      <c r="G136" s="21">
        <v>1998</v>
      </c>
      <c r="H136" s="25">
        <v>0.2853</v>
      </c>
      <c r="I136" s="25">
        <v>0.35470969239064409</v>
      </c>
      <c r="J136" s="25">
        <v>0.51047740882494874</v>
      </c>
      <c r="K136" s="27">
        <v>0.49557253422332942</v>
      </c>
    </row>
    <row r="137" spans="7:11">
      <c r="G137" s="21">
        <v>1999</v>
      </c>
      <c r="H137" s="25">
        <v>0.2848</v>
      </c>
      <c r="I137" s="25">
        <v>0.35747203169920211</v>
      </c>
      <c r="J137" s="25">
        <v>0.51420476079946476</v>
      </c>
      <c r="K137" s="27">
        <v>0.50092074843284273</v>
      </c>
    </row>
    <row r="138" spans="7:11">
      <c r="G138" s="21">
        <v>2000</v>
      </c>
      <c r="H138" s="25">
        <v>0.29399999999999998</v>
      </c>
      <c r="I138" s="25">
        <v>0.36385150322620946</v>
      </c>
      <c r="J138" s="25">
        <v>0.51790199727198427</v>
      </c>
      <c r="K138" s="27">
        <v>0.49556992589367987</v>
      </c>
    </row>
    <row r="139" spans="7:11">
      <c r="G139" s="21">
        <v>2001</v>
      </c>
      <c r="H139" s="25">
        <v>0.28649999999999998</v>
      </c>
      <c r="I139" s="25">
        <v>0.36140231036925979</v>
      </c>
      <c r="J139" s="25">
        <v>0.49848784688733783</v>
      </c>
      <c r="K139" s="27">
        <v>0.49352706981741196</v>
      </c>
    </row>
    <row r="140" spans="7:11">
      <c r="G140" s="21">
        <v>2002</v>
      </c>
      <c r="H140" s="25">
        <v>0.26329999999999998</v>
      </c>
      <c r="I140" s="25">
        <v>0.34601288254348417</v>
      </c>
      <c r="J140" s="25">
        <v>0.47906446798630675</v>
      </c>
      <c r="K140" s="27">
        <v>0.49027731501558447</v>
      </c>
    </row>
    <row r="141" spans="7:11">
      <c r="G141" s="21">
        <v>2003</v>
      </c>
      <c r="H141" s="25">
        <v>0.24980000000000002</v>
      </c>
      <c r="I141" s="25">
        <v>0.34340897006876969</v>
      </c>
      <c r="J141" s="25">
        <v>0.48338197074647637</v>
      </c>
      <c r="K141" s="27">
        <v>0.48622509317339657</v>
      </c>
    </row>
    <row r="142" spans="7:11">
      <c r="G142" s="21">
        <v>2004</v>
      </c>
      <c r="H142" s="25">
        <v>0.24930000000000002</v>
      </c>
      <c r="I142" s="25">
        <v>0.34914521549731592</v>
      </c>
      <c r="J142" s="25">
        <v>0.48715859640513165</v>
      </c>
      <c r="K142" s="27">
        <v>0.49212428799929525</v>
      </c>
    </row>
    <row r="143" spans="7:11">
      <c r="G143" s="21">
        <v>2005</v>
      </c>
      <c r="H143" s="25">
        <v>0.26400000000000001</v>
      </c>
      <c r="I143" s="25">
        <v>0.35760336286082689</v>
      </c>
      <c r="J143" s="25">
        <v>0.49483986950802455</v>
      </c>
      <c r="K143" s="27">
        <v>0.49837606196520073</v>
      </c>
    </row>
    <row r="144" spans="7:11">
      <c r="G144" s="21">
        <v>2006</v>
      </c>
      <c r="H144" s="25">
        <v>0.27460000000000007</v>
      </c>
      <c r="I144" s="25">
        <v>0.36617493531841494</v>
      </c>
      <c r="J144" s="25">
        <v>0.49061194811344494</v>
      </c>
      <c r="K144" s="27">
        <v>0.50104756806279505</v>
      </c>
    </row>
    <row r="145" spans="7:11">
      <c r="G145" s="21">
        <v>2007</v>
      </c>
      <c r="H145" s="25">
        <v>0.2802</v>
      </c>
      <c r="I145" s="25">
        <v>0.3608147948464504</v>
      </c>
      <c r="J145" s="25">
        <v>0.48265761127109386</v>
      </c>
      <c r="K145" s="27">
        <v>0.49290283480952585</v>
      </c>
    </row>
    <row r="146" spans="7:11" ht="13" thickBot="1">
      <c r="G146" s="29">
        <v>2008</v>
      </c>
      <c r="H146" s="30">
        <v>0.27510000000000001</v>
      </c>
      <c r="I146" s="30"/>
      <c r="J146" s="30"/>
      <c r="K146" s="31">
        <v>0.4933801300883478</v>
      </c>
    </row>
    <row r="147" spans="7:11" ht="13" thickTop="1"/>
    <row r="148" spans="7:11">
      <c r="G148" s="17" t="s">
        <v>20</v>
      </c>
      <c r="I148" s="1"/>
      <c r="J148" s="1"/>
    </row>
    <row r="149" spans="7:11">
      <c r="G149" s="17" t="s">
        <v>19</v>
      </c>
    </row>
  </sheetData>
  <mergeCells count="1">
    <mergeCell ref="A2:E3"/>
  </mergeCells>
  <phoneticPr fontId="2" type="noConversion"/>
  <printOptions horizontalCentered="1" verticalCentered="1"/>
  <pageMargins left="0.78740157480314965" right="0.78740157480314965" top="0.98425196850393704" bottom="0.98425196850393704" header="0.51181102362204722" footer="0.51181102362204722"/>
  <colBreaks count="1" manualBreakCount="1">
    <brk id="5"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16"/>
  <sheetViews>
    <sheetView zoomScale="150" zoomScaleNormal="150" zoomScalePageLayoutView="150" workbookViewId="0">
      <selection sqref="A1:G14"/>
    </sheetView>
  </sheetViews>
  <sheetFormatPr baseColWidth="10" defaultColWidth="11.5" defaultRowHeight="12" x14ac:dyDescent="0"/>
  <cols>
    <col min="1" max="1" width="18.6640625" style="2" customWidth="1"/>
    <col min="2" max="2" width="13.5" style="2" customWidth="1"/>
    <col min="3" max="7" width="12.83203125" style="2" customWidth="1"/>
    <col min="8" max="16384" width="11.5" style="2"/>
  </cols>
  <sheetData>
    <row r="1" spans="1:7" ht="19" customHeight="1" thickBot="1">
      <c r="A1" s="40" t="s">
        <v>26</v>
      </c>
      <c r="B1" s="40"/>
      <c r="C1" s="40"/>
      <c r="D1" s="40"/>
      <c r="E1" s="40"/>
      <c r="F1" s="40"/>
      <c r="G1" s="40"/>
    </row>
    <row r="2" spans="1:7" ht="37" customHeight="1" thickTop="1">
      <c r="C2" s="3" t="s">
        <v>17</v>
      </c>
      <c r="D2" s="3" t="s">
        <v>22</v>
      </c>
      <c r="E2" s="3" t="s">
        <v>4</v>
      </c>
      <c r="F2" s="3" t="s">
        <v>18</v>
      </c>
      <c r="G2" s="3" t="s">
        <v>23</v>
      </c>
    </row>
    <row r="3" spans="1:7">
      <c r="A3" s="4"/>
      <c r="B3" s="4"/>
      <c r="C3" s="5" t="s">
        <v>5</v>
      </c>
      <c r="D3" s="5" t="s">
        <v>6</v>
      </c>
      <c r="E3" s="5" t="s">
        <v>7</v>
      </c>
      <c r="F3" s="5" t="s">
        <v>8</v>
      </c>
      <c r="G3" s="5" t="s">
        <v>9</v>
      </c>
    </row>
    <row r="4" spans="1:7" ht="16.75" customHeight="1">
      <c r="A4" s="6" t="s">
        <v>10</v>
      </c>
      <c r="C4" s="7">
        <f>37.3%-0.019</f>
        <v>0.35399999999999998</v>
      </c>
      <c r="D4" s="7">
        <f>46.6%-0.025</f>
        <v>0.441</v>
      </c>
      <c r="E4" s="7">
        <f>53.5%-0.025</f>
        <v>0.51</v>
      </c>
      <c r="F4" s="7">
        <f>44%-0.019</f>
        <v>0.42099999999999999</v>
      </c>
      <c r="G4" s="7">
        <f>40.5%-0.018</f>
        <v>0.38700000000000001</v>
      </c>
    </row>
    <row r="5" spans="1:7" ht="16.75" customHeight="1">
      <c r="A5" s="6"/>
      <c r="C5" s="7"/>
      <c r="D5" s="7"/>
      <c r="E5" s="7"/>
      <c r="F5" s="7"/>
      <c r="G5" s="7"/>
    </row>
    <row r="6" spans="1:7" ht="16.75" customHeight="1">
      <c r="A6" s="6" t="s">
        <v>24</v>
      </c>
      <c r="C6" s="7">
        <f>C7+C8+C9+C10+C11</f>
        <v>0.22385294117647059</v>
      </c>
      <c r="D6" s="7">
        <f>D7+D8+D9+D10+D11</f>
        <v>0.30649019607843142</v>
      </c>
      <c r="E6" s="7">
        <f>E7+E8+E9+E10+E11</f>
        <v>0.3434311926605505</v>
      </c>
      <c r="F6" s="7">
        <f>F7+F8+F9+F10+F11</f>
        <v>0.26213207547169809</v>
      </c>
      <c r="G6" s="7">
        <f>G7+G8+G9+G10+G11</f>
        <v>0.25100235849056601</v>
      </c>
    </row>
    <row r="7" spans="1:7">
      <c r="A7" s="2" t="s">
        <v>11</v>
      </c>
      <c r="C7" s="8">
        <v>4.6852941176470583E-2</v>
      </c>
      <c r="D7" s="8">
        <v>4.4196078431372549E-2</v>
      </c>
      <c r="E7" s="8">
        <v>5.2403669724770653E-2</v>
      </c>
      <c r="F7" s="8">
        <v>4.766037735849056E-2</v>
      </c>
      <c r="G7" s="8">
        <v>4.9287735849056602E-2</v>
      </c>
    </row>
    <row r="8" spans="1:7">
      <c r="A8" s="32" t="s">
        <v>12</v>
      </c>
      <c r="C8" s="8">
        <v>7.7220588235294124E-2</v>
      </c>
      <c r="D8" s="8">
        <v>7.7823529411764722E-2</v>
      </c>
      <c r="E8" s="8">
        <v>7.1119266055045885E-2</v>
      </c>
      <c r="F8" s="8">
        <v>6.0899371069182397E-2</v>
      </c>
      <c r="G8" s="8">
        <v>5.5676886792452827E-2</v>
      </c>
    </row>
    <row r="9" spans="1:7">
      <c r="A9" s="32" t="s">
        <v>13</v>
      </c>
      <c r="C9" s="8">
        <v>5.9867647058823532E-2</v>
      </c>
      <c r="D9" s="8">
        <v>0.10088235294117648</v>
      </c>
      <c r="E9" s="8">
        <v>0.121651376146789</v>
      </c>
      <c r="F9" s="8">
        <v>4.766037735849056E-2</v>
      </c>
      <c r="G9" s="8">
        <v>6.4804245283018869E-2</v>
      </c>
    </row>
    <row r="10" spans="1:7">
      <c r="A10" s="2" t="s">
        <v>14</v>
      </c>
      <c r="C10" s="8">
        <v>2.6897058823529413E-2</v>
      </c>
      <c r="D10" s="8">
        <v>3.9392156862745102E-2</v>
      </c>
      <c r="E10" s="8">
        <v>4.772477064220184E-2</v>
      </c>
      <c r="F10" s="8">
        <v>4.8542976939203356E-2</v>
      </c>
      <c r="G10" s="8">
        <v>4.3811320754716984E-2</v>
      </c>
    </row>
    <row r="11" spans="1:7">
      <c r="A11" s="32" t="s">
        <v>25</v>
      </c>
      <c r="C11" s="8">
        <v>1.301470588235294E-2</v>
      </c>
      <c r="D11" s="8">
        <v>4.4196078431372549E-2</v>
      </c>
      <c r="E11" s="8">
        <v>5.0532110091743125E-2</v>
      </c>
      <c r="F11" s="8">
        <v>5.7368972746331237E-2</v>
      </c>
      <c r="G11" s="8">
        <v>3.7422169811320759E-2</v>
      </c>
    </row>
    <row r="12" spans="1:7">
      <c r="C12" s="8"/>
      <c r="D12" s="8"/>
      <c r="E12" s="8"/>
      <c r="F12" s="8"/>
      <c r="G12" s="8"/>
    </row>
    <row r="13" spans="1:7">
      <c r="A13" s="6" t="s">
        <v>15</v>
      </c>
      <c r="B13" s="6"/>
      <c r="C13" s="7">
        <f>C4-C7-C8-C9-C10-C11</f>
        <v>0.13014705882352939</v>
      </c>
      <c r="D13" s="7">
        <f>D4-D7-D8-D9-D10-D11</f>
        <v>0.13450980392156855</v>
      </c>
      <c r="E13" s="7">
        <f>E4-E7-E8-E9-E10-E11</f>
        <v>0.16656880733944948</v>
      </c>
      <c r="F13" s="7">
        <f>F4-F7-F8-F9-F10-F11</f>
        <v>0.1588679245283019</v>
      </c>
      <c r="G13" s="7">
        <f>G4-G7-G8-G9-G10-G11</f>
        <v>0.13599764150943397</v>
      </c>
    </row>
    <row r="14" spans="1:7">
      <c r="A14" s="4"/>
      <c r="B14" s="4"/>
      <c r="C14" s="4"/>
      <c r="D14" s="4"/>
      <c r="E14" s="4"/>
      <c r="F14" s="4"/>
      <c r="G14" s="4"/>
    </row>
    <row r="15" spans="1:7" ht="7" customHeight="1"/>
    <row r="16" spans="1:7" ht="90" customHeight="1">
      <c r="A16" s="41" t="s">
        <v>16</v>
      </c>
      <c r="B16" s="41"/>
      <c r="C16" s="41"/>
      <c r="D16" s="41"/>
      <c r="E16" s="41"/>
      <c r="F16" s="41"/>
      <c r="G16" s="41"/>
    </row>
  </sheetData>
  <mergeCells count="2">
    <mergeCell ref="A1:G1"/>
    <mergeCell ref="A16:G16"/>
  </mergeCells>
  <phoneticPr fontId="2" type="noConversion"/>
  <printOptions horizontalCentered="1" verticalCentered="1"/>
  <pageMargins left="0.78740157480314965" right="0.78740157480314965" top="0.98425196850393704" bottom="0.98425196850393704" header="0.51181102362204722" footer="0.5118110236220472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Graphiques</vt:lpstr>
      </vt:variant>
      <vt:variant>
        <vt:i4>1</vt:i4>
      </vt:variant>
    </vt:vector>
  </HeadingPairs>
  <TitlesOfParts>
    <vt:vector size="3" baseType="lpstr">
      <vt:lpstr>TS13.1</vt:lpstr>
      <vt:lpstr>TS13.2</vt:lpstr>
      <vt:lpstr>F13.1</vt:lpstr>
    </vt:vector>
  </TitlesOfParts>
  <Company>pse-cnrs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piketty</dc:creator>
  <cp:lastModifiedBy>Pierre BERTRAND</cp:lastModifiedBy>
  <cp:lastPrinted>2014-01-09T21:56:30Z</cp:lastPrinted>
  <dcterms:created xsi:type="dcterms:W3CDTF">2009-06-26T15:27:40Z</dcterms:created>
  <dcterms:modified xsi:type="dcterms:W3CDTF">2014-01-22T18:44:14Z</dcterms:modified>
</cp:coreProperties>
</file>