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chartsheets/sheet2.xml" ContentType="application/vnd.openxmlformats-officedocument.spreadsheetml.chartsheet+xml"/>
  <Override PartName="/xl/chartsheets/sheet3.xml" ContentType="application/vnd.openxmlformats-officedocument.spreadsheetml.chartsheet+xml"/>
  <Override PartName="/xl/sharedStrings.xml" ContentType="application/vnd.openxmlformats-officedocument.spreadsheetml.sharedStrings+xml"/>
  <Override PartName="/xl/chartsheets/sheet1.xml" ContentType="application/vnd.openxmlformats-officedocument.spreadsheetml.chart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autoCompressPictures="0"/>
  <bookViews>
    <workbookView xWindow="168" yWindow="-72" windowWidth="20376" windowHeight="11760"/>
  </bookViews>
  <sheets>
    <sheet name="F14.1" sheetId="78" r:id="rId1"/>
    <sheet name="F14.2" sheetId="84" r:id="rId2"/>
    <sheet name="FS14.1" sheetId="86" r:id="rId3"/>
    <sheet name="TS14.1" sheetId="68" r:id="rId4"/>
    <sheet name="TS14.2" sheetId="87" r:id="rId5"/>
    <sheet name="DetailsTS14.1UK" sheetId="71" r:id="rId6"/>
    <sheet name="DetailsTS14.2UK" sheetId="85" r:id="rId7"/>
  </sheets>
  <definedNames>
    <definedName name="column_headings">#REF!</definedName>
    <definedName name="column_numbers">#REF!</definedName>
    <definedName name="data">#REF!</definedName>
    <definedName name="data2">#REF!</definedName>
    <definedName name="ea_flux">#REF!</definedName>
    <definedName name="Equilibre">#REF!</definedName>
    <definedName name="footnotes" localSheetId="4">#REF!</definedName>
    <definedName name="footnotes">#REF!</definedName>
    <definedName name="PIB">#REF!</definedName>
    <definedName name="ressources">#REF!</definedName>
    <definedName name="rpflux">#REF!</definedName>
    <definedName name="rptof">#REF!</definedName>
    <definedName name="spanners_level1" localSheetId="4">#REF!</definedName>
    <definedName name="spanners_level1">#REF!</definedName>
    <definedName name="spanners_level2" localSheetId="4">#REF!</definedName>
    <definedName name="spanners_level2">#REF!</definedName>
    <definedName name="spanners_level3" localSheetId="4">#REF!</definedName>
    <definedName name="spanners_level3">#REF!</definedName>
    <definedName name="spanners_level4" localSheetId="4">#REF!</definedName>
    <definedName name="spanners_level4">#REF!</definedName>
    <definedName name="spanners_level5" localSheetId="4">#REF!</definedName>
    <definedName name="spanners_level5">#REF!</definedName>
    <definedName name="stub_lines">#REF!</definedName>
    <definedName name="temp" localSheetId="4">#REF!</definedName>
    <definedName name="temp">#REF!</definedName>
    <definedName name="titles">#REF!</definedName>
    <definedName name="totals">#REF!</definedName>
    <definedName name="xxx" localSheetId="4">#REF!</definedName>
    <definedName name="xxx">#REF!</definedName>
    <definedName name="_xlnm.Print_Area" localSheetId="3">'TS14.1'!$A$3:$E$118</definedName>
    <definedName name="_xlnm.Print_Area" localSheetId="4">'TS14.2'!$A$3:$E$118</definedName>
  </definedName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A6" i="87"/>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C116"/>
  <c r="C117"/>
  <c r="C118"/>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A6" i="68"/>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J118"/>
  <c r="J117"/>
  <c r="G118"/>
  <c r="G117"/>
  <c r="E118"/>
  <c r="E117"/>
  <c r="E116"/>
  <c r="E115"/>
  <c r="E114"/>
  <c r="E113"/>
  <c r="E112"/>
  <c r="E111"/>
  <c r="E110"/>
  <c r="E109"/>
  <c r="E108"/>
  <c r="E107"/>
  <c r="E106"/>
  <c r="E105"/>
  <c r="E104"/>
  <c r="E103"/>
  <c r="E102"/>
  <c r="E101"/>
  <c r="E100"/>
  <c r="E99"/>
  <c r="E98"/>
  <c r="E97"/>
  <c r="E96"/>
  <c r="E95"/>
  <c r="E94"/>
  <c r="E93"/>
  <c r="E92"/>
  <c r="E91"/>
  <c r="E90"/>
  <c r="L89"/>
  <c r="E89"/>
  <c r="L88"/>
  <c r="E88"/>
  <c r="L87"/>
  <c r="E87"/>
  <c r="L86"/>
  <c r="E86"/>
  <c r="L85"/>
  <c r="E85"/>
  <c r="E84"/>
  <c r="E83"/>
  <c r="E82"/>
  <c r="E81"/>
  <c r="E80"/>
  <c r="E79"/>
  <c r="E78"/>
  <c r="E77"/>
  <c r="L76"/>
  <c r="E76"/>
  <c r="L75"/>
  <c r="E75"/>
  <c r="L74"/>
  <c r="E74"/>
  <c r="L73"/>
  <c r="E73"/>
  <c r="L72"/>
  <c r="E72"/>
  <c r="E71"/>
  <c r="L70"/>
  <c r="E70"/>
  <c r="L69"/>
  <c r="E69"/>
  <c r="L68"/>
  <c r="E68"/>
  <c r="L67"/>
  <c r="E67"/>
  <c r="L66"/>
  <c r="E66"/>
  <c r="L65"/>
  <c r="E65"/>
  <c r="L64"/>
  <c r="E64"/>
  <c r="L63"/>
  <c r="E63"/>
  <c r="L62"/>
  <c r="E62"/>
  <c r="L61"/>
  <c r="E61"/>
  <c r="L60"/>
  <c r="E60"/>
  <c r="E59"/>
  <c r="E58"/>
  <c r="E57"/>
  <c r="E56"/>
  <c r="E55"/>
  <c r="E54"/>
  <c r="E53"/>
  <c r="L52"/>
  <c r="E52"/>
  <c r="E51"/>
  <c r="E50"/>
  <c r="E49"/>
  <c r="E48"/>
  <c r="E47"/>
  <c r="L46"/>
  <c r="E46"/>
  <c r="L45"/>
  <c r="E45"/>
  <c r="L44"/>
  <c r="E44"/>
  <c r="L43"/>
  <c r="E43"/>
  <c r="L42"/>
  <c r="E42"/>
  <c r="L41"/>
  <c r="E41"/>
  <c r="L40"/>
  <c r="E40"/>
  <c r="L39"/>
  <c r="E39"/>
  <c r="E38"/>
  <c r="E37"/>
  <c r="E36"/>
  <c r="E35"/>
  <c r="E34"/>
  <c r="E33"/>
  <c r="E32"/>
  <c r="E31"/>
  <c r="E30"/>
  <c r="E29"/>
  <c r="E28"/>
  <c r="E27"/>
  <c r="E26"/>
  <c r="E25"/>
  <c r="E24"/>
  <c r="E23"/>
  <c r="E22"/>
  <c r="E21"/>
  <c r="E20"/>
  <c r="E19"/>
  <c r="E18"/>
  <c r="E17"/>
  <c r="E16"/>
  <c r="E15"/>
  <c r="E14"/>
  <c r="E13"/>
  <c r="E12"/>
  <c r="E11"/>
  <c r="E10"/>
  <c r="E9"/>
  <c r="E8"/>
  <c r="E7"/>
  <c r="E6"/>
  <c r="E5"/>
  <c r="J116"/>
  <c r="J115"/>
  <c r="J114"/>
  <c r="J113"/>
  <c r="J112"/>
  <c r="J111"/>
  <c r="J110"/>
  <c r="J109"/>
  <c r="J108"/>
  <c r="J107"/>
  <c r="J106"/>
  <c r="J105"/>
  <c r="J104"/>
  <c r="J103"/>
  <c r="J102"/>
  <c r="J101"/>
  <c r="J100"/>
  <c r="J99"/>
  <c r="J98"/>
  <c r="J97"/>
  <c r="J96"/>
  <c r="J95"/>
  <c r="J94"/>
  <c r="J93"/>
  <c r="J92"/>
  <c r="J91"/>
  <c r="J90"/>
  <c r="J89"/>
  <c r="J88"/>
  <c r="J87"/>
  <c r="J86"/>
  <c r="J85"/>
  <c r="J84"/>
  <c r="J83"/>
  <c r="J82"/>
  <c r="J81"/>
  <c r="J80"/>
  <c r="J79"/>
  <c r="J78"/>
  <c r="J77"/>
  <c r="J76"/>
  <c r="J75"/>
  <c r="J74"/>
  <c r="J73"/>
  <c r="J72"/>
  <c r="J71"/>
  <c r="J70"/>
  <c r="J69"/>
  <c r="J68"/>
  <c r="J67"/>
  <c r="J66"/>
  <c r="J65"/>
  <c r="J64"/>
  <c r="J63"/>
  <c r="J62"/>
  <c r="J61"/>
  <c r="J60"/>
  <c r="J59"/>
  <c r="J58"/>
  <c r="J57"/>
  <c r="J56"/>
  <c r="J55"/>
  <c r="J54"/>
  <c r="J53"/>
  <c r="J52"/>
  <c r="J51"/>
  <c r="J50"/>
  <c r="J49"/>
  <c r="J48"/>
  <c r="J47"/>
  <c r="J46"/>
  <c r="J45"/>
  <c r="J44"/>
  <c r="J43"/>
  <c r="J42"/>
  <c r="J41"/>
  <c r="J40"/>
  <c r="J39"/>
  <c r="J38"/>
  <c r="J37"/>
  <c r="J36"/>
  <c r="J35"/>
  <c r="J34"/>
  <c r="J33"/>
  <c r="J32"/>
  <c r="J31"/>
  <c r="J30"/>
  <c r="J29"/>
  <c r="J28"/>
  <c r="J27"/>
  <c r="J26"/>
  <c r="J25"/>
  <c r="J24"/>
  <c r="J23"/>
  <c r="J22"/>
  <c r="J21"/>
  <c r="J20"/>
  <c r="J19"/>
  <c r="J18"/>
  <c r="J17"/>
  <c r="J16"/>
  <c r="J15"/>
  <c r="J14"/>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alcChain>
</file>

<file path=xl/sharedStrings.xml><?xml version="1.0" encoding="utf-8"?>
<sst xmlns="http://schemas.openxmlformats.org/spreadsheetml/2006/main" count="368" uniqueCount="91">
  <si>
    <t>U.S.</t>
  </si>
  <si>
    <t>U.K.</t>
  </si>
  <si>
    <t>France</t>
  </si>
  <si>
    <t>U.S.         (top marginal rate on earned income)</t>
  </si>
  <si>
    <t>U.S.         (top effective rate)</t>
  </si>
  <si>
    <t>Source</t>
  </si>
  <si>
    <t>Notes</t>
  </si>
  <si>
    <t>"</t>
  </si>
  <si>
    <t>AR year ended 31 March 1975, Table 23</t>
  </si>
  <si>
    <t>Investment income surcharge</t>
  </si>
  <si>
    <t>The income tax does not include National Insurance contributions.</t>
  </si>
  <si>
    <t>HMRC website</t>
  </si>
  <si>
    <t>Highest rate of surtax</t>
  </si>
  <si>
    <t>AR year ended 31 March 1969, Table 33</t>
  </si>
  <si>
    <t>A surcharge of 10 per cent was charged on surtax liabilities for 1965-6</t>
  </si>
  <si>
    <t>AR year ended 31 March 1969, Table 30</t>
  </si>
  <si>
    <t>No account is taken of the Special Charge on investment income in 1968.</t>
  </si>
  <si>
    <t>Highest rate of income tax</t>
  </si>
  <si>
    <t>AR year ended 31 March 1980, page 2</t>
  </si>
  <si>
    <t>A surcharge of 10 per cent was charged on surtax liabilities for 1972-73</t>
  </si>
  <si>
    <t>AR year ended 31 March 1975, Table 22</t>
  </si>
  <si>
    <t>No account is taken of the Special Contribution levied on investment income in 1949.</t>
  </si>
  <si>
    <t>AR year ended 31 March 1951, Table 18</t>
  </si>
  <si>
    <t>AR year ended 31 March 1951, Table 119</t>
  </si>
  <si>
    <t>AR year ended 31 March 1963, Table 79A</t>
  </si>
  <si>
    <t>AR year ended 31 March 1963, Table 24</t>
  </si>
  <si>
    <t>AR year ended 31 March 1954, Table 17</t>
  </si>
  <si>
    <t>AR year ended 31 March 1949, Table 19</t>
  </si>
  <si>
    <t>AR year ended 31 March 1949, Table 92</t>
  </si>
  <si>
    <t>AR year ended 31 March 1936, Table 37</t>
  </si>
  <si>
    <t>AR year ended 31 March 1939, Table 38</t>
  </si>
  <si>
    <t>AR year ended 31 March 1936, Table 53</t>
  </si>
  <si>
    <t>AR year ended 31 March 1939, Table 54</t>
  </si>
  <si>
    <t>AR year ended 31 March 1928, Table 60</t>
  </si>
  <si>
    <t>AR year ended 31 March 1928, Table 43</t>
  </si>
  <si>
    <t>IRS 1979, Appendix A.2</t>
  </si>
  <si>
    <t>IRS 2000, Table A.2</t>
  </si>
  <si>
    <t>IRS 1984, Table A.2</t>
  </si>
  <si>
    <t>HMRC website, Table A.2</t>
  </si>
  <si>
    <t>Highest rate of  tax on earned income</t>
  </si>
  <si>
    <t>Highest rate of  tax on capital income</t>
  </si>
  <si>
    <t>AR year ended 31 March 1922, Table 73</t>
  </si>
  <si>
    <t>AR year ended 31 March 1922, Table 54</t>
  </si>
  <si>
    <t>For 1971/2 and 1972/3 earned income relief (EIR) applied to all earnings; in all other years, there was a maximum.</t>
  </si>
  <si>
    <t>EIR is therefore only taken into account for these years, reducing taxable earned income by 15 per cent.</t>
  </si>
  <si>
    <t>Source HMRC website, table TA.1.</t>
  </si>
  <si>
    <t>Tax rates refer to the year of assessment; the income subject to the tax may have arisen in a previous year.</t>
  </si>
  <si>
    <t>Super-tax was introduced in 1908 and was renamed surtax with effect from 1928-9.</t>
  </si>
  <si>
    <t>The investment income surcharge was abolished in 1984.</t>
  </si>
  <si>
    <t>Sabine, pages 146-7</t>
  </si>
  <si>
    <t>Reference</t>
  </si>
  <si>
    <r>
      <t xml:space="preserve">Sabine, B E V, 1966, </t>
    </r>
    <r>
      <rPr>
        <i/>
        <sz val="10"/>
        <rFont val="Arial"/>
        <family val="2"/>
      </rPr>
      <t xml:space="preserve">A history of income tax, </t>
    </r>
    <r>
      <rPr>
        <sz val="10"/>
        <rFont val="Arial"/>
      </rPr>
      <t>Allen and Unwin, London.</t>
    </r>
  </si>
  <si>
    <t>Detailed series on UK top income tax rates (data provided by A.B. Atkinson, september 2011)</t>
  </si>
  <si>
    <r>
      <t>US</t>
    </r>
    <r>
      <rPr>
        <sz val="10"/>
        <rFont val="Arial"/>
      </rPr>
      <t>: The top marginal income tax rate reported here includes general income tax supplements (i.e. surtaxes applying to all incomes above a certain level), but excludes all other taxes and social contributions (the uncapped rate of social security contributions on top earnings has been 2.5% since 1994 and was 0% before). Between 1971 and 1981, the top rate applying to earned income was lower than the top rate applying to ordinary unearned income (e.g. capital income). Also, between 1944 and 1963, there was a maximum top effective rate. Here we do not mention the reduced rates applying to capital gains. See Saez, Slemro and Gierz (2011, Table A1) for more details. See also Tax Policy Center website.</t>
    </r>
  </si>
  <si>
    <r>
      <t xml:space="preserve">Germany: </t>
    </r>
    <r>
      <rPr>
        <sz val="10"/>
        <rFont val="Arial"/>
      </rPr>
      <t>The top marginal income tax rate reported here includes general income tax supplements (i.e. surtaxes applying to all incomes above a certain level), but excludes all other taxes and social contributions. In 1946-1948 the top rate was set by the Allied Control Council. See Dell (2008) for more details.</t>
    </r>
  </si>
  <si>
    <t>U.K.         (top marginal rate on earned income)</t>
  </si>
  <si>
    <t>France (income tax)</t>
  </si>
  <si>
    <t>France (CSG)</t>
  </si>
  <si>
    <r>
      <t>France</t>
    </r>
    <r>
      <rPr>
        <sz val="10"/>
        <rFont val="Arial"/>
      </rPr>
      <t>: The top marginal income tax rate reported here includes general income tax supplements (i.e. surtaxes applying to all incomes above a certain level) and the CSG (a proportional income tax applying to all incomes), but excludes all other taxes (e.g. corporate taxes) and social contributions (except the CSG). Between 1919 and 1958, top rates were higher for single taxpayers (e.g. during the interwar period, singles paid a 25% tax surcharge, so that the top rate was 62.5% rather than 50% in 1919-1922, 75% rather than 60% in 1923, etc.); there were also smaller tax surcharges for married taxpayers with no children after three years of marriage. All these tax surcharges were excluded here, because they apply only to a minority of top income taxpayers. For complete details about the history of income tax law in France, see Piketty 2001, Chapters 3-4.</t>
    </r>
  </si>
  <si>
    <t>Japan (Saez-Morigushi Table A0)</t>
  </si>
  <si>
    <r>
      <t xml:space="preserve">Germany: </t>
    </r>
    <r>
      <rPr>
        <sz val="10"/>
        <rFont val="Arial"/>
      </rPr>
      <t>The top inheritance tax rate reported here is the top rate applying to the decedent's children. In 1946-1948 the top rate was set by the Allied Control Council. See Beckert (2008) and Dell (2008) for more details.</t>
    </r>
  </si>
  <si>
    <r>
      <t>US</t>
    </r>
    <r>
      <rPr>
        <sz val="10"/>
        <rFont val="Arial"/>
      </rPr>
      <t xml:space="preserve"> : The top inheritance tax rate reported here includes only the federal estate tax (not the additional state-level estate and inheritance taxes). See Kopczuk and Saez (2004) for more details. Note that strictly speaking the new 35% top rate started to apply only to 2011 decedents onwards. For year 2010 decedents (repel year), there was actually no federal estate tax (but a 15% tax on capital gains did apply, though).  </t>
    </r>
  </si>
  <si>
    <r>
      <t xml:space="preserve">France: </t>
    </r>
    <r>
      <rPr>
        <sz val="10"/>
        <rFont val="Arial"/>
      </rPr>
      <t>The top inheritance tax rate reported here is the top rate applying to the decedent's children. It also includes the "taxe successorale" applied in 1917-1934 (top rate with two children) and the maximum effective tax rate applied in 1927-1958. See Piketty (2001, Appendix J) for more details.</t>
    </r>
  </si>
  <si>
    <t>Detailed series on UK top inheritance tax rates (data provided by A.B. Atkinson, september 2011)</t>
  </si>
  <si>
    <t xml:space="preserve">Estate Duty was introduced in 1894 </t>
  </si>
  <si>
    <t>Estate duty was replaced in 1975 by Capital Transfer Tax, renamed in 1986 Inheritance Tax</t>
  </si>
  <si>
    <t>The main sources are the Annual Reports (AR) of the Inland Revenue and Inland Revenue Statistics (IRS)</t>
  </si>
  <si>
    <t>a</t>
  </si>
  <si>
    <t>means tax not in operation</t>
  </si>
  <si>
    <t>b</t>
  </si>
  <si>
    <t>Data relate to tax years</t>
  </si>
  <si>
    <t>c</t>
  </si>
  <si>
    <t>Where change made other than at start of tax year (6 April), allocate to that year if before 6 October.</t>
  </si>
  <si>
    <t>d</t>
  </si>
  <si>
    <t>Inland Revenue is now known as HMRC.</t>
  </si>
  <si>
    <t>Maximum rate of ED/CTT/IHT</t>
  </si>
  <si>
    <t>Maximum rate of estate duty</t>
  </si>
  <si>
    <t>Capital Transfer Tax</t>
  </si>
  <si>
    <t>Rate of Inheritance Tax</t>
  </si>
  <si>
    <t>AR year ended 31 March 1936, Table 8</t>
  </si>
  <si>
    <t>AR year ended 31 March 1949, Table 105</t>
  </si>
  <si>
    <t>AR year ended 31 March 1951, Table 135</t>
  </si>
  <si>
    <t>AR year ended 31 March 1969, Table 35</t>
  </si>
  <si>
    <t>Tax limited to 80 per cent of estate</t>
  </si>
  <si>
    <t>HMRC website, Table A.8</t>
  </si>
  <si>
    <t>IRS 2000, Table A.8</t>
  </si>
  <si>
    <r>
      <t xml:space="preserve">UK: </t>
    </r>
    <r>
      <rPr>
        <sz val="10"/>
        <rFont val="Arial"/>
      </rPr>
      <t>See DetailsTS14.1UK</t>
    </r>
  </si>
  <si>
    <r>
      <t xml:space="preserve">UK: </t>
    </r>
    <r>
      <rPr>
        <sz val="10"/>
        <rFont val="Arial"/>
      </rPr>
      <t>See DetailsTS14.2UK</t>
    </r>
  </si>
  <si>
    <t>Germany</t>
  </si>
  <si>
    <t>Table S14.2. Top inheritance tax rate in rich countries, 1900-2013 (series used for figure 14.2)</t>
  </si>
  <si>
    <t>Table S14.1. Top marginal income tax rate in rich countries, 1900-2013                                                                 (series used for figure 14.1)</t>
  </si>
</sst>
</file>

<file path=xl/styles.xml><?xml version="1.0" encoding="utf-8"?>
<styleSheet xmlns="http://schemas.openxmlformats.org/spreadsheetml/2006/main">
  <numFmts count="2">
    <numFmt numFmtId="164" formatCode="0.0"/>
    <numFmt numFmtId="165" formatCode="\$#,##0\ ;\(\$#,##0\)"/>
  </numFmts>
  <fonts count="29">
    <font>
      <sz val="10"/>
      <name val="Arial"/>
    </font>
    <font>
      <sz val="10"/>
      <name val="Arial"/>
    </font>
    <font>
      <sz val="8"/>
      <name val="Arial"/>
    </font>
    <font>
      <b/>
      <sz val="10"/>
      <name val="Arial"/>
      <family val="2"/>
    </font>
    <font>
      <sz val="12"/>
      <color indexed="24"/>
      <name val="Arial"/>
      <family val="2"/>
    </font>
    <font>
      <b/>
      <sz val="8"/>
      <color indexed="24"/>
      <name val="Times New Roman"/>
      <family val="1"/>
    </font>
    <font>
      <sz val="8"/>
      <color indexed="24"/>
      <name val="Times New Roman"/>
      <family val="1"/>
    </font>
    <font>
      <sz val="7"/>
      <name val="Helvetica"/>
    </font>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0"/>
      <color indexed="8"/>
      <name val="Arial"/>
      <family val="2"/>
    </font>
    <font>
      <i/>
      <sz val="10"/>
      <name val="Arial"/>
      <family val="2"/>
    </font>
    <font>
      <b/>
      <sz val="12"/>
      <name val="Arial"/>
      <family val="2"/>
    </font>
    <font>
      <sz val="12"/>
      <name val="Arial"/>
      <family val="2"/>
    </font>
  </fonts>
  <fills count="2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6"/>
        <bgColor indexed="64"/>
      </patternFill>
    </fill>
  </fills>
  <borders count="19">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auto="1"/>
      </left>
      <right/>
      <top/>
      <bottom/>
      <diagonal/>
    </border>
    <border>
      <left/>
      <right/>
      <top style="double">
        <color auto="1"/>
      </top>
      <bottom/>
      <diagonal/>
    </border>
    <border>
      <left style="thick">
        <color auto="1"/>
      </left>
      <right/>
      <top/>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style="thick">
        <color auto="1"/>
      </right>
      <top/>
      <bottom style="thick">
        <color auto="1"/>
      </bottom>
      <diagonal/>
    </border>
    <border>
      <left style="thick">
        <color auto="1"/>
      </left>
      <right style="thick">
        <color auto="1"/>
      </right>
      <top style="thick">
        <color auto="1"/>
      </top>
      <bottom style="thick">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s>
  <cellStyleXfs count="77">
    <xf numFmtId="0" fontId="0"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5" borderId="0" applyNumberFormat="0" applyBorder="0" applyAlignment="0" applyProtection="0"/>
    <xf numFmtId="0" fontId="9" fillId="8" borderId="0" applyNumberFormat="0" applyBorder="0" applyAlignment="0" applyProtection="0"/>
    <xf numFmtId="0" fontId="9" fillId="11"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5" borderId="0" applyNumberFormat="0" applyBorder="0" applyAlignment="0" applyProtection="0"/>
    <xf numFmtId="0" fontId="9" fillId="8" borderId="0" applyNumberFormat="0" applyBorder="0" applyAlignment="0" applyProtection="0"/>
    <xf numFmtId="0" fontId="9" fillId="11"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9" borderId="0" applyNumberFormat="0" applyBorder="0" applyAlignment="0" applyProtection="0"/>
    <xf numFmtId="0" fontId="24" fillId="0" borderId="0" applyNumberFormat="0" applyFill="0" applyBorder="0" applyAlignment="0" applyProtection="0"/>
    <xf numFmtId="0" fontId="11" fillId="3" borderId="0" applyNumberFormat="0" applyBorder="0" applyAlignment="0" applyProtection="0"/>
    <xf numFmtId="0" fontId="12" fillId="20" borderId="1" applyNumberFormat="0" applyAlignment="0" applyProtection="0"/>
    <xf numFmtId="0" fontId="12" fillId="20" borderId="1" applyNumberFormat="0" applyAlignment="0" applyProtection="0"/>
    <xf numFmtId="0" fontId="20" fillId="0" borderId="2" applyNumberFormat="0" applyFill="0" applyAlignment="0" applyProtection="0"/>
    <xf numFmtId="0" fontId="13" fillId="21" borderId="3" applyNumberFormat="0" applyAlignment="0" applyProtection="0"/>
    <xf numFmtId="0" fontId="4"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19" fillId="7" borderId="1" applyNumberFormat="0" applyAlignment="0" applyProtection="0"/>
    <xf numFmtId="0" fontId="14" fillId="0" borderId="0" applyNumberFormat="0" applyFill="0" applyBorder="0" applyAlignment="0" applyProtection="0"/>
    <xf numFmtId="3" fontId="4" fillId="0" borderId="0" applyFont="0" applyFill="0" applyBorder="0" applyAlignment="0" applyProtection="0"/>
    <xf numFmtId="0" fontId="15" fillId="4" borderId="0" applyNumberFormat="0" applyBorder="0" applyAlignment="0" applyProtection="0"/>
    <xf numFmtId="0" fontId="16" fillId="0" borderId="4" applyNumberFormat="0" applyFill="0" applyAlignment="0" applyProtection="0"/>
    <xf numFmtId="0" fontId="17" fillId="0" borderId="5" applyNumberFormat="0" applyFill="0" applyAlignment="0" applyProtection="0"/>
    <xf numFmtId="0" fontId="18" fillId="0" borderId="6" applyNumberFormat="0" applyFill="0" applyAlignment="0" applyProtection="0"/>
    <xf numFmtId="0" fontId="18" fillId="0" borderId="0" applyNumberFormat="0" applyFill="0" applyBorder="0" applyAlignment="0" applyProtection="0"/>
    <xf numFmtId="0" fontId="19" fillId="7" borderId="1" applyNumberFormat="0" applyAlignment="0" applyProtection="0"/>
    <xf numFmtId="0" fontId="11" fillId="3" borderId="0" applyNumberFormat="0" applyBorder="0" applyAlignment="0" applyProtection="0"/>
    <xf numFmtId="0" fontId="20" fillId="0" borderId="2" applyNumberFormat="0" applyFill="0" applyAlignment="0" applyProtection="0"/>
    <xf numFmtId="165" fontId="4" fillId="0" borderId="0" applyFont="0" applyFill="0" applyBorder="0" applyAlignment="0" applyProtection="0"/>
    <xf numFmtId="0" fontId="21" fillId="22" borderId="0" applyNumberFormat="0" applyBorder="0" applyAlignment="0" applyProtection="0"/>
    <xf numFmtId="0" fontId="21" fillId="22" borderId="0" applyNumberFormat="0" applyBorder="0" applyAlignment="0" applyProtection="0"/>
    <xf numFmtId="0" fontId="8" fillId="0" borderId="0"/>
    <xf numFmtId="0" fontId="8" fillId="0" borderId="0"/>
    <xf numFmtId="0" fontId="1" fillId="23" borderId="7" applyNumberFormat="0" applyFont="0" applyAlignment="0" applyProtection="0"/>
    <xf numFmtId="0" fontId="22" fillId="20" borderId="8" applyNumberFormat="0" applyAlignment="0" applyProtection="0"/>
    <xf numFmtId="0" fontId="22" fillId="20" borderId="8" applyNumberFormat="0" applyAlignment="0" applyProtection="0"/>
    <xf numFmtId="0" fontId="7" fillId="0" borderId="9">
      <alignment horizontal="center"/>
    </xf>
    <xf numFmtId="0" fontId="14" fillId="0" borderId="0" applyNumberFormat="0" applyFill="0" applyBorder="0" applyAlignment="0" applyProtection="0"/>
    <xf numFmtId="0" fontId="23" fillId="0" borderId="0" applyNumberFormat="0" applyFill="0" applyBorder="0" applyAlignment="0" applyProtection="0"/>
    <xf numFmtId="0" fontId="4" fillId="0" borderId="10" applyNumberFormat="0" applyFont="0" applyFill="0" applyAlignment="0" applyProtection="0"/>
    <xf numFmtId="2" fontId="4" fillId="0" borderId="0" applyFont="0" applyFill="0" applyBorder="0" applyAlignment="0" applyProtection="0"/>
    <xf numFmtId="0" fontId="24" fillId="0" borderId="0" applyNumberFormat="0" applyFill="0" applyBorder="0" applyAlignment="0" applyProtection="0"/>
  </cellStyleXfs>
  <cellXfs count="39">
    <xf numFmtId="0" fontId="0" fillId="0" borderId="0" xfId="0"/>
    <xf numFmtId="9" fontId="0" fillId="0" borderId="0" xfId="0" applyNumberFormat="1" applyAlignment="1">
      <alignment horizontal="center"/>
    </xf>
    <xf numFmtId="0" fontId="3" fillId="0" borderId="0" xfId="0" applyFont="1"/>
    <xf numFmtId="0" fontId="0" fillId="0" borderId="0" xfId="0" applyAlignment="1">
      <alignment horizontal="left"/>
    </xf>
    <xf numFmtId="0" fontId="0" fillId="0" borderId="0" xfId="0" applyAlignment="1">
      <alignment horizontal="center" vertical="center"/>
    </xf>
    <xf numFmtId="0" fontId="0" fillId="0" borderId="0" xfId="0" applyAlignment="1">
      <alignment horizontal="center" vertical="center" wrapText="1"/>
    </xf>
    <xf numFmtId="9" fontId="0" fillId="0" borderId="0" xfId="0" applyNumberFormat="1"/>
    <xf numFmtId="0" fontId="0" fillId="0" borderId="0" xfId="0" applyAlignment="1">
      <alignment vertical="justify"/>
    </xf>
    <xf numFmtId="164" fontId="0" fillId="0" borderId="0" xfId="0" applyNumberFormat="1" applyAlignment="1">
      <alignment vertical="justify"/>
    </xf>
    <xf numFmtId="0" fontId="25" fillId="0" borderId="0" xfId="0" applyFont="1" applyAlignment="1">
      <alignment vertical="justify"/>
    </xf>
    <xf numFmtId="164" fontId="0" fillId="0" borderId="0" xfId="0" applyNumberFormat="1"/>
    <xf numFmtId="164" fontId="0" fillId="24" borderId="0" xfId="0" applyNumberFormat="1" applyFill="1"/>
    <xf numFmtId="164" fontId="8" fillId="0" borderId="0" xfId="0" applyNumberFormat="1" applyFont="1" applyAlignment="1">
      <alignment wrapText="1"/>
    </xf>
    <xf numFmtId="0" fontId="25" fillId="0" borderId="0" xfId="0" applyFont="1"/>
    <xf numFmtId="0" fontId="8" fillId="0" borderId="0" xfId="0" applyFont="1"/>
    <xf numFmtId="164" fontId="8" fillId="0" borderId="0" xfId="0" applyNumberFormat="1" applyFont="1" applyAlignment="1">
      <alignment vertical="justify"/>
    </xf>
    <xf numFmtId="164" fontId="0" fillId="0" borderId="0" xfId="0" applyNumberFormat="1" applyAlignment="1">
      <alignment vertical="justify" wrapText="1"/>
    </xf>
    <xf numFmtId="2" fontId="0" fillId="0" borderId="0" xfId="0" applyNumberFormat="1"/>
    <xf numFmtId="0" fontId="25" fillId="0" borderId="0" xfId="0" applyFont="1" applyAlignment="1">
      <alignment wrapText="1"/>
    </xf>
    <xf numFmtId="164" fontId="0" fillId="0" borderId="0" xfId="0" applyNumberFormat="1" applyAlignment="1">
      <alignment wrapText="1"/>
    </xf>
    <xf numFmtId="2" fontId="0" fillId="0" borderId="0" xfId="0" applyNumberFormat="1" applyFill="1"/>
    <xf numFmtId="0" fontId="25" fillId="0" borderId="0" xfId="0" applyFont="1" applyAlignment="1">
      <alignment horizontal="left" wrapText="1"/>
    </xf>
    <xf numFmtId="9" fontId="8" fillId="0" borderId="0" xfId="67" applyNumberFormat="1" applyFont="1" applyAlignment="1">
      <alignment horizontal="center"/>
    </xf>
    <xf numFmtId="9" fontId="8" fillId="0" borderId="0" xfId="66" applyNumberFormat="1" applyAlignment="1">
      <alignment horizontal="center"/>
    </xf>
    <xf numFmtId="0" fontId="0" fillId="24" borderId="0" xfId="0" applyFill="1"/>
    <xf numFmtId="0" fontId="8" fillId="0" borderId="0" xfId="0" applyFont="1" applyAlignment="1">
      <alignment vertical="justify"/>
    </xf>
    <xf numFmtId="164" fontId="8" fillId="0" borderId="0" xfId="0" applyNumberFormat="1" applyFont="1"/>
    <xf numFmtId="0" fontId="27" fillId="0" borderId="11" xfId="0" applyFont="1" applyBorder="1"/>
    <xf numFmtId="0" fontId="28" fillId="0" borderId="12" xfId="0" applyFont="1" applyBorder="1" applyAlignment="1">
      <alignment horizontal="center"/>
    </xf>
    <xf numFmtId="9" fontId="28" fillId="0" borderId="12" xfId="0" applyNumberFormat="1" applyFont="1" applyBorder="1" applyAlignment="1">
      <alignment horizontal="center"/>
    </xf>
    <xf numFmtId="9" fontId="28" fillId="0" borderId="13" xfId="0" applyNumberFormat="1" applyFont="1" applyBorder="1" applyAlignment="1">
      <alignment horizontal="center"/>
    </xf>
    <xf numFmtId="0" fontId="28" fillId="0" borderId="13" xfId="0" applyFont="1" applyBorder="1" applyAlignment="1">
      <alignment horizontal="center"/>
    </xf>
    <xf numFmtId="0" fontId="28" fillId="0" borderId="14" xfId="0" applyFont="1" applyBorder="1" applyAlignment="1">
      <alignment horizontal="center"/>
    </xf>
    <xf numFmtId="9" fontId="28" fillId="0" borderId="14" xfId="0" applyNumberFormat="1" applyFont="1" applyBorder="1" applyAlignment="1">
      <alignment horizontal="center"/>
    </xf>
    <xf numFmtId="0" fontId="27" fillId="0" borderId="15" xfId="0" applyFont="1" applyBorder="1" applyAlignment="1">
      <alignment horizontal="center" vertical="center" wrapText="1"/>
    </xf>
    <xf numFmtId="0" fontId="27" fillId="0" borderId="12" xfId="0" applyFont="1" applyBorder="1" applyAlignment="1">
      <alignment horizontal="center" vertical="center" wrapText="1"/>
    </xf>
    <xf numFmtId="0" fontId="27" fillId="0" borderId="16" xfId="0" applyFont="1" applyBorder="1" applyAlignment="1">
      <alignment horizontal="center" vertical="center" wrapText="1"/>
    </xf>
    <xf numFmtId="0" fontId="27" fillId="0" borderId="17" xfId="0" applyFont="1" applyBorder="1" applyAlignment="1">
      <alignment horizontal="center" vertical="center" wrapText="1"/>
    </xf>
    <xf numFmtId="0" fontId="27" fillId="0" borderId="18" xfId="0" applyFont="1" applyBorder="1" applyAlignment="1">
      <alignment horizontal="center" vertical="center" wrapText="1"/>
    </xf>
  </cellXfs>
  <cellStyles count="77">
    <cellStyle name="20 % - Accent1" xfId="1" builtinId="30" customBuiltin="1"/>
    <cellStyle name="20 % - Accent2" xfId="2" builtinId="34" customBuiltin="1"/>
    <cellStyle name="20 % - Accent3" xfId="3" builtinId="38" customBuiltin="1"/>
    <cellStyle name="20 % - Accent4" xfId="4" builtinId="42" customBuiltin="1"/>
    <cellStyle name="20 % - Accent5" xfId="5" builtinId="46" customBuiltin="1"/>
    <cellStyle name="20 % - Accent6" xfId="6" builtinId="50" customBuiltin="1"/>
    <cellStyle name="20% - Accent1" xfId="7"/>
    <cellStyle name="20% - Accent2" xfId="8"/>
    <cellStyle name="20% - Accent3" xfId="9"/>
    <cellStyle name="20% - Accent4" xfId="10"/>
    <cellStyle name="20% - Accent5" xfId="11"/>
    <cellStyle name="20% - Accent6" xfId="12"/>
    <cellStyle name="40 % - Accent1" xfId="13" builtinId="31" customBuiltin="1"/>
    <cellStyle name="40 % - Accent2" xfId="14" builtinId="35" customBuiltin="1"/>
    <cellStyle name="40 % - Accent3" xfId="15" builtinId="39" customBuiltin="1"/>
    <cellStyle name="40 % - Accent4" xfId="16" builtinId="43" customBuiltin="1"/>
    <cellStyle name="40 % - Accent5" xfId="17" builtinId="47" customBuiltin="1"/>
    <cellStyle name="40 % - Accent6" xfId="18" builtinId="51" customBuiltin="1"/>
    <cellStyle name="40% - Accent1" xfId="19"/>
    <cellStyle name="40% - Accent2" xfId="20"/>
    <cellStyle name="40% - Accent3" xfId="21"/>
    <cellStyle name="40% - Accent4" xfId="22"/>
    <cellStyle name="40% - Accent5" xfId="23"/>
    <cellStyle name="40% - Accent6" xfId="24"/>
    <cellStyle name="60 % - Accent1" xfId="25" builtinId="32" customBuiltin="1"/>
    <cellStyle name="60 % - Accent2" xfId="26" builtinId="36" customBuiltin="1"/>
    <cellStyle name="60 % - Accent3" xfId="27" builtinId="40" customBuiltin="1"/>
    <cellStyle name="60 % - Accent4" xfId="28" builtinId="44" customBuiltin="1"/>
    <cellStyle name="60 % - Accent5" xfId="29" builtinId="48" customBuiltin="1"/>
    <cellStyle name="60 % - Accent6" xfId="30" builtinId="52" customBuiltin="1"/>
    <cellStyle name="60% - Accent1" xfId="31"/>
    <cellStyle name="60% - Accent2" xfId="32"/>
    <cellStyle name="60% - Accent3" xfId="33"/>
    <cellStyle name="60% - Accent4" xfId="34"/>
    <cellStyle name="60% - Accent5" xfId="35"/>
    <cellStyle name="60% - Accent6" xfId="36"/>
    <cellStyle name="Accent1" xfId="37" builtinId="29" customBuiltin="1"/>
    <cellStyle name="Accent2" xfId="38" builtinId="33" customBuiltin="1"/>
    <cellStyle name="Accent3" xfId="39" builtinId="37" customBuiltin="1"/>
    <cellStyle name="Accent4" xfId="40" builtinId="41" customBuiltin="1"/>
    <cellStyle name="Accent5" xfId="41" builtinId="45" customBuiltin="1"/>
    <cellStyle name="Accent6" xfId="42" builtinId="49" customBuiltin="1"/>
    <cellStyle name="Avertissement" xfId="43" builtinId="11" customBuiltin="1"/>
    <cellStyle name="Bad" xfId="44"/>
    <cellStyle name="Calcul" xfId="45" builtinId="22" customBuiltin="1"/>
    <cellStyle name="Calculation" xfId="46"/>
    <cellStyle name="Cellule liée" xfId="47" builtinId="24" customBuiltin="1"/>
    <cellStyle name="Check Cell" xfId="48"/>
    <cellStyle name="Date" xfId="49"/>
    <cellStyle name="En-tête 1" xfId="50"/>
    <cellStyle name="En-tête 2" xfId="51"/>
    <cellStyle name="Entrée" xfId="52" builtinId="20" customBuiltin="1"/>
    <cellStyle name="Explanatory Text" xfId="53"/>
    <cellStyle name="Financier0" xfId="54"/>
    <cellStyle name="Good" xfId="55"/>
    <cellStyle name="Heading 1" xfId="56"/>
    <cellStyle name="Heading 2" xfId="57"/>
    <cellStyle name="Heading 3" xfId="58"/>
    <cellStyle name="Heading 4" xfId="59"/>
    <cellStyle name="Input" xfId="60"/>
    <cellStyle name="Insatisfaisant" xfId="61" builtinId="27" customBuiltin="1"/>
    <cellStyle name="Linked Cell" xfId="62"/>
    <cellStyle name="Monétaire0" xfId="63"/>
    <cellStyle name="Neutral" xfId="64"/>
    <cellStyle name="Neutre" xfId="65" builtinId="28" customBuiltin="1"/>
    <cellStyle name="Normal" xfId="0" builtinId="0"/>
    <cellStyle name="Normal_DataFigure2" xfId="66"/>
    <cellStyle name="Normal_TabAnnexeB" xfId="67"/>
    <cellStyle name="Note" xfId="68"/>
    <cellStyle name="Output" xfId="69"/>
    <cellStyle name="Sortie" xfId="70" builtinId="21" customBuiltin="1"/>
    <cellStyle name="style_col_headings" xfId="71"/>
    <cellStyle name="Texte explicatif" xfId="72" builtinId="53" customBuiltin="1"/>
    <cellStyle name="Title" xfId="73"/>
    <cellStyle name="Total" xfId="74" builtinId="25" customBuiltin="1"/>
    <cellStyle name="Virgule fixe" xfId="75"/>
    <cellStyle name="Warning Text" xfId="76"/>
  </cellStyles>
  <dxfs count="0"/>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chartsheet" Target="chartsheets/sheet3.xml"/><Relationship Id="rId7" Type="http://schemas.openxmlformats.org/officeDocument/2006/relationships/worksheet" Target="worksheets/sheet4.xml"/><Relationship Id="rId2" Type="http://schemas.openxmlformats.org/officeDocument/2006/relationships/chartsheet" Target="chartsheets/sheet2.xml"/><Relationship Id="rId1" Type="http://schemas.openxmlformats.org/officeDocument/2006/relationships/chartsheet" Target="chartsheets/sheet1.xml"/><Relationship Id="rId6" Type="http://schemas.openxmlformats.org/officeDocument/2006/relationships/worksheet" Target="worksheets/sheet3.xml"/><Relationship Id="rId11" Type="http://schemas.openxmlformats.org/officeDocument/2006/relationships/calcChain" Target="calcChain.xml"/><Relationship Id="rId5" Type="http://schemas.openxmlformats.org/officeDocument/2006/relationships/worksheet" Target="worksheets/sheet2.xml"/><Relationship Id="rId10"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600" b="1" i="0" u="none" strike="noStrike" baseline="0">
                <a:solidFill>
                  <a:srgbClr val="000000"/>
                </a:solidFill>
                <a:latin typeface="Arial"/>
                <a:ea typeface="Arial"/>
                <a:cs typeface="Arial"/>
              </a:defRPr>
            </a:pPr>
            <a:r>
              <a:rPr lang="fr-FR"/>
              <a:t>Figure</a:t>
            </a:r>
            <a:r>
              <a:rPr lang="fr-FR" baseline="0"/>
              <a:t> </a:t>
            </a:r>
            <a:r>
              <a:rPr lang="fr-FR"/>
              <a:t>14.1. Top</a:t>
            </a:r>
            <a:r>
              <a:rPr lang="fr-FR" baseline="0"/>
              <a:t> income tax rates, </a:t>
            </a:r>
            <a:r>
              <a:rPr lang="fr-FR"/>
              <a:t>1900-2013 </a:t>
            </a:r>
          </a:p>
        </c:rich>
      </c:tx>
      <c:layout>
        <c:manualLayout>
          <c:xMode val="edge"/>
          <c:yMode val="edge"/>
          <c:x val="0.25344455380577402"/>
          <c:y val="0"/>
        </c:manualLayout>
      </c:layout>
      <c:spPr>
        <a:noFill/>
        <a:ln w="25400">
          <a:noFill/>
        </a:ln>
      </c:spPr>
    </c:title>
    <c:plotArea>
      <c:layout>
        <c:manualLayout>
          <c:layoutTarget val="inner"/>
          <c:xMode val="edge"/>
          <c:yMode val="edge"/>
          <c:x val="8.5833333333333331E-2"/>
          <c:y val="6.9199457259158714E-2"/>
          <c:w val="0.89166666666666683"/>
          <c:h val="0.78561736770691959"/>
        </c:manualLayout>
      </c:layout>
      <c:lineChart>
        <c:grouping val="standard"/>
        <c:ser>
          <c:idx val="0"/>
          <c:order val="0"/>
          <c:tx>
            <c:v>U.S.</c:v>
          </c:tx>
          <c:spPr>
            <a:ln w="25400">
              <a:solidFill>
                <a:srgbClr val="000000"/>
              </a:solidFill>
              <a:prstDash val="solid"/>
            </a:ln>
          </c:spPr>
          <c:marker>
            <c:symbol val="circle"/>
            <c:size val="6"/>
            <c:spPr>
              <a:solidFill>
                <a:srgbClr val="000000"/>
              </a:solidFill>
              <a:ln>
                <a:solidFill>
                  <a:srgbClr val="000000"/>
                </a:solidFill>
                <a:prstDash val="solid"/>
              </a:ln>
            </c:spPr>
          </c:marker>
          <c:cat>
            <c:numRef>
              <c:f>'TS14.1'!$A$5:$A$118</c:f>
              <c:numCache>
                <c:formatCode>General</c:formatCode>
                <c:ptCount val="114"/>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numCache>
            </c:numRef>
          </c:cat>
          <c:val>
            <c:numRef>
              <c:f>'TS14.1'!$B$5:$B$118</c:f>
              <c:numCache>
                <c:formatCode>0%</c:formatCode>
                <c:ptCount val="114"/>
                <c:pt idx="0">
                  <c:v>0</c:v>
                </c:pt>
                <c:pt idx="1">
                  <c:v>0</c:v>
                </c:pt>
                <c:pt idx="2">
                  <c:v>0</c:v>
                </c:pt>
                <c:pt idx="3">
                  <c:v>0</c:v>
                </c:pt>
                <c:pt idx="4">
                  <c:v>0</c:v>
                </c:pt>
                <c:pt idx="5">
                  <c:v>0</c:v>
                </c:pt>
                <c:pt idx="6">
                  <c:v>0</c:v>
                </c:pt>
                <c:pt idx="7">
                  <c:v>0</c:v>
                </c:pt>
                <c:pt idx="8">
                  <c:v>0</c:v>
                </c:pt>
                <c:pt idx="9">
                  <c:v>0</c:v>
                </c:pt>
                <c:pt idx="10">
                  <c:v>0</c:v>
                </c:pt>
                <c:pt idx="11">
                  <c:v>0</c:v>
                </c:pt>
                <c:pt idx="12">
                  <c:v>0</c:v>
                </c:pt>
                <c:pt idx="13">
                  <c:v>7.0000000000000007E-2</c:v>
                </c:pt>
                <c:pt idx="14">
                  <c:v>7.0000000000000007E-2</c:v>
                </c:pt>
                <c:pt idx="15">
                  <c:v>7.0000000000000007E-2</c:v>
                </c:pt>
                <c:pt idx="16">
                  <c:v>0.15</c:v>
                </c:pt>
                <c:pt idx="17">
                  <c:v>0.67</c:v>
                </c:pt>
                <c:pt idx="18">
                  <c:v>0.77</c:v>
                </c:pt>
                <c:pt idx="19">
                  <c:v>0.73</c:v>
                </c:pt>
                <c:pt idx="20">
                  <c:v>0.73</c:v>
                </c:pt>
                <c:pt idx="21">
                  <c:v>0.73</c:v>
                </c:pt>
                <c:pt idx="22">
                  <c:v>0.57999999999999996</c:v>
                </c:pt>
                <c:pt idx="23">
                  <c:v>0.435</c:v>
                </c:pt>
                <c:pt idx="24">
                  <c:v>0.46</c:v>
                </c:pt>
                <c:pt idx="25">
                  <c:v>0.25</c:v>
                </c:pt>
                <c:pt idx="26">
                  <c:v>0.25</c:v>
                </c:pt>
                <c:pt idx="27">
                  <c:v>0.25</c:v>
                </c:pt>
                <c:pt idx="28">
                  <c:v>0.25</c:v>
                </c:pt>
                <c:pt idx="29">
                  <c:v>0.24</c:v>
                </c:pt>
                <c:pt idx="30">
                  <c:v>0.25</c:v>
                </c:pt>
                <c:pt idx="31">
                  <c:v>0.25</c:v>
                </c:pt>
                <c:pt idx="32">
                  <c:v>0.63</c:v>
                </c:pt>
                <c:pt idx="33">
                  <c:v>0.63</c:v>
                </c:pt>
                <c:pt idx="34">
                  <c:v>0.63</c:v>
                </c:pt>
                <c:pt idx="35">
                  <c:v>0.63</c:v>
                </c:pt>
                <c:pt idx="36">
                  <c:v>0.79</c:v>
                </c:pt>
                <c:pt idx="37">
                  <c:v>0.79</c:v>
                </c:pt>
                <c:pt idx="38">
                  <c:v>0.79</c:v>
                </c:pt>
                <c:pt idx="39">
                  <c:v>0.79</c:v>
                </c:pt>
                <c:pt idx="40">
                  <c:v>0.81100000000000005</c:v>
                </c:pt>
                <c:pt idx="41">
                  <c:v>0.81</c:v>
                </c:pt>
                <c:pt idx="42">
                  <c:v>0.88</c:v>
                </c:pt>
                <c:pt idx="43">
                  <c:v>0.88</c:v>
                </c:pt>
                <c:pt idx="44">
                  <c:v>0.94</c:v>
                </c:pt>
                <c:pt idx="45">
                  <c:v>0.94</c:v>
                </c:pt>
                <c:pt idx="46">
                  <c:v>0.86450000000000005</c:v>
                </c:pt>
                <c:pt idx="47">
                  <c:v>0.86450000000000005</c:v>
                </c:pt>
                <c:pt idx="48">
                  <c:v>0.82130000000000003</c:v>
                </c:pt>
                <c:pt idx="49">
                  <c:v>0.82130000000000003</c:v>
                </c:pt>
                <c:pt idx="50">
                  <c:v>0.84360000000000002</c:v>
                </c:pt>
                <c:pt idx="51">
                  <c:v>0.91</c:v>
                </c:pt>
                <c:pt idx="52">
                  <c:v>0.92</c:v>
                </c:pt>
                <c:pt idx="53">
                  <c:v>0.92</c:v>
                </c:pt>
                <c:pt idx="54">
                  <c:v>0.91</c:v>
                </c:pt>
                <c:pt idx="55">
                  <c:v>0.91</c:v>
                </c:pt>
                <c:pt idx="56">
                  <c:v>0.91</c:v>
                </c:pt>
                <c:pt idx="57">
                  <c:v>0.91</c:v>
                </c:pt>
                <c:pt idx="58">
                  <c:v>0.91</c:v>
                </c:pt>
                <c:pt idx="59">
                  <c:v>0.91</c:v>
                </c:pt>
                <c:pt idx="60">
                  <c:v>0.91</c:v>
                </c:pt>
                <c:pt idx="61">
                  <c:v>0.91</c:v>
                </c:pt>
                <c:pt idx="62">
                  <c:v>0.91</c:v>
                </c:pt>
                <c:pt idx="63">
                  <c:v>0.91</c:v>
                </c:pt>
                <c:pt idx="64">
                  <c:v>0.77</c:v>
                </c:pt>
                <c:pt idx="65">
                  <c:v>0.7</c:v>
                </c:pt>
                <c:pt idx="66">
                  <c:v>0.7</c:v>
                </c:pt>
                <c:pt idx="67">
                  <c:v>0.7</c:v>
                </c:pt>
                <c:pt idx="68">
                  <c:v>0.75249999999999995</c:v>
                </c:pt>
                <c:pt idx="69">
                  <c:v>0.77</c:v>
                </c:pt>
                <c:pt idx="70">
                  <c:v>0.71750000000000003</c:v>
                </c:pt>
                <c:pt idx="71">
                  <c:v>0.7</c:v>
                </c:pt>
                <c:pt idx="72">
                  <c:v>0.7</c:v>
                </c:pt>
                <c:pt idx="73">
                  <c:v>0.7</c:v>
                </c:pt>
                <c:pt idx="74">
                  <c:v>0.7</c:v>
                </c:pt>
                <c:pt idx="75">
                  <c:v>0.7</c:v>
                </c:pt>
                <c:pt idx="76">
                  <c:v>0.7</c:v>
                </c:pt>
                <c:pt idx="77">
                  <c:v>0.7</c:v>
                </c:pt>
                <c:pt idx="78">
                  <c:v>0.7</c:v>
                </c:pt>
                <c:pt idx="79">
                  <c:v>0.7</c:v>
                </c:pt>
                <c:pt idx="80">
                  <c:v>0.7</c:v>
                </c:pt>
                <c:pt idx="81">
                  <c:v>0.69130000000000003</c:v>
                </c:pt>
                <c:pt idx="82">
                  <c:v>0.5</c:v>
                </c:pt>
                <c:pt idx="83">
                  <c:v>0.5</c:v>
                </c:pt>
                <c:pt idx="84">
                  <c:v>0.5</c:v>
                </c:pt>
                <c:pt idx="85">
                  <c:v>0.5</c:v>
                </c:pt>
                <c:pt idx="86">
                  <c:v>0.5</c:v>
                </c:pt>
                <c:pt idx="87">
                  <c:v>0.38500000000000001</c:v>
                </c:pt>
                <c:pt idx="88">
                  <c:v>0.28000000000000003</c:v>
                </c:pt>
                <c:pt idx="89">
                  <c:v>0.28000000000000003</c:v>
                </c:pt>
                <c:pt idx="90">
                  <c:v>0.28000000000000003</c:v>
                </c:pt>
                <c:pt idx="91">
                  <c:v>0.31</c:v>
                </c:pt>
                <c:pt idx="92">
                  <c:v>0.31</c:v>
                </c:pt>
                <c:pt idx="93">
                  <c:v>0.39600000000000002</c:v>
                </c:pt>
                <c:pt idx="94">
                  <c:v>0.39600000000000002</c:v>
                </c:pt>
                <c:pt idx="95">
                  <c:v>0.39600000000000002</c:v>
                </c:pt>
                <c:pt idx="96">
                  <c:v>0.39600000000000002</c:v>
                </c:pt>
                <c:pt idx="97">
                  <c:v>0.39600000000000002</c:v>
                </c:pt>
                <c:pt idx="98">
                  <c:v>0.39600000000000002</c:v>
                </c:pt>
                <c:pt idx="99">
                  <c:v>0.39600000000000002</c:v>
                </c:pt>
                <c:pt idx="100">
                  <c:v>0.39600000000000002</c:v>
                </c:pt>
                <c:pt idx="101">
                  <c:v>0.38600000000000001</c:v>
                </c:pt>
                <c:pt idx="102">
                  <c:v>0.38600000000000001</c:v>
                </c:pt>
                <c:pt idx="103">
                  <c:v>0.35</c:v>
                </c:pt>
                <c:pt idx="104">
                  <c:v>0.35</c:v>
                </c:pt>
                <c:pt idx="105">
                  <c:v>0.35</c:v>
                </c:pt>
                <c:pt idx="106">
                  <c:v>0.35</c:v>
                </c:pt>
                <c:pt idx="107">
                  <c:v>0.35</c:v>
                </c:pt>
                <c:pt idx="108">
                  <c:v>0.35</c:v>
                </c:pt>
                <c:pt idx="109">
                  <c:v>0.35</c:v>
                </c:pt>
                <c:pt idx="110">
                  <c:v>0.35</c:v>
                </c:pt>
                <c:pt idx="111">
                  <c:v>0.35</c:v>
                </c:pt>
                <c:pt idx="112">
                  <c:v>0.35</c:v>
                </c:pt>
                <c:pt idx="113">
                  <c:v>0.39600000000000002</c:v>
                </c:pt>
              </c:numCache>
            </c:numRef>
          </c:val>
        </c:ser>
        <c:ser>
          <c:idx val="3"/>
          <c:order val="1"/>
          <c:tx>
            <c:v>U.K.</c:v>
          </c:tx>
          <c:spPr>
            <a:ln w="25400">
              <a:solidFill>
                <a:srgbClr val="000000"/>
              </a:solidFill>
              <a:prstDash val="solid"/>
            </a:ln>
          </c:spPr>
          <c:marker>
            <c:symbol val="triangle"/>
            <c:size val="6"/>
            <c:spPr>
              <a:solidFill>
                <a:srgbClr val="000000"/>
              </a:solidFill>
              <a:ln>
                <a:solidFill>
                  <a:srgbClr val="000000"/>
                </a:solidFill>
                <a:prstDash val="solid"/>
              </a:ln>
            </c:spPr>
          </c:marker>
          <c:cat>
            <c:numRef>
              <c:f>'TS14.1'!$A$5:$A$118</c:f>
              <c:numCache>
                <c:formatCode>General</c:formatCode>
                <c:ptCount val="114"/>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numCache>
            </c:numRef>
          </c:cat>
          <c:val>
            <c:numRef>
              <c:f>'TS14.1'!$C$5:$C$118</c:f>
              <c:numCache>
                <c:formatCode>0%</c:formatCode>
                <c:ptCount val="114"/>
                <c:pt idx="0">
                  <c:v>0</c:v>
                </c:pt>
                <c:pt idx="1">
                  <c:v>0</c:v>
                </c:pt>
                <c:pt idx="2">
                  <c:v>0</c:v>
                </c:pt>
                <c:pt idx="3">
                  <c:v>0</c:v>
                </c:pt>
                <c:pt idx="4">
                  <c:v>0</c:v>
                </c:pt>
                <c:pt idx="5">
                  <c:v>0</c:v>
                </c:pt>
                <c:pt idx="6">
                  <c:v>0</c:v>
                </c:pt>
                <c:pt idx="7">
                  <c:v>0</c:v>
                </c:pt>
                <c:pt idx="8">
                  <c:v>0</c:v>
                </c:pt>
                <c:pt idx="9">
                  <c:v>8.3333333333333343E-2</c:v>
                </c:pt>
                <c:pt idx="10">
                  <c:v>8.3333333333333343E-2</c:v>
                </c:pt>
                <c:pt idx="11">
                  <c:v>8.3333333333333343E-2</c:v>
                </c:pt>
                <c:pt idx="12">
                  <c:v>8.3333333333333343E-2</c:v>
                </c:pt>
                <c:pt idx="13">
                  <c:v>8.3333333333333343E-2</c:v>
                </c:pt>
                <c:pt idx="14">
                  <c:v>0.17222220833333335</c:v>
                </c:pt>
                <c:pt idx="15">
                  <c:v>0.32500000000000001</c:v>
                </c:pt>
                <c:pt idx="16">
                  <c:v>0.42499999999999999</c:v>
                </c:pt>
                <c:pt idx="17">
                  <c:v>0.42499999999999999</c:v>
                </c:pt>
                <c:pt idx="18">
                  <c:v>0.52500000000000002</c:v>
                </c:pt>
                <c:pt idx="19">
                  <c:v>0.52500000000000002</c:v>
                </c:pt>
                <c:pt idx="20">
                  <c:v>0.6</c:v>
                </c:pt>
                <c:pt idx="21">
                  <c:v>0.6</c:v>
                </c:pt>
                <c:pt idx="22">
                  <c:v>0.55000000000000004</c:v>
                </c:pt>
                <c:pt idx="23">
                  <c:v>0.52500000000000002</c:v>
                </c:pt>
                <c:pt idx="24">
                  <c:v>0.52500000000000002</c:v>
                </c:pt>
                <c:pt idx="25">
                  <c:v>0.5</c:v>
                </c:pt>
                <c:pt idx="26">
                  <c:v>0.5</c:v>
                </c:pt>
                <c:pt idx="27">
                  <c:v>0.5</c:v>
                </c:pt>
                <c:pt idx="28">
                  <c:v>0.5</c:v>
                </c:pt>
                <c:pt idx="29">
                  <c:v>0.57499999999999996</c:v>
                </c:pt>
                <c:pt idx="30">
                  <c:v>0.63749999999999996</c:v>
                </c:pt>
                <c:pt idx="31">
                  <c:v>0.66249999999999998</c:v>
                </c:pt>
                <c:pt idx="32">
                  <c:v>0.66249999999999998</c:v>
                </c:pt>
                <c:pt idx="33">
                  <c:v>0.66249999999999998</c:v>
                </c:pt>
                <c:pt idx="34">
                  <c:v>0.63749999999999996</c:v>
                </c:pt>
                <c:pt idx="35">
                  <c:v>0.63749999999999996</c:v>
                </c:pt>
                <c:pt idx="36">
                  <c:v>0.65</c:v>
                </c:pt>
                <c:pt idx="37">
                  <c:v>0.66249999999999998</c:v>
                </c:pt>
                <c:pt idx="38">
                  <c:v>0.75</c:v>
                </c:pt>
                <c:pt idx="39">
                  <c:v>0.82499999999999996</c:v>
                </c:pt>
                <c:pt idx="40">
                  <c:v>0.9</c:v>
                </c:pt>
                <c:pt idx="41">
                  <c:v>0.97499999999999998</c:v>
                </c:pt>
                <c:pt idx="42">
                  <c:v>0.97499999999999998</c:v>
                </c:pt>
                <c:pt idx="43">
                  <c:v>0.97499999999999998</c:v>
                </c:pt>
                <c:pt idx="44">
                  <c:v>0.97499999999999998</c:v>
                </c:pt>
                <c:pt idx="45">
                  <c:v>0.97499999999999998</c:v>
                </c:pt>
                <c:pt idx="46">
                  <c:v>0.97499999999999998</c:v>
                </c:pt>
                <c:pt idx="47">
                  <c:v>0.97499999999999998</c:v>
                </c:pt>
                <c:pt idx="48">
                  <c:v>0.97499999999999998</c:v>
                </c:pt>
                <c:pt idx="49">
                  <c:v>0.97499999999999998</c:v>
                </c:pt>
                <c:pt idx="50">
                  <c:v>0.97499999999999998</c:v>
                </c:pt>
                <c:pt idx="51">
                  <c:v>0.97499999999999998</c:v>
                </c:pt>
                <c:pt idx="52">
                  <c:v>0.97499999999999998</c:v>
                </c:pt>
                <c:pt idx="53">
                  <c:v>0.95</c:v>
                </c:pt>
                <c:pt idx="54">
                  <c:v>0.95</c:v>
                </c:pt>
                <c:pt idx="55">
                  <c:v>0.92500000000000004</c:v>
                </c:pt>
                <c:pt idx="56">
                  <c:v>0.92500000000000004</c:v>
                </c:pt>
                <c:pt idx="57">
                  <c:v>0.92500000000000004</c:v>
                </c:pt>
                <c:pt idx="58">
                  <c:v>0.92500000000000004</c:v>
                </c:pt>
                <c:pt idx="59">
                  <c:v>0.88749999999999996</c:v>
                </c:pt>
                <c:pt idx="60">
                  <c:v>0.88749999999999996</c:v>
                </c:pt>
                <c:pt idx="61">
                  <c:v>0.88749999999999996</c:v>
                </c:pt>
                <c:pt idx="62">
                  <c:v>0.88749999999999996</c:v>
                </c:pt>
                <c:pt idx="63">
                  <c:v>0.88749999999999996</c:v>
                </c:pt>
                <c:pt idx="64">
                  <c:v>0.88749999999999996</c:v>
                </c:pt>
                <c:pt idx="65">
                  <c:v>0.91249999999999998</c:v>
                </c:pt>
                <c:pt idx="66">
                  <c:v>0.91249999999999998</c:v>
                </c:pt>
                <c:pt idx="67">
                  <c:v>0.91249999999999998</c:v>
                </c:pt>
                <c:pt idx="68">
                  <c:v>0.91249999999999998</c:v>
                </c:pt>
                <c:pt idx="69">
                  <c:v>0.91249999999999998</c:v>
                </c:pt>
                <c:pt idx="70">
                  <c:v>0.91249999999999998</c:v>
                </c:pt>
                <c:pt idx="71">
                  <c:v>0.88749999999999996</c:v>
                </c:pt>
                <c:pt idx="72">
                  <c:v>0.88749999999999996</c:v>
                </c:pt>
                <c:pt idx="73">
                  <c:v>0.9</c:v>
                </c:pt>
                <c:pt idx="74">
                  <c:v>0.98</c:v>
                </c:pt>
                <c:pt idx="75">
                  <c:v>0.98</c:v>
                </c:pt>
                <c:pt idx="76">
                  <c:v>0.98</c:v>
                </c:pt>
                <c:pt idx="77">
                  <c:v>0.98</c:v>
                </c:pt>
                <c:pt idx="78">
                  <c:v>0.98</c:v>
                </c:pt>
                <c:pt idx="79">
                  <c:v>0.75</c:v>
                </c:pt>
                <c:pt idx="80">
                  <c:v>0.75</c:v>
                </c:pt>
                <c:pt idx="81">
                  <c:v>0.75</c:v>
                </c:pt>
                <c:pt idx="82">
                  <c:v>0.75</c:v>
                </c:pt>
                <c:pt idx="83">
                  <c:v>0.75</c:v>
                </c:pt>
                <c:pt idx="84">
                  <c:v>0.6</c:v>
                </c:pt>
                <c:pt idx="85">
                  <c:v>0.6</c:v>
                </c:pt>
                <c:pt idx="86">
                  <c:v>0.6</c:v>
                </c:pt>
                <c:pt idx="87">
                  <c:v>0.6</c:v>
                </c:pt>
                <c:pt idx="88">
                  <c:v>0.4</c:v>
                </c:pt>
                <c:pt idx="89">
                  <c:v>0.4</c:v>
                </c:pt>
                <c:pt idx="90">
                  <c:v>0.4</c:v>
                </c:pt>
                <c:pt idx="91">
                  <c:v>0.4</c:v>
                </c:pt>
                <c:pt idx="92">
                  <c:v>0.4</c:v>
                </c:pt>
                <c:pt idx="93">
                  <c:v>0.4</c:v>
                </c:pt>
                <c:pt idx="94">
                  <c:v>0.4</c:v>
                </c:pt>
                <c:pt idx="95">
                  <c:v>0.4</c:v>
                </c:pt>
                <c:pt idx="96">
                  <c:v>0.4</c:v>
                </c:pt>
                <c:pt idx="97">
                  <c:v>0.4</c:v>
                </c:pt>
                <c:pt idx="98">
                  <c:v>0.4</c:v>
                </c:pt>
                <c:pt idx="99">
                  <c:v>0.4</c:v>
                </c:pt>
                <c:pt idx="100">
                  <c:v>0.4</c:v>
                </c:pt>
                <c:pt idx="101">
                  <c:v>0.4</c:v>
                </c:pt>
                <c:pt idx="102">
                  <c:v>0.4</c:v>
                </c:pt>
                <c:pt idx="103">
                  <c:v>0.4</c:v>
                </c:pt>
                <c:pt idx="104">
                  <c:v>0.4</c:v>
                </c:pt>
                <c:pt idx="105">
                  <c:v>0.4</c:v>
                </c:pt>
                <c:pt idx="106">
                  <c:v>0.4</c:v>
                </c:pt>
                <c:pt idx="107">
                  <c:v>0.4</c:v>
                </c:pt>
                <c:pt idx="108">
                  <c:v>0.4</c:v>
                </c:pt>
                <c:pt idx="109">
                  <c:v>0.4</c:v>
                </c:pt>
                <c:pt idx="110">
                  <c:v>0.5</c:v>
                </c:pt>
                <c:pt idx="111">
                  <c:v>0.5</c:v>
                </c:pt>
                <c:pt idx="112">
                  <c:v>0.5</c:v>
                </c:pt>
                <c:pt idx="113">
                  <c:v>0.45</c:v>
                </c:pt>
              </c:numCache>
            </c:numRef>
          </c:val>
        </c:ser>
        <c:ser>
          <c:idx val="2"/>
          <c:order val="2"/>
          <c:tx>
            <c:v>Germany</c:v>
          </c:tx>
          <c:spPr>
            <a:ln w="25400">
              <a:solidFill>
                <a:srgbClr val="000000"/>
              </a:solidFill>
              <a:prstDash val="solid"/>
            </a:ln>
          </c:spPr>
          <c:marker>
            <c:symbol val="circle"/>
            <c:size val="6"/>
            <c:spPr>
              <a:solidFill>
                <a:srgbClr val="FFFFFF"/>
              </a:solidFill>
              <a:ln>
                <a:solidFill>
                  <a:srgbClr val="000000"/>
                </a:solidFill>
                <a:prstDash val="solid"/>
              </a:ln>
            </c:spPr>
          </c:marker>
          <c:cat>
            <c:numRef>
              <c:f>'TS14.1'!$A$5:$A$118</c:f>
              <c:numCache>
                <c:formatCode>General</c:formatCode>
                <c:ptCount val="114"/>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numCache>
            </c:numRef>
          </c:cat>
          <c:val>
            <c:numRef>
              <c:f>'TS14.1'!$D$5:$D$118</c:f>
              <c:numCache>
                <c:formatCode>0%</c:formatCode>
                <c:ptCount val="114"/>
                <c:pt idx="0">
                  <c:v>0.03</c:v>
                </c:pt>
                <c:pt idx="1">
                  <c:v>0.03</c:v>
                </c:pt>
                <c:pt idx="2">
                  <c:v>0.03</c:v>
                </c:pt>
                <c:pt idx="3">
                  <c:v>0.03</c:v>
                </c:pt>
                <c:pt idx="4">
                  <c:v>0.03</c:v>
                </c:pt>
                <c:pt idx="5">
                  <c:v>0.03</c:v>
                </c:pt>
                <c:pt idx="6">
                  <c:v>0.03</c:v>
                </c:pt>
                <c:pt idx="7">
                  <c:v>0.03</c:v>
                </c:pt>
                <c:pt idx="8">
                  <c:v>0.03</c:v>
                </c:pt>
                <c:pt idx="9">
                  <c:v>0.03</c:v>
                </c:pt>
                <c:pt idx="10">
                  <c:v>0.03</c:v>
                </c:pt>
                <c:pt idx="11">
                  <c:v>0.03</c:v>
                </c:pt>
                <c:pt idx="12">
                  <c:v>0.03</c:v>
                </c:pt>
                <c:pt idx="13">
                  <c:v>0.03</c:v>
                </c:pt>
                <c:pt idx="14">
                  <c:v>0.04</c:v>
                </c:pt>
                <c:pt idx="15">
                  <c:v>0.04</c:v>
                </c:pt>
                <c:pt idx="16">
                  <c:v>0.04</c:v>
                </c:pt>
                <c:pt idx="17">
                  <c:v>0.04</c:v>
                </c:pt>
                <c:pt idx="18">
                  <c:v>0.2</c:v>
                </c:pt>
                <c:pt idx="19">
                  <c:v>0.3</c:v>
                </c:pt>
                <c:pt idx="20">
                  <c:v>0.4</c:v>
                </c:pt>
                <c:pt idx="21">
                  <c:v>0.4</c:v>
                </c:pt>
                <c:pt idx="22">
                  <c:v>0.4</c:v>
                </c:pt>
                <c:pt idx="23">
                  <c:v>0.4</c:v>
                </c:pt>
                <c:pt idx="24">
                  <c:v>0.4</c:v>
                </c:pt>
                <c:pt idx="25">
                  <c:v>0.4</c:v>
                </c:pt>
                <c:pt idx="26">
                  <c:v>0.4</c:v>
                </c:pt>
                <c:pt idx="27">
                  <c:v>0.4</c:v>
                </c:pt>
                <c:pt idx="28">
                  <c:v>0.4</c:v>
                </c:pt>
                <c:pt idx="29">
                  <c:v>0.4</c:v>
                </c:pt>
                <c:pt idx="30">
                  <c:v>0.4</c:v>
                </c:pt>
                <c:pt idx="31">
                  <c:v>0.4</c:v>
                </c:pt>
                <c:pt idx="32">
                  <c:v>0.4</c:v>
                </c:pt>
                <c:pt idx="33">
                  <c:v>0.4</c:v>
                </c:pt>
                <c:pt idx="34">
                  <c:v>0.5</c:v>
                </c:pt>
                <c:pt idx="35">
                  <c:v>0.5</c:v>
                </c:pt>
                <c:pt idx="36">
                  <c:v>0.5</c:v>
                </c:pt>
                <c:pt idx="37">
                  <c:v>0.5</c:v>
                </c:pt>
                <c:pt idx="38">
                  <c:v>0.5</c:v>
                </c:pt>
                <c:pt idx="39">
                  <c:v>0.6</c:v>
                </c:pt>
                <c:pt idx="40">
                  <c:v>0.6</c:v>
                </c:pt>
                <c:pt idx="41">
                  <c:v>0.6</c:v>
                </c:pt>
                <c:pt idx="42">
                  <c:v>0.6</c:v>
                </c:pt>
                <c:pt idx="43">
                  <c:v>0.6</c:v>
                </c:pt>
                <c:pt idx="44">
                  <c:v>0.6</c:v>
                </c:pt>
                <c:pt idx="45">
                  <c:v>0.6</c:v>
                </c:pt>
                <c:pt idx="46">
                  <c:v>0.9</c:v>
                </c:pt>
                <c:pt idx="47">
                  <c:v>0.9</c:v>
                </c:pt>
                <c:pt idx="48">
                  <c:v>0.9</c:v>
                </c:pt>
                <c:pt idx="49">
                  <c:v>0.75</c:v>
                </c:pt>
                <c:pt idx="50">
                  <c:v>0.75</c:v>
                </c:pt>
                <c:pt idx="51">
                  <c:v>0.75</c:v>
                </c:pt>
                <c:pt idx="52">
                  <c:v>0.75</c:v>
                </c:pt>
                <c:pt idx="53">
                  <c:v>0.66</c:v>
                </c:pt>
                <c:pt idx="54">
                  <c:v>0.6</c:v>
                </c:pt>
                <c:pt idx="55">
                  <c:v>0.53</c:v>
                </c:pt>
                <c:pt idx="56">
                  <c:v>0.53</c:v>
                </c:pt>
                <c:pt idx="57">
                  <c:v>0.53</c:v>
                </c:pt>
                <c:pt idx="58">
                  <c:v>0.53</c:v>
                </c:pt>
                <c:pt idx="59">
                  <c:v>0.53</c:v>
                </c:pt>
                <c:pt idx="60">
                  <c:v>0.53</c:v>
                </c:pt>
                <c:pt idx="61">
                  <c:v>0.53</c:v>
                </c:pt>
                <c:pt idx="62">
                  <c:v>0.53</c:v>
                </c:pt>
                <c:pt idx="63">
                  <c:v>0.53</c:v>
                </c:pt>
                <c:pt idx="64">
                  <c:v>0.53</c:v>
                </c:pt>
                <c:pt idx="65">
                  <c:v>0.53</c:v>
                </c:pt>
                <c:pt idx="66">
                  <c:v>0.53</c:v>
                </c:pt>
                <c:pt idx="67">
                  <c:v>0.53</c:v>
                </c:pt>
                <c:pt idx="68">
                  <c:v>0.53</c:v>
                </c:pt>
                <c:pt idx="69">
                  <c:v>0.53</c:v>
                </c:pt>
                <c:pt idx="70">
                  <c:v>0.53</c:v>
                </c:pt>
                <c:pt idx="71">
                  <c:v>0.53</c:v>
                </c:pt>
                <c:pt idx="72">
                  <c:v>0.53</c:v>
                </c:pt>
                <c:pt idx="73">
                  <c:v>0.53</c:v>
                </c:pt>
                <c:pt idx="74">
                  <c:v>0.53</c:v>
                </c:pt>
                <c:pt idx="75">
                  <c:v>0.56000000000000005</c:v>
                </c:pt>
                <c:pt idx="76">
                  <c:v>0.56000000000000005</c:v>
                </c:pt>
                <c:pt idx="77">
                  <c:v>0.56000000000000005</c:v>
                </c:pt>
                <c:pt idx="78">
                  <c:v>0.56000000000000005</c:v>
                </c:pt>
                <c:pt idx="79">
                  <c:v>0.56000000000000005</c:v>
                </c:pt>
                <c:pt idx="80">
                  <c:v>0.56000000000000005</c:v>
                </c:pt>
                <c:pt idx="81">
                  <c:v>0.56000000000000005</c:v>
                </c:pt>
                <c:pt idx="82">
                  <c:v>0.56000000000000005</c:v>
                </c:pt>
                <c:pt idx="83">
                  <c:v>0.56000000000000005</c:v>
                </c:pt>
                <c:pt idx="84">
                  <c:v>0.56000000000000005</c:v>
                </c:pt>
                <c:pt idx="85">
                  <c:v>0.56000000000000005</c:v>
                </c:pt>
                <c:pt idx="86">
                  <c:v>0.56000000000000005</c:v>
                </c:pt>
                <c:pt idx="87">
                  <c:v>0.56000000000000005</c:v>
                </c:pt>
                <c:pt idx="88">
                  <c:v>0.56000000000000005</c:v>
                </c:pt>
                <c:pt idx="89">
                  <c:v>0.56000000000000005</c:v>
                </c:pt>
                <c:pt idx="90">
                  <c:v>0.53</c:v>
                </c:pt>
                <c:pt idx="91">
                  <c:v>0.53</c:v>
                </c:pt>
                <c:pt idx="92">
                  <c:v>0.53</c:v>
                </c:pt>
                <c:pt idx="93">
                  <c:v>0.53</c:v>
                </c:pt>
                <c:pt idx="94">
                  <c:v>0.53</c:v>
                </c:pt>
                <c:pt idx="95">
                  <c:v>0.53</c:v>
                </c:pt>
                <c:pt idx="96">
                  <c:v>0.53</c:v>
                </c:pt>
                <c:pt idx="97">
                  <c:v>0.53</c:v>
                </c:pt>
                <c:pt idx="98">
                  <c:v>0.53</c:v>
                </c:pt>
                <c:pt idx="99">
                  <c:v>0.53</c:v>
                </c:pt>
                <c:pt idx="100">
                  <c:v>0.51</c:v>
                </c:pt>
                <c:pt idx="101">
                  <c:v>0.48499999999999999</c:v>
                </c:pt>
                <c:pt idx="102">
                  <c:v>0.48499999999999999</c:v>
                </c:pt>
                <c:pt idx="103">
                  <c:v>0.48499999999999999</c:v>
                </c:pt>
                <c:pt idx="104">
                  <c:v>0.45</c:v>
                </c:pt>
                <c:pt idx="105">
                  <c:v>0.42</c:v>
                </c:pt>
                <c:pt idx="106">
                  <c:v>0.42</c:v>
                </c:pt>
                <c:pt idx="107">
                  <c:v>0.45</c:v>
                </c:pt>
                <c:pt idx="108">
                  <c:v>0.45</c:v>
                </c:pt>
                <c:pt idx="109">
                  <c:v>0.45</c:v>
                </c:pt>
                <c:pt idx="110">
                  <c:v>0.45</c:v>
                </c:pt>
                <c:pt idx="111">
                  <c:v>0.45</c:v>
                </c:pt>
                <c:pt idx="112">
                  <c:v>0.45</c:v>
                </c:pt>
                <c:pt idx="113">
                  <c:v>0.45</c:v>
                </c:pt>
              </c:numCache>
            </c:numRef>
          </c:val>
        </c:ser>
        <c:ser>
          <c:idx val="1"/>
          <c:order val="3"/>
          <c:tx>
            <c:v>France</c:v>
          </c:tx>
          <c:spPr>
            <a:ln w="12700">
              <a:solidFill>
                <a:srgbClr val="000000"/>
              </a:solidFill>
              <a:prstDash val="solid"/>
            </a:ln>
          </c:spPr>
          <c:marker>
            <c:symbol val="triangle"/>
            <c:size val="6"/>
            <c:spPr>
              <a:solidFill>
                <a:srgbClr val="FFFFFF"/>
              </a:solidFill>
              <a:ln>
                <a:solidFill>
                  <a:srgbClr val="000000"/>
                </a:solidFill>
                <a:prstDash val="solid"/>
              </a:ln>
            </c:spPr>
          </c:marker>
          <c:cat>
            <c:numRef>
              <c:f>'TS14.1'!$A$5:$A$118</c:f>
              <c:numCache>
                <c:formatCode>General</c:formatCode>
                <c:ptCount val="114"/>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numCache>
            </c:numRef>
          </c:cat>
          <c:val>
            <c:numRef>
              <c:f>'TS14.1'!$E$5:$E$118</c:f>
              <c:numCache>
                <c:formatCode>0%</c:formatCode>
                <c:ptCount val="11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0.02</c:v>
                </c:pt>
                <c:pt idx="16">
                  <c:v>0.1</c:v>
                </c:pt>
                <c:pt idx="17">
                  <c:v>0.2</c:v>
                </c:pt>
                <c:pt idx="18">
                  <c:v>0.2</c:v>
                </c:pt>
                <c:pt idx="19">
                  <c:v>0.5</c:v>
                </c:pt>
                <c:pt idx="20">
                  <c:v>0.5</c:v>
                </c:pt>
                <c:pt idx="21">
                  <c:v>0.5</c:v>
                </c:pt>
                <c:pt idx="22">
                  <c:v>0.5</c:v>
                </c:pt>
                <c:pt idx="23">
                  <c:v>0.6</c:v>
                </c:pt>
                <c:pt idx="24">
                  <c:v>0.72</c:v>
                </c:pt>
                <c:pt idx="25">
                  <c:v>0.6</c:v>
                </c:pt>
                <c:pt idx="26">
                  <c:v>0.3</c:v>
                </c:pt>
                <c:pt idx="27">
                  <c:v>0.3</c:v>
                </c:pt>
                <c:pt idx="28">
                  <c:v>0.33329999999999999</c:v>
                </c:pt>
                <c:pt idx="29">
                  <c:v>0.33329999999999999</c:v>
                </c:pt>
                <c:pt idx="30">
                  <c:v>0.33329999999999999</c:v>
                </c:pt>
                <c:pt idx="31">
                  <c:v>0.33329999999999999</c:v>
                </c:pt>
                <c:pt idx="32">
                  <c:v>0.36670000000000003</c:v>
                </c:pt>
                <c:pt idx="33">
                  <c:v>0.36670000000000003</c:v>
                </c:pt>
                <c:pt idx="34">
                  <c:v>0.3</c:v>
                </c:pt>
                <c:pt idx="35">
                  <c:v>0.36</c:v>
                </c:pt>
                <c:pt idx="36">
                  <c:v>0.48</c:v>
                </c:pt>
                <c:pt idx="37">
                  <c:v>0.51839999999999997</c:v>
                </c:pt>
                <c:pt idx="38">
                  <c:v>0.53332000000000002</c:v>
                </c:pt>
                <c:pt idx="39">
                  <c:v>0.53332000000000002</c:v>
                </c:pt>
                <c:pt idx="40">
                  <c:v>0.53332000000000002</c:v>
                </c:pt>
                <c:pt idx="41">
                  <c:v>0.60000000000000009</c:v>
                </c:pt>
                <c:pt idx="42">
                  <c:v>0.7</c:v>
                </c:pt>
                <c:pt idx="43">
                  <c:v>0.7</c:v>
                </c:pt>
                <c:pt idx="44">
                  <c:v>0.7</c:v>
                </c:pt>
                <c:pt idx="45">
                  <c:v>0.6</c:v>
                </c:pt>
                <c:pt idx="46">
                  <c:v>0.6</c:v>
                </c:pt>
                <c:pt idx="47">
                  <c:v>0.72</c:v>
                </c:pt>
                <c:pt idx="48">
                  <c:v>0.6</c:v>
                </c:pt>
                <c:pt idx="49">
                  <c:v>0.6</c:v>
                </c:pt>
                <c:pt idx="50">
                  <c:v>0.6</c:v>
                </c:pt>
                <c:pt idx="51">
                  <c:v>0.6</c:v>
                </c:pt>
                <c:pt idx="52">
                  <c:v>0.6</c:v>
                </c:pt>
                <c:pt idx="53">
                  <c:v>0.6</c:v>
                </c:pt>
                <c:pt idx="54">
                  <c:v>0.6</c:v>
                </c:pt>
                <c:pt idx="55">
                  <c:v>0.66</c:v>
                </c:pt>
                <c:pt idx="56">
                  <c:v>0.66</c:v>
                </c:pt>
                <c:pt idx="57">
                  <c:v>0.66</c:v>
                </c:pt>
                <c:pt idx="58">
                  <c:v>0.66</c:v>
                </c:pt>
                <c:pt idx="59">
                  <c:v>0.66</c:v>
                </c:pt>
                <c:pt idx="60">
                  <c:v>0.66</c:v>
                </c:pt>
                <c:pt idx="61">
                  <c:v>0.63</c:v>
                </c:pt>
                <c:pt idx="62">
                  <c:v>0.63</c:v>
                </c:pt>
                <c:pt idx="63">
                  <c:v>0.64575000000000005</c:v>
                </c:pt>
                <c:pt idx="64">
                  <c:v>0.63</c:v>
                </c:pt>
                <c:pt idx="65">
                  <c:v>0.63</c:v>
                </c:pt>
                <c:pt idx="66">
                  <c:v>0.65</c:v>
                </c:pt>
                <c:pt idx="67">
                  <c:v>0.66</c:v>
                </c:pt>
                <c:pt idx="68">
                  <c:v>0.66</c:v>
                </c:pt>
                <c:pt idx="69">
                  <c:v>0.64499999999999991</c:v>
                </c:pt>
                <c:pt idx="70">
                  <c:v>0.61799999999999999</c:v>
                </c:pt>
                <c:pt idx="71">
                  <c:v>0.61199999999999999</c:v>
                </c:pt>
                <c:pt idx="72">
                  <c:v>0.6</c:v>
                </c:pt>
                <c:pt idx="73">
                  <c:v>0.6</c:v>
                </c:pt>
                <c:pt idx="74">
                  <c:v>0.6</c:v>
                </c:pt>
                <c:pt idx="75">
                  <c:v>0.6</c:v>
                </c:pt>
                <c:pt idx="76">
                  <c:v>0.6</c:v>
                </c:pt>
                <c:pt idx="77">
                  <c:v>0.6</c:v>
                </c:pt>
                <c:pt idx="78">
                  <c:v>0.6</c:v>
                </c:pt>
                <c:pt idx="79">
                  <c:v>0.6</c:v>
                </c:pt>
                <c:pt idx="80">
                  <c:v>0.66</c:v>
                </c:pt>
                <c:pt idx="81">
                  <c:v>0.66</c:v>
                </c:pt>
                <c:pt idx="82">
                  <c:v>0.69550000000000012</c:v>
                </c:pt>
                <c:pt idx="83">
                  <c:v>0.70200000000000007</c:v>
                </c:pt>
                <c:pt idx="84">
                  <c:v>0.6695000000000001</c:v>
                </c:pt>
                <c:pt idx="85">
                  <c:v>0.65</c:v>
                </c:pt>
                <c:pt idx="86">
                  <c:v>0.57999999999999996</c:v>
                </c:pt>
                <c:pt idx="87">
                  <c:v>0.56799999999999995</c:v>
                </c:pt>
                <c:pt idx="88">
                  <c:v>0.56799999999999995</c:v>
                </c:pt>
                <c:pt idx="89">
                  <c:v>0.56799999999999995</c:v>
                </c:pt>
                <c:pt idx="90">
                  <c:v>0.56799999999999995</c:v>
                </c:pt>
                <c:pt idx="91">
                  <c:v>0.57899999999999996</c:v>
                </c:pt>
                <c:pt idx="92">
                  <c:v>0.57899999999999996</c:v>
                </c:pt>
                <c:pt idx="93">
                  <c:v>0.59199999999999997</c:v>
                </c:pt>
                <c:pt idx="94">
                  <c:v>0.59199999999999997</c:v>
                </c:pt>
                <c:pt idx="95">
                  <c:v>0.59199999999999997</c:v>
                </c:pt>
                <c:pt idx="96">
                  <c:v>0.57900000000000007</c:v>
                </c:pt>
                <c:pt idx="97">
                  <c:v>0.57900000000000007</c:v>
                </c:pt>
                <c:pt idx="98">
                  <c:v>0.62</c:v>
                </c:pt>
                <c:pt idx="99">
                  <c:v>0.62</c:v>
                </c:pt>
                <c:pt idx="100">
                  <c:v>0.61249999999999993</c:v>
                </c:pt>
                <c:pt idx="101">
                  <c:v>0.60749999999999993</c:v>
                </c:pt>
                <c:pt idx="102">
                  <c:v>0.57579999999999998</c:v>
                </c:pt>
                <c:pt idx="103">
                  <c:v>0.56089999999999995</c:v>
                </c:pt>
                <c:pt idx="104">
                  <c:v>0.56089999999999995</c:v>
                </c:pt>
                <c:pt idx="105">
                  <c:v>0.56089999999999995</c:v>
                </c:pt>
                <c:pt idx="106">
                  <c:v>0.48000000000000004</c:v>
                </c:pt>
                <c:pt idx="107">
                  <c:v>0.48000000000000004</c:v>
                </c:pt>
                <c:pt idx="108">
                  <c:v>0.48000000000000004</c:v>
                </c:pt>
                <c:pt idx="109">
                  <c:v>0.48000000000000004</c:v>
                </c:pt>
                <c:pt idx="110">
                  <c:v>0.49</c:v>
                </c:pt>
                <c:pt idx="111">
                  <c:v>0.49</c:v>
                </c:pt>
                <c:pt idx="112">
                  <c:v>0.53</c:v>
                </c:pt>
                <c:pt idx="113">
                  <c:v>0.53</c:v>
                </c:pt>
              </c:numCache>
            </c:numRef>
          </c:val>
        </c:ser>
        <c:marker val="1"/>
        <c:axId val="83615744"/>
        <c:axId val="83617664"/>
      </c:lineChart>
      <c:catAx>
        <c:axId val="83615744"/>
        <c:scaling>
          <c:orientation val="minMax"/>
        </c:scaling>
        <c:axPos val="b"/>
        <c:majorGridlines>
          <c:spPr>
            <a:ln w="12700">
              <a:solidFill>
                <a:srgbClr val="000000"/>
              </a:solidFill>
              <a:prstDash val="lgDash"/>
            </a:ln>
          </c:spPr>
        </c:majorGridlines>
        <c:title>
          <c:tx>
            <c:rich>
              <a:bodyPr/>
              <a:lstStyle/>
              <a:p>
                <a:pPr>
                  <a:defRPr sz="1100" b="0" i="0" u="none" strike="noStrike" baseline="0">
                    <a:solidFill>
                      <a:srgbClr val="000000"/>
                    </a:solidFill>
                    <a:latin typeface="Arial"/>
                    <a:ea typeface="Arial"/>
                    <a:cs typeface="Arial"/>
                  </a:defRPr>
                </a:pPr>
                <a:r>
                  <a:rPr lang="en-US" sz="1100" b="0" i="0" u="none" strike="noStrike" baseline="0">
                    <a:solidFill>
                      <a:srgbClr val="000000"/>
                    </a:solidFill>
                    <a:latin typeface="Arial"/>
                    <a:ea typeface="Arial"/>
                    <a:cs typeface="Arial"/>
                  </a:rPr>
                  <a:t>The top marginal tax rate of the income tax (applying to the highest incomes) in the U.S. dropped from 70% in 1980 to 28% in 1988. </a:t>
                </a:r>
                <a:r>
                  <a:rPr lang="en-US" sz="1100" b="0" i="0" u="none" strike="noStrike" baseline="0">
                    <a:solidFill>
                      <a:srgbClr val="000000"/>
                    </a:solidFill>
                    <a:latin typeface="Arial"/>
                    <a:ea typeface="Calibri"/>
                    <a:cs typeface="Arial"/>
                  </a:rPr>
                  <a:t>Sources and series: see piketty.pse.ens.fr/capital21c. </a:t>
                </a:r>
              </a:p>
            </c:rich>
          </c:tx>
          <c:layout>
            <c:manualLayout>
              <c:xMode val="edge"/>
              <c:yMode val="edge"/>
              <c:x val="0.13916666666666697"/>
              <c:y val="0.92672997800950541"/>
            </c:manualLayout>
          </c:layout>
          <c:spPr>
            <a:noFill/>
            <a:ln w="25400">
              <a:noFill/>
            </a:ln>
          </c:spPr>
        </c:title>
        <c:numFmt formatCode="General" sourceLinked="0"/>
        <c:tickLblPos val="nextTo"/>
        <c:spPr>
          <a:ln w="3175">
            <a:solidFill>
              <a:srgbClr val="000000"/>
            </a:solidFill>
            <a:prstDash val="solid"/>
          </a:ln>
        </c:spPr>
        <c:txPr>
          <a:bodyPr rot="0" vert="horz"/>
          <a:lstStyle/>
          <a:p>
            <a:pPr>
              <a:defRPr sz="1350" b="0" i="0" u="none" strike="noStrike" baseline="0">
                <a:solidFill>
                  <a:srgbClr val="000000"/>
                </a:solidFill>
                <a:latin typeface="Arial"/>
                <a:ea typeface="Arial"/>
                <a:cs typeface="Arial"/>
              </a:defRPr>
            </a:pPr>
            <a:endParaRPr lang="fr-FR"/>
          </a:p>
        </c:txPr>
        <c:crossAx val="83617664"/>
        <c:crossesAt val="0"/>
        <c:auto val="1"/>
        <c:lblAlgn val="ctr"/>
        <c:lblOffset val="100"/>
        <c:tickLblSkip val="10"/>
        <c:tickMarkSkip val="10"/>
      </c:catAx>
      <c:valAx>
        <c:axId val="83617664"/>
        <c:scaling>
          <c:orientation val="minMax"/>
          <c:max val="1"/>
          <c:min val="0"/>
        </c:scaling>
        <c:axPos val="l"/>
        <c:majorGridlines>
          <c:spPr>
            <a:ln w="12700">
              <a:solidFill>
                <a:srgbClr val="000000"/>
              </a:solidFill>
              <a:prstDash val="lgDash"/>
            </a:ln>
          </c:spPr>
        </c:majorGridlines>
        <c:title>
          <c:tx>
            <c:rich>
              <a:bodyPr/>
              <a:lstStyle/>
              <a:p>
                <a:pPr>
                  <a:defRPr sz="1075" b="0" i="0" u="none" strike="noStrike" baseline="0">
                    <a:solidFill>
                      <a:srgbClr val="000000"/>
                    </a:solidFill>
                    <a:latin typeface="Arial"/>
                    <a:ea typeface="Arial"/>
                    <a:cs typeface="Arial"/>
                  </a:defRPr>
                </a:pPr>
                <a:r>
                  <a:rPr lang="fr-FR"/>
                  <a:t>Marginal</a:t>
                </a:r>
                <a:r>
                  <a:rPr lang="fr-FR" baseline="0"/>
                  <a:t> tax rate applying to the highest incomes</a:t>
                </a:r>
                <a:endParaRPr lang="fr-FR"/>
              </a:p>
            </c:rich>
          </c:tx>
          <c:layout>
            <c:manualLayout>
              <c:xMode val="edge"/>
              <c:yMode val="edge"/>
              <c:x val="8.3333333333333339E-4"/>
              <c:y val="0.16824962758033607"/>
            </c:manualLayout>
          </c:layout>
          <c:spPr>
            <a:noFill/>
            <a:ln w="25400">
              <a:noFill/>
            </a:ln>
          </c:spPr>
        </c:title>
        <c:numFmt formatCode="0%" sourceLinked="0"/>
        <c:tickLblPos val="nextTo"/>
        <c:spPr>
          <a:ln w="3175">
            <a:solidFill>
              <a:srgbClr val="000000"/>
            </a:solidFill>
            <a:prstDash val="solid"/>
          </a:ln>
        </c:spPr>
        <c:txPr>
          <a:bodyPr rot="0" vert="horz"/>
          <a:lstStyle/>
          <a:p>
            <a:pPr>
              <a:defRPr sz="1350" b="0" i="0" u="none" strike="noStrike" baseline="0">
                <a:solidFill>
                  <a:srgbClr val="000000"/>
                </a:solidFill>
                <a:latin typeface="Arial"/>
                <a:ea typeface="Arial"/>
                <a:cs typeface="Arial"/>
              </a:defRPr>
            </a:pPr>
            <a:endParaRPr lang="fr-FR"/>
          </a:p>
        </c:txPr>
        <c:crossAx val="83615744"/>
        <c:crosses val="autoZero"/>
        <c:crossBetween val="between"/>
        <c:majorUnit val="0.1"/>
        <c:minorUnit val="0.1"/>
      </c:valAx>
      <c:spPr>
        <a:solidFill>
          <a:srgbClr val="FFFFFF"/>
        </a:solidFill>
        <a:ln w="12700">
          <a:solidFill>
            <a:srgbClr val="000000"/>
          </a:solidFill>
          <a:prstDash val="solid"/>
        </a:ln>
      </c:spPr>
    </c:plotArea>
    <c:legend>
      <c:legendPos val="r"/>
      <c:layout>
        <c:manualLayout>
          <c:xMode val="edge"/>
          <c:yMode val="edge"/>
          <c:x val="0.4875000000000001"/>
          <c:y val="0.4830699794282472"/>
          <c:w val="0.18888888888888905"/>
          <c:h val="0.31376977371071912"/>
        </c:manualLayout>
      </c:layout>
      <c:spPr>
        <a:solidFill>
          <a:srgbClr val="FFFFFF"/>
        </a:solidFill>
        <a:ln w="12700">
          <a:solidFill>
            <a:srgbClr val="000000"/>
          </a:solidFill>
          <a:prstDash val="solid"/>
        </a:ln>
      </c:spPr>
      <c:txPr>
        <a:bodyPr/>
        <a:lstStyle/>
        <a:p>
          <a:pPr>
            <a:defRPr sz="1285" b="0" i="0" u="none" strike="noStrike" baseline="0">
              <a:solidFill>
                <a:srgbClr val="000000"/>
              </a:solidFill>
              <a:latin typeface="Arial"/>
              <a:ea typeface="Arial"/>
              <a:cs typeface="Arial"/>
            </a:defRPr>
          </a:pPr>
          <a:endParaRPr lang="fr-FR"/>
        </a:p>
      </c:txPr>
    </c:legend>
    <c:plotVisOnly val="1"/>
    <c:dispBlanksAs val="span"/>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2.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500" b="1" i="0" u="none" strike="noStrike" baseline="0">
                <a:solidFill>
                  <a:srgbClr val="000000"/>
                </a:solidFill>
                <a:latin typeface="Arial"/>
                <a:ea typeface="Arial"/>
                <a:cs typeface="Arial"/>
              </a:defRPr>
            </a:pPr>
            <a:r>
              <a:rPr lang="fr-FR"/>
              <a:t>Figure</a:t>
            </a:r>
            <a:r>
              <a:rPr lang="fr-FR" baseline="0"/>
              <a:t> </a:t>
            </a:r>
            <a:r>
              <a:rPr lang="fr-FR"/>
              <a:t>14.2. Top</a:t>
            </a:r>
            <a:r>
              <a:rPr lang="fr-FR" baseline="0"/>
              <a:t> inheritance tax rates</a:t>
            </a:r>
            <a:r>
              <a:rPr lang="fr-FR"/>
              <a:t>, 1900-2013 </a:t>
            </a:r>
          </a:p>
        </c:rich>
      </c:tx>
      <c:layout>
        <c:manualLayout>
          <c:xMode val="edge"/>
          <c:yMode val="edge"/>
          <c:x val="0.26929177602799692"/>
          <c:y val="0"/>
        </c:manualLayout>
      </c:layout>
      <c:spPr>
        <a:noFill/>
        <a:ln w="25400">
          <a:noFill/>
        </a:ln>
      </c:spPr>
    </c:title>
    <c:plotArea>
      <c:layout>
        <c:manualLayout>
          <c:layoutTarget val="inner"/>
          <c:xMode val="edge"/>
          <c:yMode val="edge"/>
          <c:x val="8.3025224432433861E-2"/>
          <c:y val="6.9199457259158714E-2"/>
          <c:w val="0.89166666666666683"/>
          <c:h val="0.78561736770691959"/>
        </c:manualLayout>
      </c:layout>
      <c:lineChart>
        <c:grouping val="standard"/>
        <c:ser>
          <c:idx val="0"/>
          <c:order val="0"/>
          <c:tx>
            <c:v>U.S.</c:v>
          </c:tx>
          <c:spPr>
            <a:ln w="25400">
              <a:solidFill>
                <a:srgbClr val="000000"/>
              </a:solidFill>
              <a:prstDash val="solid"/>
            </a:ln>
          </c:spPr>
          <c:marker>
            <c:symbol val="circle"/>
            <c:size val="6"/>
            <c:spPr>
              <a:solidFill>
                <a:srgbClr val="000000"/>
              </a:solidFill>
              <a:ln>
                <a:solidFill>
                  <a:srgbClr val="000000"/>
                </a:solidFill>
                <a:prstDash val="solid"/>
              </a:ln>
            </c:spPr>
          </c:marker>
          <c:cat>
            <c:numRef>
              <c:f>'TS14.1'!$A$5:$A$118</c:f>
              <c:numCache>
                <c:formatCode>General</c:formatCode>
                <c:ptCount val="114"/>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numCache>
            </c:numRef>
          </c:cat>
          <c:val>
            <c:numRef>
              <c:f>'TS14.2'!$B$5:$B$118</c:f>
              <c:numCache>
                <c:formatCode>0%</c:formatCode>
                <c:ptCount val="11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0.1</c:v>
                </c:pt>
                <c:pt idx="17">
                  <c:v>0.16667000000000001</c:v>
                </c:pt>
                <c:pt idx="18">
                  <c:v>0.25</c:v>
                </c:pt>
                <c:pt idx="19">
                  <c:v>0.25</c:v>
                </c:pt>
                <c:pt idx="20">
                  <c:v>0.25</c:v>
                </c:pt>
                <c:pt idx="21">
                  <c:v>0.25</c:v>
                </c:pt>
                <c:pt idx="22">
                  <c:v>0.25</c:v>
                </c:pt>
                <c:pt idx="23">
                  <c:v>0.25</c:v>
                </c:pt>
                <c:pt idx="24">
                  <c:v>0.33750000000000002</c:v>
                </c:pt>
                <c:pt idx="25">
                  <c:v>0.4</c:v>
                </c:pt>
                <c:pt idx="26">
                  <c:v>0.23330000000000001</c:v>
                </c:pt>
                <c:pt idx="27">
                  <c:v>0.2</c:v>
                </c:pt>
                <c:pt idx="28">
                  <c:v>0.2</c:v>
                </c:pt>
                <c:pt idx="29">
                  <c:v>0.2</c:v>
                </c:pt>
                <c:pt idx="30">
                  <c:v>0.2</c:v>
                </c:pt>
                <c:pt idx="31">
                  <c:v>0.2</c:v>
                </c:pt>
                <c:pt idx="32">
                  <c:v>0.34583000000000003</c:v>
                </c:pt>
                <c:pt idx="33">
                  <c:v>0.45</c:v>
                </c:pt>
                <c:pt idx="34">
                  <c:v>0.54583000000000004</c:v>
                </c:pt>
                <c:pt idx="35">
                  <c:v>0.63332999999999995</c:v>
                </c:pt>
                <c:pt idx="36">
                  <c:v>0.7</c:v>
                </c:pt>
                <c:pt idx="37">
                  <c:v>0.7</c:v>
                </c:pt>
                <c:pt idx="38">
                  <c:v>0.7</c:v>
                </c:pt>
                <c:pt idx="39">
                  <c:v>0.7</c:v>
                </c:pt>
                <c:pt idx="40">
                  <c:v>0.73499999999999999</c:v>
                </c:pt>
                <c:pt idx="41">
                  <c:v>0.77</c:v>
                </c:pt>
                <c:pt idx="42">
                  <c:v>0.77</c:v>
                </c:pt>
                <c:pt idx="43">
                  <c:v>0.77</c:v>
                </c:pt>
                <c:pt idx="44">
                  <c:v>0.77</c:v>
                </c:pt>
                <c:pt idx="45">
                  <c:v>0.77</c:v>
                </c:pt>
                <c:pt idx="46">
                  <c:v>0.77</c:v>
                </c:pt>
                <c:pt idx="47">
                  <c:v>0.77</c:v>
                </c:pt>
                <c:pt idx="48">
                  <c:v>0.77</c:v>
                </c:pt>
                <c:pt idx="49">
                  <c:v>0.77</c:v>
                </c:pt>
                <c:pt idx="50">
                  <c:v>0.77</c:v>
                </c:pt>
                <c:pt idx="51">
                  <c:v>0.77</c:v>
                </c:pt>
                <c:pt idx="52">
                  <c:v>0.77</c:v>
                </c:pt>
                <c:pt idx="53">
                  <c:v>0.77</c:v>
                </c:pt>
                <c:pt idx="54">
                  <c:v>0.77</c:v>
                </c:pt>
                <c:pt idx="55">
                  <c:v>0.77</c:v>
                </c:pt>
                <c:pt idx="56">
                  <c:v>0.77</c:v>
                </c:pt>
                <c:pt idx="57">
                  <c:v>0.77</c:v>
                </c:pt>
                <c:pt idx="58">
                  <c:v>0.77</c:v>
                </c:pt>
                <c:pt idx="59">
                  <c:v>0.77</c:v>
                </c:pt>
                <c:pt idx="60">
                  <c:v>0.77</c:v>
                </c:pt>
                <c:pt idx="61">
                  <c:v>0.77</c:v>
                </c:pt>
                <c:pt idx="62">
                  <c:v>0.77</c:v>
                </c:pt>
                <c:pt idx="63">
                  <c:v>0.77</c:v>
                </c:pt>
                <c:pt idx="64">
                  <c:v>0.77</c:v>
                </c:pt>
                <c:pt idx="65">
                  <c:v>0.77</c:v>
                </c:pt>
                <c:pt idx="66">
                  <c:v>0.77</c:v>
                </c:pt>
                <c:pt idx="67">
                  <c:v>0.77</c:v>
                </c:pt>
                <c:pt idx="68">
                  <c:v>0.77</c:v>
                </c:pt>
                <c:pt idx="69">
                  <c:v>0.77</c:v>
                </c:pt>
                <c:pt idx="70">
                  <c:v>0.77</c:v>
                </c:pt>
                <c:pt idx="71">
                  <c:v>0.77</c:v>
                </c:pt>
                <c:pt idx="72">
                  <c:v>0.77</c:v>
                </c:pt>
                <c:pt idx="73">
                  <c:v>0.77</c:v>
                </c:pt>
                <c:pt idx="74">
                  <c:v>0.77</c:v>
                </c:pt>
                <c:pt idx="75">
                  <c:v>0.77</c:v>
                </c:pt>
                <c:pt idx="76">
                  <c:v>0.77</c:v>
                </c:pt>
                <c:pt idx="77">
                  <c:v>0.7</c:v>
                </c:pt>
                <c:pt idx="78">
                  <c:v>0.7</c:v>
                </c:pt>
                <c:pt idx="79">
                  <c:v>0.7</c:v>
                </c:pt>
                <c:pt idx="80">
                  <c:v>0.7</c:v>
                </c:pt>
                <c:pt idx="81">
                  <c:v>0.7</c:v>
                </c:pt>
                <c:pt idx="82">
                  <c:v>0.65</c:v>
                </c:pt>
                <c:pt idx="83">
                  <c:v>0.6</c:v>
                </c:pt>
                <c:pt idx="84">
                  <c:v>0.55000000000000004</c:v>
                </c:pt>
                <c:pt idx="85">
                  <c:v>0.55000000000000004</c:v>
                </c:pt>
                <c:pt idx="86">
                  <c:v>0.55000000000000004</c:v>
                </c:pt>
                <c:pt idx="87">
                  <c:v>0.55000000000000004</c:v>
                </c:pt>
                <c:pt idx="88">
                  <c:v>0.55000000000000004</c:v>
                </c:pt>
                <c:pt idx="89">
                  <c:v>0.55000000000000004</c:v>
                </c:pt>
                <c:pt idx="90">
                  <c:v>0.55000000000000004</c:v>
                </c:pt>
                <c:pt idx="91">
                  <c:v>0.55000000000000004</c:v>
                </c:pt>
                <c:pt idx="92">
                  <c:v>0.55000000000000004</c:v>
                </c:pt>
                <c:pt idx="93">
                  <c:v>0.55000000000000004</c:v>
                </c:pt>
                <c:pt idx="94">
                  <c:v>0.55000000000000004</c:v>
                </c:pt>
                <c:pt idx="95">
                  <c:v>0.55000000000000004</c:v>
                </c:pt>
                <c:pt idx="96">
                  <c:v>0.55000000000000004</c:v>
                </c:pt>
                <c:pt idx="97">
                  <c:v>0.55000000000000004</c:v>
                </c:pt>
                <c:pt idx="98">
                  <c:v>0.55000000000000004</c:v>
                </c:pt>
                <c:pt idx="99">
                  <c:v>0.55000000000000004</c:v>
                </c:pt>
                <c:pt idx="100">
                  <c:v>0.55000000000000004</c:v>
                </c:pt>
                <c:pt idx="101">
                  <c:v>0.55000000000000004</c:v>
                </c:pt>
                <c:pt idx="102">
                  <c:v>0.5</c:v>
                </c:pt>
                <c:pt idx="103">
                  <c:v>0.49</c:v>
                </c:pt>
                <c:pt idx="104">
                  <c:v>0.48</c:v>
                </c:pt>
                <c:pt idx="105">
                  <c:v>0.47</c:v>
                </c:pt>
                <c:pt idx="106">
                  <c:v>0.46</c:v>
                </c:pt>
                <c:pt idx="107">
                  <c:v>0.45</c:v>
                </c:pt>
                <c:pt idx="108">
                  <c:v>0.45</c:v>
                </c:pt>
                <c:pt idx="109">
                  <c:v>0.45</c:v>
                </c:pt>
                <c:pt idx="110">
                  <c:v>0.35</c:v>
                </c:pt>
                <c:pt idx="111">
                  <c:v>0.35</c:v>
                </c:pt>
                <c:pt idx="112">
                  <c:v>0.35</c:v>
                </c:pt>
                <c:pt idx="113">
                  <c:v>0.35</c:v>
                </c:pt>
              </c:numCache>
            </c:numRef>
          </c:val>
        </c:ser>
        <c:ser>
          <c:idx val="3"/>
          <c:order val="1"/>
          <c:tx>
            <c:v>U.K.</c:v>
          </c:tx>
          <c:spPr>
            <a:ln w="25400">
              <a:solidFill>
                <a:srgbClr val="000000"/>
              </a:solidFill>
              <a:prstDash val="solid"/>
            </a:ln>
          </c:spPr>
          <c:marker>
            <c:symbol val="triangle"/>
            <c:size val="6"/>
            <c:spPr>
              <a:solidFill>
                <a:srgbClr val="000000"/>
              </a:solidFill>
              <a:ln>
                <a:solidFill>
                  <a:srgbClr val="000000"/>
                </a:solidFill>
                <a:prstDash val="solid"/>
              </a:ln>
            </c:spPr>
          </c:marker>
          <c:cat>
            <c:numRef>
              <c:f>'TS14.1'!$A$5:$A$118</c:f>
              <c:numCache>
                <c:formatCode>General</c:formatCode>
                <c:ptCount val="114"/>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numCache>
            </c:numRef>
          </c:cat>
          <c:val>
            <c:numRef>
              <c:f>'TS14.2'!$C$5:$C$118</c:f>
              <c:numCache>
                <c:formatCode>0%</c:formatCode>
                <c:ptCount val="114"/>
                <c:pt idx="0">
                  <c:v>0.08</c:v>
                </c:pt>
                <c:pt idx="1">
                  <c:v>0.08</c:v>
                </c:pt>
                <c:pt idx="2">
                  <c:v>0.08</c:v>
                </c:pt>
                <c:pt idx="3">
                  <c:v>0.08</c:v>
                </c:pt>
                <c:pt idx="4">
                  <c:v>0.08</c:v>
                </c:pt>
                <c:pt idx="5">
                  <c:v>0.08</c:v>
                </c:pt>
                <c:pt idx="6">
                  <c:v>0.08</c:v>
                </c:pt>
                <c:pt idx="7">
                  <c:v>0.15</c:v>
                </c:pt>
                <c:pt idx="8">
                  <c:v>0.15</c:v>
                </c:pt>
                <c:pt idx="9">
                  <c:v>0.15</c:v>
                </c:pt>
                <c:pt idx="10">
                  <c:v>0.15</c:v>
                </c:pt>
                <c:pt idx="11">
                  <c:v>0.15</c:v>
                </c:pt>
                <c:pt idx="12">
                  <c:v>0.15</c:v>
                </c:pt>
                <c:pt idx="13">
                  <c:v>0.15</c:v>
                </c:pt>
                <c:pt idx="14">
                  <c:v>0.2</c:v>
                </c:pt>
                <c:pt idx="15">
                  <c:v>0.2</c:v>
                </c:pt>
                <c:pt idx="16">
                  <c:v>0.2</c:v>
                </c:pt>
                <c:pt idx="17">
                  <c:v>0.2</c:v>
                </c:pt>
                <c:pt idx="18">
                  <c:v>0.2</c:v>
                </c:pt>
                <c:pt idx="19">
                  <c:v>0.4</c:v>
                </c:pt>
                <c:pt idx="20">
                  <c:v>0.4</c:v>
                </c:pt>
                <c:pt idx="21">
                  <c:v>0.4</c:v>
                </c:pt>
                <c:pt idx="22">
                  <c:v>0.4</c:v>
                </c:pt>
                <c:pt idx="23">
                  <c:v>0.4</c:v>
                </c:pt>
                <c:pt idx="24">
                  <c:v>0.4</c:v>
                </c:pt>
                <c:pt idx="25">
                  <c:v>0.4</c:v>
                </c:pt>
                <c:pt idx="26">
                  <c:v>0.4</c:v>
                </c:pt>
                <c:pt idx="27">
                  <c:v>0.4</c:v>
                </c:pt>
                <c:pt idx="28">
                  <c:v>0.4</c:v>
                </c:pt>
                <c:pt idx="29">
                  <c:v>0.4</c:v>
                </c:pt>
                <c:pt idx="30">
                  <c:v>0.5</c:v>
                </c:pt>
                <c:pt idx="31">
                  <c:v>0.5</c:v>
                </c:pt>
                <c:pt idx="32">
                  <c:v>0.5</c:v>
                </c:pt>
                <c:pt idx="33">
                  <c:v>0.5</c:v>
                </c:pt>
                <c:pt idx="34">
                  <c:v>0.5</c:v>
                </c:pt>
                <c:pt idx="35">
                  <c:v>0.5</c:v>
                </c:pt>
                <c:pt idx="36">
                  <c:v>0.5</c:v>
                </c:pt>
                <c:pt idx="37">
                  <c:v>0.5</c:v>
                </c:pt>
                <c:pt idx="38">
                  <c:v>0.5</c:v>
                </c:pt>
                <c:pt idx="39">
                  <c:v>0.55000000000000004</c:v>
                </c:pt>
                <c:pt idx="40">
                  <c:v>0.65</c:v>
                </c:pt>
                <c:pt idx="41">
                  <c:v>0.65</c:v>
                </c:pt>
                <c:pt idx="42">
                  <c:v>0.65</c:v>
                </c:pt>
                <c:pt idx="43">
                  <c:v>0.65</c:v>
                </c:pt>
                <c:pt idx="44">
                  <c:v>0.65</c:v>
                </c:pt>
                <c:pt idx="45">
                  <c:v>0.65</c:v>
                </c:pt>
                <c:pt idx="46">
                  <c:v>0.75</c:v>
                </c:pt>
                <c:pt idx="47">
                  <c:v>0.75</c:v>
                </c:pt>
                <c:pt idx="48">
                  <c:v>0.75</c:v>
                </c:pt>
                <c:pt idx="49">
                  <c:v>0.8</c:v>
                </c:pt>
                <c:pt idx="50">
                  <c:v>0.8</c:v>
                </c:pt>
                <c:pt idx="51">
                  <c:v>0.8</c:v>
                </c:pt>
                <c:pt idx="52">
                  <c:v>0.8</c:v>
                </c:pt>
                <c:pt idx="53">
                  <c:v>0.8</c:v>
                </c:pt>
                <c:pt idx="54">
                  <c:v>0.8</c:v>
                </c:pt>
                <c:pt idx="55">
                  <c:v>0.8</c:v>
                </c:pt>
                <c:pt idx="56">
                  <c:v>0.8</c:v>
                </c:pt>
                <c:pt idx="57">
                  <c:v>0.8</c:v>
                </c:pt>
                <c:pt idx="58">
                  <c:v>0.8</c:v>
                </c:pt>
                <c:pt idx="59">
                  <c:v>0.8</c:v>
                </c:pt>
                <c:pt idx="60">
                  <c:v>0.8</c:v>
                </c:pt>
                <c:pt idx="61">
                  <c:v>0.8</c:v>
                </c:pt>
                <c:pt idx="62">
                  <c:v>0.8</c:v>
                </c:pt>
                <c:pt idx="63">
                  <c:v>0.8</c:v>
                </c:pt>
                <c:pt idx="64">
                  <c:v>0.8</c:v>
                </c:pt>
                <c:pt idx="65">
                  <c:v>0.8</c:v>
                </c:pt>
                <c:pt idx="66">
                  <c:v>0.8</c:v>
                </c:pt>
                <c:pt idx="67">
                  <c:v>0.8</c:v>
                </c:pt>
                <c:pt idx="68">
                  <c:v>0.8</c:v>
                </c:pt>
                <c:pt idx="69">
                  <c:v>0.85</c:v>
                </c:pt>
                <c:pt idx="70">
                  <c:v>0.85</c:v>
                </c:pt>
                <c:pt idx="71">
                  <c:v>0.85</c:v>
                </c:pt>
                <c:pt idx="72">
                  <c:v>0.75</c:v>
                </c:pt>
                <c:pt idx="73">
                  <c:v>0.75</c:v>
                </c:pt>
                <c:pt idx="74">
                  <c:v>0.75</c:v>
                </c:pt>
                <c:pt idx="75">
                  <c:v>0.75</c:v>
                </c:pt>
                <c:pt idx="76">
                  <c:v>0.75</c:v>
                </c:pt>
                <c:pt idx="77">
                  <c:v>0.75</c:v>
                </c:pt>
                <c:pt idx="78">
                  <c:v>0.75</c:v>
                </c:pt>
                <c:pt idx="79">
                  <c:v>0.75</c:v>
                </c:pt>
                <c:pt idx="80">
                  <c:v>0.75</c:v>
                </c:pt>
                <c:pt idx="81">
                  <c:v>0.75</c:v>
                </c:pt>
                <c:pt idx="82">
                  <c:v>0.75</c:v>
                </c:pt>
                <c:pt idx="83">
                  <c:v>0.75</c:v>
                </c:pt>
                <c:pt idx="84">
                  <c:v>0.6</c:v>
                </c:pt>
                <c:pt idx="85">
                  <c:v>0.6</c:v>
                </c:pt>
                <c:pt idx="86">
                  <c:v>0.6</c:v>
                </c:pt>
                <c:pt idx="87">
                  <c:v>0.6</c:v>
                </c:pt>
                <c:pt idx="88">
                  <c:v>0.4</c:v>
                </c:pt>
                <c:pt idx="89">
                  <c:v>0.4</c:v>
                </c:pt>
                <c:pt idx="90">
                  <c:v>0.4</c:v>
                </c:pt>
                <c:pt idx="91">
                  <c:v>0.4</c:v>
                </c:pt>
                <c:pt idx="92">
                  <c:v>0.4</c:v>
                </c:pt>
                <c:pt idx="93">
                  <c:v>0.4</c:v>
                </c:pt>
                <c:pt idx="94">
                  <c:v>0.4</c:v>
                </c:pt>
                <c:pt idx="95">
                  <c:v>0.4</c:v>
                </c:pt>
                <c:pt idx="96">
                  <c:v>0.4</c:v>
                </c:pt>
                <c:pt idx="97">
                  <c:v>0.4</c:v>
                </c:pt>
                <c:pt idx="98">
                  <c:v>0.4</c:v>
                </c:pt>
                <c:pt idx="99">
                  <c:v>0.4</c:v>
                </c:pt>
                <c:pt idx="100">
                  <c:v>0.4</c:v>
                </c:pt>
                <c:pt idx="101">
                  <c:v>0.4</c:v>
                </c:pt>
                <c:pt idx="102">
                  <c:v>0.4</c:v>
                </c:pt>
                <c:pt idx="103">
                  <c:v>0.4</c:v>
                </c:pt>
                <c:pt idx="104">
                  <c:v>0.4</c:v>
                </c:pt>
                <c:pt idx="105">
                  <c:v>0.4</c:v>
                </c:pt>
                <c:pt idx="106">
                  <c:v>0.4</c:v>
                </c:pt>
                <c:pt idx="107">
                  <c:v>0.4</c:v>
                </c:pt>
                <c:pt idx="108">
                  <c:v>0.4</c:v>
                </c:pt>
                <c:pt idx="109">
                  <c:v>0.4</c:v>
                </c:pt>
                <c:pt idx="110">
                  <c:v>0.4</c:v>
                </c:pt>
                <c:pt idx="111">
                  <c:v>0.4</c:v>
                </c:pt>
                <c:pt idx="112">
                  <c:v>0.4</c:v>
                </c:pt>
                <c:pt idx="113">
                  <c:v>0.4</c:v>
                </c:pt>
              </c:numCache>
            </c:numRef>
          </c:val>
        </c:ser>
        <c:ser>
          <c:idx val="2"/>
          <c:order val="2"/>
          <c:tx>
            <c:v>Germany</c:v>
          </c:tx>
          <c:spPr>
            <a:ln w="25400">
              <a:solidFill>
                <a:srgbClr val="000000"/>
              </a:solidFill>
              <a:prstDash val="solid"/>
            </a:ln>
          </c:spPr>
          <c:marker>
            <c:symbol val="circle"/>
            <c:size val="6"/>
            <c:spPr>
              <a:solidFill>
                <a:srgbClr val="FFFFFF"/>
              </a:solidFill>
              <a:ln>
                <a:solidFill>
                  <a:srgbClr val="000000"/>
                </a:solidFill>
                <a:prstDash val="solid"/>
              </a:ln>
            </c:spPr>
          </c:marker>
          <c:cat>
            <c:numRef>
              <c:f>'TS14.1'!$A$5:$A$118</c:f>
              <c:numCache>
                <c:formatCode>General</c:formatCode>
                <c:ptCount val="114"/>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numCache>
            </c:numRef>
          </c:cat>
          <c:val>
            <c:numRef>
              <c:f>'TS14.2'!$D$5:$D$118</c:f>
              <c:numCache>
                <c:formatCode>0%</c:formatCode>
                <c:ptCount val="11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0.35</c:v>
                </c:pt>
                <c:pt idx="20">
                  <c:v>0.35</c:v>
                </c:pt>
                <c:pt idx="21">
                  <c:v>0.35</c:v>
                </c:pt>
                <c:pt idx="22">
                  <c:v>0.15</c:v>
                </c:pt>
                <c:pt idx="23">
                  <c:v>0.15</c:v>
                </c:pt>
                <c:pt idx="24">
                  <c:v>0.15</c:v>
                </c:pt>
                <c:pt idx="25">
                  <c:v>0.15</c:v>
                </c:pt>
                <c:pt idx="26">
                  <c:v>0.15</c:v>
                </c:pt>
                <c:pt idx="27">
                  <c:v>0.15</c:v>
                </c:pt>
                <c:pt idx="28">
                  <c:v>0.15</c:v>
                </c:pt>
                <c:pt idx="29">
                  <c:v>0.15</c:v>
                </c:pt>
                <c:pt idx="30">
                  <c:v>0.15</c:v>
                </c:pt>
                <c:pt idx="31">
                  <c:v>0.15</c:v>
                </c:pt>
                <c:pt idx="32">
                  <c:v>0.15</c:v>
                </c:pt>
                <c:pt idx="33">
                  <c:v>0.15</c:v>
                </c:pt>
                <c:pt idx="34">
                  <c:v>0.15</c:v>
                </c:pt>
                <c:pt idx="35">
                  <c:v>0.15</c:v>
                </c:pt>
                <c:pt idx="36">
                  <c:v>0.15</c:v>
                </c:pt>
                <c:pt idx="37">
                  <c:v>0.15</c:v>
                </c:pt>
                <c:pt idx="38">
                  <c:v>0.15</c:v>
                </c:pt>
                <c:pt idx="39">
                  <c:v>0.15</c:v>
                </c:pt>
                <c:pt idx="40">
                  <c:v>0.15</c:v>
                </c:pt>
                <c:pt idx="41">
                  <c:v>0.15</c:v>
                </c:pt>
                <c:pt idx="42">
                  <c:v>0.15</c:v>
                </c:pt>
                <c:pt idx="43">
                  <c:v>0.15</c:v>
                </c:pt>
                <c:pt idx="44">
                  <c:v>0.15</c:v>
                </c:pt>
                <c:pt idx="45">
                  <c:v>0.15</c:v>
                </c:pt>
                <c:pt idx="46">
                  <c:v>0.6</c:v>
                </c:pt>
                <c:pt idx="47">
                  <c:v>0.6</c:v>
                </c:pt>
                <c:pt idx="48">
                  <c:v>0.6</c:v>
                </c:pt>
                <c:pt idx="49">
                  <c:v>0.38</c:v>
                </c:pt>
                <c:pt idx="50">
                  <c:v>0.38</c:v>
                </c:pt>
                <c:pt idx="51">
                  <c:v>0.38</c:v>
                </c:pt>
                <c:pt idx="52">
                  <c:v>0.38</c:v>
                </c:pt>
                <c:pt idx="53">
                  <c:v>0.38</c:v>
                </c:pt>
                <c:pt idx="54">
                  <c:v>0.15</c:v>
                </c:pt>
                <c:pt idx="55">
                  <c:v>0.15</c:v>
                </c:pt>
                <c:pt idx="56">
                  <c:v>0.15</c:v>
                </c:pt>
                <c:pt idx="57">
                  <c:v>0.15</c:v>
                </c:pt>
                <c:pt idx="58">
                  <c:v>0.15</c:v>
                </c:pt>
                <c:pt idx="59">
                  <c:v>0.15</c:v>
                </c:pt>
                <c:pt idx="60">
                  <c:v>0.15</c:v>
                </c:pt>
                <c:pt idx="61">
                  <c:v>0.15</c:v>
                </c:pt>
                <c:pt idx="62">
                  <c:v>0.15</c:v>
                </c:pt>
                <c:pt idx="63">
                  <c:v>0.15</c:v>
                </c:pt>
                <c:pt idx="64">
                  <c:v>0.15</c:v>
                </c:pt>
                <c:pt idx="65">
                  <c:v>0.15</c:v>
                </c:pt>
                <c:pt idx="66">
                  <c:v>0.15</c:v>
                </c:pt>
                <c:pt idx="67">
                  <c:v>0.15</c:v>
                </c:pt>
                <c:pt idx="68">
                  <c:v>0.15</c:v>
                </c:pt>
                <c:pt idx="69">
                  <c:v>0.15</c:v>
                </c:pt>
                <c:pt idx="70">
                  <c:v>0.15</c:v>
                </c:pt>
                <c:pt idx="71">
                  <c:v>0.15</c:v>
                </c:pt>
                <c:pt idx="72">
                  <c:v>0.15</c:v>
                </c:pt>
                <c:pt idx="73">
                  <c:v>0.15</c:v>
                </c:pt>
                <c:pt idx="74">
                  <c:v>0.35</c:v>
                </c:pt>
                <c:pt idx="75">
                  <c:v>0.35</c:v>
                </c:pt>
                <c:pt idx="76">
                  <c:v>0.35</c:v>
                </c:pt>
                <c:pt idx="77">
                  <c:v>0.35</c:v>
                </c:pt>
                <c:pt idx="78">
                  <c:v>0.35</c:v>
                </c:pt>
                <c:pt idx="79">
                  <c:v>0.35</c:v>
                </c:pt>
                <c:pt idx="80">
                  <c:v>0.35</c:v>
                </c:pt>
                <c:pt idx="81">
                  <c:v>0.35</c:v>
                </c:pt>
                <c:pt idx="82">
                  <c:v>0.35</c:v>
                </c:pt>
                <c:pt idx="83">
                  <c:v>0.35</c:v>
                </c:pt>
                <c:pt idx="84">
                  <c:v>0.35</c:v>
                </c:pt>
                <c:pt idx="85">
                  <c:v>0.35</c:v>
                </c:pt>
                <c:pt idx="86">
                  <c:v>0.35</c:v>
                </c:pt>
                <c:pt idx="87">
                  <c:v>0.35</c:v>
                </c:pt>
                <c:pt idx="88">
                  <c:v>0.35</c:v>
                </c:pt>
                <c:pt idx="89">
                  <c:v>0.35</c:v>
                </c:pt>
                <c:pt idx="90">
                  <c:v>0.35</c:v>
                </c:pt>
                <c:pt idx="91">
                  <c:v>0.35</c:v>
                </c:pt>
                <c:pt idx="92">
                  <c:v>0.35</c:v>
                </c:pt>
                <c:pt idx="93">
                  <c:v>0.35</c:v>
                </c:pt>
                <c:pt idx="94">
                  <c:v>0.35</c:v>
                </c:pt>
                <c:pt idx="95">
                  <c:v>0.35</c:v>
                </c:pt>
                <c:pt idx="96">
                  <c:v>0.3</c:v>
                </c:pt>
                <c:pt idx="97">
                  <c:v>0.3</c:v>
                </c:pt>
                <c:pt idx="98">
                  <c:v>0.3</c:v>
                </c:pt>
                <c:pt idx="99">
                  <c:v>0.3</c:v>
                </c:pt>
                <c:pt idx="100">
                  <c:v>0.3</c:v>
                </c:pt>
                <c:pt idx="101">
                  <c:v>0.3</c:v>
                </c:pt>
                <c:pt idx="102">
                  <c:v>0.3</c:v>
                </c:pt>
                <c:pt idx="103">
                  <c:v>0.3</c:v>
                </c:pt>
                <c:pt idx="104">
                  <c:v>0.3</c:v>
                </c:pt>
                <c:pt idx="105">
                  <c:v>0.3</c:v>
                </c:pt>
                <c:pt idx="106">
                  <c:v>0.3</c:v>
                </c:pt>
                <c:pt idx="107">
                  <c:v>0.3</c:v>
                </c:pt>
                <c:pt idx="108">
                  <c:v>0.3</c:v>
                </c:pt>
                <c:pt idx="109">
                  <c:v>0.3</c:v>
                </c:pt>
                <c:pt idx="110">
                  <c:v>0.3</c:v>
                </c:pt>
                <c:pt idx="111">
                  <c:v>0.3</c:v>
                </c:pt>
                <c:pt idx="112">
                  <c:v>0.3</c:v>
                </c:pt>
                <c:pt idx="113">
                  <c:v>0.3</c:v>
                </c:pt>
              </c:numCache>
            </c:numRef>
          </c:val>
        </c:ser>
        <c:ser>
          <c:idx val="1"/>
          <c:order val="3"/>
          <c:tx>
            <c:v>France</c:v>
          </c:tx>
          <c:spPr>
            <a:ln w="12700">
              <a:solidFill>
                <a:srgbClr val="000000"/>
              </a:solidFill>
              <a:prstDash val="solid"/>
            </a:ln>
          </c:spPr>
          <c:marker>
            <c:symbol val="triangle"/>
            <c:size val="6"/>
            <c:spPr>
              <a:solidFill>
                <a:srgbClr val="FFFFFF"/>
              </a:solidFill>
              <a:ln>
                <a:solidFill>
                  <a:srgbClr val="000000"/>
                </a:solidFill>
                <a:prstDash val="solid"/>
              </a:ln>
            </c:spPr>
          </c:marker>
          <c:cat>
            <c:numRef>
              <c:f>'TS14.1'!$A$5:$A$118</c:f>
              <c:numCache>
                <c:formatCode>General</c:formatCode>
                <c:ptCount val="114"/>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numCache>
            </c:numRef>
          </c:cat>
          <c:val>
            <c:numRef>
              <c:f>'TS14.2'!$E$5:$E$118</c:f>
              <c:numCache>
                <c:formatCode>0%</c:formatCode>
                <c:ptCount val="114"/>
                <c:pt idx="0">
                  <c:v>0.02</c:v>
                </c:pt>
                <c:pt idx="1">
                  <c:v>0.05</c:v>
                </c:pt>
                <c:pt idx="2">
                  <c:v>0.05</c:v>
                </c:pt>
                <c:pt idx="3">
                  <c:v>0.05</c:v>
                </c:pt>
                <c:pt idx="4">
                  <c:v>0.05</c:v>
                </c:pt>
                <c:pt idx="5">
                  <c:v>0.05</c:v>
                </c:pt>
                <c:pt idx="6">
                  <c:v>0.05</c:v>
                </c:pt>
                <c:pt idx="7">
                  <c:v>0.05</c:v>
                </c:pt>
                <c:pt idx="8">
                  <c:v>0.05</c:v>
                </c:pt>
                <c:pt idx="9">
                  <c:v>0.05</c:v>
                </c:pt>
                <c:pt idx="10">
                  <c:v>6.5000000000000002E-2</c:v>
                </c:pt>
                <c:pt idx="11">
                  <c:v>6.5000000000000002E-2</c:v>
                </c:pt>
                <c:pt idx="12">
                  <c:v>6.5000000000000002E-2</c:v>
                </c:pt>
                <c:pt idx="13">
                  <c:v>6.5000000000000002E-2</c:v>
                </c:pt>
                <c:pt idx="14">
                  <c:v>6.5000000000000002E-2</c:v>
                </c:pt>
                <c:pt idx="15">
                  <c:v>6.5000000000000002E-2</c:v>
                </c:pt>
                <c:pt idx="16">
                  <c:v>6.5000000000000002E-2</c:v>
                </c:pt>
                <c:pt idx="17">
                  <c:v>0.18</c:v>
                </c:pt>
                <c:pt idx="18">
                  <c:v>0.18</c:v>
                </c:pt>
                <c:pt idx="19">
                  <c:v>0.18</c:v>
                </c:pt>
                <c:pt idx="20">
                  <c:v>0.28999999999999998</c:v>
                </c:pt>
                <c:pt idx="21">
                  <c:v>0.28999999999999998</c:v>
                </c:pt>
                <c:pt idx="22">
                  <c:v>0.28999999999999998</c:v>
                </c:pt>
                <c:pt idx="23">
                  <c:v>0.28999999999999998</c:v>
                </c:pt>
                <c:pt idx="24">
                  <c:v>0.28999999999999998</c:v>
                </c:pt>
                <c:pt idx="25">
                  <c:v>0.28999999999999998</c:v>
                </c:pt>
                <c:pt idx="26">
                  <c:v>0.28999999999999998</c:v>
                </c:pt>
                <c:pt idx="27">
                  <c:v>0.25</c:v>
                </c:pt>
                <c:pt idx="28">
                  <c:v>0.25</c:v>
                </c:pt>
                <c:pt idx="29">
                  <c:v>0.25</c:v>
                </c:pt>
                <c:pt idx="30">
                  <c:v>0.25</c:v>
                </c:pt>
                <c:pt idx="31">
                  <c:v>0.25</c:v>
                </c:pt>
                <c:pt idx="32">
                  <c:v>0.25</c:v>
                </c:pt>
                <c:pt idx="33">
                  <c:v>0.25</c:v>
                </c:pt>
                <c:pt idx="34">
                  <c:v>0.25</c:v>
                </c:pt>
                <c:pt idx="35">
                  <c:v>0.25</c:v>
                </c:pt>
                <c:pt idx="36">
                  <c:v>0.25</c:v>
                </c:pt>
                <c:pt idx="37">
                  <c:v>0.25</c:v>
                </c:pt>
                <c:pt idx="38">
                  <c:v>0.25</c:v>
                </c:pt>
                <c:pt idx="39">
                  <c:v>0.25</c:v>
                </c:pt>
                <c:pt idx="40">
                  <c:v>0.25</c:v>
                </c:pt>
                <c:pt idx="41">
                  <c:v>0.25</c:v>
                </c:pt>
                <c:pt idx="42">
                  <c:v>0.25</c:v>
                </c:pt>
                <c:pt idx="43">
                  <c:v>0.25</c:v>
                </c:pt>
                <c:pt idx="44">
                  <c:v>0.25</c:v>
                </c:pt>
                <c:pt idx="45">
                  <c:v>0.25</c:v>
                </c:pt>
                <c:pt idx="46">
                  <c:v>0.25</c:v>
                </c:pt>
                <c:pt idx="47">
                  <c:v>0.25</c:v>
                </c:pt>
                <c:pt idx="48">
                  <c:v>0.25</c:v>
                </c:pt>
                <c:pt idx="49">
                  <c:v>0.25</c:v>
                </c:pt>
                <c:pt idx="50">
                  <c:v>0.25</c:v>
                </c:pt>
                <c:pt idx="51">
                  <c:v>0.25</c:v>
                </c:pt>
                <c:pt idx="52">
                  <c:v>0.25</c:v>
                </c:pt>
                <c:pt idx="53">
                  <c:v>0.25</c:v>
                </c:pt>
                <c:pt idx="54">
                  <c:v>0.25</c:v>
                </c:pt>
                <c:pt idx="55">
                  <c:v>0.25</c:v>
                </c:pt>
                <c:pt idx="56">
                  <c:v>0.25</c:v>
                </c:pt>
                <c:pt idx="57">
                  <c:v>0.25</c:v>
                </c:pt>
                <c:pt idx="58">
                  <c:v>0.25</c:v>
                </c:pt>
                <c:pt idx="59">
                  <c:v>0.15</c:v>
                </c:pt>
                <c:pt idx="60">
                  <c:v>0.15</c:v>
                </c:pt>
                <c:pt idx="61">
                  <c:v>0.15</c:v>
                </c:pt>
                <c:pt idx="62">
                  <c:v>0.15</c:v>
                </c:pt>
                <c:pt idx="63">
                  <c:v>0.15</c:v>
                </c:pt>
                <c:pt idx="64">
                  <c:v>0.15</c:v>
                </c:pt>
                <c:pt idx="65">
                  <c:v>0.15</c:v>
                </c:pt>
                <c:pt idx="66">
                  <c:v>0.15</c:v>
                </c:pt>
                <c:pt idx="67">
                  <c:v>0.15</c:v>
                </c:pt>
                <c:pt idx="68">
                  <c:v>0.15</c:v>
                </c:pt>
                <c:pt idx="69">
                  <c:v>0.2</c:v>
                </c:pt>
                <c:pt idx="70">
                  <c:v>0.2</c:v>
                </c:pt>
                <c:pt idx="71">
                  <c:v>0.2</c:v>
                </c:pt>
                <c:pt idx="72">
                  <c:v>0.2</c:v>
                </c:pt>
                <c:pt idx="73">
                  <c:v>0.2</c:v>
                </c:pt>
                <c:pt idx="74">
                  <c:v>0.2</c:v>
                </c:pt>
                <c:pt idx="75">
                  <c:v>0.2</c:v>
                </c:pt>
                <c:pt idx="76">
                  <c:v>0.2</c:v>
                </c:pt>
                <c:pt idx="77">
                  <c:v>0.2</c:v>
                </c:pt>
                <c:pt idx="78">
                  <c:v>0.2</c:v>
                </c:pt>
                <c:pt idx="79">
                  <c:v>0.2</c:v>
                </c:pt>
                <c:pt idx="80">
                  <c:v>0.2</c:v>
                </c:pt>
                <c:pt idx="81">
                  <c:v>0.2</c:v>
                </c:pt>
                <c:pt idx="82">
                  <c:v>0.2</c:v>
                </c:pt>
                <c:pt idx="83">
                  <c:v>0.2</c:v>
                </c:pt>
                <c:pt idx="84">
                  <c:v>0.4</c:v>
                </c:pt>
                <c:pt idx="85">
                  <c:v>0.4</c:v>
                </c:pt>
                <c:pt idx="86">
                  <c:v>0.4</c:v>
                </c:pt>
                <c:pt idx="87">
                  <c:v>0.4</c:v>
                </c:pt>
                <c:pt idx="88">
                  <c:v>0.4</c:v>
                </c:pt>
                <c:pt idx="89">
                  <c:v>0.4</c:v>
                </c:pt>
                <c:pt idx="90">
                  <c:v>0.4</c:v>
                </c:pt>
                <c:pt idx="91">
                  <c:v>0.4</c:v>
                </c:pt>
                <c:pt idx="92">
                  <c:v>0.4</c:v>
                </c:pt>
                <c:pt idx="93">
                  <c:v>0.4</c:v>
                </c:pt>
                <c:pt idx="94">
                  <c:v>0.4</c:v>
                </c:pt>
                <c:pt idx="95">
                  <c:v>0.4</c:v>
                </c:pt>
                <c:pt idx="96">
                  <c:v>0.4</c:v>
                </c:pt>
                <c:pt idx="97">
                  <c:v>0.4</c:v>
                </c:pt>
                <c:pt idx="98">
                  <c:v>0.4</c:v>
                </c:pt>
                <c:pt idx="99">
                  <c:v>0.4</c:v>
                </c:pt>
                <c:pt idx="100">
                  <c:v>0.4</c:v>
                </c:pt>
                <c:pt idx="101">
                  <c:v>0.4</c:v>
                </c:pt>
                <c:pt idx="102">
                  <c:v>0.4</c:v>
                </c:pt>
                <c:pt idx="103">
                  <c:v>0.4</c:v>
                </c:pt>
                <c:pt idx="104">
                  <c:v>0.4</c:v>
                </c:pt>
                <c:pt idx="105">
                  <c:v>0.4</c:v>
                </c:pt>
                <c:pt idx="106">
                  <c:v>0.4</c:v>
                </c:pt>
                <c:pt idx="107">
                  <c:v>0.4</c:v>
                </c:pt>
                <c:pt idx="108">
                  <c:v>0.4</c:v>
                </c:pt>
                <c:pt idx="109">
                  <c:v>0.4</c:v>
                </c:pt>
                <c:pt idx="110">
                  <c:v>0.4</c:v>
                </c:pt>
                <c:pt idx="111">
                  <c:v>0.45</c:v>
                </c:pt>
                <c:pt idx="112">
                  <c:v>0.45</c:v>
                </c:pt>
                <c:pt idx="113">
                  <c:v>0.45</c:v>
                </c:pt>
              </c:numCache>
            </c:numRef>
          </c:val>
        </c:ser>
        <c:marker val="1"/>
        <c:axId val="94239360"/>
        <c:axId val="94122752"/>
      </c:lineChart>
      <c:catAx>
        <c:axId val="94239360"/>
        <c:scaling>
          <c:orientation val="minMax"/>
        </c:scaling>
        <c:axPos val="b"/>
        <c:majorGridlines>
          <c:spPr>
            <a:ln w="12700">
              <a:solidFill>
                <a:srgbClr val="000000"/>
              </a:solidFill>
              <a:prstDash val="sysDash"/>
            </a:ln>
          </c:spPr>
        </c:majorGridlines>
        <c:title>
          <c:tx>
            <c:rich>
              <a:bodyPr/>
              <a:lstStyle/>
              <a:p>
                <a:pPr>
                  <a:defRPr sz="1100" b="0" i="0" u="none" strike="noStrike" baseline="0">
                    <a:solidFill>
                      <a:srgbClr val="000000"/>
                    </a:solidFill>
                    <a:latin typeface="Arial"/>
                    <a:ea typeface="Arial"/>
                    <a:cs typeface="Arial"/>
                  </a:defRPr>
                </a:pPr>
                <a:r>
                  <a:rPr lang="en-US" sz="1100" b="0" i="0" u="none" strike="noStrike" baseline="0">
                    <a:solidFill>
                      <a:srgbClr val="000000"/>
                    </a:solidFill>
                    <a:latin typeface="Arial"/>
                    <a:ea typeface="Calibri"/>
                    <a:cs typeface="Arial"/>
                  </a:rPr>
                  <a:t>The top marginal tax rate of the inheritance tax (applying to the highest inheritances) in the U.S. dropped from 70% in 1980 to 35% in 2013. </a:t>
                </a:r>
                <a:r>
                  <a:rPr lang="en-US" sz="1100" b="0" i="0" u="none" strike="noStrike" baseline="0">
                    <a:solidFill>
                      <a:srgbClr val="000000"/>
                    </a:solidFill>
                    <a:latin typeface="Arial"/>
                    <a:ea typeface="Arial"/>
                    <a:cs typeface="Arial"/>
                  </a:rPr>
                  <a:t>Sources and series: see piketty.pse.ens.fr/capital21c. </a:t>
                </a:r>
              </a:p>
            </c:rich>
          </c:tx>
          <c:layout>
            <c:manualLayout>
              <c:xMode val="edge"/>
              <c:yMode val="edge"/>
              <c:x val="0.13250000000000001"/>
              <c:y val="0.92672997800950541"/>
            </c:manualLayout>
          </c:layout>
          <c:spPr>
            <a:noFill/>
            <a:ln w="25400">
              <a:noFill/>
            </a:ln>
          </c:spPr>
        </c:title>
        <c:numFmt formatCode="General" sourceLinked="0"/>
        <c:tickLblPos val="nextTo"/>
        <c:spPr>
          <a:ln w="3175">
            <a:solidFill>
              <a:srgbClr val="000000"/>
            </a:solidFill>
            <a:prstDash val="solid"/>
          </a:ln>
        </c:spPr>
        <c:txPr>
          <a:bodyPr rot="0" vert="horz"/>
          <a:lstStyle/>
          <a:p>
            <a:pPr>
              <a:defRPr sz="1350" b="0" i="0" u="none" strike="noStrike" baseline="0">
                <a:solidFill>
                  <a:srgbClr val="000000"/>
                </a:solidFill>
                <a:latin typeface="Arial"/>
                <a:ea typeface="Arial"/>
                <a:cs typeface="Arial"/>
              </a:defRPr>
            </a:pPr>
            <a:endParaRPr lang="fr-FR"/>
          </a:p>
        </c:txPr>
        <c:crossAx val="94122752"/>
        <c:crossesAt val="0"/>
        <c:auto val="1"/>
        <c:lblAlgn val="ctr"/>
        <c:lblOffset val="100"/>
        <c:tickLblSkip val="10"/>
        <c:tickMarkSkip val="10"/>
      </c:catAx>
      <c:valAx>
        <c:axId val="94122752"/>
        <c:scaling>
          <c:orientation val="minMax"/>
          <c:max val="1"/>
          <c:min val="0"/>
        </c:scaling>
        <c:axPos val="l"/>
        <c:majorGridlines>
          <c:spPr>
            <a:ln w="12700">
              <a:solidFill>
                <a:srgbClr val="000000"/>
              </a:solidFill>
              <a:prstDash val="sysDash"/>
            </a:ln>
          </c:spPr>
        </c:majorGridlines>
        <c:title>
          <c:tx>
            <c:rich>
              <a:bodyPr/>
              <a:lstStyle/>
              <a:p>
                <a:pPr>
                  <a:defRPr sz="1075" b="0" i="0" u="none" strike="noStrike" baseline="0">
                    <a:solidFill>
                      <a:srgbClr val="000000"/>
                    </a:solidFill>
                    <a:latin typeface="Arial"/>
                    <a:ea typeface="Arial"/>
                    <a:cs typeface="Arial"/>
                  </a:defRPr>
                </a:pPr>
                <a:r>
                  <a:rPr lang="fr-FR"/>
                  <a:t>Top</a:t>
                </a:r>
                <a:r>
                  <a:rPr lang="fr-FR" baseline="0"/>
                  <a:t> marginal tax rate applying to the highest inheritances</a:t>
                </a:r>
                <a:endParaRPr lang="fr-FR"/>
              </a:p>
            </c:rich>
          </c:tx>
          <c:layout>
            <c:manualLayout>
              <c:xMode val="edge"/>
              <c:yMode val="edge"/>
              <c:x val="8.3333333333333339E-4"/>
              <c:y val="0.13839895013123407"/>
            </c:manualLayout>
          </c:layout>
          <c:spPr>
            <a:noFill/>
            <a:ln w="25400">
              <a:noFill/>
            </a:ln>
          </c:spPr>
        </c:title>
        <c:numFmt formatCode="0%" sourceLinked="0"/>
        <c:tickLblPos val="nextTo"/>
        <c:spPr>
          <a:ln w="3175">
            <a:solidFill>
              <a:srgbClr val="000000"/>
            </a:solidFill>
            <a:prstDash val="solid"/>
          </a:ln>
        </c:spPr>
        <c:txPr>
          <a:bodyPr rot="0" vert="horz"/>
          <a:lstStyle/>
          <a:p>
            <a:pPr>
              <a:defRPr sz="1350" b="0" i="0" u="none" strike="noStrike" baseline="0">
                <a:solidFill>
                  <a:srgbClr val="000000"/>
                </a:solidFill>
                <a:latin typeface="Arial"/>
                <a:ea typeface="Arial"/>
                <a:cs typeface="Arial"/>
              </a:defRPr>
            </a:pPr>
            <a:endParaRPr lang="fr-FR"/>
          </a:p>
        </c:txPr>
        <c:crossAx val="94239360"/>
        <c:crosses val="autoZero"/>
        <c:crossBetween val="between"/>
        <c:majorUnit val="0.1"/>
        <c:minorUnit val="0.1"/>
      </c:valAx>
      <c:spPr>
        <a:solidFill>
          <a:srgbClr val="FFFFFF"/>
        </a:solidFill>
        <a:ln w="12700">
          <a:solidFill>
            <a:srgbClr val="000000"/>
          </a:solidFill>
          <a:prstDash val="solid"/>
        </a:ln>
      </c:spPr>
    </c:plotArea>
    <c:legend>
      <c:legendPos val="r"/>
      <c:layout>
        <c:manualLayout>
          <c:xMode val="edge"/>
          <c:yMode val="edge"/>
          <c:wMode val="edge"/>
          <c:hMode val="edge"/>
          <c:x val="0.11944444444444402"/>
          <c:y val="9.4808115201816007E-2"/>
          <c:w val="0.30833333333333302"/>
          <c:h val="0.4085778889125351"/>
        </c:manualLayout>
      </c:layout>
      <c:spPr>
        <a:solidFill>
          <a:srgbClr val="FFFFFF"/>
        </a:solidFill>
        <a:ln w="12700">
          <a:solidFill>
            <a:srgbClr val="000000"/>
          </a:solidFill>
          <a:prstDash val="solid"/>
        </a:ln>
      </c:spPr>
      <c:txPr>
        <a:bodyPr/>
        <a:lstStyle/>
        <a:p>
          <a:pPr>
            <a:defRPr sz="1285" b="0" i="0" u="none" strike="noStrike" baseline="0">
              <a:solidFill>
                <a:srgbClr val="000000"/>
              </a:solidFill>
              <a:latin typeface="Arial"/>
              <a:ea typeface="Arial"/>
              <a:cs typeface="Arial"/>
            </a:defRPr>
          </a:pPr>
          <a:endParaRPr lang="fr-FR"/>
        </a:p>
      </c:txPr>
    </c:legend>
    <c:plotVisOnly val="1"/>
    <c:dispBlanksAs val="span"/>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3.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500" b="1" i="0" u="none" strike="noStrike" baseline="0">
                <a:solidFill>
                  <a:srgbClr val="000000"/>
                </a:solidFill>
                <a:latin typeface="Arial"/>
                <a:ea typeface="Arial"/>
                <a:cs typeface="Arial"/>
              </a:defRPr>
            </a:pPr>
            <a:r>
              <a:rPr lang="fr-FR"/>
              <a:t>Figure S14.1. Top tax rate: "unearned income" vs. "earned income"</a:t>
            </a:r>
          </a:p>
        </c:rich>
      </c:tx>
      <c:layout>
        <c:manualLayout>
          <c:xMode val="edge"/>
          <c:yMode val="edge"/>
          <c:x val="0.115833333333333"/>
          <c:y val="0"/>
        </c:manualLayout>
      </c:layout>
      <c:spPr>
        <a:noFill/>
        <a:ln w="25400">
          <a:noFill/>
        </a:ln>
      </c:spPr>
    </c:title>
    <c:plotArea>
      <c:layout>
        <c:manualLayout>
          <c:layoutTarget val="inner"/>
          <c:xMode val="edge"/>
          <c:yMode val="edge"/>
          <c:x val="8.1666666666666651E-2"/>
          <c:y val="7.4626865671641826E-2"/>
          <c:w val="0.89583333333333304"/>
          <c:h val="0.78154681139755799"/>
        </c:manualLayout>
      </c:layout>
      <c:lineChart>
        <c:grouping val="standard"/>
        <c:ser>
          <c:idx val="0"/>
          <c:order val="0"/>
          <c:tx>
            <c:v>USA (capital income)</c:v>
          </c:tx>
          <c:spPr>
            <a:ln w="25400">
              <a:solidFill>
                <a:srgbClr val="000000"/>
              </a:solidFill>
              <a:prstDash val="solid"/>
            </a:ln>
          </c:spPr>
          <c:marker>
            <c:symbol val="circle"/>
            <c:size val="5"/>
            <c:spPr>
              <a:solidFill>
                <a:srgbClr val="000000"/>
              </a:solidFill>
              <a:ln>
                <a:solidFill>
                  <a:srgbClr val="000000"/>
                </a:solidFill>
                <a:prstDash val="solid"/>
              </a:ln>
            </c:spPr>
          </c:marker>
          <c:cat>
            <c:numRef>
              <c:f>'TS14.1'!$A$5:$A$118</c:f>
              <c:numCache>
                <c:formatCode>General</c:formatCode>
                <c:ptCount val="114"/>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numCache>
            </c:numRef>
          </c:cat>
          <c:val>
            <c:numRef>
              <c:f>'TS14.1'!$B$5:$B$118</c:f>
              <c:numCache>
                <c:formatCode>0%</c:formatCode>
                <c:ptCount val="114"/>
                <c:pt idx="0">
                  <c:v>0</c:v>
                </c:pt>
                <c:pt idx="1">
                  <c:v>0</c:v>
                </c:pt>
                <c:pt idx="2">
                  <c:v>0</c:v>
                </c:pt>
                <c:pt idx="3">
                  <c:v>0</c:v>
                </c:pt>
                <c:pt idx="4">
                  <c:v>0</c:v>
                </c:pt>
                <c:pt idx="5">
                  <c:v>0</c:v>
                </c:pt>
                <c:pt idx="6">
                  <c:v>0</c:v>
                </c:pt>
                <c:pt idx="7">
                  <c:v>0</c:v>
                </c:pt>
                <c:pt idx="8">
                  <c:v>0</c:v>
                </c:pt>
                <c:pt idx="9">
                  <c:v>0</c:v>
                </c:pt>
                <c:pt idx="10">
                  <c:v>0</c:v>
                </c:pt>
                <c:pt idx="11">
                  <c:v>0</c:v>
                </c:pt>
                <c:pt idx="12">
                  <c:v>0</c:v>
                </c:pt>
                <c:pt idx="13">
                  <c:v>7.0000000000000007E-2</c:v>
                </c:pt>
                <c:pt idx="14">
                  <c:v>7.0000000000000007E-2</c:v>
                </c:pt>
                <c:pt idx="15">
                  <c:v>7.0000000000000007E-2</c:v>
                </c:pt>
                <c:pt idx="16">
                  <c:v>0.15</c:v>
                </c:pt>
                <c:pt idx="17">
                  <c:v>0.67</c:v>
                </c:pt>
                <c:pt idx="18">
                  <c:v>0.77</c:v>
                </c:pt>
                <c:pt idx="19">
                  <c:v>0.73</c:v>
                </c:pt>
                <c:pt idx="20">
                  <c:v>0.73</c:v>
                </c:pt>
                <c:pt idx="21">
                  <c:v>0.73</c:v>
                </c:pt>
                <c:pt idx="22">
                  <c:v>0.57999999999999996</c:v>
                </c:pt>
                <c:pt idx="23">
                  <c:v>0.435</c:v>
                </c:pt>
                <c:pt idx="24">
                  <c:v>0.46</c:v>
                </c:pt>
                <c:pt idx="25">
                  <c:v>0.25</c:v>
                </c:pt>
                <c:pt idx="26">
                  <c:v>0.25</c:v>
                </c:pt>
                <c:pt idx="27">
                  <c:v>0.25</c:v>
                </c:pt>
                <c:pt idx="28">
                  <c:v>0.25</c:v>
                </c:pt>
                <c:pt idx="29">
                  <c:v>0.24</c:v>
                </c:pt>
                <c:pt idx="30">
                  <c:v>0.25</c:v>
                </c:pt>
                <c:pt idx="31">
                  <c:v>0.25</c:v>
                </c:pt>
                <c:pt idx="32">
                  <c:v>0.63</c:v>
                </c:pt>
                <c:pt idx="33">
                  <c:v>0.63</c:v>
                </c:pt>
                <c:pt idx="34">
                  <c:v>0.63</c:v>
                </c:pt>
                <c:pt idx="35">
                  <c:v>0.63</c:v>
                </c:pt>
                <c:pt idx="36">
                  <c:v>0.79</c:v>
                </c:pt>
                <c:pt idx="37">
                  <c:v>0.79</c:v>
                </c:pt>
                <c:pt idx="38">
                  <c:v>0.79</c:v>
                </c:pt>
                <c:pt idx="39">
                  <c:v>0.79</c:v>
                </c:pt>
                <c:pt idx="40">
                  <c:v>0.81100000000000005</c:v>
                </c:pt>
                <c:pt idx="41">
                  <c:v>0.81</c:v>
                </c:pt>
                <c:pt idx="42">
                  <c:v>0.88</c:v>
                </c:pt>
                <c:pt idx="43">
                  <c:v>0.88</c:v>
                </c:pt>
                <c:pt idx="44">
                  <c:v>0.94</c:v>
                </c:pt>
                <c:pt idx="45">
                  <c:v>0.94</c:v>
                </c:pt>
                <c:pt idx="46">
                  <c:v>0.86450000000000005</c:v>
                </c:pt>
                <c:pt idx="47">
                  <c:v>0.86450000000000005</c:v>
                </c:pt>
                <c:pt idx="48">
                  <c:v>0.82130000000000003</c:v>
                </c:pt>
                <c:pt idx="49">
                  <c:v>0.82130000000000003</c:v>
                </c:pt>
                <c:pt idx="50">
                  <c:v>0.84360000000000002</c:v>
                </c:pt>
                <c:pt idx="51">
                  <c:v>0.91</c:v>
                </c:pt>
                <c:pt idx="52">
                  <c:v>0.92</c:v>
                </c:pt>
                <c:pt idx="53">
                  <c:v>0.92</c:v>
                </c:pt>
                <c:pt idx="54">
                  <c:v>0.91</c:v>
                </c:pt>
                <c:pt idx="55">
                  <c:v>0.91</c:v>
                </c:pt>
                <c:pt idx="56">
                  <c:v>0.91</c:v>
                </c:pt>
                <c:pt idx="57">
                  <c:v>0.91</c:v>
                </c:pt>
                <c:pt idx="58">
                  <c:v>0.91</c:v>
                </c:pt>
                <c:pt idx="59">
                  <c:v>0.91</c:v>
                </c:pt>
                <c:pt idx="60">
                  <c:v>0.91</c:v>
                </c:pt>
                <c:pt idx="61">
                  <c:v>0.91</c:v>
                </c:pt>
                <c:pt idx="62">
                  <c:v>0.91</c:v>
                </c:pt>
                <c:pt idx="63">
                  <c:v>0.91</c:v>
                </c:pt>
                <c:pt idx="64">
                  <c:v>0.77</c:v>
                </c:pt>
                <c:pt idx="65">
                  <c:v>0.7</c:v>
                </c:pt>
                <c:pt idx="66">
                  <c:v>0.7</c:v>
                </c:pt>
                <c:pt idx="67">
                  <c:v>0.7</c:v>
                </c:pt>
                <c:pt idx="68">
                  <c:v>0.75249999999999995</c:v>
                </c:pt>
                <c:pt idx="69">
                  <c:v>0.77</c:v>
                </c:pt>
                <c:pt idx="70">
                  <c:v>0.71750000000000003</c:v>
                </c:pt>
                <c:pt idx="71">
                  <c:v>0.7</c:v>
                </c:pt>
                <c:pt idx="72">
                  <c:v>0.7</c:v>
                </c:pt>
                <c:pt idx="73">
                  <c:v>0.7</c:v>
                </c:pt>
                <c:pt idx="74">
                  <c:v>0.7</c:v>
                </c:pt>
                <c:pt idx="75">
                  <c:v>0.7</c:v>
                </c:pt>
                <c:pt idx="76">
                  <c:v>0.7</c:v>
                </c:pt>
                <c:pt idx="77">
                  <c:v>0.7</c:v>
                </c:pt>
                <c:pt idx="78">
                  <c:v>0.7</c:v>
                </c:pt>
                <c:pt idx="79">
                  <c:v>0.7</c:v>
                </c:pt>
                <c:pt idx="80">
                  <c:v>0.7</c:v>
                </c:pt>
                <c:pt idx="81">
                  <c:v>0.69130000000000003</c:v>
                </c:pt>
                <c:pt idx="82">
                  <c:v>0.5</c:v>
                </c:pt>
                <c:pt idx="83">
                  <c:v>0.5</c:v>
                </c:pt>
                <c:pt idx="84">
                  <c:v>0.5</c:v>
                </c:pt>
                <c:pt idx="85">
                  <c:v>0.5</c:v>
                </c:pt>
                <c:pt idx="86">
                  <c:v>0.5</c:v>
                </c:pt>
                <c:pt idx="87">
                  <c:v>0.38500000000000001</c:v>
                </c:pt>
                <c:pt idx="88">
                  <c:v>0.28000000000000003</c:v>
                </c:pt>
                <c:pt idx="89">
                  <c:v>0.28000000000000003</c:v>
                </c:pt>
                <c:pt idx="90">
                  <c:v>0.28000000000000003</c:v>
                </c:pt>
                <c:pt idx="91">
                  <c:v>0.31</c:v>
                </c:pt>
                <c:pt idx="92">
                  <c:v>0.31</c:v>
                </c:pt>
                <c:pt idx="93">
                  <c:v>0.39600000000000002</c:v>
                </c:pt>
                <c:pt idx="94">
                  <c:v>0.39600000000000002</c:v>
                </c:pt>
                <c:pt idx="95">
                  <c:v>0.39600000000000002</c:v>
                </c:pt>
                <c:pt idx="96">
                  <c:v>0.39600000000000002</c:v>
                </c:pt>
                <c:pt idx="97">
                  <c:v>0.39600000000000002</c:v>
                </c:pt>
                <c:pt idx="98">
                  <c:v>0.39600000000000002</c:v>
                </c:pt>
                <c:pt idx="99">
                  <c:v>0.39600000000000002</c:v>
                </c:pt>
                <c:pt idx="100">
                  <c:v>0.39600000000000002</c:v>
                </c:pt>
                <c:pt idx="101">
                  <c:v>0.38600000000000001</c:v>
                </c:pt>
                <c:pt idx="102">
                  <c:v>0.38600000000000001</c:v>
                </c:pt>
                <c:pt idx="103">
                  <c:v>0.35</c:v>
                </c:pt>
                <c:pt idx="104">
                  <c:v>0.35</c:v>
                </c:pt>
                <c:pt idx="105">
                  <c:v>0.35</c:v>
                </c:pt>
                <c:pt idx="106">
                  <c:v>0.35</c:v>
                </c:pt>
                <c:pt idx="107">
                  <c:v>0.35</c:v>
                </c:pt>
                <c:pt idx="108">
                  <c:v>0.35</c:v>
                </c:pt>
                <c:pt idx="109">
                  <c:v>0.35</c:v>
                </c:pt>
                <c:pt idx="110">
                  <c:v>0.35</c:v>
                </c:pt>
                <c:pt idx="111">
                  <c:v>0.35</c:v>
                </c:pt>
                <c:pt idx="112">
                  <c:v>0.35</c:v>
                </c:pt>
                <c:pt idx="113">
                  <c:v>0.39600000000000002</c:v>
                </c:pt>
              </c:numCache>
            </c:numRef>
          </c:val>
        </c:ser>
        <c:ser>
          <c:idx val="1"/>
          <c:order val="1"/>
          <c:tx>
            <c:v>USA (labor income)</c:v>
          </c:tx>
          <c:spPr>
            <a:ln w="12700">
              <a:solidFill>
                <a:srgbClr val="000000"/>
              </a:solidFill>
              <a:prstDash val="solid"/>
            </a:ln>
          </c:spPr>
          <c:marker>
            <c:symbol val="circle"/>
            <c:size val="5"/>
            <c:spPr>
              <a:solidFill>
                <a:srgbClr val="FFFFFF"/>
              </a:solidFill>
              <a:ln>
                <a:solidFill>
                  <a:srgbClr val="000000"/>
                </a:solidFill>
                <a:prstDash val="solid"/>
              </a:ln>
            </c:spPr>
          </c:marker>
          <c:val>
            <c:numRef>
              <c:f>'TS14.1'!$G$5:$G$118</c:f>
              <c:numCache>
                <c:formatCode>0%</c:formatCode>
                <c:ptCount val="114"/>
                <c:pt idx="0">
                  <c:v>0</c:v>
                </c:pt>
                <c:pt idx="1">
                  <c:v>0</c:v>
                </c:pt>
                <c:pt idx="2">
                  <c:v>0</c:v>
                </c:pt>
                <c:pt idx="3">
                  <c:v>0</c:v>
                </c:pt>
                <c:pt idx="4">
                  <c:v>0</c:v>
                </c:pt>
                <c:pt idx="5">
                  <c:v>0</c:v>
                </c:pt>
                <c:pt idx="6">
                  <c:v>0</c:v>
                </c:pt>
                <c:pt idx="7">
                  <c:v>0</c:v>
                </c:pt>
                <c:pt idx="8">
                  <c:v>0</c:v>
                </c:pt>
                <c:pt idx="9">
                  <c:v>0</c:v>
                </c:pt>
                <c:pt idx="10">
                  <c:v>0</c:v>
                </c:pt>
                <c:pt idx="11">
                  <c:v>0</c:v>
                </c:pt>
                <c:pt idx="12">
                  <c:v>0</c:v>
                </c:pt>
                <c:pt idx="13">
                  <c:v>7.0000000000000007E-2</c:v>
                </c:pt>
                <c:pt idx="14">
                  <c:v>7.0000000000000007E-2</c:v>
                </c:pt>
                <c:pt idx="15">
                  <c:v>7.0000000000000007E-2</c:v>
                </c:pt>
                <c:pt idx="16">
                  <c:v>0.15</c:v>
                </c:pt>
                <c:pt idx="17">
                  <c:v>0.67</c:v>
                </c:pt>
                <c:pt idx="18">
                  <c:v>0.77</c:v>
                </c:pt>
                <c:pt idx="19">
                  <c:v>0.73</c:v>
                </c:pt>
                <c:pt idx="20">
                  <c:v>0.73</c:v>
                </c:pt>
                <c:pt idx="21">
                  <c:v>0.73</c:v>
                </c:pt>
                <c:pt idx="22">
                  <c:v>0.57999999999999996</c:v>
                </c:pt>
                <c:pt idx="23">
                  <c:v>0.435</c:v>
                </c:pt>
                <c:pt idx="24">
                  <c:v>0.46</c:v>
                </c:pt>
                <c:pt idx="25">
                  <c:v>0.25</c:v>
                </c:pt>
                <c:pt idx="26">
                  <c:v>0.25</c:v>
                </c:pt>
                <c:pt idx="27">
                  <c:v>0.25</c:v>
                </c:pt>
                <c:pt idx="28">
                  <c:v>0.25</c:v>
                </c:pt>
                <c:pt idx="29">
                  <c:v>0.24</c:v>
                </c:pt>
                <c:pt idx="30">
                  <c:v>0.25</c:v>
                </c:pt>
                <c:pt idx="31">
                  <c:v>0.25</c:v>
                </c:pt>
                <c:pt idx="32">
                  <c:v>0.63</c:v>
                </c:pt>
                <c:pt idx="33">
                  <c:v>0.63</c:v>
                </c:pt>
                <c:pt idx="34">
                  <c:v>0.63</c:v>
                </c:pt>
                <c:pt idx="35">
                  <c:v>0.63</c:v>
                </c:pt>
                <c:pt idx="36">
                  <c:v>0.79</c:v>
                </c:pt>
                <c:pt idx="37">
                  <c:v>0.79</c:v>
                </c:pt>
                <c:pt idx="38">
                  <c:v>0.79</c:v>
                </c:pt>
                <c:pt idx="39">
                  <c:v>0.79</c:v>
                </c:pt>
                <c:pt idx="40">
                  <c:v>0.81100000000000005</c:v>
                </c:pt>
                <c:pt idx="41">
                  <c:v>0.81</c:v>
                </c:pt>
                <c:pt idx="42">
                  <c:v>0.88</c:v>
                </c:pt>
                <c:pt idx="43">
                  <c:v>0.88</c:v>
                </c:pt>
                <c:pt idx="44">
                  <c:v>0.94</c:v>
                </c:pt>
                <c:pt idx="45">
                  <c:v>0.94</c:v>
                </c:pt>
                <c:pt idx="46">
                  <c:v>0.86450000000000005</c:v>
                </c:pt>
                <c:pt idx="47">
                  <c:v>0.86450000000000005</c:v>
                </c:pt>
                <c:pt idx="48">
                  <c:v>0.82130000000000003</c:v>
                </c:pt>
                <c:pt idx="49">
                  <c:v>0.82130000000000003</c:v>
                </c:pt>
                <c:pt idx="50">
                  <c:v>0.84360000000000002</c:v>
                </c:pt>
                <c:pt idx="51">
                  <c:v>0.91</c:v>
                </c:pt>
                <c:pt idx="52">
                  <c:v>0.92</c:v>
                </c:pt>
                <c:pt idx="53">
                  <c:v>0.92</c:v>
                </c:pt>
                <c:pt idx="54">
                  <c:v>0.91</c:v>
                </c:pt>
                <c:pt idx="55">
                  <c:v>0.91</c:v>
                </c:pt>
                <c:pt idx="56">
                  <c:v>0.91</c:v>
                </c:pt>
                <c:pt idx="57">
                  <c:v>0.91</c:v>
                </c:pt>
                <c:pt idx="58">
                  <c:v>0.91</c:v>
                </c:pt>
                <c:pt idx="59">
                  <c:v>0.91</c:v>
                </c:pt>
                <c:pt idx="60">
                  <c:v>0.91</c:v>
                </c:pt>
                <c:pt idx="61">
                  <c:v>0.91</c:v>
                </c:pt>
                <c:pt idx="62">
                  <c:v>0.91</c:v>
                </c:pt>
                <c:pt idx="63">
                  <c:v>0.91</c:v>
                </c:pt>
                <c:pt idx="64">
                  <c:v>0.77</c:v>
                </c:pt>
                <c:pt idx="65">
                  <c:v>0.7</c:v>
                </c:pt>
                <c:pt idx="66">
                  <c:v>0.7</c:v>
                </c:pt>
                <c:pt idx="67">
                  <c:v>0.7</c:v>
                </c:pt>
                <c:pt idx="68">
                  <c:v>0.75249999999999995</c:v>
                </c:pt>
                <c:pt idx="69">
                  <c:v>0.77</c:v>
                </c:pt>
                <c:pt idx="70">
                  <c:v>0.71750000000000003</c:v>
                </c:pt>
                <c:pt idx="71">
                  <c:v>0.6</c:v>
                </c:pt>
                <c:pt idx="72">
                  <c:v>0.5</c:v>
                </c:pt>
                <c:pt idx="73">
                  <c:v>0.5</c:v>
                </c:pt>
                <c:pt idx="74">
                  <c:v>0.5</c:v>
                </c:pt>
                <c:pt idx="75">
                  <c:v>0.5</c:v>
                </c:pt>
                <c:pt idx="76">
                  <c:v>0.5</c:v>
                </c:pt>
                <c:pt idx="77">
                  <c:v>0.5</c:v>
                </c:pt>
                <c:pt idx="78">
                  <c:v>0.5</c:v>
                </c:pt>
                <c:pt idx="79">
                  <c:v>0.5</c:v>
                </c:pt>
                <c:pt idx="80">
                  <c:v>0.5</c:v>
                </c:pt>
                <c:pt idx="81">
                  <c:v>0.5</c:v>
                </c:pt>
                <c:pt idx="82">
                  <c:v>0.5</c:v>
                </c:pt>
                <c:pt idx="83">
                  <c:v>0.5</c:v>
                </c:pt>
                <c:pt idx="84">
                  <c:v>0.5</c:v>
                </c:pt>
                <c:pt idx="85">
                  <c:v>0.5</c:v>
                </c:pt>
                <c:pt idx="86">
                  <c:v>0.5</c:v>
                </c:pt>
                <c:pt idx="87">
                  <c:v>0.38500000000000001</c:v>
                </c:pt>
                <c:pt idx="88">
                  <c:v>0.28000000000000003</c:v>
                </c:pt>
                <c:pt idx="89">
                  <c:v>0.28000000000000003</c:v>
                </c:pt>
                <c:pt idx="90">
                  <c:v>0.28000000000000003</c:v>
                </c:pt>
                <c:pt idx="91">
                  <c:v>0.31</c:v>
                </c:pt>
                <c:pt idx="92">
                  <c:v>0.31</c:v>
                </c:pt>
                <c:pt idx="93">
                  <c:v>0.39600000000000002</c:v>
                </c:pt>
                <c:pt idx="94">
                  <c:v>0.39600000000000002</c:v>
                </c:pt>
                <c:pt idx="95">
                  <c:v>0.39600000000000002</c:v>
                </c:pt>
                <c:pt idx="96">
                  <c:v>0.39600000000000002</c:v>
                </c:pt>
                <c:pt idx="97">
                  <c:v>0.39600000000000002</c:v>
                </c:pt>
                <c:pt idx="98">
                  <c:v>0.39600000000000002</c:v>
                </c:pt>
                <c:pt idx="99">
                  <c:v>0.39600000000000002</c:v>
                </c:pt>
                <c:pt idx="100">
                  <c:v>0.39600000000000002</c:v>
                </c:pt>
                <c:pt idx="101">
                  <c:v>0.38600000000000001</c:v>
                </c:pt>
                <c:pt idx="102">
                  <c:v>0.38600000000000001</c:v>
                </c:pt>
                <c:pt idx="103">
                  <c:v>0.35</c:v>
                </c:pt>
                <c:pt idx="104">
                  <c:v>0.35</c:v>
                </c:pt>
                <c:pt idx="105">
                  <c:v>0.35</c:v>
                </c:pt>
                <c:pt idx="106">
                  <c:v>0.35</c:v>
                </c:pt>
                <c:pt idx="107">
                  <c:v>0.35</c:v>
                </c:pt>
                <c:pt idx="108">
                  <c:v>0.35</c:v>
                </c:pt>
                <c:pt idx="109">
                  <c:v>0.35</c:v>
                </c:pt>
                <c:pt idx="110">
                  <c:v>0.35</c:v>
                </c:pt>
                <c:pt idx="111">
                  <c:v>0.35</c:v>
                </c:pt>
                <c:pt idx="112">
                  <c:v>0.35</c:v>
                </c:pt>
                <c:pt idx="113">
                  <c:v>0.39600000000000002</c:v>
                </c:pt>
              </c:numCache>
            </c:numRef>
          </c:val>
        </c:ser>
        <c:ser>
          <c:idx val="2"/>
          <c:order val="2"/>
          <c:tx>
            <c:v>UK (capital income)</c:v>
          </c:tx>
          <c:spPr>
            <a:ln w="12700">
              <a:solidFill>
                <a:srgbClr val="000000"/>
              </a:solidFill>
              <a:prstDash val="solid"/>
            </a:ln>
          </c:spPr>
          <c:marker>
            <c:symbol val="triangle"/>
            <c:size val="5"/>
            <c:spPr>
              <a:solidFill>
                <a:srgbClr val="000000"/>
              </a:solidFill>
              <a:ln>
                <a:solidFill>
                  <a:srgbClr val="000000"/>
                </a:solidFill>
                <a:prstDash val="solid"/>
              </a:ln>
            </c:spPr>
          </c:marker>
          <c:val>
            <c:numRef>
              <c:f>'TS14.1'!$C$5:$C$118</c:f>
              <c:numCache>
                <c:formatCode>0%</c:formatCode>
                <c:ptCount val="114"/>
                <c:pt idx="0">
                  <c:v>0</c:v>
                </c:pt>
                <c:pt idx="1">
                  <c:v>0</c:v>
                </c:pt>
                <c:pt idx="2">
                  <c:v>0</c:v>
                </c:pt>
                <c:pt idx="3">
                  <c:v>0</c:v>
                </c:pt>
                <c:pt idx="4">
                  <c:v>0</c:v>
                </c:pt>
                <c:pt idx="5">
                  <c:v>0</c:v>
                </c:pt>
                <c:pt idx="6">
                  <c:v>0</c:v>
                </c:pt>
                <c:pt idx="7">
                  <c:v>0</c:v>
                </c:pt>
                <c:pt idx="8">
                  <c:v>0</c:v>
                </c:pt>
                <c:pt idx="9">
                  <c:v>8.3333333333333343E-2</c:v>
                </c:pt>
                <c:pt idx="10">
                  <c:v>8.3333333333333343E-2</c:v>
                </c:pt>
                <c:pt idx="11">
                  <c:v>8.3333333333333343E-2</c:v>
                </c:pt>
                <c:pt idx="12">
                  <c:v>8.3333333333333343E-2</c:v>
                </c:pt>
                <c:pt idx="13">
                  <c:v>8.3333333333333343E-2</c:v>
                </c:pt>
                <c:pt idx="14">
                  <c:v>0.17222220833333335</c:v>
                </c:pt>
                <c:pt idx="15">
                  <c:v>0.32500000000000001</c:v>
                </c:pt>
                <c:pt idx="16">
                  <c:v>0.42499999999999999</c:v>
                </c:pt>
                <c:pt idx="17">
                  <c:v>0.42499999999999999</c:v>
                </c:pt>
                <c:pt idx="18">
                  <c:v>0.52500000000000002</c:v>
                </c:pt>
                <c:pt idx="19">
                  <c:v>0.52500000000000002</c:v>
                </c:pt>
                <c:pt idx="20">
                  <c:v>0.6</c:v>
                </c:pt>
                <c:pt idx="21">
                  <c:v>0.6</c:v>
                </c:pt>
                <c:pt idx="22">
                  <c:v>0.55000000000000004</c:v>
                </c:pt>
                <c:pt idx="23">
                  <c:v>0.52500000000000002</c:v>
                </c:pt>
                <c:pt idx="24">
                  <c:v>0.52500000000000002</c:v>
                </c:pt>
                <c:pt idx="25">
                  <c:v>0.5</c:v>
                </c:pt>
                <c:pt idx="26">
                  <c:v>0.5</c:v>
                </c:pt>
                <c:pt idx="27">
                  <c:v>0.5</c:v>
                </c:pt>
                <c:pt idx="28">
                  <c:v>0.5</c:v>
                </c:pt>
                <c:pt idx="29">
                  <c:v>0.57499999999999996</c:v>
                </c:pt>
                <c:pt idx="30">
                  <c:v>0.63749999999999996</c:v>
                </c:pt>
                <c:pt idx="31">
                  <c:v>0.66249999999999998</c:v>
                </c:pt>
                <c:pt idx="32">
                  <c:v>0.66249999999999998</c:v>
                </c:pt>
                <c:pt idx="33">
                  <c:v>0.66249999999999998</c:v>
                </c:pt>
                <c:pt idx="34">
                  <c:v>0.63749999999999996</c:v>
                </c:pt>
                <c:pt idx="35">
                  <c:v>0.63749999999999996</c:v>
                </c:pt>
                <c:pt idx="36">
                  <c:v>0.65</c:v>
                </c:pt>
                <c:pt idx="37">
                  <c:v>0.66249999999999998</c:v>
                </c:pt>
                <c:pt idx="38">
                  <c:v>0.75</c:v>
                </c:pt>
                <c:pt idx="39">
                  <c:v>0.82499999999999996</c:v>
                </c:pt>
                <c:pt idx="40">
                  <c:v>0.9</c:v>
                </c:pt>
                <c:pt idx="41">
                  <c:v>0.97499999999999998</c:v>
                </c:pt>
                <c:pt idx="42">
                  <c:v>0.97499999999999998</c:v>
                </c:pt>
                <c:pt idx="43">
                  <c:v>0.97499999999999998</c:v>
                </c:pt>
                <c:pt idx="44">
                  <c:v>0.97499999999999998</c:v>
                </c:pt>
                <c:pt idx="45">
                  <c:v>0.97499999999999998</c:v>
                </c:pt>
                <c:pt idx="46">
                  <c:v>0.97499999999999998</c:v>
                </c:pt>
                <c:pt idx="47">
                  <c:v>0.97499999999999998</c:v>
                </c:pt>
                <c:pt idx="48">
                  <c:v>0.97499999999999998</c:v>
                </c:pt>
                <c:pt idx="49">
                  <c:v>0.97499999999999998</c:v>
                </c:pt>
                <c:pt idx="50">
                  <c:v>0.97499999999999998</c:v>
                </c:pt>
                <c:pt idx="51">
                  <c:v>0.97499999999999998</c:v>
                </c:pt>
                <c:pt idx="52">
                  <c:v>0.97499999999999998</c:v>
                </c:pt>
                <c:pt idx="53">
                  <c:v>0.95</c:v>
                </c:pt>
                <c:pt idx="54">
                  <c:v>0.95</c:v>
                </c:pt>
                <c:pt idx="55">
                  <c:v>0.92500000000000004</c:v>
                </c:pt>
                <c:pt idx="56">
                  <c:v>0.92500000000000004</c:v>
                </c:pt>
                <c:pt idx="57">
                  <c:v>0.92500000000000004</c:v>
                </c:pt>
                <c:pt idx="58">
                  <c:v>0.92500000000000004</c:v>
                </c:pt>
                <c:pt idx="59">
                  <c:v>0.88749999999999996</c:v>
                </c:pt>
                <c:pt idx="60">
                  <c:v>0.88749999999999996</c:v>
                </c:pt>
                <c:pt idx="61">
                  <c:v>0.88749999999999996</c:v>
                </c:pt>
                <c:pt idx="62">
                  <c:v>0.88749999999999996</c:v>
                </c:pt>
                <c:pt idx="63">
                  <c:v>0.88749999999999996</c:v>
                </c:pt>
                <c:pt idx="64">
                  <c:v>0.88749999999999996</c:v>
                </c:pt>
                <c:pt idx="65">
                  <c:v>0.91249999999999998</c:v>
                </c:pt>
                <c:pt idx="66">
                  <c:v>0.91249999999999998</c:v>
                </c:pt>
                <c:pt idx="67">
                  <c:v>0.91249999999999998</c:v>
                </c:pt>
                <c:pt idx="68">
                  <c:v>0.91249999999999998</c:v>
                </c:pt>
                <c:pt idx="69">
                  <c:v>0.91249999999999998</c:v>
                </c:pt>
                <c:pt idx="70">
                  <c:v>0.91249999999999998</c:v>
                </c:pt>
                <c:pt idx="71">
                  <c:v>0.88749999999999996</c:v>
                </c:pt>
                <c:pt idx="72">
                  <c:v>0.88749999999999996</c:v>
                </c:pt>
                <c:pt idx="73">
                  <c:v>0.9</c:v>
                </c:pt>
                <c:pt idx="74">
                  <c:v>0.98</c:v>
                </c:pt>
                <c:pt idx="75">
                  <c:v>0.98</c:v>
                </c:pt>
                <c:pt idx="76">
                  <c:v>0.98</c:v>
                </c:pt>
                <c:pt idx="77">
                  <c:v>0.98</c:v>
                </c:pt>
                <c:pt idx="78">
                  <c:v>0.98</c:v>
                </c:pt>
                <c:pt idx="79">
                  <c:v>0.75</c:v>
                </c:pt>
                <c:pt idx="80">
                  <c:v>0.75</c:v>
                </c:pt>
                <c:pt idx="81">
                  <c:v>0.75</c:v>
                </c:pt>
                <c:pt idx="82">
                  <c:v>0.75</c:v>
                </c:pt>
                <c:pt idx="83">
                  <c:v>0.75</c:v>
                </c:pt>
                <c:pt idx="84">
                  <c:v>0.6</c:v>
                </c:pt>
                <c:pt idx="85">
                  <c:v>0.6</c:v>
                </c:pt>
                <c:pt idx="86">
                  <c:v>0.6</c:v>
                </c:pt>
                <c:pt idx="87">
                  <c:v>0.6</c:v>
                </c:pt>
                <c:pt idx="88">
                  <c:v>0.4</c:v>
                </c:pt>
                <c:pt idx="89">
                  <c:v>0.4</c:v>
                </c:pt>
                <c:pt idx="90">
                  <c:v>0.4</c:v>
                </c:pt>
                <c:pt idx="91">
                  <c:v>0.4</c:v>
                </c:pt>
                <c:pt idx="92">
                  <c:v>0.4</c:v>
                </c:pt>
                <c:pt idx="93">
                  <c:v>0.4</c:v>
                </c:pt>
                <c:pt idx="94">
                  <c:v>0.4</c:v>
                </c:pt>
                <c:pt idx="95">
                  <c:v>0.4</c:v>
                </c:pt>
                <c:pt idx="96">
                  <c:v>0.4</c:v>
                </c:pt>
                <c:pt idx="97">
                  <c:v>0.4</c:v>
                </c:pt>
                <c:pt idx="98">
                  <c:v>0.4</c:v>
                </c:pt>
                <c:pt idx="99">
                  <c:v>0.4</c:v>
                </c:pt>
                <c:pt idx="100">
                  <c:v>0.4</c:v>
                </c:pt>
                <c:pt idx="101">
                  <c:v>0.4</c:v>
                </c:pt>
                <c:pt idx="102">
                  <c:v>0.4</c:v>
                </c:pt>
                <c:pt idx="103">
                  <c:v>0.4</c:v>
                </c:pt>
                <c:pt idx="104">
                  <c:v>0.4</c:v>
                </c:pt>
                <c:pt idx="105">
                  <c:v>0.4</c:v>
                </c:pt>
                <c:pt idx="106">
                  <c:v>0.4</c:v>
                </c:pt>
                <c:pt idx="107">
                  <c:v>0.4</c:v>
                </c:pt>
                <c:pt idx="108">
                  <c:v>0.4</c:v>
                </c:pt>
                <c:pt idx="109">
                  <c:v>0.4</c:v>
                </c:pt>
                <c:pt idx="110">
                  <c:v>0.5</c:v>
                </c:pt>
                <c:pt idx="111">
                  <c:v>0.5</c:v>
                </c:pt>
                <c:pt idx="112">
                  <c:v>0.5</c:v>
                </c:pt>
                <c:pt idx="113">
                  <c:v>0.45</c:v>
                </c:pt>
              </c:numCache>
            </c:numRef>
          </c:val>
        </c:ser>
        <c:ser>
          <c:idx val="3"/>
          <c:order val="3"/>
          <c:tx>
            <c:v>UK (labor income)</c:v>
          </c:tx>
          <c:spPr>
            <a:ln w="12700">
              <a:solidFill>
                <a:srgbClr val="000000"/>
              </a:solidFill>
              <a:prstDash val="solid"/>
            </a:ln>
          </c:spPr>
          <c:marker>
            <c:symbol val="triangle"/>
            <c:size val="5"/>
            <c:spPr>
              <a:solidFill>
                <a:srgbClr val="FFFFFF"/>
              </a:solidFill>
              <a:ln>
                <a:solidFill>
                  <a:srgbClr val="000000"/>
                </a:solidFill>
                <a:prstDash val="solid"/>
              </a:ln>
            </c:spPr>
          </c:marker>
          <c:val>
            <c:numRef>
              <c:f>'TS14.1'!$J$5:$J$118</c:f>
              <c:numCache>
                <c:formatCode>0%</c:formatCode>
                <c:ptCount val="114"/>
                <c:pt idx="0">
                  <c:v>0</c:v>
                </c:pt>
                <c:pt idx="1">
                  <c:v>0</c:v>
                </c:pt>
                <c:pt idx="2">
                  <c:v>0</c:v>
                </c:pt>
                <c:pt idx="3">
                  <c:v>0</c:v>
                </c:pt>
                <c:pt idx="4">
                  <c:v>0</c:v>
                </c:pt>
                <c:pt idx="5">
                  <c:v>0</c:v>
                </c:pt>
                <c:pt idx="6">
                  <c:v>0</c:v>
                </c:pt>
                <c:pt idx="7">
                  <c:v>0</c:v>
                </c:pt>
                <c:pt idx="8">
                  <c:v>0</c:v>
                </c:pt>
                <c:pt idx="9">
                  <c:v>8.3333333333333343E-2</c:v>
                </c:pt>
                <c:pt idx="10">
                  <c:v>8.3333333333333343E-2</c:v>
                </c:pt>
                <c:pt idx="11">
                  <c:v>8.3333333333333343E-2</c:v>
                </c:pt>
                <c:pt idx="12">
                  <c:v>8.3333333333333343E-2</c:v>
                </c:pt>
                <c:pt idx="13">
                  <c:v>8.3333333333333343E-2</c:v>
                </c:pt>
                <c:pt idx="14">
                  <c:v>0.17222220833333335</c:v>
                </c:pt>
                <c:pt idx="15">
                  <c:v>0.32500000000000001</c:v>
                </c:pt>
                <c:pt idx="16">
                  <c:v>0.42499999999999999</c:v>
                </c:pt>
                <c:pt idx="17">
                  <c:v>0.42499999999999999</c:v>
                </c:pt>
                <c:pt idx="18">
                  <c:v>0.52500000000000002</c:v>
                </c:pt>
                <c:pt idx="19">
                  <c:v>0.52500000000000002</c:v>
                </c:pt>
                <c:pt idx="20">
                  <c:v>0.6</c:v>
                </c:pt>
                <c:pt idx="21">
                  <c:v>0.6</c:v>
                </c:pt>
                <c:pt idx="22">
                  <c:v>0.55000000000000004</c:v>
                </c:pt>
                <c:pt idx="23">
                  <c:v>0.52500000000000002</c:v>
                </c:pt>
                <c:pt idx="24">
                  <c:v>0.52500000000000002</c:v>
                </c:pt>
                <c:pt idx="25">
                  <c:v>0.5</c:v>
                </c:pt>
                <c:pt idx="26">
                  <c:v>0.5</c:v>
                </c:pt>
                <c:pt idx="27">
                  <c:v>0.5</c:v>
                </c:pt>
                <c:pt idx="28">
                  <c:v>0.5</c:v>
                </c:pt>
                <c:pt idx="29">
                  <c:v>0.57499999999999996</c:v>
                </c:pt>
                <c:pt idx="30">
                  <c:v>0.63749999999999996</c:v>
                </c:pt>
                <c:pt idx="31">
                  <c:v>0.66249999999999998</c:v>
                </c:pt>
                <c:pt idx="32">
                  <c:v>0.66249999999999998</c:v>
                </c:pt>
                <c:pt idx="33">
                  <c:v>0.66249999999999998</c:v>
                </c:pt>
                <c:pt idx="34">
                  <c:v>0.63749999999999996</c:v>
                </c:pt>
                <c:pt idx="35">
                  <c:v>0.63749999999999996</c:v>
                </c:pt>
                <c:pt idx="36">
                  <c:v>0.65</c:v>
                </c:pt>
                <c:pt idx="37">
                  <c:v>0.66249999999999998</c:v>
                </c:pt>
                <c:pt idx="38">
                  <c:v>0.75</c:v>
                </c:pt>
                <c:pt idx="39">
                  <c:v>0.82499999999999996</c:v>
                </c:pt>
                <c:pt idx="40">
                  <c:v>0.9</c:v>
                </c:pt>
                <c:pt idx="41">
                  <c:v>0.97499999999999998</c:v>
                </c:pt>
                <c:pt idx="42">
                  <c:v>0.97499999999999998</c:v>
                </c:pt>
                <c:pt idx="43">
                  <c:v>0.97499999999999998</c:v>
                </c:pt>
                <c:pt idx="44">
                  <c:v>0.97499999999999998</c:v>
                </c:pt>
                <c:pt idx="45">
                  <c:v>0.97499999999999998</c:v>
                </c:pt>
                <c:pt idx="46">
                  <c:v>0.97499999999999998</c:v>
                </c:pt>
                <c:pt idx="47">
                  <c:v>0.97499999999999998</c:v>
                </c:pt>
                <c:pt idx="48">
                  <c:v>0.97499999999999998</c:v>
                </c:pt>
                <c:pt idx="49">
                  <c:v>0.97499999999999998</c:v>
                </c:pt>
                <c:pt idx="50">
                  <c:v>0.97499999999999998</c:v>
                </c:pt>
                <c:pt idx="51">
                  <c:v>0.97499999999999998</c:v>
                </c:pt>
                <c:pt idx="52">
                  <c:v>0.97499999999999998</c:v>
                </c:pt>
                <c:pt idx="53">
                  <c:v>0.95</c:v>
                </c:pt>
                <c:pt idx="54">
                  <c:v>0.95</c:v>
                </c:pt>
                <c:pt idx="55">
                  <c:v>0.92500000000000004</c:v>
                </c:pt>
                <c:pt idx="56">
                  <c:v>0.92500000000000004</c:v>
                </c:pt>
                <c:pt idx="57">
                  <c:v>0.92500000000000004</c:v>
                </c:pt>
                <c:pt idx="58">
                  <c:v>0.92500000000000004</c:v>
                </c:pt>
                <c:pt idx="59">
                  <c:v>0.88749999999999996</c:v>
                </c:pt>
                <c:pt idx="60">
                  <c:v>0.88749999999999996</c:v>
                </c:pt>
                <c:pt idx="61">
                  <c:v>0.88749999999999996</c:v>
                </c:pt>
                <c:pt idx="62">
                  <c:v>0.88749999999999996</c:v>
                </c:pt>
                <c:pt idx="63">
                  <c:v>0.88749999999999996</c:v>
                </c:pt>
                <c:pt idx="64">
                  <c:v>0.88749999999999996</c:v>
                </c:pt>
                <c:pt idx="65">
                  <c:v>0.91249999999999998</c:v>
                </c:pt>
                <c:pt idx="66">
                  <c:v>0.91249999999999998</c:v>
                </c:pt>
                <c:pt idx="67">
                  <c:v>0.91249999999999998</c:v>
                </c:pt>
                <c:pt idx="68">
                  <c:v>0.91249999999999998</c:v>
                </c:pt>
                <c:pt idx="69">
                  <c:v>0.91249999999999998</c:v>
                </c:pt>
                <c:pt idx="70">
                  <c:v>0.91249999999999998</c:v>
                </c:pt>
                <c:pt idx="71">
                  <c:v>0.82937499999999997</c:v>
                </c:pt>
                <c:pt idx="72">
                  <c:v>0.82937499999999997</c:v>
                </c:pt>
                <c:pt idx="73">
                  <c:v>0.75</c:v>
                </c:pt>
                <c:pt idx="74">
                  <c:v>0.83</c:v>
                </c:pt>
                <c:pt idx="75">
                  <c:v>0.83</c:v>
                </c:pt>
                <c:pt idx="76">
                  <c:v>0.83</c:v>
                </c:pt>
                <c:pt idx="77">
                  <c:v>0.83</c:v>
                </c:pt>
                <c:pt idx="78">
                  <c:v>0.83</c:v>
                </c:pt>
                <c:pt idx="79">
                  <c:v>0.6</c:v>
                </c:pt>
                <c:pt idx="80">
                  <c:v>0.6</c:v>
                </c:pt>
                <c:pt idx="81">
                  <c:v>0.6</c:v>
                </c:pt>
                <c:pt idx="82">
                  <c:v>0.6</c:v>
                </c:pt>
                <c:pt idx="83">
                  <c:v>0.6</c:v>
                </c:pt>
                <c:pt idx="84">
                  <c:v>0.6</c:v>
                </c:pt>
                <c:pt idx="85">
                  <c:v>0.6</c:v>
                </c:pt>
                <c:pt idx="86">
                  <c:v>0.6</c:v>
                </c:pt>
                <c:pt idx="87">
                  <c:v>0.6</c:v>
                </c:pt>
                <c:pt idx="88">
                  <c:v>0.4</c:v>
                </c:pt>
                <c:pt idx="89">
                  <c:v>0.4</c:v>
                </c:pt>
                <c:pt idx="90">
                  <c:v>0.4</c:v>
                </c:pt>
                <c:pt idx="91">
                  <c:v>0.4</c:v>
                </c:pt>
                <c:pt idx="92">
                  <c:v>0.4</c:v>
                </c:pt>
                <c:pt idx="93">
                  <c:v>0.4</c:v>
                </c:pt>
                <c:pt idx="94">
                  <c:v>0.4</c:v>
                </c:pt>
                <c:pt idx="95">
                  <c:v>0.4</c:v>
                </c:pt>
                <c:pt idx="96">
                  <c:v>0.4</c:v>
                </c:pt>
                <c:pt idx="97">
                  <c:v>0.4</c:v>
                </c:pt>
                <c:pt idx="98">
                  <c:v>0.4</c:v>
                </c:pt>
                <c:pt idx="99">
                  <c:v>0.4</c:v>
                </c:pt>
                <c:pt idx="100">
                  <c:v>0.4</c:v>
                </c:pt>
                <c:pt idx="101">
                  <c:v>0.4</c:v>
                </c:pt>
                <c:pt idx="102">
                  <c:v>0.4</c:v>
                </c:pt>
                <c:pt idx="103">
                  <c:v>0.4</c:v>
                </c:pt>
                <c:pt idx="104">
                  <c:v>0.4</c:v>
                </c:pt>
                <c:pt idx="105">
                  <c:v>0.4</c:v>
                </c:pt>
                <c:pt idx="106">
                  <c:v>0.4</c:v>
                </c:pt>
                <c:pt idx="107">
                  <c:v>0.4</c:v>
                </c:pt>
                <c:pt idx="108">
                  <c:v>0.4</c:v>
                </c:pt>
                <c:pt idx="109">
                  <c:v>0.4</c:v>
                </c:pt>
                <c:pt idx="110">
                  <c:v>0.5</c:v>
                </c:pt>
                <c:pt idx="111">
                  <c:v>0.5</c:v>
                </c:pt>
                <c:pt idx="112">
                  <c:v>0.5</c:v>
                </c:pt>
                <c:pt idx="113">
                  <c:v>0.45</c:v>
                </c:pt>
              </c:numCache>
            </c:numRef>
          </c:val>
        </c:ser>
        <c:marker val="1"/>
        <c:axId val="94241920"/>
        <c:axId val="94243456"/>
      </c:lineChart>
      <c:catAx>
        <c:axId val="94241920"/>
        <c:scaling>
          <c:orientation val="minMax"/>
        </c:scaling>
        <c:axPos val="b"/>
        <c:majorGridlines>
          <c:spPr>
            <a:ln w="12700">
              <a:solidFill>
                <a:srgbClr val="000000"/>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sz="1100" b="0" i="0" u="none" strike="noStrike" baseline="0">
                    <a:solidFill>
                      <a:srgbClr val="000000"/>
                    </a:solidFill>
                    <a:latin typeface="Arial"/>
                    <a:ea typeface="Arial"/>
                    <a:cs typeface="Arial"/>
                  </a:rPr>
                  <a:t>In the 1970s-18980s, the </a:t>
                </a:r>
                <a:r>
                  <a:rPr lang="en-US" sz="1100" b="0" i="0" u="none" strike="noStrike" baseline="0">
                    <a:effectLst/>
                  </a:rPr>
                  <a:t>top marginal tax rate on capital income (applying to the highest incomes) in the U.S. and the UK</a:t>
                </a:r>
                <a:r>
                  <a:rPr lang="fr-FR" sz="1100" b="0" i="0" u="none" strike="noStrike" baseline="0">
                    <a:solidFill>
                      <a:srgbClr val="000000"/>
                    </a:solidFill>
                    <a:effectLst/>
                    <a:latin typeface="Arial"/>
                    <a:ea typeface="Arial"/>
                    <a:cs typeface="Arial"/>
                  </a:rPr>
                  <a:t> was higher than the top tax rate on labor income</a:t>
                </a:r>
                <a:r>
                  <a:rPr lang="fr-FR" sz="1100" b="0" i="0" u="none" strike="noStrike" baseline="0">
                    <a:solidFill>
                      <a:srgbClr val="000000"/>
                    </a:solidFill>
                    <a:latin typeface="Arial"/>
                    <a:ea typeface="Arial"/>
                    <a:cs typeface="Arial"/>
                  </a:rPr>
                  <a:t>. Sources and series: see piketty.pse.ens.fr/capital21c. </a:t>
                </a:r>
              </a:p>
            </c:rich>
          </c:tx>
          <c:layout>
            <c:manualLayout>
              <c:xMode val="edge"/>
              <c:yMode val="edge"/>
              <c:x val="0.13"/>
              <c:y val="0.92672997800950541"/>
            </c:manualLayout>
          </c:layout>
          <c:spPr>
            <a:noFill/>
            <a:ln w="25400">
              <a:noFill/>
            </a:ln>
          </c:spPr>
        </c:title>
        <c:numFmt formatCode="General" sourceLinked="0"/>
        <c:tickLblPos val="nextTo"/>
        <c:spPr>
          <a:ln w="3175">
            <a:solidFill>
              <a:srgbClr val="000000"/>
            </a:solidFill>
            <a:prstDash val="solid"/>
          </a:ln>
        </c:spPr>
        <c:txPr>
          <a:bodyPr rot="0" vert="horz"/>
          <a:lstStyle/>
          <a:p>
            <a:pPr>
              <a:defRPr sz="1325" b="0" i="0" u="none" strike="noStrike" baseline="0">
                <a:solidFill>
                  <a:srgbClr val="000000"/>
                </a:solidFill>
                <a:latin typeface="Arial"/>
                <a:ea typeface="Arial"/>
                <a:cs typeface="Arial"/>
              </a:defRPr>
            </a:pPr>
            <a:endParaRPr lang="fr-FR"/>
          </a:p>
        </c:txPr>
        <c:crossAx val="94243456"/>
        <c:crossesAt val="0"/>
        <c:auto val="1"/>
        <c:lblAlgn val="ctr"/>
        <c:lblOffset val="100"/>
        <c:tickLblSkip val="10"/>
        <c:tickMarkSkip val="10"/>
      </c:catAx>
      <c:valAx>
        <c:axId val="94243456"/>
        <c:scaling>
          <c:orientation val="minMax"/>
          <c:max val="1"/>
          <c:min val="0"/>
        </c:scaling>
        <c:axPos val="l"/>
        <c:majorGridlines>
          <c:spPr>
            <a:ln w="12700">
              <a:solidFill>
                <a:srgbClr val="000000"/>
              </a:solidFill>
              <a:prstDash val="sysDash"/>
            </a:ln>
          </c:spPr>
        </c:majorGridlines>
        <c:title>
          <c:tx>
            <c:rich>
              <a:bodyPr/>
              <a:lstStyle/>
              <a:p>
                <a:pPr>
                  <a:defRPr sz="1050" b="0" i="0" u="none" strike="noStrike" baseline="0">
                    <a:solidFill>
                      <a:srgbClr val="000000"/>
                    </a:solidFill>
                    <a:latin typeface="Arial"/>
                    <a:ea typeface="Arial"/>
                    <a:cs typeface="Arial"/>
                  </a:defRPr>
                </a:pPr>
                <a:r>
                  <a:rPr lang="fr-FR"/>
                  <a:t>Marginal</a:t>
                </a:r>
                <a:r>
                  <a:rPr lang="fr-FR" baseline="0"/>
                  <a:t> tax rate applying to the highest incomes</a:t>
                </a:r>
                <a:endParaRPr lang="fr-FR"/>
              </a:p>
            </c:rich>
          </c:tx>
          <c:layout>
            <c:manualLayout>
              <c:xMode val="edge"/>
              <c:yMode val="edge"/>
              <c:x val="8.3333333333333339E-4"/>
              <c:y val="0.172320174505214"/>
            </c:manualLayout>
          </c:layout>
          <c:spPr>
            <a:noFill/>
            <a:ln w="25400">
              <a:noFill/>
            </a:ln>
          </c:spPr>
        </c:title>
        <c:numFmt formatCode="0%" sourceLinked="0"/>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fr-FR"/>
          </a:p>
        </c:txPr>
        <c:crossAx val="94241920"/>
        <c:crosses val="autoZero"/>
        <c:crossBetween val="between"/>
        <c:majorUnit val="0.1"/>
        <c:minorUnit val="0.1"/>
      </c:valAx>
      <c:spPr>
        <a:solidFill>
          <a:srgbClr val="FFFFFF"/>
        </a:solidFill>
        <a:ln w="12700">
          <a:solidFill>
            <a:srgbClr val="000000"/>
          </a:solidFill>
          <a:prstDash val="solid"/>
        </a:ln>
      </c:spPr>
    </c:plotArea>
    <c:legend>
      <c:legendPos val="r"/>
      <c:layout>
        <c:manualLayout>
          <c:xMode val="edge"/>
          <c:yMode val="edge"/>
          <c:x val="0.38055555555555509"/>
          <c:y val="0.51241540753351822"/>
          <c:w val="0.34444444444444511"/>
          <c:h val="0.28216712775767888"/>
        </c:manualLayout>
      </c:layout>
      <c:spPr>
        <a:solidFill>
          <a:srgbClr val="FFFFFF"/>
        </a:solidFill>
        <a:ln w="12700">
          <a:solidFill>
            <a:srgbClr val="000000"/>
          </a:solidFill>
          <a:prstDash val="solid"/>
        </a:ln>
      </c:spPr>
      <c:txPr>
        <a:bodyPr/>
        <a:lstStyle/>
        <a:p>
          <a:pPr>
            <a:defRPr sz="1285" b="0" i="0" u="none" strike="noStrike" baseline="0">
              <a:solidFill>
                <a:srgbClr val="000000"/>
              </a:solidFill>
              <a:latin typeface="Arial"/>
              <a:ea typeface="Arial"/>
              <a:cs typeface="Arial"/>
            </a:defRPr>
          </a:pPr>
          <a:endParaRPr lang="fr-FR"/>
        </a:p>
      </c:txPr>
    </c:legend>
    <c:plotVisOnly val="1"/>
    <c:dispBlanksAs val="span"/>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chartsheets/sheet1.xml><?xml version="1.0" encoding="utf-8"?>
<chartsheet xmlns="http://schemas.openxmlformats.org/spreadsheetml/2006/main" xmlns:r="http://schemas.openxmlformats.org/officeDocument/2006/relationships">
  <sheetPr/>
  <sheetViews>
    <sheetView tabSelected="1" workbookViewId="0"/>
  </sheetViews>
  <pageMargins left="0.78740157499999996" right="0.78740157499999996" top="0.984251969" bottom="0.984251969" header="0.4921259845" footer="0.4921259845"/>
  <pageSetup paperSize="9" orientation="landscape" horizontalDpi="1200" verticalDpi="1200"/>
  <drawing r:id="rId1"/>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drawing r:id="rId1"/>
</chartsheet>
</file>

<file path=xl/chartsheets/sheet3.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91440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1440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1440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enableFormatConditionsCalculation="0">
    <pageSetUpPr fitToPage="1"/>
  </sheetPr>
  <dimension ref="A2:O173"/>
  <sheetViews>
    <sheetView workbookViewId="0">
      <pane xSplit="1" ySplit="4" topLeftCell="B105" activePane="bottomRight" state="frozen"/>
      <selection pane="topRight" activeCell="B1" sqref="B1"/>
      <selection pane="bottomLeft" activeCell="A10" sqref="A10"/>
      <selection pane="bottomRight" activeCell="A3" sqref="A3:E118"/>
    </sheetView>
  </sheetViews>
  <sheetFormatPr baseColWidth="10" defaultRowHeight="13.2"/>
  <cols>
    <col min="1" max="5" width="20.88671875" customWidth="1"/>
  </cols>
  <sheetData>
    <row r="2" spans="1:15" ht="13.8" thickBot="1">
      <c r="B2" s="4"/>
      <c r="C2" s="4"/>
      <c r="D2" s="4"/>
      <c r="E2" s="4"/>
    </row>
    <row r="3" spans="1:15" ht="60" customHeight="1" thickTop="1" thickBot="1">
      <c r="A3" s="36" t="s">
        <v>90</v>
      </c>
      <c r="B3" s="37"/>
      <c r="C3" s="37"/>
      <c r="D3" s="37"/>
      <c r="E3" s="38"/>
    </row>
    <row r="4" spans="1:15" ht="69.900000000000006" customHeight="1" thickTop="1" thickBot="1">
      <c r="A4" s="27"/>
      <c r="B4" s="34" t="s">
        <v>0</v>
      </c>
      <c r="C4" s="34" t="s">
        <v>1</v>
      </c>
      <c r="D4" s="34" t="s">
        <v>88</v>
      </c>
      <c r="E4" s="34" t="s">
        <v>2</v>
      </c>
      <c r="G4" s="5" t="s">
        <v>3</v>
      </c>
      <c r="H4" s="5" t="s">
        <v>4</v>
      </c>
      <c r="J4" s="5" t="s">
        <v>55</v>
      </c>
      <c r="L4" s="5" t="s">
        <v>56</v>
      </c>
      <c r="M4" s="5" t="s">
        <v>57</v>
      </c>
      <c r="O4" s="5" t="s">
        <v>59</v>
      </c>
    </row>
    <row r="5" spans="1:15" ht="15.6" thickTop="1">
      <c r="A5" s="28">
        <v>1900</v>
      </c>
      <c r="B5" s="29">
        <v>0</v>
      </c>
      <c r="C5" s="29">
        <v>0</v>
      </c>
      <c r="D5" s="29">
        <v>0.03</v>
      </c>
      <c r="E5" s="29">
        <f>L5+M5</f>
        <v>0</v>
      </c>
      <c r="G5" s="1">
        <v>0</v>
      </c>
      <c r="H5" s="1">
        <v>0</v>
      </c>
      <c r="J5" s="1">
        <v>0</v>
      </c>
      <c r="L5" s="1">
        <v>0</v>
      </c>
      <c r="M5" s="1">
        <v>0</v>
      </c>
      <c r="O5" s="22">
        <v>5.5E-2</v>
      </c>
    </row>
    <row r="6" spans="1:15" ht="15">
      <c r="A6" s="31">
        <f>A5+1</f>
        <v>1901</v>
      </c>
      <c r="B6" s="30">
        <v>0</v>
      </c>
      <c r="C6" s="30">
        <v>0</v>
      </c>
      <c r="D6" s="30">
        <v>0.03</v>
      </c>
      <c r="E6" s="30">
        <f t="shared" ref="E6:E69" si="0">L6+M6</f>
        <v>0</v>
      </c>
      <c r="G6" s="1">
        <v>0</v>
      </c>
      <c r="H6" s="1">
        <v>0</v>
      </c>
      <c r="J6" s="1">
        <v>0</v>
      </c>
      <c r="L6" s="1">
        <v>0</v>
      </c>
      <c r="M6" s="1">
        <v>0</v>
      </c>
      <c r="O6" s="22">
        <v>5.5E-2</v>
      </c>
    </row>
    <row r="7" spans="1:15" ht="15">
      <c r="A7" s="31">
        <f t="shared" ref="A7:A70" si="1">A6+1</f>
        <v>1902</v>
      </c>
      <c r="B7" s="30">
        <v>0</v>
      </c>
      <c r="C7" s="30">
        <v>0</v>
      </c>
      <c r="D7" s="30">
        <v>0.03</v>
      </c>
      <c r="E7" s="30">
        <f t="shared" si="0"/>
        <v>0</v>
      </c>
      <c r="G7" s="1">
        <v>0</v>
      </c>
      <c r="H7" s="1">
        <v>0</v>
      </c>
      <c r="J7" s="1">
        <v>0</v>
      </c>
      <c r="L7" s="1">
        <v>0</v>
      </c>
      <c r="M7" s="1">
        <v>0</v>
      </c>
      <c r="O7" s="22">
        <v>5.5E-2</v>
      </c>
    </row>
    <row r="8" spans="1:15" ht="15">
      <c r="A8" s="31">
        <f t="shared" si="1"/>
        <v>1903</v>
      </c>
      <c r="B8" s="30">
        <v>0</v>
      </c>
      <c r="C8" s="30">
        <v>0</v>
      </c>
      <c r="D8" s="30">
        <v>0.03</v>
      </c>
      <c r="E8" s="30">
        <f t="shared" si="0"/>
        <v>0</v>
      </c>
      <c r="G8" s="1">
        <v>0</v>
      </c>
      <c r="H8" s="1">
        <v>0</v>
      </c>
      <c r="J8" s="1">
        <v>0</v>
      </c>
      <c r="L8" s="1">
        <v>0</v>
      </c>
      <c r="M8" s="1">
        <v>0</v>
      </c>
      <c r="O8" s="22">
        <v>9.35E-2</v>
      </c>
    </row>
    <row r="9" spans="1:15" ht="15">
      <c r="A9" s="31">
        <f t="shared" si="1"/>
        <v>1904</v>
      </c>
      <c r="B9" s="30">
        <v>0</v>
      </c>
      <c r="C9" s="30">
        <v>0</v>
      </c>
      <c r="D9" s="30">
        <v>0.03</v>
      </c>
      <c r="E9" s="30">
        <f t="shared" si="0"/>
        <v>0</v>
      </c>
      <c r="G9" s="1">
        <v>0</v>
      </c>
      <c r="H9" s="1">
        <v>0</v>
      </c>
      <c r="J9" s="1">
        <v>0</v>
      </c>
      <c r="L9" s="1">
        <v>0</v>
      </c>
      <c r="M9" s="1">
        <v>0</v>
      </c>
      <c r="O9" s="22">
        <v>0.20350000000000001</v>
      </c>
    </row>
    <row r="10" spans="1:15" ht="15">
      <c r="A10" s="31">
        <f t="shared" si="1"/>
        <v>1905</v>
      </c>
      <c r="B10" s="30">
        <v>0</v>
      </c>
      <c r="C10" s="30">
        <v>0</v>
      </c>
      <c r="D10" s="30">
        <v>0.03</v>
      </c>
      <c r="E10" s="30">
        <f t="shared" si="0"/>
        <v>0</v>
      </c>
      <c r="G10" s="1">
        <v>0</v>
      </c>
      <c r="H10" s="1">
        <v>0</v>
      </c>
      <c r="J10" s="1">
        <v>0</v>
      </c>
      <c r="L10" s="1">
        <v>0</v>
      </c>
      <c r="M10" s="1">
        <v>0</v>
      </c>
      <c r="O10" s="22">
        <v>0.20350000000000001</v>
      </c>
    </row>
    <row r="11" spans="1:15" ht="15">
      <c r="A11" s="31">
        <f t="shared" si="1"/>
        <v>1906</v>
      </c>
      <c r="B11" s="30">
        <v>0</v>
      </c>
      <c r="C11" s="30">
        <v>0</v>
      </c>
      <c r="D11" s="30">
        <v>0.03</v>
      </c>
      <c r="E11" s="30">
        <f t="shared" si="0"/>
        <v>0</v>
      </c>
      <c r="G11" s="1">
        <v>0</v>
      </c>
      <c r="H11" s="1">
        <v>0</v>
      </c>
      <c r="J11" s="1">
        <v>0</v>
      </c>
      <c r="L11" s="1">
        <v>0</v>
      </c>
      <c r="M11" s="1">
        <v>0</v>
      </c>
      <c r="O11" s="22">
        <v>0.20350000000000001</v>
      </c>
    </row>
    <row r="12" spans="1:15" ht="15">
      <c r="A12" s="31">
        <f t="shared" si="1"/>
        <v>1907</v>
      </c>
      <c r="B12" s="30">
        <v>0</v>
      </c>
      <c r="C12" s="30">
        <v>0</v>
      </c>
      <c r="D12" s="30">
        <v>0.03</v>
      </c>
      <c r="E12" s="30">
        <f t="shared" si="0"/>
        <v>0</v>
      </c>
      <c r="G12" s="1">
        <v>0</v>
      </c>
      <c r="H12" s="1">
        <v>0</v>
      </c>
      <c r="J12" s="1">
        <v>0</v>
      </c>
      <c r="L12" s="1">
        <v>0</v>
      </c>
      <c r="M12" s="1">
        <v>0</v>
      </c>
      <c r="O12" s="22">
        <v>0.20350000000000001</v>
      </c>
    </row>
    <row r="13" spans="1:15" ht="15">
      <c r="A13" s="31">
        <f t="shared" si="1"/>
        <v>1908</v>
      </c>
      <c r="B13" s="30">
        <v>0</v>
      </c>
      <c r="C13" s="30">
        <v>0</v>
      </c>
      <c r="D13" s="30">
        <v>0.03</v>
      </c>
      <c r="E13" s="30">
        <f t="shared" si="0"/>
        <v>0</v>
      </c>
      <c r="G13" s="1">
        <v>0</v>
      </c>
      <c r="H13" s="1">
        <v>0</v>
      </c>
      <c r="J13" s="1">
        <v>0</v>
      </c>
      <c r="L13" s="1">
        <v>0</v>
      </c>
      <c r="M13" s="1">
        <v>0</v>
      </c>
      <c r="O13" s="22">
        <v>0.20350000000000001</v>
      </c>
    </row>
    <row r="14" spans="1:15" ht="15">
      <c r="A14" s="31">
        <f t="shared" si="1"/>
        <v>1909</v>
      </c>
      <c r="B14" s="30">
        <v>0</v>
      </c>
      <c r="C14" s="30">
        <f>DetailsTS14.1UK!C15/100</f>
        <v>8.3333333333333343E-2</v>
      </c>
      <c r="D14" s="30">
        <v>0.03</v>
      </c>
      <c r="E14" s="30">
        <f t="shared" si="0"/>
        <v>0</v>
      </c>
      <c r="G14" s="1">
        <v>0</v>
      </c>
      <c r="H14" s="1">
        <v>0</v>
      </c>
      <c r="J14" s="1">
        <f>DetailsTS14.1UK!B15/100</f>
        <v>8.3333333333333343E-2</v>
      </c>
      <c r="L14" s="1">
        <v>0</v>
      </c>
      <c r="M14" s="1">
        <v>0</v>
      </c>
      <c r="O14" s="22">
        <v>0.20350000000000001</v>
      </c>
    </row>
    <row r="15" spans="1:15" ht="15">
      <c r="A15" s="31">
        <f t="shared" si="1"/>
        <v>1910</v>
      </c>
      <c r="B15" s="30">
        <v>0</v>
      </c>
      <c r="C15" s="30">
        <f>DetailsTS14.1UK!C16/100</f>
        <v>8.3333333333333343E-2</v>
      </c>
      <c r="D15" s="30">
        <v>0.03</v>
      </c>
      <c r="E15" s="30">
        <f t="shared" si="0"/>
        <v>0</v>
      </c>
      <c r="G15" s="1">
        <v>0</v>
      </c>
      <c r="H15" s="1">
        <v>0</v>
      </c>
      <c r="J15" s="1">
        <f>DetailsTS14.1UK!B16/100</f>
        <v>8.3333333333333343E-2</v>
      </c>
      <c r="L15" s="1">
        <v>0</v>
      </c>
      <c r="M15" s="1">
        <v>0</v>
      </c>
      <c r="O15" s="22">
        <v>0.20350000000000001</v>
      </c>
    </row>
    <row r="16" spans="1:15" ht="15">
      <c r="A16" s="31">
        <f t="shared" si="1"/>
        <v>1911</v>
      </c>
      <c r="B16" s="30">
        <v>0</v>
      </c>
      <c r="C16" s="30">
        <f>DetailsTS14.1UK!C17/100</f>
        <v>8.3333333333333343E-2</v>
      </c>
      <c r="D16" s="30">
        <v>0.03</v>
      </c>
      <c r="E16" s="30">
        <f t="shared" si="0"/>
        <v>0</v>
      </c>
      <c r="G16" s="1">
        <v>0</v>
      </c>
      <c r="H16" s="1">
        <v>0</v>
      </c>
      <c r="J16" s="1">
        <f>DetailsTS14.1UK!B17/100</f>
        <v>8.3333333333333343E-2</v>
      </c>
      <c r="L16" s="1">
        <v>0</v>
      </c>
      <c r="M16" s="1">
        <v>0</v>
      </c>
      <c r="O16" s="22">
        <v>0.20350000000000001</v>
      </c>
    </row>
    <row r="17" spans="1:15" ht="15">
      <c r="A17" s="31">
        <f t="shared" si="1"/>
        <v>1912</v>
      </c>
      <c r="B17" s="30">
        <v>0</v>
      </c>
      <c r="C17" s="30">
        <f>DetailsTS14.1UK!C18/100</f>
        <v>8.3333333333333343E-2</v>
      </c>
      <c r="D17" s="30">
        <v>0.03</v>
      </c>
      <c r="E17" s="30">
        <f t="shared" si="0"/>
        <v>0</v>
      </c>
      <c r="G17" s="1">
        <v>0</v>
      </c>
      <c r="H17" s="1">
        <v>0</v>
      </c>
      <c r="J17" s="1">
        <f>DetailsTS14.1UK!B18/100</f>
        <v>8.3333333333333343E-2</v>
      </c>
      <c r="L17" s="1">
        <v>0</v>
      </c>
      <c r="M17" s="1">
        <v>0</v>
      </c>
      <c r="O17" s="22">
        <v>0.22</v>
      </c>
    </row>
    <row r="18" spans="1:15" ht="15">
      <c r="A18" s="31">
        <f t="shared" si="1"/>
        <v>1913</v>
      </c>
      <c r="B18" s="30">
        <v>7.0000000000000007E-2</v>
      </c>
      <c r="C18" s="30">
        <f>DetailsTS14.1UK!C19/100</f>
        <v>8.3333333333333343E-2</v>
      </c>
      <c r="D18" s="30">
        <v>0.03</v>
      </c>
      <c r="E18" s="30">
        <f t="shared" si="0"/>
        <v>0</v>
      </c>
      <c r="G18" s="1">
        <v>7.0000000000000007E-2</v>
      </c>
      <c r="H18" s="1">
        <v>7.0000000000000007E-2</v>
      </c>
      <c r="J18" s="1">
        <f>DetailsTS14.1UK!B19/100</f>
        <v>8.3333333333333343E-2</v>
      </c>
      <c r="L18" s="1">
        <v>0</v>
      </c>
      <c r="M18" s="1">
        <v>0</v>
      </c>
      <c r="O18" s="22">
        <v>0.22</v>
      </c>
    </row>
    <row r="19" spans="1:15" ht="15">
      <c r="A19" s="31">
        <f t="shared" si="1"/>
        <v>1914</v>
      </c>
      <c r="B19" s="30">
        <v>7.0000000000000007E-2</v>
      </c>
      <c r="C19" s="30">
        <f>DetailsTS14.1UK!C20/100</f>
        <v>0.17222220833333335</v>
      </c>
      <c r="D19" s="30">
        <v>0.04</v>
      </c>
      <c r="E19" s="30">
        <f t="shared" si="0"/>
        <v>0</v>
      </c>
      <c r="G19" s="1">
        <v>7.0000000000000007E-2</v>
      </c>
      <c r="H19" s="1">
        <v>7.0000000000000007E-2</v>
      </c>
      <c r="J19" s="1">
        <f>DetailsTS14.1UK!B20/100</f>
        <v>0.17222220833333335</v>
      </c>
      <c r="L19" s="1">
        <v>0</v>
      </c>
      <c r="M19" s="1">
        <v>0</v>
      </c>
      <c r="O19" s="22">
        <v>0.22</v>
      </c>
    </row>
    <row r="20" spans="1:15" ht="15">
      <c r="A20" s="31">
        <f t="shared" si="1"/>
        <v>1915</v>
      </c>
      <c r="B20" s="30">
        <v>7.0000000000000007E-2</v>
      </c>
      <c r="C20" s="30">
        <f>DetailsTS14.1UK!C21/100</f>
        <v>0.32500000000000001</v>
      </c>
      <c r="D20" s="30">
        <v>0.04</v>
      </c>
      <c r="E20" s="30">
        <f t="shared" si="0"/>
        <v>0.02</v>
      </c>
      <c r="G20" s="1">
        <v>7.0000000000000007E-2</v>
      </c>
      <c r="H20" s="1">
        <v>7.0000000000000007E-2</v>
      </c>
      <c r="J20" s="1">
        <f>DetailsTS14.1UK!B21/100</f>
        <v>0.32500000000000001</v>
      </c>
      <c r="L20" s="1">
        <v>0.02</v>
      </c>
      <c r="M20" s="1">
        <v>0</v>
      </c>
      <c r="O20" s="22">
        <v>0.22</v>
      </c>
    </row>
    <row r="21" spans="1:15" ht="15">
      <c r="A21" s="31">
        <f t="shared" si="1"/>
        <v>1916</v>
      </c>
      <c r="B21" s="30">
        <v>0.15</v>
      </c>
      <c r="C21" s="30">
        <f>DetailsTS14.1UK!C22/100</f>
        <v>0.42499999999999999</v>
      </c>
      <c r="D21" s="30">
        <v>0.04</v>
      </c>
      <c r="E21" s="30">
        <f t="shared" si="0"/>
        <v>0.1</v>
      </c>
      <c r="G21" s="1">
        <v>0.15</v>
      </c>
      <c r="H21" s="1">
        <v>0.15</v>
      </c>
      <c r="J21" s="1">
        <f>DetailsTS14.1UK!B22/100</f>
        <v>0.42499999999999999</v>
      </c>
      <c r="L21" s="1">
        <v>0.1</v>
      </c>
      <c r="M21" s="1">
        <v>0</v>
      </c>
      <c r="O21" s="22">
        <v>0.22</v>
      </c>
    </row>
    <row r="22" spans="1:15" ht="15">
      <c r="A22" s="31">
        <f t="shared" si="1"/>
        <v>1917</v>
      </c>
      <c r="B22" s="30">
        <v>0.67</v>
      </c>
      <c r="C22" s="30">
        <f>DetailsTS14.1UK!C23/100</f>
        <v>0.42499999999999999</v>
      </c>
      <c r="D22" s="30">
        <v>0.04</v>
      </c>
      <c r="E22" s="30">
        <f t="shared" si="0"/>
        <v>0.2</v>
      </c>
      <c r="G22" s="1">
        <v>0.67</v>
      </c>
      <c r="H22" s="1">
        <v>0.67</v>
      </c>
      <c r="J22" s="1">
        <f>DetailsTS14.1UK!B23/100</f>
        <v>0.42499999999999999</v>
      </c>
      <c r="L22" s="1">
        <v>0.2</v>
      </c>
      <c r="M22" s="1">
        <v>0</v>
      </c>
      <c r="O22" s="22">
        <v>0.3</v>
      </c>
    </row>
    <row r="23" spans="1:15" ht="15">
      <c r="A23" s="31">
        <f t="shared" si="1"/>
        <v>1918</v>
      </c>
      <c r="B23" s="30">
        <v>0.77</v>
      </c>
      <c r="C23" s="30">
        <f>DetailsTS14.1UK!C24/100</f>
        <v>0.52500000000000002</v>
      </c>
      <c r="D23" s="30">
        <v>0.2</v>
      </c>
      <c r="E23" s="30">
        <f t="shared" si="0"/>
        <v>0.2</v>
      </c>
      <c r="G23" s="1">
        <v>0.77</v>
      </c>
      <c r="H23" s="1">
        <v>0.77</v>
      </c>
      <c r="J23" s="1">
        <f>DetailsTS14.1UK!B24/100</f>
        <v>0.52500000000000002</v>
      </c>
      <c r="L23" s="1">
        <v>0.2</v>
      </c>
      <c r="M23" s="1">
        <v>0</v>
      </c>
      <c r="O23" s="22">
        <v>0.3</v>
      </c>
    </row>
    <row r="24" spans="1:15" ht="15">
      <c r="A24" s="31">
        <f t="shared" si="1"/>
        <v>1919</v>
      </c>
      <c r="B24" s="30">
        <v>0.73</v>
      </c>
      <c r="C24" s="30">
        <f>DetailsTS14.1UK!C25/100</f>
        <v>0.52500000000000002</v>
      </c>
      <c r="D24" s="30">
        <v>0.3</v>
      </c>
      <c r="E24" s="30">
        <f t="shared" si="0"/>
        <v>0.5</v>
      </c>
      <c r="G24" s="1">
        <v>0.73</v>
      </c>
      <c r="H24" s="1">
        <v>0.73</v>
      </c>
      <c r="J24" s="1">
        <f>DetailsTS14.1UK!B25/100</f>
        <v>0.52500000000000002</v>
      </c>
      <c r="L24" s="1">
        <v>0.5</v>
      </c>
      <c r="M24" s="1">
        <v>0</v>
      </c>
      <c r="O24" s="22">
        <v>0.36</v>
      </c>
    </row>
    <row r="25" spans="1:15" ht="15">
      <c r="A25" s="31">
        <f t="shared" si="1"/>
        <v>1920</v>
      </c>
      <c r="B25" s="30">
        <v>0.73</v>
      </c>
      <c r="C25" s="30">
        <f>DetailsTS14.1UK!C26/100</f>
        <v>0.6</v>
      </c>
      <c r="D25" s="30">
        <v>0.4</v>
      </c>
      <c r="E25" s="30">
        <f t="shared" si="0"/>
        <v>0.5</v>
      </c>
      <c r="G25" s="1">
        <v>0.73</v>
      </c>
      <c r="H25" s="1">
        <v>0.73</v>
      </c>
      <c r="J25" s="1">
        <f>DetailsTS14.1UK!B26/100</f>
        <v>0.6</v>
      </c>
      <c r="L25" s="1">
        <v>0.5</v>
      </c>
      <c r="M25" s="1">
        <v>0</v>
      </c>
      <c r="O25" s="22">
        <v>0.36</v>
      </c>
    </row>
    <row r="26" spans="1:15" ht="15">
      <c r="A26" s="31">
        <f t="shared" si="1"/>
        <v>1921</v>
      </c>
      <c r="B26" s="30">
        <v>0.73</v>
      </c>
      <c r="C26" s="30">
        <f>DetailsTS14.1UK!C27/100</f>
        <v>0.6</v>
      </c>
      <c r="D26" s="30">
        <v>0.4</v>
      </c>
      <c r="E26" s="30">
        <f t="shared" si="0"/>
        <v>0.5</v>
      </c>
      <c r="G26" s="1">
        <v>0.73</v>
      </c>
      <c r="H26" s="1">
        <v>0.73</v>
      </c>
      <c r="J26" s="1">
        <f>DetailsTS14.1UK!B27/100</f>
        <v>0.6</v>
      </c>
      <c r="L26" s="1">
        <v>0.5</v>
      </c>
      <c r="M26" s="1">
        <v>0</v>
      </c>
      <c r="O26" s="22">
        <v>0.36</v>
      </c>
    </row>
    <row r="27" spans="1:15" ht="15">
      <c r="A27" s="31">
        <f t="shared" si="1"/>
        <v>1922</v>
      </c>
      <c r="B27" s="30">
        <v>0.57999999999999996</v>
      </c>
      <c r="C27" s="30">
        <f>DetailsTS14.1UK!C28/100</f>
        <v>0.55000000000000004</v>
      </c>
      <c r="D27" s="30">
        <v>0.4</v>
      </c>
      <c r="E27" s="30">
        <f t="shared" si="0"/>
        <v>0.5</v>
      </c>
      <c r="G27" s="1">
        <v>0.57999999999999996</v>
      </c>
      <c r="H27" s="1">
        <v>0.57999999999999996</v>
      </c>
      <c r="J27" s="1">
        <f>DetailsTS14.1UK!B28/100</f>
        <v>0.55000000000000004</v>
      </c>
      <c r="L27" s="1">
        <v>0.5</v>
      </c>
      <c r="M27" s="1">
        <v>0</v>
      </c>
      <c r="O27" s="22">
        <v>0.36</v>
      </c>
    </row>
    <row r="28" spans="1:15" ht="15">
      <c r="A28" s="31">
        <f t="shared" si="1"/>
        <v>1923</v>
      </c>
      <c r="B28" s="30">
        <v>0.435</v>
      </c>
      <c r="C28" s="30">
        <f>DetailsTS14.1UK!C29/100</f>
        <v>0.52500000000000002</v>
      </c>
      <c r="D28" s="30">
        <v>0.4</v>
      </c>
      <c r="E28" s="30">
        <f t="shared" si="0"/>
        <v>0.6</v>
      </c>
      <c r="G28" s="1">
        <v>0.435</v>
      </c>
      <c r="H28" s="1">
        <v>0.435</v>
      </c>
      <c r="J28" s="1">
        <f>DetailsTS14.1UK!B29/100</f>
        <v>0.52500000000000002</v>
      </c>
      <c r="L28" s="1">
        <v>0.6</v>
      </c>
      <c r="M28" s="1">
        <v>0</v>
      </c>
      <c r="O28" s="22">
        <v>0.36</v>
      </c>
    </row>
    <row r="29" spans="1:15" ht="15">
      <c r="A29" s="31">
        <f t="shared" si="1"/>
        <v>1924</v>
      </c>
      <c r="B29" s="30">
        <v>0.46</v>
      </c>
      <c r="C29" s="30">
        <f>DetailsTS14.1UK!C30/100</f>
        <v>0.52500000000000002</v>
      </c>
      <c r="D29" s="30">
        <v>0.4</v>
      </c>
      <c r="E29" s="30">
        <f t="shared" si="0"/>
        <v>0.72</v>
      </c>
      <c r="G29" s="1">
        <v>0.46</v>
      </c>
      <c r="H29" s="1">
        <v>0.46</v>
      </c>
      <c r="J29" s="1">
        <f>DetailsTS14.1UK!B30/100</f>
        <v>0.52500000000000002</v>
      </c>
      <c r="L29" s="1">
        <v>0.72</v>
      </c>
      <c r="M29" s="1">
        <v>0</v>
      </c>
      <c r="O29" s="22">
        <v>0.36</v>
      </c>
    </row>
    <row r="30" spans="1:15" ht="15">
      <c r="A30" s="31">
        <f t="shared" si="1"/>
        <v>1925</v>
      </c>
      <c r="B30" s="30">
        <v>0.25</v>
      </c>
      <c r="C30" s="30">
        <f>DetailsTS14.1UK!C31/100</f>
        <v>0.5</v>
      </c>
      <c r="D30" s="30">
        <v>0.4</v>
      </c>
      <c r="E30" s="30">
        <f t="shared" si="0"/>
        <v>0.6</v>
      </c>
      <c r="G30" s="1">
        <v>0.25</v>
      </c>
      <c r="H30" s="1">
        <v>0.25</v>
      </c>
      <c r="J30" s="1">
        <f>DetailsTS14.1UK!B31/100</f>
        <v>0.5</v>
      </c>
      <c r="L30" s="1">
        <v>0.6</v>
      </c>
      <c r="M30" s="1">
        <v>0</v>
      </c>
      <c r="O30" s="22">
        <v>0.36</v>
      </c>
    </row>
    <row r="31" spans="1:15" ht="15">
      <c r="A31" s="31">
        <f t="shared" si="1"/>
        <v>1926</v>
      </c>
      <c r="B31" s="30">
        <v>0.25</v>
      </c>
      <c r="C31" s="30">
        <f>DetailsTS14.1UK!C32/100</f>
        <v>0.5</v>
      </c>
      <c r="D31" s="30">
        <v>0.4</v>
      </c>
      <c r="E31" s="30">
        <f t="shared" si="0"/>
        <v>0.3</v>
      </c>
      <c r="G31" s="1">
        <v>0.25</v>
      </c>
      <c r="H31" s="1">
        <v>0.25</v>
      </c>
      <c r="J31" s="1">
        <f>DetailsTS14.1UK!B32/100</f>
        <v>0.5</v>
      </c>
      <c r="L31" s="1">
        <v>0.3</v>
      </c>
      <c r="M31" s="1">
        <v>0</v>
      </c>
      <c r="O31" s="22">
        <v>0.36</v>
      </c>
    </row>
    <row r="32" spans="1:15" ht="15">
      <c r="A32" s="31">
        <f t="shared" si="1"/>
        <v>1927</v>
      </c>
      <c r="B32" s="30">
        <v>0.25</v>
      </c>
      <c r="C32" s="30">
        <f>DetailsTS14.1UK!C33/100</f>
        <v>0.5</v>
      </c>
      <c r="D32" s="30">
        <v>0.4</v>
      </c>
      <c r="E32" s="30">
        <f t="shared" si="0"/>
        <v>0.3</v>
      </c>
      <c r="G32" s="1">
        <v>0.25</v>
      </c>
      <c r="H32" s="1">
        <v>0.25</v>
      </c>
      <c r="J32" s="1">
        <f>DetailsTS14.1UK!B33/100</f>
        <v>0.5</v>
      </c>
      <c r="L32" s="1">
        <v>0.3</v>
      </c>
      <c r="M32" s="1">
        <v>0</v>
      </c>
      <c r="O32" s="22">
        <v>0.36</v>
      </c>
    </row>
    <row r="33" spans="1:15" ht="15">
      <c r="A33" s="31">
        <f t="shared" si="1"/>
        <v>1928</v>
      </c>
      <c r="B33" s="30">
        <v>0.25</v>
      </c>
      <c r="C33" s="30">
        <f>DetailsTS14.1UK!C34/100</f>
        <v>0.5</v>
      </c>
      <c r="D33" s="30">
        <v>0.4</v>
      </c>
      <c r="E33" s="30">
        <f t="shared" si="0"/>
        <v>0.33329999999999999</v>
      </c>
      <c r="G33" s="1">
        <v>0.25</v>
      </c>
      <c r="H33" s="1">
        <v>0.25</v>
      </c>
      <c r="J33" s="1">
        <f>DetailsTS14.1UK!B34/100</f>
        <v>0.5</v>
      </c>
      <c r="L33" s="1">
        <v>0.33329999999999999</v>
      </c>
      <c r="M33" s="1">
        <v>0</v>
      </c>
      <c r="O33" s="22">
        <v>0.36</v>
      </c>
    </row>
    <row r="34" spans="1:15" ht="15">
      <c r="A34" s="31">
        <f t="shared" si="1"/>
        <v>1929</v>
      </c>
      <c r="B34" s="30">
        <v>0.24</v>
      </c>
      <c r="C34" s="30">
        <f>DetailsTS14.1UK!C35/100</f>
        <v>0.57499999999999996</v>
      </c>
      <c r="D34" s="30">
        <v>0.4</v>
      </c>
      <c r="E34" s="30">
        <f t="shared" si="0"/>
        <v>0.33329999999999999</v>
      </c>
      <c r="G34" s="1">
        <v>0.24</v>
      </c>
      <c r="H34" s="1">
        <v>0.24</v>
      </c>
      <c r="J34" s="1">
        <f>DetailsTS14.1UK!B35/100</f>
        <v>0.57499999999999996</v>
      </c>
      <c r="L34" s="1">
        <v>0.33329999999999999</v>
      </c>
      <c r="M34" s="1">
        <v>0</v>
      </c>
      <c r="O34" s="22">
        <v>0.36</v>
      </c>
    </row>
    <row r="35" spans="1:15" ht="15">
      <c r="A35" s="31">
        <f t="shared" si="1"/>
        <v>1930</v>
      </c>
      <c r="B35" s="30">
        <v>0.25</v>
      </c>
      <c r="C35" s="30">
        <f>DetailsTS14.1UK!C36/100</f>
        <v>0.63749999999999996</v>
      </c>
      <c r="D35" s="30">
        <v>0.4</v>
      </c>
      <c r="E35" s="30">
        <f t="shared" si="0"/>
        <v>0.33329999999999999</v>
      </c>
      <c r="G35" s="1">
        <v>0.25</v>
      </c>
      <c r="H35" s="1">
        <v>0.25</v>
      </c>
      <c r="J35" s="1">
        <f>DetailsTS14.1UK!B36/100</f>
        <v>0.63749999999999996</v>
      </c>
      <c r="L35" s="1">
        <v>0.33329999999999999</v>
      </c>
      <c r="M35" s="1">
        <v>0</v>
      </c>
      <c r="O35" s="22">
        <v>0.36</v>
      </c>
    </row>
    <row r="36" spans="1:15" ht="15">
      <c r="A36" s="31">
        <f t="shared" si="1"/>
        <v>1931</v>
      </c>
      <c r="B36" s="30">
        <v>0.25</v>
      </c>
      <c r="C36" s="30">
        <f>DetailsTS14.1UK!C37/100</f>
        <v>0.66249999999999998</v>
      </c>
      <c r="D36" s="30">
        <v>0.4</v>
      </c>
      <c r="E36" s="30">
        <f t="shared" si="0"/>
        <v>0.33329999999999999</v>
      </c>
      <c r="G36" s="1">
        <v>0.25</v>
      </c>
      <c r="H36" s="1">
        <v>0.25</v>
      </c>
      <c r="J36" s="1">
        <f>DetailsTS14.1UK!B37/100</f>
        <v>0.66249999999999998</v>
      </c>
      <c r="L36" s="1">
        <v>0.33329999999999999</v>
      </c>
      <c r="M36" s="1">
        <v>0</v>
      </c>
      <c r="O36" s="22">
        <v>0.36</v>
      </c>
    </row>
    <row r="37" spans="1:15" ht="15">
      <c r="A37" s="31">
        <f t="shared" si="1"/>
        <v>1932</v>
      </c>
      <c r="B37" s="30">
        <v>0.63</v>
      </c>
      <c r="C37" s="30">
        <f>DetailsTS14.1UK!C38/100</f>
        <v>0.66249999999999998</v>
      </c>
      <c r="D37" s="30">
        <v>0.4</v>
      </c>
      <c r="E37" s="30">
        <f t="shared" si="0"/>
        <v>0.36670000000000003</v>
      </c>
      <c r="F37" s="6"/>
      <c r="G37" s="1">
        <v>0.63</v>
      </c>
      <c r="H37" s="1">
        <v>0.63</v>
      </c>
      <c r="J37" s="1">
        <f>DetailsTS14.1UK!B38/100</f>
        <v>0.66249999999999998</v>
      </c>
      <c r="L37" s="1">
        <v>0.36670000000000003</v>
      </c>
      <c r="M37" s="1">
        <v>0</v>
      </c>
      <c r="O37" s="22">
        <v>0.36</v>
      </c>
    </row>
    <row r="38" spans="1:15" ht="15">
      <c r="A38" s="31">
        <f t="shared" si="1"/>
        <v>1933</v>
      </c>
      <c r="B38" s="30">
        <v>0.63</v>
      </c>
      <c r="C38" s="30">
        <f>DetailsTS14.1UK!C39/100</f>
        <v>0.66249999999999998</v>
      </c>
      <c r="D38" s="30">
        <v>0.4</v>
      </c>
      <c r="E38" s="30">
        <f t="shared" si="0"/>
        <v>0.36670000000000003</v>
      </c>
      <c r="G38" s="1">
        <v>0.63</v>
      </c>
      <c r="H38" s="1">
        <v>0.63</v>
      </c>
      <c r="J38" s="1">
        <f>DetailsTS14.1UK!B39/100</f>
        <v>0.66249999999999998</v>
      </c>
      <c r="L38" s="1">
        <v>0.36670000000000003</v>
      </c>
      <c r="M38" s="1">
        <v>0</v>
      </c>
      <c r="O38" s="22">
        <v>0.36</v>
      </c>
    </row>
    <row r="39" spans="1:15" ht="15">
      <c r="A39" s="31">
        <f t="shared" si="1"/>
        <v>1934</v>
      </c>
      <c r="B39" s="30">
        <v>0.63</v>
      </c>
      <c r="C39" s="30">
        <f>DetailsTS14.1UK!C40/100</f>
        <v>0.63749999999999996</v>
      </c>
      <c r="D39" s="30">
        <v>0.5</v>
      </c>
      <c r="E39" s="30">
        <f t="shared" si="0"/>
        <v>0.3</v>
      </c>
      <c r="G39" s="1">
        <v>0.63</v>
      </c>
      <c r="H39" s="1">
        <v>0.63</v>
      </c>
      <c r="J39" s="1">
        <f>DetailsTS14.1UK!B40/100</f>
        <v>0.63749999999999996</v>
      </c>
      <c r="L39" s="1">
        <f>0.24*1.25</f>
        <v>0.3</v>
      </c>
      <c r="M39" s="1">
        <v>0</v>
      </c>
      <c r="O39" s="22">
        <v>0.36</v>
      </c>
    </row>
    <row r="40" spans="1:15" ht="15">
      <c r="A40" s="31">
        <f t="shared" si="1"/>
        <v>1935</v>
      </c>
      <c r="B40" s="30">
        <v>0.63</v>
      </c>
      <c r="C40" s="30">
        <f>DetailsTS14.1UK!C41/100</f>
        <v>0.63749999999999996</v>
      </c>
      <c r="D40" s="30">
        <v>0.5</v>
      </c>
      <c r="E40" s="30">
        <f t="shared" si="0"/>
        <v>0.36</v>
      </c>
      <c r="G40" s="1">
        <v>0.63</v>
      </c>
      <c r="H40" s="1">
        <v>0.63</v>
      </c>
      <c r="J40" s="1">
        <f>DetailsTS14.1UK!B41/100</f>
        <v>0.63749999999999996</v>
      </c>
      <c r="L40" s="1">
        <f>0.24*1.5</f>
        <v>0.36</v>
      </c>
      <c r="M40" s="1">
        <v>0</v>
      </c>
      <c r="O40" s="22">
        <v>0.36</v>
      </c>
    </row>
    <row r="41" spans="1:15" ht="15">
      <c r="A41" s="31">
        <f t="shared" si="1"/>
        <v>1936</v>
      </c>
      <c r="B41" s="30">
        <v>0.79</v>
      </c>
      <c r="C41" s="30">
        <f>DetailsTS14.1UK!C42/100</f>
        <v>0.65</v>
      </c>
      <c r="D41" s="30">
        <v>0.5</v>
      </c>
      <c r="E41" s="30">
        <f t="shared" si="0"/>
        <v>0.48</v>
      </c>
      <c r="G41" s="1">
        <v>0.79</v>
      </c>
      <c r="H41" s="1">
        <v>0.79</v>
      </c>
      <c r="J41" s="1">
        <f>DetailsTS14.1UK!B42/100</f>
        <v>0.65</v>
      </c>
      <c r="L41" s="1">
        <f>0.4*1.2</f>
        <v>0.48</v>
      </c>
      <c r="M41" s="1">
        <v>0</v>
      </c>
      <c r="O41" s="22">
        <v>0.65790000000000004</v>
      </c>
    </row>
    <row r="42" spans="1:15" ht="15">
      <c r="A42" s="31">
        <f t="shared" si="1"/>
        <v>1937</v>
      </c>
      <c r="B42" s="30">
        <v>0.79</v>
      </c>
      <c r="C42" s="30">
        <f>DetailsTS14.1UK!C43/100</f>
        <v>0.66249999999999998</v>
      </c>
      <c r="D42" s="30">
        <v>0.5</v>
      </c>
      <c r="E42" s="30">
        <f t="shared" si="0"/>
        <v>0.51839999999999997</v>
      </c>
      <c r="G42" s="1">
        <v>0.79</v>
      </c>
      <c r="H42" s="1">
        <v>0.79</v>
      </c>
      <c r="J42" s="1">
        <f>DetailsTS14.1UK!B43/100</f>
        <v>0.66249999999999998</v>
      </c>
      <c r="L42" s="1">
        <f>0.4*1.2*1.08</f>
        <v>0.51839999999999997</v>
      </c>
      <c r="M42" s="1">
        <v>0</v>
      </c>
      <c r="O42" s="22">
        <v>0.55000000000000004</v>
      </c>
    </row>
    <row r="43" spans="1:15" ht="15">
      <c r="A43" s="31">
        <f t="shared" si="1"/>
        <v>1938</v>
      </c>
      <c r="B43" s="30">
        <v>0.79</v>
      </c>
      <c r="C43" s="30">
        <f>DetailsTS14.1UK!C44/100</f>
        <v>0.75</v>
      </c>
      <c r="D43" s="30">
        <v>0.5</v>
      </c>
      <c r="E43" s="30">
        <f t="shared" si="0"/>
        <v>0.53332000000000002</v>
      </c>
      <c r="G43" s="1">
        <v>0.79</v>
      </c>
      <c r="H43" s="1">
        <v>0.79</v>
      </c>
      <c r="J43" s="1">
        <f>DetailsTS14.1UK!B44/100</f>
        <v>0.75</v>
      </c>
      <c r="L43" s="1">
        <f>0.4*1.3333</f>
        <v>0.53332000000000002</v>
      </c>
      <c r="M43" s="1">
        <v>0</v>
      </c>
      <c r="O43" s="22">
        <v>0.55000000000000004</v>
      </c>
    </row>
    <row r="44" spans="1:15" ht="15">
      <c r="A44" s="31">
        <f t="shared" si="1"/>
        <v>1939</v>
      </c>
      <c r="B44" s="30">
        <v>0.79</v>
      </c>
      <c r="C44" s="30">
        <f>DetailsTS14.1UK!C45/100</f>
        <v>0.82499999999999996</v>
      </c>
      <c r="D44" s="30">
        <v>0.6</v>
      </c>
      <c r="E44" s="30">
        <f t="shared" si="0"/>
        <v>0.53332000000000002</v>
      </c>
      <c r="G44" s="1">
        <v>0.79</v>
      </c>
      <c r="H44" s="1">
        <v>0.79</v>
      </c>
      <c r="J44" s="1">
        <f>DetailsTS14.1UK!B45/100</f>
        <v>0.82499999999999996</v>
      </c>
      <c r="L44" s="1">
        <f>0.4*1.3333</f>
        <v>0.53332000000000002</v>
      </c>
      <c r="M44" s="1">
        <v>0</v>
      </c>
      <c r="O44" s="22">
        <v>0.65</v>
      </c>
    </row>
    <row r="45" spans="1:15" ht="15">
      <c r="A45" s="31">
        <f t="shared" si="1"/>
        <v>1940</v>
      </c>
      <c r="B45" s="30">
        <v>0.81100000000000005</v>
      </c>
      <c r="C45" s="30">
        <f>DetailsTS14.1UK!C46/100</f>
        <v>0.9</v>
      </c>
      <c r="D45" s="30">
        <v>0.6</v>
      </c>
      <c r="E45" s="30">
        <f t="shared" si="0"/>
        <v>0.53332000000000002</v>
      </c>
      <c r="G45" s="1">
        <v>0.81100000000000005</v>
      </c>
      <c r="H45" s="1">
        <v>0.81100000000000005</v>
      </c>
      <c r="J45" s="1">
        <f>DetailsTS14.1UK!B46/100</f>
        <v>0.9</v>
      </c>
      <c r="L45" s="1">
        <f>0.4*1.3333</f>
        <v>0.53332000000000002</v>
      </c>
      <c r="M45" s="1">
        <v>0</v>
      </c>
      <c r="O45" s="22">
        <v>0.65</v>
      </c>
    </row>
    <row r="46" spans="1:15" ht="15">
      <c r="A46" s="31">
        <f t="shared" si="1"/>
        <v>1941</v>
      </c>
      <c r="B46" s="30">
        <v>0.81</v>
      </c>
      <c r="C46" s="30">
        <f>DetailsTS14.1UK!C47/100</f>
        <v>0.97499999999999998</v>
      </c>
      <c r="D46" s="30">
        <v>0.6</v>
      </c>
      <c r="E46" s="30">
        <f t="shared" si="0"/>
        <v>0.60000000000000009</v>
      </c>
      <c r="G46" s="1">
        <v>0.81</v>
      </c>
      <c r="H46" s="1">
        <v>0.81</v>
      </c>
      <c r="J46" s="1">
        <f>DetailsTS14.1UK!B47/100</f>
        <v>0.97499999999999998</v>
      </c>
      <c r="L46" s="1">
        <f>0.4*1.5</f>
        <v>0.60000000000000009</v>
      </c>
      <c r="M46" s="1">
        <v>0</v>
      </c>
      <c r="O46" s="22">
        <v>0.72</v>
      </c>
    </row>
    <row r="47" spans="1:15" ht="15">
      <c r="A47" s="31">
        <f t="shared" si="1"/>
        <v>1942</v>
      </c>
      <c r="B47" s="30">
        <v>0.88</v>
      </c>
      <c r="C47" s="30">
        <f>DetailsTS14.1UK!C48/100</f>
        <v>0.97499999999999998</v>
      </c>
      <c r="D47" s="30">
        <v>0.6</v>
      </c>
      <c r="E47" s="30">
        <f t="shared" si="0"/>
        <v>0.7</v>
      </c>
      <c r="G47" s="1">
        <v>0.88</v>
      </c>
      <c r="H47" s="1">
        <v>0.88</v>
      </c>
      <c r="J47" s="1">
        <f>DetailsTS14.1UK!B48/100</f>
        <v>0.97499999999999998</v>
      </c>
      <c r="L47" s="1">
        <v>0.7</v>
      </c>
      <c r="M47" s="1">
        <v>0</v>
      </c>
      <c r="O47" s="22">
        <v>0.72</v>
      </c>
    </row>
    <row r="48" spans="1:15" ht="15">
      <c r="A48" s="31">
        <f t="shared" si="1"/>
        <v>1943</v>
      </c>
      <c r="B48" s="30">
        <v>0.88</v>
      </c>
      <c r="C48" s="30">
        <f>DetailsTS14.1UK!C49/100</f>
        <v>0.97499999999999998</v>
      </c>
      <c r="D48" s="30">
        <v>0.6</v>
      </c>
      <c r="E48" s="30">
        <f t="shared" si="0"/>
        <v>0.7</v>
      </c>
      <c r="G48" s="1">
        <v>0.88</v>
      </c>
      <c r="H48" s="1">
        <v>0.88</v>
      </c>
      <c r="J48" s="1">
        <f>DetailsTS14.1UK!B49/100</f>
        <v>0.97499999999999998</v>
      </c>
      <c r="L48" s="1">
        <v>0.7</v>
      </c>
      <c r="M48" s="1">
        <v>0</v>
      </c>
      <c r="O48" s="22">
        <v>0.74</v>
      </c>
    </row>
    <row r="49" spans="1:15" ht="15">
      <c r="A49" s="31">
        <f t="shared" si="1"/>
        <v>1944</v>
      </c>
      <c r="B49" s="30">
        <v>0.94</v>
      </c>
      <c r="C49" s="30">
        <f>DetailsTS14.1UK!C50/100</f>
        <v>0.97499999999999998</v>
      </c>
      <c r="D49" s="30">
        <v>0.6</v>
      </c>
      <c r="E49" s="30">
        <f t="shared" si="0"/>
        <v>0.7</v>
      </c>
      <c r="G49" s="1">
        <v>0.94</v>
      </c>
      <c r="H49" s="1">
        <v>0.9</v>
      </c>
      <c r="J49" s="1">
        <f>DetailsTS14.1UK!B50/100</f>
        <v>0.97499999999999998</v>
      </c>
      <c r="L49" s="1">
        <v>0.7</v>
      </c>
      <c r="M49" s="1">
        <v>0</v>
      </c>
      <c r="O49" s="22">
        <v>0.74</v>
      </c>
    </row>
    <row r="50" spans="1:15" ht="15">
      <c r="A50" s="31">
        <f t="shared" si="1"/>
        <v>1945</v>
      </c>
      <c r="B50" s="30">
        <v>0.94</v>
      </c>
      <c r="C50" s="30">
        <f>DetailsTS14.1UK!C51/100</f>
        <v>0.97499999999999998</v>
      </c>
      <c r="D50" s="30">
        <v>0.6</v>
      </c>
      <c r="E50" s="30">
        <f t="shared" si="0"/>
        <v>0.6</v>
      </c>
      <c r="G50" s="1">
        <v>0.94</v>
      </c>
      <c r="H50" s="1">
        <v>0.9</v>
      </c>
      <c r="J50" s="1">
        <f>DetailsTS14.1UK!B51/100</f>
        <v>0.97499999999999998</v>
      </c>
      <c r="L50" s="1">
        <v>0.6</v>
      </c>
      <c r="M50" s="1">
        <v>0</v>
      </c>
      <c r="O50" s="22">
        <v>0.67</v>
      </c>
    </row>
    <row r="51" spans="1:15" ht="15">
      <c r="A51" s="31">
        <f t="shared" si="1"/>
        <v>1946</v>
      </c>
      <c r="B51" s="30">
        <v>0.86450000000000005</v>
      </c>
      <c r="C51" s="30">
        <f>DetailsTS14.1UK!C52/100</f>
        <v>0.97499999999999998</v>
      </c>
      <c r="D51" s="30">
        <v>0.9</v>
      </c>
      <c r="E51" s="30">
        <f t="shared" si="0"/>
        <v>0.6</v>
      </c>
      <c r="G51" s="1">
        <v>0.86450000000000005</v>
      </c>
      <c r="H51" s="1">
        <v>0.85499999999999998</v>
      </c>
      <c r="J51" s="1">
        <f>DetailsTS14.1UK!B52/100</f>
        <v>0.97499999999999998</v>
      </c>
      <c r="L51" s="1">
        <v>0.6</v>
      </c>
      <c r="M51" s="1">
        <v>0</v>
      </c>
      <c r="O51" s="22">
        <v>0.67</v>
      </c>
    </row>
    <row r="52" spans="1:15" ht="15">
      <c r="A52" s="31">
        <f t="shared" si="1"/>
        <v>1947</v>
      </c>
      <c r="B52" s="30">
        <v>0.86450000000000005</v>
      </c>
      <c r="C52" s="30">
        <f>DetailsTS14.1UK!C53/100</f>
        <v>0.97499999999999998</v>
      </c>
      <c r="D52" s="30">
        <v>0.9</v>
      </c>
      <c r="E52" s="30">
        <f t="shared" si="0"/>
        <v>0.72</v>
      </c>
      <c r="G52" s="1">
        <v>0.86450000000000005</v>
      </c>
      <c r="H52" s="1">
        <v>0.85499999999999998</v>
      </c>
      <c r="J52" s="1">
        <f>DetailsTS14.1UK!B53/100</f>
        <v>0.97499999999999998</v>
      </c>
      <c r="L52" s="1">
        <f>1.2*60%</f>
        <v>0.72</v>
      </c>
      <c r="M52" s="1">
        <v>0</v>
      </c>
      <c r="O52" s="22">
        <v>0.75</v>
      </c>
    </row>
    <row r="53" spans="1:15" ht="15">
      <c r="A53" s="31">
        <f t="shared" si="1"/>
        <v>1948</v>
      </c>
      <c r="B53" s="30">
        <v>0.82130000000000003</v>
      </c>
      <c r="C53" s="30">
        <f>DetailsTS14.1UK!C54/100</f>
        <v>0.97499999999999998</v>
      </c>
      <c r="D53" s="30">
        <v>0.9</v>
      </c>
      <c r="E53" s="30">
        <f t="shared" si="0"/>
        <v>0.6</v>
      </c>
      <c r="G53" s="1">
        <v>0.82130000000000003</v>
      </c>
      <c r="H53" s="1">
        <v>0.77</v>
      </c>
      <c r="J53" s="1">
        <f>DetailsTS14.1UK!B54/100</f>
        <v>0.97499999999999998</v>
      </c>
      <c r="L53" s="1">
        <v>0.6</v>
      </c>
      <c r="M53" s="1">
        <v>0</v>
      </c>
      <c r="O53" s="22">
        <v>0.85</v>
      </c>
    </row>
    <row r="54" spans="1:15" ht="15">
      <c r="A54" s="31">
        <f t="shared" si="1"/>
        <v>1949</v>
      </c>
      <c r="B54" s="30">
        <v>0.82130000000000003</v>
      </c>
      <c r="C54" s="30">
        <f>DetailsTS14.1UK!C55/100</f>
        <v>0.97499999999999998</v>
      </c>
      <c r="D54" s="30">
        <v>0.75</v>
      </c>
      <c r="E54" s="30">
        <f t="shared" si="0"/>
        <v>0.6</v>
      </c>
      <c r="G54" s="1">
        <v>0.82130000000000003</v>
      </c>
      <c r="H54" s="1">
        <v>0.77</v>
      </c>
      <c r="J54" s="1">
        <f>DetailsTS14.1UK!B55/100</f>
        <v>0.97499999999999998</v>
      </c>
      <c r="L54" s="1">
        <v>0.6</v>
      </c>
      <c r="M54" s="1">
        <v>0</v>
      </c>
      <c r="O54" s="22">
        <v>0.85</v>
      </c>
    </row>
    <row r="55" spans="1:15" ht="15">
      <c r="A55" s="31">
        <f t="shared" si="1"/>
        <v>1950</v>
      </c>
      <c r="B55" s="30">
        <v>0.84360000000000002</v>
      </c>
      <c r="C55" s="30">
        <f>DetailsTS14.1UK!C56/100</f>
        <v>0.97499999999999998</v>
      </c>
      <c r="D55" s="30">
        <v>0.75</v>
      </c>
      <c r="E55" s="30">
        <f t="shared" si="0"/>
        <v>0.6</v>
      </c>
      <c r="G55" s="1">
        <v>0.84360000000000002</v>
      </c>
      <c r="H55" s="1">
        <v>0.87</v>
      </c>
      <c r="J55" s="1">
        <f>DetailsTS14.1UK!B56/100</f>
        <v>0.97499999999999998</v>
      </c>
      <c r="L55" s="1">
        <v>0.6</v>
      </c>
      <c r="M55" s="1">
        <v>0</v>
      </c>
      <c r="O55" s="22">
        <v>0.55000000000000004</v>
      </c>
    </row>
    <row r="56" spans="1:15" ht="15">
      <c r="A56" s="31">
        <f t="shared" si="1"/>
        <v>1951</v>
      </c>
      <c r="B56" s="30">
        <v>0.91</v>
      </c>
      <c r="C56" s="30">
        <f>DetailsTS14.1UK!C57/100</f>
        <v>0.97499999999999998</v>
      </c>
      <c r="D56" s="30">
        <v>0.75</v>
      </c>
      <c r="E56" s="30">
        <f t="shared" si="0"/>
        <v>0.6</v>
      </c>
      <c r="G56" s="1">
        <v>0.91</v>
      </c>
      <c r="H56" s="1">
        <v>0.872</v>
      </c>
      <c r="J56" s="1">
        <f>DetailsTS14.1UK!B57/100</f>
        <v>0.97499999999999998</v>
      </c>
      <c r="L56" s="1">
        <v>0.6</v>
      </c>
      <c r="M56" s="1">
        <v>0</v>
      </c>
      <c r="O56" s="23">
        <v>0.55000000000000004</v>
      </c>
    </row>
    <row r="57" spans="1:15" ht="15">
      <c r="A57" s="31">
        <f t="shared" si="1"/>
        <v>1952</v>
      </c>
      <c r="B57" s="30">
        <v>0.92</v>
      </c>
      <c r="C57" s="30">
        <f>DetailsTS14.1UK!C58/100</f>
        <v>0.97499999999999998</v>
      </c>
      <c r="D57" s="30">
        <v>0.75</v>
      </c>
      <c r="E57" s="30">
        <f t="shared" si="0"/>
        <v>0.6</v>
      </c>
      <c r="G57" s="1">
        <v>0.92</v>
      </c>
      <c r="H57" s="1">
        <v>0.88</v>
      </c>
      <c r="J57" s="1">
        <f>DetailsTS14.1UK!B58/100</f>
        <v>0.97499999999999998</v>
      </c>
      <c r="L57" s="1">
        <v>0.6</v>
      </c>
      <c r="M57" s="1">
        <v>0</v>
      </c>
      <c r="O57" s="23">
        <v>0.55000000000000004</v>
      </c>
    </row>
    <row r="58" spans="1:15" ht="15">
      <c r="A58" s="31">
        <f t="shared" si="1"/>
        <v>1953</v>
      </c>
      <c r="B58" s="30">
        <v>0.92</v>
      </c>
      <c r="C58" s="30">
        <f>DetailsTS14.1UK!C59/100</f>
        <v>0.95</v>
      </c>
      <c r="D58" s="30">
        <v>0.66</v>
      </c>
      <c r="E58" s="30">
        <f t="shared" si="0"/>
        <v>0.6</v>
      </c>
      <c r="G58" s="1">
        <v>0.92</v>
      </c>
      <c r="H58" s="1">
        <v>0.88</v>
      </c>
      <c r="J58" s="1">
        <f>DetailsTS14.1UK!B59/100</f>
        <v>0.95</v>
      </c>
      <c r="L58" s="1">
        <v>0.6</v>
      </c>
      <c r="M58" s="1">
        <v>0</v>
      </c>
      <c r="O58" s="23">
        <v>0.65</v>
      </c>
    </row>
    <row r="59" spans="1:15" ht="15">
      <c r="A59" s="31">
        <f t="shared" si="1"/>
        <v>1954</v>
      </c>
      <c r="B59" s="30">
        <v>0.91</v>
      </c>
      <c r="C59" s="30">
        <f>DetailsTS14.1UK!C60/100</f>
        <v>0.95</v>
      </c>
      <c r="D59" s="30">
        <v>0.6</v>
      </c>
      <c r="E59" s="30">
        <f t="shared" si="0"/>
        <v>0.6</v>
      </c>
      <c r="G59" s="1">
        <v>0.91</v>
      </c>
      <c r="H59" s="1">
        <v>0.87</v>
      </c>
      <c r="J59" s="1">
        <f>DetailsTS14.1UK!B60/100</f>
        <v>0.95</v>
      </c>
      <c r="L59" s="1">
        <v>0.6</v>
      </c>
      <c r="M59" s="1">
        <v>0</v>
      </c>
      <c r="O59" s="23">
        <v>0.65</v>
      </c>
    </row>
    <row r="60" spans="1:15" ht="15">
      <c r="A60" s="31">
        <f t="shared" si="1"/>
        <v>1955</v>
      </c>
      <c r="B60" s="30">
        <v>0.91</v>
      </c>
      <c r="C60" s="30">
        <f>DetailsTS14.1UK!C61/100</f>
        <v>0.92500000000000004</v>
      </c>
      <c r="D60" s="30">
        <v>0.53</v>
      </c>
      <c r="E60" s="30">
        <f t="shared" si="0"/>
        <v>0.66</v>
      </c>
      <c r="G60" s="1">
        <v>0.91</v>
      </c>
      <c r="H60" s="1">
        <v>0.87</v>
      </c>
      <c r="J60" s="1">
        <f>DetailsTS14.1UK!B61/100</f>
        <v>0.92500000000000004</v>
      </c>
      <c r="L60" s="1">
        <f t="shared" ref="L60:L65" si="2">1.1*60%</f>
        <v>0.66</v>
      </c>
      <c r="M60" s="1">
        <v>0</v>
      </c>
      <c r="O60" s="23">
        <v>0.65</v>
      </c>
    </row>
    <row r="61" spans="1:15" ht="15">
      <c r="A61" s="31">
        <f t="shared" si="1"/>
        <v>1956</v>
      </c>
      <c r="B61" s="30">
        <v>0.91</v>
      </c>
      <c r="C61" s="30">
        <f>DetailsTS14.1UK!C62/100</f>
        <v>0.92500000000000004</v>
      </c>
      <c r="D61" s="30">
        <v>0.53</v>
      </c>
      <c r="E61" s="30">
        <f t="shared" si="0"/>
        <v>0.66</v>
      </c>
      <c r="G61" s="1">
        <v>0.91</v>
      </c>
      <c r="H61" s="1">
        <v>0.87</v>
      </c>
      <c r="J61" s="1">
        <f>DetailsTS14.1UK!B62/100</f>
        <v>0.92500000000000004</v>
      </c>
      <c r="L61" s="1">
        <f t="shared" si="2"/>
        <v>0.66</v>
      </c>
      <c r="M61" s="1">
        <v>0</v>
      </c>
      <c r="O61" s="23">
        <v>0.65</v>
      </c>
    </row>
    <row r="62" spans="1:15" ht="15">
      <c r="A62" s="31">
        <f t="shared" si="1"/>
        <v>1957</v>
      </c>
      <c r="B62" s="30">
        <v>0.91</v>
      </c>
      <c r="C62" s="30">
        <f>DetailsTS14.1UK!C63/100</f>
        <v>0.92500000000000004</v>
      </c>
      <c r="D62" s="30">
        <v>0.53</v>
      </c>
      <c r="E62" s="30">
        <f t="shared" si="0"/>
        <v>0.66</v>
      </c>
      <c r="G62" s="1">
        <v>0.91</v>
      </c>
      <c r="H62" s="1">
        <v>0.87</v>
      </c>
      <c r="J62" s="1">
        <f>DetailsTS14.1UK!B63/100</f>
        <v>0.92500000000000004</v>
      </c>
      <c r="L62" s="1">
        <f t="shared" si="2"/>
        <v>0.66</v>
      </c>
      <c r="M62" s="1">
        <v>0</v>
      </c>
      <c r="O62" s="23">
        <v>0.7</v>
      </c>
    </row>
    <row r="63" spans="1:15" ht="15">
      <c r="A63" s="31">
        <f t="shared" si="1"/>
        <v>1958</v>
      </c>
      <c r="B63" s="30">
        <v>0.91</v>
      </c>
      <c r="C63" s="30">
        <f>DetailsTS14.1UK!C64/100</f>
        <v>0.92500000000000004</v>
      </c>
      <c r="D63" s="30">
        <v>0.53</v>
      </c>
      <c r="E63" s="30">
        <f t="shared" si="0"/>
        <v>0.66</v>
      </c>
      <c r="G63" s="1">
        <v>0.91</v>
      </c>
      <c r="H63" s="1">
        <v>0.87</v>
      </c>
      <c r="J63" s="1">
        <f>DetailsTS14.1UK!B64/100</f>
        <v>0.92500000000000004</v>
      </c>
      <c r="L63" s="1">
        <f t="shared" si="2"/>
        <v>0.66</v>
      </c>
      <c r="M63" s="1">
        <v>0</v>
      </c>
      <c r="O63" s="23">
        <v>0.7</v>
      </c>
    </row>
    <row r="64" spans="1:15" ht="15">
      <c r="A64" s="31">
        <f t="shared" si="1"/>
        <v>1959</v>
      </c>
      <c r="B64" s="30">
        <v>0.91</v>
      </c>
      <c r="C64" s="30">
        <f>DetailsTS14.1UK!C65/100</f>
        <v>0.88749999999999996</v>
      </c>
      <c r="D64" s="30">
        <v>0.53</v>
      </c>
      <c r="E64" s="30">
        <f t="shared" si="0"/>
        <v>0.66</v>
      </c>
      <c r="G64" s="1">
        <v>0.91</v>
      </c>
      <c r="H64" s="1">
        <v>0.87</v>
      </c>
      <c r="J64" s="1">
        <f>DetailsTS14.1UK!B65/100</f>
        <v>0.88749999999999996</v>
      </c>
      <c r="L64" s="1">
        <f t="shared" si="2"/>
        <v>0.66</v>
      </c>
      <c r="M64" s="1">
        <v>0</v>
      </c>
      <c r="O64" s="23">
        <v>0.7</v>
      </c>
    </row>
    <row r="65" spans="1:15" ht="15">
      <c r="A65" s="31">
        <f t="shared" si="1"/>
        <v>1960</v>
      </c>
      <c r="B65" s="30">
        <v>0.91</v>
      </c>
      <c r="C65" s="30">
        <f>DetailsTS14.1UK!C66/100</f>
        <v>0.88749999999999996</v>
      </c>
      <c r="D65" s="30">
        <v>0.53</v>
      </c>
      <c r="E65" s="30">
        <f t="shared" si="0"/>
        <v>0.66</v>
      </c>
      <c r="G65" s="1">
        <v>0.91</v>
      </c>
      <c r="H65" s="1">
        <v>0.87</v>
      </c>
      <c r="J65" s="1">
        <f>DetailsTS14.1UK!B66/100</f>
        <v>0.88749999999999996</v>
      </c>
      <c r="L65" s="1">
        <f t="shared" si="2"/>
        <v>0.66</v>
      </c>
      <c r="M65" s="1">
        <v>0</v>
      </c>
      <c r="O65" s="23">
        <v>0.7</v>
      </c>
    </row>
    <row r="66" spans="1:15" ht="15">
      <c r="A66" s="31">
        <f t="shared" si="1"/>
        <v>1961</v>
      </c>
      <c r="B66" s="30">
        <v>0.91</v>
      </c>
      <c r="C66" s="30">
        <f>DetailsTS14.1UK!C67/100</f>
        <v>0.88749999999999996</v>
      </c>
      <c r="D66" s="30">
        <v>0.53</v>
      </c>
      <c r="E66" s="30">
        <f t="shared" si="0"/>
        <v>0.63</v>
      </c>
      <c r="G66" s="1">
        <v>0.91</v>
      </c>
      <c r="H66" s="1">
        <v>0.87</v>
      </c>
      <c r="J66" s="1">
        <f>DetailsTS14.1UK!B67/100</f>
        <v>0.88749999999999996</v>
      </c>
      <c r="L66" s="1">
        <f>1.05*60%</f>
        <v>0.63</v>
      </c>
      <c r="M66" s="1">
        <v>0</v>
      </c>
      <c r="O66" s="23">
        <v>0.7</v>
      </c>
    </row>
    <row r="67" spans="1:15" ht="15">
      <c r="A67" s="31">
        <f t="shared" si="1"/>
        <v>1962</v>
      </c>
      <c r="B67" s="30">
        <v>0.91</v>
      </c>
      <c r="C67" s="30">
        <f>DetailsTS14.1UK!C68/100</f>
        <v>0.88749999999999996</v>
      </c>
      <c r="D67" s="30">
        <v>0.53</v>
      </c>
      <c r="E67" s="30">
        <f t="shared" si="0"/>
        <v>0.63</v>
      </c>
      <c r="G67" s="1">
        <v>0.91</v>
      </c>
      <c r="H67" s="1">
        <v>0.87</v>
      </c>
      <c r="J67" s="1">
        <f>DetailsTS14.1UK!B68/100</f>
        <v>0.88749999999999996</v>
      </c>
      <c r="L67" s="1">
        <f>1.05*60%</f>
        <v>0.63</v>
      </c>
      <c r="M67" s="1">
        <v>0</v>
      </c>
      <c r="O67" s="23">
        <v>0.75</v>
      </c>
    </row>
    <row r="68" spans="1:15" ht="15">
      <c r="A68" s="31">
        <f t="shared" si="1"/>
        <v>1963</v>
      </c>
      <c r="B68" s="30">
        <v>0.91</v>
      </c>
      <c r="C68" s="30">
        <f>DetailsTS14.1UK!C69/100</f>
        <v>0.88749999999999996</v>
      </c>
      <c r="D68" s="30">
        <v>0.53</v>
      </c>
      <c r="E68" s="30">
        <f t="shared" si="0"/>
        <v>0.64575000000000005</v>
      </c>
      <c r="G68" s="1">
        <v>0.91</v>
      </c>
      <c r="H68" s="1">
        <v>0.87</v>
      </c>
      <c r="J68" s="1">
        <f>DetailsTS14.1UK!B69/100</f>
        <v>0.88749999999999996</v>
      </c>
      <c r="L68" s="1">
        <f>1.05*61.5%</f>
        <v>0.64575000000000005</v>
      </c>
      <c r="M68" s="1">
        <v>0</v>
      </c>
      <c r="O68" s="23">
        <v>0.75</v>
      </c>
    </row>
    <row r="69" spans="1:15" ht="15">
      <c r="A69" s="31">
        <f t="shared" si="1"/>
        <v>1964</v>
      </c>
      <c r="B69" s="30">
        <v>0.77</v>
      </c>
      <c r="C69" s="30">
        <f>DetailsTS14.1UK!C70/100</f>
        <v>0.88749999999999996</v>
      </c>
      <c r="D69" s="30">
        <v>0.53</v>
      </c>
      <c r="E69" s="30">
        <f t="shared" si="0"/>
        <v>0.63</v>
      </c>
      <c r="G69" s="1">
        <v>0.77</v>
      </c>
      <c r="H69" s="1">
        <v>0.77</v>
      </c>
      <c r="J69" s="1">
        <f>DetailsTS14.1UK!B70/100</f>
        <v>0.88749999999999996</v>
      </c>
      <c r="L69" s="1">
        <f>1.05*60%</f>
        <v>0.63</v>
      </c>
      <c r="M69" s="1">
        <v>0</v>
      </c>
      <c r="O69" s="23">
        <v>0.75</v>
      </c>
    </row>
    <row r="70" spans="1:15" ht="15">
      <c r="A70" s="31">
        <f t="shared" si="1"/>
        <v>1965</v>
      </c>
      <c r="B70" s="30">
        <v>0.7</v>
      </c>
      <c r="C70" s="30">
        <f>DetailsTS14.1UK!C71/100</f>
        <v>0.91249999999999998</v>
      </c>
      <c r="D70" s="30">
        <v>0.53</v>
      </c>
      <c r="E70" s="30">
        <f t="shared" ref="E70:E116" si="3">L70+M70</f>
        <v>0.63</v>
      </c>
      <c r="G70" s="1">
        <v>0.7</v>
      </c>
      <c r="H70" s="1">
        <v>0.7</v>
      </c>
      <c r="J70" s="1">
        <f>DetailsTS14.1UK!B71/100</f>
        <v>0.91249999999999998</v>
      </c>
      <c r="L70" s="1">
        <f>1.05*60%</f>
        <v>0.63</v>
      </c>
      <c r="M70" s="1">
        <v>0</v>
      </c>
      <c r="O70" s="23">
        <v>0.75</v>
      </c>
    </row>
    <row r="71" spans="1:15" ht="15">
      <c r="A71" s="31">
        <f t="shared" ref="A71:A117" si="4">A70+1</f>
        <v>1966</v>
      </c>
      <c r="B71" s="30">
        <v>0.7</v>
      </c>
      <c r="C71" s="30">
        <f>DetailsTS14.1UK!C72/100</f>
        <v>0.91249999999999998</v>
      </c>
      <c r="D71" s="30">
        <v>0.53</v>
      </c>
      <c r="E71" s="30">
        <f t="shared" si="3"/>
        <v>0.65</v>
      </c>
      <c r="G71" s="1">
        <v>0.7</v>
      </c>
      <c r="H71" s="1">
        <v>0.7</v>
      </c>
      <c r="J71" s="1">
        <f>DetailsTS14.1UK!B72/100</f>
        <v>0.91249999999999998</v>
      </c>
      <c r="L71" s="1">
        <v>0.65</v>
      </c>
      <c r="M71" s="1">
        <v>0</v>
      </c>
      <c r="O71" s="23">
        <v>0.75</v>
      </c>
    </row>
    <row r="72" spans="1:15" ht="15">
      <c r="A72" s="31">
        <f t="shared" si="4"/>
        <v>1967</v>
      </c>
      <c r="B72" s="30">
        <v>0.7</v>
      </c>
      <c r="C72" s="30">
        <f>DetailsTS14.1UK!C73/100</f>
        <v>0.91249999999999998</v>
      </c>
      <c r="D72" s="30">
        <v>0.53</v>
      </c>
      <c r="E72" s="30">
        <f t="shared" si="3"/>
        <v>0.66</v>
      </c>
      <c r="G72" s="1">
        <v>0.7</v>
      </c>
      <c r="H72" s="1">
        <v>0.7</v>
      </c>
      <c r="J72" s="1">
        <f>DetailsTS14.1UK!B73/100</f>
        <v>0.91249999999999998</v>
      </c>
      <c r="L72" s="1">
        <f>1.1*60%</f>
        <v>0.66</v>
      </c>
      <c r="M72" s="1">
        <v>0</v>
      </c>
      <c r="O72" s="23">
        <v>0.75</v>
      </c>
    </row>
    <row r="73" spans="1:15" ht="15">
      <c r="A73" s="31">
        <f t="shared" si="4"/>
        <v>1968</v>
      </c>
      <c r="B73" s="30">
        <v>0.75249999999999995</v>
      </c>
      <c r="C73" s="30">
        <f>DetailsTS14.1UK!C74/100</f>
        <v>0.91249999999999998</v>
      </c>
      <c r="D73" s="30">
        <v>0.53</v>
      </c>
      <c r="E73" s="30">
        <f t="shared" si="3"/>
        <v>0.66</v>
      </c>
      <c r="G73" s="1">
        <v>0.75249999999999995</v>
      </c>
      <c r="H73" s="1">
        <v>0.75249999999999995</v>
      </c>
      <c r="J73" s="1">
        <f>DetailsTS14.1UK!B74/100</f>
        <v>0.91249999999999998</v>
      </c>
      <c r="L73" s="1">
        <f>1.1*60%</f>
        <v>0.66</v>
      </c>
      <c r="M73" s="1">
        <v>0</v>
      </c>
      <c r="O73" s="23">
        <v>0.75</v>
      </c>
    </row>
    <row r="74" spans="1:15" ht="15">
      <c r="A74" s="31">
        <f t="shared" si="4"/>
        <v>1969</v>
      </c>
      <c r="B74" s="30">
        <v>0.77</v>
      </c>
      <c r="C74" s="30">
        <f>DetailsTS14.1UK!C75/100</f>
        <v>0.91249999999999998</v>
      </c>
      <c r="D74" s="30">
        <v>0.53</v>
      </c>
      <c r="E74" s="30">
        <f t="shared" si="3"/>
        <v>0.64499999999999991</v>
      </c>
      <c r="G74" s="1">
        <v>0.77</v>
      </c>
      <c r="H74" s="1">
        <v>0.77</v>
      </c>
      <c r="J74" s="1">
        <f>DetailsTS14.1UK!B75/100</f>
        <v>0.91249999999999998</v>
      </c>
      <c r="L74" s="1">
        <f>1.075*60%</f>
        <v>0.64499999999999991</v>
      </c>
      <c r="M74" s="1">
        <v>0</v>
      </c>
      <c r="O74" s="23">
        <v>0.75</v>
      </c>
    </row>
    <row r="75" spans="1:15" ht="15">
      <c r="A75" s="31">
        <f t="shared" si="4"/>
        <v>1970</v>
      </c>
      <c r="B75" s="30">
        <v>0.71750000000000003</v>
      </c>
      <c r="C75" s="30">
        <f>DetailsTS14.1UK!C76/100</f>
        <v>0.91249999999999998</v>
      </c>
      <c r="D75" s="30">
        <v>0.53</v>
      </c>
      <c r="E75" s="30">
        <f t="shared" si="3"/>
        <v>0.61799999999999999</v>
      </c>
      <c r="G75" s="1">
        <v>0.71750000000000003</v>
      </c>
      <c r="H75" s="1">
        <v>0.71750000000000003</v>
      </c>
      <c r="J75" s="1">
        <f>DetailsTS14.1UK!B76/100</f>
        <v>0.91249999999999998</v>
      </c>
      <c r="L75" s="1">
        <f>1.03*60%</f>
        <v>0.61799999999999999</v>
      </c>
      <c r="M75" s="1">
        <v>0</v>
      </c>
      <c r="O75" s="23">
        <v>0.75</v>
      </c>
    </row>
    <row r="76" spans="1:15" ht="15">
      <c r="A76" s="31">
        <f t="shared" si="4"/>
        <v>1971</v>
      </c>
      <c r="B76" s="30">
        <v>0.7</v>
      </c>
      <c r="C76" s="30">
        <f>DetailsTS14.1UK!C77/100</f>
        <v>0.88749999999999996</v>
      </c>
      <c r="D76" s="30">
        <v>0.53</v>
      </c>
      <c r="E76" s="30">
        <f t="shared" si="3"/>
        <v>0.61199999999999999</v>
      </c>
      <c r="G76" s="1">
        <v>0.6</v>
      </c>
      <c r="H76" s="1">
        <v>0.7</v>
      </c>
      <c r="J76" s="1">
        <f>DetailsTS14.1UK!B77/100</f>
        <v>0.82937499999999997</v>
      </c>
      <c r="L76" s="1">
        <f>1.02*60%</f>
        <v>0.61199999999999999</v>
      </c>
      <c r="M76" s="1">
        <v>0</v>
      </c>
      <c r="O76" s="23">
        <v>0.75</v>
      </c>
    </row>
    <row r="77" spans="1:15" ht="15">
      <c r="A77" s="31">
        <f t="shared" si="4"/>
        <v>1972</v>
      </c>
      <c r="B77" s="30">
        <v>0.7</v>
      </c>
      <c r="C77" s="30">
        <f>DetailsTS14.1UK!C78/100</f>
        <v>0.88749999999999996</v>
      </c>
      <c r="D77" s="30">
        <v>0.53</v>
      </c>
      <c r="E77" s="30">
        <f t="shared" si="3"/>
        <v>0.6</v>
      </c>
      <c r="G77" s="1">
        <v>0.5</v>
      </c>
      <c r="H77" s="1">
        <v>0.7</v>
      </c>
      <c r="J77" s="1">
        <f>DetailsTS14.1UK!B78/100</f>
        <v>0.82937499999999997</v>
      </c>
      <c r="L77" s="1">
        <v>0.6</v>
      </c>
      <c r="M77" s="1">
        <v>0</v>
      </c>
      <c r="O77" s="23">
        <v>0.75</v>
      </c>
    </row>
    <row r="78" spans="1:15" ht="15">
      <c r="A78" s="31">
        <f t="shared" si="4"/>
        <v>1973</v>
      </c>
      <c r="B78" s="30">
        <v>0.7</v>
      </c>
      <c r="C78" s="30">
        <f>DetailsTS14.1UK!C79/100</f>
        <v>0.9</v>
      </c>
      <c r="D78" s="30">
        <v>0.53</v>
      </c>
      <c r="E78" s="30">
        <f t="shared" si="3"/>
        <v>0.6</v>
      </c>
      <c r="G78" s="1">
        <v>0.5</v>
      </c>
      <c r="H78" s="1">
        <v>0.7</v>
      </c>
      <c r="J78" s="1">
        <f>DetailsTS14.1UK!B79/100</f>
        <v>0.75</v>
      </c>
      <c r="L78" s="1">
        <v>0.6</v>
      </c>
      <c r="M78" s="1">
        <v>0</v>
      </c>
      <c r="O78" s="23">
        <v>0.75</v>
      </c>
    </row>
    <row r="79" spans="1:15" ht="15">
      <c r="A79" s="31">
        <f t="shared" si="4"/>
        <v>1974</v>
      </c>
      <c r="B79" s="30">
        <v>0.7</v>
      </c>
      <c r="C79" s="30">
        <f>DetailsTS14.1UK!C80/100</f>
        <v>0.98</v>
      </c>
      <c r="D79" s="30">
        <v>0.53</v>
      </c>
      <c r="E79" s="30">
        <f t="shared" si="3"/>
        <v>0.6</v>
      </c>
      <c r="G79" s="1">
        <v>0.5</v>
      </c>
      <c r="H79" s="1">
        <v>0.7</v>
      </c>
      <c r="J79" s="1">
        <f>DetailsTS14.1UK!B80/100</f>
        <v>0.83</v>
      </c>
      <c r="L79" s="1">
        <v>0.6</v>
      </c>
      <c r="M79" s="1">
        <v>0</v>
      </c>
      <c r="O79" s="23">
        <v>0.75</v>
      </c>
    </row>
    <row r="80" spans="1:15" ht="15">
      <c r="A80" s="31">
        <f t="shared" si="4"/>
        <v>1975</v>
      </c>
      <c r="B80" s="30">
        <v>0.7</v>
      </c>
      <c r="C80" s="30">
        <f>DetailsTS14.1UK!C81/100</f>
        <v>0.98</v>
      </c>
      <c r="D80" s="30">
        <v>0.56000000000000005</v>
      </c>
      <c r="E80" s="30">
        <f t="shared" si="3"/>
        <v>0.6</v>
      </c>
      <c r="G80" s="1">
        <v>0.5</v>
      </c>
      <c r="H80" s="1">
        <v>0.7</v>
      </c>
      <c r="J80" s="1">
        <f>DetailsTS14.1UK!B81/100</f>
        <v>0.83</v>
      </c>
      <c r="L80" s="1">
        <v>0.6</v>
      </c>
      <c r="M80" s="1">
        <v>0</v>
      </c>
      <c r="O80" s="23">
        <v>0.75</v>
      </c>
    </row>
    <row r="81" spans="1:15" ht="15">
      <c r="A81" s="31">
        <f t="shared" si="4"/>
        <v>1976</v>
      </c>
      <c r="B81" s="30">
        <v>0.7</v>
      </c>
      <c r="C81" s="30">
        <f>DetailsTS14.1UK!C82/100</f>
        <v>0.98</v>
      </c>
      <c r="D81" s="30">
        <v>0.56000000000000005</v>
      </c>
      <c r="E81" s="30">
        <f t="shared" si="3"/>
        <v>0.6</v>
      </c>
      <c r="G81" s="1">
        <v>0.5</v>
      </c>
      <c r="H81" s="1">
        <v>0.7</v>
      </c>
      <c r="J81" s="1">
        <f>DetailsTS14.1UK!B82/100</f>
        <v>0.83</v>
      </c>
      <c r="L81" s="1">
        <v>0.6</v>
      </c>
      <c r="M81" s="1">
        <v>0</v>
      </c>
      <c r="O81" s="23">
        <v>0.75</v>
      </c>
    </row>
    <row r="82" spans="1:15" ht="15">
      <c r="A82" s="31">
        <f t="shared" si="4"/>
        <v>1977</v>
      </c>
      <c r="B82" s="30">
        <v>0.7</v>
      </c>
      <c r="C82" s="30">
        <f>DetailsTS14.1UK!C83/100</f>
        <v>0.98</v>
      </c>
      <c r="D82" s="30">
        <v>0.56000000000000005</v>
      </c>
      <c r="E82" s="30">
        <f t="shared" si="3"/>
        <v>0.6</v>
      </c>
      <c r="G82" s="1">
        <v>0.5</v>
      </c>
      <c r="H82" s="1">
        <v>0.7</v>
      </c>
      <c r="J82" s="1">
        <f>DetailsTS14.1UK!B83/100</f>
        <v>0.83</v>
      </c>
      <c r="L82" s="1">
        <v>0.6</v>
      </c>
      <c r="M82" s="1">
        <v>0</v>
      </c>
      <c r="O82" s="23">
        <v>0.75</v>
      </c>
    </row>
    <row r="83" spans="1:15" ht="15">
      <c r="A83" s="31">
        <f t="shared" si="4"/>
        <v>1978</v>
      </c>
      <c r="B83" s="30">
        <v>0.7</v>
      </c>
      <c r="C83" s="30">
        <f>DetailsTS14.1UK!C84/100</f>
        <v>0.98</v>
      </c>
      <c r="D83" s="30">
        <v>0.56000000000000005</v>
      </c>
      <c r="E83" s="30">
        <f t="shared" si="3"/>
        <v>0.6</v>
      </c>
      <c r="G83" s="1">
        <v>0.5</v>
      </c>
      <c r="H83" s="1">
        <v>0.7</v>
      </c>
      <c r="J83" s="1">
        <f>DetailsTS14.1UK!B84/100</f>
        <v>0.83</v>
      </c>
      <c r="L83" s="1">
        <v>0.6</v>
      </c>
      <c r="M83" s="1">
        <v>0</v>
      </c>
      <c r="O83" s="23">
        <v>0.75</v>
      </c>
    </row>
    <row r="84" spans="1:15" ht="15">
      <c r="A84" s="31">
        <f t="shared" si="4"/>
        <v>1979</v>
      </c>
      <c r="B84" s="30">
        <v>0.7</v>
      </c>
      <c r="C84" s="30">
        <f>DetailsTS14.1UK!C85/100</f>
        <v>0.75</v>
      </c>
      <c r="D84" s="30">
        <v>0.56000000000000005</v>
      </c>
      <c r="E84" s="30">
        <f t="shared" si="3"/>
        <v>0.6</v>
      </c>
      <c r="G84" s="1">
        <v>0.5</v>
      </c>
      <c r="H84" s="1">
        <v>0.7</v>
      </c>
      <c r="J84" s="1">
        <f>DetailsTS14.1UK!B85/100</f>
        <v>0.6</v>
      </c>
      <c r="L84" s="1">
        <v>0.6</v>
      </c>
      <c r="M84" s="1">
        <v>0</v>
      </c>
      <c r="O84" s="23">
        <v>0.75</v>
      </c>
    </row>
    <row r="85" spans="1:15" ht="15">
      <c r="A85" s="31">
        <f t="shared" si="4"/>
        <v>1980</v>
      </c>
      <c r="B85" s="30">
        <v>0.7</v>
      </c>
      <c r="C85" s="30">
        <f>DetailsTS14.1UK!C86/100</f>
        <v>0.75</v>
      </c>
      <c r="D85" s="30">
        <v>0.56000000000000005</v>
      </c>
      <c r="E85" s="30">
        <f t="shared" si="3"/>
        <v>0.66</v>
      </c>
      <c r="G85" s="1">
        <v>0.5</v>
      </c>
      <c r="H85" s="1">
        <v>0.7</v>
      </c>
      <c r="J85" s="1">
        <f>DetailsTS14.1UK!B86/100</f>
        <v>0.6</v>
      </c>
      <c r="L85" s="1">
        <f>1.1*60%</f>
        <v>0.66</v>
      </c>
      <c r="M85" s="1">
        <v>0</v>
      </c>
      <c r="O85" s="23">
        <v>0.75</v>
      </c>
    </row>
    <row r="86" spans="1:15" ht="15">
      <c r="A86" s="31">
        <f t="shared" si="4"/>
        <v>1981</v>
      </c>
      <c r="B86" s="30">
        <v>0.69130000000000003</v>
      </c>
      <c r="C86" s="30">
        <f>DetailsTS14.1UK!C87/100</f>
        <v>0.75</v>
      </c>
      <c r="D86" s="30">
        <v>0.56000000000000005</v>
      </c>
      <c r="E86" s="30">
        <f t="shared" si="3"/>
        <v>0.66</v>
      </c>
      <c r="G86" s="1">
        <v>0.5</v>
      </c>
      <c r="H86" s="1">
        <v>0.69130000000000003</v>
      </c>
      <c r="J86" s="1">
        <f>DetailsTS14.1UK!B87/100</f>
        <v>0.6</v>
      </c>
      <c r="L86" s="1">
        <f>1.1*60%</f>
        <v>0.66</v>
      </c>
      <c r="M86" s="1">
        <v>0</v>
      </c>
      <c r="O86" s="23">
        <v>0.75</v>
      </c>
    </row>
    <row r="87" spans="1:15" ht="15">
      <c r="A87" s="31">
        <f t="shared" si="4"/>
        <v>1982</v>
      </c>
      <c r="B87" s="30">
        <v>0.5</v>
      </c>
      <c r="C87" s="30">
        <f>DetailsTS14.1UK!C88/100</f>
        <v>0.75</v>
      </c>
      <c r="D87" s="30">
        <v>0.56000000000000005</v>
      </c>
      <c r="E87" s="30">
        <f t="shared" si="3"/>
        <v>0.69550000000000012</v>
      </c>
      <c r="G87" s="1">
        <v>0.5</v>
      </c>
      <c r="H87" s="1">
        <v>0.5</v>
      </c>
      <c r="J87" s="1">
        <f>DetailsTS14.1UK!B88/100</f>
        <v>0.6</v>
      </c>
      <c r="L87" s="1">
        <f>1.07*65%</f>
        <v>0.69550000000000012</v>
      </c>
      <c r="M87" s="1">
        <v>0</v>
      </c>
      <c r="O87" s="23">
        <v>0.75</v>
      </c>
    </row>
    <row r="88" spans="1:15" ht="15">
      <c r="A88" s="31">
        <f t="shared" si="4"/>
        <v>1983</v>
      </c>
      <c r="B88" s="30">
        <v>0.5</v>
      </c>
      <c r="C88" s="30">
        <f>DetailsTS14.1UK!C89/100</f>
        <v>0.75</v>
      </c>
      <c r="D88" s="30">
        <v>0.56000000000000005</v>
      </c>
      <c r="E88" s="30">
        <f t="shared" si="3"/>
        <v>0.70200000000000007</v>
      </c>
      <c r="G88" s="1">
        <v>0.5</v>
      </c>
      <c r="H88" s="1">
        <v>0.5</v>
      </c>
      <c r="J88" s="1">
        <f>DetailsTS14.1UK!B89/100</f>
        <v>0.6</v>
      </c>
      <c r="L88" s="1">
        <f>1.08*65%</f>
        <v>0.70200000000000007</v>
      </c>
      <c r="M88" s="1">
        <v>0</v>
      </c>
      <c r="O88" s="23">
        <v>0.75</v>
      </c>
    </row>
    <row r="89" spans="1:15" ht="15">
      <c r="A89" s="31">
        <f t="shared" si="4"/>
        <v>1984</v>
      </c>
      <c r="B89" s="30">
        <v>0.5</v>
      </c>
      <c r="C89" s="30">
        <f>DetailsTS14.1UK!C90/100</f>
        <v>0.6</v>
      </c>
      <c r="D89" s="30">
        <v>0.56000000000000005</v>
      </c>
      <c r="E89" s="30">
        <f t="shared" si="3"/>
        <v>0.6695000000000001</v>
      </c>
      <c r="G89" s="1">
        <v>0.5</v>
      </c>
      <c r="H89" s="1">
        <v>0.5</v>
      </c>
      <c r="J89" s="1">
        <f>DetailsTS14.1UK!B90/100</f>
        <v>0.6</v>
      </c>
      <c r="L89" s="1">
        <f>1.03*65%</f>
        <v>0.6695000000000001</v>
      </c>
      <c r="M89" s="1">
        <v>0</v>
      </c>
      <c r="O89" s="23">
        <v>0.7</v>
      </c>
    </row>
    <row r="90" spans="1:15" ht="15">
      <c r="A90" s="31">
        <f t="shared" si="4"/>
        <v>1985</v>
      </c>
      <c r="B90" s="30">
        <v>0.5</v>
      </c>
      <c r="C90" s="30">
        <f>DetailsTS14.1UK!C91/100</f>
        <v>0.6</v>
      </c>
      <c r="D90" s="30">
        <v>0.56000000000000005</v>
      </c>
      <c r="E90" s="30">
        <f t="shared" si="3"/>
        <v>0.65</v>
      </c>
      <c r="G90" s="1">
        <v>0.5</v>
      </c>
      <c r="H90" s="1">
        <v>0.5</v>
      </c>
      <c r="J90" s="1">
        <f>DetailsTS14.1UK!B91/100</f>
        <v>0.6</v>
      </c>
      <c r="L90" s="1">
        <v>0.65</v>
      </c>
      <c r="M90" s="1">
        <v>0</v>
      </c>
      <c r="O90" s="23">
        <v>0.7</v>
      </c>
    </row>
    <row r="91" spans="1:15" ht="15">
      <c r="A91" s="31">
        <f t="shared" si="4"/>
        <v>1986</v>
      </c>
      <c r="B91" s="30">
        <v>0.5</v>
      </c>
      <c r="C91" s="30">
        <f>DetailsTS14.1UK!C92/100</f>
        <v>0.6</v>
      </c>
      <c r="D91" s="30">
        <v>0.56000000000000005</v>
      </c>
      <c r="E91" s="30">
        <f t="shared" si="3"/>
        <v>0.57999999999999996</v>
      </c>
      <c r="G91" s="1">
        <v>0.5</v>
      </c>
      <c r="H91" s="1">
        <v>0.5</v>
      </c>
      <c r="J91" s="1">
        <f>DetailsTS14.1UK!B92/100</f>
        <v>0.6</v>
      </c>
      <c r="L91" s="1">
        <v>0.57999999999999996</v>
      </c>
      <c r="M91" s="1">
        <v>0</v>
      </c>
      <c r="O91" s="23">
        <v>0.7</v>
      </c>
    </row>
    <row r="92" spans="1:15" ht="15">
      <c r="A92" s="31">
        <f t="shared" si="4"/>
        <v>1987</v>
      </c>
      <c r="B92" s="30">
        <v>0.38500000000000001</v>
      </c>
      <c r="C92" s="30">
        <f>DetailsTS14.1UK!C93/100</f>
        <v>0.6</v>
      </c>
      <c r="D92" s="30">
        <v>0.56000000000000005</v>
      </c>
      <c r="E92" s="30">
        <f t="shared" si="3"/>
        <v>0.56799999999999995</v>
      </c>
      <c r="G92" s="1">
        <v>0.38500000000000001</v>
      </c>
      <c r="H92" s="1">
        <v>0.38500000000000001</v>
      </c>
      <c r="J92" s="1">
        <f>DetailsTS14.1UK!B93/100</f>
        <v>0.6</v>
      </c>
      <c r="L92" s="1">
        <v>0.56799999999999995</v>
      </c>
      <c r="M92" s="1">
        <v>0</v>
      </c>
      <c r="O92" s="23">
        <v>0.6</v>
      </c>
    </row>
    <row r="93" spans="1:15" ht="15">
      <c r="A93" s="31">
        <f t="shared" si="4"/>
        <v>1988</v>
      </c>
      <c r="B93" s="30">
        <v>0.28000000000000003</v>
      </c>
      <c r="C93" s="30">
        <f>DetailsTS14.1UK!C94/100</f>
        <v>0.4</v>
      </c>
      <c r="D93" s="30">
        <v>0.56000000000000005</v>
      </c>
      <c r="E93" s="30">
        <f t="shared" si="3"/>
        <v>0.56799999999999995</v>
      </c>
      <c r="G93" s="1">
        <v>0.28000000000000003</v>
      </c>
      <c r="H93" s="1">
        <v>0.28000000000000003</v>
      </c>
      <c r="J93" s="1">
        <f>DetailsTS14.1UK!B94/100</f>
        <v>0.4</v>
      </c>
      <c r="L93" s="1">
        <v>0.56799999999999995</v>
      </c>
      <c r="M93" s="1">
        <v>0</v>
      </c>
      <c r="O93" s="23">
        <v>0.6</v>
      </c>
    </row>
    <row r="94" spans="1:15" ht="15">
      <c r="A94" s="31">
        <f t="shared" si="4"/>
        <v>1989</v>
      </c>
      <c r="B94" s="30">
        <v>0.28000000000000003</v>
      </c>
      <c r="C94" s="30">
        <f>DetailsTS14.1UK!C95/100</f>
        <v>0.4</v>
      </c>
      <c r="D94" s="30">
        <v>0.56000000000000005</v>
      </c>
      <c r="E94" s="30">
        <f t="shared" si="3"/>
        <v>0.56799999999999995</v>
      </c>
      <c r="G94" s="1">
        <v>0.28000000000000003</v>
      </c>
      <c r="H94" s="1">
        <v>0.28000000000000003</v>
      </c>
      <c r="J94" s="1">
        <f>DetailsTS14.1UK!B95/100</f>
        <v>0.4</v>
      </c>
      <c r="L94" s="1">
        <v>0.56799999999999995</v>
      </c>
      <c r="M94" s="1">
        <v>0</v>
      </c>
      <c r="O94" s="23">
        <v>0.6</v>
      </c>
    </row>
    <row r="95" spans="1:15" ht="15">
      <c r="A95" s="31">
        <f t="shared" si="4"/>
        <v>1990</v>
      </c>
      <c r="B95" s="30">
        <v>0.28000000000000003</v>
      </c>
      <c r="C95" s="30">
        <f>DetailsTS14.1UK!C96/100</f>
        <v>0.4</v>
      </c>
      <c r="D95" s="30">
        <v>0.53</v>
      </c>
      <c r="E95" s="30">
        <f t="shared" si="3"/>
        <v>0.56799999999999995</v>
      </c>
      <c r="G95" s="1">
        <v>0.28000000000000003</v>
      </c>
      <c r="H95" s="1">
        <v>0.28000000000000003</v>
      </c>
      <c r="J95" s="1">
        <f>DetailsTS14.1UK!B96/100</f>
        <v>0.4</v>
      </c>
      <c r="L95" s="1">
        <v>0.56799999999999995</v>
      </c>
      <c r="M95" s="1">
        <v>0</v>
      </c>
      <c r="O95" s="23">
        <v>0.5</v>
      </c>
    </row>
    <row r="96" spans="1:15" ht="15">
      <c r="A96" s="31">
        <f t="shared" si="4"/>
        <v>1991</v>
      </c>
      <c r="B96" s="30">
        <v>0.31</v>
      </c>
      <c r="C96" s="30">
        <f>DetailsTS14.1UK!C97/100</f>
        <v>0.4</v>
      </c>
      <c r="D96" s="30">
        <v>0.53</v>
      </c>
      <c r="E96" s="30">
        <f t="shared" si="3"/>
        <v>0.57899999999999996</v>
      </c>
      <c r="G96" s="1">
        <v>0.31</v>
      </c>
      <c r="H96" s="1">
        <v>0.31</v>
      </c>
      <c r="J96" s="1">
        <f>DetailsTS14.1UK!B97/100</f>
        <v>0.4</v>
      </c>
      <c r="L96" s="1">
        <v>0.56799999999999995</v>
      </c>
      <c r="M96" s="1">
        <v>1.0999999999999999E-2</v>
      </c>
      <c r="O96" s="23">
        <v>0.5</v>
      </c>
    </row>
    <row r="97" spans="1:15" ht="15">
      <c r="A97" s="31">
        <f t="shared" si="4"/>
        <v>1992</v>
      </c>
      <c r="B97" s="30">
        <v>0.31</v>
      </c>
      <c r="C97" s="30">
        <f>DetailsTS14.1UK!C98/100</f>
        <v>0.4</v>
      </c>
      <c r="D97" s="30">
        <v>0.53</v>
      </c>
      <c r="E97" s="30">
        <f t="shared" si="3"/>
        <v>0.57899999999999996</v>
      </c>
      <c r="G97" s="1">
        <v>0.31</v>
      </c>
      <c r="H97" s="1">
        <v>0.31</v>
      </c>
      <c r="J97" s="1">
        <f>DetailsTS14.1UK!B98/100</f>
        <v>0.4</v>
      </c>
      <c r="L97" s="1">
        <v>0.56799999999999995</v>
      </c>
      <c r="M97" s="1">
        <v>1.0999999999999999E-2</v>
      </c>
      <c r="O97" s="23">
        <v>0.5</v>
      </c>
    </row>
    <row r="98" spans="1:15" ht="15">
      <c r="A98" s="31">
        <f t="shared" si="4"/>
        <v>1993</v>
      </c>
      <c r="B98" s="30">
        <v>0.39600000000000002</v>
      </c>
      <c r="C98" s="30">
        <f>DetailsTS14.1UK!C99/100</f>
        <v>0.4</v>
      </c>
      <c r="D98" s="30">
        <v>0.53</v>
      </c>
      <c r="E98" s="30">
        <f t="shared" si="3"/>
        <v>0.59199999999999997</v>
      </c>
      <c r="G98" s="1">
        <v>0.39600000000000002</v>
      </c>
      <c r="H98" s="1">
        <v>0.39600000000000002</v>
      </c>
      <c r="J98" s="1">
        <f>DetailsTS14.1UK!B99/100</f>
        <v>0.4</v>
      </c>
      <c r="L98" s="1">
        <v>0.56799999999999995</v>
      </c>
      <c r="M98" s="1">
        <v>2.4E-2</v>
      </c>
      <c r="O98" s="23">
        <v>0.5</v>
      </c>
    </row>
    <row r="99" spans="1:15" ht="15">
      <c r="A99" s="31">
        <f t="shared" si="4"/>
        <v>1994</v>
      </c>
      <c r="B99" s="30">
        <v>0.39600000000000002</v>
      </c>
      <c r="C99" s="30">
        <f>DetailsTS14.1UK!C100/100</f>
        <v>0.4</v>
      </c>
      <c r="D99" s="30">
        <v>0.53</v>
      </c>
      <c r="E99" s="30">
        <f t="shared" si="3"/>
        <v>0.59199999999999997</v>
      </c>
      <c r="G99" s="1">
        <v>0.39600000000000002</v>
      </c>
      <c r="H99" s="1">
        <v>0.39600000000000002</v>
      </c>
      <c r="J99" s="1">
        <f>DetailsTS14.1UK!B100/100</f>
        <v>0.4</v>
      </c>
      <c r="L99" s="1">
        <v>0.56799999999999995</v>
      </c>
      <c r="M99" s="1">
        <v>2.4E-2</v>
      </c>
      <c r="O99" s="23">
        <v>0.5</v>
      </c>
    </row>
    <row r="100" spans="1:15" ht="15">
      <c r="A100" s="31">
        <f t="shared" si="4"/>
        <v>1995</v>
      </c>
      <c r="B100" s="30">
        <v>0.39600000000000002</v>
      </c>
      <c r="C100" s="30">
        <f>DetailsTS14.1UK!C101/100</f>
        <v>0.4</v>
      </c>
      <c r="D100" s="30">
        <v>0.53</v>
      </c>
      <c r="E100" s="30">
        <f t="shared" si="3"/>
        <v>0.59199999999999997</v>
      </c>
      <c r="G100" s="1">
        <v>0.39600000000000002</v>
      </c>
      <c r="H100" s="1">
        <v>0.39600000000000002</v>
      </c>
      <c r="J100" s="1">
        <f>DetailsTS14.1UK!B101/100</f>
        <v>0.4</v>
      </c>
      <c r="L100" s="1">
        <v>0.56799999999999995</v>
      </c>
      <c r="M100" s="1">
        <v>2.4E-2</v>
      </c>
      <c r="O100" s="23">
        <v>0.5</v>
      </c>
    </row>
    <row r="101" spans="1:15" ht="15">
      <c r="A101" s="31">
        <f t="shared" si="4"/>
        <v>1996</v>
      </c>
      <c r="B101" s="30">
        <v>0.39600000000000002</v>
      </c>
      <c r="C101" s="30">
        <f>DetailsTS14.1UK!C102/100</f>
        <v>0.4</v>
      </c>
      <c r="D101" s="30">
        <v>0.53</v>
      </c>
      <c r="E101" s="30">
        <f t="shared" si="3"/>
        <v>0.57900000000000007</v>
      </c>
      <c r="G101" s="1">
        <v>0.39600000000000002</v>
      </c>
      <c r="H101" s="1">
        <v>0.39600000000000002</v>
      </c>
      <c r="J101" s="1">
        <f>DetailsTS14.1UK!B102/100</f>
        <v>0.4</v>
      </c>
      <c r="L101" s="1">
        <v>0.54</v>
      </c>
      <c r="M101" s="1">
        <v>3.9E-2</v>
      </c>
      <c r="O101" s="23">
        <v>0.5</v>
      </c>
    </row>
    <row r="102" spans="1:15" ht="15">
      <c r="A102" s="31">
        <f t="shared" si="4"/>
        <v>1997</v>
      </c>
      <c r="B102" s="30">
        <v>0.39600000000000002</v>
      </c>
      <c r="C102" s="30">
        <f>DetailsTS14.1UK!C103/100</f>
        <v>0.4</v>
      </c>
      <c r="D102" s="30">
        <v>0.53</v>
      </c>
      <c r="E102" s="30">
        <f t="shared" si="3"/>
        <v>0.57900000000000007</v>
      </c>
      <c r="G102" s="1">
        <v>0.39600000000000002</v>
      </c>
      <c r="H102" s="1">
        <v>0.39600000000000002</v>
      </c>
      <c r="J102" s="1">
        <f>DetailsTS14.1UK!B103/100</f>
        <v>0.4</v>
      </c>
      <c r="L102" s="1">
        <v>0.54</v>
      </c>
      <c r="M102" s="1">
        <v>3.9E-2</v>
      </c>
      <c r="O102" s="23">
        <v>0.5</v>
      </c>
    </row>
    <row r="103" spans="1:15" ht="15">
      <c r="A103" s="31">
        <f t="shared" si="4"/>
        <v>1998</v>
      </c>
      <c r="B103" s="30">
        <v>0.39600000000000002</v>
      </c>
      <c r="C103" s="30">
        <f>DetailsTS14.1UK!C104/100</f>
        <v>0.4</v>
      </c>
      <c r="D103" s="30">
        <v>0.53</v>
      </c>
      <c r="E103" s="30">
        <f t="shared" si="3"/>
        <v>0.62</v>
      </c>
      <c r="G103" s="1">
        <v>0.39600000000000002</v>
      </c>
      <c r="H103" s="1">
        <v>0.39600000000000002</v>
      </c>
      <c r="J103" s="1">
        <f>DetailsTS14.1UK!B104/100</f>
        <v>0.4</v>
      </c>
      <c r="L103" s="1">
        <v>0.54</v>
      </c>
      <c r="M103" s="1">
        <v>0.08</v>
      </c>
      <c r="O103" s="23">
        <v>0.5</v>
      </c>
    </row>
    <row r="104" spans="1:15" ht="15">
      <c r="A104" s="31">
        <f t="shared" si="4"/>
        <v>1999</v>
      </c>
      <c r="B104" s="30">
        <v>0.39600000000000002</v>
      </c>
      <c r="C104" s="30">
        <f>DetailsTS14.1UK!C105/100</f>
        <v>0.4</v>
      </c>
      <c r="D104" s="30">
        <v>0.53</v>
      </c>
      <c r="E104" s="30">
        <f t="shared" si="3"/>
        <v>0.62</v>
      </c>
      <c r="G104" s="1">
        <v>0.39600000000000002</v>
      </c>
      <c r="H104" s="1">
        <v>0.39600000000000002</v>
      </c>
      <c r="J104" s="1">
        <f>DetailsTS14.1UK!B105/100</f>
        <v>0.4</v>
      </c>
      <c r="L104" s="1">
        <v>0.54</v>
      </c>
      <c r="M104" s="1">
        <v>0.08</v>
      </c>
      <c r="O104" s="23">
        <v>0.37</v>
      </c>
    </row>
    <row r="105" spans="1:15" ht="15">
      <c r="A105" s="31">
        <f t="shared" si="4"/>
        <v>2000</v>
      </c>
      <c r="B105" s="30">
        <v>0.39600000000000002</v>
      </c>
      <c r="C105" s="30">
        <f>DetailsTS14.1UK!C106/100</f>
        <v>0.4</v>
      </c>
      <c r="D105" s="30">
        <v>0.51</v>
      </c>
      <c r="E105" s="30">
        <f t="shared" si="3"/>
        <v>0.61249999999999993</v>
      </c>
      <c r="G105" s="1">
        <v>0.39600000000000002</v>
      </c>
      <c r="H105" s="1">
        <v>0.39600000000000002</v>
      </c>
      <c r="J105" s="1">
        <f>DetailsTS14.1UK!B106/100</f>
        <v>0.4</v>
      </c>
      <c r="L105" s="1">
        <v>0.53249999999999997</v>
      </c>
      <c r="M105" s="1">
        <v>0.08</v>
      </c>
      <c r="O105" s="23">
        <v>0.37</v>
      </c>
    </row>
    <row r="106" spans="1:15" ht="15">
      <c r="A106" s="31">
        <f t="shared" si="4"/>
        <v>2001</v>
      </c>
      <c r="B106" s="30">
        <v>0.38600000000000001</v>
      </c>
      <c r="C106" s="30">
        <f>DetailsTS14.1UK!C107/100</f>
        <v>0.4</v>
      </c>
      <c r="D106" s="30">
        <v>0.48499999999999999</v>
      </c>
      <c r="E106" s="30">
        <f t="shared" si="3"/>
        <v>0.60749999999999993</v>
      </c>
      <c r="F106" s="6"/>
      <c r="G106" s="1">
        <v>0.38600000000000001</v>
      </c>
      <c r="H106" s="1">
        <v>0.38600000000000001</v>
      </c>
      <c r="J106" s="1">
        <f>DetailsTS14.1UK!B107/100</f>
        <v>0.4</v>
      </c>
      <c r="L106" s="1">
        <v>0.52749999999999997</v>
      </c>
      <c r="M106" s="1">
        <v>0.08</v>
      </c>
      <c r="O106" s="23">
        <v>0.37</v>
      </c>
    </row>
    <row r="107" spans="1:15" ht="15">
      <c r="A107" s="31">
        <f t="shared" si="4"/>
        <v>2002</v>
      </c>
      <c r="B107" s="30">
        <v>0.38600000000000001</v>
      </c>
      <c r="C107" s="30">
        <f>DetailsTS14.1UK!C108/100</f>
        <v>0.4</v>
      </c>
      <c r="D107" s="30">
        <v>0.48499999999999999</v>
      </c>
      <c r="E107" s="30">
        <f t="shared" si="3"/>
        <v>0.57579999999999998</v>
      </c>
      <c r="G107" s="1">
        <v>0.38600000000000001</v>
      </c>
      <c r="H107" s="1">
        <v>0.38600000000000001</v>
      </c>
      <c r="J107" s="1">
        <f>DetailsTS14.1UK!B108/100</f>
        <v>0.4</v>
      </c>
      <c r="L107" s="1">
        <v>0.49580000000000002</v>
      </c>
      <c r="M107" s="1">
        <v>0.08</v>
      </c>
      <c r="O107" s="23">
        <v>0.37</v>
      </c>
    </row>
    <row r="108" spans="1:15" ht="15">
      <c r="A108" s="31">
        <f t="shared" si="4"/>
        <v>2003</v>
      </c>
      <c r="B108" s="30">
        <v>0.35</v>
      </c>
      <c r="C108" s="30">
        <f>DetailsTS14.1UK!C109/100</f>
        <v>0.4</v>
      </c>
      <c r="D108" s="30">
        <v>0.48499999999999999</v>
      </c>
      <c r="E108" s="30">
        <f t="shared" si="3"/>
        <v>0.56089999999999995</v>
      </c>
      <c r="G108" s="1">
        <v>0.35</v>
      </c>
      <c r="H108" s="1">
        <v>0.35</v>
      </c>
      <c r="J108" s="1">
        <f>DetailsTS14.1UK!B109/100</f>
        <v>0.4</v>
      </c>
      <c r="L108" s="1">
        <v>0.48089999999999999</v>
      </c>
      <c r="M108" s="1">
        <v>0.08</v>
      </c>
      <c r="O108" s="23">
        <v>0.37</v>
      </c>
    </row>
    <row r="109" spans="1:15" ht="15">
      <c r="A109" s="31">
        <f t="shared" si="4"/>
        <v>2004</v>
      </c>
      <c r="B109" s="30">
        <v>0.35</v>
      </c>
      <c r="C109" s="30">
        <f>DetailsTS14.1UK!C110/100</f>
        <v>0.4</v>
      </c>
      <c r="D109" s="30">
        <v>0.45</v>
      </c>
      <c r="E109" s="30">
        <f t="shared" si="3"/>
        <v>0.56089999999999995</v>
      </c>
      <c r="G109" s="1">
        <v>0.35</v>
      </c>
      <c r="H109" s="1">
        <v>0.35</v>
      </c>
      <c r="J109" s="1">
        <f>DetailsTS14.1UK!B110/100</f>
        <v>0.4</v>
      </c>
      <c r="L109" s="1">
        <v>0.48089999999999999</v>
      </c>
      <c r="M109" s="1">
        <v>0.08</v>
      </c>
      <c r="O109" s="23">
        <v>0.37</v>
      </c>
    </row>
    <row r="110" spans="1:15" ht="15">
      <c r="A110" s="31">
        <f t="shared" si="4"/>
        <v>2005</v>
      </c>
      <c r="B110" s="30">
        <v>0.35</v>
      </c>
      <c r="C110" s="30">
        <f>DetailsTS14.1UK!C111/100</f>
        <v>0.4</v>
      </c>
      <c r="D110" s="30">
        <v>0.42</v>
      </c>
      <c r="E110" s="30">
        <f t="shared" si="3"/>
        <v>0.56089999999999995</v>
      </c>
      <c r="G110" s="1">
        <v>0.35</v>
      </c>
      <c r="H110" s="1">
        <v>0.35</v>
      </c>
      <c r="J110" s="1">
        <f>DetailsTS14.1UK!B111/100</f>
        <v>0.4</v>
      </c>
      <c r="L110" s="1">
        <v>0.48089999999999999</v>
      </c>
      <c r="M110" s="1">
        <v>0.08</v>
      </c>
      <c r="O110" s="23">
        <v>0.37</v>
      </c>
    </row>
    <row r="111" spans="1:15" ht="15">
      <c r="A111" s="31">
        <f t="shared" si="4"/>
        <v>2006</v>
      </c>
      <c r="B111" s="30">
        <v>0.35</v>
      </c>
      <c r="C111" s="30">
        <f>DetailsTS14.1UK!C112/100</f>
        <v>0.4</v>
      </c>
      <c r="D111" s="30">
        <v>0.42</v>
      </c>
      <c r="E111" s="30">
        <f t="shared" si="3"/>
        <v>0.48000000000000004</v>
      </c>
      <c r="G111" s="1">
        <v>0.35</v>
      </c>
      <c r="H111" s="1">
        <v>0.35</v>
      </c>
      <c r="J111" s="1">
        <f>DetailsTS14.1UK!B112/100</f>
        <v>0.4</v>
      </c>
      <c r="L111" s="1">
        <v>0.4</v>
      </c>
      <c r="M111" s="1">
        <v>0.08</v>
      </c>
    </row>
    <row r="112" spans="1:15" ht="15">
      <c r="A112" s="31">
        <f t="shared" si="4"/>
        <v>2007</v>
      </c>
      <c r="B112" s="30">
        <v>0.35</v>
      </c>
      <c r="C112" s="30">
        <f>DetailsTS14.1UK!C113/100</f>
        <v>0.4</v>
      </c>
      <c r="D112" s="30">
        <v>0.45</v>
      </c>
      <c r="E112" s="30">
        <f t="shared" si="3"/>
        <v>0.48000000000000004</v>
      </c>
      <c r="G112" s="1">
        <v>0.35</v>
      </c>
      <c r="H112" s="1">
        <v>0.35</v>
      </c>
      <c r="J112" s="1">
        <f>DetailsTS14.1UK!B113/100</f>
        <v>0.4</v>
      </c>
      <c r="L112" s="1">
        <v>0.4</v>
      </c>
      <c r="M112" s="1">
        <v>0.08</v>
      </c>
    </row>
    <row r="113" spans="1:13" ht="15">
      <c r="A113" s="31">
        <f t="shared" si="4"/>
        <v>2008</v>
      </c>
      <c r="B113" s="30">
        <v>0.35</v>
      </c>
      <c r="C113" s="30">
        <f>DetailsTS14.1UK!C114/100</f>
        <v>0.4</v>
      </c>
      <c r="D113" s="30">
        <v>0.45</v>
      </c>
      <c r="E113" s="30">
        <f t="shared" si="3"/>
        <v>0.48000000000000004</v>
      </c>
      <c r="G113" s="1">
        <v>0.35</v>
      </c>
      <c r="H113" s="1">
        <v>0.35</v>
      </c>
      <c r="J113" s="1">
        <f>DetailsTS14.1UK!B114/100</f>
        <v>0.4</v>
      </c>
      <c r="L113" s="1">
        <v>0.4</v>
      </c>
      <c r="M113" s="1">
        <v>0.08</v>
      </c>
    </row>
    <row r="114" spans="1:13" ht="15">
      <c r="A114" s="31">
        <f t="shared" si="4"/>
        <v>2009</v>
      </c>
      <c r="B114" s="30">
        <v>0.35</v>
      </c>
      <c r="C114" s="30">
        <f>DetailsTS14.1UK!C115/100</f>
        <v>0.4</v>
      </c>
      <c r="D114" s="30">
        <v>0.45</v>
      </c>
      <c r="E114" s="30">
        <f t="shared" si="3"/>
        <v>0.48000000000000004</v>
      </c>
      <c r="G114" s="1">
        <v>0.35</v>
      </c>
      <c r="H114" s="1">
        <v>0.35</v>
      </c>
      <c r="J114" s="1">
        <f>DetailsTS14.1UK!B115/100</f>
        <v>0.4</v>
      </c>
      <c r="L114" s="1">
        <v>0.4</v>
      </c>
      <c r="M114" s="1">
        <v>0.08</v>
      </c>
    </row>
    <row r="115" spans="1:13" ht="15">
      <c r="A115" s="31">
        <f t="shared" si="4"/>
        <v>2010</v>
      </c>
      <c r="B115" s="30">
        <v>0.35</v>
      </c>
      <c r="C115" s="30">
        <f>DetailsTS14.1UK!C116/100</f>
        <v>0.5</v>
      </c>
      <c r="D115" s="30">
        <v>0.45</v>
      </c>
      <c r="E115" s="30">
        <f t="shared" si="3"/>
        <v>0.49</v>
      </c>
      <c r="G115" s="1">
        <v>0.35</v>
      </c>
      <c r="H115" s="1">
        <v>0.35</v>
      </c>
      <c r="J115" s="1">
        <f>DetailsTS14.1UK!B116/100</f>
        <v>0.5</v>
      </c>
      <c r="L115" s="1">
        <v>0.41</v>
      </c>
      <c r="M115" s="1">
        <v>0.08</v>
      </c>
    </row>
    <row r="116" spans="1:13" ht="15">
      <c r="A116" s="31">
        <f t="shared" si="4"/>
        <v>2011</v>
      </c>
      <c r="B116" s="30">
        <v>0.35</v>
      </c>
      <c r="C116" s="30">
        <f>DetailsTS14.1UK!C117/100</f>
        <v>0.5</v>
      </c>
      <c r="D116" s="30">
        <v>0.45</v>
      </c>
      <c r="E116" s="30">
        <f t="shared" si="3"/>
        <v>0.49</v>
      </c>
      <c r="G116" s="1">
        <v>0.35</v>
      </c>
      <c r="H116" s="1">
        <v>0.35</v>
      </c>
      <c r="J116" s="1">
        <f>DetailsTS14.1UK!B117/100</f>
        <v>0.5</v>
      </c>
      <c r="L116" s="1">
        <v>0.41</v>
      </c>
      <c r="M116" s="1">
        <v>0.08</v>
      </c>
    </row>
    <row r="117" spans="1:13" ht="15">
      <c r="A117" s="31">
        <f t="shared" si="4"/>
        <v>2012</v>
      </c>
      <c r="B117" s="30">
        <v>0.35</v>
      </c>
      <c r="C117" s="30">
        <v>0.5</v>
      </c>
      <c r="D117" s="30">
        <v>0.45</v>
      </c>
      <c r="E117" s="30">
        <f>L117+M117</f>
        <v>0.53</v>
      </c>
      <c r="G117" s="1">
        <f>B117</f>
        <v>0.35</v>
      </c>
      <c r="J117" s="1">
        <f>C117</f>
        <v>0.5</v>
      </c>
      <c r="L117" s="1">
        <v>0.45</v>
      </c>
      <c r="M117" s="1">
        <v>0.08</v>
      </c>
    </row>
    <row r="118" spans="1:13" ht="15.6" thickBot="1">
      <c r="A118" s="32">
        <v>2013</v>
      </c>
      <c r="B118" s="33">
        <v>0.39600000000000002</v>
      </c>
      <c r="C118" s="33">
        <v>0.45</v>
      </c>
      <c r="D118" s="33">
        <v>0.45</v>
      </c>
      <c r="E118" s="33">
        <f>L118+M118</f>
        <v>0.53</v>
      </c>
      <c r="G118" s="1">
        <f>B118</f>
        <v>0.39600000000000002</v>
      </c>
      <c r="J118" s="1">
        <f>C118</f>
        <v>0.45</v>
      </c>
      <c r="L118" s="1">
        <v>0.45</v>
      </c>
      <c r="M118" s="1">
        <v>0.08</v>
      </c>
    </row>
    <row r="119" spans="1:13" ht="13.8" thickTop="1">
      <c r="D119" s="3"/>
    </row>
    <row r="120" spans="1:13">
      <c r="D120" s="3"/>
    </row>
    <row r="121" spans="1:13">
      <c r="A121" s="2" t="s">
        <v>53</v>
      </c>
      <c r="B121" s="6"/>
      <c r="D121" s="3"/>
    </row>
    <row r="122" spans="1:13">
      <c r="A122" s="2" t="s">
        <v>58</v>
      </c>
      <c r="D122" s="3"/>
    </row>
    <row r="123" spans="1:13">
      <c r="A123" s="2" t="s">
        <v>54</v>
      </c>
      <c r="D123" s="3"/>
    </row>
    <row r="124" spans="1:13">
      <c r="A124" s="2" t="s">
        <v>86</v>
      </c>
      <c r="D124" s="3"/>
    </row>
    <row r="125" spans="1:13">
      <c r="D125" s="3"/>
    </row>
    <row r="126" spans="1:13">
      <c r="D126" s="3"/>
    </row>
    <row r="127" spans="1:13">
      <c r="D127" s="3"/>
    </row>
    <row r="128" spans="1:13">
      <c r="D128" s="3"/>
    </row>
    <row r="129" spans="4:4">
      <c r="D129" s="3"/>
    </row>
    <row r="130" spans="4:4">
      <c r="D130" s="3"/>
    </row>
    <row r="131" spans="4:4">
      <c r="D131" s="3"/>
    </row>
    <row r="132" spans="4:4">
      <c r="D132" s="3"/>
    </row>
    <row r="133" spans="4:4">
      <c r="D133" s="3"/>
    </row>
    <row r="134" spans="4:4">
      <c r="D134" s="3"/>
    </row>
    <row r="135" spans="4:4">
      <c r="D135" s="3"/>
    </row>
    <row r="136" spans="4:4">
      <c r="D136" s="3"/>
    </row>
    <row r="137" spans="4:4">
      <c r="D137" s="3"/>
    </row>
    <row r="138" spans="4:4">
      <c r="D138" s="3"/>
    </row>
    <row r="139" spans="4:4">
      <c r="D139" s="3"/>
    </row>
    <row r="140" spans="4:4">
      <c r="D140" s="3"/>
    </row>
    <row r="141" spans="4:4">
      <c r="D141" s="3"/>
    </row>
    <row r="142" spans="4:4">
      <c r="D142" s="3"/>
    </row>
    <row r="143" spans="4:4">
      <c r="D143" s="3"/>
    </row>
    <row r="144" spans="4:4">
      <c r="D144" s="3"/>
    </row>
    <row r="145" spans="4:4">
      <c r="D145" s="3"/>
    </row>
    <row r="146" spans="4:4">
      <c r="D146" s="3"/>
    </row>
    <row r="147" spans="4:4">
      <c r="D147" s="3"/>
    </row>
    <row r="148" spans="4:4">
      <c r="D148" s="3"/>
    </row>
    <row r="149" spans="4:4">
      <c r="D149" s="3"/>
    </row>
    <row r="150" spans="4:4">
      <c r="D150" s="3"/>
    </row>
    <row r="151" spans="4:4">
      <c r="D151" s="3"/>
    </row>
    <row r="152" spans="4:4">
      <c r="D152" s="3"/>
    </row>
    <row r="153" spans="4:4">
      <c r="D153" s="3"/>
    </row>
    <row r="154" spans="4:4">
      <c r="D154" s="3"/>
    </row>
    <row r="155" spans="4:4">
      <c r="D155" s="3"/>
    </row>
    <row r="156" spans="4:4">
      <c r="D156" s="3"/>
    </row>
    <row r="157" spans="4:4">
      <c r="D157" s="3"/>
    </row>
    <row r="158" spans="4:4">
      <c r="D158" s="3"/>
    </row>
    <row r="159" spans="4:4">
      <c r="D159" s="3"/>
    </row>
    <row r="160" spans="4:4">
      <c r="D160" s="3"/>
    </row>
    <row r="161" spans="4:4">
      <c r="D161" s="3"/>
    </row>
    <row r="162" spans="4:4">
      <c r="D162" s="3"/>
    </row>
    <row r="163" spans="4:4">
      <c r="D163" s="3"/>
    </row>
    <row r="164" spans="4:4">
      <c r="D164" s="3"/>
    </row>
    <row r="165" spans="4:4">
      <c r="D165" s="3"/>
    </row>
    <row r="166" spans="4:4">
      <c r="D166" s="3"/>
    </row>
    <row r="167" spans="4:4">
      <c r="D167" s="3"/>
    </row>
    <row r="168" spans="4:4">
      <c r="D168" s="3"/>
    </row>
    <row r="169" spans="4:4">
      <c r="D169" s="3"/>
    </row>
    <row r="170" spans="4:4">
      <c r="D170" s="3"/>
    </row>
    <row r="171" spans="4:4">
      <c r="D171" s="3"/>
    </row>
    <row r="172" spans="4:4">
      <c r="D172" s="3"/>
    </row>
    <row r="173" spans="4:4">
      <c r="D173" s="3"/>
    </row>
  </sheetData>
  <mergeCells count="1">
    <mergeCell ref="A3:E3"/>
  </mergeCells>
  <phoneticPr fontId="2" type="noConversion"/>
  <printOptions horizontalCentered="1" verticalCentered="1"/>
  <pageMargins left="0.78740157480314965" right="0.78740157480314965" top="0.98425196850393704" bottom="0.98425196850393704" header="0.51181102362204722" footer="0.51181102362204722"/>
  <pageSetup paperSize="9" scale="78" fitToHeight="2"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enableFormatConditionsCalculation="0">
    <pageSetUpPr fitToPage="1"/>
  </sheetPr>
  <dimension ref="A2:F173"/>
  <sheetViews>
    <sheetView workbookViewId="0">
      <pane xSplit="1" ySplit="4" topLeftCell="B105" activePane="bottomRight" state="frozen"/>
      <selection pane="topRight" activeCell="B1" sqref="B1"/>
      <selection pane="bottomLeft" activeCell="A10" sqref="A10"/>
      <selection pane="bottomRight" activeCell="A3" sqref="A3:E118"/>
    </sheetView>
  </sheetViews>
  <sheetFormatPr baseColWidth="10" defaultRowHeight="13.2"/>
  <cols>
    <col min="1" max="5" width="20.88671875" customWidth="1"/>
  </cols>
  <sheetData>
    <row r="2" spans="1:5" ht="13.8" thickBot="1">
      <c r="B2" s="4"/>
      <c r="C2" s="4"/>
      <c r="D2" s="4"/>
      <c r="E2" s="4"/>
    </row>
    <row r="3" spans="1:5" ht="60" customHeight="1" thickTop="1" thickBot="1">
      <c r="A3" s="36" t="s">
        <v>89</v>
      </c>
      <c r="B3" s="37"/>
      <c r="C3" s="37"/>
      <c r="D3" s="37"/>
      <c r="E3" s="38"/>
    </row>
    <row r="4" spans="1:5" ht="69.900000000000006" customHeight="1" thickTop="1" thickBot="1">
      <c r="A4" s="27"/>
      <c r="B4" s="35" t="s">
        <v>0</v>
      </c>
      <c r="C4" s="35" t="s">
        <v>1</v>
      </c>
      <c r="D4" s="35" t="s">
        <v>88</v>
      </c>
      <c r="E4" s="35" t="s">
        <v>2</v>
      </c>
    </row>
    <row r="5" spans="1:5" ht="15.6" thickTop="1">
      <c r="A5" s="28">
        <v>1900</v>
      </c>
      <c r="B5" s="29">
        <v>0</v>
      </c>
      <c r="C5" s="29">
        <f>DetailsTS14.2UK!B20/100</f>
        <v>0.08</v>
      </c>
      <c r="D5" s="29">
        <v>0</v>
      </c>
      <c r="E5" s="29">
        <v>0.02</v>
      </c>
    </row>
    <row r="6" spans="1:5" ht="15">
      <c r="A6" s="31">
        <f>A5+1</f>
        <v>1901</v>
      </c>
      <c r="B6" s="30">
        <v>0</v>
      </c>
      <c r="C6" s="30">
        <f>DetailsTS14.2UK!B21/100</f>
        <v>0.08</v>
      </c>
      <c r="D6" s="30">
        <v>0</v>
      </c>
      <c r="E6" s="30">
        <v>0.05</v>
      </c>
    </row>
    <row r="7" spans="1:5" ht="15">
      <c r="A7" s="31">
        <f t="shared" ref="A7:A70" si="0">A6+1</f>
        <v>1902</v>
      </c>
      <c r="B7" s="30">
        <v>0</v>
      </c>
      <c r="C7" s="30">
        <f>DetailsTS14.2UK!B22/100</f>
        <v>0.08</v>
      </c>
      <c r="D7" s="30">
        <v>0</v>
      </c>
      <c r="E7" s="30">
        <v>0.05</v>
      </c>
    </row>
    <row r="8" spans="1:5" ht="15">
      <c r="A8" s="31">
        <f t="shared" si="0"/>
        <v>1903</v>
      </c>
      <c r="B8" s="30">
        <v>0</v>
      </c>
      <c r="C8" s="30">
        <f>DetailsTS14.2UK!B23/100</f>
        <v>0.08</v>
      </c>
      <c r="D8" s="30">
        <v>0</v>
      </c>
      <c r="E8" s="30">
        <v>0.05</v>
      </c>
    </row>
    <row r="9" spans="1:5" ht="15">
      <c r="A9" s="31">
        <f t="shared" si="0"/>
        <v>1904</v>
      </c>
      <c r="B9" s="30">
        <v>0</v>
      </c>
      <c r="C9" s="30">
        <f>DetailsTS14.2UK!B24/100</f>
        <v>0.08</v>
      </c>
      <c r="D9" s="30">
        <v>0</v>
      </c>
      <c r="E9" s="30">
        <v>0.05</v>
      </c>
    </row>
    <row r="10" spans="1:5" ht="15">
      <c r="A10" s="31">
        <f t="shared" si="0"/>
        <v>1905</v>
      </c>
      <c r="B10" s="30">
        <v>0</v>
      </c>
      <c r="C10" s="30">
        <f>DetailsTS14.2UK!B25/100</f>
        <v>0.08</v>
      </c>
      <c r="D10" s="30">
        <v>0</v>
      </c>
      <c r="E10" s="30">
        <v>0.05</v>
      </c>
    </row>
    <row r="11" spans="1:5" ht="15">
      <c r="A11" s="31">
        <f t="shared" si="0"/>
        <v>1906</v>
      </c>
      <c r="B11" s="30">
        <v>0</v>
      </c>
      <c r="C11" s="30">
        <f>DetailsTS14.2UK!B26/100</f>
        <v>0.08</v>
      </c>
      <c r="D11" s="30">
        <v>0</v>
      </c>
      <c r="E11" s="30">
        <v>0.05</v>
      </c>
    </row>
    <row r="12" spans="1:5" ht="15">
      <c r="A12" s="31">
        <f t="shared" si="0"/>
        <v>1907</v>
      </c>
      <c r="B12" s="30">
        <v>0</v>
      </c>
      <c r="C12" s="30">
        <f>DetailsTS14.2UK!B27/100</f>
        <v>0.15</v>
      </c>
      <c r="D12" s="30">
        <v>0</v>
      </c>
      <c r="E12" s="30">
        <v>0.05</v>
      </c>
    </row>
    <row r="13" spans="1:5" ht="15">
      <c r="A13" s="31">
        <f t="shared" si="0"/>
        <v>1908</v>
      </c>
      <c r="B13" s="30">
        <v>0</v>
      </c>
      <c r="C13" s="30">
        <f>DetailsTS14.2UK!B28/100</f>
        <v>0.15</v>
      </c>
      <c r="D13" s="30">
        <v>0</v>
      </c>
      <c r="E13" s="30">
        <v>0.05</v>
      </c>
    </row>
    <row r="14" spans="1:5" ht="15">
      <c r="A14" s="31">
        <f t="shared" si="0"/>
        <v>1909</v>
      </c>
      <c r="B14" s="30">
        <v>0</v>
      </c>
      <c r="C14" s="30">
        <f>DetailsTS14.2UK!B29/100</f>
        <v>0.15</v>
      </c>
      <c r="D14" s="30">
        <v>0</v>
      </c>
      <c r="E14" s="30">
        <v>0.05</v>
      </c>
    </row>
    <row r="15" spans="1:5" ht="15">
      <c r="A15" s="31">
        <f t="shared" si="0"/>
        <v>1910</v>
      </c>
      <c r="B15" s="30">
        <v>0</v>
      </c>
      <c r="C15" s="30">
        <f>DetailsTS14.2UK!B30/100</f>
        <v>0.15</v>
      </c>
      <c r="D15" s="30">
        <v>0</v>
      </c>
      <c r="E15" s="30">
        <v>6.5000000000000002E-2</v>
      </c>
    </row>
    <row r="16" spans="1:5" ht="15">
      <c r="A16" s="31">
        <f t="shared" si="0"/>
        <v>1911</v>
      </c>
      <c r="B16" s="30">
        <v>0</v>
      </c>
      <c r="C16" s="30">
        <f>DetailsTS14.2UK!B31/100</f>
        <v>0.15</v>
      </c>
      <c r="D16" s="30">
        <v>0</v>
      </c>
      <c r="E16" s="30">
        <v>6.5000000000000002E-2</v>
      </c>
    </row>
    <row r="17" spans="1:5" ht="15">
      <c r="A17" s="31">
        <f t="shared" si="0"/>
        <v>1912</v>
      </c>
      <c r="B17" s="30">
        <v>0</v>
      </c>
      <c r="C17" s="30">
        <f>DetailsTS14.2UK!B32/100</f>
        <v>0.15</v>
      </c>
      <c r="D17" s="30">
        <v>0</v>
      </c>
      <c r="E17" s="30">
        <v>6.5000000000000002E-2</v>
      </c>
    </row>
    <row r="18" spans="1:5" ht="15">
      <c r="A18" s="31">
        <f t="shared" si="0"/>
        <v>1913</v>
      </c>
      <c r="B18" s="30">
        <v>0</v>
      </c>
      <c r="C18" s="30">
        <f>DetailsTS14.2UK!B33/100</f>
        <v>0.15</v>
      </c>
      <c r="D18" s="30">
        <v>0</v>
      </c>
      <c r="E18" s="30">
        <v>6.5000000000000002E-2</v>
      </c>
    </row>
    <row r="19" spans="1:5" ht="15">
      <c r="A19" s="31">
        <f t="shared" si="0"/>
        <v>1914</v>
      </c>
      <c r="B19" s="30">
        <v>0</v>
      </c>
      <c r="C19" s="30">
        <f>DetailsTS14.2UK!B34/100</f>
        <v>0.2</v>
      </c>
      <c r="D19" s="30">
        <v>0</v>
      </c>
      <c r="E19" s="30">
        <v>6.5000000000000002E-2</v>
      </c>
    </row>
    <row r="20" spans="1:5" ht="15">
      <c r="A20" s="31">
        <f t="shared" si="0"/>
        <v>1915</v>
      </c>
      <c r="B20" s="30">
        <v>0</v>
      </c>
      <c r="C20" s="30">
        <f>DetailsTS14.2UK!B35/100</f>
        <v>0.2</v>
      </c>
      <c r="D20" s="30">
        <v>0</v>
      </c>
      <c r="E20" s="30">
        <v>6.5000000000000002E-2</v>
      </c>
    </row>
    <row r="21" spans="1:5" ht="15">
      <c r="A21" s="31">
        <f t="shared" si="0"/>
        <v>1916</v>
      </c>
      <c r="B21" s="30">
        <v>0.1</v>
      </c>
      <c r="C21" s="30">
        <f>DetailsTS14.2UK!B36/100</f>
        <v>0.2</v>
      </c>
      <c r="D21" s="30">
        <v>0</v>
      </c>
      <c r="E21" s="30">
        <v>6.5000000000000002E-2</v>
      </c>
    </row>
    <row r="22" spans="1:5" ht="15">
      <c r="A22" s="31">
        <f t="shared" si="0"/>
        <v>1917</v>
      </c>
      <c r="B22" s="30">
        <v>0.16667000000000001</v>
      </c>
      <c r="C22" s="30">
        <f>DetailsTS14.2UK!B37/100</f>
        <v>0.2</v>
      </c>
      <c r="D22" s="30">
        <v>0</v>
      </c>
      <c r="E22" s="30">
        <v>0.18</v>
      </c>
    </row>
    <row r="23" spans="1:5" ht="15">
      <c r="A23" s="31">
        <f t="shared" si="0"/>
        <v>1918</v>
      </c>
      <c r="B23" s="30">
        <v>0.25</v>
      </c>
      <c r="C23" s="30">
        <f>DetailsTS14.2UK!B38/100</f>
        <v>0.2</v>
      </c>
      <c r="D23" s="30">
        <v>0</v>
      </c>
      <c r="E23" s="30">
        <v>0.18</v>
      </c>
    </row>
    <row r="24" spans="1:5" ht="15">
      <c r="A24" s="31">
        <f t="shared" si="0"/>
        <v>1919</v>
      </c>
      <c r="B24" s="30">
        <v>0.25</v>
      </c>
      <c r="C24" s="30">
        <f>DetailsTS14.2UK!B39/100</f>
        <v>0.4</v>
      </c>
      <c r="D24" s="30">
        <v>0.35</v>
      </c>
      <c r="E24" s="30">
        <v>0.18</v>
      </c>
    </row>
    <row r="25" spans="1:5" ht="15">
      <c r="A25" s="31">
        <f t="shared" si="0"/>
        <v>1920</v>
      </c>
      <c r="B25" s="30">
        <v>0.25</v>
      </c>
      <c r="C25" s="30">
        <f>DetailsTS14.2UK!B40/100</f>
        <v>0.4</v>
      </c>
      <c r="D25" s="30">
        <v>0.35</v>
      </c>
      <c r="E25" s="30">
        <v>0.28999999999999998</v>
      </c>
    </row>
    <row r="26" spans="1:5" ht="15">
      <c r="A26" s="31">
        <f t="shared" si="0"/>
        <v>1921</v>
      </c>
      <c r="B26" s="30">
        <v>0.25</v>
      </c>
      <c r="C26" s="30">
        <f>DetailsTS14.2UK!B41/100</f>
        <v>0.4</v>
      </c>
      <c r="D26" s="30">
        <v>0.35</v>
      </c>
      <c r="E26" s="30">
        <v>0.28999999999999998</v>
      </c>
    </row>
    <row r="27" spans="1:5" ht="15">
      <c r="A27" s="31">
        <f t="shared" si="0"/>
        <v>1922</v>
      </c>
      <c r="B27" s="30">
        <v>0.25</v>
      </c>
      <c r="C27" s="30">
        <f>DetailsTS14.2UK!B42/100</f>
        <v>0.4</v>
      </c>
      <c r="D27" s="30">
        <v>0.15</v>
      </c>
      <c r="E27" s="30">
        <v>0.28999999999999998</v>
      </c>
    </row>
    <row r="28" spans="1:5" ht="15">
      <c r="A28" s="31">
        <f t="shared" si="0"/>
        <v>1923</v>
      </c>
      <c r="B28" s="30">
        <v>0.25</v>
      </c>
      <c r="C28" s="30">
        <f>DetailsTS14.2UK!B43/100</f>
        <v>0.4</v>
      </c>
      <c r="D28" s="30">
        <v>0.15</v>
      </c>
      <c r="E28" s="30">
        <v>0.28999999999999998</v>
      </c>
    </row>
    <row r="29" spans="1:5" ht="15">
      <c r="A29" s="31">
        <f t="shared" si="0"/>
        <v>1924</v>
      </c>
      <c r="B29" s="30">
        <v>0.33750000000000002</v>
      </c>
      <c r="C29" s="30">
        <f>DetailsTS14.2UK!B44/100</f>
        <v>0.4</v>
      </c>
      <c r="D29" s="30">
        <v>0.15</v>
      </c>
      <c r="E29" s="30">
        <v>0.28999999999999998</v>
      </c>
    </row>
    <row r="30" spans="1:5" ht="15">
      <c r="A30" s="31">
        <f t="shared" si="0"/>
        <v>1925</v>
      </c>
      <c r="B30" s="30">
        <v>0.4</v>
      </c>
      <c r="C30" s="30">
        <f>DetailsTS14.2UK!B45/100</f>
        <v>0.4</v>
      </c>
      <c r="D30" s="30">
        <v>0.15</v>
      </c>
      <c r="E30" s="30">
        <v>0.28999999999999998</v>
      </c>
    </row>
    <row r="31" spans="1:5" ht="15">
      <c r="A31" s="31">
        <f t="shared" si="0"/>
        <v>1926</v>
      </c>
      <c r="B31" s="30">
        <v>0.23330000000000001</v>
      </c>
      <c r="C31" s="30">
        <f>DetailsTS14.2UK!B46/100</f>
        <v>0.4</v>
      </c>
      <c r="D31" s="30">
        <v>0.15</v>
      </c>
      <c r="E31" s="30">
        <v>0.28999999999999998</v>
      </c>
    </row>
    <row r="32" spans="1:5" ht="15">
      <c r="A32" s="31">
        <f t="shared" si="0"/>
        <v>1927</v>
      </c>
      <c r="B32" s="30">
        <v>0.2</v>
      </c>
      <c r="C32" s="30">
        <f>DetailsTS14.2UK!B47/100</f>
        <v>0.4</v>
      </c>
      <c r="D32" s="30">
        <v>0.15</v>
      </c>
      <c r="E32" s="30">
        <v>0.25</v>
      </c>
    </row>
    <row r="33" spans="1:6" ht="15">
      <c r="A33" s="31">
        <f t="shared" si="0"/>
        <v>1928</v>
      </c>
      <c r="B33" s="30">
        <v>0.2</v>
      </c>
      <c r="C33" s="30">
        <f>DetailsTS14.2UK!B48/100</f>
        <v>0.4</v>
      </c>
      <c r="D33" s="30">
        <v>0.15</v>
      </c>
      <c r="E33" s="30">
        <v>0.25</v>
      </c>
    </row>
    <row r="34" spans="1:6" ht="15">
      <c r="A34" s="31">
        <f t="shared" si="0"/>
        <v>1929</v>
      </c>
      <c r="B34" s="30">
        <v>0.2</v>
      </c>
      <c r="C34" s="30">
        <f>DetailsTS14.2UK!B49/100</f>
        <v>0.4</v>
      </c>
      <c r="D34" s="30">
        <v>0.15</v>
      </c>
      <c r="E34" s="30">
        <v>0.25</v>
      </c>
    </row>
    <row r="35" spans="1:6" ht="15">
      <c r="A35" s="31">
        <f t="shared" si="0"/>
        <v>1930</v>
      </c>
      <c r="B35" s="30">
        <v>0.2</v>
      </c>
      <c r="C35" s="30">
        <f>DetailsTS14.2UK!B50/100</f>
        <v>0.5</v>
      </c>
      <c r="D35" s="30">
        <v>0.15</v>
      </c>
      <c r="E35" s="30">
        <v>0.25</v>
      </c>
    </row>
    <row r="36" spans="1:6" ht="15">
      <c r="A36" s="31">
        <f t="shared" si="0"/>
        <v>1931</v>
      </c>
      <c r="B36" s="30">
        <v>0.2</v>
      </c>
      <c r="C36" s="30">
        <f>DetailsTS14.2UK!B51/100</f>
        <v>0.5</v>
      </c>
      <c r="D36" s="30">
        <v>0.15</v>
      </c>
      <c r="E36" s="30">
        <v>0.25</v>
      </c>
    </row>
    <row r="37" spans="1:6" ht="15">
      <c r="A37" s="31">
        <f t="shared" si="0"/>
        <v>1932</v>
      </c>
      <c r="B37" s="30">
        <v>0.34583000000000003</v>
      </c>
      <c r="C37" s="30">
        <f>DetailsTS14.2UK!B52/100</f>
        <v>0.5</v>
      </c>
      <c r="D37" s="30">
        <v>0.15</v>
      </c>
      <c r="E37" s="30">
        <v>0.25</v>
      </c>
      <c r="F37" s="6"/>
    </row>
    <row r="38" spans="1:6" ht="15">
      <c r="A38" s="31">
        <f t="shared" si="0"/>
        <v>1933</v>
      </c>
      <c r="B38" s="30">
        <v>0.45</v>
      </c>
      <c r="C38" s="30">
        <f>DetailsTS14.2UK!B53/100</f>
        <v>0.5</v>
      </c>
      <c r="D38" s="30">
        <v>0.15</v>
      </c>
      <c r="E38" s="30">
        <v>0.25</v>
      </c>
    </row>
    <row r="39" spans="1:6" ht="15">
      <c r="A39" s="31">
        <f t="shared" si="0"/>
        <v>1934</v>
      </c>
      <c r="B39" s="30">
        <v>0.54583000000000004</v>
      </c>
      <c r="C39" s="30">
        <f>DetailsTS14.2UK!B54/100</f>
        <v>0.5</v>
      </c>
      <c r="D39" s="30">
        <v>0.15</v>
      </c>
      <c r="E39" s="30">
        <v>0.25</v>
      </c>
    </row>
    <row r="40" spans="1:6" ht="15">
      <c r="A40" s="31">
        <f t="shared" si="0"/>
        <v>1935</v>
      </c>
      <c r="B40" s="30">
        <v>0.63332999999999995</v>
      </c>
      <c r="C40" s="30">
        <f>DetailsTS14.2UK!B55/100</f>
        <v>0.5</v>
      </c>
      <c r="D40" s="30">
        <v>0.15</v>
      </c>
      <c r="E40" s="30">
        <v>0.25</v>
      </c>
    </row>
    <row r="41" spans="1:6" ht="15">
      <c r="A41" s="31">
        <f t="shared" si="0"/>
        <v>1936</v>
      </c>
      <c r="B41" s="30">
        <v>0.7</v>
      </c>
      <c r="C41" s="30">
        <f>DetailsTS14.2UK!B56/100</f>
        <v>0.5</v>
      </c>
      <c r="D41" s="30">
        <v>0.15</v>
      </c>
      <c r="E41" s="30">
        <v>0.25</v>
      </c>
    </row>
    <row r="42" spans="1:6" ht="15">
      <c r="A42" s="31">
        <f t="shared" si="0"/>
        <v>1937</v>
      </c>
      <c r="B42" s="30">
        <v>0.7</v>
      </c>
      <c r="C42" s="30">
        <f>DetailsTS14.2UK!B57/100</f>
        <v>0.5</v>
      </c>
      <c r="D42" s="30">
        <v>0.15</v>
      </c>
      <c r="E42" s="30">
        <v>0.25</v>
      </c>
    </row>
    <row r="43" spans="1:6" ht="15">
      <c r="A43" s="31">
        <f t="shared" si="0"/>
        <v>1938</v>
      </c>
      <c r="B43" s="30">
        <v>0.7</v>
      </c>
      <c r="C43" s="30">
        <f>DetailsTS14.2UK!B58/100</f>
        <v>0.5</v>
      </c>
      <c r="D43" s="30">
        <v>0.15</v>
      </c>
      <c r="E43" s="30">
        <v>0.25</v>
      </c>
    </row>
    <row r="44" spans="1:6" ht="15">
      <c r="A44" s="31">
        <f t="shared" si="0"/>
        <v>1939</v>
      </c>
      <c r="B44" s="30">
        <v>0.7</v>
      </c>
      <c r="C44" s="30">
        <f>DetailsTS14.2UK!B59/100</f>
        <v>0.55000000000000004</v>
      </c>
      <c r="D44" s="30">
        <v>0.15</v>
      </c>
      <c r="E44" s="30">
        <v>0.25</v>
      </c>
    </row>
    <row r="45" spans="1:6" ht="15">
      <c r="A45" s="31">
        <f t="shared" si="0"/>
        <v>1940</v>
      </c>
      <c r="B45" s="30">
        <v>0.73499999999999999</v>
      </c>
      <c r="C45" s="30">
        <f>DetailsTS14.2UK!B60/100</f>
        <v>0.65</v>
      </c>
      <c r="D45" s="30">
        <v>0.15</v>
      </c>
      <c r="E45" s="30">
        <v>0.25</v>
      </c>
    </row>
    <row r="46" spans="1:6" ht="15">
      <c r="A46" s="31">
        <f t="shared" si="0"/>
        <v>1941</v>
      </c>
      <c r="B46" s="30">
        <v>0.77</v>
      </c>
      <c r="C46" s="30">
        <f>DetailsTS14.2UK!B61/100</f>
        <v>0.65</v>
      </c>
      <c r="D46" s="30">
        <v>0.15</v>
      </c>
      <c r="E46" s="30">
        <v>0.25</v>
      </c>
    </row>
    <row r="47" spans="1:6" ht="15">
      <c r="A47" s="31">
        <f t="shared" si="0"/>
        <v>1942</v>
      </c>
      <c r="B47" s="30">
        <v>0.77</v>
      </c>
      <c r="C47" s="30">
        <f>DetailsTS14.2UK!B62/100</f>
        <v>0.65</v>
      </c>
      <c r="D47" s="30">
        <v>0.15</v>
      </c>
      <c r="E47" s="30">
        <v>0.25</v>
      </c>
    </row>
    <row r="48" spans="1:6" ht="15">
      <c r="A48" s="31">
        <f t="shared" si="0"/>
        <v>1943</v>
      </c>
      <c r="B48" s="30">
        <v>0.77</v>
      </c>
      <c r="C48" s="30">
        <f>DetailsTS14.2UK!B63/100</f>
        <v>0.65</v>
      </c>
      <c r="D48" s="30">
        <v>0.15</v>
      </c>
      <c r="E48" s="30">
        <v>0.25</v>
      </c>
    </row>
    <row r="49" spans="1:5" ht="15">
      <c r="A49" s="31">
        <f t="shared" si="0"/>
        <v>1944</v>
      </c>
      <c r="B49" s="30">
        <v>0.77</v>
      </c>
      <c r="C49" s="30">
        <f>DetailsTS14.2UK!B64/100</f>
        <v>0.65</v>
      </c>
      <c r="D49" s="30">
        <v>0.15</v>
      </c>
      <c r="E49" s="30">
        <v>0.25</v>
      </c>
    </row>
    <row r="50" spans="1:5" ht="15">
      <c r="A50" s="31">
        <f t="shared" si="0"/>
        <v>1945</v>
      </c>
      <c r="B50" s="30">
        <v>0.77</v>
      </c>
      <c r="C50" s="30">
        <f>DetailsTS14.2UK!B65/100</f>
        <v>0.65</v>
      </c>
      <c r="D50" s="30">
        <v>0.15</v>
      </c>
      <c r="E50" s="30">
        <v>0.25</v>
      </c>
    </row>
    <row r="51" spans="1:5" ht="15">
      <c r="A51" s="31">
        <f t="shared" si="0"/>
        <v>1946</v>
      </c>
      <c r="B51" s="30">
        <v>0.77</v>
      </c>
      <c r="C51" s="30">
        <f>DetailsTS14.2UK!B66/100</f>
        <v>0.75</v>
      </c>
      <c r="D51" s="30">
        <v>0.6</v>
      </c>
      <c r="E51" s="30">
        <v>0.25</v>
      </c>
    </row>
    <row r="52" spans="1:5" ht="15">
      <c r="A52" s="31">
        <f t="shared" si="0"/>
        <v>1947</v>
      </c>
      <c r="B52" s="30">
        <v>0.77</v>
      </c>
      <c r="C52" s="30">
        <f>DetailsTS14.2UK!B67/100</f>
        <v>0.75</v>
      </c>
      <c r="D52" s="30">
        <v>0.6</v>
      </c>
      <c r="E52" s="30">
        <v>0.25</v>
      </c>
    </row>
    <row r="53" spans="1:5" ht="15">
      <c r="A53" s="31">
        <f t="shared" si="0"/>
        <v>1948</v>
      </c>
      <c r="B53" s="30">
        <v>0.77</v>
      </c>
      <c r="C53" s="30">
        <f>DetailsTS14.2UK!B68/100</f>
        <v>0.75</v>
      </c>
      <c r="D53" s="30">
        <v>0.6</v>
      </c>
      <c r="E53" s="30">
        <v>0.25</v>
      </c>
    </row>
    <row r="54" spans="1:5" ht="15">
      <c r="A54" s="31">
        <f t="shared" si="0"/>
        <v>1949</v>
      </c>
      <c r="B54" s="30">
        <v>0.77</v>
      </c>
      <c r="C54" s="30">
        <f>DetailsTS14.2UK!B69/100</f>
        <v>0.8</v>
      </c>
      <c r="D54" s="30">
        <v>0.38</v>
      </c>
      <c r="E54" s="30">
        <v>0.25</v>
      </c>
    </row>
    <row r="55" spans="1:5" ht="15">
      <c r="A55" s="31">
        <f t="shared" si="0"/>
        <v>1950</v>
      </c>
      <c r="B55" s="30">
        <v>0.77</v>
      </c>
      <c r="C55" s="30">
        <f>DetailsTS14.2UK!B70/100</f>
        <v>0.8</v>
      </c>
      <c r="D55" s="30">
        <v>0.38</v>
      </c>
      <c r="E55" s="30">
        <v>0.25</v>
      </c>
    </row>
    <row r="56" spans="1:5" ht="15">
      <c r="A56" s="31">
        <f t="shared" si="0"/>
        <v>1951</v>
      </c>
      <c r="B56" s="30">
        <v>0.77</v>
      </c>
      <c r="C56" s="30">
        <f>DetailsTS14.2UK!B71/100</f>
        <v>0.8</v>
      </c>
      <c r="D56" s="30">
        <v>0.38</v>
      </c>
      <c r="E56" s="30">
        <v>0.25</v>
      </c>
    </row>
    <row r="57" spans="1:5" ht="15">
      <c r="A57" s="31">
        <f t="shared" si="0"/>
        <v>1952</v>
      </c>
      <c r="B57" s="30">
        <v>0.77</v>
      </c>
      <c r="C57" s="30">
        <f>DetailsTS14.2UK!B72/100</f>
        <v>0.8</v>
      </c>
      <c r="D57" s="30">
        <v>0.38</v>
      </c>
      <c r="E57" s="30">
        <v>0.25</v>
      </c>
    </row>
    <row r="58" spans="1:5" ht="15">
      <c r="A58" s="31">
        <f t="shared" si="0"/>
        <v>1953</v>
      </c>
      <c r="B58" s="30">
        <v>0.77</v>
      </c>
      <c r="C58" s="30">
        <f>DetailsTS14.2UK!B73/100</f>
        <v>0.8</v>
      </c>
      <c r="D58" s="30">
        <v>0.38</v>
      </c>
      <c r="E58" s="30">
        <v>0.25</v>
      </c>
    </row>
    <row r="59" spans="1:5" ht="15">
      <c r="A59" s="31">
        <f t="shared" si="0"/>
        <v>1954</v>
      </c>
      <c r="B59" s="30">
        <v>0.77</v>
      </c>
      <c r="C59" s="30">
        <f>DetailsTS14.2UK!B74/100</f>
        <v>0.8</v>
      </c>
      <c r="D59" s="30">
        <v>0.15</v>
      </c>
      <c r="E59" s="30">
        <v>0.25</v>
      </c>
    </row>
    <row r="60" spans="1:5" ht="15">
      <c r="A60" s="31">
        <f t="shared" si="0"/>
        <v>1955</v>
      </c>
      <c r="B60" s="30">
        <v>0.77</v>
      </c>
      <c r="C60" s="30">
        <f>DetailsTS14.2UK!B75/100</f>
        <v>0.8</v>
      </c>
      <c r="D60" s="30">
        <v>0.15</v>
      </c>
      <c r="E60" s="30">
        <v>0.25</v>
      </c>
    </row>
    <row r="61" spans="1:5" ht="15">
      <c r="A61" s="31">
        <f t="shared" si="0"/>
        <v>1956</v>
      </c>
      <c r="B61" s="30">
        <v>0.77</v>
      </c>
      <c r="C61" s="30">
        <f>DetailsTS14.2UK!B76/100</f>
        <v>0.8</v>
      </c>
      <c r="D61" s="30">
        <v>0.15</v>
      </c>
      <c r="E61" s="30">
        <v>0.25</v>
      </c>
    </row>
    <row r="62" spans="1:5" ht="15">
      <c r="A62" s="31">
        <f t="shared" si="0"/>
        <v>1957</v>
      </c>
      <c r="B62" s="30">
        <v>0.77</v>
      </c>
      <c r="C62" s="30">
        <f>DetailsTS14.2UK!B77/100</f>
        <v>0.8</v>
      </c>
      <c r="D62" s="30">
        <v>0.15</v>
      </c>
      <c r="E62" s="30">
        <v>0.25</v>
      </c>
    </row>
    <row r="63" spans="1:5" ht="15">
      <c r="A63" s="31">
        <f t="shared" si="0"/>
        <v>1958</v>
      </c>
      <c r="B63" s="30">
        <v>0.77</v>
      </c>
      <c r="C63" s="30">
        <f>DetailsTS14.2UK!B78/100</f>
        <v>0.8</v>
      </c>
      <c r="D63" s="30">
        <v>0.15</v>
      </c>
      <c r="E63" s="30">
        <v>0.25</v>
      </c>
    </row>
    <row r="64" spans="1:5" ht="15">
      <c r="A64" s="31">
        <f t="shared" si="0"/>
        <v>1959</v>
      </c>
      <c r="B64" s="30">
        <v>0.77</v>
      </c>
      <c r="C64" s="30">
        <f>DetailsTS14.2UK!B79/100</f>
        <v>0.8</v>
      </c>
      <c r="D64" s="30">
        <v>0.15</v>
      </c>
      <c r="E64" s="30">
        <v>0.15</v>
      </c>
    </row>
    <row r="65" spans="1:5" ht="15">
      <c r="A65" s="31">
        <f t="shared" si="0"/>
        <v>1960</v>
      </c>
      <c r="B65" s="30">
        <v>0.77</v>
      </c>
      <c r="C65" s="30">
        <f>DetailsTS14.2UK!B80/100</f>
        <v>0.8</v>
      </c>
      <c r="D65" s="30">
        <v>0.15</v>
      </c>
      <c r="E65" s="30">
        <v>0.15</v>
      </c>
    </row>
    <row r="66" spans="1:5" ht="15">
      <c r="A66" s="31">
        <f t="shared" si="0"/>
        <v>1961</v>
      </c>
      <c r="B66" s="30">
        <v>0.77</v>
      </c>
      <c r="C66" s="30">
        <f>DetailsTS14.2UK!B81/100</f>
        <v>0.8</v>
      </c>
      <c r="D66" s="30">
        <v>0.15</v>
      </c>
      <c r="E66" s="30">
        <v>0.15</v>
      </c>
    </row>
    <row r="67" spans="1:5" ht="15">
      <c r="A67" s="31">
        <f t="shared" si="0"/>
        <v>1962</v>
      </c>
      <c r="B67" s="30">
        <v>0.77</v>
      </c>
      <c r="C67" s="30">
        <f>DetailsTS14.2UK!B82/100</f>
        <v>0.8</v>
      </c>
      <c r="D67" s="30">
        <v>0.15</v>
      </c>
      <c r="E67" s="30">
        <v>0.15</v>
      </c>
    </row>
    <row r="68" spans="1:5" ht="15">
      <c r="A68" s="31">
        <f t="shared" si="0"/>
        <v>1963</v>
      </c>
      <c r="B68" s="30">
        <v>0.77</v>
      </c>
      <c r="C68" s="30">
        <f>DetailsTS14.2UK!B83/100</f>
        <v>0.8</v>
      </c>
      <c r="D68" s="30">
        <v>0.15</v>
      </c>
      <c r="E68" s="30">
        <v>0.15</v>
      </c>
    </row>
    <row r="69" spans="1:5" ht="15">
      <c r="A69" s="31">
        <f t="shared" si="0"/>
        <v>1964</v>
      </c>
      <c r="B69" s="30">
        <v>0.77</v>
      </c>
      <c r="C69" s="30">
        <f>DetailsTS14.2UK!B84/100</f>
        <v>0.8</v>
      </c>
      <c r="D69" s="30">
        <v>0.15</v>
      </c>
      <c r="E69" s="30">
        <v>0.15</v>
      </c>
    </row>
    <row r="70" spans="1:5" ht="15">
      <c r="A70" s="31">
        <f t="shared" si="0"/>
        <v>1965</v>
      </c>
      <c r="B70" s="30">
        <v>0.77</v>
      </c>
      <c r="C70" s="30">
        <f>DetailsTS14.2UK!B85/100</f>
        <v>0.8</v>
      </c>
      <c r="D70" s="30">
        <v>0.15</v>
      </c>
      <c r="E70" s="30">
        <v>0.15</v>
      </c>
    </row>
    <row r="71" spans="1:5" ht="15">
      <c r="A71" s="31">
        <f t="shared" ref="A71:A118" si="1">A70+1</f>
        <v>1966</v>
      </c>
      <c r="B71" s="30">
        <v>0.77</v>
      </c>
      <c r="C71" s="30">
        <f>DetailsTS14.2UK!B86/100</f>
        <v>0.8</v>
      </c>
      <c r="D71" s="30">
        <v>0.15</v>
      </c>
      <c r="E71" s="30">
        <v>0.15</v>
      </c>
    </row>
    <row r="72" spans="1:5" ht="15">
      <c r="A72" s="31">
        <f t="shared" si="1"/>
        <v>1967</v>
      </c>
      <c r="B72" s="30">
        <v>0.77</v>
      </c>
      <c r="C72" s="30">
        <f>DetailsTS14.2UK!B87/100</f>
        <v>0.8</v>
      </c>
      <c r="D72" s="30">
        <v>0.15</v>
      </c>
      <c r="E72" s="30">
        <v>0.15</v>
      </c>
    </row>
    <row r="73" spans="1:5" ht="15">
      <c r="A73" s="31">
        <f t="shared" si="1"/>
        <v>1968</v>
      </c>
      <c r="B73" s="30">
        <v>0.77</v>
      </c>
      <c r="C73" s="30">
        <f>DetailsTS14.2UK!B88/100</f>
        <v>0.8</v>
      </c>
      <c r="D73" s="30">
        <v>0.15</v>
      </c>
      <c r="E73" s="30">
        <v>0.15</v>
      </c>
    </row>
    <row r="74" spans="1:5" ht="15">
      <c r="A74" s="31">
        <f t="shared" si="1"/>
        <v>1969</v>
      </c>
      <c r="B74" s="30">
        <v>0.77</v>
      </c>
      <c r="C74" s="30">
        <f>DetailsTS14.2UK!B89/100</f>
        <v>0.85</v>
      </c>
      <c r="D74" s="30">
        <v>0.15</v>
      </c>
      <c r="E74" s="30">
        <v>0.2</v>
      </c>
    </row>
    <row r="75" spans="1:5" ht="15">
      <c r="A75" s="31">
        <f t="shared" si="1"/>
        <v>1970</v>
      </c>
      <c r="B75" s="30">
        <v>0.77</v>
      </c>
      <c r="C75" s="30">
        <f>DetailsTS14.2UK!B90/100</f>
        <v>0.85</v>
      </c>
      <c r="D75" s="30">
        <v>0.15</v>
      </c>
      <c r="E75" s="30">
        <v>0.2</v>
      </c>
    </row>
    <row r="76" spans="1:5" ht="15">
      <c r="A76" s="31">
        <f t="shared" si="1"/>
        <v>1971</v>
      </c>
      <c r="B76" s="30">
        <v>0.77</v>
      </c>
      <c r="C76" s="30">
        <f>DetailsTS14.2UK!B91/100</f>
        <v>0.85</v>
      </c>
      <c r="D76" s="30">
        <v>0.15</v>
      </c>
      <c r="E76" s="30">
        <v>0.2</v>
      </c>
    </row>
    <row r="77" spans="1:5" ht="15">
      <c r="A77" s="31">
        <f t="shared" si="1"/>
        <v>1972</v>
      </c>
      <c r="B77" s="30">
        <v>0.77</v>
      </c>
      <c r="C77" s="30">
        <f>DetailsTS14.2UK!B92/100</f>
        <v>0.75</v>
      </c>
      <c r="D77" s="30">
        <v>0.15</v>
      </c>
      <c r="E77" s="30">
        <v>0.2</v>
      </c>
    </row>
    <row r="78" spans="1:5" ht="15">
      <c r="A78" s="31">
        <f t="shared" si="1"/>
        <v>1973</v>
      </c>
      <c r="B78" s="30">
        <v>0.77</v>
      </c>
      <c r="C78" s="30">
        <f>DetailsTS14.2UK!B93/100</f>
        <v>0.75</v>
      </c>
      <c r="D78" s="30">
        <v>0.15</v>
      </c>
      <c r="E78" s="30">
        <v>0.2</v>
      </c>
    </row>
    <row r="79" spans="1:5" ht="15">
      <c r="A79" s="31">
        <f t="shared" si="1"/>
        <v>1974</v>
      </c>
      <c r="B79" s="30">
        <v>0.77</v>
      </c>
      <c r="C79" s="30">
        <f>DetailsTS14.2UK!B94/100</f>
        <v>0.75</v>
      </c>
      <c r="D79" s="30">
        <v>0.35</v>
      </c>
      <c r="E79" s="30">
        <v>0.2</v>
      </c>
    </row>
    <row r="80" spans="1:5" ht="15">
      <c r="A80" s="31">
        <f t="shared" si="1"/>
        <v>1975</v>
      </c>
      <c r="B80" s="30">
        <v>0.77</v>
      </c>
      <c r="C80" s="30">
        <f>DetailsTS14.2UK!B95/100</f>
        <v>0.75</v>
      </c>
      <c r="D80" s="30">
        <v>0.35</v>
      </c>
      <c r="E80" s="30">
        <v>0.2</v>
      </c>
    </row>
    <row r="81" spans="1:5" ht="15">
      <c r="A81" s="31">
        <f t="shared" si="1"/>
        <v>1976</v>
      </c>
      <c r="B81" s="30">
        <v>0.77</v>
      </c>
      <c r="C81" s="30">
        <f>DetailsTS14.2UK!B96/100</f>
        <v>0.75</v>
      </c>
      <c r="D81" s="30">
        <v>0.35</v>
      </c>
      <c r="E81" s="30">
        <v>0.2</v>
      </c>
    </row>
    <row r="82" spans="1:5" ht="15">
      <c r="A82" s="31">
        <f t="shared" si="1"/>
        <v>1977</v>
      </c>
      <c r="B82" s="30">
        <v>0.7</v>
      </c>
      <c r="C82" s="30">
        <f>DetailsTS14.2UK!B97/100</f>
        <v>0.75</v>
      </c>
      <c r="D82" s="30">
        <v>0.35</v>
      </c>
      <c r="E82" s="30">
        <v>0.2</v>
      </c>
    </row>
    <row r="83" spans="1:5" ht="15">
      <c r="A83" s="31">
        <f t="shared" si="1"/>
        <v>1978</v>
      </c>
      <c r="B83" s="30">
        <v>0.7</v>
      </c>
      <c r="C83" s="30">
        <f>DetailsTS14.2UK!B98/100</f>
        <v>0.75</v>
      </c>
      <c r="D83" s="30">
        <v>0.35</v>
      </c>
      <c r="E83" s="30">
        <v>0.2</v>
      </c>
    </row>
    <row r="84" spans="1:5" ht="15">
      <c r="A84" s="31">
        <f t="shared" si="1"/>
        <v>1979</v>
      </c>
      <c r="B84" s="30">
        <v>0.7</v>
      </c>
      <c r="C84" s="30">
        <f>DetailsTS14.2UK!B99/100</f>
        <v>0.75</v>
      </c>
      <c r="D84" s="30">
        <v>0.35</v>
      </c>
      <c r="E84" s="30">
        <v>0.2</v>
      </c>
    </row>
    <row r="85" spans="1:5" ht="15">
      <c r="A85" s="31">
        <f t="shared" si="1"/>
        <v>1980</v>
      </c>
      <c r="B85" s="30">
        <v>0.7</v>
      </c>
      <c r="C85" s="30">
        <f>DetailsTS14.2UK!B100/100</f>
        <v>0.75</v>
      </c>
      <c r="D85" s="30">
        <v>0.35</v>
      </c>
      <c r="E85" s="30">
        <v>0.2</v>
      </c>
    </row>
    <row r="86" spans="1:5" ht="15">
      <c r="A86" s="31">
        <f t="shared" si="1"/>
        <v>1981</v>
      </c>
      <c r="B86" s="30">
        <v>0.7</v>
      </c>
      <c r="C86" s="30">
        <f>DetailsTS14.2UK!B101/100</f>
        <v>0.75</v>
      </c>
      <c r="D86" s="30">
        <v>0.35</v>
      </c>
      <c r="E86" s="30">
        <v>0.2</v>
      </c>
    </row>
    <row r="87" spans="1:5" ht="15">
      <c r="A87" s="31">
        <f t="shared" si="1"/>
        <v>1982</v>
      </c>
      <c r="B87" s="30">
        <v>0.65</v>
      </c>
      <c r="C87" s="30">
        <f>DetailsTS14.2UK!B102/100</f>
        <v>0.75</v>
      </c>
      <c r="D87" s="30">
        <v>0.35</v>
      </c>
      <c r="E87" s="30">
        <v>0.2</v>
      </c>
    </row>
    <row r="88" spans="1:5" ht="15">
      <c r="A88" s="31">
        <f t="shared" si="1"/>
        <v>1983</v>
      </c>
      <c r="B88" s="30">
        <v>0.6</v>
      </c>
      <c r="C88" s="30">
        <f>DetailsTS14.2UK!B103/100</f>
        <v>0.75</v>
      </c>
      <c r="D88" s="30">
        <v>0.35</v>
      </c>
      <c r="E88" s="30">
        <v>0.2</v>
      </c>
    </row>
    <row r="89" spans="1:5" ht="15">
      <c r="A89" s="31">
        <f t="shared" si="1"/>
        <v>1984</v>
      </c>
      <c r="B89" s="30">
        <v>0.55000000000000004</v>
      </c>
      <c r="C89" s="30">
        <f>DetailsTS14.2UK!B104/100</f>
        <v>0.6</v>
      </c>
      <c r="D89" s="30">
        <v>0.35</v>
      </c>
      <c r="E89" s="30">
        <v>0.4</v>
      </c>
    </row>
    <row r="90" spans="1:5" ht="15">
      <c r="A90" s="31">
        <f t="shared" si="1"/>
        <v>1985</v>
      </c>
      <c r="B90" s="30">
        <v>0.55000000000000004</v>
      </c>
      <c r="C90" s="30">
        <f>DetailsTS14.2UK!B105/100</f>
        <v>0.6</v>
      </c>
      <c r="D90" s="30">
        <v>0.35</v>
      </c>
      <c r="E90" s="30">
        <v>0.4</v>
      </c>
    </row>
    <row r="91" spans="1:5" ht="15">
      <c r="A91" s="31">
        <f t="shared" si="1"/>
        <v>1986</v>
      </c>
      <c r="B91" s="30">
        <v>0.55000000000000004</v>
      </c>
      <c r="C91" s="30">
        <f>DetailsTS14.2UK!B106/100</f>
        <v>0.6</v>
      </c>
      <c r="D91" s="30">
        <v>0.35</v>
      </c>
      <c r="E91" s="30">
        <v>0.4</v>
      </c>
    </row>
    <row r="92" spans="1:5" ht="15">
      <c r="A92" s="31">
        <f t="shared" si="1"/>
        <v>1987</v>
      </c>
      <c r="B92" s="30">
        <v>0.55000000000000004</v>
      </c>
      <c r="C92" s="30">
        <f>DetailsTS14.2UK!B107/100</f>
        <v>0.6</v>
      </c>
      <c r="D92" s="30">
        <v>0.35</v>
      </c>
      <c r="E92" s="30">
        <v>0.4</v>
      </c>
    </row>
    <row r="93" spans="1:5" ht="15">
      <c r="A93" s="31">
        <f t="shared" si="1"/>
        <v>1988</v>
      </c>
      <c r="B93" s="30">
        <v>0.55000000000000004</v>
      </c>
      <c r="C93" s="30">
        <f>DetailsTS14.2UK!B108/100</f>
        <v>0.4</v>
      </c>
      <c r="D93" s="30">
        <v>0.35</v>
      </c>
      <c r="E93" s="30">
        <v>0.4</v>
      </c>
    </row>
    <row r="94" spans="1:5" ht="15">
      <c r="A94" s="31">
        <f t="shared" si="1"/>
        <v>1989</v>
      </c>
      <c r="B94" s="30">
        <v>0.55000000000000004</v>
      </c>
      <c r="C94" s="30">
        <f>DetailsTS14.2UK!B109/100</f>
        <v>0.4</v>
      </c>
      <c r="D94" s="30">
        <v>0.35</v>
      </c>
      <c r="E94" s="30">
        <v>0.4</v>
      </c>
    </row>
    <row r="95" spans="1:5" ht="15">
      <c r="A95" s="31">
        <f t="shared" si="1"/>
        <v>1990</v>
      </c>
      <c r="B95" s="30">
        <v>0.55000000000000004</v>
      </c>
      <c r="C95" s="30">
        <f>DetailsTS14.2UK!B110/100</f>
        <v>0.4</v>
      </c>
      <c r="D95" s="30">
        <v>0.35</v>
      </c>
      <c r="E95" s="30">
        <v>0.4</v>
      </c>
    </row>
    <row r="96" spans="1:5" ht="15">
      <c r="A96" s="31">
        <f t="shared" si="1"/>
        <v>1991</v>
      </c>
      <c r="B96" s="30">
        <v>0.55000000000000004</v>
      </c>
      <c r="C96" s="30">
        <f>DetailsTS14.2UK!B111/100</f>
        <v>0.4</v>
      </c>
      <c r="D96" s="30">
        <v>0.35</v>
      </c>
      <c r="E96" s="30">
        <v>0.4</v>
      </c>
    </row>
    <row r="97" spans="1:6" ht="15">
      <c r="A97" s="31">
        <f t="shared" si="1"/>
        <v>1992</v>
      </c>
      <c r="B97" s="30">
        <v>0.55000000000000004</v>
      </c>
      <c r="C97" s="30">
        <f>DetailsTS14.2UK!B112/100</f>
        <v>0.4</v>
      </c>
      <c r="D97" s="30">
        <v>0.35</v>
      </c>
      <c r="E97" s="30">
        <v>0.4</v>
      </c>
    </row>
    <row r="98" spans="1:6" ht="15">
      <c r="A98" s="31">
        <f t="shared" si="1"/>
        <v>1993</v>
      </c>
      <c r="B98" s="30">
        <v>0.55000000000000004</v>
      </c>
      <c r="C98" s="30">
        <f>DetailsTS14.2UK!B113/100</f>
        <v>0.4</v>
      </c>
      <c r="D98" s="30">
        <v>0.35</v>
      </c>
      <c r="E98" s="30">
        <v>0.4</v>
      </c>
    </row>
    <row r="99" spans="1:6" ht="15">
      <c r="A99" s="31">
        <f t="shared" si="1"/>
        <v>1994</v>
      </c>
      <c r="B99" s="30">
        <v>0.55000000000000004</v>
      </c>
      <c r="C99" s="30">
        <f>DetailsTS14.2UK!B114/100</f>
        <v>0.4</v>
      </c>
      <c r="D99" s="30">
        <v>0.35</v>
      </c>
      <c r="E99" s="30">
        <v>0.4</v>
      </c>
    </row>
    <row r="100" spans="1:6" ht="15">
      <c r="A100" s="31">
        <f t="shared" si="1"/>
        <v>1995</v>
      </c>
      <c r="B100" s="30">
        <v>0.55000000000000004</v>
      </c>
      <c r="C100" s="30">
        <f>DetailsTS14.2UK!B115/100</f>
        <v>0.4</v>
      </c>
      <c r="D100" s="30">
        <v>0.35</v>
      </c>
      <c r="E100" s="30">
        <v>0.4</v>
      </c>
    </row>
    <row r="101" spans="1:6" ht="15">
      <c r="A101" s="31">
        <f t="shared" si="1"/>
        <v>1996</v>
      </c>
      <c r="B101" s="30">
        <v>0.55000000000000004</v>
      </c>
      <c r="C101" s="30">
        <f>DetailsTS14.2UK!B116/100</f>
        <v>0.4</v>
      </c>
      <c r="D101" s="30">
        <v>0.3</v>
      </c>
      <c r="E101" s="30">
        <v>0.4</v>
      </c>
    </row>
    <row r="102" spans="1:6" ht="15">
      <c r="A102" s="31">
        <f t="shared" si="1"/>
        <v>1997</v>
      </c>
      <c r="B102" s="30">
        <v>0.55000000000000004</v>
      </c>
      <c r="C102" s="30">
        <f>DetailsTS14.2UK!B117/100</f>
        <v>0.4</v>
      </c>
      <c r="D102" s="30">
        <v>0.3</v>
      </c>
      <c r="E102" s="30">
        <v>0.4</v>
      </c>
    </row>
    <row r="103" spans="1:6" ht="15">
      <c r="A103" s="31">
        <f t="shared" si="1"/>
        <v>1998</v>
      </c>
      <c r="B103" s="30">
        <v>0.55000000000000004</v>
      </c>
      <c r="C103" s="30">
        <f>DetailsTS14.2UK!B118/100</f>
        <v>0.4</v>
      </c>
      <c r="D103" s="30">
        <v>0.3</v>
      </c>
      <c r="E103" s="30">
        <v>0.4</v>
      </c>
    </row>
    <row r="104" spans="1:6" ht="15">
      <c r="A104" s="31">
        <f t="shared" si="1"/>
        <v>1999</v>
      </c>
      <c r="B104" s="30">
        <v>0.55000000000000004</v>
      </c>
      <c r="C104" s="30">
        <f>DetailsTS14.2UK!B119/100</f>
        <v>0.4</v>
      </c>
      <c r="D104" s="30">
        <v>0.3</v>
      </c>
      <c r="E104" s="30">
        <v>0.4</v>
      </c>
    </row>
    <row r="105" spans="1:6" ht="15">
      <c r="A105" s="31">
        <f t="shared" si="1"/>
        <v>2000</v>
      </c>
      <c r="B105" s="30">
        <v>0.55000000000000004</v>
      </c>
      <c r="C105" s="30">
        <f>DetailsTS14.2UK!B120/100</f>
        <v>0.4</v>
      </c>
      <c r="D105" s="30">
        <v>0.3</v>
      </c>
      <c r="E105" s="30">
        <v>0.4</v>
      </c>
    </row>
    <row r="106" spans="1:6" ht="15">
      <c r="A106" s="31">
        <f t="shared" si="1"/>
        <v>2001</v>
      </c>
      <c r="B106" s="30">
        <v>0.55000000000000004</v>
      </c>
      <c r="C106" s="30">
        <f>DetailsTS14.2UK!B121/100</f>
        <v>0.4</v>
      </c>
      <c r="D106" s="30">
        <v>0.3</v>
      </c>
      <c r="E106" s="30">
        <v>0.4</v>
      </c>
      <c r="F106" s="6"/>
    </row>
    <row r="107" spans="1:6" ht="15">
      <c r="A107" s="31">
        <f t="shared" si="1"/>
        <v>2002</v>
      </c>
      <c r="B107" s="30">
        <v>0.5</v>
      </c>
      <c r="C107" s="30">
        <f>DetailsTS14.2UK!B122/100</f>
        <v>0.4</v>
      </c>
      <c r="D107" s="30">
        <v>0.3</v>
      </c>
      <c r="E107" s="30">
        <v>0.4</v>
      </c>
    </row>
    <row r="108" spans="1:6" ht="15">
      <c r="A108" s="31">
        <f t="shared" si="1"/>
        <v>2003</v>
      </c>
      <c r="B108" s="30">
        <v>0.49</v>
      </c>
      <c r="C108" s="30">
        <f>DetailsTS14.2UK!B123/100</f>
        <v>0.4</v>
      </c>
      <c r="D108" s="30">
        <v>0.3</v>
      </c>
      <c r="E108" s="30">
        <v>0.4</v>
      </c>
    </row>
    <row r="109" spans="1:6" ht="15">
      <c r="A109" s="31">
        <f t="shared" si="1"/>
        <v>2004</v>
      </c>
      <c r="B109" s="30">
        <v>0.48</v>
      </c>
      <c r="C109" s="30">
        <f>DetailsTS14.2UK!B124/100</f>
        <v>0.4</v>
      </c>
      <c r="D109" s="30">
        <v>0.3</v>
      </c>
      <c r="E109" s="30">
        <v>0.4</v>
      </c>
    </row>
    <row r="110" spans="1:6" ht="15">
      <c r="A110" s="31">
        <f t="shared" si="1"/>
        <v>2005</v>
      </c>
      <c r="B110" s="30">
        <v>0.47</v>
      </c>
      <c r="C110" s="30">
        <f>DetailsTS14.2UK!B125/100</f>
        <v>0.4</v>
      </c>
      <c r="D110" s="30">
        <v>0.3</v>
      </c>
      <c r="E110" s="30">
        <v>0.4</v>
      </c>
    </row>
    <row r="111" spans="1:6" ht="15">
      <c r="A111" s="31">
        <f t="shared" si="1"/>
        <v>2006</v>
      </c>
      <c r="B111" s="30">
        <v>0.46</v>
      </c>
      <c r="C111" s="30">
        <f>DetailsTS14.2UK!B126/100</f>
        <v>0.4</v>
      </c>
      <c r="D111" s="30">
        <v>0.3</v>
      </c>
      <c r="E111" s="30">
        <v>0.4</v>
      </c>
    </row>
    <row r="112" spans="1:6" ht="15">
      <c r="A112" s="31">
        <f t="shared" si="1"/>
        <v>2007</v>
      </c>
      <c r="B112" s="30">
        <v>0.45</v>
      </c>
      <c r="C112" s="30">
        <f>DetailsTS14.2UK!B127/100</f>
        <v>0.4</v>
      </c>
      <c r="D112" s="30">
        <v>0.3</v>
      </c>
      <c r="E112" s="30">
        <v>0.4</v>
      </c>
    </row>
    <row r="113" spans="1:5" ht="15">
      <c r="A113" s="31">
        <f t="shared" si="1"/>
        <v>2008</v>
      </c>
      <c r="B113" s="30">
        <v>0.45</v>
      </c>
      <c r="C113" s="30">
        <f>DetailsTS14.2UK!B128/100</f>
        <v>0.4</v>
      </c>
      <c r="D113" s="30">
        <v>0.3</v>
      </c>
      <c r="E113" s="30">
        <v>0.4</v>
      </c>
    </row>
    <row r="114" spans="1:5" ht="15">
      <c r="A114" s="31">
        <f t="shared" si="1"/>
        <v>2009</v>
      </c>
      <c r="B114" s="30">
        <v>0.45</v>
      </c>
      <c r="C114" s="30">
        <f>DetailsTS14.2UK!B129/100</f>
        <v>0.4</v>
      </c>
      <c r="D114" s="30">
        <v>0.3</v>
      </c>
      <c r="E114" s="30">
        <v>0.4</v>
      </c>
    </row>
    <row r="115" spans="1:5" ht="15">
      <c r="A115" s="31">
        <f t="shared" si="1"/>
        <v>2010</v>
      </c>
      <c r="B115" s="30">
        <v>0.35</v>
      </c>
      <c r="C115" s="30">
        <f>DetailsTS14.2UK!B130/100</f>
        <v>0.4</v>
      </c>
      <c r="D115" s="30">
        <v>0.3</v>
      </c>
      <c r="E115" s="30">
        <v>0.4</v>
      </c>
    </row>
    <row r="116" spans="1:5" ht="15">
      <c r="A116" s="31">
        <f t="shared" si="1"/>
        <v>2011</v>
      </c>
      <c r="B116" s="30">
        <v>0.35</v>
      </c>
      <c r="C116" s="30">
        <f>DetailsTS14.2UK!B131/100</f>
        <v>0.4</v>
      </c>
      <c r="D116" s="30">
        <v>0.3</v>
      </c>
      <c r="E116" s="30">
        <v>0.45</v>
      </c>
    </row>
    <row r="117" spans="1:5" ht="15">
      <c r="A117" s="31">
        <f t="shared" si="1"/>
        <v>2012</v>
      </c>
      <c r="B117" s="30">
        <v>0.35</v>
      </c>
      <c r="C117" s="30">
        <f>C116</f>
        <v>0.4</v>
      </c>
      <c r="D117" s="30">
        <v>0.3</v>
      </c>
      <c r="E117" s="30">
        <v>0.45</v>
      </c>
    </row>
    <row r="118" spans="1:5" ht="15.6" thickBot="1">
      <c r="A118" s="32">
        <f t="shared" si="1"/>
        <v>2013</v>
      </c>
      <c r="B118" s="33">
        <v>0.35</v>
      </c>
      <c r="C118" s="33">
        <f>C117</f>
        <v>0.4</v>
      </c>
      <c r="D118" s="33">
        <v>0.3</v>
      </c>
      <c r="E118" s="33">
        <v>0.45</v>
      </c>
    </row>
    <row r="119" spans="1:5" ht="13.8" thickTop="1">
      <c r="D119" s="3"/>
    </row>
    <row r="120" spans="1:5">
      <c r="D120" s="3"/>
    </row>
    <row r="121" spans="1:5">
      <c r="A121" s="2" t="s">
        <v>61</v>
      </c>
      <c r="B121" s="6"/>
      <c r="D121" s="3"/>
    </row>
    <row r="122" spans="1:5">
      <c r="A122" s="2" t="s">
        <v>62</v>
      </c>
      <c r="D122" s="3"/>
    </row>
    <row r="123" spans="1:5">
      <c r="A123" s="2" t="s">
        <v>60</v>
      </c>
      <c r="D123" s="3"/>
    </row>
    <row r="124" spans="1:5">
      <c r="A124" s="2" t="s">
        <v>87</v>
      </c>
      <c r="D124" s="3"/>
    </row>
    <row r="125" spans="1:5">
      <c r="D125" s="3"/>
    </row>
    <row r="126" spans="1:5">
      <c r="D126" s="3"/>
    </row>
    <row r="127" spans="1:5">
      <c r="D127" s="3"/>
    </row>
    <row r="128" spans="1:5">
      <c r="D128" s="3"/>
    </row>
    <row r="129" spans="4:4">
      <c r="D129" s="3"/>
    </row>
    <row r="130" spans="4:4">
      <c r="D130" s="3"/>
    </row>
    <row r="131" spans="4:4">
      <c r="D131" s="3"/>
    </row>
    <row r="132" spans="4:4">
      <c r="D132" s="3"/>
    </row>
    <row r="133" spans="4:4">
      <c r="D133" s="3"/>
    </row>
    <row r="134" spans="4:4">
      <c r="D134" s="3"/>
    </row>
    <row r="135" spans="4:4">
      <c r="D135" s="3"/>
    </row>
    <row r="136" spans="4:4">
      <c r="D136" s="3"/>
    </row>
    <row r="137" spans="4:4">
      <c r="D137" s="3"/>
    </row>
    <row r="138" spans="4:4">
      <c r="D138" s="3"/>
    </row>
    <row r="139" spans="4:4">
      <c r="D139" s="3"/>
    </row>
    <row r="140" spans="4:4">
      <c r="D140" s="3"/>
    </row>
    <row r="141" spans="4:4">
      <c r="D141" s="3"/>
    </row>
    <row r="142" spans="4:4">
      <c r="D142" s="3"/>
    </row>
    <row r="143" spans="4:4">
      <c r="D143" s="3"/>
    </row>
    <row r="144" spans="4:4">
      <c r="D144" s="3"/>
    </row>
    <row r="145" spans="4:4">
      <c r="D145" s="3"/>
    </row>
    <row r="146" spans="4:4">
      <c r="D146" s="3"/>
    </row>
    <row r="147" spans="4:4">
      <c r="D147" s="3"/>
    </row>
    <row r="148" spans="4:4">
      <c r="D148" s="3"/>
    </row>
    <row r="149" spans="4:4">
      <c r="D149" s="3"/>
    </row>
    <row r="150" spans="4:4">
      <c r="D150" s="3"/>
    </row>
    <row r="151" spans="4:4">
      <c r="D151" s="3"/>
    </row>
    <row r="152" spans="4:4">
      <c r="D152" s="3"/>
    </row>
    <row r="153" spans="4:4">
      <c r="D153" s="3"/>
    </row>
    <row r="154" spans="4:4">
      <c r="D154" s="3"/>
    </row>
    <row r="155" spans="4:4">
      <c r="D155" s="3"/>
    </row>
    <row r="156" spans="4:4">
      <c r="D156" s="3"/>
    </row>
    <row r="157" spans="4:4">
      <c r="D157" s="3"/>
    </row>
    <row r="158" spans="4:4">
      <c r="D158" s="3"/>
    </row>
    <row r="159" spans="4:4">
      <c r="D159" s="3"/>
    </row>
    <row r="160" spans="4:4">
      <c r="D160" s="3"/>
    </row>
    <row r="161" spans="4:4">
      <c r="D161" s="3"/>
    </row>
    <row r="162" spans="4:4">
      <c r="D162" s="3"/>
    </row>
    <row r="163" spans="4:4">
      <c r="D163" s="3"/>
    </row>
    <row r="164" spans="4:4">
      <c r="D164" s="3"/>
    </row>
    <row r="165" spans="4:4">
      <c r="D165" s="3"/>
    </row>
    <row r="166" spans="4:4">
      <c r="D166" s="3"/>
    </row>
    <row r="167" spans="4:4">
      <c r="D167" s="3"/>
    </row>
    <row r="168" spans="4:4">
      <c r="D168" s="3"/>
    </row>
    <row r="169" spans="4:4">
      <c r="D169" s="3"/>
    </row>
    <row r="170" spans="4:4">
      <c r="D170" s="3"/>
    </row>
    <row r="171" spans="4:4">
      <c r="D171" s="3"/>
    </row>
    <row r="172" spans="4:4">
      <c r="D172" s="3"/>
    </row>
    <row r="173" spans="4:4">
      <c r="D173" s="3"/>
    </row>
  </sheetData>
  <mergeCells count="1">
    <mergeCell ref="A3:E3"/>
  </mergeCells>
  <phoneticPr fontId="2" type="noConversion"/>
  <printOptions horizontalCentered="1" verticalCentered="1"/>
  <pageMargins left="0.78740157480314965" right="0.78740157480314965" top="0.98425196850393704" bottom="0.98425196850393704" header="0.51181102362204722" footer="0.51181102362204722"/>
  <pageSetup paperSize="9" scale="78" fitToHeight="2" orientation="portrait"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L117"/>
  <sheetViews>
    <sheetView workbookViewId="0"/>
  </sheetViews>
  <sheetFormatPr baseColWidth="10" defaultRowHeight="13.2"/>
  <cols>
    <col min="5" max="5" width="50.88671875" customWidth="1"/>
    <col min="7" max="7" width="50.88671875" customWidth="1"/>
    <col min="9" max="9" width="40.88671875" customWidth="1"/>
    <col min="10" max="10" width="70.88671875" customWidth="1"/>
  </cols>
  <sheetData>
    <row r="1" spans="1:12">
      <c r="A1" s="2" t="s">
        <v>52</v>
      </c>
    </row>
    <row r="3" spans="1:12">
      <c r="A3" s="14" t="s">
        <v>47</v>
      </c>
    </row>
    <row r="4" spans="1:12">
      <c r="A4" t="s">
        <v>10</v>
      </c>
    </row>
    <row r="5" spans="1:12">
      <c r="A5" s="14" t="s">
        <v>21</v>
      </c>
    </row>
    <row r="6" spans="1:12">
      <c r="A6" s="14" t="s">
        <v>16</v>
      </c>
    </row>
    <row r="7" spans="1:12">
      <c r="A7" s="14" t="s">
        <v>48</v>
      </c>
    </row>
    <row r="8" spans="1:12">
      <c r="A8" s="14" t="s">
        <v>43</v>
      </c>
    </row>
    <row r="9" spans="1:12">
      <c r="A9" s="14" t="s">
        <v>44</v>
      </c>
    </row>
    <row r="10" spans="1:12">
      <c r="A10" s="14" t="s">
        <v>45</v>
      </c>
    </row>
    <row r="11" spans="1:12">
      <c r="A11" s="14" t="s">
        <v>46</v>
      </c>
    </row>
    <row r="12" spans="1:12">
      <c r="A12" s="14" t="s">
        <v>50</v>
      </c>
      <c r="B12" s="14" t="s">
        <v>51</v>
      </c>
    </row>
    <row r="14" spans="1:12" ht="52.8">
      <c r="A14" s="7"/>
      <c r="B14" s="15" t="s">
        <v>39</v>
      </c>
      <c r="C14" s="15" t="s">
        <v>40</v>
      </c>
      <c r="D14" s="15" t="s">
        <v>17</v>
      </c>
      <c r="E14" s="16" t="s">
        <v>5</v>
      </c>
      <c r="F14" s="8" t="s">
        <v>12</v>
      </c>
      <c r="G14" s="8" t="s">
        <v>5</v>
      </c>
      <c r="H14" s="8" t="s">
        <v>9</v>
      </c>
      <c r="I14" s="9" t="s">
        <v>5</v>
      </c>
      <c r="J14" s="9" t="s">
        <v>6</v>
      </c>
      <c r="K14" s="9"/>
      <c r="L14" s="9"/>
    </row>
    <row r="15" spans="1:12">
      <c r="A15">
        <v>1909</v>
      </c>
      <c r="B15" s="17">
        <v>8.3333333333333339</v>
      </c>
      <c r="C15" s="17">
        <v>8.3333333333333339</v>
      </c>
      <c r="D15" s="17">
        <v>5.8333333333333339</v>
      </c>
      <c r="E15" s="12" t="s">
        <v>49</v>
      </c>
      <c r="F15" s="10">
        <v>2.5</v>
      </c>
      <c r="G15" s="12" t="s">
        <v>41</v>
      </c>
      <c r="H15" s="11"/>
      <c r="I15" s="13"/>
      <c r="J15" s="18"/>
      <c r="K15" s="10">
        <v>8.3333333333333339</v>
      </c>
      <c r="L15" s="10">
        <v>8.3333333333333339</v>
      </c>
    </row>
    <row r="16" spans="1:12">
      <c r="A16">
        <v>1910</v>
      </c>
      <c r="B16" s="17">
        <v>8.3333333333333339</v>
      </c>
      <c r="C16" s="17">
        <v>8.3333333333333339</v>
      </c>
      <c r="D16" s="17">
        <v>5.8333333333333339</v>
      </c>
      <c r="E16" s="12" t="s">
        <v>7</v>
      </c>
      <c r="F16" s="10">
        <v>2.5</v>
      </c>
      <c r="G16" s="19" t="s">
        <v>7</v>
      </c>
      <c r="H16" s="11"/>
      <c r="I16" s="13"/>
      <c r="J16" s="18"/>
      <c r="K16" s="10">
        <v>8.3333333333333339</v>
      </c>
      <c r="L16" s="10">
        <v>8.3333333333333339</v>
      </c>
    </row>
    <row r="17" spans="1:12">
      <c r="A17">
        <v>1911</v>
      </c>
      <c r="B17" s="17">
        <v>8.3333333333333339</v>
      </c>
      <c r="C17" s="17">
        <v>8.3333333333333339</v>
      </c>
      <c r="D17" s="17">
        <v>5.8333333333333339</v>
      </c>
      <c r="E17" s="12" t="s">
        <v>42</v>
      </c>
      <c r="F17" s="10">
        <v>2.5</v>
      </c>
      <c r="G17" s="19" t="s">
        <v>7</v>
      </c>
      <c r="H17" s="11"/>
      <c r="I17" s="13"/>
      <c r="J17" s="18"/>
      <c r="K17" s="10">
        <v>8.3333333333333339</v>
      </c>
      <c r="L17" s="10">
        <v>8.3333333333333339</v>
      </c>
    </row>
    <row r="18" spans="1:12">
      <c r="A18">
        <v>1912</v>
      </c>
      <c r="B18" s="17">
        <v>8.3333333333333339</v>
      </c>
      <c r="C18" s="17">
        <v>8.3333333333333339</v>
      </c>
      <c r="D18" s="17">
        <v>5.8333333333333339</v>
      </c>
      <c r="E18" s="12" t="s">
        <v>7</v>
      </c>
      <c r="F18" s="10">
        <v>2.5</v>
      </c>
      <c r="G18" s="19" t="s">
        <v>7</v>
      </c>
      <c r="H18" s="11"/>
      <c r="I18" s="13"/>
      <c r="J18" s="18"/>
      <c r="K18" s="10">
        <v>8.3333333333333339</v>
      </c>
      <c r="L18" s="10">
        <v>8.3333333333333339</v>
      </c>
    </row>
    <row r="19" spans="1:12">
      <c r="A19">
        <v>1913</v>
      </c>
      <c r="B19" s="17">
        <v>8.3333333333333339</v>
      </c>
      <c r="C19" s="17">
        <v>8.3333333333333339</v>
      </c>
      <c r="D19" s="17">
        <v>5.8333333333333339</v>
      </c>
      <c r="E19" s="12" t="s">
        <v>7</v>
      </c>
      <c r="F19" s="10">
        <v>2.5</v>
      </c>
      <c r="G19" s="19" t="s">
        <v>7</v>
      </c>
      <c r="H19" s="11"/>
      <c r="I19" s="13"/>
      <c r="J19" s="18"/>
      <c r="K19" s="10">
        <v>14.722083333333334</v>
      </c>
      <c r="L19" s="10">
        <v>14.722083333333334</v>
      </c>
    </row>
    <row r="20" spans="1:12">
      <c r="A20">
        <v>1914</v>
      </c>
      <c r="B20" s="17">
        <v>17.222220833333335</v>
      </c>
      <c r="C20" s="17">
        <v>17.222220833333335</v>
      </c>
      <c r="D20" s="17">
        <v>8.3333333333333339</v>
      </c>
      <c r="E20" s="12" t="s">
        <v>7</v>
      </c>
      <c r="F20" s="10">
        <v>8.8888875000000009</v>
      </c>
      <c r="G20" s="19" t="s">
        <v>7</v>
      </c>
      <c r="H20" s="11"/>
      <c r="I20" s="13"/>
      <c r="J20" s="18"/>
      <c r="K20" s="10">
        <v>25.833333333333336</v>
      </c>
      <c r="L20" s="10">
        <v>25.833333333333336</v>
      </c>
    </row>
    <row r="21" spans="1:12">
      <c r="A21">
        <v>1915</v>
      </c>
      <c r="B21" s="17">
        <v>32.5</v>
      </c>
      <c r="C21" s="17">
        <v>32.5</v>
      </c>
      <c r="D21" s="17">
        <v>15</v>
      </c>
      <c r="E21" s="12" t="s">
        <v>7</v>
      </c>
      <c r="F21" s="10">
        <v>17.5</v>
      </c>
      <c r="G21" s="19" t="s">
        <v>7</v>
      </c>
      <c r="H21" s="11"/>
      <c r="I21" s="13"/>
      <c r="J21" s="18"/>
      <c r="K21" s="10">
        <v>32.5</v>
      </c>
      <c r="L21" s="10">
        <v>32.5</v>
      </c>
    </row>
    <row r="22" spans="1:12">
      <c r="A22">
        <v>1916</v>
      </c>
      <c r="B22" s="17">
        <v>42.5</v>
      </c>
      <c r="C22" s="17">
        <v>42.5</v>
      </c>
      <c r="D22" s="17">
        <v>25</v>
      </c>
      <c r="E22" s="12" t="s">
        <v>7</v>
      </c>
      <c r="F22" s="10">
        <v>17.5</v>
      </c>
      <c r="G22" s="19" t="s">
        <v>7</v>
      </c>
      <c r="H22" s="11"/>
      <c r="I22" s="13"/>
      <c r="J22" s="18"/>
      <c r="K22" s="10">
        <v>42.5</v>
      </c>
      <c r="L22" s="10">
        <v>42.5</v>
      </c>
    </row>
    <row r="23" spans="1:12">
      <c r="A23">
        <v>1917</v>
      </c>
      <c r="B23" s="17">
        <v>42.5</v>
      </c>
      <c r="C23" s="17">
        <v>42.5</v>
      </c>
      <c r="D23" s="17">
        <v>25</v>
      </c>
      <c r="E23" s="12" t="s">
        <v>7</v>
      </c>
      <c r="F23" s="10">
        <v>17.5</v>
      </c>
      <c r="G23" s="19" t="s">
        <v>7</v>
      </c>
      <c r="H23" s="11"/>
      <c r="I23" s="13"/>
      <c r="J23" s="18"/>
      <c r="K23" s="10">
        <v>47.5</v>
      </c>
      <c r="L23" s="10">
        <v>47.5</v>
      </c>
    </row>
    <row r="24" spans="1:12">
      <c r="A24">
        <v>1918</v>
      </c>
      <c r="B24" s="17">
        <v>52.5</v>
      </c>
      <c r="C24" s="17">
        <v>52.5</v>
      </c>
      <c r="D24" s="17">
        <v>30</v>
      </c>
      <c r="E24" s="12" t="s">
        <v>7</v>
      </c>
      <c r="F24" s="10">
        <v>22.5</v>
      </c>
      <c r="G24" s="12" t="s">
        <v>33</v>
      </c>
      <c r="H24" s="11"/>
      <c r="I24" s="13"/>
      <c r="J24" s="18"/>
      <c r="K24" s="10">
        <v>52.5</v>
      </c>
      <c r="L24" s="10">
        <v>52.5</v>
      </c>
    </row>
    <row r="25" spans="1:12">
      <c r="A25">
        <v>1919</v>
      </c>
      <c r="B25" s="17">
        <v>52.5</v>
      </c>
      <c r="C25" s="17">
        <v>52.5</v>
      </c>
      <c r="D25" s="17">
        <v>30</v>
      </c>
      <c r="E25" s="12" t="s">
        <v>7</v>
      </c>
      <c r="F25" s="10">
        <v>22.5</v>
      </c>
      <c r="G25" s="12" t="s">
        <v>7</v>
      </c>
      <c r="H25" s="11"/>
      <c r="I25" s="13"/>
      <c r="J25" s="18"/>
      <c r="K25" s="10">
        <v>60</v>
      </c>
      <c r="L25" s="10">
        <v>60</v>
      </c>
    </row>
    <row r="26" spans="1:12">
      <c r="A26">
        <v>1920</v>
      </c>
      <c r="B26" s="17">
        <v>60</v>
      </c>
      <c r="C26" s="17">
        <v>60</v>
      </c>
      <c r="D26" s="17">
        <v>30</v>
      </c>
      <c r="E26" s="12" t="s">
        <v>34</v>
      </c>
      <c r="F26" s="10">
        <v>30</v>
      </c>
      <c r="G26" s="12" t="s">
        <v>7</v>
      </c>
      <c r="H26" s="11"/>
      <c r="I26" s="13"/>
      <c r="J26" s="18"/>
      <c r="K26" s="10">
        <v>60</v>
      </c>
      <c r="L26" s="10">
        <v>60</v>
      </c>
    </row>
    <row r="27" spans="1:12">
      <c r="A27">
        <v>1921</v>
      </c>
      <c r="B27" s="17">
        <v>60</v>
      </c>
      <c r="C27" s="17">
        <v>60</v>
      </c>
      <c r="D27" s="17">
        <v>30</v>
      </c>
      <c r="E27" s="12" t="s">
        <v>7</v>
      </c>
      <c r="F27" s="10">
        <v>30</v>
      </c>
      <c r="G27" s="12" t="s">
        <v>7</v>
      </c>
      <c r="H27" s="11"/>
      <c r="I27" s="13"/>
      <c r="J27" s="18"/>
      <c r="K27" s="10">
        <v>60</v>
      </c>
      <c r="L27" s="10">
        <v>60</v>
      </c>
    </row>
    <row r="28" spans="1:12">
      <c r="A28">
        <v>1922</v>
      </c>
      <c r="B28" s="17">
        <v>55</v>
      </c>
      <c r="C28" s="17">
        <v>55</v>
      </c>
      <c r="D28" s="17">
        <v>25</v>
      </c>
      <c r="E28" s="12" t="s">
        <v>7</v>
      </c>
      <c r="F28" s="10">
        <v>30</v>
      </c>
      <c r="G28" s="12" t="s">
        <v>7</v>
      </c>
      <c r="H28" s="11"/>
      <c r="I28" s="13"/>
      <c r="J28" s="18"/>
      <c r="K28" s="10">
        <v>55</v>
      </c>
      <c r="L28" s="10">
        <v>55</v>
      </c>
    </row>
    <row r="29" spans="1:12">
      <c r="A29">
        <v>1923</v>
      </c>
      <c r="B29" s="17">
        <v>52.5</v>
      </c>
      <c r="C29" s="17">
        <v>52.5</v>
      </c>
      <c r="D29" s="17">
        <v>22.5</v>
      </c>
      <c r="E29" s="12" t="s">
        <v>7</v>
      </c>
      <c r="F29" s="10">
        <v>30</v>
      </c>
      <c r="G29" s="12" t="s">
        <v>7</v>
      </c>
      <c r="H29" s="11"/>
      <c r="I29" s="13"/>
      <c r="J29" s="18"/>
      <c r="K29" s="10">
        <v>52.5</v>
      </c>
      <c r="L29" s="10">
        <v>52.5</v>
      </c>
    </row>
    <row r="30" spans="1:12">
      <c r="A30">
        <v>1924</v>
      </c>
      <c r="B30" s="17">
        <v>52.5</v>
      </c>
      <c r="C30" s="17">
        <v>52.5</v>
      </c>
      <c r="D30" s="17">
        <v>22.5</v>
      </c>
      <c r="E30" s="12" t="s">
        <v>7</v>
      </c>
      <c r="F30" s="10">
        <v>30</v>
      </c>
      <c r="G30" s="12" t="s">
        <v>7</v>
      </c>
      <c r="H30" s="11"/>
      <c r="I30" s="13"/>
      <c r="J30" s="18"/>
      <c r="K30" s="10">
        <v>52.5</v>
      </c>
      <c r="L30" s="10">
        <v>52.5</v>
      </c>
    </row>
    <row r="31" spans="1:12">
      <c r="A31">
        <v>1925</v>
      </c>
      <c r="B31" s="17">
        <v>50</v>
      </c>
      <c r="C31" s="17">
        <v>50</v>
      </c>
      <c r="D31" s="17">
        <v>20</v>
      </c>
      <c r="E31" s="12" t="s">
        <v>7</v>
      </c>
      <c r="F31" s="10">
        <v>30</v>
      </c>
      <c r="G31" s="12" t="s">
        <v>7</v>
      </c>
      <c r="H31" s="11"/>
      <c r="I31" s="13"/>
      <c r="J31" s="18"/>
      <c r="K31" s="10">
        <v>50</v>
      </c>
      <c r="L31" s="10">
        <v>50</v>
      </c>
    </row>
    <row r="32" spans="1:12">
      <c r="A32">
        <v>1926</v>
      </c>
      <c r="B32" s="17">
        <v>50</v>
      </c>
      <c r="C32" s="17">
        <v>50</v>
      </c>
      <c r="D32" s="10">
        <v>20</v>
      </c>
      <c r="E32" s="12" t="s">
        <v>29</v>
      </c>
      <c r="F32" s="10">
        <v>30</v>
      </c>
      <c r="G32" s="12" t="s">
        <v>31</v>
      </c>
      <c r="H32" s="11"/>
      <c r="I32" s="13"/>
      <c r="J32" s="18"/>
      <c r="K32" s="10">
        <v>50</v>
      </c>
      <c r="L32" s="10">
        <v>50</v>
      </c>
    </row>
    <row r="33" spans="1:12">
      <c r="A33">
        <v>1927</v>
      </c>
      <c r="B33" s="17">
        <v>50</v>
      </c>
      <c r="C33" s="17">
        <v>50</v>
      </c>
      <c r="D33" s="10">
        <v>20</v>
      </c>
      <c r="E33" s="12" t="s">
        <v>7</v>
      </c>
      <c r="F33" s="10">
        <v>30</v>
      </c>
      <c r="G33" s="12" t="s">
        <v>7</v>
      </c>
      <c r="H33" s="11"/>
      <c r="I33" s="13"/>
      <c r="J33" s="18"/>
      <c r="K33" s="10">
        <v>50</v>
      </c>
      <c r="L33" s="10">
        <v>50</v>
      </c>
    </row>
    <row r="34" spans="1:12">
      <c r="A34">
        <v>1928</v>
      </c>
      <c r="B34" s="17">
        <v>50</v>
      </c>
      <c r="C34" s="17">
        <v>50</v>
      </c>
      <c r="D34" s="10">
        <v>20</v>
      </c>
      <c r="E34" s="12" t="s">
        <v>7</v>
      </c>
      <c r="F34" s="10">
        <v>30</v>
      </c>
      <c r="G34" s="12" t="s">
        <v>7</v>
      </c>
      <c r="H34" s="11"/>
      <c r="I34" s="13"/>
      <c r="J34" s="18"/>
      <c r="K34" s="10">
        <v>50</v>
      </c>
      <c r="L34" s="10">
        <v>50</v>
      </c>
    </row>
    <row r="35" spans="1:12">
      <c r="A35">
        <v>1929</v>
      </c>
      <c r="B35" s="17">
        <v>57.5</v>
      </c>
      <c r="C35" s="17">
        <v>57.5</v>
      </c>
      <c r="D35" s="10">
        <v>20</v>
      </c>
      <c r="E35" s="12" t="s">
        <v>7</v>
      </c>
      <c r="F35" s="10">
        <v>37.5</v>
      </c>
      <c r="G35" s="12" t="s">
        <v>7</v>
      </c>
      <c r="H35" s="11"/>
      <c r="I35" s="13"/>
      <c r="J35" s="18"/>
      <c r="K35" s="10">
        <v>57.5</v>
      </c>
      <c r="L35" s="10">
        <v>57.5</v>
      </c>
    </row>
    <row r="36" spans="1:12">
      <c r="A36">
        <v>1930</v>
      </c>
      <c r="B36" s="17">
        <v>63.75</v>
      </c>
      <c r="C36" s="17">
        <v>63.75</v>
      </c>
      <c r="D36" s="10">
        <v>22.5</v>
      </c>
      <c r="E36" s="12" t="s">
        <v>7</v>
      </c>
      <c r="F36" s="10">
        <v>41.25</v>
      </c>
      <c r="G36" s="12" t="s">
        <v>7</v>
      </c>
      <c r="H36" s="11"/>
      <c r="I36" s="13"/>
      <c r="J36" s="18"/>
      <c r="K36" s="10">
        <v>63.75</v>
      </c>
      <c r="L36" s="10">
        <v>63.75</v>
      </c>
    </row>
    <row r="37" spans="1:12">
      <c r="A37">
        <v>1931</v>
      </c>
      <c r="B37" s="17">
        <v>66.25</v>
      </c>
      <c r="C37" s="17">
        <v>66.25</v>
      </c>
      <c r="D37" s="10">
        <v>25</v>
      </c>
      <c r="E37" s="12" t="s">
        <v>7</v>
      </c>
      <c r="F37" s="10">
        <v>41.25</v>
      </c>
      <c r="G37" s="12" t="s">
        <v>7</v>
      </c>
      <c r="H37" s="11"/>
      <c r="I37" s="13"/>
      <c r="J37" s="18"/>
      <c r="K37" s="10">
        <v>66.25</v>
      </c>
      <c r="L37" s="10">
        <v>66.25</v>
      </c>
    </row>
    <row r="38" spans="1:12">
      <c r="A38">
        <v>1932</v>
      </c>
      <c r="B38" s="17">
        <v>66.25</v>
      </c>
      <c r="C38" s="17">
        <v>66.25</v>
      </c>
      <c r="D38" s="10">
        <v>25</v>
      </c>
      <c r="E38" s="12" t="s">
        <v>7</v>
      </c>
      <c r="F38" s="10">
        <v>41.25</v>
      </c>
      <c r="G38" s="12" t="s">
        <v>7</v>
      </c>
      <c r="H38" s="11"/>
      <c r="I38" s="13"/>
      <c r="J38" s="18"/>
      <c r="K38" s="10">
        <v>66.25</v>
      </c>
      <c r="L38" s="10">
        <v>66.25</v>
      </c>
    </row>
    <row r="39" spans="1:12">
      <c r="A39">
        <v>1933</v>
      </c>
      <c r="B39" s="17">
        <v>66.25</v>
      </c>
      <c r="C39" s="17">
        <v>66.25</v>
      </c>
      <c r="D39" s="10">
        <v>25</v>
      </c>
      <c r="E39" s="12" t="s">
        <v>7</v>
      </c>
      <c r="F39" s="10">
        <v>41.25</v>
      </c>
      <c r="G39" s="12" t="s">
        <v>7</v>
      </c>
      <c r="H39" s="11"/>
      <c r="I39" s="13"/>
      <c r="J39" s="18"/>
      <c r="K39" s="10">
        <v>66.25</v>
      </c>
      <c r="L39" s="10">
        <v>66.25</v>
      </c>
    </row>
    <row r="40" spans="1:12">
      <c r="A40">
        <v>1934</v>
      </c>
      <c r="B40" s="17">
        <v>63.75</v>
      </c>
      <c r="C40" s="17">
        <v>63.75</v>
      </c>
      <c r="D40" s="10">
        <v>22.5</v>
      </c>
      <c r="E40" s="12" t="s">
        <v>7</v>
      </c>
      <c r="F40" s="10">
        <v>41.25</v>
      </c>
      <c r="G40" s="12" t="s">
        <v>7</v>
      </c>
      <c r="H40" s="11"/>
      <c r="I40" s="13"/>
      <c r="J40" s="18"/>
      <c r="K40" s="10">
        <v>63.75</v>
      </c>
      <c r="L40" s="10">
        <v>63.75</v>
      </c>
    </row>
    <row r="41" spans="1:12">
      <c r="A41">
        <v>1935</v>
      </c>
      <c r="B41" s="17">
        <v>63.75</v>
      </c>
      <c r="C41" s="17">
        <v>63.75</v>
      </c>
      <c r="D41" s="10">
        <v>22.5</v>
      </c>
      <c r="E41" s="12" t="s">
        <v>7</v>
      </c>
      <c r="F41" s="10">
        <v>41.25</v>
      </c>
      <c r="G41" s="12" t="s">
        <v>32</v>
      </c>
      <c r="H41" s="11"/>
      <c r="I41" s="13"/>
      <c r="J41" s="18"/>
      <c r="K41" s="10">
        <v>63.75</v>
      </c>
      <c r="L41" s="10">
        <v>63.75</v>
      </c>
    </row>
    <row r="42" spans="1:12">
      <c r="A42">
        <v>1936</v>
      </c>
      <c r="B42" s="17">
        <v>65</v>
      </c>
      <c r="C42" s="17">
        <v>65</v>
      </c>
      <c r="D42" s="10">
        <v>23.75</v>
      </c>
      <c r="E42" s="12" t="s">
        <v>30</v>
      </c>
      <c r="F42" s="10">
        <v>41.25</v>
      </c>
      <c r="G42" s="12" t="s">
        <v>7</v>
      </c>
      <c r="H42" s="11"/>
      <c r="I42" s="13"/>
      <c r="J42" s="18"/>
      <c r="K42" s="10">
        <v>65</v>
      </c>
      <c r="L42" s="10">
        <v>65</v>
      </c>
    </row>
    <row r="43" spans="1:12">
      <c r="A43">
        <v>1937</v>
      </c>
      <c r="B43" s="17">
        <v>66.25</v>
      </c>
      <c r="C43" s="17">
        <v>66.25</v>
      </c>
      <c r="D43" s="10">
        <v>25</v>
      </c>
      <c r="E43" s="12" t="s">
        <v>7</v>
      </c>
      <c r="F43" s="10">
        <v>41.25</v>
      </c>
      <c r="G43" s="12" t="s">
        <v>28</v>
      </c>
      <c r="H43" s="11"/>
      <c r="I43" s="13"/>
      <c r="J43" s="18"/>
      <c r="K43" s="10">
        <v>66.25</v>
      </c>
      <c r="L43" s="10">
        <v>66.25</v>
      </c>
    </row>
    <row r="44" spans="1:12">
      <c r="A44">
        <v>1938</v>
      </c>
      <c r="B44" s="17">
        <v>75</v>
      </c>
      <c r="C44" s="17">
        <v>75</v>
      </c>
      <c r="D44" s="10">
        <v>27.5</v>
      </c>
      <c r="E44" s="12" t="s">
        <v>7</v>
      </c>
      <c r="F44" s="10">
        <v>47.5</v>
      </c>
      <c r="G44" s="12" t="s">
        <v>7</v>
      </c>
      <c r="H44" s="11"/>
      <c r="I44" s="13"/>
      <c r="J44" s="18"/>
      <c r="K44" s="10">
        <v>75</v>
      </c>
      <c r="L44" s="10">
        <v>75</v>
      </c>
    </row>
    <row r="45" spans="1:12">
      <c r="A45">
        <v>1939</v>
      </c>
      <c r="B45" s="17">
        <v>82.5</v>
      </c>
      <c r="C45" s="17">
        <v>82.5</v>
      </c>
      <c r="D45" s="10">
        <v>35</v>
      </c>
      <c r="E45" s="12" t="s">
        <v>27</v>
      </c>
      <c r="F45" s="10">
        <v>47.5</v>
      </c>
      <c r="G45" s="12" t="s">
        <v>7</v>
      </c>
      <c r="H45" s="11"/>
      <c r="I45" s="13"/>
      <c r="J45" s="18"/>
      <c r="K45" s="10">
        <v>82.5</v>
      </c>
      <c r="L45" s="10">
        <v>82.5</v>
      </c>
    </row>
    <row r="46" spans="1:12">
      <c r="A46">
        <v>1940</v>
      </c>
      <c r="B46" s="17">
        <v>90</v>
      </c>
      <c r="C46" s="17">
        <v>90</v>
      </c>
      <c r="D46" s="10">
        <v>42.5</v>
      </c>
      <c r="E46" s="12" t="s">
        <v>7</v>
      </c>
      <c r="F46" s="10">
        <v>47.5</v>
      </c>
      <c r="G46" s="12" t="s">
        <v>23</v>
      </c>
      <c r="H46" s="11"/>
      <c r="I46" s="13"/>
      <c r="J46" s="18"/>
      <c r="K46" s="10">
        <v>90</v>
      </c>
      <c r="L46" s="10">
        <v>90</v>
      </c>
    </row>
    <row r="47" spans="1:12">
      <c r="A47">
        <v>1941</v>
      </c>
      <c r="B47" s="17">
        <v>97.5</v>
      </c>
      <c r="C47" s="17">
        <v>97.5</v>
      </c>
      <c r="D47" s="10">
        <v>50</v>
      </c>
      <c r="E47" s="12" t="s">
        <v>22</v>
      </c>
      <c r="F47" s="10">
        <v>47.5</v>
      </c>
      <c r="G47" s="12" t="s">
        <v>7</v>
      </c>
      <c r="H47" s="11"/>
      <c r="I47" s="13"/>
      <c r="J47" s="18"/>
      <c r="K47" s="10">
        <v>97.5</v>
      </c>
      <c r="L47" s="10">
        <v>97.5</v>
      </c>
    </row>
    <row r="48" spans="1:12">
      <c r="A48">
        <v>1942</v>
      </c>
      <c r="B48" s="17">
        <v>97.5</v>
      </c>
      <c r="C48" s="17">
        <v>97.5</v>
      </c>
      <c r="D48" s="10">
        <v>50</v>
      </c>
      <c r="E48" s="12" t="s">
        <v>7</v>
      </c>
      <c r="F48" s="10">
        <v>47.5</v>
      </c>
      <c r="G48" s="12" t="s">
        <v>7</v>
      </c>
      <c r="H48" s="11"/>
      <c r="I48" s="13"/>
      <c r="J48" s="18"/>
      <c r="K48" s="10">
        <v>97.5</v>
      </c>
      <c r="L48" s="10">
        <v>97.5</v>
      </c>
    </row>
    <row r="49" spans="1:12">
      <c r="A49">
        <v>1943</v>
      </c>
      <c r="B49" s="17">
        <v>97.5</v>
      </c>
      <c r="C49" s="17">
        <v>97.5</v>
      </c>
      <c r="D49" s="10">
        <v>50</v>
      </c>
      <c r="E49" s="12" t="s">
        <v>7</v>
      </c>
      <c r="F49" s="10">
        <v>47.5</v>
      </c>
      <c r="G49" s="12" t="s">
        <v>7</v>
      </c>
      <c r="H49" s="11"/>
      <c r="I49" s="13"/>
      <c r="J49" s="18"/>
      <c r="K49" s="10">
        <v>97.5</v>
      </c>
      <c r="L49" s="10">
        <v>97.5</v>
      </c>
    </row>
    <row r="50" spans="1:12">
      <c r="A50">
        <v>1944</v>
      </c>
      <c r="B50" s="17">
        <v>97.5</v>
      </c>
      <c r="C50" s="17">
        <v>97.5</v>
      </c>
      <c r="D50" s="10">
        <v>50</v>
      </c>
      <c r="E50" s="12" t="s">
        <v>7</v>
      </c>
      <c r="F50" s="10">
        <v>47.5</v>
      </c>
      <c r="G50" s="12" t="s">
        <v>7</v>
      </c>
      <c r="H50" s="11"/>
      <c r="I50" s="13"/>
      <c r="J50" s="18"/>
      <c r="K50" s="10">
        <v>97.5</v>
      </c>
      <c r="L50" s="10">
        <v>97.5</v>
      </c>
    </row>
    <row r="51" spans="1:12">
      <c r="A51">
        <v>1945</v>
      </c>
      <c r="B51" s="17">
        <v>97.5</v>
      </c>
      <c r="C51" s="17">
        <v>97.5</v>
      </c>
      <c r="D51" s="10">
        <v>50</v>
      </c>
      <c r="E51" s="12" t="s">
        <v>7</v>
      </c>
      <c r="F51" s="10">
        <v>47.5</v>
      </c>
      <c r="G51" s="12" t="s">
        <v>7</v>
      </c>
      <c r="H51" s="11"/>
      <c r="I51" s="13"/>
      <c r="J51" s="18"/>
      <c r="K51" s="10">
        <v>97.5</v>
      </c>
      <c r="L51" s="10">
        <v>97.5</v>
      </c>
    </row>
    <row r="52" spans="1:12">
      <c r="A52">
        <v>1946</v>
      </c>
      <c r="B52" s="17">
        <v>97.5</v>
      </c>
      <c r="C52" s="17">
        <v>97.5</v>
      </c>
      <c r="D52" s="10">
        <v>45</v>
      </c>
      <c r="E52" s="12" t="s">
        <v>7</v>
      </c>
      <c r="F52" s="10">
        <v>52.5</v>
      </c>
      <c r="G52" s="12" t="s">
        <v>7</v>
      </c>
      <c r="H52" s="11"/>
      <c r="I52" s="13"/>
      <c r="J52" s="18"/>
      <c r="K52" s="10">
        <v>97.5</v>
      </c>
      <c r="L52" s="10">
        <v>97.5</v>
      </c>
    </row>
    <row r="53" spans="1:12">
      <c r="A53">
        <v>1947</v>
      </c>
      <c r="B53" s="17">
        <v>97.5</v>
      </c>
      <c r="C53" s="17">
        <v>97.5</v>
      </c>
      <c r="D53" s="10">
        <v>45</v>
      </c>
      <c r="E53" s="12" t="s">
        <v>7</v>
      </c>
      <c r="F53" s="10">
        <v>52.5</v>
      </c>
      <c r="G53" s="12" t="s">
        <v>7</v>
      </c>
      <c r="H53" s="11"/>
      <c r="I53" s="13"/>
      <c r="J53" s="18"/>
      <c r="K53" s="10">
        <v>97.5</v>
      </c>
      <c r="L53" s="10">
        <v>97.5</v>
      </c>
    </row>
    <row r="54" spans="1:12">
      <c r="A54">
        <v>1948</v>
      </c>
      <c r="B54" s="17">
        <v>97.5</v>
      </c>
      <c r="C54" s="17">
        <v>97.5</v>
      </c>
      <c r="D54" s="10">
        <v>45</v>
      </c>
      <c r="E54" s="12" t="s">
        <v>7</v>
      </c>
      <c r="F54" s="10">
        <v>52.5</v>
      </c>
      <c r="G54" s="12" t="s">
        <v>7</v>
      </c>
      <c r="H54" s="11"/>
      <c r="I54" s="13"/>
      <c r="J54" s="18"/>
      <c r="K54" s="10">
        <v>97.5</v>
      </c>
      <c r="L54" s="10">
        <v>97.5</v>
      </c>
    </row>
    <row r="55" spans="1:12">
      <c r="A55">
        <v>1949</v>
      </c>
      <c r="B55" s="17">
        <v>97.5</v>
      </c>
      <c r="C55" s="17">
        <v>97.5</v>
      </c>
      <c r="D55" s="10">
        <v>45</v>
      </c>
      <c r="E55" s="12" t="s">
        <v>7</v>
      </c>
      <c r="F55" s="10">
        <v>52.5</v>
      </c>
      <c r="G55" s="12" t="s">
        <v>7</v>
      </c>
      <c r="H55" s="11"/>
      <c r="I55" s="13"/>
      <c r="J55" s="18"/>
      <c r="K55" s="10">
        <v>97.5</v>
      </c>
      <c r="L55" s="10">
        <v>97.5</v>
      </c>
    </row>
    <row r="56" spans="1:12">
      <c r="A56">
        <v>1950</v>
      </c>
      <c r="B56" s="17">
        <v>97.5</v>
      </c>
      <c r="C56" s="17">
        <v>97.5</v>
      </c>
      <c r="D56" s="10">
        <v>45</v>
      </c>
      <c r="E56" s="12" t="s">
        <v>7</v>
      </c>
      <c r="F56" s="10">
        <v>52.5</v>
      </c>
      <c r="G56" s="12" t="s">
        <v>24</v>
      </c>
      <c r="H56" s="11"/>
      <c r="I56" s="13"/>
      <c r="J56" s="18"/>
      <c r="K56" s="10">
        <v>97.5</v>
      </c>
      <c r="L56" s="10">
        <v>97.5</v>
      </c>
    </row>
    <row r="57" spans="1:12">
      <c r="A57">
        <v>1951</v>
      </c>
      <c r="B57" s="17">
        <v>97.5</v>
      </c>
      <c r="C57" s="17">
        <v>97.5</v>
      </c>
      <c r="D57" s="10">
        <v>47.5</v>
      </c>
      <c r="E57" s="12" t="s">
        <v>26</v>
      </c>
      <c r="F57" s="10">
        <v>50</v>
      </c>
      <c r="G57" s="12" t="s">
        <v>7</v>
      </c>
      <c r="H57" s="11"/>
      <c r="I57" s="13"/>
      <c r="J57" s="18"/>
      <c r="K57" s="10">
        <v>97.5</v>
      </c>
      <c r="L57" s="10">
        <v>97.5</v>
      </c>
    </row>
    <row r="58" spans="1:12">
      <c r="A58">
        <v>1952</v>
      </c>
      <c r="B58" s="17">
        <v>97.5</v>
      </c>
      <c r="C58" s="17">
        <v>97.5</v>
      </c>
      <c r="D58" s="10">
        <v>47.5</v>
      </c>
      <c r="E58" s="12" t="s">
        <v>25</v>
      </c>
      <c r="F58" s="10">
        <v>50</v>
      </c>
      <c r="G58" s="12" t="s">
        <v>7</v>
      </c>
      <c r="H58" s="11"/>
      <c r="I58" s="13"/>
      <c r="J58" s="18"/>
      <c r="K58" s="10">
        <v>97.5</v>
      </c>
      <c r="L58" s="10">
        <v>97.5</v>
      </c>
    </row>
    <row r="59" spans="1:12">
      <c r="A59">
        <v>1953</v>
      </c>
      <c r="B59" s="17">
        <v>95</v>
      </c>
      <c r="C59" s="17">
        <v>95</v>
      </c>
      <c r="D59" s="10">
        <v>45</v>
      </c>
      <c r="E59" s="12" t="s">
        <v>7</v>
      </c>
      <c r="F59" s="10">
        <v>50</v>
      </c>
      <c r="G59" s="12" t="s">
        <v>7</v>
      </c>
      <c r="H59" s="11"/>
      <c r="I59" s="13"/>
      <c r="J59" s="18"/>
      <c r="K59" s="10">
        <v>95</v>
      </c>
      <c r="L59" s="10">
        <v>95</v>
      </c>
    </row>
    <row r="60" spans="1:12">
      <c r="A60">
        <v>1954</v>
      </c>
      <c r="B60" s="17">
        <v>95</v>
      </c>
      <c r="C60" s="17">
        <v>95</v>
      </c>
      <c r="D60" s="10">
        <v>45</v>
      </c>
      <c r="E60" s="12" t="s">
        <v>7</v>
      </c>
      <c r="F60" s="10">
        <v>50</v>
      </c>
      <c r="G60" s="12" t="s">
        <v>7</v>
      </c>
      <c r="H60" s="11"/>
      <c r="I60" s="13"/>
      <c r="J60" s="18"/>
      <c r="K60" s="10">
        <v>95</v>
      </c>
      <c r="L60" s="10">
        <v>95</v>
      </c>
    </row>
    <row r="61" spans="1:12">
      <c r="A61">
        <v>1955</v>
      </c>
      <c r="B61" s="17">
        <v>92.5</v>
      </c>
      <c r="C61" s="17">
        <v>92.5</v>
      </c>
      <c r="D61" s="10">
        <v>42.5</v>
      </c>
      <c r="E61" s="12" t="s">
        <v>7</v>
      </c>
      <c r="F61" s="10">
        <v>50</v>
      </c>
      <c r="G61" s="12" t="s">
        <v>7</v>
      </c>
      <c r="H61" s="11"/>
      <c r="I61" s="13"/>
      <c r="J61" s="18"/>
      <c r="K61" s="10">
        <v>92.5</v>
      </c>
      <c r="L61" s="10">
        <v>92.5</v>
      </c>
    </row>
    <row r="62" spans="1:12">
      <c r="A62">
        <v>1956</v>
      </c>
      <c r="B62" s="17">
        <v>92.5</v>
      </c>
      <c r="C62" s="17">
        <v>92.5</v>
      </c>
      <c r="D62" s="10">
        <v>42.5</v>
      </c>
      <c r="E62" s="12" t="s">
        <v>7</v>
      </c>
      <c r="F62" s="10">
        <v>50</v>
      </c>
      <c r="G62" s="12" t="s">
        <v>7</v>
      </c>
      <c r="H62" s="11"/>
      <c r="I62" s="13"/>
      <c r="J62" s="18"/>
      <c r="K62" s="10">
        <v>92.5</v>
      </c>
      <c r="L62" s="10">
        <v>92.5</v>
      </c>
    </row>
    <row r="63" spans="1:12">
      <c r="A63">
        <v>1957</v>
      </c>
      <c r="B63" s="17">
        <v>92.5</v>
      </c>
      <c r="C63" s="17">
        <v>92.5</v>
      </c>
      <c r="D63" s="10">
        <v>42.5</v>
      </c>
      <c r="E63" s="12" t="s">
        <v>7</v>
      </c>
      <c r="F63" s="10">
        <v>50</v>
      </c>
      <c r="G63" s="12" t="s">
        <v>7</v>
      </c>
      <c r="H63" s="11"/>
      <c r="I63" s="13"/>
      <c r="J63" s="18"/>
      <c r="K63" s="10">
        <v>92.5</v>
      </c>
      <c r="L63" s="10">
        <v>92.5</v>
      </c>
    </row>
    <row r="64" spans="1:12">
      <c r="A64">
        <v>1958</v>
      </c>
      <c r="B64" s="17">
        <v>92.5</v>
      </c>
      <c r="C64" s="17">
        <v>92.5</v>
      </c>
      <c r="D64" s="10">
        <v>42.5</v>
      </c>
      <c r="E64" s="12" t="s">
        <v>7</v>
      </c>
      <c r="F64" s="10">
        <v>50</v>
      </c>
      <c r="G64" s="12" t="s">
        <v>7</v>
      </c>
      <c r="H64" s="11"/>
      <c r="I64" s="13"/>
      <c r="J64" s="18"/>
      <c r="K64" s="10">
        <v>92.5</v>
      </c>
      <c r="L64" s="10">
        <v>92.5</v>
      </c>
    </row>
    <row r="65" spans="1:12">
      <c r="A65">
        <v>1959</v>
      </c>
      <c r="B65" s="17">
        <v>88.75</v>
      </c>
      <c r="C65" s="17">
        <v>88.75</v>
      </c>
      <c r="D65" s="17">
        <v>38.75</v>
      </c>
      <c r="E65" s="12" t="s">
        <v>15</v>
      </c>
      <c r="F65" s="10">
        <v>50</v>
      </c>
      <c r="G65" s="12" t="s">
        <v>13</v>
      </c>
      <c r="H65" s="11"/>
      <c r="I65" s="13"/>
      <c r="J65" s="18"/>
      <c r="K65" s="10">
        <v>88.75</v>
      </c>
      <c r="L65" s="10">
        <v>88.75</v>
      </c>
    </row>
    <row r="66" spans="1:12">
      <c r="A66">
        <v>1960</v>
      </c>
      <c r="B66" s="17">
        <v>88.75</v>
      </c>
      <c r="C66" s="17">
        <v>88.75</v>
      </c>
      <c r="D66" s="17">
        <v>38.75</v>
      </c>
      <c r="E66" s="12" t="s">
        <v>7</v>
      </c>
      <c r="F66" s="10">
        <v>50</v>
      </c>
      <c r="G66" s="12" t="s">
        <v>7</v>
      </c>
      <c r="H66" s="11"/>
      <c r="I66" s="13"/>
      <c r="J66" s="18"/>
      <c r="K66" s="10">
        <v>88.75</v>
      </c>
      <c r="L66" s="10">
        <v>88.75</v>
      </c>
    </row>
    <row r="67" spans="1:12">
      <c r="A67">
        <v>1961</v>
      </c>
      <c r="B67" s="17">
        <v>88.75</v>
      </c>
      <c r="C67" s="17">
        <v>88.75</v>
      </c>
      <c r="D67" s="17">
        <v>38.75</v>
      </c>
      <c r="E67" s="12" t="s">
        <v>7</v>
      </c>
      <c r="F67" s="10">
        <v>50</v>
      </c>
      <c r="G67" s="12" t="s">
        <v>7</v>
      </c>
      <c r="H67" s="11"/>
      <c r="I67" s="13"/>
      <c r="J67" s="18"/>
      <c r="K67" s="10">
        <v>88.75</v>
      </c>
      <c r="L67" s="10">
        <v>88.75</v>
      </c>
    </row>
    <row r="68" spans="1:12">
      <c r="A68">
        <v>1962</v>
      </c>
      <c r="B68" s="17">
        <v>88.75</v>
      </c>
      <c r="C68" s="17">
        <v>88.75</v>
      </c>
      <c r="D68" s="17">
        <v>38.75</v>
      </c>
      <c r="E68" s="12" t="s">
        <v>7</v>
      </c>
      <c r="F68" s="10">
        <v>50</v>
      </c>
      <c r="G68" s="12" t="s">
        <v>7</v>
      </c>
      <c r="H68" s="11"/>
      <c r="I68" s="13"/>
      <c r="J68" s="18"/>
      <c r="K68" s="10">
        <v>88.75</v>
      </c>
      <c r="L68" s="10">
        <v>88.75</v>
      </c>
    </row>
    <row r="69" spans="1:12">
      <c r="A69">
        <v>1963</v>
      </c>
      <c r="B69" s="17">
        <v>88.75</v>
      </c>
      <c r="C69" s="17">
        <v>88.75</v>
      </c>
      <c r="D69" s="17">
        <v>38.75</v>
      </c>
      <c r="E69" s="12" t="s">
        <v>7</v>
      </c>
      <c r="F69" s="10">
        <v>50</v>
      </c>
      <c r="G69" s="12" t="s">
        <v>7</v>
      </c>
      <c r="H69" s="11"/>
      <c r="I69" s="13"/>
      <c r="J69" s="18"/>
      <c r="K69" s="10">
        <v>88.75</v>
      </c>
      <c r="L69" s="10">
        <v>88.75</v>
      </c>
    </row>
    <row r="70" spans="1:12">
      <c r="A70">
        <v>1964</v>
      </c>
      <c r="B70" s="17">
        <v>88.75</v>
      </c>
      <c r="C70" s="17">
        <v>88.75</v>
      </c>
      <c r="D70" s="17">
        <v>38.75</v>
      </c>
      <c r="E70" s="12" t="s">
        <v>7</v>
      </c>
      <c r="F70" s="10">
        <v>50</v>
      </c>
      <c r="G70" s="12" t="s">
        <v>7</v>
      </c>
      <c r="H70" s="11"/>
      <c r="I70" s="13"/>
      <c r="J70" s="18"/>
      <c r="K70" s="10">
        <v>88.75</v>
      </c>
      <c r="L70" s="10">
        <v>88.75</v>
      </c>
    </row>
    <row r="71" spans="1:12">
      <c r="A71">
        <v>1965</v>
      </c>
      <c r="B71" s="17">
        <v>91.25</v>
      </c>
      <c r="C71" s="17">
        <v>91.25</v>
      </c>
      <c r="D71" s="17">
        <v>41.25</v>
      </c>
      <c r="E71" s="12" t="s">
        <v>7</v>
      </c>
      <c r="F71" s="10">
        <v>50</v>
      </c>
      <c r="G71" s="12" t="s">
        <v>7</v>
      </c>
      <c r="H71" s="11"/>
      <c r="I71" s="13"/>
      <c r="J71" s="21" t="s">
        <v>14</v>
      </c>
      <c r="K71" s="10">
        <v>96.25</v>
      </c>
      <c r="L71" s="10">
        <v>96.25</v>
      </c>
    </row>
    <row r="72" spans="1:12">
      <c r="A72">
        <v>1966</v>
      </c>
      <c r="B72" s="17">
        <v>91.25</v>
      </c>
      <c r="C72" s="17">
        <v>91.25</v>
      </c>
      <c r="D72" s="17">
        <v>41.25</v>
      </c>
      <c r="E72" s="12" t="s">
        <v>7</v>
      </c>
      <c r="F72" s="10">
        <v>50</v>
      </c>
      <c r="G72" s="12" t="s">
        <v>7</v>
      </c>
      <c r="H72" s="11"/>
      <c r="I72" s="13"/>
      <c r="J72" s="18"/>
      <c r="K72" s="10">
        <v>91.25</v>
      </c>
      <c r="L72" s="10">
        <v>91.25</v>
      </c>
    </row>
    <row r="73" spans="1:12">
      <c r="A73">
        <v>1967</v>
      </c>
      <c r="B73" s="17">
        <v>91.25</v>
      </c>
      <c r="C73" s="17">
        <v>91.25</v>
      </c>
      <c r="D73" s="17">
        <v>41.25</v>
      </c>
      <c r="E73" s="12" t="s">
        <v>7</v>
      </c>
      <c r="F73" s="10">
        <v>50</v>
      </c>
      <c r="G73" s="12" t="s">
        <v>7</v>
      </c>
      <c r="H73" s="11"/>
      <c r="I73" s="13"/>
      <c r="J73" s="18"/>
      <c r="K73" s="10">
        <v>91.25</v>
      </c>
      <c r="L73" s="10">
        <v>91.25</v>
      </c>
    </row>
    <row r="74" spans="1:12">
      <c r="A74">
        <v>1968</v>
      </c>
      <c r="B74" s="17">
        <v>91.25</v>
      </c>
      <c r="C74" s="17">
        <v>91.25</v>
      </c>
      <c r="D74" s="17">
        <v>41.25</v>
      </c>
      <c r="E74" s="12" t="s">
        <v>7</v>
      </c>
      <c r="F74" s="10">
        <v>50</v>
      </c>
      <c r="G74" s="12" t="s">
        <v>7</v>
      </c>
      <c r="H74" s="11"/>
      <c r="I74" s="13"/>
      <c r="J74" s="18"/>
      <c r="K74" s="10">
        <v>91.25</v>
      </c>
      <c r="L74" s="10">
        <v>91.25</v>
      </c>
    </row>
    <row r="75" spans="1:12">
      <c r="A75">
        <v>1969</v>
      </c>
      <c r="B75" s="17">
        <v>91.25</v>
      </c>
      <c r="C75" s="17">
        <v>91.25</v>
      </c>
      <c r="D75" s="17">
        <v>41.25</v>
      </c>
      <c r="E75" s="12" t="s">
        <v>7</v>
      </c>
      <c r="F75" s="10">
        <v>50</v>
      </c>
      <c r="G75" s="12" t="s">
        <v>8</v>
      </c>
      <c r="H75" s="11"/>
      <c r="I75" s="13"/>
      <c r="J75" s="18"/>
      <c r="K75" s="10">
        <v>91.25</v>
      </c>
      <c r="L75" s="10">
        <v>91.25</v>
      </c>
    </row>
    <row r="76" spans="1:12">
      <c r="A76">
        <v>1970</v>
      </c>
      <c r="B76" s="17">
        <v>91.25</v>
      </c>
      <c r="C76" s="17">
        <v>91.25</v>
      </c>
      <c r="D76" s="17">
        <v>41.25</v>
      </c>
      <c r="E76" s="12" t="s">
        <v>20</v>
      </c>
      <c r="F76" s="10">
        <v>50</v>
      </c>
      <c r="G76" s="12" t="s">
        <v>7</v>
      </c>
      <c r="H76" s="11"/>
      <c r="I76" s="13"/>
      <c r="J76" s="18"/>
      <c r="K76" s="10">
        <v>91.25</v>
      </c>
      <c r="L76" s="10">
        <v>91.25</v>
      </c>
    </row>
    <row r="77" spans="1:12">
      <c r="A77">
        <v>1971</v>
      </c>
      <c r="B77" s="20">
        <v>82.9375</v>
      </c>
      <c r="C77" s="17">
        <v>88.75</v>
      </c>
      <c r="D77" s="17">
        <v>38.75</v>
      </c>
      <c r="E77" s="12" t="s">
        <v>7</v>
      </c>
      <c r="F77" s="10">
        <v>50</v>
      </c>
      <c r="G77" s="12" t="s">
        <v>7</v>
      </c>
      <c r="H77" s="11"/>
      <c r="I77" s="13"/>
      <c r="J77" s="18"/>
      <c r="K77" s="10">
        <v>73.75</v>
      </c>
      <c r="L77" s="10">
        <v>88.75</v>
      </c>
    </row>
    <row r="78" spans="1:12">
      <c r="A78">
        <v>1972</v>
      </c>
      <c r="B78" s="20">
        <v>82.9375</v>
      </c>
      <c r="C78" s="17">
        <v>88.75</v>
      </c>
      <c r="D78" s="17">
        <v>38.75</v>
      </c>
      <c r="E78" s="12" t="s">
        <v>7</v>
      </c>
      <c r="F78" s="10">
        <v>50</v>
      </c>
      <c r="G78" s="12" t="s">
        <v>7</v>
      </c>
      <c r="H78" s="11"/>
      <c r="I78" s="13"/>
      <c r="J78" s="18" t="s">
        <v>19</v>
      </c>
      <c r="K78" s="10">
        <v>73.75</v>
      </c>
      <c r="L78" s="10">
        <v>88.75</v>
      </c>
    </row>
    <row r="79" spans="1:12">
      <c r="A79">
        <v>1973</v>
      </c>
      <c r="B79" s="17">
        <v>75</v>
      </c>
      <c r="C79" s="17">
        <v>90</v>
      </c>
      <c r="D79" s="17">
        <v>75</v>
      </c>
      <c r="E79" s="12" t="s">
        <v>8</v>
      </c>
      <c r="F79" s="11"/>
      <c r="G79" s="19"/>
      <c r="H79" s="10">
        <v>15</v>
      </c>
      <c r="I79" s="12" t="s">
        <v>8</v>
      </c>
      <c r="J79" s="18"/>
      <c r="K79" s="10">
        <v>75</v>
      </c>
      <c r="L79" s="10">
        <v>90</v>
      </c>
    </row>
    <row r="80" spans="1:12">
      <c r="A80">
        <v>1974</v>
      </c>
      <c r="B80" s="17">
        <v>83</v>
      </c>
      <c r="C80" s="17">
        <v>98</v>
      </c>
      <c r="D80" s="17">
        <v>83</v>
      </c>
      <c r="E80" s="13" t="s">
        <v>7</v>
      </c>
      <c r="F80" s="11"/>
      <c r="G80" s="19"/>
      <c r="H80" s="10">
        <v>15</v>
      </c>
      <c r="I80" s="13" t="s">
        <v>7</v>
      </c>
      <c r="J80" s="18"/>
      <c r="K80" s="10">
        <v>83</v>
      </c>
      <c r="L80" s="10">
        <v>98</v>
      </c>
    </row>
    <row r="81" spans="1:12">
      <c r="A81">
        <v>1975</v>
      </c>
      <c r="B81" s="17">
        <v>83</v>
      </c>
      <c r="C81" s="17">
        <v>98</v>
      </c>
      <c r="D81" s="17">
        <v>83</v>
      </c>
      <c r="E81" s="13" t="s">
        <v>7</v>
      </c>
      <c r="F81" s="11"/>
      <c r="G81" s="19"/>
      <c r="H81" s="10">
        <v>15</v>
      </c>
      <c r="I81" s="13" t="s">
        <v>7</v>
      </c>
      <c r="J81" s="18"/>
      <c r="K81" s="10">
        <v>83</v>
      </c>
      <c r="L81" s="10">
        <v>98</v>
      </c>
    </row>
    <row r="82" spans="1:12">
      <c r="A82">
        <v>1976</v>
      </c>
      <c r="B82" s="17">
        <v>83</v>
      </c>
      <c r="C82" s="17">
        <v>98</v>
      </c>
      <c r="D82" s="17">
        <v>83</v>
      </c>
      <c r="E82" s="12" t="s">
        <v>35</v>
      </c>
      <c r="F82" s="11"/>
      <c r="G82" s="19"/>
      <c r="H82" s="10">
        <v>15</v>
      </c>
      <c r="I82" s="12" t="s">
        <v>35</v>
      </c>
      <c r="J82" s="18"/>
      <c r="K82" s="10">
        <v>83</v>
      </c>
      <c r="L82" s="10">
        <v>98</v>
      </c>
    </row>
    <row r="83" spans="1:12">
      <c r="A83">
        <v>1977</v>
      </c>
      <c r="B83" s="17">
        <v>83</v>
      </c>
      <c r="C83" s="17">
        <v>98</v>
      </c>
      <c r="D83" s="17">
        <v>83</v>
      </c>
      <c r="E83" s="12" t="s">
        <v>7</v>
      </c>
      <c r="F83" s="11"/>
      <c r="G83" s="19"/>
      <c r="H83" s="10">
        <v>15</v>
      </c>
      <c r="I83" s="13" t="s">
        <v>7</v>
      </c>
      <c r="J83" s="18"/>
      <c r="K83" s="10">
        <v>83</v>
      </c>
      <c r="L83" s="10">
        <v>98</v>
      </c>
    </row>
    <row r="84" spans="1:12">
      <c r="A84">
        <v>1978</v>
      </c>
      <c r="B84" s="17">
        <v>83</v>
      </c>
      <c r="C84" s="17">
        <v>98</v>
      </c>
      <c r="D84" s="17">
        <v>83</v>
      </c>
      <c r="E84" s="12" t="s">
        <v>7</v>
      </c>
      <c r="F84" s="11"/>
      <c r="G84" s="19"/>
      <c r="H84" s="10">
        <v>15</v>
      </c>
      <c r="I84" s="13" t="s">
        <v>7</v>
      </c>
      <c r="J84" s="18"/>
      <c r="K84" s="10">
        <v>83</v>
      </c>
      <c r="L84" s="10">
        <v>98</v>
      </c>
    </row>
    <row r="85" spans="1:12">
      <c r="A85">
        <v>1979</v>
      </c>
      <c r="B85" s="17">
        <v>60</v>
      </c>
      <c r="C85" s="17">
        <v>75</v>
      </c>
      <c r="D85" s="17">
        <v>60</v>
      </c>
      <c r="E85" s="12" t="s">
        <v>18</v>
      </c>
      <c r="F85" s="11"/>
      <c r="G85" s="19"/>
      <c r="H85" s="10">
        <v>15</v>
      </c>
      <c r="I85" s="12" t="s">
        <v>18</v>
      </c>
      <c r="J85" s="18"/>
      <c r="K85" s="10">
        <v>60</v>
      </c>
      <c r="L85" s="10">
        <v>75</v>
      </c>
    </row>
    <row r="86" spans="1:12">
      <c r="A86">
        <v>1980</v>
      </c>
      <c r="B86" s="17">
        <v>60</v>
      </c>
      <c r="C86" s="17">
        <v>75</v>
      </c>
      <c r="D86" s="17">
        <v>60</v>
      </c>
      <c r="E86" s="12" t="s">
        <v>7</v>
      </c>
      <c r="F86" s="11"/>
      <c r="G86" s="19"/>
      <c r="H86" s="10">
        <v>15</v>
      </c>
      <c r="I86" s="13" t="s">
        <v>7</v>
      </c>
      <c r="J86" s="18"/>
      <c r="K86" s="10">
        <v>60</v>
      </c>
      <c r="L86" s="10">
        <v>75</v>
      </c>
    </row>
    <row r="87" spans="1:12">
      <c r="A87">
        <v>1981</v>
      </c>
      <c r="B87" s="17">
        <v>60</v>
      </c>
      <c r="C87" s="17">
        <v>75</v>
      </c>
      <c r="D87" s="17">
        <v>60</v>
      </c>
      <c r="E87" s="12" t="s">
        <v>37</v>
      </c>
      <c r="F87" s="11"/>
      <c r="G87" s="19"/>
      <c r="H87" s="10">
        <v>15</v>
      </c>
      <c r="I87" s="12" t="s">
        <v>37</v>
      </c>
      <c r="J87" s="18"/>
      <c r="K87" s="10">
        <v>60</v>
      </c>
      <c r="L87" s="10">
        <v>75</v>
      </c>
    </row>
    <row r="88" spans="1:12">
      <c r="A88">
        <v>1982</v>
      </c>
      <c r="B88" s="17">
        <v>60</v>
      </c>
      <c r="C88" s="17">
        <v>75</v>
      </c>
      <c r="D88" s="17">
        <v>60</v>
      </c>
      <c r="E88" s="12" t="s">
        <v>7</v>
      </c>
      <c r="F88" s="11"/>
      <c r="G88" s="19"/>
      <c r="H88" s="10">
        <v>15</v>
      </c>
      <c r="I88" s="13" t="s">
        <v>7</v>
      </c>
      <c r="J88" s="18"/>
      <c r="K88" s="10">
        <v>60</v>
      </c>
      <c r="L88" s="10">
        <v>75</v>
      </c>
    </row>
    <row r="89" spans="1:12">
      <c r="A89">
        <v>1983</v>
      </c>
      <c r="B89" s="17">
        <v>60</v>
      </c>
      <c r="C89" s="17">
        <v>75</v>
      </c>
      <c r="D89" s="17">
        <v>60</v>
      </c>
      <c r="E89" s="12" t="s">
        <v>7</v>
      </c>
      <c r="F89" s="11"/>
      <c r="G89" s="19"/>
      <c r="H89" s="10">
        <v>15</v>
      </c>
      <c r="I89" s="13" t="s">
        <v>7</v>
      </c>
      <c r="J89" s="18"/>
      <c r="K89" s="10">
        <v>60</v>
      </c>
      <c r="L89" s="10">
        <v>75</v>
      </c>
    </row>
    <row r="90" spans="1:12">
      <c r="A90">
        <v>1984</v>
      </c>
      <c r="B90" s="17">
        <v>60</v>
      </c>
      <c r="C90" s="17">
        <v>60</v>
      </c>
      <c r="D90" s="17">
        <v>60</v>
      </c>
      <c r="E90" s="12" t="s">
        <v>36</v>
      </c>
      <c r="F90" s="11"/>
      <c r="G90" s="19"/>
      <c r="H90" s="11"/>
      <c r="I90" s="13"/>
      <c r="J90" s="18"/>
      <c r="K90" s="10">
        <v>60</v>
      </c>
      <c r="L90" s="10">
        <v>60</v>
      </c>
    </row>
    <row r="91" spans="1:12">
      <c r="A91">
        <v>1985</v>
      </c>
      <c r="B91" s="17">
        <v>60</v>
      </c>
      <c r="C91" s="17">
        <v>60</v>
      </c>
      <c r="D91" s="17">
        <v>60</v>
      </c>
      <c r="E91" s="12" t="s">
        <v>7</v>
      </c>
      <c r="F91" s="11"/>
      <c r="G91" s="19"/>
      <c r="H91" s="11"/>
      <c r="I91" s="13"/>
      <c r="J91" s="18"/>
      <c r="K91" s="10">
        <v>60</v>
      </c>
      <c r="L91" s="10">
        <v>60</v>
      </c>
    </row>
    <row r="92" spans="1:12">
      <c r="A92">
        <v>1986</v>
      </c>
      <c r="B92" s="17">
        <v>60</v>
      </c>
      <c r="C92" s="17">
        <v>60</v>
      </c>
      <c r="D92" s="17">
        <v>60</v>
      </c>
      <c r="E92" s="12" t="s">
        <v>7</v>
      </c>
      <c r="F92" s="11"/>
      <c r="G92" s="19"/>
      <c r="H92" s="11"/>
      <c r="I92" s="13"/>
      <c r="J92" s="18"/>
      <c r="K92" s="10">
        <v>60</v>
      </c>
      <c r="L92" s="10">
        <v>60</v>
      </c>
    </row>
    <row r="93" spans="1:12">
      <c r="A93">
        <v>1987</v>
      </c>
      <c r="B93" s="17">
        <v>60</v>
      </c>
      <c r="C93" s="17">
        <v>60</v>
      </c>
      <c r="D93" s="17">
        <v>60</v>
      </c>
      <c r="E93" s="12" t="s">
        <v>7</v>
      </c>
      <c r="F93" s="11"/>
      <c r="G93" s="19"/>
      <c r="H93" s="11"/>
      <c r="I93" s="13"/>
      <c r="J93" s="18"/>
      <c r="K93" s="10">
        <v>60</v>
      </c>
      <c r="L93" s="10">
        <v>60</v>
      </c>
    </row>
    <row r="94" spans="1:12">
      <c r="A94">
        <v>1988</v>
      </c>
      <c r="B94" s="17">
        <v>40</v>
      </c>
      <c r="C94" s="17">
        <v>40</v>
      </c>
      <c r="D94" s="17">
        <v>40</v>
      </c>
      <c r="E94" s="12" t="s">
        <v>7</v>
      </c>
      <c r="F94" s="11"/>
      <c r="G94" s="19"/>
      <c r="H94" s="11"/>
      <c r="I94" s="13"/>
      <c r="J94" s="18"/>
      <c r="K94" s="10">
        <v>40</v>
      </c>
      <c r="L94" s="10">
        <v>40</v>
      </c>
    </row>
    <row r="95" spans="1:12">
      <c r="A95">
        <v>1989</v>
      </c>
      <c r="B95" s="17">
        <v>40</v>
      </c>
      <c r="C95" s="17">
        <v>40</v>
      </c>
      <c r="D95" s="17">
        <v>40</v>
      </c>
      <c r="E95" s="12" t="s">
        <v>7</v>
      </c>
      <c r="F95" s="11"/>
      <c r="G95" s="19"/>
      <c r="H95" s="11"/>
      <c r="I95" s="13"/>
      <c r="J95" s="18"/>
      <c r="K95" s="10">
        <v>40</v>
      </c>
      <c r="L95" s="10">
        <v>40</v>
      </c>
    </row>
    <row r="96" spans="1:12">
      <c r="A96">
        <v>1990</v>
      </c>
      <c r="B96" s="17">
        <v>40</v>
      </c>
      <c r="C96" s="17">
        <v>40</v>
      </c>
      <c r="D96" s="17">
        <v>40</v>
      </c>
      <c r="E96" s="12" t="s">
        <v>7</v>
      </c>
      <c r="F96" s="11"/>
      <c r="G96" s="19"/>
      <c r="H96" s="11"/>
      <c r="I96" s="13"/>
      <c r="J96" s="18"/>
      <c r="K96" s="10">
        <v>40</v>
      </c>
      <c r="L96" s="10">
        <v>40</v>
      </c>
    </row>
    <row r="97" spans="1:12">
      <c r="A97">
        <v>1991</v>
      </c>
      <c r="B97" s="17">
        <v>40</v>
      </c>
      <c r="C97" s="17">
        <v>40</v>
      </c>
      <c r="D97" s="17">
        <v>40</v>
      </c>
      <c r="E97" s="12" t="s">
        <v>7</v>
      </c>
      <c r="F97" s="11"/>
      <c r="G97" s="19"/>
      <c r="H97" s="11"/>
      <c r="I97" s="13"/>
      <c r="J97" s="18"/>
      <c r="K97" s="10">
        <v>40</v>
      </c>
      <c r="L97" s="10">
        <v>40</v>
      </c>
    </row>
    <row r="98" spans="1:12">
      <c r="A98">
        <v>1992</v>
      </c>
      <c r="B98" s="17">
        <v>40</v>
      </c>
      <c r="C98" s="17">
        <v>40</v>
      </c>
      <c r="D98" s="17">
        <v>40</v>
      </c>
      <c r="E98" s="12" t="s">
        <v>7</v>
      </c>
      <c r="F98" s="11"/>
      <c r="G98" s="19"/>
      <c r="H98" s="11"/>
      <c r="I98" s="13"/>
      <c r="J98" s="18"/>
      <c r="K98" s="10">
        <v>40</v>
      </c>
      <c r="L98" s="10">
        <v>40</v>
      </c>
    </row>
    <row r="99" spans="1:12">
      <c r="A99">
        <v>1993</v>
      </c>
      <c r="B99" s="17">
        <v>40</v>
      </c>
      <c r="C99" s="17">
        <v>40</v>
      </c>
      <c r="D99" s="17">
        <v>40</v>
      </c>
      <c r="E99" s="12" t="s">
        <v>7</v>
      </c>
      <c r="F99" s="11"/>
      <c r="G99" s="19"/>
      <c r="H99" s="11"/>
      <c r="I99" s="13"/>
      <c r="J99" s="18"/>
      <c r="K99" s="10">
        <v>40</v>
      </c>
      <c r="L99" s="10">
        <v>40</v>
      </c>
    </row>
    <row r="100" spans="1:12">
      <c r="A100">
        <v>1994</v>
      </c>
      <c r="B100" s="17">
        <v>40</v>
      </c>
      <c r="C100" s="17">
        <v>40</v>
      </c>
      <c r="D100" s="17">
        <v>40</v>
      </c>
      <c r="E100" s="12" t="s">
        <v>7</v>
      </c>
      <c r="F100" s="11"/>
      <c r="G100" s="19"/>
      <c r="H100" s="11"/>
      <c r="I100" s="13"/>
      <c r="J100" s="18"/>
      <c r="K100" s="10">
        <v>40</v>
      </c>
      <c r="L100" s="10">
        <v>40</v>
      </c>
    </row>
    <row r="101" spans="1:12">
      <c r="A101">
        <v>1995</v>
      </c>
      <c r="B101" s="17">
        <v>40</v>
      </c>
      <c r="C101" s="17">
        <v>40</v>
      </c>
      <c r="D101" s="17">
        <v>40</v>
      </c>
      <c r="E101" s="12" t="s">
        <v>7</v>
      </c>
      <c r="F101" s="11"/>
      <c r="G101" s="19"/>
      <c r="H101" s="11"/>
      <c r="I101" s="13"/>
      <c r="J101" s="18"/>
      <c r="K101" s="10">
        <v>40</v>
      </c>
      <c r="L101" s="10">
        <v>40</v>
      </c>
    </row>
    <row r="102" spans="1:12">
      <c r="A102">
        <v>1996</v>
      </c>
      <c r="B102" s="17">
        <v>40</v>
      </c>
      <c r="C102" s="17">
        <v>40</v>
      </c>
      <c r="D102" s="17">
        <v>40</v>
      </c>
      <c r="E102" s="12" t="s">
        <v>7</v>
      </c>
      <c r="F102" s="11"/>
      <c r="G102" s="19"/>
      <c r="H102" s="11"/>
      <c r="I102" s="13"/>
      <c r="J102" s="18"/>
      <c r="K102" s="10">
        <v>40</v>
      </c>
      <c r="L102" s="10">
        <v>40</v>
      </c>
    </row>
    <row r="103" spans="1:12">
      <c r="A103">
        <v>1997</v>
      </c>
      <c r="B103" s="17">
        <v>40</v>
      </c>
      <c r="C103" s="17">
        <v>40</v>
      </c>
      <c r="D103" s="17">
        <v>40</v>
      </c>
      <c r="E103" s="12" t="s">
        <v>7</v>
      </c>
      <c r="F103" s="11"/>
      <c r="G103" s="19"/>
      <c r="H103" s="11"/>
      <c r="I103" s="13"/>
      <c r="J103" s="18"/>
      <c r="K103" s="10">
        <v>40</v>
      </c>
      <c r="L103" s="10">
        <v>40</v>
      </c>
    </row>
    <row r="104" spans="1:12">
      <c r="A104">
        <v>1998</v>
      </c>
      <c r="B104" s="17">
        <v>40</v>
      </c>
      <c r="C104" s="17">
        <v>40</v>
      </c>
      <c r="D104" s="17">
        <v>40</v>
      </c>
      <c r="E104" s="12" t="s">
        <v>7</v>
      </c>
      <c r="F104" s="11"/>
      <c r="G104" s="19"/>
      <c r="H104" s="11"/>
      <c r="I104" s="13"/>
      <c r="J104" s="18"/>
      <c r="K104" s="10">
        <v>40</v>
      </c>
      <c r="L104" s="10">
        <v>40</v>
      </c>
    </row>
    <row r="105" spans="1:12">
      <c r="A105">
        <v>1999</v>
      </c>
      <c r="B105" s="17">
        <v>40</v>
      </c>
      <c r="C105" s="17">
        <v>40</v>
      </c>
      <c r="D105" s="17">
        <v>40</v>
      </c>
      <c r="E105" s="12" t="s">
        <v>7</v>
      </c>
      <c r="F105" s="11"/>
      <c r="G105" s="19"/>
      <c r="H105" s="11"/>
      <c r="I105" s="13"/>
      <c r="J105" s="18"/>
      <c r="K105" s="10">
        <v>40</v>
      </c>
      <c r="L105" s="10">
        <v>40</v>
      </c>
    </row>
    <row r="106" spans="1:12">
      <c r="A106">
        <v>2000</v>
      </c>
      <c r="B106" s="17">
        <v>40</v>
      </c>
      <c r="C106" s="17">
        <v>40</v>
      </c>
      <c r="D106" s="17">
        <v>40</v>
      </c>
      <c r="E106" s="12" t="s">
        <v>7</v>
      </c>
      <c r="F106" s="11"/>
      <c r="G106" s="19"/>
      <c r="H106" s="11"/>
      <c r="I106" s="13"/>
      <c r="J106" s="18"/>
      <c r="K106" s="10">
        <v>40</v>
      </c>
      <c r="L106" s="10">
        <v>40</v>
      </c>
    </row>
    <row r="107" spans="1:12">
      <c r="A107">
        <v>2001</v>
      </c>
      <c r="B107" s="17">
        <v>40</v>
      </c>
      <c r="C107" s="17">
        <v>40</v>
      </c>
      <c r="D107" s="17">
        <v>40</v>
      </c>
      <c r="E107" s="12" t="s">
        <v>38</v>
      </c>
      <c r="F107" s="11"/>
      <c r="G107" s="19"/>
      <c r="H107" s="11"/>
      <c r="I107" s="13"/>
      <c r="J107" s="18"/>
      <c r="K107" s="10">
        <v>40</v>
      </c>
      <c r="L107" s="10">
        <v>40</v>
      </c>
    </row>
    <row r="108" spans="1:12">
      <c r="A108">
        <v>2002</v>
      </c>
      <c r="B108" s="17">
        <v>40</v>
      </c>
      <c r="C108" s="17">
        <v>40</v>
      </c>
      <c r="D108" s="17">
        <v>40</v>
      </c>
      <c r="E108" s="12" t="s">
        <v>7</v>
      </c>
      <c r="F108" s="11"/>
      <c r="G108" s="19"/>
      <c r="H108" s="11"/>
      <c r="I108" s="13"/>
      <c r="J108" s="18"/>
      <c r="K108" s="10">
        <v>40</v>
      </c>
      <c r="L108" s="10">
        <v>40</v>
      </c>
    </row>
    <row r="109" spans="1:12">
      <c r="A109">
        <v>2003</v>
      </c>
      <c r="B109" s="17">
        <v>40</v>
      </c>
      <c r="C109" s="17">
        <v>40</v>
      </c>
      <c r="D109" s="17">
        <v>40</v>
      </c>
      <c r="E109" s="12" t="s">
        <v>7</v>
      </c>
      <c r="F109" s="11"/>
      <c r="G109" s="19"/>
      <c r="H109" s="11"/>
      <c r="I109" s="13"/>
      <c r="J109" s="18"/>
      <c r="K109" s="10">
        <v>40</v>
      </c>
      <c r="L109" s="10">
        <v>40</v>
      </c>
    </row>
    <row r="110" spans="1:12">
      <c r="A110">
        <v>2004</v>
      </c>
      <c r="B110" s="17">
        <v>40</v>
      </c>
      <c r="C110" s="17">
        <v>40</v>
      </c>
      <c r="D110" s="17">
        <v>40</v>
      </c>
      <c r="E110" s="12" t="s">
        <v>7</v>
      </c>
      <c r="F110" s="11"/>
      <c r="G110" s="19"/>
      <c r="H110" s="11"/>
      <c r="I110" s="13"/>
      <c r="J110" s="18"/>
      <c r="K110" s="10"/>
      <c r="L110" s="10"/>
    </row>
    <row r="111" spans="1:12">
      <c r="A111">
        <v>2005</v>
      </c>
      <c r="B111" s="17">
        <v>40</v>
      </c>
      <c r="C111" s="17">
        <v>40</v>
      </c>
      <c r="D111" s="17">
        <v>40</v>
      </c>
      <c r="E111" s="12" t="s">
        <v>7</v>
      </c>
      <c r="F111" s="11"/>
      <c r="G111" s="19"/>
      <c r="H111" s="11"/>
      <c r="I111" s="13"/>
      <c r="J111" s="18"/>
      <c r="K111" s="10"/>
      <c r="L111" s="10"/>
    </row>
    <row r="112" spans="1:12">
      <c r="A112">
        <v>2006</v>
      </c>
      <c r="B112" s="17">
        <v>40</v>
      </c>
      <c r="C112" s="17">
        <v>40</v>
      </c>
      <c r="D112" s="17">
        <v>40</v>
      </c>
      <c r="E112" s="12" t="s">
        <v>7</v>
      </c>
      <c r="F112" s="11"/>
      <c r="G112" s="19"/>
      <c r="H112" s="11"/>
      <c r="I112" s="13"/>
      <c r="J112" s="18"/>
      <c r="K112" s="10"/>
      <c r="L112" s="10"/>
    </row>
    <row r="113" spans="1:12">
      <c r="A113">
        <v>2007</v>
      </c>
      <c r="B113" s="17">
        <v>40</v>
      </c>
      <c r="C113" s="17">
        <v>40</v>
      </c>
      <c r="D113" s="17">
        <v>40</v>
      </c>
      <c r="E113" s="12" t="s">
        <v>7</v>
      </c>
      <c r="F113" s="11"/>
      <c r="G113" s="19"/>
      <c r="H113" s="11"/>
      <c r="I113" s="13"/>
      <c r="J113" s="18"/>
      <c r="K113" s="10"/>
      <c r="L113" s="10"/>
    </row>
    <row r="114" spans="1:12">
      <c r="A114">
        <v>2008</v>
      </c>
      <c r="B114" s="17">
        <v>40</v>
      </c>
      <c r="C114" s="17">
        <v>40</v>
      </c>
      <c r="D114" s="17">
        <v>40</v>
      </c>
      <c r="E114" s="12" t="s">
        <v>7</v>
      </c>
      <c r="F114" s="11"/>
      <c r="G114" s="19"/>
      <c r="H114" s="11"/>
      <c r="I114" s="13"/>
      <c r="J114" s="18"/>
      <c r="K114" s="10"/>
      <c r="L114" s="10"/>
    </row>
    <row r="115" spans="1:12">
      <c r="A115">
        <v>2009</v>
      </c>
      <c r="B115" s="17">
        <v>40</v>
      </c>
      <c r="C115" s="17">
        <v>40</v>
      </c>
      <c r="D115" s="17">
        <v>40</v>
      </c>
      <c r="E115" s="12" t="s">
        <v>7</v>
      </c>
      <c r="F115" s="11"/>
      <c r="G115" s="19"/>
      <c r="H115" s="11"/>
      <c r="I115" s="13" t="s">
        <v>11</v>
      </c>
      <c r="J115" s="18"/>
      <c r="K115" s="10"/>
      <c r="L115" s="10"/>
    </row>
    <row r="116" spans="1:12">
      <c r="A116">
        <v>2010</v>
      </c>
      <c r="B116" s="17">
        <v>50</v>
      </c>
      <c r="C116" s="17">
        <v>50</v>
      </c>
      <c r="D116" s="17">
        <v>50</v>
      </c>
      <c r="E116" s="12" t="s">
        <v>7</v>
      </c>
      <c r="F116" s="11"/>
      <c r="G116" s="19"/>
      <c r="H116" s="11"/>
      <c r="I116" s="13" t="s">
        <v>7</v>
      </c>
      <c r="J116" s="18"/>
      <c r="K116" s="10"/>
      <c r="L116" s="10"/>
    </row>
    <row r="117" spans="1:12">
      <c r="A117">
        <v>2011</v>
      </c>
      <c r="B117" s="17">
        <v>50</v>
      </c>
      <c r="C117" s="17">
        <v>50</v>
      </c>
      <c r="D117" s="17">
        <v>50</v>
      </c>
      <c r="E117" s="12" t="s">
        <v>7</v>
      </c>
      <c r="F117" s="11"/>
      <c r="G117" s="19"/>
      <c r="H117" s="11"/>
      <c r="I117" s="13" t="s">
        <v>7</v>
      </c>
      <c r="J117" s="18"/>
      <c r="K117" s="10"/>
      <c r="L117" s="10"/>
    </row>
  </sheetData>
  <phoneticPr fontId="2" type="noConversion"/>
  <pageMargins left="0.78740157499999996" right="0.78740157499999996" top="0.984251969" bottom="0.984251969" header="0.4921259845" footer="0.492125984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G131"/>
  <sheetViews>
    <sheetView workbookViewId="0"/>
  </sheetViews>
  <sheetFormatPr baseColWidth="10" defaultRowHeight="13.2"/>
  <cols>
    <col min="6" max="6" width="50.88671875" customWidth="1"/>
  </cols>
  <sheetData>
    <row r="1" spans="1:7">
      <c r="A1" s="2" t="s">
        <v>63</v>
      </c>
    </row>
    <row r="3" spans="1:7">
      <c r="A3" t="s">
        <v>64</v>
      </c>
    </row>
    <row r="4" spans="1:7">
      <c r="A4" s="14" t="s">
        <v>65</v>
      </c>
    </row>
    <row r="5" spans="1:7">
      <c r="A5" s="14" t="s">
        <v>66</v>
      </c>
    </row>
    <row r="6" spans="1:7">
      <c r="A6" t="s">
        <v>6</v>
      </c>
    </row>
    <row r="7" spans="1:7">
      <c r="A7" t="s">
        <v>67</v>
      </c>
      <c r="B7" s="24"/>
      <c r="C7" t="s">
        <v>68</v>
      </c>
    </row>
    <row r="8" spans="1:7">
      <c r="A8" t="s">
        <v>69</v>
      </c>
      <c r="B8" s="14" t="s">
        <v>70</v>
      </c>
    </row>
    <row r="9" spans="1:7">
      <c r="A9" t="s">
        <v>71</v>
      </c>
      <c r="B9" s="14" t="s">
        <v>72</v>
      </c>
    </row>
    <row r="10" spans="1:7">
      <c r="A10" s="14" t="s">
        <v>73</v>
      </c>
      <c r="B10" s="14" t="s">
        <v>74</v>
      </c>
    </row>
    <row r="13" spans="1:7" ht="39.6">
      <c r="A13" s="7"/>
      <c r="B13" s="25" t="s">
        <v>75</v>
      </c>
      <c r="C13" s="8" t="s">
        <v>76</v>
      </c>
      <c r="D13" s="8" t="s">
        <v>77</v>
      </c>
      <c r="E13" s="8" t="s">
        <v>78</v>
      </c>
      <c r="F13" s="8" t="s">
        <v>5</v>
      </c>
      <c r="G13" s="9" t="s">
        <v>6</v>
      </c>
    </row>
    <row r="14" spans="1:7">
      <c r="A14">
        <v>1894</v>
      </c>
      <c r="B14" s="10">
        <v>8</v>
      </c>
      <c r="C14" s="10">
        <v>8</v>
      </c>
      <c r="D14" s="11"/>
      <c r="E14" s="11"/>
      <c r="F14" s="12" t="s">
        <v>79</v>
      </c>
      <c r="G14" s="13"/>
    </row>
    <row r="15" spans="1:7">
      <c r="A15">
        <v>1895</v>
      </c>
      <c r="B15" s="10">
        <v>8</v>
      </c>
      <c r="C15" s="10">
        <v>8</v>
      </c>
      <c r="D15" s="11"/>
      <c r="E15" s="11"/>
      <c r="F15" s="26" t="s">
        <v>7</v>
      </c>
      <c r="G15" s="13"/>
    </row>
    <row r="16" spans="1:7">
      <c r="A16">
        <v>1896</v>
      </c>
      <c r="B16" s="10">
        <v>8</v>
      </c>
      <c r="C16" s="10">
        <v>8</v>
      </c>
      <c r="D16" s="11"/>
      <c r="E16" s="11"/>
      <c r="F16" s="26" t="s">
        <v>7</v>
      </c>
      <c r="G16" s="13"/>
    </row>
    <row r="17" spans="1:7">
      <c r="A17">
        <v>1897</v>
      </c>
      <c r="B17" s="10">
        <v>8</v>
      </c>
      <c r="C17" s="10">
        <v>8</v>
      </c>
      <c r="D17" s="11"/>
      <c r="E17" s="11"/>
      <c r="F17" s="26" t="s">
        <v>7</v>
      </c>
      <c r="G17" s="13"/>
    </row>
    <row r="18" spans="1:7">
      <c r="A18">
        <v>1898</v>
      </c>
      <c r="B18" s="10">
        <v>8</v>
      </c>
      <c r="C18" s="10">
        <v>8</v>
      </c>
      <c r="D18" s="11"/>
      <c r="E18" s="11"/>
      <c r="F18" s="26" t="s">
        <v>7</v>
      </c>
      <c r="G18" s="13"/>
    </row>
    <row r="19" spans="1:7">
      <c r="A19">
        <v>1899</v>
      </c>
      <c r="B19" s="10">
        <v>8</v>
      </c>
      <c r="C19" s="10">
        <v>8</v>
      </c>
      <c r="D19" s="11"/>
      <c r="E19" s="11"/>
      <c r="F19" s="26" t="s">
        <v>7</v>
      </c>
      <c r="G19" s="13"/>
    </row>
    <row r="20" spans="1:7">
      <c r="A20">
        <v>1900</v>
      </c>
      <c r="B20" s="10">
        <v>8</v>
      </c>
      <c r="C20" s="10">
        <v>8</v>
      </c>
      <c r="D20" s="11"/>
      <c r="E20" s="11"/>
      <c r="F20" s="26" t="s">
        <v>7</v>
      </c>
      <c r="G20" s="13"/>
    </row>
    <row r="21" spans="1:7">
      <c r="A21">
        <v>1901</v>
      </c>
      <c r="B21" s="10">
        <v>8</v>
      </c>
      <c r="C21" s="10">
        <v>8</v>
      </c>
      <c r="D21" s="11"/>
      <c r="E21" s="11"/>
      <c r="F21" s="26" t="s">
        <v>7</v>
      </c>
      <c r="G21" s="13"/>
    </row>
    <row r="22" spans="1:7">
      <c r="A22">
        <v>1902</v>
      </c>
      <c r="B22" s="10">
        <v>8</v>
      </c>
      <c r="C22" s="10">
        <v>8</v>
      </c>
      <c r="D22" s="11"/>
      <c r="E22" s="11"/>
      <c r="F22" s="26" t="s">
        <v>7</v>
      </c>
      <c r="G22" s="13"/>
    </row>
    <row r="23" spans="1:7">
      <c r="A23">
        <v>1903</v>
      </c>
      <c r="B23" s="10">
        <v>8</v>
      </c>
      <c r="C23" s="10">
        <v>8</v>
      </c>
      <c r="D23" s="11"/>
      <c r="E23" s="11"/>
      <c r="F23" s="26" t="s">
        <v>7</v>
      </c>
      <c r="G23" s="13"/>
    </row>
    <row r="24" spans="1:7">
      <c r="A24">
        <v>1904</v>
      </c>
      <c r="B24" s="10">
        <v>8</v>
      </c>
      <c r="C24" s="10">
        <v>8</v>
      </c>
      <c r="D24" s="11"/>
      <c r="E24" s="11"/>
      <c r="F24" s="26" t="s">
        <v>7</v>
      </c>
      <c r="G24" s="13"/>
    </row>
    <row r="25" spans="1:7">
      <c r="A25">
        <v>1905</v>
      </c>
      <c r="B25" s="10">
        <v>8</v>
      </c>
      <c r="C25" s="10">
        <v>8</v>
      </c>
      <c r="D25" s="11"/>
      <c r="E25" s="11"/>
      <c r="F25" s="26" t="s">
        <v>7</v>
      </c>
      <c r="G25" s="13"/>
    </row>
    <row r="26" spans="1:7">
      <c r="A26">
        <v>1906</v>
      </c>
      <c r="B26" s="10">
        <v>8</v>
      </c>
      <c r="C26" s="10">
        <v>8</v>
      </c>
      <c r="D26" s="11"/>
      <c r="E26" s="11"/>
      <c r="F26" s="26" t="s">
        <v>7</v>
      </c>
      <c r="G26" s="13"/>
    </row>
    <row r="27" spans="1:7">
      <c r="A27">
        <v>1907</v>
      </c>
      <c r="B27" s="10">
        <v>15</v>
      </c>
      <c r="C27" s="10">
        <v>15</v>
      </c>
      <c r="D27" s="11"/>
      <c r="E27" s="11"/>
      <c r="F27" s="26" t="s">
        <v>7</v>
      </c>
      <c r="G27" s="13"/>
    </row>
    <row r="28" spans="1:7">
      <c r="A28">
        <v>1908</v>
      </c>
      <c r="B28" s="10">
        <v>15</v>
      </c>
      <c r="C28" s="10">
        <v>15</v>
      </c>
      <c r="D28" s="11"/>
      <c r="E28" s="11"/>
      <c r="F28" s="26" t="s">
        <v>7</v>
      </c>
      <c r="G28" s="13"/>
    </row>
    <row r="29" spans="1:7">
      <c r="A29">
        <v>1909</v>
      </c>
      <c r="B29" s="10">
        <v>15</v>
      </c>
      <c r="C29" s="10">
        <v>15</v>
      </c>
      <c r="D29" s="11"/>
      <c r="E29" s="11"/>
      <c r="F29" s="26" t="s">
        <v>7</v>
      </c>
    </row>
    <row r="30" spans="1:7">
      <c r="A30">
        <v>1910</v>
      </c>
      <c r="B30" s="10">
        <v>15</v>
      </c>
      <c r="C30" s="10">
        <v>15</v>
      </c>
      <c r="D30" s="11"/>
      <c r="E30" s="11"/>
      <c r="F30" s="26" t="s">
        <v>7</v>
      </c>
    </row>
    <row r="31" spans="1:7">
      <c r="A31">
        <v>1911</v>
      </c>
      <c r="B31" s="10">
        <v>15</v>
      </c>
      <c r="C31" s="10">
        <v>15</v>
      </c>
      <c r="D31" s="11"/>
      <c r="E31" s="11"/>
      <c r="F31" s="26" t="s">
        <v>7</v>
      </c>
    </row>
    <row r="32" spans="1:7">
      <c r="A32">
        <v>1912</v>
      </c>
      <c r="B32" s="10">
        <v>15</v>
      </c>
      <c r="C32" s="10">
        <v>15</v>
      </c>
      <c r="D32" s="11"/>
      <c r="E32" s="11"/>
      <c r="F32" s="26" t="s">
        <v>7</v>
      </c>
    </row>
    <row r="33" spans="1:6">
      <c r="A33">
        <v>1913</v>
      </c>
      <c r="B33" s="10">
        <v>15</v>
      </c>
      <c r="C33" s="10">
        <v>15</v>
      </c>
      <c r="D33" s="11"/>
      <c r="E33" s="11"/>
      <c r="F33" s="26" t="s">
        <v>7</v>
      </c>
    </row>
    <row r="34" spans="1:6">
      <c r="A34">
        <v>1914</v>
      </c>
      <c r="B34" s="10">
        <v>20</v>
      </c>
      <c r="C34" s="10">
        <v>20</v>
      </c>
      <c r="D34" s="11"/>
      <c r="E34" s="11"/>
      <c r="F34" s="12" t="s">
        <v>80</v>
      </c>
    </row>
    <row r="35" spans="1:6">
      <c r="A35">
        <v>1915</v>
      </c>
      <c r="B35" s="10">
        <v>20</v>
      </c>
      <c r="C35" s="10">
        <v>20</v>
      </c>
      <c r="D35" s="11"/>
      <c r="E35" s="11"/>
      <c r="F35" s="26" t="s">
        <v>7</v>
      </c>
    </row>
    <row r="36" spans="1:6">
      <c r="A36">
        <v>1916</v>
      </c>
      <c r="B36" s="10">
        <v>20</v>
      </c>
      <c r="C36" s="10">
        <v>20</v>
      </c>
      <c r="D36" s="11"/>
      <c r="E36" s="11"/>
      <c r="F36" s="26" t="s">
        <v>7</v>
      </c>
    </row>
    <row r="37" spans="1:6">
      <c r="A37">
        <v>1917</v>
      </c>
      <c r="B37" s="10">
        <v>20</v>
      </c>
      <c r="C37" s="10">
        <v>20</v>
      </c>
      <c r="D37" s="11"/>
      <c r="E37" s="11"/>
      <c r="F37" s="26" t="s">
        <v>7</v>
      </c>
    </row>
    <row r="38" spans="1:6">
      <c r="A38">
        <v>1918</v>
      </c>
      <c r="B38" s="10">
        <v>20</v>
      </c>
      <c r="C38" s="10">
        <v>20</v>
      </c>
      <c r="D38" s="11"/>
      <c r="E38" s="11"/>
      <c r="F38" s="26" t="s">
        <v>7</v>
      </c>
    </row>
    <row r="39" spans="1:6">
      <c r="A39">
        <v>1919</v>
      </c>
      <c r="B39" s="10">
        <v>40</v>
      </c>
      <c r="C39" s="10">
        <v>40</v>
      </c>
      <c r="D39" s="11"/>
      <c r="E39" s="11"/>
      <c r="F39" s="26" t="s">
        <v>7</v>
      </c>
    </row>
    <row r="40" spans="1:6">
      <c r="A40">
        <v>1920</v>
      </c>
      <c r="B40" s="10">
        <v>40</v>
      </c>
      <c r="C40" s="10">
        <v>40</v>
      </c>
      <c r="D40" s="11"/>
      <c r="E40" s="11"/>
      <c r="F40" s="26" t="s">
        <v>7</v>
      </c>
    </row>
    <row r="41" spans="1:6">
      <c r="A41">
        <v>1921</v>
      </c>
      <c r="B41" s="10">
        <v>40</v>
      </c>
      <c r="C41" s="10">
        <v>40</v>
      </c>
      <c r="D41" s="11"/>
      <c r="E41" s="11"/>
      <c r="F41" s="26" t="s">
        <v>7</v>
      </c>
    </row>
    <row r="42" spans="1:6">
      <c r="A42">
        <v>1922</v>
      </c>
      <c r="B42" s="10">
        <v>40</v>
      </c>
      <c r="C42" s="10">
        <v>40</v>
      </c>
      <c r="D42" s="11"/>
      <c r="E42" s="11"/>
      <c r="F42" s="26" t="s">
        <v>7</v>
      </c>
    </row>
    <row r="43" spans="1:6">
      <c r="A43">
        <v>1923</v>
      </c>
      <c r="B43" s="10">
        <v>40</v>
      </c>
      <c r="C43" s="10">
        <v>40</v>
      </c>
      <c r="D43" s="11"/>
      <c r="E43" s="11"/>
      <c r="F43" s="26" t="s">
        <v>7</v>
      </c>
    </row>
    <row r="44" spans="1:6">
      <c r="A44">
        <v>1924</v>
      </c>
      <c r="B44" s="10">
        <v>40</v>
      </c>
      <c r="C44" s="10">
        <v>40</v>
      </c>
      <c r="D44" s="11"/>
      <c r="E44" s="11"/>
      <c r="F44" s="26" t="s">
        <v>7</v>
      </c>
    </row>
    <row r="45" spans="1:6">
      <c r="A45">
        <v>1925</v>
      </c>
      <c r="B45" s="10">
        <v>40</v>
      </c>
      <c r="C45" s="10">
        <v>40</v>
      </c>
      <c r="D45" s="11"/>
      <c r="E45" s="11"/>
      <c r="F45" s="26" t="s">
        <v>7</v>
      </c>
    </row>
    <row r="46" spans="1:6">
      <c r="A46">
        <v>1926</v>
      </c>
      <c r="B46" s="10">
        <v>40</v>
      </c>
      <c r="C46" s="10">
        <v>40</v>
      </c>
      <c r="D46" s="11"/>
      <c r="E46" s="11"/>
      <c r="F46" s="26" t="s">
        <v>7</v>
      </c>
    </row>
    <row r="47" spans="1:6">
      <c r="A47">
        <v>1927</v>
      </c>
      <c r="B47" s="10">
        <v>40</v>
      </c>
      <c r="C47" s="10">
        <v>40</v>
      </c>
      <c r="D47" s="11"/>
      <c r="E47" s="11"/>
      <c r="F47" s="26" t="s">
        <v>7</v>
      </c>
    </row>
    <row r="48" spans="1:6">
      <c r="A48">
        <v>1928</v>
      </c>
      <c r="B48" s="10">
        <v>40</v>
      </c>
      <c r="C48" s="10">
        <v>40</v>
      </c>
      <c r="D48" s="11"/>
      <c r="E48" s="11"/>
      <c r="F48" s="26" t="s">
        <v>7</v>
      </c>
    </row>
    <row r="49" spans="1:6">
      <c r="A49">
        <v>1929</v>
      </c>
      <c r="B49" s="10">
        <v>40</v>
      </c>
      <c r="C49" s="10">
        <v>40</v>
      </c>
      <c r="D49" s="11"/>
      <c r="E49" s="11"/>
      <c r="F49" s="26" t="s">
        <v>7</v>
      </c>
    </row>
    <row r="50" spans="1:6">
      <c r="A50">
        <v>1930</v>
      </c>
      <c r="B50" s="10">
        <v>50</v>
      </c>
      <c r="C50" s="10">
        <v>50</v>
      </c>
      <c r="D50" s="11"/>
      <c r="E50" s="11"/>
      <c r="F50" s="26" t="s">
        <v>7</v>
      </c>
    </row>
    <row r="51" spans="1:6">
      <c r="A51">
        <v>1931</v>
      </c>
      <c r="B51" s="10">
        <v>50</v>
      </c>
      <c r="C51" s="10">
        <v>50</v>
      </c>
      <c r="D51" s="11"/>
      <c r="E51" s="11"/>
      <c r="F51" s="26" t="s">
        <v>7</v>
      </c>
    </row>
    <row r="52" spans="1:6">
      <c r="A52">
        <v>1932</v>
      </c>
      <c r="B52" s="10">
        <v>50</v>
      </c>
      <c r="C52" s="10">
        <v>50</v>
      </c>
      <c r="D52" s="11"/>
      <c r="E52" s="11"/>
      <c r="F52" s="26" t="s">
        <v>7</v>
      </c>
    </row>
    <row r="53" spans="1:6">
      <c r="A53">
        <v>1933</v>
      </c>
      <c r="B53" s="10">
        <v>50</v>
      </c>
      <c r="C53" s="10">
        <v>50</v>
      </c>
      <c r="D53" s="11"/>
      <c r="E53" s="11"/>
      <c r="F53" s="26" t="s">
        <v>7</v>
      </c>
    </row>
    <row r="54" spans="1:6">
      <c r="A54">
        <v>1934</v>
      </c>
      <c r="B54" s="10">
        <v>50</v>
      </c>
      <c r="C54" s="10">
        <v>50</v>
      </c>
      <c r="D54" s="11"/>
      <c r="E54" s="11"/>
      <c r="F54" s="26" t="s">
        <v>7</v>
      </c>
    </row>
    <row r="55" spans="1:6">
      <c r="A55">
        <v>1935</v>
      </c>
      <c r="B55" s="10">
        <v>50</v>
      </c>
      <c r="C55" s="10">
        <v>50</v>
      </c>
      <c r="D55" s="11"/>
      <c r="E55" s="11"/>
      <c r="F55" s="26" t="s">
        <v>7</v>
      </c>
    </row>
    <row r="56" spans="1:6">
      <c r="A56">
        <v>1936</v>
      </c>
      <c r="B56" s="10">
        <v>50</v>
      </c>
      <c r="C56" s="10">
        <v>50</v>
      </c>
      <c r="D56" s="11"/>
      <c r="E56" s="11"/>
      <c r="F56" s="26" t="s">
        <v>7</v>
      </c>
    </row>
    <row r="57" spans="1:6">
      <c r="A57">
        <v>1937</v>
      </c>
      <c r="B57" s="10">
        <v>50</v>
      </c>
      <c r="C57" s="10">
        <v>50</v>
      </c>
      <c r="D57" s="11"/>
      <c r="E57" s="11"/>
      <c r="F57" s="26" t="s">
        <v>7</v>
      </c>
    </row>
    <row r="58" spans="1:6">
      <c r="A58">
        <v>1938</v>
      </c>
      <c r="B58" s="10">
        <v>50</v>
      </c>
      <c r="C58" s="10">
        <v>50</v>
      </c>
      <c r="D58" s="11"/>
      <c r="E58" s="11"/>
      <c r="F58" s="26" t="s">
        <v>7</v>
      </c>
    </row>
    <row r="59" spans="1:6">
      <c r="A59">
        <v>1939</v>
      </c>
      <c r="B59" s="10">
        <v>55</v>
      </c>
      <c r="C59" s="10">
        <v>55</v>
      </c>
      <c r="D59" s="11"/>
      <c r="E59" s="11"/>
      <c r="F59" s="26" t="s">
        <v>7</v>
      </c>
    </row>
    <row r="60" spans="1:6">
      <c r="A60">
        <v>1940</v>
      </c>
      <c r="B60" s="10">
        <v>65</v>
      </c>
      <c r="C60" s="10">
        <v>65</v>
      </c>
      <c r="D60" s="11"/>
      <c r="E60" s="11"/>
      <c r="F60" s="12" t="s">
        <v>81</v>
      </c>
    </row>
    <row r="61" spans="1:6">
      <c r="A61">
        <v>1941</v>
      </c>
      <c r="B61" s="10">
        <v>65</v>
      </c>
      <c r="C61" s="10">
        <v>65</v>
      </c>
      <c r="D61" s="11"/>
      <c r="E61" s="11"/>
      <c r="F61" s="26" t="s">
        <v>7</v>
      </c>
    </row>
    <row r="62" spans="1:6">
      <c r="A62">
        <v>1942</v>
      </c>
      <c r="B62" s="10">
        <v>65</v>
      </c>
      <c r="C62" s="10">
        <v>65</v>
      </c>
      <c r="D62" s="11"/>
      <c r="E62" s="11"/>
      <c r="F62" s="26" t="s">
        <v>7</v>
      </c>
    </row>
    <row r="63" spans="1:6">
      <c r="A63">
        <v>1943</v>
      </c>
      <c r="B63" s="10">
        <v>65</v>
      </c>
      <c r="C63" s="10">
        <v>65</v>
      </c>
      <c r="D63" s="11"/>
      <c r="E63" s="11"/>
      <c r="F63" s="26" t="s">
        <v>7</v>
      </c>
    </row>
    <row r="64" spans="1:6">
      <c r="A64">
        <v>1944</v>
      </c>
      <c r="B64" s="10">
        <v>65</v>
      </c>
      <c r="C64" s="10">
        <v>65</v>
      </c>
      <c r="D64" s="11"/>
      <c r="E64" s="11"/>
      <c r="F64" s="26" t="s">
        <v>7</v>
      </c>
    </row>
    <row r="65" spans="1:7">
      <c r="A65">
        <v>1945</v>
      </c>
      <c r="B65" s="10">
        <v>65</v>
      </c>
      <c r="C65" s="10">
        <v>65</v>
      </c>
      <c r="D65" s="11"/>
      <c r="E65" s="11"/>
      <c r="F65" s="26" t="s">
        <v>7</v>
      </c>
    </row>
    <row r="66" spans="1:7">
      <c r="A66">
        <v>1946</v>
      </c>
      <c r="B66" s="10">
        <v>75</v>
      </c>
      <c r="C66" s="10">
        <v>75</v>
      </c>
      <c r="D66" s="11"/>
      <c r="E66" s="11"/>
      <c r="F66" s="10" t="s">
        <v>82</v>
      </c>
    </row>
    <row r="67" spans="1:7">
      <c r="A67">
        <v>1947</v>
      </c>
      <c r="B67" s="10">
        <v>75</v>
      </c>
      <c r="C67" s="10">
        <v>75</v>
      </c>
      <c r="D67" s="11"/>
      <c r="E67" s="11"/>
      <c r="F67" s="10" t="s">
        <v>7</v>
      </c>
    </row>
    <row r="68" spans="1:7">
      <c r="A68">
        <v>1948</v>
      </c>
      <c r="B68" s="10">
        <v>75</v>
      </c>
      <c r="C68" s="10">
        <v>75</v>
      </c>
      <c r="D68" s="11"/>
      <c r="E68" s="11"/>
      <c r="F68" s="10" t="s">
        <v>7</v>
      </c>
    </row>
    <row r="69" spans="1:7">
      <c r="A69">
        <v>1949</v>
      </c>
      <c r="B69" s="10">
        <v>80</v>
      </c>
      <c r="C69" s="10">
        <v>80</v>
      </c>
      <c r="D69" s="11"/>
      <c r="E69" s="11"/>
      <c r="F69" s="10" t="s">
        <v>7</v>
      </c>
    </row>
    <row r="70" spans="1:7">
      <c r="A70">
        <v>1950</v>
      </c>
      <c r="B70" s="10">
        <v>80</v>
      </c>
      <c r="C70" s="10">
        <v>80</v>
      </c>
      <c r="D70" s="11"/>
      <c r="E70" s="11"/>
      <c r="F70" s="10" t="s">
        <v>7</v>
      </c>
    </row>
    <row r="71" spans="1:7">
      <c r="A71">
        <v>1951</v>
      </c>
      <c r="B71" s="10">
        <v>80</v>
      </c>
      <c r="C71" s="10">
        <v>80</v>
      </c>
      <c r="D71" s="11"/>
      <c r="E71" s="11"/>
      <c r="F71" s="10" t="s">
        <v>7</v>
      </c>
    </row>
    <row r="72" spans="1:7">
      <c r="A72">
        <v>1952</v>
      </c>
      <c r="B72" s="10">
        <v>80</v>
      </c>
      <c r="C72" s="10">
        <v>80</v>
      </c>
      <c r="D72" s="11"/>
      <c r="E72" s="11"/>
      <c r="F72" s="10" t="s">
        <v>7</v>
      </c>
    </row>
    <row r="73" spans="1:7">
      <c r="A73">
        <v>1953</v>
      </c>
      <c r="B73" s="10">
        <v>80</v>
      </c>
      <c r="C73" s="10">
        <v>80</v>
      </c>
      <c r="D73" s="11"/>
      <c r="E73" s="11"/>
      <c r="F73" s="10" t="s">
        <v>7</v>
      </c>
    </row>
    <row r="74" spans="1:7">
      <c r="A74">
        <v>1954</v>
      </c>
      <c r="B74" s="10">
        <v>80</v>
      </c>
      <c r="C74" s="10">
        <v>80</v>
      </c>
      <c r="D74" s="11"/>
      <c r="E74" s="11"/>
      <c r="F74" s="10" t="s">
        <v>7</v>
      </c>
    </row>
    <row r="75" spans="1:7">
      <c r="A75">
        <v>1955</v>
      </c>
      <c r="B75" s="10">
        <v>80</v>
      </c>
      <c r="C75" s="10">
        <v>80</v>
      </c>
      <c r="D75" s="11"/>
      <c r="E75" s="11"/>
      <c r="F75" s="10" t="s">
        <v>7</v>
      </c>
    </row>
    <row r="76" spans="1:7">
      <c r="A76">
        <v>1956</v>
      </c>
      <c r="B76" s="10">
        <v>80</v>
      </c>
      <c r="C76" s="10">
        <v>80</v>
      </c>
      <c r="D76" s="11"/>
      <c r="E76" s="11"/>
      <c r="F76" s="10" t="s">
        <v>7</v>
      </c>
    </row>
    <row r="77" spans="1:7">
      <c r="A77">
        <v>1957</v>
      </c>
      <c r="B77" s="10">
        <v>80</v>
      </c>
      <c r="C77" s="10">
        <v>80</v>
      </c>
      <c r="D77" s="11"/>
      <c r="E77" s="11"/>
      <c r="F77" s="10" t="s">
        <v>7</v>
      </c>
      <c r="G77" s="13"/>
    </row>
    <row r="78" spans="1:7">
      <c r="A78">
        <v>1958</v>
      </c>
      <c r="B78" s="10">
        <v>80</v>
      </c>
      <c r="C78" s="10">
        <v>80</v>
      </c>
      <c r="D78" s="11"/>
      <c r="E78" s="11"/>
      <c r="F78" s="10" t="s">
        <v>7</v>
      </c>
      <c r="G78" s="13"/>
    </row>
    <row r="79" spans="1:7">
      <c r="A79">
        <v>1959</v>
      </c>
      <c r="B79" s="10">
        <v>80</v>
      </c>
      <c r="C79" s="10">
        <v>80</v>
      </c>
      <c r="D79" s="11"/>
      <c r="E79" s="11"/>
      <c r="F79" s="10" t="s">
        <v>7</v>
      </c>
      <c r="G79" s="13"/>
    </row>
    <row r="80" spans="1:7">
      <c r="A80">
        <v>1960</v>
      </c>
      <c r="B80" s="10">
        <v>80</v>
      </c>
      <c r="C80" s="10">
        <v>80</v>
      </c>
      <c r="D80" s="11"/>
      <c r="E80" s="11"/>
      <c r="F80" s="10" t="s">
        <v>7</v>
      </c>
      <c r="G80" s="13"/>
    </row>
    <row r="81" spans="1:7">
      <c r="A81">
        <v>1961</v>
      </c>
      <c r="B81" s="10">
        <v>80</v>
      </c>
      <c r="C81" s="10">
        <v>80</v>
      </c>
      <c r="D81" s="11"/>
      <c r="E81" s="11"/>
      <c r="F81" s="10" t="s">
        <v>7</v>
      </c>
      <c r="G81" s="13"/>
    </row>
    <row r="82" spans="1:7">
      <c r="A82">
        <v>1962</v>
      </c>
      <c r="B82" s="10">
        <v>80</v>
      </c>
      <c r="C82" s="10">
        <v>80</v>
      </c>
      <c r="D82" s="11"/>
      <c r="E82" s="11"/>
      <c r="F82" s="10" t="s">
        <v>7</v>
      </c>
      <c r="G82" s="13"/>
    </row>
    <row r="83" spans="1:7">
      <c r="A83">
        <v>1963</v>
      </c>
      <c r="B83" s="10">
        <v>80</v>
      </c>
      <c r="C83" s="10">
        <v>80</v>
      </c>
      <c r="D83" s="11"/>
      <c r="E83" s="11"/>
      <c r="F83" s="10" t="s">
        <v>7</v>
      </c>
      <c r="G83" s="13"/>
    </row>
    <row r="84" spans="1:7">
      <c r="A84">
        <v>1964</v>
      </c>
      <c r="B84" s="10">
        <v>80</v>
      </c>
      <c r="C84" s="10">
        <v>80</v>
      </c>
      <c r="D84" s="11"/>
      <c r="E84" s="11"/>
      <c r="F84" s="10" t="s">
        <v>7</v>
      </c>
      <c r="G84" s="13"/>
    </row>
    <row r="85" spans="1:7">
      <c r="A85">
        <v>1965</v>
      </c>
      <c r="B85" s="10">
        <v>80</v>
      </c>
      <c r="C85" s="10">
        <v>80</v>
      </c>
      <c r="D85" s="11"/>
      <c r="E85" s="11"/>
      <c r="F85" s="10" t="s">
        <v>7</v>
      </c>
      <c r="G85" s="13"/>
    </row>
    <row r="86" spans="1:7">
      <c r="A86">
        <v>1966</v>
      </c>
      <c r="B86" s="10">
        <v>80</v>
      </c>
      <c r="C86" s="10">
        <v>80</v>
      </c>
      <c r="D86" s="11"/>
      <c r="E86" s="11"/>
      <c r="F86" s="10" t="s">
        <v>7</v>
      </c>
      <c r="G86" s="13"/>
    </row>
    <row r="87" spans="1:7">
      <c r="A87">
        <v>1967</v>
      </c>
      <c r="B87" s="10">
        <v>80</v>
      </c>
      <c r="C87" s="10">
        <v>80</v>
      </c>
      <c r="D87" s="11"/>
      <c r="E87" s="11"/>
      <c r="F87" s="10" t="s">
        <v>7</v>
      </c>
      <c r="G87" s="13"/>
    </row>
    <row r="88" spans="1:7">
      <c r="A88">
        <v>1968</v>
      </c>
      <c r="B88" s="10">
        <v>80</v>
      </c>
      <c r="C88" s="10">
        <v>80</v>
      </c>
      <c r="D88" s="11"/>
      <c r="E88" s="11"/>
      <c r="F88" s="10" t="s">
        <v>7</v>
      </c>
      <c r="G88" s="13"/>
    </row>
    <row r="89" spans="1:7">
      <c r="A89">
        <v>1969</v>
      </c>
      <c r="B89" s="10">
        <v>85</v>
      </c>
      <c r="C89" s="10">
        <v>85</v>
      </c>
      <c r="D89" s="11"/>
      <c r="E89" s="11"/>
      <c r="F89" s="10" t="s">
        <v>7</v>
      </c>
      <c r="G89" s="13" t="s">
        <v>83</v>
      </c>
    </row>
    <row r="90" spans="1:7">
      <c r="A90">
        <v>1970</v>
      </c>
      <c r="B90" s="10">
        <v>85</v>
      </c>
      <c r="C90" s="10">
        <v>85</v>
      </c>
      <c r="D90" s="11"/>
      <c r="E90" s="11"/>
      <c r="F90" s="12" t="s">
        <v>8</v>
      </c>
      <c r="G90" s="13" t="s">
        <v>83</v>
      </c>
    </row>
    <row r="91" spans="1:7">
      <c r="A91">
        <v>1971</v>
      </c>
      <c r="B91" s="10">
        <v>85</v>
      </c>
      <c r="C91" s="10">
        <v>85</v>
      </c>
      <c r="D91" s="11"/>
      <c r="E91" s="11"/>
      <c r="F91" s="26" t="s">
        <v>7</v>
      </c>
      <c r="G91" s="13" t="s">
        <v>83</v>
      </c>
    </row>
    <row r="92" spans="1:7">
      <c r="A92">
        <v>1972</v>
      </c>
      <c r="B92" s="10">
        <v>75</v>
      </c>
      <c r="C92" s="10">
        <v>75</v>
      </c>
      <c r="D92" s="11"/>
      <c r="E92" s="11"/>
      <c r="F92" s="26" t="s">
        <v>7</v>
      </c>
      <c r="G92" s="13"/>
    </row>
    <row r="93" spans="1:7">
      <c r="A93">
        <v>1973</v>
      </c>
      <c r="B93" s="10">
        <v>75</v>
      </c>
      <c r="C93" s="10">
        <v>75</v>
      </c>
      <c r="D93" s="11"/>
      <c r="E93" s="11"/>
      <c r="F93" s="26" t="s">
        <v>7</v>
      </c>
    </row>
    <row r="94" spans="1:7">
      <c r="A94">
        <v>1974</v>
      </c>
      <c r="B94" s="10">
        <v>75</v>
      </c>
      <c r="C94" s="10">
        <v>75</v>
      </c>
      <c r="D94" s="11"/>
      <c r="E94" s="11"/>
      <c r="F94" s="26" t="s">
        <v>7</v>
      </c>
    </row>
    <row r="95" spans="1:7">
      <c r="A95">
        <v>1975</v>
      </c>
      <c r="B95" s="10">
        <v>75</v>
      </c>
      <c r="C95" s="11"/>
      <c r="D95" s="10">
        <v>75</v>
      </c>
      <c r="E95" s="11"/>
      <c r="F95" s="26" t="s">
        <v>84</v>
      </c>
    </row>
    <row r="96" spans="1:7">
      <c r="A96">
        <v>1976</v>
      </c>
      <c r="B96" s="10">
        <v>75</v>
      </c>
      <c r="C96" s="11"/>
      <c r="D96" s="10">
        <v>75</v>
      </c>
      <c r="E96" s="11"/>
      <c r="F96" s="26" t="s">
        <v>7</v>
      </c>
    </row>
    <row r="97" spans="1:6">
      <c r="A97">
        <v>1977</v>
      </c>
      <c r="B97" s="10">
        <v>75</v>
      </c>
      <c r="C97" s="11"/>
      <c r="D97" s="10">
        <v>75</v>
      </c>
      <c r="E97" s="11"/>
      <c r="F97" s="26" t="s">
        <v>7</v>
      </c>
    </row>
    <row r="98" spans="1:6">
      <c r="A98">
        <v>1978</v>
      </c>
      <c r="B98" s="10">
        <v>75</v>
      </c>
      <c r="C98" s="11"/>
      <c r="D98" s="10">
        <v>75</v>
      </c>
      <c r="E98" s="11"/>
      <c r="F98" s="26" t="s">
        <v>7</v>
      </c>
    </row>
    <row r="99" spans="1:6">
      <c r="A99">
        <v>1979</v>
      </c>
      <c r="B99" s="10">
        <v>75</v>
      </c>
      <c r="C99" s="11"/>
      <c r="D99" s="10">
        <v>75</v>
      </c>
      <c r="E99" s="11"/>
      <c r="F99" s="26" t="s">
        <v>7</v>
      </c>
    </row>
    <row r="100" spans="1:6">
      <c r="A100">
        <v>1980</v>
      </c>
      <c r="B100" s="10">
        <v>75</v>
      </c>
      <c r="C100" s="11"/>
      <c r="D100" s="10">
        <v>75</v>
      </c>
      <c r="E100" s="11"/>
      <c r="F100" s="26" t="s">
        <v>7</v>
      </c>
    </row>
    <row r="101" spans="1:6">
      <c r="A101">
        <v>1981</v>
      </c>
      <c r="B101" s="10">
        <v>75</v>
      </c>
      <c r="C101" s="11"/>
      <c r="D101" s="10">
        <v>75</v>
      </c>
      <c r="E101" s="11"/>
      <c r="F101" s="26" t="s">
        <v>7</v>
      </c>
    </row>
    <row r="102" spans="1:6">
      <c r="A102">
        <v>1982</v>
      </c>
      <c r="B102" s="10">
        <v>75</v>
      </c>
      <c r="C102" s="11"/>
      <c r="D102" s="10">
        <v>75</v>
      </c>
      <c r="E102" s="11"/>
      <c r="F102" s="26" t="s">
        <v>7</v>
      </c>
    </row>
    <row r="103" spans="1:6">
      <c r="A103">
        <v>1983</v>
      </c>
      <c r="B103" s="10">
        <v>75</v>
      </c>
      <c r="C103" s="11"/>
      <c r="D103" s="10">
        <v>75</v>
      </c>
      <c r="E103" s="11"/>
      <c r="F103" s="26" t="s">
        <v>7</v>
      </c>
    </row>
    <row r="104" spans="1:6">
      <c r="A104">
        <v>1984</v>
      </c>
      <c r="B104" s="10">
        <v>60</v>
      </c>
      <c r="C104" s="11"/>
      <c r="D104" s="10">
        <v>60</v>
      </c>
      <c r="E104" s="11"/>
      <c r="F104" s="26" t="s">
        <v>7</v>
      </c>
    </row>
    <row r="105" spans="1:6">
      <c r="A105">
        <v>1985</v>
      </c>
      <c r="B105" s="10">
        <v>60</v>
      </c>
      <c r="C105" s="11"/>
      <c r="D105" s="10">
        <v>60</v>
      </c>
      <c r="E105" s="11"/>
      <c r="F105" s="26" t="s">
        <v>7</v>
      </c>
    </row>
    <row r="106" spans="1:6">
      <c r="A106">
        <v>1986</v>
      </c>
      <c r="B106" s="10">
        <v>60</v>
      </c>
      <c r="C106" s="11"/>
      <c r="D106" s="11"/>
      <c r="E106" s="10">
        <v>60</v>
      </c>
      <c r="F106" s="26" t="s">
        <v>85</v>
      </c>
    </row>
    <row r="107" spans="1:6">
      <c r="A107">
        <v>1987</v>
      </c>
      <c r="B107" s="10">
        <v>60</v>
      </c>
      <c r="C107" s="11"/>
      <c r="D107" s="11"/>
      <c r="E107" s="10">
        <v>60</v>
      </c>
      <c r="F107" s="26" t="s">
        <v>7</v>
      </c>
    </row>
    <row r="108" spans="1:6">
      <c r="A108">
        <v>1988</v>
      </c>
      <c r="B108" s="10">
        <v>40</v>
      </c>
      <c r="C108" s="11"/>
      <c r="D108" s="11"/>
      <c r="E108" s="10">
        <v>40</v>
      </c>
      <c r="F108" s="26" t="s">
        <v>7</v>
      </c>
    </row>
    <row r="109" spans="1:6">
      <c r="A109">
        <v>1989</v>
      </c>
      <c r="B109" s="10">
        <v>40</v>
      </c>
      <c r="C109" s="11"/>
      <c r="D109" s="11"/>
      <c r="E109" s="10">
        <v>40</v>
      </c>
      <c r="F109" s="26" t="s">
        <v>7</v>
      </c>
    </row>
    <row r="110" spans="1:6">
      <c r="A110">
        <v>1990</v>
      </c>
      <c r="B110" s="10">
        <v>40</v>
      </c>
      <c r="C110" s="11"/>
      <c r="D110" s="11"/>
      <c r="E110" s="10">
        <v>40</v>
      </c>
      <c r="F110" s="26" t="s">
        <v>7</v>
      </c>
    </row>
    <row r="111" spans="1:6">
      <c r="A111">
        <v>1991</v>
      </c>
      <c r="B111" s="10">
        <v>40</v>
      </c>
      <c r="C111" s="11"/>
      <c r="D111" s="11"/>
      <c r="E111" s="10">
        <v>40</v>
      </c>
      <c r="F111" s="26" t="s">
        <v>7</v>
      </c>
    </row>
    <row r="112" spans="1:6">
      <c r="A112">
        <v>1992</v>
      </c>
      <c r="B112" s="10">
        <v>40</v>
      </c>
      <c r="C112" s="11"/>
      <c r="D112" s="11"/>
      <c r="E112" s="10">
        <v>40</v>
      </c>
      <c r="F112" s="26" t="s">
        <v>7</v>
      </c>
    </row>
    <row r="113" spans="1:6">
      <c r="A113">
        <v>1993</v>
      </c>
      <c r="B113" s="10">
        <v>40</v>
      </c>
      <c r="C113" s="11"/>
      <c r="D113" s="11"/>
      <c r="E113" s="10">
        <v>40</v>
      </c>
      <c r="F113" s="26" t="s">
        <v>7</v>
      </c>
    </row>
    <row r="114" spans="1:6">
      <c r="A114">
        <v>1994</v>
      </c>
      <c r="B114" s="10">
        <v>40</v>
      </c>
      <c r="C114" s="11"/>
      <c r="D114" s="11"/>
      <c r="E114" s="10">
        <v>40</v>
      </c>
      <c r="F114" s="26" t="s">
        <v>7</v>
      </c>
    </row>
    <row r="115" spans="1:6">
      <c r="A115">
        <v>1995</v>
      </c>
      <c r="B115" s="10">
        <v>40</v>
      </c>
      <c r="C115" s="11"/>
      <c r="D115" s="11"/>
      <c r="E115" s="10">
        <v>40</v>
      </c>
      <c r="F115" s="26" t="s">
        <v>7</v>
      </c>
    </row>
    <row r="116" spans="1:6">
      <c r="A116">
        <v>1996</v>
      </c>
      <c r="B116" s="10">
        <v>40</v>
      </c>
      <c r="C116" s="11"/>
      <c r="D116" s="11"/>
      <c r="E116" s="10">
        <v>40</v>
      </c>
      <c r="F116" s="26" t="s">
        <v>7</v>
      </c>
    </row>
    <row r="117" spans="1:6">
      <c r="A117">
        <v>1997</v>
      </c>
      <c r="B117" s="10">
        <v>40</v>
      </c>
      <c r="C117" s="11"/>
      <c r="D117" s="11"/>
      <c r="E117" s="10">
        <v>40</v>
      </c>
      <c r="F117" s="26" t="s">
        <v>7</v>
      </c>
    </row>
    <row r="118" spans="1:6">
      <c r="A118">
        <v>1998</v>
      </c>
      <c r="B118" s="10">
        <v>40</v>
      </c>
      <c r="C118" s="11"/>
      <c r="D118" s="11"/>
      <c r="E118" s="10">
        <v>40</v>
      </c>
      <c r="F118" s="26" t="s">
        <v>7</v>
      </c>
    </row>
    <row r="119" spans="1:6">
      <c r="A119">
        <v>1999</v>
      </c>
      <c r="B119" s="10">
        <v>40</v>
      </c>
      <c r="C119" s="11"/>
      <c r="D119" s="11"/>
      <c r="E119" s="10">
        <v>40</v>
      </c>
      <c r="F119" s="26" t="s">
        <v>7</v>
      </c>
    </row>
    <row r="120" spans="1:6">
      <c r="A120">
        <v>2000</v>
      </c>
      <c r="B120" s="10">
        <v>40</v>
      </c>
      <c r="C120" s="11"/>
      <c r="D120" s="11"/>
      <c r="E120" s="10">
        <v>40</v>
      </c>
      <c r="F120" s="26" t="s">
        <v>7</v>
      </c>
    </row>
    <row r="121" spans="1:6">
      <c r="A121">
        <v>2001</v>
      </c>
      <c r="B121" s="10">
        <v>40</v>
      </c>
      <c r="C121" s="11"/>
      <c r="D121" s="11"/>
      <c r="E121" s="10">
        <v>40</v>
      </c>
      <c r="F121" s="26" t="s">
        <v>84</v>
      </c>
    </row>
    <row r="122" spans="1:6">
      <c r="A122">
        <v>2002</v>
      </c>
      <c r="B122" s="10">
        <v>40</v>
      </c>
      <c r="C122" s="11"/>
      <c r="D122" s="11"/>
      <c r="E122" s="10">
        <v>40</v>
      </c>
      <c r="F122" s="26" t="s">
        <v>7</v>
      </c>
    </row>
    <row r="123" spans="1:6">
      <c r="A123">
        <v>2003</v>
      </c>
      <c r="B123" s="10">
        <v>40</v>
      </c>
      <c r="C123" s="11"/>
      <c r="D123" s="11"/>
      <c r="E123" s="10">
        <v>40</v>
      </c>
      <c r="F123" s="26" t="s">
        <v>7</v>
      </c>
    </row>
    <row r="124" spans="1:6">
      <c r="A124">
        <v>2004</v>
      </c>
      <c r="B124" s="10">
        <v>40</v>
      </c>
      <c r="C124" s="11"/>
      <c r="D124" s="11"/>
      <c r="E124" s="10">
        <v>40</v>
      </c>
      <c r="F124" s="26" t="s">
        <v>7</v>
      </c>
    </row>
    <row r="125" spans="1:6">
      <c r="A125">
        <v>2005</v>
      </c>
      <c r="B125" s="10">
        <v>40</v>
      </c>
      <c r="C125" s="11"/>
      <c r="D125" s="11"/>
      <c r="E125" s="10">
        <v>40</v>
      </c>
      <c r="F125" s="26" t="s">
        <v>7</v>
      </c>
    </row>
    <row r="126" spans="1:6">
      <c r="A126">
        <v>2006</v>
      </c>
      <c r="B126" s="10">
        <v>40</v>
      </c>
      <c r="C126" s="11"/>
      <c r="D126" s="11"/>
      <c r="E126" s="10">
        <v>40</v>
      </c>
      <c r="F126" s="26" t="s">
        <v>7</v>
      </c>
    </row>
    <row r="127" spans="1:6">
      <c r="A127">
        <v>2007</v>
      </c>
      <c r="B127" s="10">
        <v>40</v>
      </c>
      <c r="C127" s="11"/>
      <c r="D127" s="11"/>
      <c r="E127" s="10">
        <v>40</v>
      </c>
      <c r="F127" s="26" t="s">
        <v>7</v>
      </c>
    </row>
    <row r="128" spans="1:6">
      <c r="A128">
        <v>2008</v>
      </c>
      <c r="B128" s="10">
        <v>40</v>
      </c>
      <c r="C128" s="11"/>
      <c r="D128" s="11"/>
      <c r="E128" s="10">
        <v>40</v>
      </c>
      <c r="F128" s="26" t="s">
        <v>7</v>
      </c>
    </row>
    <row r="129" spans="1:6">
      <c r="A129">
        <v>2009</v>
      </c>
      <c r="B129" s="10">
        <v>40</v>
      </c>
      <c r="C129" s="11"/>
      <c r="D129" s="11"/>
      <c r="E129" s="10">
        <v>40</v>
      </c>
      <c r="F129" s="26" t="s">
        <v>7</v>
      </c>
    </row>
    <row r="130" spans="1:6">
      <c r="A130">
        <v>2010</v>
      </c>
      <c r="B130" s="10">
        <v>40</v>
      </c>
      <c r="C130" s="11"/>
      <c r="D130" s="11"/>
      <c r="E130" s="10">
        <v>40</v>
      </c>
      <c r="F130" s="26" t="s">
        <v>7</v>
      </c>
    </row>
    <row r="131" spans="1:6">
      <c r="A131">
        <v>2011</v>
      </c>
      <c r="B131" s="10">
        <v>40</v>
      </c>
      <c r="C131" s="11"/>
      <c r="D131" s="11"/>
      <c r="E131" s="10">
        <v>40</v>
      </c>
      <c r="F131" s="26" t="s">
        <v>7</v>
      </c>
    </row>
  </sheetData>
  <phoneticPr fontId="2" type="noConversion"/>
  <pageMargins left="0.78740157499999996" right="0.78740157499999996" top="0.984251969" bottom="0.984251969" header="0.4921259845" footer="0.492125984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6" baseType="variant">
      <vt:variant>
        <vt:lpstr>Feuilles de calcul</vt:lpstr>
      </vt:variant>
      <vt:variant>
        <vt:i4>4</vt:i4>
      </vt:variant>
      <vt:variant>
        <vt:lpstr>Graphiques</vt:lpstr>
      </vt:variant>
      <vt:variant>
        <vt:i4>3</vt:i4>
      </vt:variant>
      <vt:variant>
        <vt:lpstr>Plages nommées</vt:lpstr>
      </vt:variant>
      <vt:variant>
        <vt:i4>2</vt:i4>
      </vt:variant>
    </vt:vector>
  </HeadingPairs>
  <TitlesOfParts>
    <vt:vector size="9" baseType="lpstr">
      <vt:lpstr>TS14.1</vt:lpstr>
      <vt:lpstr>TS14.2</vt:lpstr>
      <vt:lpstr>DetailsTS14.1UK</vt:lpstr>
      <vt:lpstr>DetailsTS14.2UK</vt:lpstr>
      <vt:lpstr>F14.1</vt:lpstr>
      <vt:lpstr>F14.2</vt:lpstr>
      <vt:lpstr>FS14.1</vt:lpstr>
      <vt:lpstr>'TS14.1'!Zone_d_impression</vt:lpstr>
      <vt:lpstr>'TS14.2'!Zone_d_impression</vt:lpstr>
    </vt:vector>
  </TitlesOfParts>
  <Company>pse-cnrs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piketty</dc:creator>
  <cp:lastModifiedBy>Thomas Piketty</cp:lastModifiedBy>
  <cp:lastPrinted>2014-02-09T18:02:02Z</cp:lastPrinted>
  <dcterms:created xsi:type="dcterms:W3CDTF">2009-06-26T15:27:40Z</dcterms:created>
  <dcterms:modified xsi:type="dcterms:W3CDTF">2015-02-11T08:49:01Z</dcterms:modified>
</cp:coreProperties>
</file>