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heckCompatibility="1" autoCompressPictures="0"/>
  <bookViews>
    <workbookView xWindow="0" yWindow="0" windowWidth="20730" windowHeight="11760" activeTab="4"/>
  </bookViews>
  <sheets>
    <sheet name="T7.1" sheetId="3" r:id="rId1"/>
    <sheet name="T7.2" sheetId="1" r:id="rId2"/>
    <sheet name="T7.3" sheetId="2" r:id="rId3"/>
    <sheet name="FS7.1" sheetId="9" r:id="rId4"/>
    <sheet name="TS7.1" sheetId="10" r:id="rId5"/>
    <sheet name="TS7.2" sheetId="11" r:id="rId6"/>
    <sheet name="TS7.3" sheetId="12" r:id="rId7"/>
    <sheet name="TS7.4" sheetId="4" r:id="rId8"/>
    <sheet name="TS7.5" sheetId="5" r:id="rId9"/>
    <sheet name="TS7.6" sheetId="6" r:id="rId10"/>
    <sheet name="TS7.7" sheetId="7" r:id="rId11"/>
  </sheets>
  <externalReferences>
    <externalReference r:id="rId12"/>
    <externalReference r:id="rId13"/>
    <externalReference r:id="rId14"/>
  </externalReferences>
  <definedNames>
    <definedName name="column_head">#REF!</definedName>
    <definedName name="column_headings" localSheetId="0">#REF!</definedName>
    <definedName name="column_headings" localSheetId="1">#REF!</definedName>
    <definedName name="column_headings" localSheetId="2">#REF!</definedName>
    <definedName name="column_headings" localSheetId="4">#REF!</definedName>
    <definedName name="column_headings" localSheetId="5">#REF!</definedName>
    <definedName name="column_headings" localSheetId="6">#REF!</definedName>
    <definedName name="column_headings" localSheetId="7">#REF!</definedName>
    <definedName name="column_headings" localSheetId="8">#REF!</definedName>
    <definedName name="column_headings" localSheetId="9">#REF!</definedName>
    <definedName name="column_headings">#REF!</definedName>
    <definedName name="column_numbers" localSheetId="0">#REF!</definedName>
    <definedName name="column_numbers" localSheetId="1">#REF!</definedName>
    <definedName name="column_numbers" localSheetId="2">#REF!</definedName>
    <definedName name="column_numbers" localSheetId="4">#REF!</definedName>
    <definedName name="column_numbers" localSheetId="5">#REF!</definedName>
    <definedName name="column_numbers" localSheetId="6">#REF!</definedName>
    <definedName name="column_numbers" localSheetId="7">#REF!</definedName>
    <definedName name="column_numbers" localSheetId="8">#REF!</definedName>
    <definedName name="column_numbers" localSheetId="9">#REF!</definedName>
    <definedName name="column_numbers">#REF!</definedName>
    <definedName name="data" localSheetId="0">#REF!</definedName>
    <definedName name="data" localSheetId="1">#REF!</definedName>
    <definedName name="data" localSheetId="2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>#REF!</definedName>
    <definedName name="data2" localSheetId="0">#REF!</definedName>
    <definedName name="data2" localSheetId="1">#REF!</definedName>
    <definedName name="data2" localSheetId="2">#REF!</definedName>
    <definedName name="data2" localSheetId="4">#REF!</definedName>
    <definedName name="data2" localSheetId="5">#REF!</definedName>
    <definedName name="data2" localSheetId="6">#REF!</definedName>
    <definedName name="data2" localSheetId="7">#REF!</definedName>
    <definedName name="data2" localSheetId="8">#REF!</definedName>
    <definedName name="data2" localSheetId="9">#REF!</definedName>
    <definedName name="data2">#REF!</definedName>
    <definedName name="Diag">#REF!,#REF!</definedName>
    <definedName name="ea_flux" localSheetId="0">#REF!</definedName>
    <definedName name="ea_flux" localSheetId="1">#REF!</definedName>
    <definedName name="ea_flux" localSheetId="2">#REF!</definedName>
    <definedName name="ea_flux" localSheetId="4">#REF!</definedName>
    <definedName name="ea_flux" localSheetId="5">#REF!</definedName>
    <definedName name="ea_flux" localSheetId="6">#REF!</definedName>
    <definedName name="ea_flux" localSheetId="7">#REF!</definedName>
    <definedName name="ea_flux" localSheetId="8">#REF!</definedName>
    <definedName name="ea_flux" localSheetId="9">#REF!</definedName>
    <definedName name="ea_flux">#REF!</definedName>
    <definedName name="Equilibre" localSheetId="0">#REF!</definedName>
    <definedName name="Equilibre" localSheetId="1">#REF!</definedName>
    <definedName name="Equilibre" localSheetId="2">#REF!</definedName>
    <definedName name="Equilibre" localSheetId="4">#REF!</definedName>
    <definedName name="Equilibre" localSheetId="5">#REF!</definedName>
    <definedName name="Equilibre" localSheetId="6">#REF!</definedName>
    <definedName name="Equilibre" localSheetId="7">#REF!</definedName>
    <definedName name="Equilibre" localSheetId="8">#REF!</definedName>
    <definedName name="Equilibre" localSheetId="9">#REF!</definedName>
    <definedName name="Equilibre">#REF!</definedName>
    <definedName name="females">'[1]rba table'!$I$10:$I$49</definedName>
    <definedName name="fig4b">#REF!</definedName>
    <definedName name="fmtr" localSheetId="4">#REF!</definedName>
    <definedName name="fmtr" localSheetId="5">#REF!</definedName>
    <definedName name="fmtr" localSheetId="6">#REF!</definedName>
    <definedName name="fmtr">#REF!</definedName>
    <definedName name="footno" localSheetId="4">#REF!</definedName>
    <definedName name="footno" localSheetId="5">#REF!</definedName>
    <definedName name="footno" localSheetId="6">#REF!</definedName>
    <definedName name="footno">#REF!</definedName>
    <definedName name="footnotes" localSheetId="0">#REF!</definedName>
    <definedName name="footnotes" localSheetId="1">#REF!</definedName>
    <definedName name="footnotes" localSheetId="2">#REF!</definedName>
    <definedName name="footnotes" localSheetId="4">#REF!</definedName>
    <definedName name="footnotes" localSheetId="5">#REF!</definedName>
    <definedName name="footnotes" localSheetId="6">#REF!</definedName>
    <definedName name="footnotes" localSheetId="7">#REF!</definedName>
    <definedName name="footnotes" localSheetId="8">#REF!</definedName>
    <definedName name="footnotes" localSheetId="9">#REF!</definedName>
    <definedName name="footnotes">#REF!</definedName>
    <definedName name="footnotes2" localSheetId="4">#REF!</definedName>
    <definedName name="footnotes2" localSheetId="5">#REF!</definedName>
    <definedName name="footnotes2" localSheetId="6">#REF!</definedName>
    <definedName name="footnotes2">#REF!</definedName>
    <definedName name="GEOG9703">#REF!</definedName>
    <definedName name="HTML_CodePage" hidden="1">1252</definedName>
    <definedName name="HTML_Control" localSheetId="0" hidden="1">{"'swa xoffs'!$A$4:$Q$37"}</definedName>
    <definedName name="HTML_Control" localSheetId="2" hidden="1">{"'swa xoffs'!$A$4:$Q$37"}</definedName>
    <definedName name="HTML_Control" localSheetId="4" hidden="1">{"'swa xoffs'!$A$4:$Q$37"}</definedName>
    <definedName name="HTML_Control" localSheetId="6" hidden="1">{"'swa xoffs'!$A$4:$Q$37"}</definedName>
    <definedName name="HTML_Control" localSheetId="7" hidden="1">{"'swa xoffs'!$A$4:$Q$37"}</definedName>
    <definedName name="HTML_Control" localSheetId="8" hidden="1">{"'swa xoffs'!$A$4:$Q$37"}</definedName>
    <definedName name="HTML_Control" localSheetId="9" hidden="1">{"'swa xoffs'!$A$4:$Q$37"}</definedName>
    <definedName name="HTML_Control" localSheetId="10" hidden="1">{"'swa xoffs'!$A$4:$Q$37"}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males">'[1]rba table'!$C$10:$C$49</definedName>
    <definedName name="PIB" localSheetId="0">#REF!</definedName>
    <definedName name="PIB" localSheetId="1">#REF!</definedName>
    <definedName name="PIB" localSheetId="2">#REF!</definedName>
    <definedName name="PIB" localSheetId="4">#REF!</definedName>
    <definedName name="PIB" localSheetId="5">#REF!</definedName>
    <definedName name="PIB" localSheetId="6">#REF!</definedName>
    <definedName name="PIB" localSheetId="7">#REF!</definedName>
    <definedName name="PIB" localSheetId="8">#REF!</definedName>
    <definedName name="PIB" localSheetId="9">#REF!</definedName>
    <definedName name="PIB">#REF!</definedName>
    <definedName name="Rentflag">IF([2]Comparison!$B$7,"","not ")</definedName>
    <definedName name="ressources" localSheetId="0">#REF!</definedName>
    <definedName name="ressources" localSheetId="1">#REF!</definedName>
    <definedName name="ressources" localSheetId="2">#REF!</definedName>
    <definedName name="ressources" localSheetId="4">#REF!</definedName>
    <definedName name="ressources" localSheetId="5">#REF!</definedName>
    <definedName name="ressources" localSheetId="6">#REF!</definedName>
    <definedName name="ressources" localSheetId="7">#REF!</definedName>
    <definedName name="ressources" localSheetId="8">#REF!</definedName>
    <definedName name="ressources" localSheetId="9">#REF!</definedName>
    <definedName name="ressources">#REF!</definedName>
    <definedName name="rpflux" localSheetId="0">#REF!</definedName>
    <definedName name="rpflux" localSheetId="1">#REF!</definedName>
    <definedName name="rpflux" localSheetId="2">#REF!</definedName>
    <definedName name="rpflux" localSheetId="4">#REF!</definedName>
    <definedName name="rpflux" localSheetId="5">#REF!</definedName>
    <definedName name="rpflux" localSheetId="6">#REF!</definedName>
    <definedName name="rpflux" localSheetId="7">#REF!</definedName>
    <definedName name="rpflux" localSheetId="8">#REF!</definedName>
    <definedName name="rpflux" localSheetId="9">#REF!</definedName>
    <definedName name="rpflux">#REF!</definedName>
    <definedName name="rptof" localSheetId="0">#REF!</definedName>
    <definedName name="rptof" localSheetId="1">#REF!</definedName>
    <definedName name="rptof" localSheetId="2">#REF!</definedName>
    <definedName name="rptof" localSheetId="4">#REF!</definedName>
    <definedName name="rptof" localSheetId="5">#REF!</definedName>
    <definedName name="rptof" localSheetId="6">#REF!</definedName>
    <definedName name="rptof" localSheetId="7">#REF!</definedName>
    <definedName name="rptof" localSheetId="8">#REF!</definedName>
    <definedName name="rptof" localSheetId="9">#REF!</definedName>
    <definedName name="rptof">#REF!</definedName>
    <definedName name="spanners_level1" localSheetId="0">#REF!</definedName>
    <definedName name="spanners_level1" localSheetId="1">#REF!</definedName>
    <definedName name="spanners_level1" localSheetId="2">#REF!</definedName>
    <definedName name="spanners_level1" localSheetId="4">#REF!</definedName>
    <definedName name="spanners_level1" localSheetId="5">#REF!</definedName>
    <definedName name="spanners_level1" localSheetId="6">#REF!</definedName>
    <definedName name="spanners_level1" localSheetId="7">#REF!</definedName>
    <definedName name="spanners_level1" localSheetId="8">#REF!</definedName>
    <definedName name="spanners_level1" localSheetId="9">#REF!</definedName>
    <definedName name="spanners_level1">#REF!</definedName>
    <definedName name="spanners_level2" localSheetId="0">#REF!</definedName>
    <definedName name="spanners_level2" localSheetId="1">#REF!</definedName>
    <definedName name="spanners_level2" localSheetId="2">#REF!</definedName>
    <definedName name="spanners_level2" localSheetId="4">#REF!</definedName>
    <definedName name="spanners_level2" localSheetId="5">#REF!</definedName>
    <definedName name="spanners_level2" localSheetId="6">#REF!</definedName>
    <definedName name="spanners_level2" localSheetId="7">#REF!</definedName>
    <definedName name="spanners_level2" localSheetId="8">#REF!</definedName>
    <definedName name="spanners_level2" localSheetId="9">#REF!</definedName>
    <definedName name="spanners_level2">#REF!</definedName>
    <definedName name="spanners_level3" localSheetId="0">#REF!</definedName>
    <definedName name="spanners_level3" localSheetId="1">#REF!</definedName>
    <definedName name="spanners_level3" localSheetId="2">#REF!</definedName>
    <definedName name="spanners_level3" localSheetId="4">#REF!</definedName>
    <definedName name="spanners_level3" localSheetId="5">#REF!</definedName>
    <definedName name="spanners_level3" localSheetId="6">#REF!</definedName>
    <definedName name="spanners_level3" localSheetId="7">#REF!</definedName>
    <definedName name="spanners_level3" localSheetId="8">#REF!</definedName>
    <definedName name="spanners_level3" localSheetId="9">#REF!</definedName>
    <definedName name="spanners_level3">#REF!</definedName>
    <definedName name="spanners_level4" localSheetId="0">#REF!</definedName>
    <definedName name="spanners_level4" localSheetId="1">#REF!</definedName>
    <definedName name="spanners_level4" localSheetId="2">#REF!</definedName>
    <definedName name="spanners_level4" localSheetId="4">#REF!</definedName>
    <definedName name="spanners_level4" localSheetId="5">#REF!</definedName>
    <definedName name="spanners_level4" localSheetId="6">#REF!</definedName>
    <definedName name="spanners_level4" localSheetId="7">#REF!</definedName>
    <definedName name="spanners_level4" localSheetId="8">#REF!</definedName>
    <definedName name="spanners_level4" localSheetId="9">#REF!</definedName>
    <definedName name="spanners_level4">#REF!</definedName>
    <definedName name="spanners_level5" localSheetId="0">#REF!</definedName>
    <definedName name="spanners_level5" localSheetId="1">#REF!</definedName>
    <definedName name="spanners_level5" localSheetId="2">#REF!</definedName>
    <definedName name="spanners_level5" localSheetId="4">#REF!</definedName>
    <definedName name="spanners_level5" localSheetId="5">#REF!</definedName>
    <definedName name="spanners_level5" localSheetId="6">#REF!</definedName>
    <definedName name="spanners_level5" localSheetId="7">#REF!</definedName>
    <definedName name="spanners_level5" localSheetId="8">#REF!</definedName>
    <definedName name="spanners_level5" localSheetId="9">#REF!</definedName>
    <definedName name="spanners_level5">#REF!</definedName>
    <definedName name="spanners_levelV" localSheetId="4">#REF!</definedName>
    <definedName name="spanners_levelV" localSheetId="5">#REF!</definedName>
    <definedName name="spanners_levelV" localSheetId="6">#REF!</definedName>
    <definedName name="spanners_levelV">#REF!</definedName>
    <definedName name="spanners_levelX" localSheetId="4">#REF!</definedName>
    <definedName name="spanners_levelX" localSheetId="5">#REF!</definedName>
    <definedName name="spanners_levelX" localSheetId="6">#REF!</definedName>
    <definedName name="spanners_levelX">#REF!</definedName>
    <definedName name="spanners_levelY" localSheetId="4">#REF!</definedName>
    <definedName name="spanners_levelY" localSheetId="5">#REF!</definedName>
    <definedName name="spanners_levelY" localSheetId="6">#REF!</definedName>
    <definedName name="spanners_levelY">#REF!</definedName>
    <definedName name="spanners_levelZ" localSheetId="4">#REF!</definedName>
    <definedName name="spanners_levelZ" localSheetId="5">#REF!</definedName>
    <definedName name="spanners_levelZ" localSheetId="6">#REF!</definedName>
    <definedName name="spanners_levelZ">#REF!</definedName>
    <definedName name="stub_lines" localSheetId="0">#REF!</definedName>
    <definedName name="stub_lines" localSheetId="1">#REF!</definedName>
    <definedName name="stub_lines" localSheetId="2">#REF!</definedName>
    <definedName name="stub_lines" localSheetId="4">#REF!</definedName>
    <definedName name="stub_lines" localSheetId="5">#REF!</definedName>
    <definedName name="stub_lines" localSheetId="6">#REF!</definedName>
    <definedName name="stub_lines" localSheetId="7">#REF!</definedName>
    <definedName name="stub_lines" localSheetId="8">#REF!</definedName>
    <definedName name="stub_lines" localSheetId="9">#REF!</definedName>
    <definedName name="stub_lines">#REF!</definedName>
    <definedName name="Table_DE.4b__Sources_of_private_wealth_accumulation_in_Germany__1870_2010___Multiplicative_decomposition">[3]TableDE4b!$A$3</definedName>
    <definedName name="temp" localSheetId="4">#REF!</definedName>
    <definedName name="temp" localSheetId="5">#REF!</definedName>
    <definedName name="temp" localSheetId="6">#REF!</definedName>
    <definedName name="temp">#REF!</definedName>
    <definedName name="titles" localSheetId="0">#REF!</definedName>
    <definedName name="titles" localSheetId="1">#REF!</definedName>
    <definedName name="titles" localSheetId="2">#REF!</definedName>
    <definedName name="titles" localSheetId="4">#REF!</definedName>
    <definedName name="titles" localSheetId="5">#REF!</definedName>
    <definedName name="titles" localSheetId="6">#REF!</definedName>
    <definedName name="titles" localSheetId="7">#REF!</definedName>
    <definedName name="titles" localSheetId="8">#REF!</definedName>
    <definedName name="titles" localSheetId="9">#REF!</definedName>
    <definedName name="titles">#REF!</definedName>
    <definedName name="totals" localSheetId="0">#REF!</definedName>
    <definedName name="totals" localSheetId="1">#REF!</definedName>
    <definedName name="totals" localSheetId="2">#REF!</definedName>
    <definedName name="totals" localSheetId="4">#REF!</definedName>
    <definedName name="totals" localSheetId="5">#REF!</definedName>
    <definedName name="totals" localSheetId="6">#REF!</definedName>
    <definedName name="totals" localSheetId="7">#REF!</definedName>
    <definedName name="totals" localSheetId="8">#REF!</definedName>
    <definedName name="totals" localSheetId="9">#REF!</definedName>
    <definedName name="totals">#REF!</definedName>
    <definedName name="xxx" localSheetId="0">#REF!</definedName>
    <definedName name="xxx" localSheetId="1">#REF!</definedName>
    <definedName name="xxx" localSheetId="2">#REF!</definedName>
    <definedName name="xxx" localSheetId="4">#REF!</definedName>
    <definedName name="xxx" localSheetId="5">#REF!</definedName>
    <definedName name="xxx" localSheetId="6">#REF!</definedName>
    <definedName name="xxx" localSheetId="7">#REF!</definedName>
    <definedName name="xxx" localSheetId="8">#REF!</definedName>
    <definedName name="xxx" localSheetId="9">#REF!</definedName>
    <definedName name="xxx">#REF!</definedName>
    <definedName name="Year">[2]Output!$C$4:$C$38</definedName>
    <definedName name="YearLabel">[2]Output!$B$15</definedName>
    <definedName name="_xlnm.Print_Area" localSheetId="4">TS7.1!$A$2:$V$44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7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C94"/>
  <c r="T32" i="12"/>
  <c r="T27"/>
  <c r="T23"/>
  <c r="T19"/>
  <c r="T14"/>
  <c r="P32"/>
  <c r="P27"/>
  <c r="P23"/>
  <c r="P19"/>
  <c r="P14"/>
  <c r="L32"/>
  <c r="L27"/>
  <c r="L23"/>
  <c r="L19"/>
  <c r="L14"/>
  <c r="H32"/>
  <c r="H27"/>
  <c r="H23"/>
  <c r="H19"/>
  <c r="H14"/>
  <c r="X32" i="11"/>
  <c r="T32"/>
  <c r="X27"/>
  <c r="T27"/>
  <c r="X23"/>
  <c r="T23"/>
  <c r="X19"/>
  <c r="T19"/>
  <c r="X14"/>
  <c r="T14"/>
  <c r="P32"/>
  <c r="P27"/>
  <c r="P23"/>
  <c r="P19"/>
  <c r="P14"/>
  <c r="L32"/>
  <c r="L27"/>
  <c r="L23"/>
  <c r="L19"/>
  <c r="L14"/>
  <c r="H32"/>
  <c r="H27"/>
  <c r="H23"/>
  <c r="H19"/>
  <c r="H14"/>
  <c r="T32" i="10"/>
  <c r="P32"/>
  <c r="T27"/>
  <c r="P27"/>
  <c r="T23"/>
  <c r="P23"/>
  <c r="T19"/>
  <c r="P19"/>
  <c r="T14"/>
  <c r="P14"/>
  <c r="L32"/>
  <c r="L27"/>
  <c r="L23"/>
  <c r="L19"/>
  <c r="L14"/>
  <c r="H32"/>
  <c r="H27"/>
  <c r="H23"/>
  <c r="H19"/>
  <c r="H14"/>
  <c r="A95" i="7"/>
  <c r="A96"/>
  <c r="A97"/>
  <c r="A98"/>
  <c r="A99"/>
  <c r="A100"/>
  <c r="A101"/>
  <c r="A102"/>
  <c r="A103"/>
  <c r="A104"/>
  <c r="A105"/>
  <c r="A106"/>
  <c r="A107"/>
  <c r="A108"/>
  <c r="C108"/>
  <c r="C107"/>
  <c r="C106"/>
  <c r="C105"/>
  <c r="C104"/>
  <c r="C103"/>
  <c r="C102"/>
  <c r="C101"/>
  <c r="C100"/>
  <c r="C99"/>
  <c r="C98"/>
  <c r="C97"/>
  <c r="C96"/>
  <c r="C95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9"/>
  <c r="B100"/>
  <c r="B101"/>
  <c r="B102"/>
  <c r="B103"/>
  <c r="B104"/>
  <c r="B105"/>
  <c r="B106"/>
  <c r="B107"/>
  <c r="C8"/>
  <c r="T47" i="6"/>
  <c r="T42"/>
  <c r="T37"/>
  <c r="P47"/>
  <c r="P42"/>
  <c r="P37"/>
  <c r="L47"/>
  <c r="L42"/>
  <c r="L37"/>
  <c r="H47"/>
  <c r="H42"/>
  <c r="H37"/>
  <c r="X47" i="5"/>
  <c r="T47"/>
  <c r="X42"/>
  <c r="T42"/>
  <c r="X37"/>
  <c r="T37"/>
  <c r="P47"/>
  <c r="P42"/>
  <c r="P37"/>
  <c r="L47"/>
  <c r="L42"/>
  <c r="L37"/>
  <c r="H47"/>
  <c r="H42"/>
  <c r="H37"/>
  <c r="T47" i="4"/>
  <c r="T42"/>
  <c r="T37"/>
  <c r="P47"/>
  <c r="P42"/>
  <c r="P37"/>
  <c r="L47"/>
  <c r="L42"/>
  <c r="L37"/>
  <c r="H47"/>
  <c r="H42"/>
  <c r="H37"/>
  <c r="T37" i="2"/>
  <c r="P37"/>
  <c r="L37"/>
  <c r="H37"/>
  <c r="X37" i="1"/>
  <c r="T37"/>
  <c r="P37"/>
  <c r="L37"/>
  <c r="H37"/>
  <c r="T37" i="3"/>
  <c r="P37"/>
  <c r="L37"/>
  <c r="H37"/>
</calcChain>
</file>

<file path=xl/sharedStrings.xml><?xml version="1.0" encoding="utf-8"?>
<sst xmlns="http://schemas.openxmlformats.org/spreadsheetml/2006/main" count="133" uniqueCount="62">
  <si>
    <t>x</t>
  </si>
  <si>
    <t>coeff a =</t>
  </si>
  <si>
    <t>Table 7.1. Inequality of labor income across time and space</t>
  </si>
  <si>
    <r>
      <t xml:space="preserve">Low inequality              </t>
    </r>
    <r>
      <rPr>
        <sz val="12"/>
        <rFont val="Arial Narrow"/>
        <family val="2"/>
      </rPr>
      <t>(</t>
    </r>
    <r>
      <rPr>
        <sz val="12"/>
        <rFont val="Arial"/>
        <family val="2"/>
      </rPr>
      <t>≈</t>
    </r>
    <r>
      <rPr>
        <sz val="12"/>
        <rFont val="Arial Narrow"/>
        <family val="2"/>
      </rPr>
      <t xml:space="preserve"> Scandinavia, 1970s-80s)</t>
    </r>
  </si>
  <si>
    <r>
      <t xml:space="preserve">High inequality            </t>
    </r>
    <r>
      <rPr>
        <sz val="12"/>
        <rFont val="Arial Narrow"/>
        <family val="2"/>
      </rPr>
      <t>(</t>
    </r>
    <r>
      <rPr>
        <sz val="12"/>
        <rFont val="Arial"/>
        <family val="2"/>
      </rPr>
      <t>≈</t>
    </r>
    <r>
      <rPr>
        <sz val="12"/>
        <rFont val="Arial Narrow"/>
        <family val="2"/>
      </rPr>
      <t xml:space="preserve"> U.S. 2010)</t>
    </r>
  </si>
  <si>
    <r>
      <t xml:space="preserve">Very high inequality            </t>
    </r>
    <r>
      <rPr>
        <sz val="12"/>
        <rFont val="Arial Narrow"/>
        <family val="2"/>
      </rPr>
      <t>(</t>
    </r>
    <r>
      <rPr>
        <sz val="12"/>
        <rFont val="Arial"/>
        <family val="2"/>
      </rPr>
      <t>≈</t>
    </r>
    <r>
      <rPr>
        <sz val="12"/>
        <rFont val="Arial Narrow"/>
        <family val="2"/>
      </rPr>
      <t xml:space="preserve"> U.S. 2030 ?)</t>
    </r>
  </si>
  <si>
    <r>
      <t xml:space="preserve">Medium inequality            </t>
    </r>
    <r>
      <rPr>
        <sz val="12"/>
        <rFont val="Arial Narrow"/>
        <family val="2"/>
      </rPr>
      <t>(</t>
    </r>
    <r>
      <rPr>
        <sz val="12"/>
        <rFont val="Arial"/>
        <family val="2"/>
      </rPr>
      <t>≈</t>
    </r>
    <r>
      <rPr>
        <sz val="12"/>
        <rFont val="Arial Narrow"/>
        <family val="2"/>
      </rPr>
      <t xml:space="preserve"> Europe 2010)</t>
    </r>
  </si>
  <si>
    <t>including: the top 1%                   ("dominant class")</t>
  </si>
  <si>
    <t>including: the next 9%                 ("well-to-do class")</t>
  </si>
  <si>
    <r>
      <rPr>
        <b/>
        <sz val="14"/>
        <rFont val="Arial"/>
        <family val="2"/>
      </rPr>
      <t xml:space="preserve">The top 10%     </t>
    </r>
    <r>
      <rPr>
        <sz val="14"/>
        <rFont val="Arial"/>
        <family val="2"/>
      </rPr>
      <t xml:space="preserve">                       "Upper class"</t>
    </r>
  </si>
  <si>
    <r>
      <rPr>
        <b/>
        <sz val="14"/>
        <rFont val="Arial"/>
        <family val="2"/>
      </rPr>
      <t xml:space="preserve">The middle 40%  </t>
    </r>
    <r>
      <rPr>
        <sz val="14"/>
        <rFont val="Arial"/>
        <family val="2"/>
      </rPr>
      <t xml:space="preserve">                 "Middle class"</t>
    </r>
  </si>
  <si>
    <r>
      <t xml:space="preserve">The bottom 50%                </t>
    </r>
    <r>
      <rPr>
        <sz val="14"/>
        <rFont val="Arial"/>
        <family val="2"/>
      </rPr>
      <t>"Lower class"</t>
    </r>
  </si>
  <si>
    <t>Corresponding Gini coefficient (synthetic inequality index)</t>
  </si>
  <si>
    <t>Table 7.2. Inequality of capital ownership across time and space</t>
  </si>
  <si>
    <t>Share of different groups                    in total capital</t>
  </si>
  <si>
    <r>
      <t xml:space="preserve">Low inequality   </t>
    </r>
    <r>
      <rPr>
        <sz val="12"/>
        <rFont val="Arial Narrow"/>
        <family val="2"/>
      </rPr>
      <t>(never observed; ideal society?)</t>
    </r>
  </si>
  <si>
    <r>
      <t xml:space="preserve">Medium inequality      </t>
    </r>
    <r>
      <rPr>
        <sz val="12"/>
        <rFont val="Arial Narrow"/>
        <family val="2"/>
      </rPr>
      <t>(</t>
    </r>
    <r>
      <rPr>
        <sz val="12"/>
        <rFont val="Arial"/>
        <family val="2"/>
      </rPr>
      <t>≈</t>
    </r>
    <r>
      <rPr>
        <sz val="12"/>
        <rFont val="Arial Narrow"/>
        <family val="2"/>
      </rPr>
      <t xml:space="preserve"> Scandinavia, 1970s-1980s) </t>
    </r>
  </si>
  <si>
    <r>
      <t xml:space="preserve">Medium-high inequality      </t>
    </r>
    <r>
      <rPr>
        <sz val="12"/>
        <rFont val="Arial Narrow"/>
        <family val="2"/>
      </rPr>
      <t>(</t>
    </r>
    <r>
      <rPr>
        <sz val="12"/>
        <rFont val="Arial"/>
        <family val="2"/>
      </rPr>
      <t>≈</t>
    </r>
    <r>
      <rPr>
        <sz val="12"/>
        <rFont val="Arial Narrow"/>
        <family val="2"/>
      </rPr>
      <t xml:space="preserve"> Europe 2010) </t>
    </r>
  </si>
  <si>
    <r>
      <t xml:space="preserve">High inequality      </t>
    </r>
    <r>
      <rPr>
        <sz val="12"/>
        <rFont val="Arial Narrow"/>
        <family val="2"/>
      </rPr>
      <t>(</t>
    </r>
    <r>
      <rPr>
        <sz val="12"/>
        <rFont val="Arial"/>
        <family val="2"/>
      </rPr>
      <t>≈</t>
    </r>
    <r>
      <rPr>
        <sz val="12"/>
        <rFont val="Arial Narrow"/>
        <family val="2"/>
      </rPr>
      <t xml:space="preserve"> U.S. 2010) </t>
    </r>
  </si>
  <si>
    <r>
      <t xml:space="preserve">Very high inequality      </t>
    </r>
    <r>
      <rPr>
        <sz val="12"/>
        <rFont val="Arial Narrow"/>
        <family val="2"/>
      </rPr>
      <t>(</t>
    </r>
    <r>
      <rPr>
        <sz val="12"/>
        <rFont val="Arial"/>
        <family val="2"/>
      </rPr>
      <t>≈</t>
    </r>
    <r>
      <rPr>
        <sz val="12"/>
        <rFont val="Arial Narrow"/>
        <family val="2"/>
      </rPr>
      <t xml:space="preserve"> Europe 1910) </t>
    </r>
  </si>
  <si>
    <r>
      <t xml:space="preserve">High inequality            </t>
    </r>
    <r>
      <rPr>
        <sz val="12"/>
        <rFont val="Arial Narrow"/>
        <family val="2"/>
      </rPr>
      <t>(</t>
    </r>
    <r>
      <rPr>
        <sz val="12"/>
        <rFont val="Arial"/>
        <family val="2"/>
      </rPr>
      <t>≈</t>
    </r>
    <r>
      <rPr>
        <sz val="12"/>
        <rFont val="Arial Narrow"/>
        <family val="2"/>
      </rPr>
      <t xml:space="preserve"> U.S. 2010, Europe 1910)</t>
    </r>
  </si>
  <si>
    <t>Table 7.3. Inequality of total income (labor and capital) across time and space</t>
  </si>
  <si>
    <t>including: the next 9%                     ("well-to-do class")</t>
  </si>
  <si>
    <t>Share of different groups                          in total labor income</t>
  </si>
  <si>
    <t>Share of different groups                        in total income (labor + capital)</t>
  </si>
  <si>
    <t>Average income of the different groups</t>
  </si>
  <si>
    <t>Average labor income of the different groups</t>
  </si>
  <si>
    <t>Share of different groups total wealth</t>
  </si>
  <si>
    <t xml:space="preserve"> Average wealth of the different groups</t>
  </si>
  <si>
    <t>Per adult average wealth</t>
  </si>
  <si>
    <t xml:space="preserve">Table S7.1. Calculations of incomes corresponding to different levels of labor income inequalities             </t>
  </si>
  <si>
    <t xml:space="preserve">Table S7.2. Calculations of average wealth corresponding to different levels of capital ownership inequalities                                                                                                    </t>
  </si>
  <si>
    <t>Per adult and per year average labor income</t>
  </si>
  <si>
    <t>Per adult and per year average total income (capital + labor)</t>
  </si>
  <si>
    <t xml:space="preserve">Table S7.3. Calculations of average incomes corresponding to different levels of total income (labor + capital) inequalities  </t>
  </si>
  <si>
    <t>Curve #1 (linear)</t>
  </si>
  <si>
    <t>Curve #2 (continuous)</t>
  </si>
  <si>
    <t xml:space="preserve">% of total income or capital owned by the poorest x% </t>
  </si>
  <si>
    <t>The more we introduce different social groups in the distribution, the higher is the corresponding Gini coefficient. See formulas and technical appendix.</t>
  </si>
  <si>
    <r>
      <t>Continuous curve: y = a x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(1-a) x</t>
    </r>
    <r>
      <rPr>
        <vertAlign val="superscript"/>
        <sz val="10"/>
        <rFont val="Arial"/>
        <family val="2"/>
      </rPr>
      <t>30</t>
    </r>
    <r>
      <rPr>
        <sz val="10"/>
        <rFont val="Arial"/>
        <family val="2"/>
      </rPr>
      <t>, with coeff a such that y=50% for x=90%</t>
    </r>
  </si>
  <si>
    <t>Gini coefficient: 2 group distribution (bottom 90%, top 10%)</t>
  </si>
  <si>
    <t>Gini coefficient: 3 group distribution (bottom 50%, following 40%, top 10%)</t>
  </si>
  <si>
    <r>
      <t xml:space="preserve">Gini coefficient: 4 group distribution </t>
    </r>
    <r>
      <rPr>
        <sz val="14"/>
        <rFont val="Arial Narrow"/>
        <family val="2"/>
      </rPr>
      <t>(bottom 50%, following 40%, following 9%,  top 1%)</t>
    </r>
  </si>
  <si>
    <r>
      <t xml:space="preserve">Gini coefficient: 4 group distribution </t>
    </r>
    <r>
      <rPr>
        <sz val="14"/>
        <rFont val="Arial Narrow"/>
        <family val="2"/>
      </rPr>
      <t>(bottom 50%, following 40%,following 9%,  top 1%)</t>
    </r>
  </si>
  <si>
    <t>Table S7.7. Examples of Gini-Lorenz curves                                                                                  (series used for figure S7.1 )</t>
  </si>
  <si>
    <t>including: the next 9%                         ("well-to-do class")</t>
  </si>
  <si>
    <t>including: the next 9%                          ("well-to-do class")</t>
  </si>
  <si>
    <t>including: the next 9%                                           ("well-to-do class")</t>
  </si>
  <si>
    <t>including: the next 9%                                  ("well-to-do class")</t>
  </si>
  <si>
    <t>including: the next 9%                                    ("well-to-do class")</t>
  </si>
  <si>
    <t>including: the next 9%                                                   ("well-to-do class")</t>
  </si>
  <si>
    <t>Table S7.5. Calculations of the Gini coefficients corresponding to different levels of capital ownership inequality</t>
  </si>
  <si>
    <t xml:space="preserve">Table S7.6. Calculations of the Gini coefficients corresponding to different levels of total income (labor + capital) inequality  </t>
  </si>
  <si>
    <t xml:space="preserve">Table S7.4. Calculations of the Gini coefficients corresponding to different levels of labor income inequality               </t>
  </si>
  <si>
    <t>In societies where labor income inequality is relatively low (such as in Scandinavian countries in the 1970s-1980s), the top 10% most well paid receive about 20% of total labor income, the bottom 50% least well paid about 35%, the middle 40% about 45%. The corresponding Gini index (a synthetic inequality index going from 0 to 1) is equal to 0.19. See technical appendix.</t>
  </si>
  <si>
    <t>In societies with "medium" inequality of capital ownership (such as Scandinavian countries in the 1970s-1980s), the top 10% richest in wealth own about 50% of aggregate wealth, the bottom 50% poorest about 10%, and the middle 40% about 40%. The corresponding Gini coefficient is equal to 0.58. See technical appendix.</t>
  </si>
  <si>
    <t>For the same average wealth of €200 000 per adult, the average wealth for the poorest 50% can vary from €100 000 in a society with little inequalities to €20 000 in a highly inequal society. See formulas and technical appendix.</t>
  </si>
  <si>
    <t>For the same average labor income of €30 000 per adult and per year (€2 500 a month), the average income for the least well-paid 50% can vary from €18 000 per year (€1 500 a month) in a society with little inequality to €9 000 per year (€750 a month) in a highly inequal society. See formulas and technical appendix.</t>
  </si>
  <si>
    <t>In societies where the inequality of total income is relatively low (such as Scandinavian countries during the 1970s-1980s), the 10% highest incomes receive about 20% of total income, the 50% lowest income receive about 30%. The corresponding Gini coefficient is equal to 0.26. See technical appendix.</t>
  </si>
  <si>
    <t>including: the next 9%                      ("well-to-do class")</t>
  </si>
  <si>
    <t>Corresponding Gini coefficient    (synthetic inequality index)</t>
  </si>
  <si>
    <t>For the same average labor income of 24 000€ per adult and per year (€2 000 a month) , the average income for the least well-paid 50% can vary from €16 800  per year (€1 400 a month) in a society with little inequalities to €9 600 per year (€800 a month) in a highly inequal society. See formulas and technical appendix.</t>
  </si>
</sst>
</file>

<file path=xl/styles.xml><?xml version="1.0" encoding="utf-8"?>
<styleSheet xmlns="http://schemas.openxmlformats.org/spreadsheetml/2006/main">
  <numFmts count="14">
    <numFmt numFmtId="43" formatCode="_-* #,##0.00\ _€_-;\-* #,##0.00\ _€_-;_-* &quot;-&quot;??\ _€_-;_-@_-"/>
    <numFmt numFmtId="164" formatCode="0.0%"/>
    <numFmt numFmtId="165" formatCode="\$#,##0\ ;\(\$#,##0\)"/>
    <numFmt numFmtId="166" formatCode="#,##0.0"/>
    <numFmt numFmtId="167" formatCode="#,##0.000"/>
    <numFmt numFmtId="168" formatCode="#,##0\ &quot;€&quot;"/>
    <numFmt numFmtId="169" formatCode="_-* #,##0.00_-;\-* #,##0.00_-;_-* &quot;-&quot;??_-;_-@_-"/>
    <numFmt numFmtId="170" formatCode="_-* #,##0_-;\-* #,##0_-;_-* &quot;-&quot;_-;_-@_-"/>
    <numFmt numFmtId="171" formatCode="_-&quot;£&quot;* #,##0.00_-;\-&quot;£&quot;* #,##0.00_-;_-&quot;£&quot;* &quot;-&quot;??_-;_-@_-"/>
    <numFmt numFmtId="172" formatCode="_-&quot;£&quot;* #,##0_-;\-&quot;£&quot;* #,##0_-;_-&quot;£&quot;* &quot;-&quot;_-;_-@_-"/>
    <numFmt numFmtId="173" formatCode="&quot;$&quot;#,##0_);\(&quot;$&quot;#,##0\)"/>
    <numFmt numFmtId="174" formatCode="General_)"/>
    <numFmt numFmtId="175" formatCode="#,##0.00__;\-#,##0.00__;#,##0.00__;@__"/>
    <numFmt numFmtId="176" formatCode="_ * #,##0.00_ ;_ * \-#,##0.00_ ;_ * &quot;-&quot;??_ ;_ @_ "/>
  </numFmts>
  <fonts count="53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9"/>
      <color indexed="9"/>
      <name val="Times"/>
      <family val="1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color indexed="8"/>
      <name val="Times"/>
      <family val="1"/>
    </font>
    <font>
      <sz val="9"/>
      <color indexed="9"/>
      <name val="Times"/>
      <family val="1"/>
    </font>
    <font>
      <sz val="12"/>
      <color indexed="24"/>
      <name val="Arial"/>
      <family val="2"/>
    </font>
    <font>
      <sz val="8"/>
      <name val="Helvetica"/>
    </font>
    <font>
      <b/>
      <sz val="8"/>
      <color indexed="24"/>
      <name val="Times New Roman"/>
      <family val="1"/>
    </font>
    <font>
      <sz val="8"/>
      <color indexed="24"/>
      <name val="Times New Roman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u/>
      <sz val="10"/>
      <color indexed="36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2"/>
      <color indexed="8"/>
      <name val="Calibri"/>
      <family val="2"/>
    </font>
    <font>
      <sz val="9"/>
      <name val="Times New Roman"/>
      <family val="1"/>
    </font>
    <font>
      <sz val="10"/>
      <color indexed="8"/>
      <name val="Times"/>
      <family val="1"/>
    </font>
    <font>
      <sz val="9"/>
      <name val="Times"/>
    </font>
    <font>
      <sz val="12"/>
      <name val="Arial CE"/>
    </font>
    <font>
      <b/>
      <sz val="11"/>
      <color indexed="63"/>
      <name val="Calibri"/>
      <family val="2"/>
    </font>
    <font>
      <sz val="7"/>
      <name val="Helvetica"/>
    </font>
    <font>
      <b/>
      <sz val="18"/>
      <color indexed="56"/>
      <name val="Cambria"/>
      <family val="2"/>
    </font>
    <font>
      <sz val="10"/>
      <name val="Times"/>
      <family val="1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 Narrow"/>
      <family val="2"/>
    </font>
    <font>
      <sz val="12"/>
      <name val="Arial"/>
      <family val="2"/>
    </font>
    <font>
      <sz val="14"/>
      <name val="Arial"/>
      <family val="2"/>
    </font>
    <font>
      <sz val="14"/>
      <name val="Arial Narrow"/>
      <family val="2"/>
    </font>
    <font>
      <i/>
      <sz val="14"/>
      <name val="Arial Narrow"/>
      <family val="2"/>
    </font>
    <font>
      <sz val="13"/>
      <name val="Arial Narrow"/>
      <family val="2"/>
    </font>
    <font>
      <sz val="11"/>
      <name val="Arial"/>
      <family val="2"/>
    </font>
    <font>
      <i/>
      <sz val="14"/>
      <name val="Arial"/>
      <family val="2"/>
    </font>
    <font>
      <sz val="14"/>
      <name val="Arial"/>
      <family val="2"/>
    </font>
    <font>
      <b/>
      <sz val="14"/>
      <name val="Arial Narrow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sz val="1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1">
    <xf numFmtId="0" fontId="0" fillId="0" borderId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5" fillId="5" borderId="0" applyNumberFormat="0" applyBorder="0" applyAlignment="0" applyProtection="0"/>
    <xf numFmtId="174" fontId="7" fillId="0" borderId="0">
      <alignment vertical="top"/>
    </xf>
    <xf numFmtId="0" fontId="8" fillId="13" borderId="1" applyNumberFormat="0" applyAlignment="0" applyProtection="0"/>
    <xf numFmtId="0" fontId="10" fillId="17" borderId="3" applyNumberFormat="0" applyAlignment="0" applyProtection="0"/>
    <xf numFmtId="17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3" fontId="11" fillId="0" borderId="0" applyFill="0" applyBorder="0">
      <alignment horizontal="right" vertical="top"/>
    </xf>
    <xf numFmtId="167" fontId="11" fillId="0" borderId="0" applyFill="0" applyBorder="0">
      <alignment horizontal="right" vertical="top"/>
    </xf>
    <xf numFmtId="3" fontId="11" fillId="0" borderId="0" applyFill="0" applyBorder="0">
      <alignment horizontal="right" vertical="top"/>
    </xf>
    <xf numFmtId="166" fontId="12" fillId="0" borderId="0" applyFont="0" applyFill="0" applyBorder="0">
      <alignment horizontal="right" vertical="top"/>
    </xf>
    <xf numFmtId="175" fontId="11" fillId="0" borderId="0" applyFont="0" applyFill="0" applyBorder="0" applyAlignment="0" applyProtection="0">
      <alignment horizontal="right" vertical="top"/>
    </xf>
    <xf numFmtId="167" fontId="11" fillId="0" borderId="0">
      <alignment horizontal="right" vertical="top"/>
    </xf>
    <xf numFmtId="3" fontId="1" fillId="0" borderId="0" applyFont="0" applyFill="0" applyBorder="0" applyAlignment="0" applyProtection="0"/>
    <xf numFmtId="0" fontId="1" fillId="18" borderId="4" applyNumberFormat="0" applyFont="0" applyAlignment="0" applyProtection="0"/>
    <xf numFmtId="172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3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3" fontId="13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6" fillId="6" borderId="0" applyNumberFormat="0" applyBorder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17" fillId="2" borderId="1" applyNumberFormat="0" applyAlignment="0" applyProtection="0"/>
    <xf numFmtId="0" fontId="9" fillId="0" borderId="2" applyNumberFormat="0" applyFill="0" applyAlignment="0" applyProtection="0"/>
    <xf numFmtId="165" fontId="13" fillId="0" borderId="0" applyFont="0" applyFill="0" applyBorder="0" applyAlignment="0" applyProtection="0"/>
    <xf numFmtId="0" fontId="1" fillId="0" borderId="0"/>
    <xf numFmtId="0" fontId="23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24" fillId="0" borderId="0"/>
    <xf numFmtId="0" fontId="24" fillId="0" borderId="0"/>
    <xf numFmtId="0" fontId="25" fillId="0" borderId="8" applyNumberFormat="0" applyFill="0" applyAlignment="0" applyProtection="0"/>
    <xf numFmtId="1" fontId="12" fillId="0" borderId="0">
      <alignment vertical="top" wrapText="1"/>
    </xf>
    <xf numFmtId="1" fontId="26" fillId="0" borderId="0" applyFill="0" applyBorder="0" applyProtection="0"/>
    <xf numFmtId="1" fontId="25" fillId="0" borderId="0" applyFont="0" applyFill="0" applyBorder="0" applyProtection="0">
      <alignment vertical="center"/>
    </xf>
    <xf numFmtId="1" fontId="27" fillId="0" borderId="0">
      <alignment horizontal="right" vertical="top"/>
    </xf>
    <xf numFmtId="1" fontId="11" fillId="0" borderId="0" applyNumberFormat="0" applyFill="0" applyBorder="0">
      <alignment vertical="top"/>
    </xf>
    <xf numFmtId="0" fontId="28" fillId="0" borderId="0"/>
    <xf numFmtId="0" fontId="1" fillId="18" borderId="4" applyNumberFormat="0" applyFont="0" applyAlignment="0" applyProtection="0"/>
    <xf numFmtId="0" fontId="29" fillId="13" borderId="9" applyNumberForma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6" fillId="6" borderId="0" applyNumberFormat="0" applyBorder="0" applyAlignment="0" applyProtection="0"/>
    <xf numFmtId="0" fontId="1" fillId="0" borderId="0"/>
    <xf numFmtId="2" fontId="1" fillId="0" borderId="0" applyFont="0" applyFill="0" applyBorder="0" applyProtection="0">
      <alignment horizontal="right"/>
    </xf>
    <xf numFmtId="2" fontId="1" fillId="0" borderId="0" applyFont="0" applyFill="0" applyBorder="0" applyProtection="0">
      <alignment horizontal="right"/>
    </xf>
    <xf numFmtId="0" fontId="30" fillId="0" borderId="10">
      <alignment horizontal="center"/>
    </xf>
    <xf numFmtId="49" fontId="11" fillId="0" borderId="0" applyFill="0" applyBorder="0" applyAlignment="0" applyProtection="0">
      <alignment vertical="top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10" fillId="17" borderId="3" applyNumberFormat="0" applyAlignment="0" applyProtection="0"/>
    <xf numFmtId="2" fontId="13" fillId="0" borderId="0" applyFont="0" applyFill="0" applyBorder="0" applyAlignment="0" applyProtection="0"/>
    <xf numFmtId="0" fontId="4" fillId="0" borderId="0" applyNumberFormat="0" applyFill="0" applyBorder="0" applyAlignment="0" applyProtection="0"/>
    <xf numFmtId="1" fontId="32" fillId="0" borderId="0">
      <alignment vertical="top" wrapText="1"/>
    </xf>
  </cellStyleXfs>
  <cellXfs count="228">
    <xf numFmtId="0" fontId="0" fillId="0" borderId="0" xfId="0"/>
    <xf numFmtId="0" fontId="36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/>
    <xf numFmtId="1" fontId="36" fillId="0" borderId="0" xfId="0" applyNumberFormat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applyFont="1" applyBorder="1" applyAlignment="1">
      <alignment horizontal="center"/>
    </xf>
    <xf numFmtId="9" fontId="36" fillId="0" borderId="0" xfId="0" applyNumberFormat="1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/>
    </xf>
    <xf numFmtId="0" fontId="37" fillId="0" borderId="0" xfId="0" applyFont="1" applyBorder="1" applyAlignment="1">
      <alignment horizontal="center" vertical="center" wrapText="1"/>
    </xf>
    <xf numFmtId="168" fontId="37" fillId="0" borderId="0" xfId="0" applyNumberFormat="1" applyFont="1" applyBorder="1" applyAlignment="1">
      <alignment horizontal="center" vertical="center"/>
    </xf>
    <xf numFmtId="0" fontId="41" fillId="0" borderId="0" xfId="0" applyFont="1" applyBorder="1"/>
    <xf numFmtId="9" fontId="42" fillId="0" borderId="11" xfId="0" applyNumberFormat="1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/>
    </xf>
    <xf numFmtId="168" fontId="42" fillId="0" borderId="12" xfId="0" applyNumberFormat="1" applyFont="1" applyBorder="1" applyAlignment="1">
      <alignment horizontal="center" vertical="center"/>
    </xf>
    <xf numFmtId="168" fontId="42" fillId="0" borderId="0" xfId="0" applyNumberFormat="1" applyFont="1" applyBorder="1" applyAlignment="1">
      <alignment horizontal="center" vertical="center"/>
    </xf>
    <xf numFmtId="9" fontId="42" fillId="0" borderId="11" xfId="0" applyNumberFormat="1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9" fontId="36" fillId="0" borderId="0" xfId="0" applyNumberFormat="1" applyFont="1" applyBorder="1" applyAlignment="1">
      <alignment horizontal="center" vertical="center"/>
    </xf>
    <xf numFmtId="0" fontId="37" fillId="0" borderId="0" xfId="0" applyFont="1" applyBorder="1"/>
    <xf numFmtId="3" fontId="37" fillId="0" borderId="0" xfId="0" applyNumberFormat="1" applyFont="1" applyBorder="1"/>
    <xf numFmtId="0" fontId="37" fillId="0" borderId="11" xfId="0" applyFont="1" applyBorder="1"/>
    <xf numFmtId="9" fontId="40" fillId="0" borderId="11" xfId="0" applyNumberFormat="1" applyFont="1" applyBorder="1" applyAlignment="1">
      <alignment horizontal="center" vertical="center"/>
    </xf>
    <xf numFmtId="0" fontId="40" fillId="0" borderId="11" xfId="0" applyFont="1" applyBorder="1" applyAlignment="1">
      <alignment horizontal="center"/>
    </xf>
    <xf numFmtId="0" fontId="40" fillId="0" borderId="11" xfId="0" applyFont="1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Border="1"/>
    <xf numFmtId="3" fontId="0" fillId="0" borderId="0" xfId="0" applyNumberFormat="1"/>
    <xf numFmtId="9" fontId="37" fillId="0" borderId="0" xfId="0" applyNumberFormat="1" applyFont="1" applyBorder="1" applyAlignment="1">
      <alignment horizontal="center" vertical="center" wrapText="1"/>
    </xf>
    <xf numFmtId="164" fontId="37" fillId="0" borderId="0" xfId="0" applyNumberFormat="1" applyFont="1" applyBorder="1" applyAlignment="1">
      <alignment horizontal="center" vertical="center"/>
    </xf>
    <xf numFmtId="0" fontId="41" fillId="0" borderId="11" xfId="0" applyFont="1" applyBorder="1"/>
    <xf numFmtId="0" fontId="42" fillId="0" borderId="11" xfId="0" applyFont="1" applyBorder="1" applyAlignment="1">
      <alignment horizontal="center"/>
    </xf>
    <xf numFmtId="9" fontId="37" fillId="0" borderId="11" xfId="0" applyNumberFormat="1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9" fontId="37" fillId="0" borderId="0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 wrapText="1"/>
    </xf>
    <xf numFmtId="9" fontId="46" fillId="0" borderId="11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horizontal="center"/>
    </xf>
    <xf numFmtId="0" fontId="46" fillId="0" borderId="11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/>
    </xf>
    <xf numFmtId="2" fontId="46" fillId="0" borderId="0" xfId="0" applyNumberFormat="1" applyFont="1" applyBorder="1" applyAlignment="1">
      <alignment horizontal="center" vertical="center"/>
    </xf>
    <xf numFmtId="0" fontId="48" fillId="0" borderId="11" xfId="0" applyFont="1" applyBorder="1"/>
    <xf numFmtId="9" fontId="36" fillId="0" borderId="11" xfId="0" applyNumberFormat="1" applyFont="1" applyBorder="1" applyAlignment="1">
      <alignment horizontal="center" vertical="center"/>
    </xf>
    <xf numFmtId="0" fontId="36" fillId="0" borderId="11" xfId="0" applyFont="1" applyBorder="1" applyAlignment="1">
      <alignment horizontal="center"/>
    </xf>
    <xf numFmtId="0" fontId="36" fillId="0" borderId="11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9" fontId="0" fillId="0" borderId="17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168" fontId="36" fillId="0" borderId="0" xfId="0" applyNumberFormat="1" applyFont="1" applyBorder="1" applyAlignment="1">
      <alignment horizontal="center" vertical="center" wrapText="1"/>
    </xf>
    <xf numFmtId="168" fontId="37" fillId="0" borderId="0" xfId="0" applyNumberFormat="1" applyFont="1" applyBorder="1" applyAlignment="1">
      <alignment horizontal="center" vertical="center" wrapText="1"/>
    </xf>
    <xf numFmtId="168" fontId="37" fillId="0" borderId="0" xfId="0" applyNumberFormat="1" applyFont="1" applyBorder="1" applyAlignment="1">
      <alignment horizontal="center"/>
    </xf>
    <xf numFmtId="168" fontId="42" fillId="0" borderId="11" xfId="0" applyNumberFormat="1" applyFont="1" applyBorder="1" applyAlignment="1">
      <alignment horizontal="center" vertical="center" wrapText="1"/>
    </xf>
    <xf numFmtId="168" fontId="37" fillId="0" borderId="11" xfId="0" applyNumberFormat="1" applyFont="1" applyBorder="1" applyAlignment="1">
      <alignment horizontal="center" vertical="center" wrapText="1"/>
    </xf>
    <xf numFmtId="168" fontId="42" fillId="0" borderId="11" xfId="0" applyNumberFormat="1" applyFont="1" applyBorder="1" applyAlignment="1">
      <alignment horizontal="center" vertical="center"/>
    </xf>
    <xf numFmtId="168" fontId="37" fillId="0" borderId="11" xfId="0" applyNumberFormat="1" applyFont="1" applyBorder="1" applyAlignment="1">
      <alignment horizontal="center" vertical="center"/>
    </xf>
    <xf numFmtId="168" fontId="37" fillId="0" borderId="0" xfId="0" applyNumberFormat="1" applyFont="1"/>
    <xf numFmtId="168" fontId="37" fillId="0" borderId="0" xfId="0" applyNumberFormat="1" applyFont="1" applyBorder="1"/>
    <xf numFmtId="168" fontId="36" fillId="0" borderId="0" xfId="0" applyNumberFormat="1" applyFont="1" applyBorder="1" applyAlignment="1">
      <alignment horizontal="center" vertical="center"/>
    </xf>
    <xf numFmtId="168" fontId="46" fillId="0" borderId="11" xfId="0" applyNumberFormat="1" applyFont="1" applyBorder="1" applyAlignment="1">
      <alignment horizontal="center" vertical="center"/>
    </xf>
    <xf numFmtId="168" fontId="0" fillId="0" borderId="0" xfId="0" applyNumberFormat="1"/>
    <xf numFmtId="0" fontId="0" fillId="0" borderId="2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21" xfId="0" applyFont="1" applyBorder="1"/>
    <xf numFmtId="0" fontId="0" fillId="0" borderId="19" xfId="0" applyFont="1" applyBorder="1"/>
    <xf numFmtId="2" fontId="40" fillId="0" borderId="22" xfId="0" applyNumberFormat="1" applyFont="1" applyBorder="1" applyAlignment="1">
      <alignment horizontal="center" vertical="center"/>
    </xf>
    <xf numFmtId="2" fontId="40" fillId="0" borderId="11" xfId="0" applyNumberFormat="1" applyFont="1" applyBorder="1" applyAlignment="1">
      <alignment horizontal="center" vertical="center"/>
    </xf>
    <xf numFmtId="2" fontId="40" fillId="0" borderId="23" xfId="0" applyNumberFormat="1" applyFont="1" applyBorder="1" applyAlignment="1">
      <alignment horizontal="center" vertical="center"/>
    </xf>
    <xf numFmtId="0" fontId="44" fillId="0" borderId="25" xfId="0" applyNumberFormat="1" applyFont="1" applyBorder="1" applyAlignment="1">
      <alignment horizontal="justify" vertical="top" wrapText="1"/>
    </xf>
    <xf numFmtId="0" fontId="44" fillId="0" borderId="26" xfId="0" applyNumberFormat="1" applyFont="1" applyBorder="1" applyAlignment="1">
      <alignment horizontal="justify" vertical="top" wrapText="1"/>
    </xf>
    <xf numFmtId="0" fontId="44" fillId="0" borderId="27" xfId="0" applyNumberFormat="1" applyFont="1" applyBorder="1" applyAlignment="1">
      <alignment horizontal="justify" vertical="top" wrapText="1"/>
    </xf>
    <xf numFmtId="0" fontId="44" fillId="0" borderId="28" xfId="0" applyNumberFormat="1" applyFont="1" applyBorder="1" applyAlignment="1">
      <alignment horizontal="justify" vertical="top" wrapText="1"/>
    </xf>
    <xf numFmtId="0" fontId="44" fillId="0" borderId="0" xfId="0" applyNumberFormat="1" applyFont="1" applyBorder="1" applyAlignment="1">
      <alignment horizontal="justify" vertical="top" wrapText="1"/>
    </xf>
    <xf numFmtId="0" fontId="44" fillId="0" borderId="29" xfId="0" applyNumberFormat="1" applyFont="1" applyBorder="1" applyAlignment="1">
      <alignment horizontal="justify" vertical="top" wrapText="1"/>
    </xf>
    <xf numFmtId="0" fontId="44" fillId="0" borderId="30" xfId="0" applyNumberFormat="1" applyFont="1" applyBorder="1" applyAlignment="1">
      <alignment horizontal="justify" vertical="top" wrapText="1"/>
    </xf>
    <xf numFmtId="0" fontId="44" fillId="0" borderId="31" xfId="0" applyNumberFormat="1" applyFont="1" applyBorder="1" applyAlignment="1">
      <alignment horizontal="justify" vertical="top" wrapText="1"/>
    </xf>
    <xf numFmtId="0" fontId="44" fillId="0" borderId="32" xfId="0" applyNumberFormat="1" applyFont="1" applyBorder="1" applyAlignment="1">
      <alignment horizontal="justify" vertical="top" wrapText="1"/>
    </xf>
    <xf numFmtId="0" fontId="41" fillId="0" borderId="22" xfId="0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41" fillId="0" borderId="23" xfId="0" applyFont="1" applyBorder="1" applyAlignment="1">
      <alignment horizontal="center" vertical="center" wrapText="1"/>
    </xf>
    <xf numFmtId="0" fontId="42" fillId="0" borderId="22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 wrapText="1"/>
    </xf>
    <xf numFmtId="9" fontId="42" fillId="0" borderId="22" xfId="0" applyNumberFormat="1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 wrapText="1"/>
    </xf>
    <xf numFmtId="0" fontId="35" fillId="0" borderId="24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41" fillId="0" borderId="21" xfId="0" applyFont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  <xf numFmtId="0" fontId="41" fillId="0" borderId="14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9" xfId="0" applyFont="1" applyBorder="1" applyAlignment="1">
      <alignment horizontal="center" vertical="center" wrapText="1"/>
    </xf>
    <xf numFmtId="0" fontId="41" fillId="0" borderId="15" xfId="0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9" fontId="36" fillId="0" borderId="21" xfId="0" applyNumberFormat="1" applyFont="1" applyBorder="1" applyAlignment="1">
      <alignment horizontal="center" vertical="center" wrapText="1"/>
    </xf>
    <xf numFmtId="9" fontId="36" fillId="0" borderId="13" xfId="0" applyNumberFormat="1" applyFont="1" applyBorder="1" applyAlignment="1">
      <alignment horizontal="center" vertical="center" wrapText="1"/>
    </xf>
    <xf numFmtId="9" fontId="36" fillId="0" borderId="14" xfId="0" applyNumberFormat="1" applyFont="1" applyBorder="1" applyAlignment="1">
      <alignment horizontal="center" vertical="center" wrapText="1"/>
    </xf>
    <xf numFmtId="9" fontId="36" fillId="0" borderId="17" xfId="0" applyNumberFormat="1" applyFont="1" applyBorder="1" applyAlignment="1">
      <alignment horizontal="center" vertical="center" wrapText="1"/>
    </xf>
    <xf numFmtId="9" fontId="36" fillId="0" borderId="0" xfId="0" applyNumberFormat="1" applyFont="1" applyBorder="1" applyAlignment="1">
      <alignment horizontal="center" vertical="center" wrapText="1"/>
    </xf>
    <xf numFmtId="9" fontId="36" fillId="0" borderId="18" xfId="0" applyNumberFormat="1" applyFont="1" applyBorder="1" applyAlignment="1">
      <alignment horizontal="center" vertical="center" wrapText="1"/>
    </xf>
    <xf numFmtId="0" fontId="37" fillId="0" borderId="17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 wrapText="1"/>
    </xf>
    <xf numFmtId="0" fontId="37" fillId="0" borderId="15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9" fontId="37" fillId="0" borderId="17" xfId="0" applyNumberFormat="1" applyFont="1" applyBorder="1" applyAlignment="1">
      <alignment horizontal="center" vertical="center" wrapText="1"/>
    </xf>
    <xf numFmtId="9" fontId="37" fillId="0" borderId="0" xfId="0" applyNumberFormat="1" applyFont="1" applyAlignment="1">
      <alignment horizontal="center" vertical="center" wrapText="1"/>
    </xf>
    <xf numFmtId="9" fontId="37" fillId="0" borderId="18" xfId="0" applyNumberFormat="1" applyFont="1" applyBorder="1" applyAlignment="1">
      <alignment horizontal="center" vertical="center" wrapText="1"/>
    </xf>
    <xf numFmtId="9" fontId="37" fillId="0" borderId="19" xfId="0" applyNumberFormat="1" applyFont="1" applyBorder="1" applyAlignment="1">
      <alignment horizontal="center" vertical="center" wrapText="1"/>
    </xf>
    <xf numFmtId="9" fontId="37" fillId="0" borderId="15" xfId="0" applyNumberFormat="1" applyFont="1" applyBorder="1" applyAlignment="1">
      <alignment horizontal="center" vertical="center" wrapText="1"/>
    </xf>
    <xf numFmtId="9" fontId="37" fillId="0" borderId="16" xfId="0" applyNumberFormat="1" applyFont="1" applyBorder="1" applyAlignment="1">
      <alignment horizontal="center" vertical="center" wrapText="1"/>
    </xf>
    <xf numFmtId="0" fontId="37" fillId="0" borderId="21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center" wrapText="1"/>
    </xf>
    <xf numFmtId="0" fontId="36" fillId="0" borderId="17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18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" fontId="36" fillId="0" borderId="21" xfId="0" applyNumberFormat="1" applyFont="1" applyBorder="1" applyAlignment="1">
      <alignment horizontal="center" vertical="center" wrapText="1"/>
    </xf>
    <xf numFmtId="1" fontId="36" fillId="0" borderId="13" xfId="0" applyNumberFormat="1" applyFont="1" applyBorder="1" applyAlignment="1">
      <alignment horizontal="center" vertical="center" wrapText="1"/>
    </xf>
    <xf numFmtId="1" fontId="36" fillId="0" borderId="14" xfId="0" applyNumberFormat="1" applyFont="1" applyBorder="1" applyAlignment="1">
      <alignment horizontal="center" vertical="center" wrapText="1"/>
    </xf>
    <xf numFmtId="1" fontId="36" fillId="0" borderId="17" xfId="0" applyNumberFormat="1" applyFont="1" applyBorder="1" applyAlignment="1">
      <alignment horizontal="center" vertical="center" wrapText="1"/>
    </xf>
    <xf numFmtId="1" fontId="36" fillId="0" borderId="0" xfId="0" applyNumberFormat="1" applyFont="1" applyBorder="1" applyAlignment="1">
      <alignment horizontal="center" vertical="center" wrapText="1"/>
    </xf>
    <xf numFmtId="1" fontId="36" fillId="0" borderId="18" xfId="0" applyNumberFormat="1" applyFont="1" applyBorder="1" applyAlignment="1">
      <alignment horizontal="center" vertical="center" wrapText="1"/>
    </xf>
    <xf numFmtId="1" fontId="36" fillId="0" borderId="19" xfId="0" applyNumberFormat="1" applyFont="1" applyBorder="1" applyAlignment="1">
      <alignment horizontal="center" vertical="center" wrapText="1"/>
    </xf>
    <xf numFmtId="1" fontId="36" fillId="0" borderId="15" xfId="0" applyNumberFormat="1" applyFont="1" applyBorder="1" applyAlignment="1">
      <alignment horizontal="center" vertical="center" wrapText="1"/>
    </xf>
    <xf numFmtId="1" fontId="36" fillId="0" borderId="16" xfId="0" applyNumberFormat="1" applyFont="1" applyBorder="1" applyAlignment="1">
      <alignment horizontal="center" vertical="center" wrapText="1"/>
    </xf>
    <xf numFmtId="9" fontId="37" fillId="0" borderId="11" xfId="0" applyNumberFormat="1" applyFont="1" applyBorder="1" applyAlignment="1">
      <alignment horizontal="center" vertical="center" wrapText="1"/>
    </xf>
    <xf numFmtId="9" fontId="37" fillId="0" borderId="23" xfId="0" applyNumberFormat="1" applyFont="1" applyBorder="1" applyAlignment="1">
      <alignment horizontal="center" vertical="center" wrapText="1"/>
    </xf>
    <xf numFmtId="0" fontId="36" fillId="0" borderId="21" xfId="0" applyFont="1" applyBorder="1" applyAlignment="1">
      <alignment horizontal="center" vertical="center" wrapText="1"/>
    </xf>
    <xf numFmtId="9" fontId="36" fillId="0" borderId="21" xfId="0" applyNumberFormat="1" applyFont="1" applyBorder="1" applyAlignment="1">
      <alignment horizontal="center" vertical="center"/>
    </xf>
    <xf numFmtId="9" fontId="36" fillId="0" borderId="13" xfId="0" applyNumberFormat="1" applyFont="1" applyBorder="1" applyAlignment="1">
      <alignment horizontal="center" vertical="center"/>
    </xf>
    <xf numFmtId="9" fontId="36" fillId="0" borderId="14" xfId="0" applyNumberFormat="1" applyFont="1" applyBorder="1" applyAlignment="1">
      <alignment horizontal="center" vertical="center"/>
    </xf>
    <xf numFmtId="9" fontId="36" fillId="0" borderId="17" xfId="0" applyNumberFormat="1" applyFont="1" applyBorder="1" applyAlignment="1">
      <alignment horizontal="center" vertical="center"/>
    </xf>
    <xf numFmtId="9" fontId="36" fillId="0" borderId="0" xfId="0" applyNumberFormat="1" applyFont="1" applyBorder="1" applyAlignment="1">
      <alignment horizontal="center" vertical="center"/>
    </xf>
    <xf numFmtId="9" fontId="36" fillId="0" borderId="18" xfId="0" applyNumberFormat="1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9" fontId="42" fillId="0" borderId="22" xfId="0" applyNumberFormat="1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9" fontId="37" fillId="0" borderId="17" xfId="0" applyNumberFormat="1" applyFont="1" applyBorder="1" applyAlignment="1">
      <alignment horizontal="center" vertical="center"/>
    </xf>
    <xf numFmtId="9" fontId="37" fillId="0" borderId="0" xfId="0" applyNumberFormat="1" applyFont="1" applyAlignment="1">
      <alignment horizontal="center" vertical="center"/>
    </xf>
    <xf numFmtId="9" fontId="37" fillId="0" borderId="18" xfId="0" applyNumberFormat="1" applyFont="1" applyBorder="1" applyAlignment="1">
      <alignment horizontal="center" vertical="center"/>
    </xf>
    <xf numFmtId="9" fontId="37" fillId="0" borderId="19" xfId="0" applyNumberFormat="1" applyFont="1" applyBorder="1" applyAlignment="1">
      <alignment horizontal="center" vertical="center"/>
    </xf>
    <xf numFmtId="9" fontId="37" fillId="0" borderId="15" xfId="0" applyNumberFormat="1" applyFont="1" applyBorder="1" applyAlignment="1">
      <alignment horizontal="center" vertical="center"/>
    </xf>
    <xf numFmtId="9" fontId="37" fillId="0" borderId="16" xfId="0" applyNumberFormat="1" applyFont="1" applyBorder="1" applyAlignment="1">
      <alignment horizontal="center" vertical="center"/>
    </xf>
    <xf numFmtId="9" fontId="42" fillId="0" borderId="33" xfId="0" applyNumberFormat="1" applyFont="1" applyBorder="1" applyAlignment="1">
      <alignment horizontal="center" vertical="center"/>
    </xf>
    <xf numFmtId="0" fontId="37" fillId="0" borderId="33" xfId="0" applyFont="1" applyBorder="1" applyAlignment="1">
      <alignment horizontal="center" vertical="center"/>
    </xf>
    <xf numFmtId="9" fontId="42" fillId="0" borderId="33" xfId="0" applyNumberFormat="1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center" wrapText="1"/>
    </xf>
    <xf numFmtId="168" fontId="36" fillId="0" borderId="21" xfId="0" applyNumberFormat="1" applyFont="1" applyBorder="1" applyAlignment="1">
      <alignment horizontal="center" vertical="center" wrapText="1"/>
    </xf>
    <xf numFmtId="168" fontId="36" fillId="0" borderId="13" xfId="0" applyNumberFormat="1" applyFont="1" applyBorder="1" applyAlignment="1">
      <alignment horizontal="center" vertical="center" wrapText="1"/>
    </xf>
    <xf numFmtId="168" fontId="36" fillId="0" borderId="14" xfId="0" applyNumberFormat="1" applyFont="1" applyBorder="1" applyAlignment="1">
      <alignment horizontal="center" vertical="center" wrapText="1"/>
    </xf>
    <xf numFmtId="168" fontId="36" fillId="0" borderId="17" xfId="0" applyNumberFormat="1" applyFont="1" applyBorder="1" applyAlignment="1">
      <alignment horizontal="center" vertical="center" wrapText="1"/>
    </xf>
    <xf numFmtId="168" fontId="36" fillId="0" borderId="0" xfId="0" applyNumberFormat="1" applyFont="1" applyBorder="1" applyAlignment="1">
      <alignment horizontal="center" vertical="center" wrapText="1"/>
    </xf>
    <xf numFmtId="168" fontId="36" fillId="0" borderId="18" xfId="0" applyNumberFormat="1" applyFont="1" applyBorder="1" applyAlignment="1">
      <alignment horizontal="center" vertical="center" wrapText="1"/>
    </xf>
    <xf numFmtId="168" fontId="37" fillId="0" borderId="17" xfId="0" applyNumberFormat="1" applyFont="1" applyBorder="1" applyAlignment="1">
      <alignment horizontal="center" vertical="center" wrapText="1"/>
    </xf>
    <xf numFmtId="168" fontId="37" fillId="0" borderId="0" xfId="0" applyNumberFormat="1" applyFont="1" applyAlignment="1">
      <alignment horizontal="center" vertical="center" wrapText="1"/>
    </xf>
    <xf numFmtId="168" fontId="37" fillId="0" borderId="18" xfId="0" applyNumberFormat="1" applyFont="1" applyBorder="1" applyAlignment="1">
      <alignment horizontal="center" vertical="center" wrapText="1"/>
    </xf>
    <xf numFmtId="168" fontId="37" fillId="0" borderId="19" xfId="0" applyNumberFormat="1" applyFont="1" applyBorder="1" applyAlignment="1">
      <alignment horizontal="center" vertical="center" wrapText="1"/>
    </xf>
    <xf numFmtId="168" fontId="37" fillId="0" borderId="15" xfId="0" applyNumberFormat="1" applyFont="1" applyBorder="1" applyAlignment="1">
      <alignment horizontal="center" vertical="center" wrapText="1"/>
    </xf>
    <xf numFmtId="168" fontId="37" fillId="0" borderId="16" xfId="0" applyNumberFormat="1" applyFont="1" applyBorder="1" applyAlignment="1">
      <alignment horizontal="center" vertical="center" wrapText="1"/>
    </xf>
    <xf numFmtId="168" fontId="46" fillId="0" borderId="22" xfId="0" applyNumberFormat="1" applyFont="1" applyBorder="1" applyAlignment="1">
      <alignment horizontal="center" vertical="center"/>
    </xf>
    <xf numFmtId="168" fontId="46" fillId="0" borderId="11" xfId="0" applyNumberFormat="1" applyFont="1" applyBorder="1" applyAlignment="1">
      <alignment horizontal="center" vertical="center"/>
    </xf>
    <xf numFmtId="168" fontId="46" fillId="0" borderId="23" xfId="0" applyNumberFormat="1" applyFont="1" applyBorder="1" applyAlignment="1">
      <alignment horizontal="center" vertical="center"/>
    </xf>
    <xf numFmtId="168" fontId="42" fillId="0" borderId="22" xfId="0" applyNumberFormat="1" applyFont="1" applyBorder="1" applyAlignment="1">
      <alignment horizontal="center" vertical="center" wrapText="1"/>
    </xf>
    <xf numFmtId="168" fontId="37" fillId="0" borderId="11" xfId="0" applyNumberFormat="1" applyFont="1" applyBorder="1" applyAlignment="1">
      <alignment horizontal="center" vertical="center" wrapText="1"/>
    </xf>
    <xf numFmtId="168" fontId="37" fillId="0" borderId="23" xfId="0" applyNumberFormat="1" applyFont="1" applyBorder="1" applyAlignment="1">
      <alignment horizontal="center" vertical="center" wrapText="1"/>
    </xf>
    <xf numFmtId="0" fontId="43" fillId="0" borderId="22" xfId="0" applyFont="1" applyBorder="1" applyAlignment="1">
      <alignment horizontal="center" vertical="center" wrapText="1"/>
    </xf>
    <xf numFmtId="0" fontId="43" fillId="0" borderId="11" xfId="0" applyFont="1" applyBorder="1" applyAlignment="1">
      <alignment horizontal="center" vertical="center" wrapText="1"/>
    </xf>
    <xf numFmtId="0" fontId="43" fillId="0" borderId="23" xfId="0" applyFont="1" applyBorder="1" applyAlignment="1">
      <alignment horizontal="center" vertical="center" wrapText="1"/>
    </xf>
    <xf numFmtId="168" fontId="40" fillId="0" borderId="22" xfId="0" applyNumberFormat="1" applyFont="1" applyBorder="1" applyAlignment="1">
      <alignment horizontal="center" vertical="center"/>
    </xf>
    <xf numFmtId="168" fontId="40" fillId="0" borderId="11" xfId="0" applyNumberFormat="1" applyFont="1" applyBorder="1" applyAlignment="1">
      <alignment horizontal="center" vertical="center"/>
    </xf>
    <xf numFmtId="168" fontId="40" fillId="0" borderId="23" xfId="0" applyNumberFormat="1" applyFont="1" applyBorder="1" applyAlignment="1">
      <alignment horizontal="center" vertical="center"/>
    </xf>
    <xf numFmtId="168" fontId="42" fillId="0" borderId="33" xfId="0" applyNumberFormat="1" applyFont="1" applyBorder="1" applyAlignment="1">
      <alignment horizontal="center" vertical="center" wrapText="1"/>
    </xf>
    <xf numFmtId="168" fontId="37" fillId="0" borderId="33" xfId="0" applyNumberFormat="1" applyFont="1" applyBorder="1" applyAlignment="1">
      <alignment horizontal="center" vertical="center" wrapText="1"/>
    </xf>
    <xf numFmtId="2" fontId="46" fillId="0" borderId="22" xfId="0" applyNumberFormat="1" applyFont="1" applyBorder="1" applyAlignment="1">
      <alignment horizontal="center" vertical="center"/>
    </xf>
    <xf numFmtId="2" fontId="46" fillId="0" borderId="11" xfId="0" applyNumberFormat="1" applyFont="1" applyBorder="1" applyAlignment="1">
      <alignment horizontal="center" vertical="center"/>
    </xf>
    <xf numFmtId="2" fontId="46" fillId="0" borderId="23" xfId="0" applyNumberFormat="1" applyFont="1" applyBorder="1" applyAlignment="1">
      <alignment horizontal="center" vertical="center"/>
    </xf>
    <xf numFmtId="2" fontId="36" fillId="0" borderId="22" xfId="0" applyNumberFormat="1" applyFont="1" applyBorder="1" applyAlignment="1">
      <alignment horizontal="center" vertical="center"/>
    </xf>
    <xf numFmtId="2" fontId="36" fillId="0" borderId="11" xfId="0" applyNumberFormat="1" applyFont="1" applyBorder="1" applyAlignment="1">
      <alignment horizontal="center" vertical="center"/>
    </xf>
    <xf numFmtId="2" fontId="36" fillId="0" borderId="23" xfId="0" applyNumberFormat="1" applyFont="1" applyBorder="1" applyAlignment="1">
      <alignment horizontal="center" vertical="center"/>
    </xf>
    <xf numFmtId="0" fontId="47" fillId="0" borderId="25" xfId="0" applyFont="1" applyBorder="1" applyAlignment="1">
      <alignment horizontal="center" vertical="center" wrapText="1"/>
    </xf>
    <xf numFmtId="0" fontId="47" fillId="0" borderId="26" xfId="0" applyFont="1" applyBorder="1" applyAlignment="1">
      <alignment horizontal="center" vertical="center" wrapText="1"/>
    </xf>
    <xf numFmtId="0" fontId="47" fillId="0" borderId="27" xfId="0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47" fillId="0" borderId="29" xfId="0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 wrapText="1"/>
    </xf>
    <xf numFmtId="0" fontId="47" fillId="0" borderId="31" xfId="0" applyFont="1" applyBorder="1" applyAlignment="1">
      <alignment horizontal="center" vertical="center" wrapText="1"/>
    </xf>
    <xf numFmtId="0" fontId="47" fillId="0" borderId="3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50" fillId="0" borderId="20" xfId="0" applyFont="1" applyBorder="1" applyAlignment="1">
      <alignment horizontal="center" vertical="center" wrapText="1"/>
    </xf>
    <xf numFmtId="0" fontId="52" fillId="0" borderId="21" xfId="0" applyFont="1" applyBorder="1" applyAlignment="1">
      <alignment horizontal="center" vertical="center" wrapText="1"/>
    </xf>
    <xf numFmtId="0" fontId="52" fillId="0" borderId="13" xfId="0" applyFont="1" applyBorder="1" applyAlignment="1">
      <alignment horizontal="center" vertical="center" wrapText="1"/>
    </xf>
    <xf numFmtId="0" fontId="52" fillId="0" borderId="14" xfId="0" applyFont="1" applyBorder="1" applyAlignment="1">
      <alignment horizontal="center" vertical="center" wrapText="1"/>
    </xf>
    <xf numFmtId="0" fontId="52" fillId="0" borderId="17" xfId="0" applyFont="1" applyBorder="1" applyAlignment="1">
      <alignment horizontal="center" vertical="center" wrapText="1"/>
    </xf>
    <xf numFmtId="0" fontId="52" fillId="0" borderId="0" xfId="0" applyFont="1" applyBorder="1" applyAlignment="1">
      <alignment horizontal="center" vertical="center" wrapText="1"/>
    </xf>
    <xf numFmtId="0" fontId="52" fillId="0" borderId="18" xfId="0" applyFont="1" applyBorder="1" applyAlignment="1">
      <alignment horizontal="center" vertical="center" wrapText="1"/>
    </xf>
    <xf numFmtId="0" fontId="52" fillId="0" borderId="19" xfId="0" applyFont="1" applyBorder="1" applyAlignment="1">
      <alignment horizontal="center" vertical="center" wrapText="1"/>
    </xf>
    <xf numFmtId="0" fontId="52" fillId="0" borderId="15" xfId="0" applyFont="1" applyBorder="1" applyAlignment="1">
      <alignment horizontal="center" vertical="center" wrapText="1"/>
    </xf>
    <xf numFmtId="0" fontId="52" fillId="0" borderId="16" xfId="0" applyFont="1" applyBorder="1" applyAlignment="1">
      <alignment horizontal="center" vertical="center" wrapText="1"/>
    </xf>
  </cellXfs>
  <cellStyles count="9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Bad" xfId="19"/>
    <cellStyle name="caché" xfId="20"/>
    <cellStyle name="Calculation" xfId="21"/>
    <cellStyle name="Check Cell" xfId="22"/>
    <cellStyle name="Comma [0]_ALVAREDO_PIKETTY_May2009sent.xls Chart -1023" xfId="23"/>
    <cellStyle name="Comma(0)" xfId="25"/>
    <cellStyle name="Comma(3)" xfId="26"/>
    <cellStyle name="Comma[0]" xfId="27"/>
    <cellStyle name="Comma[1]" xfId="28"/>
    <cellStyle name="Comma[2]__" xfId="29"/>
    <cellStyle name="Comma[3]" xfId="30"/>
    <cellStyle name="Comma_ALVAREDO_PIKETTY_May2009sent.xls Chart -1023" xfId="24"/>
    <cellStyle name="Comma0" xfId="31"/>
    <cellStyle name="Commentaire" xfId="32"/>
    <cellStyle name="Currency [0]_ALVAREDO_PIKETTY_May2009sent.xls Chart -1023" xfId="33"/>
    <cellStyle name="Currency_ALVAREDO_PIKETTY_May2009sent.xls Chart -1023" xfId="34"/>
    <cellStyle name="Currency0" xfId="35"/>
    <cellStyle name="Date" xfId="36"/>
    <cellStyle name="Dezimal_03-09-03" xfId="37"/>
    <cellStyle name="En-tête 1" xfId="38"/>
    <cellStyle name="En-tête 2" xfId="39"/>
    <cellStyle name="Explanatory Text" xfId="40"/>
    <cellStyle name="Financier0" xfId="41"/>
    <cellStyle name="Fixed" xfId="42"/>
    <cellStyle name="Followed Hyperlink_ALVAREDO_PIKETTY_May2009sent.xls Chart -1023" xfId="43"/>
    <cellStyle name="Good" xfId="44"/>
    <cellStyle name="Heading 1" xfId="45"/>
    <cellStyle name="Heading 2" xfId="46"/>
    <cellStyle name="Heading 3" xfId="47"/>
    <cellStyle name="Heading 4" xfId="48"/>
    <cellStyle name="Input" xfId="49"/>
    <cellStyle name="Linked Cell" xfId="50"/>
    <cellStyle name="Monétaire0" xfId="51"/>
    <cellStyle name="Motif" xfId="52"/>
    <cellStyle name="Neutral" xfId="53"/>
    <cellStyle name="Normaali_Eduskuntavaalit" xfId="54"/>
    <cellStyle name="Normal" xfId="0" builtinId="0"/>
    <cellStyle name="Normal 2" xfId="55"/>
    <cellStyle name="Normal 2 2" xfId="56"/>
    <cellStyle name="Normal 2 3" xfId="57"/>
    <cellStyle name="Normal 2_AccumulationEquation" xfId="58"/>
    <cellStyle name="Normal 3" xfId="59"/>
    <cellStyle name="Normal 4" xfId="60"/>
    <cellStyle name="Normal GHG whole table" xfId="61"/>
    <cellStyle name="Normal-blank" xfId="62"/>
    <cellStyle name="Normal-bottom" xfId="63"/>
    <cellStyle name="Normal-center" xfId="64"/>
    <cellStyle name="Normal-droit" xfId="65"/>
    <cellStyle name="normální_Nove vystupy_DOPOCTENE" xfId="67"/>
    <cellStyle name="Normal-top" xfId="66"/>
    <cellStyle name="Note" xfId="68"/>
    <cellStyle name="Output" xfId="69"/>
    <cellStyle name="Percent_ALVAREDO_PIKETTY_May2009sent.xls Chart -1023" xfId="70"/>
    <cellStyle name="Pilkku_Esimerkkejä kaavioista.xls Kaavio 1" xfId="71"/>
    <cellStyle name="Pourcentage 2" xfId="72"/>
    <cellStyle name="Pourcentage 3" xfId="73"/>
    <cellStyle name="Pourcentage 4" xfId="74"/>
    <cellStyle name="Satisfaisant" xfId="75"/>
    <cellStyle name="Standard_2 + 3" xfId="76"/>
    <cellStyle name="Style 24" xfId="77"/>
    <cellStyle name="Style 25" xfId="78"/>
    <cellStyle name="style_col_headings" xfId="79"/>
    <cellStyle name="TEXT" xfId="80"/>
    <cellStyle name="Title" xfId="81"/>
    <cellStyle name="Titre" xfId="82"/>
    <cellStyle name="Titre 1" xfId="83"/>
    <cellStyle name="Titre 2" xfId="84"/>
    <cellStyle name="Titre 3" xfId="85"/>
    <cellStyle name="Titre 4" xfId="86"/>
    <cellStyle name="Vérification" xfId="87"/>
    <cellStyle name="Virgule fixe" xfId="88"/>
    <cellStyle name="Warning Text" xfId="89"/>
    <cellStyle name="Wrapped" xfId="9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8.xml"/><Relationship Id="rId1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S7.1. Examples of Gini-Lorenz curves</a:t>
            </a:r>
          </a:p>
        </c:rich>
      </c:tx>
      <c:layout>
        <c:manualLayout>
          <c:xMode val="edge"/>
          <c:yMode val="edge"/>
          <c:x val="0.23853219147328403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758464512203"/>
          <c:y val="6.0728744939271204E-2"/>
          <c:w val="0.84534684415490602"/>
          <c:h val="0.76428250112460594"/>
        </c:manualLayout>
      </c:layout>
      <c:lineChart>
        <c:grouping val="standard"/>
        <c:ser>
          <c:idx val="1"/>
          <c:order val="0"/>
          <c:tx>
            <c:v>45° degree line (perfect equality)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TS7.7!$A$8:$A$108</c:f>
              <c:numCache>
                <c:formatCode>0%</c:formatCode>
                <c:ptCount val="101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3.0000000000000002E-2</c:v>
                </c:pt>
                <c:pt idx="4">
                  <c:v>4.0000000000000008E-2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9.0000000000000011E-2</c:v>
                </c:pt>
                <c:pt idx="10">
                  <c:v>0.1</c:v>
                </c:pt>
                <c:pt idx="11">
                  <c:v>0.11</c:v>
                </c:pt>
                <c:pt idx="12">
                  <c:v>0.12000000000000001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0.30000000000000004</c:v>
                </c:pt>
                <c:pt idx="31">
                  <c:v>0.31000000000000005</c:v>
                </c:pt>
                <c:pt idx="32">
                  <c:v>0.32000000000000006</c:v>
                </c:pt>
                <c:pt idx="33">
                  <c:v>0.33000000000000007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0.37000000000000005</c:v>
                </c:pt>
                <c:pt idx="38">
                  <c:v>0.38000000000000006</c:v>
                </c:pt>
                <c:pt idx="39">
                  <c:v>0.39000000000000007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0.43000000000000005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0.60000000000000009</c:v>
                </c:pt>
                <c:pt idx="61">
                  <c:v>0.6100000000000001</c:v>
                </c:pt>
                <c:pt idx="62">
                  <c:v>0.62000000000000011</c:v>
                </c:pt>
                <c:pt idx="63">
                  <c:v>0.63000000000000012</c:v>
                </c:pt>
                <c:pt idx="64">
                  <c:v>0.64000000000000012</c:v>
                </c:pt>
                <c:pt idx="65">
                  <c:v>0.65000000000000013</c:v>
                </c:pt>
                <c:pt idx="66">
                  <c:v>0.66000000000000014</c:v>
                </c:pt>
                <c:pt idx="67">
                  <c:v>0.67000000000000015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0.72000000000000008</c:v>
                </c:pt>
                <c:pt idx="73">
                  <c:v>0.73000000000000009</c:v>
                </c:pt>
                <c:pt idx="74">
                  <c:v>0.7400000000000001</c:v>
                </c:pt>
                <c:pt idx="75">
                  <c:v>0.75000000000000011</c:v>
                </c:pt>
                <c:pt idx="76">
                  <c:v>0.76000000000000012</c:v>
                </c:pt>
                <c:pt idx="77">
                  <c:v>0.77000000000000013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0.85000000000000009</c:v>
                </c:pt>
                <c:pt idx="86">
                  <c:v>0.8600000000000001</c:v>
                </c:pt>
                <c:pt idx="87">
                  <c:v>0.87000000000000011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0.94000000000000106</c:v>
                </c:pt>
                <c:pt idx="95">
                  <c:v>0.95000000000000107</c:v>
                </c:pt>
                <c:pt idx="96">
                  <c:v>0.96000000000000107</c:v>
                </c:pt>
                <c:pt idx="97">
                  <c:v>0.97000000000000108</c:v>
                </c:pt>
                <c:pt idx="98">
                  <c:v>0.98000000000000098</c:v>
                </c:pt>
                <c:pt idx="99">
                  <c:v>0.99000000000000099</c:v>
                </c:pt>
                <c:pt idx="100">
                  <c:v>1.0000000000000011</c:v>
                </c:pt>
              </c:numCache>
            </c:numRef>
          </c:cat>
          <c:val>
            <c:numRef>
              <c:f>TS7.7!$A$8:$A$108</c:f>
              <c:numCache>
                <c:formatCode>0%</c:formatCode>
                <c:ptCount val="101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3.0000000000000002E-2</c:v>
                </c:pt>
                <c:pt idx="4">
                  <c:v>4.0000000000000008E-2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9.0000000000000011E-2</c:v>
                </c:pt>
                <c:pt idx="10">
                  <c:v>0.1</c:v>
                </c:pt>
                <c:pt idx="11">
                  <c:v>0.11</c:v>
                </c:pt>
                <c:pt idx="12">
                  <c:v>0.12000000000000001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0.30000000000000004</c:v>
                </c:pt>
                <c:pt idx="31">
                  <c:v>0.31000000000000005</c:v>
                </c:pt>
                <c:pt idx="32">
                  <c:v>0.32000000000000006</c:v>
                </c:pt>
                <c:pt idx="33">
                  <c:v>0.33000000000000007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0.37000000000000005</c:v>
                </c:pt>
                <c:pt idx="38">
                  <c:v>0.38000000000000006</c:v>
                </c:pt>
                <c:pt idx="39">
                  <c:v>0.39000000000000007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0.43000000000000005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0.60000000000000009</c:v>
                </c:pt>
                <c:pt idx="61">
                  <c:v>0.6100000000000001</c:v>
                </c:pt>
                <c:pt idx="62">
                  <c:v>0.62000000000000011</c:v>
                </c:pt>
                <c:pt idx="63">
                  <c:v>0.63000000000000012</c:v>
                </c:pt>
                <c:pt idx="64">
                  <c:v>0.64000000000000012</c:v>
                </c:pt>
                <c:pt idx="65">
                  <c:v>0.65000000000000013</c:v>
                </c:pt>
                <c:pt idx="66">
                  <c:v>0.66000000000000014</c:v>
                </c:pt>
                <c:pt idx="67">
                  <c:v>0.67000000000000015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0.72000000000000008</c:v>
                </c:pt>
                <c:pt idx="73">
                  <c:v>0.73000000000000009</c:v>
                </c:pt>
                <c:pt idx="74">
                  <c:v>0.7400000000000001</c:v>
                </c:pt>
                <c:pt idx="75">
                  <c:v>0.75000000000000011</c:v>
                </c:pt>
                <c:pt idx="76">
                  <c:v>0.76000000000000012</c:v>
                </c:pt>
                <c:pt idx="77">
                  <c:v>0.77000000000000013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0.85000000000000009</c:v>
                </c:pt>
                <c:pt idx="86">
                  <c:v>0.8600000000000001</c:v>
                </c:pt>
                <c:pt idx="87">
                  <c:v>0.87000000000000011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0.94000000000000106</c:v>
                </c:pt>
                <c:pt idx="95">
                  <c:v>0.95000000000000107</c:v>
                </c:pt>
                <c:pt idx="96">
                  <c:v>0.96000000000000107</c:v>
                </c:pt>
                <c:pt idx="97">
                  <c:v>0.97000000000000108</c:v>
                </c:pt>
                <c:pt idx="98">
                  <c:v>0.98000000000000098</c:v>
                </c:pt>
                <c:pt idx="99">
                  <c:v>0.99000000000000099</c:v>
                </c:pt>
                <c:pt idx="100">
                  <c:v>1.0000000000000011</c:v>
                </c:pt>
              </c:numCache>
            </c:numRef>
          </c:val>
        </c:ser>
        <c:ser>
          <c:idx val="0"/>
          <c:order val="1"/>
          <c:tx>
            <c:v>Curve #1: distribution with 2 groups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cat>
            <c:numRef>
              <c:f>TS7.7!$A$8:$A$108</c:f>
              <c:numCache>
                <c:formatCode>0%</c:formatCode>
                <c:ptCount val="101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3.0000000000000002E-2</c:v>
                </c:pt>
                <c:pt idx="4">
                  <c:v>4.0000000000000008E-2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9.0000000000000011E-2</c:v>
                </c:pt>
                <c:pt idx="10">
                  <c:v>0.1</c:v>
                </c:pt>
                <c:pt idx="11">
                  <c:v>0.11</c:v>
                </c:pt>
                <c:pt idx="12">
                  <c:v>0.12000000000000001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0.30000000000000004</c:v>
                </c:pt>
                <c:pt idx="31">
                  <c:v>0.31000000000000005</c:v>
                </c:pt>
                <c:pt idx="32">
                  <c:v>0.32000000000000006</c:v>
                </c:pt>
                <c:pt idx="33">
                  <c:v>0.33000000000000007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0.37000000000000005</c:v>
                </c:pt>
                <c:pt idx="38">
                  <c:v>0.38000000000000006</c:v>
                </c:pt>
                <c:pt idx="39">
                  <c:v>0.39000000000000007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0.43000000000000005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0.60000000000000009</c:v>
                </c:pt>
                <c:pt idx="61">
                  <c:v>0.6100000000000001</c:v>
                </c:pt>
                <c:pt idx="62">
                  <c:v>0.62000000000000011</c:v>
                </c:pt>
                <c:pt idx="63">
                  <c:v>0.63000000000000012</c:v>
                </c:pt>
                <c:pt idx="64">
                  <c:v>0.64000000000000012</c:v>
                </c:pt>
                <c:pt idx="65">
                  <c:v>0.65000000000000013</c:v>
                </c:pt>
                <c:pt idx="66">
                  <c:v>0.66000000000000014</c:v>
                </c:pt>
                <c:pt idx="67">
                  <c:v>0.67000000000000015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0.72000000000000008</c:v>
                </c:pt>
                <c:pt idx="73">
                  <c:v>0.73000000000000009</c:v>
                </c:pt>
                <c:pt idx="74">
                  <c:v>0.7400000000000001</c:v>
                </c:pt>
                <c:pt idx="75">
                  <c:v>0.75000000000000011</c:v>
                </c:pt>
                <c:pt idx="76">
                  <c:v>0.76000000000000012</c:v>
                </c:pt>
                <c:pt idx="77">
                  <c:v>0.77000000000000013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0.85000000000000009</c:v>
                </c:pt>
                <c:pt idx="86">
                  <c:v>0.8600000000000001</c:v>
                </c:pt>
                <c:pt idx="87">
                  <c:v>0.87000000000000011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0.94000000000000106</c:v>
                </c:pt>
                <c:pt idx="95">
                  <c:v>0.95000000000000107</c:v>
                </c:pt>
                <c:pt idx="96">
                  <c:v>0.96000000000000107</c:v>
                </c:pt>
                <c:pt idx="97">
                  <c:v>0.97000000000000108</c:v>
                </c:pt>
                <c:pt idx="98">
                  <c:v>0.98000000000000098</c:v>
                </c:pt>
                <c:pt idx="99">
                  <c:v>0.99000000000000099</c:v>
                </c:pt>
                <c:pt idx="100">
                  <c:v>1.0000000000000011</c:v>
                </c:pt>
              </c:numCache>
            </c:numRef>
          </c:cat>
          <c:val>
            <c:numRef>
              <c:f>TS7.7!$B$8:$B$108</c:f>
              <c:numCache>
                <c:formatCode>0%</c:formatCode>
                <c:ptCount val="101"/>
                <c:pt idx="0">
                  <c:v>0</c:v>
                </c:pt>
                <c:pt idx="1">
                  <c:v>5.5555555555555506E-3</c:v>
                </c:pt>
                <c:pt idx="2">
                  <c:v>1.1111111111111101E-2</c:v>
                </c:pt>
                <c:pt idx="3">
                  <c:v>1.6666666666666705E-2</c:v>
                </c:pt>
                <c:pt idx="4">
                  <c:v>2.2222222222222202E-2</c:v>
                </c:pt>
                <c:pt idx="5">
                  <c:v>2.7777777777777807E-2</c:v>
                </c:pt>
                <c:pt idx="6">
                  <c:v>3.3333333333333305E-2</c:v>
                </c:pt>
                <c:pt idx="7">
                  <c:v>3.888888888888891E-2</c:v>
                </c:pt>
                <c:pt idx="8">
                  <c:v>4.4444444444444405E-2</c:v>
                </c:pt>
                <c:pt idx="9">
                  <c:v>0.05</c:v>
                </c:pt>
                <c:pt idx="10">
                  <c:v>5.5555555555555504E-2</c:v>
                </c:pt>
                <c:pt idx="11">
                  <c:v>6.1111111111111116E-2</c:v>
                </c:pt>
                <c:pt idx="12">
                  <c:v>6.6666666666666707E-2</c:v>
                </c:pt>
                <c:pt idx="13">
                  <c:v>7.2222222222222229E-2</c:v>
                </c:pt>
                <c:pt idx="14">
                  <c:v>7.7777777777777821E-2</c:v>
                </c:pt>
                <c:pt idx="15">
                  <c:v>8.3333333333333315E-2</c:v>
                </c:pt>
                <c:pt idx="16">
                  <c:v>8.8888888888888809E-2</c:v>
                </c:pt>
                <c:pt idx="17">
                  <c:v>9.4444444444444414E-2</c:v>
                </c:pt>
                <c:pt idx="18">
                  <c:v>9.9999999999999908E-2</c:v>
                </c:pt>
                <c:pt idx="19">
                  <c:v>0.10555555555555601</c:v>
                </c:pt>
                <c:pt idx="20">
                  <c:v>0.11111111111111101</c:v>
                </c:pt>
                <c:pt idx="21">
                  <c:v>0.11666666666666702</c:v>
                </c:pt>
                <c:pt idx="22">
                  <c:v>0.12222222222222204</c:v>
                </c:pt>
                <c:pt idx="23">
                  <c:v>0.12777777777777799</c:v>
                </c:pt>
                <c:pt idx="24">
                  <c:v>0.13333333333333303</c:v>
                </c:pt>
                <c:pt idx="25">
                  <c:v>0.13888888888888901</c:v>
                </c:pt>
                <c:pt idx="26">
                  <c:v>0.14444444444444407</c:v>
                </c:pt>
                <c:pt idx="27">
                  <c:v>0.15000000000000002</c:v>
                </c:pt>
                <c:pt idx="28">
                  <c:v>0.155555555555556</c:v>
                </c:pt>
                <c:pt idx="29">
                  <c:v>0.16111111111111101</c:v>
                </c:pt>
                <c:pt idx="30">
                  <c:v>0.16666666666666699</c:v>
                </c:pt>
                <c:pt idx="31">
                  <c:v>0.17222222222222203</c:v>
                </c:pt>
                <c:pt idx="32">
                  <c:v>0.17777777777777801</c:v>
                </c:pt>
                <c:pt idx="33">
                  <c:v>0.18333333333333304</c:v>
                </c:pt>
                <c:pt idx="34">
                  <c:v>0.18888888888888902</c:v>
                </c:pt>
                <c:pt idx="35">
                  <c:v>0.19444444444444406</c:v>
                </c:pt>
                <c:pt idx="36">
                  <c:v>0.2</c:v>
                </c:pt>
                <c:pt idx="37">
                  <c:v>0.20555555555555599</c:v>
                </c:pt>
                <c:pt idx="38">
                  <c:v>0.21111111111111103</c:v>
                </c:pt>
                <c:pt idx="39">
                  <c:v>0.21666666666666701</c:v>
                </c:pt>
                <c:pt idx="40">
                  <c:v>0.22222222222222202</c:v>
                </c:pt>
                <c:pt idx="41">
                  <c:v>0.227777777777778</c:v>
                </c:pt>
                <c:pt idx="42">
                  <c:v>0.23333333333333303</c:v>
                </c:pt>
                <c:pt idx="43">
                  <c:v>0.23888888888888901</c:v>
                </c:pt>
                <c:pt idx="44">
                  <c:v>0.24444444444444507</c:v>
                </c:pt>
                <c:pt idx="45">
                  <c:v>0.25</c:v>
                </c:pt>
                <c:pt idx="46">
                  <c:v>0.25555555555555598</c:v>
                </c:pt>
                <c:pt idx="47">
                  <c:v>0.26111111111111096</c:v>
                </c:pt>
                <c:pt idx="48">
                  <c:v>0.26666666666666705</c:v>
                </c:pt>
                <c:pt idx="49">
                  <c:v>0.27222222222222203</c:v>
                </c:pt>
                <c:pt idx="50">
                  <c:v>0.27777777777777807</c:v>
                </c:pt>
                <c:pt idx="51">
                  <c:v>0.28333333333333299</c:v>
                </c:pt>
                <c:pt idx="52">
                  <c:v>0.28888888888888914</c:v>
                </c:pt>
                <c:pt idx="53">
                  <c:v>0.29444444444444406</c:v>
                </c:pt>
                <c:pt idx="54">
                  <c:v>0.30000000000000004</c:v>
                </c:pt>
                <c:pt idx="55">
                  <c:v>0.30555555555555503</c:v>
                </c:pt>
                <c:pt idx="56">
                  <c:v>0.31111111111111101</c:v>
                </c:pt>
                <c:pt idx="57">
                  <c:v>0.3166666666666661</c:v>
                </c:pt>
                <c:pt idx="58">
                  <c:v>0.32222222222222208</c:v>
                </c:pt>
                <c:pt idx="59">
                  <c:v>0.32777777777777811</c:v>
                </c:pt>
                <c:pt idx="60">
                  <c:v>0.33333333333333304</c:v>
                </c:pt>
                <c:pt idx="61">
                  <c:v>0.33888888888888918</c:v>
                </c:pt>
                <c:pt idx="62">
                  <c:v>0.34444444444444405</c:v>
                </c:pt>
                <c:pt idx="63">
                  <c:v>0.35000000000000003</c:v>
                </c:pt>
                <c:pt idx="64">
                  <c:v>0.35555555555555501</c:v>
                </c:pt>
                <c:pt idx="65">
                  <c:v>0.36111111111111099</c:v>
                </c:pt>
                <c:pt idx="66">
                  <c:v>0.36666666666666609</c:v>
                </c:pt>
                <c:pt idx="67">
                  <c:v>0.37222222222222207</c:v>
                </c:pt>
                <c:pt idx="68">
                  <c:v>0.3777777777777771</c:v>
                </c:pt>
                <c:pt idx="69">
                  <c:v>0.38333333333333303</c:v>
                </c:pt>
                <c:pt idx="70">
                  <c:v>0.38888888888888817</c:v>
                </c:pt>
                <c:pt idx="71">
                  <c:v>0.3944444444444441</c:v>
                </c:pt>
                <c:pt idx="72">
                  <c:v>0.4</c:v>
                </c:pt>
                <c:pt idx="73">
                  <c:v>0.405555555555555</c:v>
                </c:pt>
                <c:pt idx="74">
                  <c:v>0.41111111111111098</c:v>
                </c:pt>
                <c:pt idx="75">
                  <c:v>0.41666666666666607</c:v>
                </c:pt>
                <c:pt idx="76">
                  <c:v>0.42222222222222205</c:v>
                </c:pt>
                <c:pt idx="77">
                  <c:v>0.42777777777777709</c:v>
                </c:pt>
                <c:pt idx="78">
                  <c:v>0.43333333333333302</c:v>
                </c:pt>
                <c:pt idx="79">
                  <c:v>0.43888888888888816</c:v>
                </c:pt>
                <c:pt idx="80">
                  <c:v>0.44444444444444403</c:v>
                </c:pt>
                <c:pt idx="81">
                  <c:v>0.44999999999999907</c:v>
                </c:pt>
                <c:pt idx="82">
                  <c:v>0.45555555555555499</c:v>
                </c:pt>
                <c:pt idx="83">
                  <c:v>0.46111111111110997</c:v>
                </c:pt>
                <c:pt idx="84">
                  <c:v>0.46666666666666606</c:v>
                </c:pt>
                <c:pt idx="85">
                  <c:v>0.47222222222222204</c:v>
                </c:pt>
                <c:pt idx="86">
                  <c:v>0.47777777777777708</c:v>
                </c:pt>
                <c:pt idx="87">
                  <c:v>0.483333333333333</c:v>
                </c:pt>
                <c:pt idx="88">
                  <c:v>0.48888888888888815</c:v>
                </c:pt>
                <c:pt idx="89">
                  <c:v>0.49444444444444408</c:v>
                </c:pt>
                <c:pt idx="90">
                  <c:v>0.5</c:v>
                </c:pt>
                <c:pt idx="91">
                  <c:v>0.55000000000000004</c:v>
                </c:pt>
                <c:pt idx="92">
                  <c:v>0.60000000000000009</c:v>
                </c:pt>
                <c:pt idx="93">
                  <c:v>0.65000000000000013</c:v>
                </c:pt>
                <c:pt idx="94">
                  <c:v>0.70000000000000007</c:v>
                </c:pt>
                <c:pt idx="95">
                  <c:v>0.75000000000000011</c:v>
                </c:pt>
                <c:pt idx="96">
                  <c:v>0.8</c:v>
                </c:pt>
                <c:pt idx="97">
                  <c:v>0.85000000000000009</c:v>
                </c:pt>
                <c:pt idx="98">
                  <c:v>0.9</c:v>
                </c:pt>
                <c:pt idx="99">
                  <c:v>0.95000000000000007</c:v>
                </c:pt>
                <c:pt idx="100">
                  <c:v>1</c:v>
                </c:pt>
              </c:numCache>
            </c:numRef>
          </c:val>
        </c:ser>
        <c:ser>
          <c:idx val="2"/>
          <c:order val="2"/>
          <c:tx>
            <c:v>Curve #2: continuous distribution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TS7.7!$A$8:$A$108</c:f>
              <c:numCache>
                <c:formatCode>0%</c:formatCode>
                <c:ptCount val="101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3.0000000000000002E-2</c:v>
                </c:pt>
                <c:pt idx="4">
                  <c:v>4.0000000000000008E-2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9.0000000000000011E-2</c:v>
                </c:pt>
                <c:pt idx="10">
                  <c:v>0.1</c:v>
                </c:pt>
                <c:pt idx="11">
                  <c:v>0.11</c:v>
                </c:pt>
                <c:pt idx="12">
                  <c:v>0.12000000000000001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0.30000000000000004</c:v>
                </c:pt>
                <c:pt idx="31">
                  <c:v>0.31000000000000005</c:v>
                </c:pt>
                <c:pt idx="32">
                  <c:v>0.32000000000000006</c:v>
                </c:pt>
                <c:pt idx="33">
                  <c:v>0.33000000000000007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0.37000000000000005</c:v>
                </c:pt>
                <c:pt idx="38">
                  <c:v>0.38000000000000006</c:v>
                </c:pt>
                <c:pt idx="39">
                  <c:v>0.39000000000000007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0.43000000000000005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0.60000000000000009</c:v>
                </c:pt>
                <c:pt idx="61">
                  <c:v>0.6100000000000001</c:v>
                </c:pt>
                <c:pt idx="62">
                  <c:v>0.62000000000000011</c:v>
                </c:pt>
                <c:pt idx="63">
                  <c:v>0.63000000000000012</c:v>
                </c:pt>
                <c:pt idx="64">
                  <c:v>0.64000000000000012</c:v>
                </c:pt>
                <c:pt idx="65">
                  <c:v>0.65000000000000013</c:v>
                </c:pt>
                <c:pt idx="66">
                  <c:v>0.66000000000000014</c:v>
                </c:pt>
                <c:pt idx="67">
                  <c:v>0.67000000000000015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0.72000000000000008</c:v>
                </c:pt>
                <c:pt idx="73">
                  <c:v>0.73000000000000009</c:v>
                </c:pt>
                <c:pt idx="74">
                  <c:v>0.7400000000000001</c:v>
                </c:pt>
                <c:pt idx="75">
                  <c:v>0.75000000000000011</c:v>
                </c:pt>
                <c:pt idx="76">
                  <c:v>0.76000000000000012</c:v>
                </c:pt>
                <c:pt idx="77">
                  <c:v>0.77000000000000013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0.85000000000000009</c:v>
                </c:pt>
                <c:pt idx="86">
                  <c:v>0.8600000000000001</c:v>
                </c:pt>
                <c:pt idx="87">
                  <c:v>0.87000000000000011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0.94000000000000106</c:v>
                </c:pt>
                <c:pt idx="95">
                  <c:v>0.95000000000000107</c:v>
                </c:pt>
                <c:pt idx="96">
                  <c:v>0.96000000000000107</c:v>
                </c:pt>
                <c:pt idx="97">
                  <c:v>0.97000000000000108</c:v>
                </c:pt>
                <c:pt idx="98">
                  <c:v>0.98000000000000098</c:v>
                </c:pt>
                <c:pt idx="99">
                  <c:v>0.99000000000000099</c:v>
                </c:pt>
                <c:pt idx="100">
                  <c:v>1.0000000000000011</c:v>
                </c:pt>
              </c:numCache>
            </c:numRef>
          </c:cat>
          <c:val>
            <c:numRef>
              <c:f>TS7.7!$C$8:$C$108</c:f>
              <c:numCache>
                <c:formatCode>0%</c:formatCode>
                <c:ptCount val="101"/>
                <c:pt idx="0">
                  <c:v>0</c:v>
                </c:pt>
                <c:pt idx="1">
                  <c:v>6.0000000000000015E-5</c:v>
                </c:pt>
                <c:pt idx="2">
                  <c:v>2.4000000000000006E-4</c:v>
                </c:pt>
                <c:pt idx="3">
                  <c:v>5.4000000000000012E-4</c:v>
                </c:pt>
                <c:pt idx="4">
                  <c:v>9.6000000000000024E-4</c:v>
                </c:pt>
                <c:pt idx="5">
                  <c:v>1.5000000000000002E-3</c:v>
                </c:pt>
                <c:pt idx="6">
                  <c:v>2.1600000000000005E-3</c:v>
                </c:pt>
                <c:pt idx="7">
                  <c:v>2.9400000000000008E-3</c:v>
                </c:pt>
                <c:pt idx="8">
                  <c:v>3.840000000000001E-3</c:v>
                </c:pt>
                <c:pt idx="9">
                  <c:v>4.8600000000000015E-3</c:v>
                </c:pt>
                <c:pt idx="10">
                  <c:v>6.000000000000001E-3</c:v>
                </c:pt>
                <c:pt idx="11">
                  <c:v>7.2600000000000008E-3</c:v>
                </c:pt>
                <c:pt idx="12">
                  <c:v>8.6399999999999932E-3</c:v>
                </c:pt>
                <c:pt idx="13">
                  <c:v>1.0140000000000001E-2</c:v>
                </c:pt>
                <c:pt idx="14">
                  <c:v>1.1760000000000003E-2</c:v>
                </c:pt>
                <c:pt idx="15">
                  <c:v>1.3500000000000003E-2</c:v>
                </c:pt>
                <c:pt idx="16">
                  <c:v>1.5360000000000002E-2</c:v>
                </c:pt>
                <c:pt idx="17">
                  <c:v>1.7340000000000005E-2</c:v>
                </c:pt>
                <c:pt idx="18">
                  <c:v>1.9440000000000002E-2</c:v>
                </c:pt>
                <c:pt idx="19">
                  <c:v>2.1660000000000006E-2</c:v>
                </c:pt>
                <c:pt idx="20">
                  <c:v>2.4000000000000004E-2</c:v>
                </c:pt>
                <c:pt idx="21">
                  <c:v>2.6460000000000008E-2</c:v>
                </c:pt>
                <c:pt idx="22">
                  <c:v>2.9040000000000003E-2</c:v>
                </c:pt>
                <c:pt idx="23">
                  <c:v>3.1740000000000004E-2</c:v>
                </c:pt>
                <c:pt idx="24">
                  <c:v>3.456E-2</c:v>
                </c:pt>
                <c:pt idx="25">
                  <c:v>3.7500000000000006E-2</c:v>
                </c:pt>
                <c:pt idx="26">
                  <c:v>4.0560000000000006E-2</c:v>
                </c:pt>
                <c:pt idx="27">
                  <c:v>4.3740000000000008E-2</c:v>
                </c:pt>
                <c:pt idx="28">
                  <c:v>4.7040000000000005E-2</c:v>
                </c:pt>
                <c:pt idx="29">
                  <c:v>5.0459999999999998E-2</c:v>
                </c:pt>
                <c:pt idx="30">
                  <c:v>5.4000000000000103E-2</c:v>
                </c:pt>
                <c:pt idx="31">
                  <c:v>5.7660000000000301E-2</c:v>
                </c:pt>
                <c:pt idx="32">
                  <c:v>6.1440000000000598E-2</c:v>
                </c:pt>
                <c:pt idx="33">
                  <c:v>6.5340000000001494E-2</c:v>
                </c:pt>
                <c:pt idx="34">
                  <c:v>6.9360000000003599E-2</c:v>
                </c:pt>
                <c:pt idx="35">
                  <c:v>7.3500000000008406E-2</c:v>
                </c:pt>
                <c:pt idx="36">
                  <c:v>7.7760000000019633E-2</c:v>
                </c:pt>
                <c:pt idx="37">
                  <c:v>8.2140000000044511E-2</c:v>
                </c:pt>
                <c:pt idx="38">
                  <c:v>8.6640000000099124E-2</c:v>
                </c:pt>
                <c:pt idx="39">
                  <c:v>9.1260000000215835E-2</c:v>
                </c:pt>
                <c:pt idx="40">
                  <c:v>9.6000000000461203E-2</c:v>
                </c:pt>
                <c:pt idx="41">
                  <c:v>0.100860000000967</c:v>
                </c:pt>
                <c:pt idx="42">
                  <c:v>0.10584000000199301</c:v>
                </c:pt>
                <c:pt idx="43">
                  <c:v>0.11094000000403799</c:v>
                </c:pt>
                <c:pt idx="44">
                  <c:v>0.11616000000804701</c:v>
                </c:pt>
                <c:pt idx="45">
                  <c:v>0.121500000015792</c:v>
                </c:pt>
                <c:pt idx="46">
                  <c:v>0.12696000003053501</c:v>
                </c:pt>
                <c:pt idx="47">
                  <c:v>0.13254000005821001</c:v>
                </c:pt>
                <c:pt idx="48">
                  <c:v>0.13824000010947105</c:v>
                </c:pt>
                <c:pt idx="49">
                  <c:v>0.144060000203209</c:v>
                </c:pt>
                <c:pt idx="50">
                  <c:v>0.15000000037252903</c:v>
                </c:pt>
                <c:pt idx="51">
                  <c:v>0.15606000067478501</c:v>
                </c:pt>
                <c:pt idx="52">
                  <c:v>0.16224000120826002</c:v>
                </c:pt>
                <c:pt idx="53">
                  <c:v>0.16854000213961701</c:v>
                </c:pt>
                <c:pt idx="54">
                  <c:v>0.17496000374863202</c:v>
                </c:pt>
                <c:pt idx="55">
                  <c:v>0.18150000650040904</c:v>
                </c:pt>
                <c:pt idx="56">
                  <c:v>0.18816001116094103</c:v>
                </c:pt>
                <c:pt idx="57">
                  <c:v>0.19494001898041302</c:v>
                </c:pt>
                <c:pt idx="58">
                  <c:v>0.20184003198157202</c:v>
                </c:pt>
                <c:pt idx="59">
                  <c:v>0.20886005340972502</c:v>
                </c:pt>
                <c:pt idx="60">
                  <c:v>0.21600008842956803</c:v>
                </c:pt>
                <c:pt idx="61">
                  <c:v>0.22326014519613005</c:v>
                </c:pt>
                <c:pt idx="62">
                  <c:v>0.23064023648885401</c:v>
                </c:pt>
                <c:pt idx="63">
                  <c:v>0.23814038218749708</c:v>
                </c:pt>
                <c:pt idx="64">
                  <c:v>0.245760612998217</c:v>
                </c:pt>
                <c:pt idx="65">
                  <c:v>0.25350097602443605</c:v>
                </c:pt>
                <c:pt idx="66">
                  <c:v>0.261361543043103</c:v>
                </c:pt>
                <c:pt idx="67">
                  <c:v>0.26934242272473002</c:v>
                </c:pt>
                <c:pt idx="68">
                  <c:v>0.27744377856913299</c:v>
                </c:pt>
                <c:pt idx="69">
                  <c:v>0.28566585507838399</c:v>
                </c:pt>
                <c:pt idx="70">
                  <c:v>0.29400901573611699</c:v>
                </c:pt>
                <c:pt idx="71">
                  <c:v>0.30247379781929712</c:v>
                </c:pt>
                <c:pt idx="72">
                  <c:v>0.31106099108485719</c:v>
                </c:pt>
                <c:pt idx="73">
                  <c:v>0.31977175015099002</c:v>
                </c:pt>
                <c:pt idx="74">
                  <c:v>0.32860775420102201</c:v>
                </c:pt>
                <c:pt idx="75">
                  <c:v>0.33757143283606805</c:v>
                </c:pt>
                <c:pt idx="76">
                  <c:v>0.34666628396794713</c:v>
                </c:pt>
                <c:pt idx="77">
                  <c:v>0.35589731920624307</c:v>
                </c:pt>
                <c:pt idx="78">
                  <c:v>0.36527168508263808</c:v>
                </c:pt>
                <c:pt idx="79">
                  <c:v>0.37479952576001702</c:v>
                </c:pt>
                <c:pt idx="80">
                  <c:v>0.38449517601571503</c:v>
                </c:pt>
                <c:pt idx="81">
                  <c:v>0.39437880411996618</c:v>
                </c:pt>
                <c:pt idx="82">
                  <c:v>0.4044786651565011</c:v>
                </c:pt>
                <c:pt idx="83">
                  <c:v>0.41483417946206907</c:v>
                </c:pt>
                <c:pt idx="84">
                  <c:v>0.42550012220547406</c:v>
                </c:pt>
                <c:pt idx="85">
                  <c:v>0.4365523038379161</c:v>
                </c:pt>
                <c:pt idx="86">
                  <c:v>0.44809524382822996</c:v>
                </c:pt>
                <c:pt idx="87">
                  <c:v>0.46027250018368304</c:v>
                </c:pt>
                <c:pt idx="88">
                  <c:v>0.47328052549210103</c:v>
                </c:pt>
                <c:pt idx="89">
                  <c:v>0.48738719024689509</c:v>
                </c:pt>
                <c:pt idx="90">
                  <c:v>0.50295646331008703</c:v>
                </c:pt>
                <c:pt idx="91">
                  <c:v>0.52048118934894383</c:v>
                </c:pt>
                <c:pt idx="92">
                  <c:v>0.54062648143093595</c:v>
                </c:pt>
                <c:pt idx="93">
                  <c:v>0.56428698820252188</c:v>
                </c:pt>
                <c:pt idx="94">
                  <c:v>0.59266224246666788</c:v>
                </c:pt>
                <c:pt idx="95">
                  <c:v>0.62735550557717712</c:v>
                </c:pt>
                <c:pt idx="96">
                  <c:v>0.6705030572922851</c:v>
                </c:pt>
                <c:pt idx="97">
                  <c:v>0.72494282741726701</c:v>
                </c:pt>
                <c:pt idx="98">
                  <c:v>0.79443372775297982</c:v>
                </c:pt>
                <c:pt idx="99">
                  <c:v>0.88394014935531895</c:v>
                </c:pt>
                <c:pt idx="100">
                  <c:v>1.00000000000001</c:v>
                </c:pt>
              </c:numCache>
            </c:numRef>
          </c:val>
        </c:ser>
        <c:dLbls/>
        <c:marker val="1"/>
        <c:axId val="65946752"/>
        <c:axId val="65948672"/>
      </c:lineChart>
      <c:catAx>
        <c:axId val="65946752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Curve</a:t>
                </a:r>
                <a:r>
                  <a:rPr lang="fr-FR" baseline="0"/>
                  <a:t> </a:t>
                </a:r>
                <a:r>
                  <a:rPr lang="fr-FR"/>
                  <a:t>1 assumes that the poorest</a:t>
                </a:r>
                <a:r>
                  <a:rPr lang="fr-FR" baseline="0"/>
                  <a:t> 90%</a:t>
                </a:r>
                <a:r>
                  <a:rPr lang="fr-FR"/>
                  <a:t> and</a:t>
                </a:r>
                <a:r>
                  <a:rPr lang="fr-FR" baseline="0"/>
                  <a:t> the richest </a:t>
                </a:r>
                <a:r>
                  <a:rPr lang="fr-FR"/>
                  <a:t>10%</a:t>
                </a:r>
                <a:r>
                  <a:rPr lang="fr-FR" baseline="0"/>
                  <a:t> own </a:t>
                </a:r>
                <a:r>
                  <a:rPr lang="fr-FR"/>
                  <a:t>50% of total income or capital each, and that</a:t>
                </a:r>
                <a:r>
                  <a:rPr lang="fr-FR" baseline="0"/>
                  <a:t> both groups are homogenous (hence a linear curve)</a:t>
                </a:r>
                <a:r>
                  <a:rPr lang="fr-FR"/>
                  <a:t>; curve 2 assumes a continuous distribution</a:t>
                </a:r>
              </a:p>
            </c:rich>
          </c:tx>
          <c:layout>
            <c:manualLayout>
              <c:xMode val="edge"/>
              <c:yMode val="edge"/>
              <c:x val="0.13427858026787001"/>
              <c:y val="0.8897886075051431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65948672"/>
        <c:crossesAt val="0"/>
        <c:auto val="1"/>
        <c:lblAlgn val="ctr"/>
        <c:lblOffset val="100"/>
        <c:tickLblSkip val="10"/>
        <c:tickMarkSkip val="10"/>
      </c:catAx>
      <c:valAx>
        <c:axId val="65948672"/>
        <c:scaling>
          <c:orientation val="minMax"/>
          <c:max val="1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Total</a:t>
                </a:r>
                <a:r>
                  <a:rPr lang="fr-FR" baseline="0"/>
                  <a:t> income or capital share owned by the poorest x%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5.5601064470557331E-3"/>
              <c:y val="9.3117507271050518E-2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65946752"/>
        <c:crosses val="autoZero"/>
        <c:crossBetween val="midCat"/>
        <c:majorUnit val="0.1"/>
        <c:minorUnit val="2.2000000000000006E-3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444449311708107"/>
          <c:y val="9.0293502163580938E-2"/>
          <c:w val="0.40694446573872306"/>
          <c:h val="0.23250567496630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4294967292" verticalDpi="4294967292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/nowa.nuff.ox.ac.uk/senate%20poverty%20response/pov%20response/minimum%20wa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/joint%20income%20dist/All%20couples%201970%20to%202004%20MFTTAWE%20comparis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WorldWealth/Work/CapitalIsBack/Germany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urce"/>
      <sheetName val="Basic Wage"/>
      <sheetName val="Minimum wage"/>
      <sheetName val="MTAWE"/>
      <sheetName val="Minimum wage tax "/>
      <sheetName val="C10+C14 since 1971 + Reason"/>
      <sheetName val="rba table"/>
      <sheetName val="eeh"/>
      <sheetName val="Bond material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C10">
            <v>17.02</v>
          </cell>
          <cell r="I10">
            <v>11.06</v>
          </cell>
        </row>
        <row r="11">
          <cell r="C11">
            <v>20.22</v>
          </cell>
          <cell r="I11">
            <v>13.84</v>
          </cell>
        </row>
        <row r="12">
          <cell r="C12">
            <v>24.63</v>
          </cell>
          <cell r="I12">
            <v>17.25</v>
          </cell>
        </row>
        <row r="13">
          <cell r="C13">
            <v>27.35</v>
          </cell>
          <cell r="I13">
            <v>19.37</v>
          </cell>
        </row>
        <row r="14">
          <cell r="C14">
            <v>28.03</v>
          </cell>
          <cell r="I14">
            <v>19.88</v>
          </cell>
        </row>
        <row r="15">
          <cell r="C15">
            <v>28.73</v>
          </cell>
          <cell r="I15">
            <v>20.02</v>
          </cell>
        </row>
        <row r="16">
          <cell r="C16">
            <v>29.87</v>
          </cell>
          <cell r="I16">
            <v>20.78</v>
          </cell>
        </row>
        <row r="17">
          <cell r="C17">
            <v>31.27</v>
          </cell>
          <cell r="I17">
            <v>21.74</v>
          </cell>
        </row>
        <row r="18">
          <cell r="C18">
            <v>31.81</v>
          </cell>
          <cell r="I18">
            <v>22.23</v>
          </cell>
        </row>
        <row r="19">
          <cell r="C19">
            <v>32.42</v>
          </cell>
          <cell r="I19">
            <v>22.94</v>
          </cell>
        </row>
        <row r="20">
          <cell r="C20">
            <v>34.270000000000003</v>
          </cell>
          <cell r="I20">
            <v>24.42</v>
          </cell>
        </row>
        <row r="21">
          <cell r="C21">
            <v>35.51</v>
          </cell>
          <cell r="I21">
            <v>25.22</v>
          </cell>
        </row>
        <row r="22">
          <cell r="C22">
            <v>36.58</v>
          </cell>
          <cell r="I22">
            <v>26.12</v>
          </cell>
        </row>
        <row r="23">
          <cell r="C23">
            <v>36.76</v>
          </cell>
          <cell r="I23">
            <v>26.22</v>
          </cell>
        </row>
        <row r="24">
          <cell r="C24">
            <v>37.69</v>
          </cell>
          <cell r="I24">
            <v>27.06</v>
          </cell>
        </row>
        <row r="25">
          <cell r="C25">
            <v>39.700000000000003</v>
          </cell>
          <cell r="I25">
            <v>28.38</v>
          </cell>
        </row>
        <row r="26">
          <cell r="C26">
            <v>40.78</v>
          </cell>
          <cell r="I26">
            <v>29.12</v>
          </cell>
        </row>
        <row r="27">
          <cell r="C27">
            <v>43.35</v>
          </cell>
          <cell r="I27">
            <v>30.97</v>
          </cell>
        </row>
        <row r="28">
          <cell r="C28">
            <v>45.5</v>
          </cell>
          <cell r="I28">
            <v>32.67</v>
          </cell>
        </row>
        <row r="29">
          <cell r="C29">
            <v>48.63</v>
          </cell>
          <cell r="I29">
            <v>34.67</v>
          </cell>
        </row>
        <row r="30">
          <cell r="C30">
            <v>51.18</v>
          </cell>
          <cell r="I30">
            <v>37.31</v>
          </cell>
        </row>
        <row r="31">
          <cell r="C31">
            <v>55.74</v>
          </cell>
          <cell r="I31">
            <v>40.92</v>
          </cell>
        </row>
        <row r="32">
          <cell r="C32">
            <v>61.66</v>
          </cell>
          <cell r="I32">
            <v>47.18</v>
          </cell>
        </row>
        <row r="33">
          <cell r="C33">
            <v>68.31</v>
          </cell>
          <cell r="I33">
            <v>53.11</v>
          </cell>
        </row>
        <row r="34">
          <cell r="C34">
            <v>80.709999999999994</v>
          </cell>
          <cell r="I34">
            <v>66.53</v>
          </cell>
        </row>
        <row r="35">
          <cell r="C35">
            <v>105.34</v>
          </cell>
          <cell r="I35">
            <v>92.96</v>
          </cell>
        </row>
        <row r="36">
          <cell r="C36">
            <v>121.01</v>
          </cell>
          <cell r="I36">
            <v>111.65</v>
          </cell>
        </row>
        <row r="37">
          <cell r="C37">
            <v>136.56</v>
          </cell>
          <cell r="I37">
            <v>127.02</v>
          </cell>
        </row>
        <row r="38">
          <cell r="C38">
            <v>149.06</v>
          </cell>
          <cell r="I38">
            <v>138.86000000000001</v>
          </cell>
        </row>
        <row r="39">
          <cell r="C39">
            <v>158.71</v>
          </cell>
          <cell r="I39">
            <v>146.96</v>
          </cell>
        </row>
        <row r="40">
          <cell r="C40">
            <v>172.46</v>
          </cell>
          <cell r="I40">
            <v>157.81</v>
          </cell>
        </row>
        <row r="41">
          <cell r="C41">
            <v>191.43</v>
          </cell>
          <cell r="I41">
            <v>177.74</v>
          </cell>
        </row>
        <row r="42">
          <cell r="C42">
            <v>214.45</v>
          </cell>
          <cell r="I42">
            <v>198.19</v>
          </cell>
        </row>
        <row r="43">
          <cell r="C43" t="str">
            <v>n.a.</v>
          </cell>
          <cell r="I43" t="str">
            <v>n.a.</v>
          </cell>
        </row>
        <row r="44">
          <cell r="C44" t="str">
            <v>n.a.</v>
          </cell>
          <cell r="I44" t="str">
            <v>n.a.</v>
          </cell>
        </row>
        <row r="45">
          <cell r="C45" t="str">
            <v>n.a.</v>
          </cell>
          <cell r="I45" t="str">
            <v>n.a.</v>
          </cell>
        </row>
        <row r="46">
          <cell r="C46" t="str">
            <v>n.a.</v>
          </cell>
          <cell r="I46" t="str">
            <v>n.a.</v>
          </cell>
        </row>
        <row r="47">
          <cell r="C47" t="str">
            <v>n.a.</v>
          </cell>
          <cell r="I47" t="str">
            <v>n.a.</v>
          </cell>
        </row>
        <row r="48">
          <cell r="C48" t="str">
            <v>n.a.</v>
          </cell>
          <cell r="I48" t="str">
            <v>n.a.</v>
          </cell>
        </row>
        <row r="49">
          <cell r="C49" t="str">
            <v>n.a.</v>
          </cell>
          <cell r="I49" t="str">
            <v>n.a.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ableDE1"/>
      <sheetName val="TableDE2"/>
      <sheetName val="TableDE3"/>
      <sheetName val="TableDE3b"/>
      <sheetName val="TableDE3c"/>
      <sheetName val="TableDE3d"/>
      <sheetName val="TableDE3e"/>
      <sheetName val="TableDE4a"/>
      <sheetName val="TableDE4b"/>
      <sheetName val="TableDE4c"/>
      <sheetName val="TableDE4e"/>
      <sheetName val="TableDE4f"/>
      <sheetName val="TableDE4g"/>
      <sheetName val="TableDE5a"/>
      <sheetName val="TableDE5b"/>
      <sheetName val="TableDE5c"/>
      <sheetName val="TableDE6a"/>
      <sheetName val="TableDE6b"/>
      <sheetName val="TableDE6c"/>
      <sheetName val="TableDE6d"/>
      <sheetName val="TableDE6e"/>
      <sheetName val="TableDE6f"/>
      <sheetName val="TableDE6g"/>
      <sheetName val="TableDE8"/>
      <sheetName val="TableDE9"/>
      <sheetName val="TableDE10"/>
      <sheetName val="TableDE11a"/>
      <sheetName val="TableDE11b"/>
      <sheetName val="TableDE12"/>
      <sheetName val="TableDE12b"/>
      <sheetName val="TableDE12c"/>
      <sheetName val="TableDE13"/>
      <sheetName val="TableDE14a"/>
      <sheetName val="TableDE15a"/>
      <sheetName val="G-Beta (2)"/>
      <sheetName val="G-Beta (5)"/>
      <sheetName val="G-Beta (6)"/>
      <sheetName val="G-Beta (7)"/>
      <sheetName val="G-Beta (8)"/>
      <sheetName val="G-Beta (9)"/>
      <sheetName val="G-Beta (10)"/>
      <sheetName val="G-Beta (11)"/>
      <sheetName val="DataDE1"/>
      <sheetName val="DateDE1b"/>
      <sheetName val="DataDE1c"/>
      <sheetName val="DataDE2"/>
      <sheetName val="DataDE2b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Table DE.4b: Sources of private wealth accumulation in Germany, 1870-2010 - Multiplicative decomposition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V166"/>
  <sheetViews>
    <sheetView workbookViewId="0">
      <selection activeCell="L19" sqref="L19:N21"/>
    </sheetView>
  </sheetViews>
  <sheetFormatPr baseColWidth="10" defaultRowHeight="12.75"/>
  <cols>
    <col min="1" max="22" width="5.85546875" customWidth="1"/>
    <col min="23" max="23" width="10.7109375" customWidth="1"/>
  </cols>
  <sheetData>
    <row r="1" spans="1:22" ht="19.7" customHeight="1" thickBot="1"/>
    <row r="2" spans="1:22" ht="15" customHeight="1" thickTop="1">
      <c r="A2" s="94" t="s">
        <v>2</v>
      </c>
      <c r="B2" s="94"/>
      <c r="C2" s="94"/>
      <c r="D2" s="94"/>
      <c r="E2" s="94"/>
      <c r="F2" s="94"/>
      <c r="G2" s="94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2" ht="15" customHeight="1">
      <c r="A3" s="96"/>
      <c r="B3" s="96"/>
      <c r="C3" s="96"/>
      <c r="D3" s="96"/>
      <c r="E3" s="96"/>
      <c r="F3" s="96"/>
      <c r="G3" s="96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5" customHeight="1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" customHeight="1" thickBot="1">
      <c r="A6" s="3"/>
      <c r="B6" s="3"/>
      <c r="C6" s="3"/>
      <c r="D6" s="3"/>
      <c r="E6" s="3"/>
      <c r="F6" s="3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" customHeight="1" thickTop="1">
      <c r="A7" s="3"/>
      <c r="B7" s="3"/>
      <c r="C7" s="3"/>
      <c r="D7" s="3"/>
      <c r="E7" s="3"/>
      <c r="F7" s="3"/>
      <c r="G7" s="3"/>
      <c r="H7" s="139" t="s">
        <v>3</v>
      </c>
      <c r="I7" s="140"/>
      <c r="J7" s="141"/>
      <c r="K7" s="4"/>
      <c r="L7" s="139" t="s">
        <v>6</v>
      </c>
      <c r="M7" s="140"/>
      <c r="N7" s="141"/>
      <c r="O7" s="4"/>
      <c r="P7" s="139" t="s">
        <v>4</v>
      </c>
      <c r="Q7" s="140"/>
      <c r="R7" s="141"/>
      <c r="S7" s="5"/>
      <c r="T7" s="139" t="s">
        <v>5</v>
      </c>
      <c r="U7" s="140"/>
      <c r="V7" s="141"/>
    </row>
    <row r="8" spans="1:22" ht="15" customHeight="1" thickBot="1">
      <c r="A8" s="3"/>
      <c r="B8" s="3"/>
      <c r="C8" s="3"/>
      <c r="D8" s="3"/>
      <c r="E8" s="3"/>
      <c r="F8" s="3"/>
      <c r="G8" s="3"/>
      <c r="H8" s="142"/>
      <c r="I8" s="143"/>
      <c r="J8" s="144"/>
      <c r="K8" s="4"/>
      <c r="L8" s="142"/>
      <c r="M8" s="143"/>
      <c r="N8" s="144"/>
      <c r="O8" s="4"/>
      <c r="P8" s="142"/>
      <c r="Q8" s="143"/>
      <c r="R8" s="144"/>
      <c r="S8" s="5"/>
      <c r="T8" s="142"/>
      <c r="U8" s="143"/>
      <c r="V8" s="144"/>
    </row>
    <row r="9" spans="1:22" ht="15" customHeight="1" thickTop="1">
      <c r="A9" s="99" t="s">
        <v>23</v>
      </c>
      <c r="B9" s="100"/>
      <c r="C9" s="100"/>
      <c r="D9" s="100"/>
      <c r="E9" s="100"/>
      <c r="F9" s="101"/>
      <c r="G9" s="3"/>
      <c r="H9" s="142"/>
      <c r="I9" s="143"/>
      <c r="J9" s="144"/>
      <c r="K9" s="4"/>
      <c r="L9" s="142"/>
      <c r="M9" s="143"/>
      <c r="N9" s="144"/>
      <c r="O9" s="4"/>
      <c r="P9" s="142"/>
      <c r="Q9" s="143"/>
      <c r="R9" s="144"/>
      <c r="S9" s="5"/>
      <c r="T9" s="142"/>
      <c r="U9" s="143"/>
      <c r="V9" s="144"/>
    </row>
    <row r="10" spans="1:22" ht="15" customHeight="1">
      <c r="A10" s="102"/>
      <c r="B10" s="103"/>
      <c r="C10" s="103"/>
      <c r="D10" s="103"/>
      <c r="E10" s="103"/>
      <c r="F10" s="104"/>
      <c r="G10" s="3"/>
      <c r="H10" s="142"/>
      <c r="I10" s="143"/>
      <c r="J10" s="144"/>
      <c r="K10" s="4"/>
      <c r="L10" s="142"/>
      <c r="M10" s="143"/>
      <c r="N10" s="144"/>
      <c r="O10" s="4"/>
      <c r="P10" s="142"/>
      <c r="Q10" s="143"/>
      <c r="R10" s="144"/>
      <c r="S10" s="5"/>
      <c r="T10" s="142"/>
      <c r="U10" s="143"/>
      <c r="V10" s="144"/>
    </row>
    <row r="11" spans="1:22" ht="15" customHeight="1">
      <c r="A11" s="102"/>
      <c r="B11" s="103"/>
      <c r="C11" s="103"/>
      <c r="D11" s="105"/>
      <c r="E11" s="105"/>
      <c r="F11" s="104"/>
      <c r="G11" s="3"/>
      <c r="H11" s="142"/>
      <c r="I11" s="143"/>
      <c r="J11" s="144"/>
      <c r="K11" s="4"/>
      <c r="L11" s="142"/>
      <c r="M11" s="143"/>
      <c r="N11" s="144"/>
      <c r="O11" s="4"/>
      <c r="P11" s="142"/>
      <c r="Q11" s="143"/>
      <c r="R11" s="144"/>
      <c r="S11" s="5"/>
      <c r="T11" s="142"/>
      <c r="U11" s="143"/>
      <c r="V11" s="144"/>
    </row>
    <row r="12" spans="1:22" ht="15" customHeight="1" thickBot="1">
      <c r="A12" s="106"/>
      <c r="B12" s="107"/>
      <c r="C12" s="107"/>
      <c r="D12" s="107"/>
      <c r="E12" s="107"/>
      <c r="F12" s="108"/>
      <c r="G12" s="3"/>
      <c r="H12" s="145"/>
      <c r="I12" s="146"/>
      <c r="J12" s="147"/>
      <c r="K12" s="4"/>
      <c r="L12" s="145"/>
      <c r="M12" s="146"/>
      <c r="N12" s="147"/>
      <c r="O12" s="4"/>
      <c r="P12" s="145"/>
      <c r="Q12" s="146"/>
      <c r="R12" s="147"/>
      <c r="S12" s="5"/>
      <c r="T12" s="145"/>
      <c r="U12" s="146"/>
      <c r="V12" s="147"/>
    </row>
    <row r="13" spans="1:22" ht="15" customHeight="1" thickTop="1" thickBot="1">
      <c r="A13" s="3"/>
      <c r="B13" s="3"/>
      <c r="C13" s="3"/>
      <c r="D13" s="3"/>
      <c r="E13" s="3"/>
      <c r="F13" s="3"/>
      <c r="G13" s="3"/>
      <c r="H13" s="3"/>
      <c r="I13" s="3"/>
      <c r="J13" s="6"/>
      <c r="K13" s="6"/>
      <c r="L13" s="6"/>
      <c r="M13" s="6"/>
      <c r="N13" s="3"/>
      <c r="O13" s="3"/>
      <c r="P13" s="6"/>
      <c r="Q13" s="6"/>
      <c r="R13" s="3"/>
      <c r="S13" s="6"/>
      <c r="T13" s="6"/>
      <c r="U13" s="6"/>
      <c r="V13" s="3"/>
    </row>
    <row r="14" spans="1:22" ht="15" customHeight="1" thickTop="1">
      <c r="A14" s="127" t="s">
        <v>9</v>
      </c>
      <c r="B14" s="128"/>
      <c r="C14" s="128"/>
      <c r="D14" s="128"/>
      <c r="E14" s="128"/>
      <c r="F14" s="129"/>
      <c r="G14" s="3"/>
      <c r="H14" s="109">
        <v>0.2</v>
      </c>
      <c r="I14" s="110"/>
      <c r="J14" s="111"/>
      <c r="K14" s="7"/>
      <c r="L14" s="109">
        <v>0.25</v>
      </c>
      <c r="M14" s="110"/>
      <c r="N14" s="111"/>
      <c r="O14" s="7"/>
      <c r="P14" s="109">
        <v>0.35</v>
      </c>
      <c r="Q14" s="110"/>
      <c r="R14" s="111"/>
      <c r="S14" s="8"/>
      <c r="T14" s="109">
        <v>0.45</v>
      </c>
      <c r="U14" s="110"/>
      <c r="V14" s="111"/>
    </row>
    <row r="15" spans="1:22" ht="15" customHeight="1">
      <c r="A15" s="130"/>
      <c r="B15" s="131"/>
      <c r="C15" s="131"/>
      <c r="D15" s="131"/>
      <c r="E15" s="131"/>
      <c r="F15" s="132"/>
      <c r="G15" s="3"/>
      <c r="H15" s="112"/>
      <c r="I15" s="113"/>
      <c r="J15" s="114"/>
      <c r="K15" s="7"/>
      <c r="L15" s="112"/>
      <c r="M15" s="113"/>
      <c r="N15" s="114"/>
      <c r="O15" s="7"/>
      <c r="P15" s="112"/>
      <c r="Q15" s="113"/>
      <c r="R15" s="114"/>
      <c r="S15" s="8"/>
      <c r="T15" s="112"/>
      <c r="U15" s="113"/>
      <c r="V15" s="114"/>
    </row>
    <row r="16" spans="1:22" ht="15" customHeight="1">
      <c r="A16" s="133"/>
      <c r="B16" s="134"/>
      <c r="C16" s="134"/>
      <c r="D16" s="134"/>
      <c r="E16" s="134"/>
      <c r="F16" s="135"/>
      <c r="G16" s="3"/>
      <c r="H16" s="115"/>
      <c r="I16" s="116"/>
      <c r="J16" s="117"/>
      <c r="K16" s="9"/>
      <c r="L16" s="121"/>
      <c r="M16" s="122"/>
      <c r="N16" s="123"/>
      <c r="O16" s="29"/>
      <c r="P16" s="115"/>
      <c r="Q16" s="116"/>
      <c r="R16" s="117"/>
      <c r="S16" s="8"/>
      <c r="T16" s="115"/>
      <c r="U16" s="116"/>
      <c r="V16" s="117"/>
    </row>
    <row r="17" spans="1:22" ht="15" customHeight="1" thickBot="1">
      <c r="A17" s="136"/>
      <c r="B17" s="137"/>
      <c r="C17" s="137"/>
      <c r="D17" s="137"/>
      <c r="E17" s="137"/>
      <c r="F17" s="138"/>
      <c r="G17" s="3"/>
      <c r="H17" s="118"/>
      <c r="I17" s="119"/>
      <c r="J17" s="120"/>
      <c r="K17" s="9"/>
      <c r="L17" s="124"/>
      <c r="M17" s="125"/>
      <c r="N17" s="126"/>
      <c r="O17" s="29"/>
      <c r="P17" s="118"/>
      <c r="Q17" s="119"/>
      <c r="R17" s="120"/>
      <c r="S17" s="8"/>
      <c r="T17" s="118"/>
      <c r="U17" s="119"/>
      <c r="V17" s="120"/>
    </row>
    <row r="18" spans="1:22" ht="15" customHeight="1" thickTop="1" thickBot="1">
      <c r="A18" s="1"/>
      <c r="B18" s="1"/>
      <c r="C18" s="1"/>
      <c r="D18" s="1"/>
      <c r="E18" s="1"/>
      <c r="F18" s="1"/>
      <c r="G18" s="3"/>
      <c r="H18" s="10"/>
      <c r="I18" s="10"/>
      <c r="J18" s="10"/>
      <c r="K18" s="10"/>
      <c r="L18" s="30"/>
      <c r="M18" s="30"/>
      <c r="N18" s="30"/>
      <c r="O18" s="30"/>
      <c r="P18" s="10"/>
      <c r="Q18" s="10"/>
      <c r="R18" s="10"/>
      <c r="S18" s="6"/>
      <c r="T18" s="10"/>
      <c r="U18" s="10"/>
      <c r="V18" s="10"/>
    </row>
    <row r="19" spans="1:22" ht="15" customHeight="1">
      <c r="A19" s="90" t="s">
        <v>7</v>
      </c>
      <c r="B19" s="90"/>
      <c r="C19" s="90"/>
      <c r="D19" s="90"/>
      <c r="E19" s="90"/>
      <c r="F19" s="90"/>
      <c r="G19" s="31"/>
      <c r="H19" s="93">
        <v>0.05</v>
      </c>
      <c r="I19" s="93"/>
      <c r="J19" s="93"/>
      <c r="K19" s="12"/>
      <c r="L19" s="93">
        <v>7.0000000000000007E-2</v>
      </c>
      <c r="M19" s="93"/>
      <c r="N19" s="93"/>
      <c r="O19" s="12"/>
      <c r="P19" s="93">
        <v>0.12</v>
      </c>
      <c r="Q19" s="93"/>
      <c r="R19" s="93"/>
      <c r="S19" s="32"/>
      <c r="T19" s="93">
        <v>0.17</v>
      </c>
      <c r="U19" s="93"/>
      <c r="V19" s="93"/>
    </row>
    <row r="20" spans="1:22" ht="15" customHeight="1">
      <c r="A20" s="91"/>
      <c r="B20" s="91"/>
      <c r="C20" s="91"/>
      <c r="D20" s="91"/>
      <c r="E20" s="91"/>
      <c r="F20" s="91"/>
      <c r="G20" s="31"/>
      <c r="H20" s="91"/>
      <c r="I20" s="91"/>
      <c r="J20" s="91"/>
      <c r="K20" s="13"/>
      <c r="L20" s="148"/>
      <c r="M20" s="148"/>
      <c r="N20" s="148"/>
      <c r="O20" s="33"/>
      <c r="P20" s="91"/>
      <c r="Q20" s="91"/>
      <c r="R20" s="91"/>
      <c r="S20" s="34"/>
      <c r="T20" s="91"/>
      <c r="U20" s="91"/>
      <c r="V20" s="91"/>
    </row>
    <row r="21" spans="1:22" ht="15" customHeight="1" thickBot="1">
      <c r="A21" s="92"/>
      <c r="B21" s="92"/>
      <c r="C21" s="92"/>
      <c r="D21" s="92"/>
      <c r="E21" s="92"/>
      <c r="F21" s="92"/>
      <c r="G21" s="31"/>
      <c r="H21" s="92"/>
      <c r="I21" s="92"/>
      <c r="J21" s="92"/>
      <c r="K21" s="13"/>
      <c r="L21" s="149"/>
      <c r="M21" s="149"/>
      <c r="N21" s="149"/>
      <c r="O21" s="33"/>
      <c r="P21" s="92"/>
      <c r="Q21" s="92"/>
      <c r="R21" s="92"/>
      <c r="S21" s="34"/>
      <c r="T21" s="92"/>
      <c r="U21" s="92"/>
      <c r="V21" s="92"/>
    </row>
    <row r="22" spans="1:22" ht="15" customHeight="1" thickBot="1">
      <c r="A22" s="14"/>
      <c r="B22" s="14"/>
      <c r="C22" s="14"/>
      <c r="D22" s="14"/>
      <c r="E22" s="14"/>
      <c r="F22" s="14"/>
      <c r="G22" s="11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35"/>
      <c r="T22" s="16"/>
      <c r="U22" s="16"/>
      <c r="V22" s="16"/>
    </row>
    <row r="23" spans="1:22" ht="15" customHeight="1">
      <c r="A23" s="90" t="s">
        <v>22</v>
      </c>
      <c r="B23" s="90"/>
      <c r="C23" s="90"/>
      <c r="D23" s="90"/>
      <c r="E23" s="90"/>
      <c r="F23" s="90"/>
      <c r="G23" s="31"/>
      <c r="H23" s="163">
        <v>0.15</v>
      </c>
      <c r="I23" s="163"/>
      <c r="J23" s="163"/>
      <c r="K23" s="17"/>
      <c r="L23" s="163">
        <v>0.18</v>
      </c>
      <c r="M23" s="163"/>
      <c r="N23" s="163"/>
      <c r="O23" s="17"/>
      <c r="P23" s="163">
        <v>0.23</v>
      </c>
      <c r="Q23" s="163"/>
      <c r="R23" s="163"/>
      <c r="S23" s="32"/>
      <c r="T23" s="163">
        <v>0.28000000000000003</v>
      </c>
      <c r="U23" s="163"/>
      <c r="V23" s="163"/>
    </row>
    <row r="24" spans="1:22" ht="15" customHeight="1">
      <c r="A24" s="91"/>
      <c r="B24" s="91"/>
      <c r="C24" s="91"/>
      <c r="D24" s="91"/>
      <c r="E24" s="91"/>
      <c r="F24" s="91"/>
      <c r="G24" s="31"/>
      <c r="H24" s="164"/>
      <c r="I24" s="164"/>
      <c r="J24" s="164"/>
      <c r="K24" s="18"/>
      <c r="L24" s="164"/>
      <c r="M24" s="164"/>
      <c r="N24" s="164"/>
      <c r="O24" s="18"/>
      <c r="P24" s="164"/>
      <c r="Q24" s="164"/>
      <c r="R24" s="164"/>
      <c r="S24" s="34"/>
      <c r="T24" s="164"/>
      <c r="U24" s="164"/>
      <c r="V24" s="164"/>
    </row>
    <row r="25" spans="1:22" ht="15" customHeight="1" thickBot="1">
      <c r="A25" s="92"/>
      <c r="B25" s="92"/>
      <c r="C25" s="92"/>
      <c r="D25" s="92"/>
      <c r="E25" s="92"/>
      <c r="F25" s="92"/>
      <c r="G25" s="31"/>
      <c r="H25" s="165"/>
      <c r="I25" s="165"/>
      <c r="J25" s="165"/>
      <c r="K25" s="18"/>
      <c r="L25" s="165"/>
      <c r="M25" s="165"/>
      <c r="N25" s="165"/>
      <c r="O25" s="18"/>
      <c r="P25" s="165"/>
      <c r="Q25" s="165"/>
      <c r="R25" s="165"/>
      <c r="S25" s="34"/>
      <c r="T25" s="165"/>
      <c r="U25" s="165"/>
      <c r="V25" s="165"/>
    </row>
    <row r="26" spans="1:22" ht="15" customHeight="1" thickBot="1">
      <c r="A26" s="3"/>
      <c r="B26" s="3"/>
      <c r="C26" s="3"/>
      <c r="D26" s="3"/>
      <c r="E26" s="3"/>
      <c r="F26" s="3"/>
      <c r="G26" s="20"/>
      <c r="H26" s="3"/>
      <c r="I26" s="3"/>
      <c r="J26" s="6"/>
      <c r="K26" s="6"/>
      <c r="L26" s="6"/>
      <c r="M26" s="6"/>
      <c r="N26" s="3"/>
      <c r="O26" s="20"/>
      <c r="P26" s="6"/>
      <c r="Q26" s="6"/>
      <c r="R26" s="3"/>
      <c r="S26" s="6"/>
      <c r="T26" s="6"/>
      <c r="U26" s="6"/>
      <c r="V26" s="3"/>
    </row>
    <row r="27" spans="1:22" ht="15" customHeight="1" thickTop="1">
      <c r="A27" s="127" t="s">
        <v>10</v>
      </c>
      <c r="B27" s="128"/>
      <c r="C27" s="128"/>
      <c r="D27" s="128"/>
      <c r="E27" s="128"/>
      <c r="F27" s="129"/>
      <c r="G27" s="20"/>
      <c r="H27" s="151">
        <v>0.45</v>
      </c>
      <c r="I27" s="152"/>
      <c r="J27" s="153"/>
      <c r="K27" s="19"/>
      <c r="L27" s="151">
        <v>0.45</v>
      </c>
      <c r="M27" s="152"/>
      <c r="N27" s="153"/>
      <c r="O27" s="19"/>
      <c r="P27" s="151">
        <v>0.4</v>
      </c>
      <c r="Q27" s="152"/>
      <c r="R27" s="153"/>
      <c r="S27" s="8"/>
      <c r="T27" s="151">
        <v>0.35</v>
      </c>
      <c r="U27" s="152"/>
      <c r="V27" s="153"/>
    </row>
    <row r="28" spans="1:22" ht="15" customHeight="1">
      <c r="A28" s="130"/>
      <c r="B28" s="131"/>
      <c r="C28" s="131"/>
      <c r="D28" s="131"/>
      <c r="E28" s="131"/>
      <c r="F28" s="132"/>
      <c r="G28" s="20"/>
      <c r="H28" s="154"/>
      <c r="I28" s="155"/>
      <c r="J28" s="156"/>
      <c r="K28" s="19"/>
      <c r="L28" s="154"/>
      <c r="M28" s="155"/>
      <c r="N28" s="156"/>
      <c r="O28" s="19"/>
      <c r="P28" s="154"/>
      <c r="Q28" s="155"/>
      <c r="R28" s="156"/>
      <c r="S28" s="8"/>
      <c r="T28" s="154"/>
      <c r="U28" s="155"/>
      <c r="V28" s="156"/>
    </row>
    <row r="29" spans="1:22" ht="15" customHeight="1">
      <c r="A29" s="133"/>
      <c r="B29" s="134"/>
      <c r="C29" s="134"/>
      <c r="D29" s="134"/>
      <c r="E29" s="134"/>
      <c r="F29" s="135"/>
      <c r="G29" s="20"/>
      <c r="H29" s="157"/>
      <c r="I29" s="158"/>
      <c r="J29" s="159"/>
      <c r="K29" s="2"/>
      <c r="L29" s="166"/>
      <c r="M29" s="167"/>
      <c r="N29" s="168"/>
      <c r="O29" s="36"/>
      <c r="P29" s="157"/>
      <c r="Q29" s="158"/>
      <c r="R29" s="159"/>
      <c r="S29" s="8"/>
      <c r="T29" s="157"/>
      <c r="U29" s="158"/>
      <c r="V29" s="159"/>
    </row>
    <row r="30" spans="1:22" ht="15" customHeight="1" thickBot="1">
      <c r="A30" s="136"/>
      <c r="B30" s="137"/>
      <c r="C30" s="137"/>
      <c r="D30" s="137"/>
      <c r="E30" s="137"/>
      <c r="F30" s="138"/>
      <c r="G30" s="20"/>
      <c r="H30" s="160"/>
      <c r="I30" s="161"/>
      <c r="J30" s="162"/>
      <c r="K30" s="2"/>
      <c r="L30" s="169"/>
      <c r="M30" s="170"/>
      <c r="N30" s="171"/>
      <c r="O30" s="36"/>
      <c r="P30" s="160"/>
      <c r="Q30" s="161"/>
      <c r="R30" s="162"/>
      <c r="S30" s="8"/>
      <c r="T30" s="160"/>
      <c r="U30" s="161"/>
      <c r="V30" s="162"/>
    </row>
    <row r="31" spans="1:22" ht="15" customHeight="1" thickTop="1" thickBot="1">
      <c r="A31" s="3"/>
      <c r="B31" s="3"/>
      <c r="C31" s="3"/>
      <c r="D31" s="3"/>
      <c r="E31" s="3"/>
      <c r="F31" s="3"/>
      <c r="G31" s="20"/>
      <c r="H31" s="3"/>
      <c r="I31" s="3"/>
      <c r="J31" s="6"/>
      <c r="K31" s="6"/>
      <c r="L31" s="6"/>
      <c r="M31" s="6"/>
      <c r="N31" s="3"/>
      <c r="O31" s="20"/>
      <c r="P31" s="6"/>
      <c r="Q31" s="6"/>
      <c r="R31" s="3"/>
      <c r="S31" s="6"/>
      <c r="T31" s="6"/>
      <c r="U31" s="6"/>
      <c r="V31" s="3"/>
    </row>
    <row r="32" spans="1:22" ht="15" customHeight="1" thickTop="1">
      <c r="A32" s="150" t="s">
        <v>11</v>
      </c>
      <c r="B32" s="128"/>
      <c r="C32" s="128"/>
      <c r="D32" s="128"/>
      <c r="E32" s="128"/>
      <c r="F32" s="129"/>
      <c r="G32" s="20"/>
      <c r="H32" s="151">
        <v>0.35</v>
      </c>
      <c r="I32" s="152"/>
      <c r="J32" s="153"/>
      <c r="K32" s="19"/>
      <c r="L32" s="151">
        <v>0.3</v>
      </c>
      <c r="M32" s="152"/>
      <c r="N32" s="153"/>
      <c r="O32" s="19"/>
      <c r="P32" s="151">
        <v>0.25</v>
      </c>
      <c r="Q32" s="152"/>
      <c r="R32" s="153"/>
      <c r="S32" s="8"/>
      <c r="T32" s="151">
        <v>0.2</v>
      </c>
      <c r="U32" s="152"/>
      <c r="V32" s="153"/>
    </row>
    <row r="33" spans="1:22" ht="15" customHeight="1">
      <c r="A33" s="130"/>
      <c r="B33" s="131"/>
      <c r="C33" s="131"/>
      <c r="D33" s="131"/>
      <c r="E33" s="131"/>
      <c r="F33" s="132"/>
      <c r="G33" s="20"/>
      <c r="H33" s="154"/>
      <c r="I33" s="155"/>
      <c r="J33" s="156"/>
      <c r="K33" s="19"/>
      <c r="L33" s="154"/>
      <c r="M33" s="155"/>
      <c r="N33" s="156"/>
      <c r="O33" s="19"/>
      <c r="P33" s="154"/>
      <c r="Q33" s="155"/>
      <c r="R33" s="156"/>
      <c r="S33" s="8"/>
      <c r="T33" s="154"/>
      <c r="U33" s="155"/>
      <c r="V33" s="156"/>
    </row>
    <row r="34" spans="1:22" ht="15" customHeight="1">
      <c r="A34" s="133"/>
      <c r="B34" s="134"/>
      <c r="C34" s="134"/>
      <c r="D34" s="134"/>
      <c r="E34" s="134"/>
      <c r="F34" s="135"/>
      <c r="G34" s="20"/>
      <c r="H34" s="157"/>
      <c r="I34" s="158"/>
      <c r="J34" s="159"/>
      <c r="K34" s="2"/>
      <c r="L34" s="157"/>
      <c r="M34" s="158"/>
      <c r="N34" s="159"/>
      <c r="O34" s="2"/>
      <c r="P34" s="157"/>
      <c r="Q34" s="158"/>
      <c r="R34" s="159"/>
      <c r="S34" s="8"/>
      <c r="T34" s="157"/>
      <c r="U34" s="158"/>
      <c r="V34" s="159"/>
    </row>
    <row r="35" spans="1:22" ht="15" customHeight="1" thickBot="1">
      <c r="A35" s="136"/>
      <c r="B35" s="137"/>
      <c r="C35" s="137"/>
      <c r="D35" s="137"/>
      <c r="E35" s="137"/>
      <c r="F35" s="138"/>
      <c r="G35" s="20"/>
      <c r="H35" s="160"/>
      <c r="I35" s="161"/>
      <c r="J35" s="162"/>
      <c r="K35" s="2"/>
      <c r="L35" s="160"/>
      <c r="M35" s="161"/>
      <c r="N35" s="162"/>
      <c r="O35" s="2"/>
      <c r="P35" s="160"/>
      <c r="Q35" s="161"/>
      <c r="R35" s="162"/>
      <c r="S35" s="8"/>
      <c r="T35" s="160"/>
      <c r="U35" s="161"/>
      <c r="V35" s="162"/>
    </row>
    <row r="36" spans="1:22" ht="15" customHeight="1" thickTop="1" thickBot="1">
      <c r="A36" s="3"/>
      <c r="B36" s="3"/>
      <c r="C36" s="3"/>
      <c r="D36" s="3"/>
      <c r="E36" s="3"/>
      <c r="F36" s="3"/>
      <c r="G36" s="20"/>
      <c r="H36" s="20"/>
      <c r="I36" s="20"/>
      <c r="J36" s="21"/>
      <c r="K36" s="21"/>
      <c r="L36" s="21"/>
      <c r="M36" s="21"/>
      <c r="N36" s="21"/>
      <c r="O36" s="21"/>
      <c r="P36" s="21"/>
      <c r="Q36" s="21"/>
      <c r="R36" s="3"/>
      <c r="S36" s="21"/>
      <c r="T36" s="21"/>
      <c r="U36" s="21"/>
      <c r="V36" s="3"/>
    </row>
    <row r="37" spans="1:22" ht="15" customHeight="1">
      <c r="A37" s="87" t="s">
        <v>12</v>
      </c>
      <c r="B37" s="87"/>
      <c r="C37" s="87"/>
      <c r="D37" s="87"/>
      <c r="E37" s="87"/>
      <c r="F37" s="87"/>
      <c r="G37" s="22"/>
      <c r="H37" s="75">
        <f>TS7.4!H$47</f>
        <v>0.188</v>
      </c>
      <c r="I37" s="75"/>
      <c r="J37" s="75"/>
      <c r="K37" s="23"/>
      <c r="L37" s="75">
        <f>TS7.4!L$47</f>
        <v>0.25949999999999995</v>
      </c>
      <c r="M37" s="75"/>
      <c r="N37" s="75"/>
      <c r="O37" s="23"/>
      <c r="P37" s="75">
        <f>TS7.4!P$47</f>
        <v>0.35849999999999993</v>
      </c>
      <c r="Q37" s="75"/>
      <c r="R37" s="75"/>
      <c r="S37" s="24"/>
      <c r="T37" s="75">
        <f>TS7.4!T$47</f>
        <v>0.45750000000000002</v>
      </c>
      <c r="U37" s="75"/>
      <c r="V37" s="75"/>
    </row>
    <row r="38" spans="1:22" ht="15" customHeight="1">
      <c r="A38" s="88"/>
      <c r="B38" s="88"/>
      <c r="C38" s="88"/>
      <c r="D38" s="88"/>
      <c r="E38" s="88"/>
      <c r="F38" s="88"/>
      <c r="G38" s="22"/>
      <c r="H38" s="76"/>
      <c r="I38" s="76"/>
      <c r="J38" s="76"/>
      <c r="K38" s="23"/>
      <c r="L38" s="76"/>
      <c r="M38" s="76"/>
      <c r="N38" s="76"/>
      <c r="O38" s="23"/>
      <c r="P38" s="76"/>
      <c r="Q38" s="76"/>
      <c r="R38" s="76"/>
      <c r="S38" s="24"/>
      <c r="T38" s="76"/>
      <c r="U38" s="76"/>
      <c r="V38" s="76"/>
    </row>
    <row r="39" spans="1:22" ht="15" customHeight="1" thickBot="1">
      <c r="A39" s="89"/>
      <c r="B39" s="89"/>
      <c r="C39" s="89"/>
      <c r="D39" s="89"/>
      <c r="E39" s="89"/>
      <c r="F39" s="89"/>
      <c r="G39" s="22"/>
      <c r="H39" s="77"/>
      <c r="I39" s="77"/>
      <c r="J39" s="77"/>
      <c r="K39" s="25"/>
      <c r="L39" s="77"/>
      <c r="M39" s="77"/>
      <c r="N39" s="77"/>
      <c r="O39" s="25"/>
      <c r="P39" s="77"/>
      <c r="Q39" s="77"/>
      <c r="R39" s="77"/>
      <c r="S39" s="24"/>
      <c r="T39" s="77"/>
      <c r="U39" s="77"/>
      <c r="V39" s="77"/>
    </row>
    <row r="40" spans="1:22" ht="15" customHeight="1" thickBot="1">
      <c r="A40" s="3"/>
      <c r="B40" s="3"/>
      <c r="C40" s="3"/>
      <c r="D40" s="3"/>
      <c r="E40" s="3"/>
      <c r="F40" s="3"/>
      <c r="G40" s="3"/>
      <c r="H40" s="20"/>
      <c r="I40" s="20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3"/>
    </row>
    <row r="41" spans="1:22" ht="15" customHeight="1">
      <c r="A41" s="78" t="s">
        <v>54</v>
      </c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80"/>
    </row>
    <row r="42" spans="1:22" ht="15" customHeight="1">
      <c r="A42" s="8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3"/>
    </row>
    <row r="43" spans="1:22" ht="15" customHeight="1" thickBot="1">
      <c r="A43" s="84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6"/>
    </row>
    <row r="44" spans="1:22" ht="19.7" customHeight="1">
      <c r="H44" s="26"/>
      <c r="I44" s="26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</row>
    <row r="45" spans="1:22" ht="19.7" customHeight="1">
      <c r="H45" s="26"/>
      <c r="I45" s="26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2" ht="19.7" customHeight="1">
      <c r="H46" s="26"/>
      <c r="I46" s="26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</row>
    <row r="47" spans="1:22" ht="19.7" customHeight="1">
      <c r="H47" s="26"/>
      <c r="I47" s="26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</row>
    <row r="48" spans="1:22" ht="19.7" customHeight="1">
      <c r="H48" s="26"/>
      <c r="I48" s="26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</row>
    <row r="49" spans="8:21" ht="19.7" customHeight="1">
      <c r="H49" s="26"/>
      <c r="I49" s="26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0" spans="8:21" ht="19.7" customHeight="1">
      <c r="H50" s="26"/>
      <c r="I50" s="26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</row>
    <row r="51" spans="8:21" ht="19.7" customHeight="1">
      <c r="H51" s="26"/>
      <c r="I51" s="26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</row>
    <row r="52" spans="8:21" ht="19.7" customHeight="1">
      <c r="H52" s="26"/>
      <c r="I52" s="26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</row>
    <row r="53" spans="8:21" ht="19.7" customHeight="1">
      <c r="H53" s="26"/>
      <c r="I53" s="26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</row>
    <row r="54" spans="8:21" ht="19.7" customHeight="1">
      <c r="H54" s="26"/>
      <c r="I54" s="26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 spans="8:21" ht="19.7" customHeight="1">
      <c r="H55" s="26"/>
      <c r="I55" s="26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 spans="8:21" ht="19.7" customHeight="1">
      <c r="H56" s="26"/>
      <c r="I56" s="26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</row>
    <row r="57" spans="8:21" ht="19.7" customHeight="1"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</row>
    <row r="58" spans="8:21" ht="19.7" customHeight="1"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</row>
    <row r="59" spans="8:21" ht="19.7" customHeight="1"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</row>
    <row r="60" spans="8:21" ht="19.7" customHeight="1"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</row>
    <row r="61" spans="8:21" ht="19.7" customHeight="1"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</row>
    <row r="62" spans="8:21" ht="19.7" customHeight="1"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</row>
    <row r="63" spans="8:21" ht="19.7" customHeight="1"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</row>
    <row r="64" spans="8:21" ht="19.7" customHeight="1"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</row>
    <row r="65" spans="10:21" ht="19.7" customHeight="1"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</row>
    <row r="66" spans="10:21" ht="19.7" customHeight="1"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</row>
    <row r="67" spans="10:21" ht="19.7" customHeight="1"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</row>
    <row r="68" spans="10:21" ht="19.7" customHeight="1"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</row>
    <row r="69" spans="10:21" ht="19.7" customHeight="1"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</row>
    <row r="70" spans="10:21" ht="19.7" customHeight="1"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</row>
    <row r="71" spans="10:21" ht="19.7" customHeight="1"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</row>
    <row r="72" spans="10:21" ht="19.7" customHeight="1"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</row>
    <row r="73" spans="10:21" ht="19.7" customHeight="1"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</row>
    <row r="74" spans="10:21" ht="19.7" customHeight="1"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</row>
    <row r="75" spans="10:21" ht="19.7" customHeight="1"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</row>
    <row r="76" spans="10:21" ht="19.7" customHeight="1"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</row>
    <row r="77" spans="10:21" ht="19.7" customHeight="1"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</row>
    <row r="78" spans="10:21" ht="19.7" customHeight="1"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</row>
    <row r="79" spans="10:21" ht="19.7" customHeight="1"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</row>
    <row r="80" spans="10:21" ht="19.7" customHeight="1"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</row>
    <row r="81" spans="10:21" ht="19.7" customHeight="1"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</row>
    <row r="82" spans="10:21" ht="19.7" customHeight="1"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</row>
    <row r="83" spans="10:21" ht="19.7" customHeight="1"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</row>
    <row r="84" spans="10:21" ht="19.7" customHeight="1"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</row>
    <row r="85" spans="10:21" ht="19.7" customHeight="1"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</row>
    <row r="86" spans="10:21" ht="19.7" customHeight="1"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</row>
    <row r="87" spans="10:21" ht="19.7" customHeight="1"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</row>
    <row r="88" spans="10:21" ht="19.7" customHeight="1"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</row>
    <row r="89" spans="10:21" ht="19.7" customHeight="1"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</row>
    <row r="90" spans="10:21" ht="19.7" customHeight="1"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</row>
    <row r="91" spans="10:21" ht="19.7" customHeight="1"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</row>
    <row r="92" spans="10:21" ht="19.7" customHeight="1"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</row>
    <row r="93" spans="10:21" ht="19.7" customHeight="1"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</row>
    <row r="94" spans="10:21" ht="19.7" customHeight="1"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</row>
    <row r="95" spans="10:21" ht="19.7" customHeight="1"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</row>
    <row r="96" spans="10:21" ht="19.7" customHeight="1"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</row>
    <row r="97" spans="10:21" ht="19.7" customHeight="1"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</row>
    <row r="98" spans="10:21" ht="19.7" customHeight="1"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</row>
    <row r="99" spans="10:21" ht="19.7" customHeight="1"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</row>
    <row r="100" spans="10:21" ht="19.7" customHeight="1"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</row>
    <row r="101" spans="10:21" ht="19.7" customHeight="1"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</row>
    <row r="102" spans="10:21"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</row>
    <row r="103" spans="10:21"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</row>
    <row r="104" spans="10:21"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</row>
    <row r="105" spans="10:21"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</row>
    <row r="106" spans="10:21"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</row>
    <row r="107" spans="10:21"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</row>
    <row r="108" spans="10:21"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</row>
    <row r="109" spans="10:21"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</row>
    <row r="110" spans="10:21"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</row>
    <row r="111" spans="10:21"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</row>
    <row r="112" spans="10:21"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</row>
    <row r="113" spans="10:21"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</row>
    <row r="114" spans="10:21"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</row>
    <row r="115" spans="10:21"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</row>
    <row r="116" spans="10:21"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</row>
    <row r="117" spans="10:21"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</row>
    <row r="118" spans="10:21"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</row>
    <row r="119" spans="10:21"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</row>
    <row r="120" spans="10:21"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</row>
    <row r="121" spans="10:21"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</row>
    <row r="122" spans="10:21"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</row>
    <row r="123" spans="10:21"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</row>
    <row r="124" spans="10:21"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</row>
    <row r="125" spans="10:21"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</row>
    <row r="126" spans="10:21"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</row>
    <row r="127" spans="10:21"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</row>
    <row r="128" spans="10:21"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</row>
    <row r="129" spans="10:21"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</row>
    <row r="130" spans="10:21"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</row>
    <row r="131" spans="10:21"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</row>
    <row r="132" spans="10:21"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</row>
    <row r="133" spans="10:21"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</row>
    <row r="134" spans="10:21"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</row>
    <row r="135" spans="10:21"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</row>
    <row r="136" spans="10:21"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</row>
    <row r="137" spans="10:21"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</row>
    <row r="138" spans="10:21"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</row>
    <row r="139" spans="10:21"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</row>
    <row r="140" spans="10:21"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</row>
    <row r="141" spans="10:21"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</row>
    <row r="142" spans="10:21"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</row>
    <row r="143" spans="10:21"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</row>
    <row r="144" spans="10:21"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</row>
    <row r="145" spans="10:21"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</row>
    <row r="146" spans="10:21"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</row>
    <row r="147" spans="10:21"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</row>
    <row r="148" spans="10:21"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</row>
    <row r="149" spans="10:21"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</row>
    <row r="150" spans="10:21"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</row>
    <row r="151" spans="10:21"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</row>
    <row r="152" spans="10:21"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</row>
    <row r="153" spans="10:21"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</row>
    <row r="154" spans="10:21"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</row>
    <row r="155" spans="10:21"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</row>
    <row r="156" spans="10:21"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</row>
    <row r="157" spans="10:21"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</row>
    <row r="158" spans="10:21"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</row>
    <row r="159" spans="10:21"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</row>
    <row r="160" spans="10:21"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</row>
    <row r="161" spans="10:21"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</row>
    <row r="162" spans="10:21"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</row>
    <row r="163" spans="10:21"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</row>
    <row r="164" spans="10:21"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</row>
    <row r="165" spans="10:21"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</row>
    <row r="166" spans="10:21"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</row>
  </sheetData>
  <mergeCells count="37">
    <mergeCell ref="A23:F25"/>
    <mergeCell ref="A27:F30"/>
    <mergeCell ref="A32:F35"/>
    <mergeCell ref="T32:V35"/>
    <mergeCell ref="T23:V25"/>
    <mergeCell ref="T27:V30"/>
    <mergeCell ref="H32:J35"/>
    <mergeCell ref="L27:N30"/>
    <mergeCell ref="P23:R25"/>
    <mergeCell ref="H23:J25"/>
    <mergeCell ref="L23:N25"/>
    <mergeCell ref="H27:J30"/>
    <mergeCell ref="P32:R35"/>
    <mergeCell ref="L32:N35"/>
    <mergeCell ref="P27:R30"/>
    <mergeCell ref="A19:F21"/>
    <mergeCell ref="P19:R21"/>
    <mergeCell ref="A2:V4"/>
    <mergeCell ref="A9:F12"/>
    <mergeCell ref="T14:V17"/>
    <mergeCell ref="L14:N17"/>
    <mergeCell ref="A14:F17"/>
    <mergeCell ref="P14:R17"/>
    <mergeCell ref="T7:V12"/>
    <mergeCell ref="L7:N12"/>
    <mergeCell ref="H7:J12"/>
    <mergeCell ref="H19:J21"/>
    <mergeCell ref="T19:V21"/>
    <mergeCell ref="P7:R12"/>
    <mergeCell ref="H14:J17"/>
    <mergeCell ref="L19:N21"/>
    <mergeCell ref="P37:R39"/>
    <mergeCell ref="A41:V43"/>
    <mergeCell ref="H37:J39"/>
    <mergeCell ref="L37:N39"/>
    <mergeCell ref="T37:V39"/>
    <mergeCell ref="A37:F39"/>
  </mergeCells>
  <phoneticPr fontId="33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3"/>
  <sheetViews>
    <sheetView workbookViewId="0">
      <selection activeCell="E12" sqref="E12"/>
    </sheetView>
  </sheetViews>
  <sheetFormatPr baseColWidth="10" defaultRowHeight="12.75"/>
  <cols>
    <col min="1" max="3" width="25.85546875" customWidth="1"/>
  </cols>
  <sheetData>
    <row r="1" spans="1:3" ht="13.5" thickBot="1"/>
    <row r="2" spans="1:3" ht="13.5" thickTop="1">
      <c r="A2" s="219" t="s">
        <v>44</v>
      </c>
      <c r="B2" s="220"/>
      <c r="C2" s="221"/>
    </row>
    <row r="3" spans="1:3">
      <c r="A3" s="222"/>
      <c r="B3" s="223"/>
      <c r="C3" s="224"/>
    </row>
    <row r="4" spans="1:3" ht="13.5" thickBot="1">
      <c r="A4" s="225"/>
      <c r="B4" s="226"/>
      <c r="C4" s="227"/>
    </row>
    <row r="5" spans="1:3" ht="14.25" thickTop="1" thickBot="1"/>
    <row r="6" spans="1:3" ht="30" customHeight="1" thickTop="1" thickBot="1">
      <c r="A6" s="217" t="s">
        <v>0</v>
      </c>
      <c r="B6" s="218" t="s">
        <v>37</v>
      </c>
      <c r="C6" s="218"/>
    </row>
    <row r="7" spans="1:3" ht="14.25" thickTop="1" thickBot="1">
      <c r="A7" s="217"/>
      <c r="B7" s="71" t="s">
        <v>35</v>
      </c>
      <c r="C7" s="71" t="s">
        <v>36</v>
      </c>
    </row>
    <row r="8" spans="1:3" ht="13.5" thickTop="1">
      <c r="A8" s="53">
        <v>0</v>
      </c>
      <c r="B8" s="54">
        <v>0</v>
      </c>
      <c r="C8" s="55">
        <f>0</f>
        <v>0</v>
      </c>
    </row>
    <row r="9" spans="1:3">
      <c r="A9" s="53">
        <f>A8+0.01</f>
        <v>0.01</v>
      </c>
      <c r="B9" s="54">
        <f>B8+(B$98-B$8)/90</f>
        <v>5.5555555555555558E-3</v>
      </c>
      <c r="C9" s="55">
        <f t="shared" ref="C9:C40" si="0">B$112*A9^2+(1-B$112)*A9^30</f>
        <v>6.0000000000000002E-5</v>
      </c>
    </row>
    <row r="10" spans="1:3">
      <c r="A10" s="53">
        <f t="shared" ref="A10:A73" si="1">A9+0.01</f>
        <v>0.02</v>
      </c>
      <c r="B10" s="54">
        <f t="shared" ref="B10:B73" si="2">B9+(B$98-B$8)/90</f>
        <v>1.1111111111111112E-2</v>
      </c>
      <c r="C10" s="55">
        <f t="shared" si="0"/>
        <v>2.4000000000000001E-4</v>
      </c>
    </row>
    <row r="11" spans="1:3">
      <c r="A11" s="53">
        <f t="shared" si="1"/>
        <v>0.03</v>
      </c>
      <c r="B11" s="54">
        <f t="shared" si="2"/>
        <v>1.6666666666666666E-2</v>
      </c>
      <c r="C11" s="55">
        <f t="shared" si="0"/>
        <v>5.4000000000000001E-4</v>
      </c>
    </row>
    <row r="12" spans="1:3">
      <c r="A12" s="53">
        <f t="shared" si="1"/>
        <v>0.04</v>
      </c>
      <c r="B12" s="54">
        <f t="shared" si="2"/>
        <v>2.2222222222222223E-2</v>
      </c>
      <c r="C12" s="55">
        <f t="shared" si="0"/>
        <v>9.6000000000000002E-4</v>
      </c>
    </row>
    <row r="13" spans="1:3">
      <c r="A13" s="53">
        <f t="shared" si="1"/>
        <v>0.05</v>
      </c>
      <c r="B13" s="54">
        <f t="shared" si="2"/>
        <v>2.777777777777778E-2</v>
      </c>
      <c r="C13" s="55">
        <f t="shared" si="0"/>
        <v>1.5000000000000002E-3</v>
      </c>
    </row>
    <row r="14" spans="1:3">
      <c r="A14" s="53">
        <f t="shared" si="1"/>
        <v>6.0000000000000005E-2</v>
      </c>
      <c r="B14" s="54">
        <f t="shared" si="2"/>
        <v>3.3333333333333333E-2</v>
      </c>
      <c r="C14" s="55">
        <f t="shared" si="0"/>
        <v>2.1600000000000005E-3</v>
      </c>
    </row>
    <row r="15" spans="1:3">
      <c r="A15" s="53">
        <f t="shared" si="1"/>
        <v>7.0000000000000007E-2</v>
      </c>
      <c r="B15" s="54">
        <f t="shared" si="2"/>
        <v>3.888888888888889E-2</v>
      </c>
      <c r="C15" s="55">
        <f t="shared" si="0"/>
        <v>2.9400000000000003E-3</v>
      </c>
    </row>
    <row r="16" spans="1:3">
      <c r="A16" s="53">
        <f t="shared" si="1"/>
        <v>0.08</v>
      </c>
      <c r="B16" s="54">
        <f t="shared" si="2"/>
        <v>4.4444444444444446E-2</v>
      </c>
      <c r="C16" s="55">
        <f t="shared" si="0"/>
        <v>3.8400000000000001E-3</v>
      </c>
    </row>
    <row r="17" spans="1:3">
      <c r="A17" s="53">
        <f t="shared" si="1"/>
        <v>0.09</v>
      </c>
      <c r="B17" s="54">
        <f t="shared" si="2"/>
        <v>0.05</v>
      </c>
      <c r="C17" s="55">
        <f t="shared" si="0"/>
        <v>4.8599999999999997E-3</v>
      </c>
    </row>
    <row r="18" spans="1:3">
      <c r="A18" s="53">
        <f t="shared" si="1"/>
        <v>9.9999999999999992E-2</v>
      </c>
      <c r="B18" s="54">
        <f t="shared" si="2"/>
        <v>5.5555555555555559E-2</v>
      </c>
      <c r="C18" s="55">
        <f t="shared" si="0"/>
        <v>5.9999999999999993E-3</v>
      </c>
    </row>
    <row r="19" spans="1:3">
      <c r="A19" s="53">
        <f t="shared" si="1"/>
        <v>0.10999999999999999</v>
      </c>
      <c r="B19" s="54">
        <f t="shared" si="2"/>
        <v>6.1111111111111116E-2</v>
      </c>
      <c r="C19" s="55">
        <f t="shared" si="0"/>
        <v>7.2599999999999982E-3</v>
      </c>
    </row>
    <row r="20" spans="1:3">
      <c r="A20" s="53">
        <f t="shared" si="1"/>
        <v>0.11999999999999998</v>
      </c>
      <c r="B20" s="54">
        <f t="shared" si="2"/>
        <v>6.6666666666666666E-2</v>
      </c>
      <c r="C20" s="55">
        <f t="shared" si="0"/>
        <v>8.6399999999999966E-3</v>
      </c>
    </row>
    <row r="21" spans="1:3">
      <c r="A21" s="53">
        <f t="shared" si="1"/>
        <v>0.12999999999999998</v>
      </c>
      <c r="B21" s="54">
        <f t="shared" si="2"/>
        <v>7.2222222222222215E-2</v>
      </c>
      <c r="C21" s="55">
        <f t="shared" si="0"/>
        <v>1.0139999999999996E-2</v>
      </c>
    </row>
    <row r="22" spans="1:3">
      <c r="A22" s="53">
        <f t="shared" si="1"/>
        <v>0.13999999999999999</v>
      </c>
      <c r="B22" s="54">
        <f t="shared" si="2"/>
        <v>7.7777777777777765E-2</v>
      </c>
      <c r="C22" s="55">
        <f t="shared" si="0"/>
        <v>1.1759999999999998E-2</v>
      </c>
    </row>
    <row r="23" spans="1:3">
      <c r="A23" s="53">
        <f t="shared" si="1"/>
        <v>0.15</v>
      </c>
      <c r="B23" s="54">
        <f t="shared" si="2"/>
        <v>8.3333333333333315E-2</v>
      </c>
      <c r="C23" s="55">
        <f t="shared" si="0"/>
        <v>1.35E-2</v>
      </c>
    </row>
    <row r="24" spans="1:3">
      <c r="A24" s="53">
        <f t="shared" si="1"/>
        <v>0.16</v>
      </c>
      <c r="B24" s="54">
        <f t="shared" si="2"/>
        <v>8.8888888888888865E-2</v>
      </c>
      <c r="C24" s="55">
        <f t="shared" si="0"/>
        <v>1.536E-2</v>
      </c>
    </row>
    <row r="25" spans="1:3">
      <c r="A25" s="53">
        <f t="shared" si="1"/>
        <v>0.17</v>
      </c>
      <c r="B25" s="54">
        <f t="shared" si="2"/>
        <v>9.4444444444444414E-2</v>
      </c>
      <c r="C25" s="55">
        <f t="shared" si="0"/>
        <v>1.7340000000000001E-2</v>
      </c>
    </row>
    <row r="26" spans="1:3">
      <c r="A26" s="53">
        <f t="shared" si="1"/>
        <v>0.18000000000000002</v>
      </c>
      <c r="B26" s="54">
        <f t="shared" si="2"/>
        <v>9.9999999999999964E-2</v>
      </c>
      <c r="C26" s="55">
        <f t="shared" si="0"/>
        <v>1.9440000000000002E-2</v>
      </c>
    </row>
    <row r="27" spans="1:3">
      <c r="A27" s="53">
        <f t="shared" si="1"/>
        <v>0.19000000000000003</v>
      </c>
      <c r="B27" s="54">
        <f t="shared" si="2"/>
        <v>0.10555555555555551</v>
      </c>
      <c r="C27" s="55">
        <f t="shared" si="0"/>
        <v>2.1660000000000009E-2</v>
      </c>
    </row>
    <row r="28" spans="1:3">
      <c r="A28" s="53">
        <f t="shared" si="1"/>
        <v>0.20000000000000004</v>
      </c>
      <c r="B28" s="54">
        <f t="shared" si="2"/>
        <v>0.11111111111111106</v>
      </c>
      <c r="C28" s="55">
        <f t="shared" si="0"/>
        <v>2.4000000000000007E-2</v>
      </c>
    </row>
    <row r="29" spans="1:3">
      <c r="A29" s="53">
        <f t="shared" si="1"/>
        <v>0.21000000000000005</v>
      </c>
      <c r="B29" s="54">
        <f t="shared" si="2"/>
        <v>0.11666666666666661</v>
      </c>
      <c r="C29" s="55">
        <f t="shared" si="0"/>
        <v>2.6460000000000011E-2</v>
      </c>
    </row>
    <row r="30" spans="1:3">
      <c r="A30" s="53">
        <f t="shared" si="1"/>
        <v>0.22000000000000006</v>
      </c>
      <c r="B30" s="54">
        <f t="shared" si="2"/>
        <v>0.12222222222222216</v>
      </c>
      <c r="C30" s="55">
        <f t="shared" si="0"/>
        <v>2.9040000000000014E-2</v>
      </c>
    </row>
    <row r="31" spans="1:3">
      <c r="A31" s="53">
        <f t="shared" si="1"/>
        <v>0.23000000000000007</v>
      </c>
      <c r="B31" s="54">
        <f t="shared" si="2"/>
        <v>0.12777777777777771</v>
      </c>
      <c r="C31" s="55">
        <f t="shared" si="0"/>
        <v>3.1740000000000018E-2</v>
      </c>
    </row>
    <row r="32" spans="1:3">
      <c r="A32" s="53">
        <f t="shared" si="1"/>
        <v>0.24000000000000007</v>
      </c>
      <c r="B32" s="54">
        <f t="shared" si="2"/>
        <v>0.13333333333333328</v>
      </c>
      <c r="C32" s="55">
        <f t="shared" si="0"/>
        <v>3.4560000000000021E-2</v>
      </c>
    </row>
    <row r="33" spans="1:3">
      <c r="A33" s="53">
        <f t="shared" si="1"/>
        <v>0.25000000000000006</v>
      </c>
      <c r="B33" s="54">
        <f t="shared" si="2"/>
        <v>0.13888888888888884</v>
      </c>
      <c r="C33" s="55">
        <f t="shared" si="0"/>
        <v>3.7500000000000012E-2</v>
      </c>
    </row>
    <row r="34" spans="1:3">
      <c r="A34" s="53">
        <f t="shared" si="1"/>
        <v>0.26000000000000006</v>
      </c>
      <c r="B34" s="54">
        <f t="shared" si="2"/>
        <v>0.1444444444444444</v>
      </c>
      <c r="C34" s="55">
        <f t="shared" si="0"/>
        <v>4.056000000000002E-2</v>
      </c>
    </row>
    <row r="35" spans="1:3">
      <c r="A35" s="53">
        <f t="shared" si="1"/>
        <v>0.27000000000000007</v>
      </c>
      <c r="B35" s="54">
        <f t="shared" si="2"/>
        <v>0.14999999999999997</v>
      </c>
      <c r="C35" s="55">
        <f t="shared" si="0"/>
        <v>4.3740000000000029E-2</v>
      </c>
    </row>
    <row r="36" spans="1:3">
      <c r="A36" s="53">
        <f t="shared" si="1"/>
        <v>0.28000000000000008</v>
      </c>
      <c r="B36" s="54">
        <f t="shared" si="2"/>
        <v>0.15555555555555553</v>
      </c>
      <c r="C36" s="55">
        <f t="shared" si="0"/>
        <v>4.7040000000000026E-2</v>
      </c>
    </row>
    <row r="37" spans="1:3">
      <c r="A37" s="53">
        <f t="shared" si="1"/>
        <v>0.29000000000000009</v>
      </c>
      <c r="B37" s="54">
        <f t="shared" si="2"/>
        <v>0.16111111111111109</v>
      </c>
      <c r="C37" s="55">
        <f t="shared" si="0"/>
        <v>5.0460000000000053E-2</v>
      </c>
    </row>
    <row r="38" spans="1:3">
      <c r="A38" s="53">
        <f t="shared" si="1"/>
        <v>0.3000000000000001</v>
      </c>
      <c r="B38" s="54">
        <f t="shared" si="2"/>
        <v>0.16666666666666666</v>
      </c>
      <c r="C38" s="55">
        <f t="shared" si="0"/>
        <v>5.4000000000000124E-2</v>
      </c>
    </row>
    <row r="39" spans="1:3">
      <c r="A39" s="53">
        <f t="shared" si="1"/>
        <v>0.31000000000000011</v>
      </c>
      <c r="B39" s="54">
        <f t="shared" si="2"/>
        <v>0.17222222222222222</v>
      </c>
      <c r="C39" s="55">
        <f t="shared" si="0"/>
        <v>5.7660000000000267E-2</v>
      </c>
    </row>
    <row r="40" spans="1:3">
      <c r="A40" s="53">
        <f t="shared" si="1"/>
        <v>0.32000000000000012</v>
      </c>
      <c r="B40" s="54">
        <f t="shared" si="2"/>
        <v>0.17777777777777778</v>
      </c>
      <c r="C40" s="55">
        <f t="shared" si="0"/>
        <v>6.1440000000000612E-2</v>
      </c>
    </row>
    <row r="41" spans="1:3">
      <c r="A41" s="53">
        <f t="shared" si="1"/>
        <v>0.33000000000000013</v>
      </c>
      <c r="B41" s="54">
        <f t="shared" si="2"/>
        <v>0.18333333333333335</v>
      </c>
      <c r="C41" s="55">
        <f t="shared" ref="C41:C72" si="3">B$112*A41^2+(1-B$112)*A41^30</f>
        <v>6.5340000000001494E-2</v>
      </c>
    </row>
    <row r="42" spans="1:3">
      <c r="A42" s="53">
        <f t="shared" si="1"/>
        <v>0.34000000000000014</v>
      </c>
      <c r="B42" s="54">
        <f t="shared" si="2"/>
        <v>0.18888888888888891</v>
      </c>
      <c r="C42" s="55">
        <f t="shared" si="3"/>
        <v>6.9360000000003572E-2</v>
      </c>
    </row>
    <row r="43" spans="1:3">
      <c r="A43" s="53">
        <f t="shared" si="1"/>
        <v>0.35000000000000014</v>
      </c>
      <c r="B43" s="54">
        <f t="shared" si="2"/>
        <v>0.19444444444444448</v>
      </c>
      <c r="C43" s="55">
        <f t="shared" si="3"/>
        <v>7.3500000000008447E-2</v>
      </c>
    </row>
    <row r="44" spans="1:3">
      <c r="A44" s="53">
        <f t="shared" si="1"/>
        <v>0.36000000000000015</v>
      </c>
      <c r="B44" s="54">
        <f t="shared" si="2"/>
        <v>0.20000000000000004</v>
      </c>
      <c r="C44" s="55">
        <f t="shared" si="3"/>
        <v>7.7760000000019619E-2</v>
      </c>
    </row>
    <row r="45" spans="1:3">
      <c r="A45" s="53">
        <f t="shared" si="1"/>
        <v>0.37000000000000016</v>
      </c>
      <c r="B45" s="54">
        <f t="shared" si="2"/>
        <v>0.2055555555555556</v>
      </c>
      <c r="C45" s="55">
        <f t="shared" si="3"/>
        <v>8.2140000000044552E-2</v>
      </c>
    </row>
    <row r="46" spans="1:3">
      <c r="A46" s="53">
        <f t="shared" si="1"/>
        <v>0.38000000000000017</v>
      </c>
      <c r="B46" s="54">
        <f t="shared" si="2"/>
        <v>0.21111111111111117</v>
      </c>
      <c r="C46" s="55">
        <f t="shared" si="3"/>
        <v>8.6640000000099068E-2</v>
      </c>
    </row>
    <row r="47" spans="1:3">
      <c r="A47" s="53">
        <f t="shared" si="1"/>
        <v>0.39000000000000018</v>
      </c>
      <c r="B47" s="54">
        <f t="shared" si="2"/>
        <v>0.21666666666666673</v>
      </c>
      <c r="C47" s="55">
        <f t="shared" si="3"/>
        <v>9.1260000000215863E-2</v>
      </c>
    </row>
    <row r="48" spans="1:3">
      <c r="A48" s="53">
        <f t="shared" si="1"/>
        <v>0.40000000000000019</v>
      </c>
      <c r="B48" s="54">
        <f t="shared" si="2"/>
        <v>0.22222222222222229</v>
      </c>
      <c r="C48" s="55">
        <f t="shared" si="3"/>
        <v>9.6000000000461258E-2</v>
      </c>
    </row>
    <row r="49" spans="1:3">
      <c r="A49" s="53">
        <f t="shared" si="1"/>
        <v>0.4100000000000002</v>
      </c>
      <c r="B49" s="54">
        <f t="shared" si="2"/>
        <v>0.22777777777777786</v>
      </c>
      <c r="C49" s="55">
        <f t="shared" si="3"/>
        <v>0.10086000000096744</v>
      </c>
    </row>
    <row r="50" spans="1:3">
      <c r="A50" s="53">
        <f t="shared" si="1"/>
        <v>0.42000000000000021</v>
      </c>
      <c r="B50" s="54">
        <f t="shared" si="2"/>
        <v>0.23333333333333342</v>
      </c>
      <c r="C50" s="55">
        <f t="shared" si="3"/>
        <v>0.10584000000199324</v>
      </c>
    </row>
    <row r="51" spans="1:3">
      <c r="A51" s="53">
        <f t="shared" si="1"/>
        <v>0.43000000000000022</v>
      </c>
      <c r="B51" s="54">
        <f t="shared" si="2"/>
        <v>0.23888888888888898</v>
      </c>
      <c r="C51" s="55">
        <f t="shared" si="3"/>
        <v>0.11094000000403761</v>
      </c>
    </row>
    <row r="52" spans="1:3">
      <c r="A52" s="53">
        <f t="shared" si="1"/>
        <v>0.44000000000000022</v>
      </c>
      <c r="B52" s="54">
        <f t="shared" si="2"/>
        <v>0.24444444444444455</v>
      </c>
      <c r="C52" s="55">
        <f t="shared" si="3"/>
        <v>0.11616000000804723</v>
      </c>
    </row>
    <row r="53" spans="1:3">
      <c r="A53" s="53">
        <f t="shared" si="1"/>
        <v>0.45000000000000023</v>
      </c>
      <c r="B53" s="54">
        <f t="shared" si="2"/>
        <v>0.25000000000000011</v>
      </c>
      <c r="C53" s="55">
        <f t="shared" si="3"/>
        <v>0.12150000001579206</v>
      </c>
    </row>
    <row r="54" spans="1:3">
      <c r="A54" s="53">
        <f t="shared" si="1"/>
        <v>0.46000000000000024</v>
      </c>
      <c r="B54" s="54">
        <f t="shared" si="2"/>
        <v>0.25555555555555565</v>
      </c>
      <c r="C54" s="55">
        <f t="shared" si="3"/>
        <v>0.12696000003053493</v>
      </c>
    </row>
    <row r="55" spans="1:3">
      <c r="A55" s="53">
        <f t="shared" si="1"/>
        <v>0.47000000000000025</v>
      </c>
      <c r="B55" s="54">
        <f t="shared" si="2"/>
        <v>0.26111111111111118</v>
      </c>
      <c r="C55" s="55">
        <f t="shared" si="3"/>
        <v>0.13254000005820987</v>
      </c>
    </row>
    <row r="56" spans="1:3">
      <c r="A56" s="53">
        <f t="shared" si="1"/>
        <v>0.48000000000000026</v>
      </c>
      <c r="B56" s="54">
        <f t="shared" si="2"/>
        <v>0.26666666666666672</v>
      </c>
      <c r="C56" s="55">
        <f t="shared" si="3"/>
        <v>0.13824000010947066</v>
      </c>
    </row>
    <row r="57" spans="1:3">
      <c r="A57" s="53">
        <f t="shared" si="1"/>
        <v>0.49000000000000027</v>
      </c>
      <c r="B57" s="54">
        <f t="shared" si="2"/>
        <v>0.27222222222222225</v>
      </c>
      <c r="C57" s="55">
        <f t="shared" si="3"/>
        <v>0.14406000020320892</v>
      </c>
    </row>
    <row r="58" spans="1:3">
      <c r="A58" s="53">
        <f t="shared" si="1"/>
        <v>0.50000000000000022</v>
      </c>
      <c r="B58" s="54">
        <f t="shared" si="2"/>
        <v>0.27777777777777779</v>
      </c>
      <c r="C58" s="55">
        <f t="shared" si="3"/>
        <v>0.15000000037252917</v>
      </c>
    </row>
    <row r="59" spans="1:3">
      <c r="A59" s="53">
        <f t="shared" si="1"/>
        <v>0.51000000000000023</v>
      </c>
      <c r="B59" s="54">
        <f t="shared" si="2"/>
        <v>0.28333333333333333</v>
      </c>
      <c r="C59" s="55">
        <f t="shared" si="3"/>
        <v>0.1560600006747849</v>
      </c>
    </row>
    <row r="60" spans="1:3">
      <c r="A60" s="53">
        <f t="shared" si="1"/>
        <v>0.52000000000000024</v>
      </c>
      <c r="B60" s="54">
        <f t="shared" si="2"/>
        <v>0.28888888888888886</v>
      </c>
      <c r="C60" s="55">
        <f t="shared" si="3"/>
        <v>0.16224000120825985</v>
      </c>
    </row>
    <row r="61" spans="1:3">
      <c r="A61" s="53">
        <f t="shared" si="1"/>
        <v>0.53000000000000025</v>
      </c>
      <c r="B61" s="54">
        <f t="shared" si="2"/>
        <v>0.2944444444444444</v>
      </c>
      <c r="C61" s="55">
        <f t="shared" si="3"/>
        <v>0.16854000213961737</v>
      </c>
    </row>
    <row r="62" spans="1:3">
      <c r="A62" s="53">
        <f t="shared" si="1"/>
        <v>0.54000000000000026</v>
      </c>
      <c r="B62" s="54">
        <f t="shared" si="2"/>
        <v>0.29999999999999993</v>
      </c>
      <c r="C62" s="55">
        <f t="shared" si="3"/>
        <v>0.17496000374863199</v>
      </c>
    </row>
    <row r="63" spans="1:3">
      <c r="A63" s="53">
        <f t="shared" si="1"/>
        <v>0.55000000000000027</v>
      </c>
      <c r="B63" s="54">
        <f t="shared" si="2"/>
        <v>0.30555555555555547</v>
      </c>
      <c r="C63" s="55">
        <f t="shared" si="3"/>
        <v>0.18150000650040907</v>
      </c>
    </row>
    <row r="64" spans="1:3">
      <c r="A64" s="53">
        <f t="shared" si="1"/>
        <v>0.56000000000000028</v>
      </c>
      <c r="B64" s="54">
        <f t="shared" si="2"/>
        <v>0.31111111111111101</v>
      </c>
      <c r="C64" s="55">
        <f t="shared" si="3"/>
        <v>0.18816001116094092</v>
      </c>
    </row>
    <row r="65" spans="1:3">
      <c r="A65" s="53">
        <f t="shared" si="1"/>
        <v>0.57000000000000028</v>
      </c>
      <c r="B65" s="54">
        <f t="shared" si="2"/>
        <v>0.31666666666666654</v>
      </c>
      <c r="C65" s="55">
        <f t="shared" si="3"/>
        <v>0.19494001898041333</v>
      </c>
    </row>
    <row r="66" spans="1:3">
      <c r="A66" s="53">
        <f t="shared" si="1"/>
        <v>0.58000000000000029</v>
      </c>
      <c r="B66" s="54">
        <f t="shared" si="2"/>
        <v>0.32222222222222208</v>
      </c>
      <c r="C66" s="55">
        <f t="shared" si="3"/>
        <v>0.20184003198157158</v>
      </c>
    </row>
    <row r="67" spans="1:3">
      <c r="A67" s="53">
        <f t="shared" si="1"/>
        <v>0.5900000000000003</v>
      </c>
      <c r="B67" s="54">
        <f t="shared" si="2"/>
        <v>0.32777777777777761</v>
      </c>
      <c r="C67" s="55">
        <f t="shared" si="3"/>
        <v>0.20886005340972505</v>
      </c>
    </row>
    <row r="68" spans="1:3">
      <c r="A68" s="53">
        <f t="shared" si="1"/>
        <v>0.60000000000000031</v>
      </c>
      <c r="B68" s="54">
        <f t="shared" si="2"/>
        <v>0.33333333333333315</v>
      </c>
      <c r="C68" s="55">
        <f t="shared" si="3"/>
        <v>0.21600008842956811</v>
      </c>
    </row>
    <row r="69" spans="1:3">
      <c r="A69" s="53">
        <f t="shared" si="1"/>
        <v>0.61000000000000032</v>
      </c>
      <c r="B69" s="54">
        <f t="shared" si="2"/>
        <v>0.33888888888888868</v>
      </c>
      <c r="C69" s="55">
        <f t="shared" si="3"/>
        <v>0.22326014519613041</v>
      </c>
    </row>
    <row r="70" spans="1:3">
      <c r="A70" s="53">
        <f t="shared" si="1"/>
        <v>0.62000000000000033</v>
      </c>
      <c r="B70" s="54">
        <f t="shared" si="2"/>
        <v>0.34444444444444422</v>
      </c>
      <c r="C70" s="55">
        <f t="shared" si="3"/>
        <v>0.23064023648885398</v>
      </c>
    </row>
    <row r="71" spans="1:3">
      <c r="A71" s="53">
        <f t="shared" si="1"/>
        <v>0.63000000000000034</v>
      </c>
      <c r="B71" s="54">
        <f t="shared" si="2"/>
        <v>0.34999999999999976</v>
      </c>
      <c r="C71" s="55">
        <f t="shared" si="3"/>
        <v>0.23814038218749692</v>
      </c>
    </row>
    <row r="72" spans="1:3">
      <c r="A72" s="53">
        <f t="shared" si="1"/>
        <v>0.64000000000000035</v>
      </c>
      <c r="B72" s="54">
        <f t="shared" si="2"/>
        <v>0.35555555555555529</v>
      </c>
      <c r="C72" s="55">
        <f t="shared" si="3"/>
        <v>0.24576061299821661</v>
      </c>
    </row>
    <row r="73" spans="1:3">
      <c r="A73" s="53">
        <f t="shared" si="1"/>
        <v>0.65000000000000036</v>
      </c>
      <c r="B73" s="54">
        <f t="shared" si="2"/>
        <v>0.36111111111111083</v>
      </c>
      <c r="C73" s="55">
        <f t="shared" ref="C73:C104" si="4">B$112*A73^2+(1-B$112)*A73^30</f>
        <v>0.25350097602443561</v>
      </c>
    </row>
    <row r="74" spans="1:3">
      <c r="A74" s="53">
        <f t="shared" ref="A74:A108" si="5">A73+0.01</f>
        <v>0.66000000000000036</v>
      </c>
      <c r="B74" s="54">
        <f t="shared" ref="B74:B97" si="6">B73+(B$98-B$8)/90</f>
        <v>0.36666666666666636</v>
      </c>
      <c r="C74" s="55">
        <f t="shared" si="4"/>
        <v>0.26136154304310283</v>
      </c>
    </row>
    <row r="75" spans="1:3">
      <c r="A75" s="53">
        <f t="shared" si="5"/>
        <v>0.67000000000000037</v>
      </c>
      <c r="B75" s="54">
        <f t="shared" si="6"/>
        <v>0.3722222222222219</v>
      </c>
      <c r="C75" s="55">
        <f t="shared" si="4"/>
        <v>0.26934242272473002</v>
      </c>
    </row>
    <row r="76" spans="1:3">
      <c r="A76" s="53">
        <f t="shared" si="5"/>
        <v>0.68000000000000038</v>
      </c>
      <c r="B76" s="54">
        <f t="shared" si="6"/>
        <v>0.37777777777777743</v>
      </c>
      <c r="C76" s="55">
        <f t="shared" si="4"/>
        <v>0.27744377856913333</v>
      </c>
    </row>
    <row r="77" spans="1:3">
      <c r="A77" s="53">
        <f t="shared" si="5"/>
        <v>0.69000000000000039</v>
      </c>
      <c r="B77" s="54">
        <f t="shared" si="6"/>
        <v>0.38333333333333297</v>
      </c>
      <c r="C77" s="55">
        <f t="shared" si="4"/>
        <v>0.28566585507838355</v>
      </c>
    </row>
    <row r="78" spans="1:3">
      <c r="A78" s="53">
        <f t="shared" si="5"/>
        <v>0.7000000000000004</v>
      </c>
      <c r="B78" s="54">
        <f t="shared" si="6"/>
        <v>0.38888888888888851</v>
      </c>
      <c r="C78" s="55">
        <f t="shared" si="4"/>
        <v>0.2940090157361166</v>
      </c>
    </row>
    <row r="79" spans="1:3">
      <c r="A79" s="53">
        <f t="shared" si="5"/>
        <v>0.71000000000000041</v>
      </c>
      <c r="B79" s="54">
        <f t="shared" si="6"/>
        <v>0.39444444444444404</v>
      </c>
      <c r="C79" s="55">
        <f t="shared" si="4"/>
        <v>0.3024737978192969</v>
      </c>
    </row>
    <row r="80" spans="1:3">
      <c r="A80" s="53">
        <f t="shared" si="5"/>
        <v>0.72000000000000042</v>
      </c>
      <c r="B80" s="54">
        <f t="shared" si="6"/>
        <v>0.39999999999999958</v>
      </c>
      <c r="C80" s="55">
        <f t="shared" si="4"/>
        <v>0.31106099108485658</v>
      </c>
    </row>
    <row r="81" spans="1:3">
      <c r="A81" s="53">
        <f t="shared" si="5"/>
        <v>0.73000000000000043</v>
      </c>
      <c r="B81" s="54">
        <f t="shared" si="6"/>
        <v>0.40555555555555511</v>
      </c>
      <c r="C81" s="55">
        <f t="shared" si="4"/>
        <v>0.31977175015098974</v>
      </c>
    </row>
    <row r="82" spans="1:3">
      <c r="A82" s="53">
        <f t="shared" si="5"/>
        <v>0.74000000000000044</v>
      </c>
      <c r="B82" s="54">
        <f t="shared" si="6"/>
        <v>0.41111111111111065</v>
      </c>
      <c r="C82" s="55">
        <f t="shared" si="4"/>
        <v>0.32860775420102223</v>
      </c>
    </row>
    <row r="83" spans="1:3">
      <c r="A83" s="53">
        <f t="shared" si="5"/>
        <v>0.75000000000000044</v>
      </c>
      <c r="B83" s="54">
        <f t="shared" si="6"/>
        <v>0.41666666666666619</v>
      </c>
      <c r="C83" s="55">
        <f t="shared" si="4"/>
        <v>0.33757143283606844</v>
      </c>
    </row>
    <row r="84" spans="1:3">
      <c r="A84" s="53">
        <f t="shared" si="5"/>
        <v>0.76000000000000045</v>
      </c>
      <c r="B84" s="54">
        <f t="shared" si="6"/>
        <v>0.42222222222222172</v>
      </c>
      <c r="C84" s="55">
        <f t="shared" si="4"/>
        <v>0.34666628396794746</v>
      </c>
    </row>
    <row r="85" spans="1:3">
      <c r="A85" s="53">
        <f t="shared" si="5"/>
        <v>0.77000000000000046</v>
      </c>
      <c r="B85" s="54">
        <f t="shared" si="6"/>
        <v>0.42777777777777726</v>
      </c>
      <c r="C85" s="55">
        <f t="shared" si="4"/>
        <v>0.35589731920624351</v>
      </c>
    </row>
    <row r="86" spans="1:3">
      <c r="A86" s="53">
        <f t="shared" si="5"/>
        <v>0.78000000000000047</v>
      </c>
      <c r="B86" s="54">
        <f t="shared" si="6"/>
        <v>0.43333333333333279</v>
      </c>
      <c r="C86" s="55">
        <f t="shared" si="4"/>
        <v>0.36527168508263758</v>
      </c>
    </row>
    <row r="87" spans="1:3">
      <c r="A87" s="53">
        <f t="shared" si="5"/>
        <v>0.79000000000000048</v>
      </c>
      <c r="B87" s="54">
        <f t="shared" si="6"/>
        <v>0.43888888888888833</v>
      </c>
      <c r="C87" s="55">
        <f t="shared" si="4"/>
        <v>0.37479952576001713</v>
      </c>
    </row>
    <row r="88" spans="1:3">
      <c r="A88" s="53">
        <f t="shared" si="5"/>
        <v>0.80000000000000049</v>
      </c>
      <c r="B88" s="54">
        <f t="shared" si="6"/>
        <v>0.44444444444444386</v>
      </c>
      <c r="C88" s="55">
        <f t="shared" si="4"/>
        <v>0.38449517601571459</v>
      </c>
    </row>
    <row r="89" spans="1:3">
      <c r="A89" s="53">
        <f t="shared" si="5"/>
        <v>0.8100000000000005</v>
      </c>
      <c r="B89" s="54">
        <f t="shared" si="6"/>
        <v>0.4499999999999994</v>
      </c>
      <c r="C89" s="55">
        <f t="shared" si="4"/>
        <v>0.39437880411996623</v>
      </c>
    </row>
    <row r="90" spans="1:3">
      <c r="A90" s="53">
        <f t="shared" si="5"/>
        <v>0.82000000000000051</v>
      </c>
      <c r="B90" s="54">
        <f t="shared" si="6"/>
        <v>0.45555555555555494</v>
      </c>
      <c r="C90" s="55">
        <f t="shared" si="4"/>
        <v>0.40447866515650138</v>
      </c>
    </row>
    <row r="91" spans="1:3">
      <c r="A91" s="53">
        <f t="shared" si="5"/>
        <v>0.83000000000000052</v>
      </c>
      <c r="B91" s="54">
        <f t="shared" si="6"/>
        <v>0.46111111111111047</v>
      </c>
      <c r="C91" s="55">
        <f t="shared" si="4"/>
        <v>0.41483417946206924</v>
      </c>
    </row>
    <row r="92" spans="1:3">
      <c r="A92" s="53">
        <f t="shared" si="5"/>
        <v>0.84000000000000052</v>
      </c>
      <c r="B92" s="54">
        <f t="shared" si="6"/>
        <v>0.46666666666666601</v>
      </c>
      <c r="C92" s="55">
        <f t="shared" si="4"/>
        <v>0.42550012220547384</v>
      </c>
    </row>
    <row r="93" spans="1:3">
      <c r="A93" s="53">
        <f t="shared" si="5"/>
        <v>0.85000000000000053</v>
      </c>
      <c r="B93" s="54">
        <f t="shared" si="6"/>
        <v>0.47222222222222154</v>
      </c>
      <c r="C93" s="55">
        <f t="shared" si="4"/>
        <v>0.43655230383791643</v>
      </c>
    </row>
    <row r="94" spans="1:3">
      <c r="A94" s="53">
        <f t="shared" si="5"/>
        <v>0.86000000000000054</v>
      </c>
      <c r="B94" s="54">
        <f t="shared" si="6"/>
        <v>0.47777777777777708</v>
      </c>
      <c r="C94" s="55">
        <f>B$112*A94^2+(1-B$112)*A94^30</f>
        <v>0.44809524382823018</v>
      </c>
    </row>
    <row r="95" spans="1:3">
      <c r="A95" s="53">
        <f t="shared" si="5"/>
        <v>0.87000000000000055</v>
      </c>
      <c r="B95" s="54">
        <f t="shared" si="6"/>
        <v>0.48333333333333262</v>
      </c>
      <c r="C95" s="55">
        <f t="shared" si="4"/>
        <v>0.46027250018368282</v>
      </c>
    </row>
    <row r="96" spans="1:3">
      <c r="A96" s="53">
        <f t="shared" si="5"/>
        <v>0.88000000000000056</v>
      </c>
      <c r="B96" s="54">
        <f t="shared" si="6"/>
        <v>0.48888888888888815</v>
      </c>
      <c r="C96" s="55">
        <f t="shared" si="4"/>
        <v>0.47328052549210137</v>
      </c>
    </row>
    <row r="97" spans="1:3">
      <c r="A97" s="53">
        <f t="shared" si="5"/>
        <v>0.89000000000000057</v>
      </c>
      <c r="B97" s="54">
        <f t="shared" si="6"/>
        <v>0.49444444444444369</v>
      </c>
      <c r="C97" s="55">
        <f t="shared" si="4"/>
        <v>0.48738719024689531</v>
      </c>
    </row>
    <row r="98" spans="1:3">
      <c r="A98" s="53">
        <f t="shared" si="5"/>
        <v>0.90000000000000058</v>
      </c>
      <c r="B98" s="54">
        <v>0.5</v>
      </c>
      <c r="C98" s="55">
        <f t="shared" si="4"/>
        <v>0.50295646331008736</v>
      </c>
    </row>
    <row r="99" spans="1:3">
      <c r="A99" s="53">
        <f t="shared" si="5"/>
        <v>0.91000000000000059</v>
      </c>
      <c r="B99" s="54">
        <f>B98+(B$108-B$98)/10</f>
        <v>0.55000000000000004</v>
      </c>
      <c r="C99" s="55">
        <f t="shared" si="4"/>
        <v>0.52048118934894405</v>
      </c>
    </row>
    <row r="100" spans="1:3">
      <c r="A100" s="53">
        <f t="shared" si="5"/>
        <v>0.9200000000000006</v>
      </c>
      <c r="B100" s="54">
        <f t="shared" ref="B100:B107" si="7">B99+(B$108-B$98)/10</f>
        <v>0.60000000000000009</v>
      </c>
      <c r="C100" s="55">
        <f t="shared" si="4"/>
        <v>0.5406264814309365</v>
      </c>
    </row>
    <row r="101" spans="1:3">
      <c r="A101" s="53">
        <f t="shared" si="5"/>
        <v>0.9300000000000006</v>
      </c>
      <c r="B101" s="54">
        <f t="shared" si="7"/>
        <v>0.65000000000000013</v>
      </c>
      <c r="C101" s="55">
        <f t="shared" si="4"/>
        <v>0.56428698820252154</v>
      </c>
    </row>
    <row r="102" spans="1:3">
      <c r="A102" s="53">
        <f t="shared" si="5"/>
        <v>0.94000000000000061</v>
      </c>
      <c r="B102" s="54">
        <f t="shared" si="7"/>
        <v>0.70000000000000018</v>
      </c>
      <c r="C102" s="55">
        <f t="shared" si="4"/>
        <v>0.59266224246666777</v>
      </c>
    </row>
    <row r="103" spans="1:3">
      <c r="A103" s="53">
        <f t="shared" si="5"/>
        <v>0.95000000000000062</v>
      </c>
      <c r="B103" s="54">
        <f t="shared" si="7"/>
        <v>0.75000000000000022</v>
      </c>
      <c r="C103" s="55">
        <f t="shared" si="4"/>
        <v>0.62735550557717734</v>
      </c>
    </row>
    <row r="104" spans="1:3">
      <c r="A104" s="53">
        <f t="shared" si="5"/>
        <v>0.96000000000000063</v>
      </c>
      <c r="B104" s="54">
        <f t="shared" si="7"/>
        <v>0.80000000000000027</v>
      </c>
      <c r="C104" s="55">
        <f t="shared" si="4"/>
        <v>0.67050305729228532</v>
      </c>
    </row>
    <row r="105" spans="1:3">
      <c r="A105" s="53">
        <f t="shared" si="5"/>
        <v>0.97000000000000064</v>
      </c>
      <c r="B105" s="54">
        <f t="shared" si="7"/>
        <v>0.85000000000000031</v>
      </c>
      <c r="C105" s="55">
        <f>B$112*A105^2+(1-B$112)*A105^30</f>
        <v>0.72494282741726723</v>
      </c>
    </row>
    <row r="106" spans="1:3">
      <c r="A106" s="53">
        <f t="shared" si="5"/>
        <v>0.98000000000000065</v>
      </c>
      <c r="B106" s="54">
        <f t="shared" si="7"/>
        <v>0.90000000000000036</v>
      </c>
      <c r="C106" s="55">
        <f>B$112*A106^2+(1-B$112)*A106^30</f>
        <v>0.79443372775297982</v>
      </c>
    </row>
    <row r="107" spans="1:3">
      <c r="A107" s="53">
        <f t="shared" si="5"/>
        <v>0.99000000000000066</v>
      </c>
      <c r="B107" s="54">
        <f t="shared" si="7"/>
        <v>0.9500000000000004</v>
      </c>
      <c r="C107" s="55">
        <f>B$112*A107^2+(1-B$112)*A107^30</f>
        <v>0.88394014935531895</v>
      </c>
    </row>
    <row r="108" spans="1:3" ht="13.5" thickBot="1">
      <c r="A108" s="56">
        <f t="shared" si="5"/>
        <v>1.0000000000000007</v>
      </c>
      <c r="B108" s="57">
        <v>1</v>
      </c>
      <c r="C108" s="58">
        <f>B$112*A108^2+(1-B$112)*A108^30</f>
        <v>1.0000000000000089</v>
      </c>
    </row>
    <row r="109" spans="1:3" ht="13.5" thickTop="1"/>
    <row r="110" spans="1:3" ht="13.5" thickBot="1"/>
    <row r="111" spans="1:3" ht="15" thickTop="1">
      <c r="A111" s="73" t="s">
        <v>39</v>
      </c>
      <c r="B111" s="49"/>
      <c r="C111" s="50"/>
    </row>
    <row r="112" spans="1:3" ht="13.5" thickBot="1">
      <c r="A112" s="74" t="s">
        <v>1</v>
      </c>
      <c r="B112" s="51">
        <v>0.6</v>
      </c>
      <c r="C112" s="52"/>
    </row>
    <row r="113" ht="13.5" thickTop="1"/>
  </sheetData>
  <mergeCells count="3">
    <mergeCell ref="A6:A7"/>
    <mergeCell ref="B6:C6"/>
    <mergeCell ref="A2:C4"/>
  </mergeCells>
  <phoneticPr fontId="33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Z166"/>
  <sheetViews>
    <sheetView workbookViewId="0">
      <selection activeCell="H32" sqref="H32:J35"/>
    </sheetView>
  </sheetViews>
  <sheetFormatPr baseColWidth="10" defaultRowHeight="12.75"/>
  <cols>
    <col min="1" max="6" width="5.42578125" customWidth="1"/>
    <col min="7" max="26" width="4.85546875" customWidth="1"/>
    <col min="27" max="27" width="10.7109375" customWidth="1"/>
  </cols>
  <sheetData>
    <row r="1" spans="1:26" ht="19.7" customHeight="1" thickBot="1"/>
    <row r="2" spans="1:26" ht="15" customHeight="1" thickTop="1">
      <c r="A2" s="94" t="s">
        <v>13</v>
      </c>
      <c r="B2" s="94"/>
      <c r="C2" s="94"/>
      <c r="D2" s="94"/>
      <c r="E2" s="94"/>
      <c r="F2" s="94"/>
      <c r="G2" s="94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ht="15" customHeight="1">
      <c r="A3" s="96"/>
      <c r="B3" s="96"/>
      <c r="C3" s="96"/>
      <c r="D3" s="96"/>
      <c r="E3" s="96"/>
      <c r="F3" s="96"/>
      <c r="G3" s="96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1:26" ht="15" customHeight="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5" spans="1:26" ht="15" customHeight="1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thickBot="1">
      <c r="A6" s="3"/>
      <c r="B6" s="3"/>
      <c r="C6" s="3"/>
      <c r="D6" s="3"/>
      <c r="E6" s="3"/>
      <c r="F6" s="3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thickTop="1">
      <c r="A7" s="3"/>
      <c r="B7" s="3"/>
      <c r="C7" s="3"/>
      <c r="D7" s="3"/>
      <c r="E7" s="3"/>
      <c r="F7" s="3"/>
      <c r="G7" s="3"/>
      <c r="H7" s="139" t="s">
        <v>15</v>
      </c>
      <c r="I7" s="140"/>
      <c r="J7" s="141"/>
      <c r="K7" s="4"/>
      <c r="L7" s="139" t="s">
        <v>16</v>
      </c>
      <c r="M7" s="140"/>
      <c r="N7" s="141"/>
      <c r="O7" s="4"/>
      <c r="P7" s="139" t="s">
        <v>17</v>
      </c>
      <c r="Q7" s="140"/>
      <c r="R7" s="141"/>
      <c r="S7" s="4"/>
      <c r="T7" s="139" t="s">
        <v>18</v>
      </c>
      <c r="U7" s="140"/>
      <c r="V7" s="141"/>
      <c r="W7" s="5"/>
      <c r="X7" s="139" t="s">
        <v>19</v>
      </c>
      <c r="Y7" s="140"/>
      <c r="Z7" s="141"/>
    </row>
    <row r="8" spans="1:26" ht="15" customHeight="1" thickBot="1">
      <c r="A8" s="3"/>
      <c r="B8" s="3"/>
      <c r="C8" s="3"/>
      <c r="D8" s="3"/>
      <c r="E8" s="3"/>
      <c r="F8" s="3"/>
      <c r="G8" s="3"/>
      <c r="H8" s="142"/>
      <c r="I8" s="143"/>
      <c r="J8" s="144"/>
      <c r="K8" s="4"/>
      <c r="L8" s="142"/>
      <c r="M8" s="143"/>
      <c r="N8" s="144"/>
      <c r="O8" s="4"/>
      <c r="P8" s="142"/>
      <c r="Q8" s="143"/>
      <c r="R8" s="144"/>
      <c r="S8" s="4"/>
      <c r="T8" s="142"/>
      <c r="U8" s="143"/>
      <c r="V8" s="144"/>
      <c r="W8" s="5"/>
      <c r="X8" s="142"/>
      <c r="Y8" s="143"/>
      <c r="Z8" s="144"/>
    </row>
    <row r="9" spans="1:26" ht="15" customHeight="1" thickTop="1">
      <c r="A9" s="99" t="s">
        <v>14</v>
      </c>
      <c r="B9" s="100"/>
      <c r="C9" s="100"/>
      <c r="D9" s="100"/>
      <c r="E9" s="100"/>
      <c r="F9" s="101"/>
      <c r="G9" s="3"/>
      <c r="H9" s="142"/>
      <c r="I9" s="143"/>
      <c r="J9" s="144"/>
      <c r="K9" s="4"/>
      <c r="L9" s="142"/>
      <c r="M9" s="143"/>
      <c r="N9" s="144"/>
      <c r="O9" s="4"/>
      <c r="P9" s="142"/>
      <c r="Q9" s="143"/>
      <c r="R9" s="144"/>
      <c r="S9" s="4"/>
      <c r="T9" s="142"/>
      <c r="U9" s="143"/>
      <c r="V9" s="144"/>
      <c r="W9" s="5"/>
      <c r="X9" s="142"/>
      <c r="Y9" s="143"/>
      <c r="Z9" s="144"/>
    </row>
    <row r="10" spans="1:26" ht="15" customHeight="1">
      <c r="A10" s="102"/>
      <c r="B10" s="103"/>
      <c r="C10" s="103"/>
      <c r="D10" s="103"/>
      <c r="E10" s="103"/>
      <c r="F10" s="104"/>
      <c r="G10" s="3"/>
      <c r="H10" s="142"/>
      <c r="I10" s="143"/>
      <c r="J10" s="144"/>
      <c r="K10" s="4"/>
      <c r="L10" s="142"/>
      <c r="M10" s="143"/>
      <c r="N10" s="144"/>
      <c r="O10" s="4"/>
      <c r="P10" s="142"/>
      <c r="Q10" s="143"/>
      <c r="R10" s="144"/>
      <c r="S10" s="4"/>
      <c r="T10" s="142"/>
      <c r="U10" s="143"/>
      <c r="V10" s="144"/>
      <c r="W10" s="5"/>
      <c r="X10" s="142"/>
      <c r="Y10" s="143"/>
      <c r="Z10" s="144"/>
    </row>
    <row r="11" spans="1:26" ht="15" customHeight="1">
      <c r="A11" s="102"/>
      <c r="B11" s="103"/>
      <c r="C11" s="103"/>
      <c r="D11" s="105"/>
      <c r="E11" s="105"/>
      <c r="F11" s="104"/>
      <c r="G11" s="3"/>
      <c r="H11" s="142"/>
      <c r="I11" s="143"/>
      <c r="J11" s="144"/>
      <c r="K11" s="4"/>
      <c r="L11" s="142"/>
      <c r="M11" s="143"/>
      <c r="N11" s="144"/>
      <c r="O11" s="4"/>
      <c r="P11" s="142"/>
      <c r="Q11" s="143"/>
      <c r="R11" s="144"/>
      <c r="S11" s="4"/>
      <c r="T11" s="142"/>
      <c r="U11" s="143"/>
      <c r="V11" s="144"/>
      <c r="W11" s="5"/>
      <c r="X11" s="142"/>
      <c r="Y11" s="143"/>
      <c r="Z11" s="144"/>
    </row>
    <row r="12" spans="1:26" ht="15" customHeight="1" thickBot="1">
      <c r="A12" s="106"/>
      <c r="B12" s="107"/>
      <c r="C12" s="107"/>
      <c r="D12" s="107"/>
      <c r="E12" s="107"/>
      <c r="F12" s="108"/>
      <c r="G12" s="3"/>
      <c r="H12" s="145"/>
      <c r="I12" s="146"/>
      <c r="J12" s="147"/>
      <c r="K12" s="4"/>
      <c r="L12" s="145"/>
      <c r="M12" s="146"/>
      <c r="N12" s="147"/>
      <c r="O12" s="4"/>
      <c r="P12" s="145"/>
      <c r="Q12" s="146"/>
      <c r="R12" s="147"/>
      <c r="S12" s="4"/>
      <c r="T12" s="145"/>
      <c r="U12" s="146"/>
      <c r="V12" s="147"/>
      <c r="W12" s="5"/>
      <c r="X12" s="145"/>
      <c r="Y12" s="146"/>
      <c r="Z12" s="147"/>
    </row>
    <row r="13" spans="1:26" ht="15" customHeight="1" thickTop="1" thickBot="1">
      <c r="A13" s="3"/>
      <c r="B13" s="3"/>
      <c r="C13" s="3"/>
      <c r="D13" s="3"/>
      <c r="E13" s="3"/>
      <c r="F13" s="3"/>
      <c r="G13" s="3"/>
      <c r="H13" s="3"/>
      <c r="I13" s="3"/>
      <c r="J13" s="6"/>
      <c r="K13" s="6"/>
      <c r="L13" s="3"/>
      <c r="M13" s="3"/>
      <c r="N13" s="6"/>
      <c r="O13" s="6"/>
      <c r="P13" s="6"/>
      <c r="Q13" s="6"/>
      <c r="R13" s="3"/>
      <c r="S13" s="6"/>
      <c r="T13" s="6"/>
      <c r="U13" s="6"/>
      <c r="V13" s="3"/>
      <c r="W13" s="6"/>
      <c r="X13" s="6"/>
      <c r="Y13" s="6"/>
      <c r="Z13" s="3"/>
    </row>
    <row r="14" spans="1:26" ht="15" customHeight="1" thickTop="1">
      <c r="A14" s="127" t="s">
        <v>9</v>
      </c>
      <c r="B14" s="128"/>
      <c r="C14" s="128"/>
      <c r="D14" s="128"/>
      <c r="E14" s="128"/>
      <c r="F14" s="129"/>
      <c r="G14" s="3"/>
      <c r="H14" s="109">
        <v>0.3</v>
      </c>
      <c r="I14" s="110"/>
      <c r="J14" s="111"/>
      <c r="K14" s="7"/>
      <c r="L14" s="109">
        <v>0.5</v>
      </c>
      <c r="M14" s="110"/>
      <c r="N14" s="111"/>
      <c r="O14" s="7"/>
      <c r="P14" s="109">
        <v>0.6</v>
      </c>
      <c r="Q14" s="110"/>
      <c r="R14" s="111"/>
      <c r="S14" s="7"/>
      <c r="T14" s="109">
        <v>0.7</v>
      </c>
      <c r="U14" s="110"/>
      <c r="V14" s="111"/>
      <c r="W14" s="8"/>
      <c r="X14" s="109">
        <v>0.9</v>
      </c>
      <c r="Y14" s="110"/>
      <c r="Z14" s="111"/>
    </row>
    <row r="15" spans="1:26" ht="15" customHeight="1">
      <c r="A15" s="130"/>
      <c r="B15" s="131"/>
      <c r="C15" s="131"/>
      <c r="D15" s="131"/>
      <c r="E15" s="131"/>
      <c r="F15" s="132"/>
      <c r="G15" s="3"/>
      <c r="H15" s="112"/>
      <c r="I15" s="113"/>
      <c r="J15" s="114"/>
      <c r="K15" s="7"/>
      <c r="L15" s="112"/>
      <c r="M15" s="113"/>
      <c r="N15" s="114"/>
      <c r="O15" s="7"/>
      <c r="P15" s="112"/>
      <c r="Q15" s="113"/>
      <c r="R15" s="114"/>
      <c r="S15" s="7"/>
      <c r="T15" s="112"/>
      <c r="U15" s="113"/>
      <c r="V15" s="114"/>
      <c r="W15" s="8"/>
      <c r="X15" s="112"/>
      <c r="Y15" s="113"/>
      <c r="Z15" s="114"/>
    </row>
    <row r="16" spans="1:26" ht="15" customHeight="1">
      <c r="A16" s="133"/>
      <c r="B16" s="134"/>
      <c r="C16" s="134"/>
      <c r="D16" s="134"/>
      <c r="E16" s="134"/>
      <c r="F16" s="135"/>
      <c r="G16" s="3"/>
      <c r="H16" s="115"/>
      <c r="I16" s="116"/>
      <c r="J16" s="117"/>
      <c r="K16" s="9"/>
      <c r="L16" s="115"/>
      <c r="M16" s="116"/>
      <c r="N16" s="117"/>
      <c r="O16" s="9"/>
      <c r="P16" s="115"/>
      <c r="Q16" s="116"/>
      <c r="R16" s="117"/>
      <c r="S16" s="9"/>
      <c r="T16" s="115"/>
      <c r="U16" s="116"/>
      <c r="V16" s="117"/>
      <c r="W16" s="8"/>
      <c r="X16" s="115"/>
      <c r="Y16" s="116"/>
      <c r="Z16" s="117"/>
    </row>
    <row r="17" spans="1:26" ht="15" customHeight="1" thickBot="1">
      <c r="A17" s="136"/>
      <c r="B17" s="137"/>
      <c r="C17" s="137"/>
      <c r="D17" s="137"/>
      <c r="E17" s="137"/>
      <c r="F17" s="138"/>
      <c r="G17" s="3"/>
      <c r="H17" s="118"/>
      <c r="I17" s="119"/>
      <c r="J17" s="120"/>
      <c r="K17" s="9"/>
      <c r="L17" s="118"/>
      <c r="M17" s="119"/>
      <c r="N17" s="120"/>
      <c r="O17" s="9"/>
      <c r="P17" s="118"/>
      <c r="Q17" s="119"/>
      <c r="R17" s="120"/>
      <c r="S17" s="9"/>
      <c r="T17" s="118"/>
      <c r="U17" s="119"/>
      <c r="V17" s="120"/>
      <c r="W17" s="8"/>
      <c r="X17" s="118"/>
      <c r="Y17" s="119"/>
      <c r="Z17" s="120"/>
    </row>
    <row r="18" spans="1:26" ht="15" customHeight="1" thickTop="1" thickBot="1">
      <c r="A18" s="1"/>
      <c r="B18" s="1"/>
      <c r="C18" s="1"/>
      <c r="D18" s="1"/>
      <c r="E18" s="1"/>
      <c r="F18" s="1"/>
      <c r="G18" s="3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6"/>
      <c r="X18" s="10"/>
      <c r="Y18" s="10"/>
      <c r="Z18" s="10"/>
    </row>
    <row r="19" spans="1:26" ht="15" customHeight="1" thickBot="1">
      <c r="A19" s="90" t="s">
        <v>7</v>
      </c>
      <c r="B19" s="90"/>
      <c r="C19" s="90"/>
      <c r="D19" s="90"/>
      <c r="E19" s="90"/>
      <c r="F19" s="90"/>
      <c r="G19" s="11"/>
      <c r="H19" s="174">
        <v>0.1</v>
      </c>
      <c r="I19" s="174"/>
      <c r="J19" s="174"/>
      <c r="K19" s="12"/>
      <c r="L19" s="174">
        <v>0.2</v>
      </c>
      <c r="M19" s="174"/>
      <c r="N19" s="174"/>
      <c r="O19" s="12"/>
      <c r="P19" s="174">
        <v>0.25</v>
      </c>
      <c r="Q19" s="174"/>
      <c r="R19" s="174"/>
      <c r="S19" s="12"/>
      <c r="T19" s="174">
        <v>0.35</v>
      </c>
      <c r="U19" s="174"/>
      <c r="V19" s="174"/>
      <c r="W19" s="12"/>
      <c r="X19" s="174">
        <v>0.5</v>
      </c>
      <c r="Y19" s="174"/>
      <c r="Z19" s="174"/>
    </row>
    <row r="20" spans="1:26" ht="15" customHeight="1" thickBot="1">
      <c r="A20" s="91"/>
      <c r="B20" s="91"/>
      <c r="C20" s="91"/>
      <c r="D20" s="91"/>
      <c r="E20" s="91"/>
      <c r="F20" s="91"/>
      <c r="G20" s="11"/>
      <c r="H20" s="175"/>
      <c r="I20" s="175"/>
      <c r="J20" s="175"/>
      <c r="K20" s="13"/>
      <c r="L20" s="175"/>
      <c r="M20" s="175"/>
      <c r="N20" s="175"/>
      <c r="O20" s="13"/>
      <c r="P20" s="175"/>
      <c r="Q20" s="175"/>
      <c r="R20" s="175"/>
      <c r="S20" s="13"/>
      <c r="T20" s="175"/>
      <c r="U20" s="175"/>
      <c r="V20" s="175"/>
      <c r="W20" s="13"/>
      <c r="X20" s="175"/>
      <c r="Y20" s="175"/>
      <c r="Z20" s="175"/>
    </row>
    <row r="21" spans="1:26" ht="15" customHeight="1" thickBot="1">
      <c r="A21" s="92"/>
      <c r="B21" s="92"/>
      <c r="C21" s="92"/>
      <c r="D21" s="92"/>
      <c r="E21" s="92"/>
      <c r="F21" s="92"/>
      <c r="G21" s="11"/>
      <c r="H21" s="175"/>
      <c r="I21" s="175"/>
      <c r="J21" s="175"/>
      <c r="K21" s="13"/>
      <c r="L21" s="175"/>
      <c r="M21" s="175"/>
      <c r="N21" s="175"/>
      <c r="O21" s="13"/>
      <c r="P21" s="175"/>
      <c r="Q21" s="175"/>
      <c r="R21" s="175"/>
      <c r="S21" s="13"/>
      <c r="T21" s="175"/>
      <c r="U21" s="175"/>
      <c r="V21" s="175"/>
      <c r="W21" s="13"/>
      <c r="X21" s="175"/>
      <c r="Y21" s="175"/>
      <c r="Z21" s="175"/>
    </row>
    <row r="22" spans="1:26" ht="15" customHeight="1" thickBot="1">
      <c r="A22" s="14"/>
      <c r="B22" s="14"/>
      <c r="C22" s="14"/>
      <c r="D22" s="14"/>
      <c r="E22" s="14"/>
      <c r="F22" s="14"/>
      <c r="G22" s="11"/>
      <c r="H22" s="15"/>
      <c r="I22" s="15"/>
      <c r="J22" s="15"/>
      <c r="K22" s="16"/>
      <c r="L22" s="15"/>
      <c r="M22" s="15"/>
      <c r="N22" s="15"/>
      <c r="O22" s="16"/>
      <c r="P22" s="15"/>
      <c r="Q22" s="15"/>
      <c r="R22" s="15"/>
      <c r="S22" s="16"/>
      <c r="T22" s="15"/>
      <c r="U22" s="15"/>
      <c r="V22" s="15"/>
      <c r="W22" s="16"/>
      <c r="X22" s="15"/>
      <c r="Y22" s="15"/>
      <c r="Z22" s="15"/>
    </row>
    <row r="23" spans="1:26" ht="15" customHeight="1" thickBot="1">
      <c r="A23" s="90" t="s">
        <v>8</v>
      </c>
      <c r="B23" s="90"/>
      <c r="C23" s="90"/>
      <c r="D23" s="90"/>
      <c r="E23" s="90"/>
      <c r="F23" s="90"/>
      <c r="G23" s="11"/>
      <c r="H23" s="172">
        <v>0.2</v>
      </c>
      <c r="I23" s="172"/>
      <c r="J23" s="172"/>
      <c r="K23" s="17"/>
      <c r="L23" s="172">
        <v>0.3</v>
      </c>
      <c r="M23" s="172"/>
      <c r="N23" s="172"/>
      <c r="O23" s="17"/>
      <c r="P23" s="172">
        <v>0.35</v>
      </c>
      <c r="Q23" s="172"/>
      <c r="R23" s="172"/>
      <c r="S23" s="17"/>
      <c r="T23" s="172">
        <v>0.35</v>
      </c>
      <c r="U23" s="172"/>
      <c r="V23" s="172"/>
      <c r="W23" s="17"/>
      <c r="X23" s="172">
        <v>0.4</v>
      </c>
      <c r="Y23" s="172"/>
      <c r="Z23" s="172"/>
    </row>
    <row r="24" spans="1:26" ht="15" customHeight="1" thickBot="1">
      <c r="A24" s="91"/>
      <c r="B24" s="91"/>
      <c r="C24" s="91"/>
      <c r="D24" s="91"/>
      <c r="E24" s="91"/>
      <c r="F24" s="91"/>
      <c r="G24" s="11"/>
      <c r="H24" s="173"/>
      <c r="I24" s="173"/>
      <c r="J24" s="173"/>
      <c r="K24" s="18"/>
      <c r="L24" s="173"/>
      <c r="M24" s="173"/>
      <c r="N24" s="173"/>
      <c r="O24" s="18"/>
      <c r="P24" s="173"/>
      <c r="Q24" s="173"/>
      <c r="R24" s="173"/>
      <c r="S24" s="18"/>
      <c r="T24" s="173"/>
      <c r="U24" s="173"/>
      <c r="V24" s="173"/>
      <c r="W24" s="18"/>
      <c r="X24" s="173"/>
      <c r="Y24" s="173"/>
      <c r="Z24" s="173"/>
    </row>
    <row r="25" spans="1:26" ht="15" customHeight="1" thickBot="1">
      <c r="A25" s="92"/>
      <c r="B25" s="92"/>
      <c r="C25" s="92"/>
      <c r="D25" s="92"/>
      <c r="E25" s="92"/>
      <c r="F25" s="92"/>
      <c r="G25" s="11"/>
      <c r="H25" s="173"/>
      <c r="I25" s="173"/>
      <c r="J25" s="173"/>
      <c r="K25" s="18"/>
      <c r="L25" s="173"/>
      <c r="M25" s="173"/>
      <c r="N25" s="173"/>
      <c r="O25" s="18"/>
      <c r="P25" s="173"/>
      <c r="Q25" s="173"/>
      <c r="R25" s="173"/>
      <c r="S25" s="18"/>
      <c r="T25" s="173"/>
      <c r="U25" s="173"/>
      <c r="V25" s="173"/>
      <c r="W25" s="18"/>
      <c r="X25" s="173"/>
      <c r="Y25" s="173"/>
      <c r="Z25" s="173"/>
    </row>
    <row r="26" spans="1:26" ht="15" customHeight="1" thickBot="1">
      <c r="A26" s="3"/>
      <c r="B26" s="3"/>
      <c r="C26" s="3"/>
      <c r="D26" s="3"/>
      <c r="E26" s="3"/>
      <c r="F26" s="3"/>
      <c r="G26" s="3"/>
      <c r="H26" s="3"/>
      <c r="I26" s="3"/>
      <c r="J26" s="6"/>
      <c r="K26" s="6"/>
      <c r="L26" s="3"/>
      <c r="M26" s="3"/>
      <c r="N26" s="6"/>
      <c r="O26" s="6"/>
      <c r="P26" s="6"/>
      <c r="Q26" s="6"/>
      <c r="R26" s="3"/>
      <c r="S26" s="6"/>
      <c r="T26" s="6"/>
      <c r="U26" s="6"/>
      <c r="V26" s="3"/>
      <c r="W26" s="6"/>
      <c r="X26" s="6"/>
      <c r="Y26" s="6"/>
      <c r="Z26" s="3"/>
    </row>
    <row r="27" spans="1:26" ht="15" customHeight="1" thickTop="1">
      <c r="A27" s="127" t="s">
        <v>10</v>
      </c>
      <c r="B27" s="128"/>
      <c r="C27" s="128"/>
      <c r="D27" s="128"/>
      <c r="E27" s="128"/>
      <c r="F27" s="129"/>
      <c r="G27" s="3"/>
      <c r="H27" s="151">
        <v>0.45</v>
      </c>
      <c r="I27" s="152"/>
      <c r="J27" s="153"/>
      <c r="K27" s="19"/>
      <c r="L27" s="151">
        <v>0.4</v>
      </c>
      <c r="M27" s="152"/>
      <c r="N27" s="153"/>
      <c r="O27" s="19"/>
      <c r="P27" s="151">
        <v>0.35</v>
      </c>
      <c r="Q27" s="152"/>
      <c r="R27" s="153"/>
      <c r="S27" s="19"/>
      <c r="T27" s="151">
        <v>0.25</v>
      </c>
      <c r="U27" s="152"/>
      <c r="V27" s="153"/>
      <c r="W27" s="8"/>
      <c r="X27" s="151">
        <v>0.05</v>
      </c>
      <c r="Y27" s="152"/>
      <c r="Z27" s="153"/>
    </row>
    <row r="28" spans="1:26" ht="15" customHeight="1">
      <c r="A28" s="130"/>
      <c r="B28" s="131"/>
      <c r="C28" s="131"/>
      <c r="D28" s="131"/>
      <c r="E28" s="131"/>
      <c r="F28" s="132"/>
      <c r="G28" s="3"/>
      <c r="H28" s="154"/>
      <c r="I28" s="155"/>
      <c r="J28" s="156"/>
      <c r="K28" s="19"/>
      <c r="L28" s="154"/>
      <c r="M28" s="155"/>
      <c r="N28" s="156"/>
      <c r="O28" s="19"/>
      <c r="P28" s="154"/>
      <c r="Q28" s="155"/>
      <c r="R28" s="156"/>
      <c r="S28" s="19"/>
      <c r="T28" s="154"/>
      <c r="U28" s="155"/>
      <c r="V28" s="156"/>
      <c r="W28" s="8"/>
      <c r="X28" s="154"/>
      <c r="Y28" s="155"/>
      <c r="Z28" s="156"/>
    </row>
    <row r="29" spans="1:26" ht="15" customHeight="1">
      <c r="A29" s="133"/>
      <c r="B29" s="134"/>
      <c r="C29" s="134"/>
      <c r="D29" s="134"/>
      <c r="E29" s="134"/>
      <c r="F29" s="135"/>
      <c r="G29" s="3"/>
      <c r="H29" s="157"/>
      <c r="I29" s="158"/>
      <c r="J29" s="159"/>
      <c r="K29" s="2"/>
      <c r="L29" s="157"/>
      <c r="M29" s="158"/>
      <c r="N29" s="159"/>
      <c r="O29" s="2"/>
      <c r="P29" s="157"/>
      <c r="Q29" s="158"/>
      <c r="R29" s="159"/>
      <c r="S29" s="2"/>
      <c r="T29" s="157"/>
      <c r="U29" s="158"/>
      <c r="V29" s="159"/>
      <c r="W29" s="8"/>
      <c r="X29" s="157"/>
      <c r="Y29" s="158"/>
      <c r="Z29" s="159"/>
    </row>
    <row r="30" spans="1:26" ht="15" customHeight="1" thickBot="1">
      <c r="A30" s="136"/>
      <c r="B30" s="137"/>
      <c r="C30" s="137"/>
      <c r="D30" s="137"/>
      <c r="E30" s="137"/>
      <c r="F30" s="138"/>
      <c r="G30" s="3"/>
      <c r="H30" s="160"/>
      <c r="I30" s="161"/>
      <c r="J30" s="162"/>
      <c r="K30" s="2"/>
      <c r="L30" s="160"/>
      <c r="M30" s="161"/>
      <c r="N30" s="162"/>
      <c r="O30" s="2"/>
      <c r="P30" s="160"/>
      <c r="Q30" s="161"/>
      <c r="R30" s="162"/>
      <c r="S30" s="2"/>
      <c r="T30" s="160"/>
      <c r="U30" s="161"/>
      <c r="V30" s="162"/>
      <c r="W30" s="8"/>
      <c r="X30" s="160"/>
      <c r="Y30" s="161"/>
      <c r="Z30" s="162"/>
    </row>
    <row r="31" spans="1:26" ht="15" customHeight="1" thickTop="1" thickBot="1">
      <c r="A31" s="3"/>
      <c r="B31" s="3"/>
      <c r="C31" s="3"/>
      <c r="D31" s="3"/>
      <c r="E31" s="3"/>
      <c r="F31" s="3"/>
      <c r="G31" s="3"/>
      <c r="H31" s="3"/>
      <c r="I31" s="3"/>
      <c r="J31" s="6"/>
      <c r="K31" s="6"/>
      <c r="L31" s="3"/>
      <c r="M31" s="3"/>
      <c r="N31" s="6"/>
      <c r="O31" s="6"/>
      <c r="P31" s="6"/>
      <c r="Q31" s="6"/>
      <c r="R31" s="3"/>
      <c r="S31" s="6"/>
      <c r="T31" s="6"/>
      <c r="U31" s="6"/>
      <c r="V31" s="3"/>
      <c r="W31" s="6"/>
      <c r="X31" s="6"/>
      <c r="Y31" s="6"/>
      <c r="Z31" s="3"/>
    </row>
    <row r="32" spans="1:26" ht="15" customHeight="1" thickTop="1">
      <c r="A32" s="150" t="s">
        <v>11</v>
      </c>
      <c r="B32" s="128"/>
      <c r="C32" s="128"/>
      <c r="D32" s="128"/>
      <c r="E32" s="128"/>
      <c r="F32" s="129"/>
      <c r="G32" s="3"/>
      <c r="H32" s="151">
        <v>0.25</v>
      </c>
      <c r="I32" s="152"/>
      <c r="J32" s="153"/>
      <c r="K32" s="19"/>
      <c r="L32" s="151">
        <v>0.1</v>
      </c>
      <c r="M32" s="152"/>
      <c r="N32" s="153"/>
      <c r="O32" s="19"/>
      <c r="P32" s="151">
        <v>0.05</v>
      </c>
      <c r="Q32" s="152"/>
      <c r="R32" s="153"/>
      <c r="S32" s="19"/>
      <c r="T32" s="151">
        <v>0.05</v>
      </c>
      <c r="U32" s="152"/>
      <c r="V32" s="153"/>
      <c r="W32" s="8"/>
      <c r="X32" s="151">
        <v>0.05</v>
      </c>
      <c r="Y32" s="152"/>
      <c r="Z32" s="153"/>
    </row>
    <row r="33" spans="1:26" ht="15" customHeight="1">
      <c r="A33" s="130"/>
      <c r="B33" s="131"/>
      <c r="C33" s="131"/>
      <c r="D33" s="131"/>
      <c r="E33" s="131"/>
      <c r="F33" s="132"/>
      <c r="G33" s="3"/>
      <c r="H33" s="154"/>
      <c r="I33" s="155"/>
      <c r="J33" s="156"/>
      <c r="K33" s="19"/>
      <c r="L33" s="154"/>
      <c r="M33" s="155"/>
      <c r="N33" s="156"/>
      <c r="O33" s="19"/>
      <c r="P33" s="154"/>
      <c r="Q33" s="155"/>
      <c r="R33" s="156"/>
      <c r="S33" s="19"/>
      <c r="T33" s="154"/>
      <c r="U33" s="155"/>
      <c r="V33" s="156"/>
      <c r="W33" s="8"/>
      <c r="X33" s="154"/>
      <c r="Y33" s="155"/>
      <c r="Z33" s="156"/>
    </row>
    <row r="34" spans="1:26" ht="15" customHeight="1">
      <c r="A34" s="133"/>
      <c r="B34" s="134"/>
      <c r="C34" s="134"/>
      <c r="D34" s="134"/>
      <c r="E34" s="134"/>
      <c r="F34" s="135"/>
      <c r="G34" s="3"/>
      <c r="H34" s="157"/>
      <c r="I34" s="158"/>
      <c r="J34" s="159"/>
      <c r="K34" s="2"/>
      <c r="L34" s="157"/>
      <c r="M34" s="158"/>
      <c r="N34" s="159"/>
      <c r="O34" s="2"/>
      <c r="P34" s="157"/>
      <c r="Q34" s="158"/>
      <c r="R34" s="159"/>
      <c r="S34" s="2"/>
      <c r="T34" s="157"/>
      <c r="U34" s="158"/>
      <c r="V34" s="159"/>
      <c r="W34" s="8"/>
      <c r="X34" s="157"/>
      <c r="Y34" s="158"/>
      <c r="Z34" s="159"/>
    </row>
    <row r="35" spans="1:26" ht="15" customHeight="1" thickBot="1">
      <c r="A35" s="136"/>
      <c r="B35" s="137"/>
      <c r="C35" s="137"/>
      <c r="D35" s="137"/>
      <c r="E35" s="137"/>
      <c r="F35" s="138"/>
      <c r="G35" s="3"/>
      <c r="H35" s="160"/>
      <c r="I35" s="161"/>
      <c r="J35" s="162"/>
      <c r="K35" s="2"/>
      <c r="L35" s="160"/>
      <c r="M35" s="161"/>
      <c r="N35" s="162"/>
      <c r="O35" s="2"/>
      <c r="P35" s="160"/>
      <c r="Q35" s="161"/>
      <c r="R35" s="162"/>
      <c r="S35" s="2"/>
      <c r="T35" s="160"/>
      <c r="U35" s="161"/>
      <c r="V35" s="162"/>
      <c r="W35" s="8"/>
      <c r="X35" s="160"/>
      <c r="Y35" s="161"/>
      <c r="Z35" s="162"/>
    </row>
    <row r="36" spans="1:26" ht="15" customHeight="1" thickTop="1" thickBot="1">
      <c r="A36" s="3"/>
      <c r="B36" s="3"/>
      <c r="C36" s="3"/>
      <c r="D36" s="3"/>
      <c r="E36" s="3"/>
      <c r="F36" s="3"/>
      <c r="G36" s="3"/>
      <c r="H36" s="20"/>
      <c r="I36" s="20"/>
      <c r="J36" s="21"/>
      <c r="K36" s="21"/>
      <c r="L36" s="20"/>
      <c r="M36" s="20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3"/>
    </row>
    <row r="37" spans="1:26" ht="15" customHeight="1">
      <c r="A37" s="87" t="s">
        <v>12</v>
      </c>
      <c r="B37" s="87"/>
      <c r="C37" s="87"/>
      <c r="D37" s="87"/>
      <c r="E37" s="87"/>
      <c r="F37" s="87"/>
      <c r="G37" s="22"/>
      <c r="H37" s="75">
        <f>TS7.5!H$47</f>
        <v>0.33199999999999996</v>
      </c>
      <c r="I37" s="75"/>
      <c r="J37" s="75"/>
      <c r="K37" s="23"/>
      <c r="L37" s="75">
        <f>TS7.5!L$47</f>
        <v>0.57499999999999996</v>
      </c>
      <c r="M37" s="75"/>
      <c r="N37" s="75"/>
      <c r="O37" s="23"/>
      <c r="P37" s="75">
        <f>TS7.5!P$47</f>
        <v>0.67399999999999993</v>
      </c>
      <c r="Q37" s="75"/>
      <c r="R37" s="75"/>
      <c r="S37" s="23"/>
      <c r="T37" s="75">
        <f>TS7.5!T$47</f>
        <v>0.73299999999999998</v>
      </c>
      <c r="U37" s="75"/>
      <c r="V37" s="75"/>
      <c r="W37" s="24"/>
      <c r="X37" s="75">
        <f>TS7.5!X$47</f>
        <v>0.84599999999999986</v>
      </c>
      <c r="Y37" s="75"/>
      <c r="Z37" s="75"/>
    </row>
    <row r="38" spans="1:26" ht="15" customHeight="1">
      <c r="A38" s="88"/>
      <c r="B38" s="88"/>
      <c r="C38" s="88"/>
      <c r="D38" s="88"/>
      <c r="E38" s="88"/>
      <c r="F38" s="88"/>
      <c r="G38" s="22"/>
      <c r="H38" s="76"/>
      <c r="I38" s="76"/>
      <c r="J38" s="76"/>
      <c r="K38" s="23"/>
      <c r="L38" s="76"/>
      <c r="M38" s="76"/>
      <c r="N38" s="76"/>
      <c r="O38" s="23"/>
      <c r="P38" s="76"/>
      <c r="Q38" s="76"/>
      <c r="R38" s="76"/>
      <c r="S38" s="23"/>
      <c r="T38" s="76"/>
      <c r="U38" s="76"/>
      <c r="V38" s="76"/>
      <c r="W38" s="24"/>
      <c r="X38" s="76"/>
      <c r="Y38" s="76"/>
      <c r="Z38" s="76"/>
    </row>
    <row r="39" spans="1:26" ht="15" customHeight="1" thickBot="1">
      <c r="A39" s="89"/>
      <c r="B39" s="89"/>
      <c r="C39" s="89"/>
      <c r="D39" s="89"/>
      <c r="E39" s="89"/>
      <c r="F39" s="89"/>
      <c r="G39" s="22"/>
      <c r="H39" s="77"/>
      <c r="I39" s="77"/>
      <c r="J39" s="77"/>
      <c r="K39" s="25"/>
      <c r="L39" s="77"/>
      <c r="M39" s="77"/>
      <c r="N39" s="77"/>
      <c r="O39" s="25"/>
      <c r="P39" s="77"/>
      <c r="Q39" s="77"/>
      <c r="R39" s="77"/>
      <c r="S39" s="25"/>
      <c r="T39" s="77"/>
      <c r="U39" s="77"/>
      <c r="V39" s="77"/>
      <c r="W39" s="24"/>
      <c r="X39" s="77"/>
      <c r="Y39" s="77"/>
      <c r="Z39" s="77"/>
    </row>
    <row r="40" spans="1:26" ht="15" customHeight="1" thickBot="1">
      <c r="A40" s="3"/>
      <c r="B40" s="3"/>
      <c r="C40" s="3"/>
      <c r="D40" s="3"/>
      <c r="E40" s="3"/>
      <c r="F40" s="3"/>
      <c r="G40" s="3"/>
      <c r="H40" s="20"/>
      <c r="I40" s="20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3"/>
    </row>
    <row r="41" spans="1:26" ht="15" customHeight="1">
      <c r="A41" s="78" t="s">
        <v>55</v>
      </c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80"/>
    </row>
    <row r="42" spans="1:26" ht="15" customHeight="1">
      <c r="A42" s="8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3"/>
    </row>
    <row r="43" spans="1:26" ht="15" customHeight="1" thickBot="1">
      <c r="A43" s="84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6"/>
    </row>
    <row r="44" spans="1:26" ht="19.7" customHeight="1">
      <c r="H44" s="26"/>
      <c r="I44" s="26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pans="1:26" ht="19.7" customHeight="1">
      <c r="H45" s="26"/>
      <c r="I45" s="26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pans="1:26" ht="19.7" customHeight="1">
      <c r="H46" s="26"/>
      <c r="I46" s="26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spans="1:26" ht="19.7" customHeight="1">
      <c r="H47" s="26"/>
      <c r="I47" s="26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spans="1:26" ht="19.7" customHeight="1">
      <c r="H48" s="26"/>
      <c r="I48" s="26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spans="8:25" ht="19.7" customHeight="1">
      <c r="H49" s="26"/>
      <c r="I49" s="26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spans="8:25" ht="19.7" customHeight="1">
      <c r="H50" s="26"/>
      <c r="I50" s="26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spans="8:25" ht="19.7" customHeight="1">
      <c r="H51" s="26"/>
      <c r="I51" s="26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spans="8:25" ht="19.7" customHeight="1">
      <c r="H52" s="26"/>
      <c r="I52" s="26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spans="8:25" ht="19.7" customHeight="1">
      <c r="H53" s="26"/>
      <c r="I53" s="26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spans="8:25" ht="19.7" customHeight="1">
      <c r="H54" s="26"/>
      <c r="I54" s="26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spans="8:25" ht="19.7" customHeight="1">
      <c r="H55" s="26"/>
      <c r="I55" s="26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spans="8:25" ht="19.7" customHeight="1">
      <c r="H56" s="26"/>
      <c r="I56" s="26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8:25" ht="19.7" customHeight="1"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</row>
    <row r="58" spans="8:25" ht="19.7" customHeight="1"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</row>
    <row r="59" spans="8:25" ht="19.7" customHeight="1"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 spans="8:25" ht="19.7" customHeight="1"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 spans="8:25" ht="19.7" customHeight="1"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 spans="8:25" ht="19.7" customHeight="1"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 spans="8:25" ht="19.7" customHeight="1"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 spans="8:25" ht="19.7" customHeight="1"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 spans="10:25" ht="19.7" customHeight="1"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</row>
    <row r="66" spans="10:25" ht="19.7" customHeight="1"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 spans="10:25" ht="19.7" customHeight="1"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 spans="10:25" ht="19.7" customHeight="1"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spans="10:25" ht="19.7" customHeight="1"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 spans="10:25" ht="19.7" customHeight="1"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spans="10:25" ht="19.7" customHeight="1"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 spans="10:25" ht="19.7" customHeight="1"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</row>
    <row r="73" spans="10:25" ht="19.7" customHeight="1"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 spans="10:25" ht="19.7" customHeight="1"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 spans="10:25" ht="19.7" customHeight="1"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 spans="10:25" ht="19.7" customHeight="1"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</row>
    <row r="77" spans="10:25" ht="19.7" customHeight="1"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 spans="10:25" ht="19.7" customHeight="1"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</row>
    <row r="79" spans="10:25" ht="19.7" customHeight="1"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</row>
    <row r="80" spans="10:25" ht="19.7" customHeight="1"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</row>
    <row r="81" spans="10:25" ht="19.7" customHeight="1"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</row>
    <row r="82" spans="10:25" ht="19.7" customHeight="1"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 spans="10:25" ht="19.7" customHeight="1"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 spans="10:25" ht="19.7" customHeight="1"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</row>
    <row r="85" spans="10:25" ht="19.7" customHeight="1"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</row>
    <row r="86" spans="10:25" ht="19.7" customHeight="1"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</row>
    <row r="87" spans="10:25" ht="19.7" customHeight="1"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 spans="10:25" ht="19.7" customHeight="1"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</row>
    <row r="89" spans="10:25" ht="19.7" customHeight="1"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0" spans="10:25" ht="19.7" customHeight="1"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 spans="10:25" ht="19.7" customHeight="1"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 spans="10:25" ht="19.7" customHeight="1"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</row>
    <row r="93" spans="10:25" ht="19.7" customHeight="1"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 spans="10:25" ht="19.7" customHeight="1"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</row>
    <row r="95" spans="10:25" ht="19.7" customHeight="1"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</row>
    <row r="96" spans="10:25" ht="19.7" customHeight="1"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</row>
    <row r="97" spans="10:25" ht="19.7" customHeight="1"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</row>
    <row r="98" spans="10:25" ht="19.7" customHeight="1"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</row>
    <row r="99" spans="10:25" ht="19.7" customHeight="1"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 spans="10:25" ht="19.7" customHeight="1"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</row>
    <row r="101" spans="10:25" ht="19.7" customHeight="1"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0:25"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 spans="10:25"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</row>
    <row r="104" spans="10:25"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</row>
    <row r="105" spans="10:25"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 spans="10:25"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</row>
    <row r="107" spans="10:25"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 spans="10:25"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</row>
    <row r="109" spans="10:25"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</row>
    <row r="110" spans="10:25"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</row>
    <row r="111" spans="10:25"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</row>
    <row r="112" spans="10:25"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</row>
    <row r="113" spans="10:25"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</row>
    <row r="114" spans="10:25"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</row>
    <row r="115" spans="10:25"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</row>
    <row r="116" spans="10:25"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</row>
    <row r="117" spans="10:25"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</row>
    <row r="118" spans="10:25"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</row>
    <row r="119" spans="10:25"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</row>
    <row r="120" spans="10:25"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</row>
    <row r="121" spans="10:25"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</row>
    <row r="122" spans="10:25"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</row>
    <row r="123" spans="10:25"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</row>
    <row r="124" spans="10:25"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</row>
    <row r="125" spans="10:25"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</row>
    <row r="126" spans="10:25"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</row>
    <row r="127" spans="10:25"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</row>
    <row r="128" spans="10:25"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</row>
    <row r="129" spans="10:25"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</row>
    <row r="130" spans="10:25"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</row>
    <row r="131" spans="10:25"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</row>
    <row r="132" spans="10:25"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</row>
    <row r="133" spans="10:25"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</row>
    <row r="134" spans="10:25"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</row>
    <row r="135" spans="10:25"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</row>
    <row r="136" spans="10:25"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</row>
    <row r="137" spans="10:25"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</row>
    <row r="138" spans="10:25"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</row>
    <row r="139" spans="10:25"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</row>
    <row r="140" spans="10:25"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</row>
    <row r="141" spans="10:25"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 spans="10:25"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 spans="10:25"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 spans="10:25"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 spans="10:25"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6" spans="10:25"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</row>
    <row r="147" spans="10:25"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</row>
    <row r="148" spans="10:25"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</row>
    <row r="149" spans="10:25"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</row>
    <row r="150" spans="10:25"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</row>
    <row r="151" spans="10:25"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</row>
    <row r="152" spans="10:25"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</row>
    <row r="153" spans="10:25"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</row>
    <row r="154" spans="10:25"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</row>
    <row r="155" spans="10:25"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</row>
    <row r="156" spans="10:25"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</row>
    <row r="157" spans="10:25"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</row>
    <row r="158" spans="10:25"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</row>
    <row r="159" spans="10:25"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</row>
    <row r="160" spans="10:25"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</row>
    <row r="161" spans="10:25"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</row>
    <row r="162" spans="10:25"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</row>
    <row r="163" spans="10:25"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</row>
    <row r="164" spans="10:25"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</row>
    <row r="165" spans="10:25"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</row>
    <row r="166" spans="10:25"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</row>
  </sheetData>
  <mergeCells count="44">
    <mergeCell ref="A27:F30"/>
    <mergeCell ref="A32:F35"/>
    <mergeCell ref="H32:J35"/>
    <mergeCell ref="A41:Z43"/>
    <mergeCell ref="H37:J39"/>
    <mergeCell ref="T37:V39"/>
    <mergeCell ref="X37:Z39"/>
    <mergeCell ref="A37:F39"/>
    <mergeCell ref="L37:N39"/>
    <mergeCell ref="P37:R39"/>
    <mergeCell ref="X19:Z21"/>
    <mergeCell ref="H27:J30"/>
    <mergeCell ref="L27:N30"/>
    <mergeCell ref="L32:N35"/>
    <mergeCell ref="X32:Z35"/>
    <mergeCell ref="X27:Z30"/>
    <mergeCell ref="T27:V30"/>
    <mergeCell ref="P23:R25"/>
    <mergeCell ref="T32:V35"/>
    <mergeCell ref="T19:V21"/>
    <mergeCell ref="P27:R30"/>
    <mergeCell ref="P32:R35"/>
    <mergeCell ref="A2:Z4"/>
    <mergeCell ref="T23:V25"/>
    <mergeCell ref="X7:Z12"/>
    <mergeCell ref="T7:V12"/>
    <mergeCell ref="H7:J12"/>
    <mergeCell ref="H19:J21"/>
    <mergeCell ref="X23:Z25"/>
    <mergeCell ref="P19:R21"/>
    <mergeCell ref="X14:Z17"/>
    <mergeCell ref="T14:V17"/>
    <mergeCell ref="P7:R12"/>
    <mergeCell ref="P14:R17"/>
    <mergeCell ref="L7:N12"/>
    <mergeCell ref="L14:N17"/>
    <mergeCell ref="L19:N21"/>
    <mergeCell ref="L23:N25"/>
    <mergeCell ref="A19:F21"/>
    <mergeCell ref="A23:F25"/>
    <mergeCell ref="H14:J17"/>
    <mergeCell ref="A9:F12"/>
    <mergeCell ref="H23:J25"/>
    <mergeCell ref="A14:F17"/>
  </mergeCells>
  <phoneticPr fontId="33" type="noConversion"/>
  <printOptions horizontalCentered="1" verticalCentered="1"/>
  <pageMargins left="0.59055118110236227" right="0.62992125984251968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V166"/>
  <sheetViews>
    <sheetView topLeftCell="A2" workbookViewId="0">
      <selection activeCell="A2" sqref="A2:V43"/>
    </sheetView>
  </sheetViews>
  <sheetFormatPr baseColWidth="10" defaultRowHeight="12.75"/>
  <cols>
    <col min="1" max="22" width="5.85546875" customWidth="1"/>
    <col min="23" max="23" width="10.7109375" customWidth="1"/>
  </cols>
  <sheetData>
    <row r="1" spans="1:22" ht="19.7" customHeight="1" thickBot="1"/>
    <row r="2" spans="1:22" ht="15" customHeight="1" thickTop="1">
      <c r="A2" s="94" t="s">
        <v>21</v>
      </c>
      <c r="B2" s="94"/>
      <c r="C2" s="94"/>
      <c r="D2" s="94"/>
      <c r="E2" s="94"/>
      <c r="F2" s="94"/>
      <c r="G2" s="94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2" ht="15" customHeight="1">
      <c r="A3" s="96"/>
      <c r="B3" s="96"/>
      <c r="C3" s="96"/>
      <c r="D3" s="96"/>
      <c r="E3" s="96"/>
      <c r="F3" s="96"/>
      <c r="G3" s="96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5" customHeight="1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" customHeight="1" thickBot="1">
      <c r="A6" s="3"/>
      <c r="B6" s="3"/>
      <c r="C6" s="3"/>
      <c r="D6" s="3"/>
      <c r="E6" s="3"/>
      <c r="F6" s="3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" customHeight="1" thickTop="1">
      <c r="A7" s="3"/>
      <c r="B7" s="3"/>
      <c r="C7" s="3"/>
      <c r="D7" s="3"/>
      <c r="E7" s="3"/>
      <c r="F7" s="3"/>
      <c r="G7" s="3"/>
      <c r="H7" s="139" t="s">
        <v>3</v>
      </c>
      <c r="I7" s="140"/>
      <c r="J7" s="141"/>
      <c r="K7" s="4"/>
      <c r="L7" s="139" t="s">
        <v>6</v>
      </c>
      <c r="M7" s="140"/>
      <c r="N7" s="141"/>
      <c r="O7" s="4"/>
      <c r="P7" s="139" t="s">
        <v>20</v>
      </c>
      <c r="Q7" s="140"/>
      <c r="R7" s="141"/>
      <c r="S7" s="5"/>
      <c r="T7" s="139" t="s">
        <v>5</v>
      </c>
      <c r="U7" s="140"/>
      <c r="V7" s="141"/>
    </row>
    <row r="8" spans="1:22" ht="15" customHeight="1" thickBot="1">
      <c r="A8" s="3"/>
      <c r="B8" s="3"/>
      <c r="C8" s="3"/>
      <c r="D8" s="3"/>
      <c r="E8" s="3"/>
      <c r="F8" s="3"/>
      <c r="G8" s="3"/>
      <c r="H8" s="142"/>
      <c r="I8" s="143"/>
      <c r="J8" s="144"/>
      <c r="K8" s="4"/>
      <c r="L8" s="142"/>
      <c r="M8" s="143"/>
      <c r="N8" s="144"/>
      <c r="O8" s="4"/>
      <c r="P8" s="142"/>
      <c r="Q8" s="143"/>
      <c r="R8" s="144"/>
      <c r="S8" s="5"/>
      <c r="T8" s="142"/>
      <c r="U8" s="143"/>
      <c r="V8" s="144"/>
    </row>
    <row r="9" spans="1:22" ht="15" customHeight="1" thickTop="1">
      <c r="A9" s="99" t="s">
        <v>24</v>
      </c>
      <c r="B9" s="100"/>
      <c r="C9" s="100"/>
      <c r="D9" s="100"/>
      <c r="E9" s="100"/>
      <c r="F9" s="101"/>
      <c r="G9" s="3"/>
      <c r="H9" s="142"/>
      <c r="I9" s="143"/>
      <c r="J9" s="144"/>
      <c r="K9" s="4"/>
      <c r="L9" s="142"/>
      <c r="M9" s="143"/>
      <c r="N9" s="144"/>
      <c r="O9" s="4"/>
      <c r="P9" s="142"/>
      <c r="Q9" s="143"/>
      <c r="R9" s="144"/>
      <c r="S9" s="5"/>
      <c r="T9" s="142"/>
      <c r="U9" s="143"/>
      <c r="V9" s="144"/>
    </row>
    <row r="10" spans="1:22" ht="15" customHeight="1">
      <c r="A10" s="102"/>
      <c r="B10" s="103"/>
      <c r="C10" s="103"/>
      <c r="D10" s="103"/>
      <c r="E10" s="103"/>
      <c r="F10" s="104"/>
      <c r="G10" s="3"/>
      <c r="H10" s="142"/>
      <c r="I10" s="143"/>
      <c r="J10" s="144"/>
      <c r="K10" s="4"/>
      <c r="L10" s="142"/>
      <c r="M10" s="143"/>
      <c r="N10" s="144"/>
      <c r="O10" s="4"/>
      <c r="P10" s="142"/>
      <c r="Q10" s="143"/>
      <c r="R10" s="144"/>
      <c r="S10" s="5"/>
      <c r="T10" s="142"/>
      <c r="U10" s="143"/>
      <c r="V10" s="144"/>
    </row>
    <row r="11" spans="1:22" ht="15" customHeight="1">
      <c r="A11" s="102"/>
      <c r="B11" s="103"/>
      <c r="C11" s="103"/>
      <c r="D11" s="105"/>
      <c r="E11" s="105"/>
      <c r="F11" s="104"/>
      <c r="G11" s="3"/>
      <c r="H11" s="142"/>
      <c r="I11" s="143"/>
      <c r="J11" s="144"/>
      <c r="K11" s="4"/>
      <c r="L11" s="142"/>
      <c r="M11" s="143"/>
      <c r="N11" s="144"/>
      <c r="O11" s="4"/>
      <c r="P11" s="142"/>
      <c r="Q11" s="143"/>
      <c r="R11" s="144"/>
      <c r="S11" s="5"/>
      <c r="T11" s="142"/>
      <c r="U11" s="143"/>
      <c r="V11" s="144"/>
    </row>
    <row r="12" spans="1:22" ht="15" customHeight="1" thickBot="1">
      <c r="A12" s="106"/>
      <c r="B12" s="107"/>
      <c r="C12" s="107"/>
      <c r="D12" s="107"/>
      <c r="E12" s="107"/>
      <c r="F12" s="108"/>
      <c r="G12" s="3"/>
      <c r="H12" s="145"/>
      <c r="I12" s="146"/>
      <c r="J12" s="147"/>
      <c r="K12" s="4"/>
      <c r="L12" s="145"/>
      <c r="M12" s="146"/>
      <c r="N12" s="147"/>
      <c r="O12" s="4"/>
      <c r="P12" s="145"/>
      <c r="Q12" s="146"/>
      <c r="R12" s="147"/>
      <c r="S12" s="5"/>
      <c r="T12" s="145"/>
      <c r="U12" s="146"/>
      <c r="V12" s="147"/>
    </row>
    <row r="13" spans="1:22" ht="15" customHeight="1" thickTop="1" thickBot="1">
      <c r="A13" s="3"/>
      <c r="B13" s="3"/>
      <c r="C13" s="3"/>
      <c r="D13" s="3"/>
      <c r="E13" s="3"/>
      <c r="F13" s="3"/>
      <c r="G13" s="3"/>
      <c r="H13" s="3"/>
      <c r="I13" s="3"/>
      <c r="J13" s="6"/>
      <c r="K13" s="6"/>
      <c r="L13" s="6"/>
      <c r="M13" s="6"/>
      <c r="N13" s="3"/>
      <c r="O13" s="3"/>
      <c r="P13" s="6"/>
      <c r="Q13" s="6"/>
      <c r="R13" s="3"/>
      <c r="S13" s="6"/>
      <c r="T13" s="6"/>
      <c r="U13" s="6"/>
      <c r="V13" s="3"/>
    </row>
    <row r="14" spans="1:22" ht="15" customHeight="1" thickTop="1">
      <c r="A14" s="127" t="s">
        <v>9</v>
      </c>
      <c r="B14" s="128"/>
      <c r="C14" s="128"/>
      <c r="D14" s="128"/>
      <c r="E14" s="128"/>
      <c r="F14" s="129"/>
      <c r="G14" s="3"/>
      <c r="H14" s="109">
        <v>0.25</v>
      </c>
      <c r="I14" s="110"/>
      <c r="J14" s="111"/>
      <c r="K14" s="7"/>
      <c r="L14" s="109">
        <v>0.35</v>
      </c>
      <c r="M14" s="110"/>
      <c r="N14" s="111"/>
      <c r="O14" s="7"/>
      <c r="P14" s="109">
        <v>0.5</v>
      </c>
      <c r="Q14" s="110"/>
      <c r="R14" s="111"/>
      <c r="S14" s="8"/>
      <c r="T14" s="109">
        <v>0.6</v>
      </c>
      <c r="U14" s="110"/>
      <c r="V14" s="111"/>
    </row>
    <row r="15" spans="1:22" ht="15" customHeight="1">
      <c r="A15" s="130"/>
      <c r="B15" s="131"/>
      <c r="C15" s="131"/>
      <c r="D15" s="131"/>
      <c r="E15" s="131"/>
      <c r="F15" s="132"/>
      <c r="G15" s="3"/>
      <c r="H15" s="112"/>
      <c r="I15" s="113"/>
      <c r="J15" s="114"/>
      <c r="K15" s="7"/>
      <c r="L15" s="112"/>
      <c r="M15" s="113"/>
      <c r="N15" s="114"/>
      <c r="O15" s="7"/>
      <c r="P15" s="112"/>
      <c r="Q15" s="113"/>
      <c r="R15" s="114"/>
      <c r="S15" s="8"/>
      <c r="T15" s="112"/>
      <c r="U15" s="113"/>
      <c r="V15" s="114"/>
    </row>
    <row r="16" spans="1:22" ht="15" customHeight="1">
      <c r="A16" s="133"/>
      <c r="B16" s="134"/>
      <c r="C16" s="134"/>
      <c r="D16" s="134"/>
      <c r="E16" s="134"/>
      <c r="F16" s="135"/>
      <c r="G16" s="3"/>
      <c r="H16" s="115"/>
      <c r="I16" s="116"/>
      <c r="J16" s="117"/>
      <c r="K16" s="9"/>
      <c r="L16" s="121"/>
      <c r="M16" s="122"/>
      <c r="N16" s="123"/>
      <c r="O16" s="29"/>
      <c r="P16" s="115"/>
      <c r="Q16" s="116"/>
      <c r="R16" s="117"/>
      <c r="S16" s="8"/>
      <c r="T16" s="115"/>
      <c r="U16" s="116"/>
      <c r="V16" s="117"/>
    </row>
    <row r="17" spans="1:22" ht="15" customHeight="1" thickBot="1">
      <c r="A17" s="136"/>
      <c r="B17" s="137"/>
      <c r="C17" s="137"/>
      <c r="D17" s="137"/>
      <c r="E17" s="137"/>
      <c r="F17" s="138"/>
      <c r="G17" s="3"/>
      <c r="H17" s="118"/>
      <c r="I17" s="119"/>
      <c r="J17" s="120"/>
      <c r="K17" s="9"/>
      <c r="L17" s="124"/>
      <c r="M17" s="125"/>
      <c r="N17" s="126"/>
      <c r="O17" s="29"/>
      <c r="P17" s="118"/>
      <c r="Q17" s="119"/>
      <c r="R17" s="120"/>
      <c r="S17" s="8"/>
      <c r="T17" s="118"/>
      <c r="U17" s="119"/>
      <c r="V17" s="120"/>
    </row>
    <row r="18" spans="1:22" ht="15" customHeight="1" thickTop="1" thickBot="1">
      <c r="A18" s="1"/>
      <c r="B18" s="1"/>
      <c r="C18" s="1"/>
      <c r="D18" s="1"/>
      <c r="E18" s="1"/>
      <c r="F18" s="1"/>
      <c r="G18" s="3"/>
      <c r="H18" s="10"/>
      <c r="I18" s="10"/>
      <c r="J18" s="10"/>
      <c r="K18" s="10"/>
      <c r="L18" s="30"/>
      <c r="M18" s="30"/>
      <c r="N18" s="30"/>
      <c r="O18" s="30"/>
      <c r="P18" s="10"/>
      <c r="Q18" s="10"/>
      <c r="R18" s="10"/>
      <c r="S18" s="6"/>
      <c r="T18" s="10"/>
      <c r="U18" s="10"/>
      <c r="V18" s="10"/>
    </row>
    <row r="19" spans="1:22" ht="15" customHeight="1">
      <c r="A19" s="90" t="s">
        <v>7</v>
      </c>
      <c r="B19" s="90"/>
      <c r="C19" s="90"/>
      <c r="D19" s="90"/>
      <c r="E19" s="90"/>
      <c r="F19" s="90"/>
      <c r="G19" s="31"/>
      <c r="H19" s="93">
        <v>7.0000000000000007E-2</v>
      </c>
      <c r="I19" s="93"/>
      <c r="J19" s="93"/>
      <c r="K19" s="12"/>
      <c r="L19" s="93">
        <v>0.1</v>
      </c>
      <c r="M19" s="93"/>
      <c r="N19" s="93"/>
      <c r="O19" s="12"/>
      <c r="P19" s="93">
        <v>0.2</v>
      </c>
      <c r="Q19" s="93"/>
      <c r="R19" s="93"/>
      <c r="S19" s="32"/>
      <c r="T19" s="93">
        <v>0.25</v>
      </c>
      <c r="U19" s="93"/>
      <c r="V19" s="93"/>
    </row>
    <row r="20" spans="1:22" ht="15" customHeight="1">
      <c r="A20" s="91"/>
      <c r="B20" s="91"/>
      <c r="C20" s="91"/>
      <c r="D20" s="91"/>
      <c r="E20" s="91"/>
      <c r="F20" s="91"/>
      <c r="G20" s="31"/>
      <c r="H20" s="91"/>
      <c r="I20" s="91"/>
      <c r="J20" s="91"/>
      <c r="K20" s="13"/>
      <c r="L20" s="148"/>
      <c r="M20" s="148"/>
      <c r="N20" s="148"/>
      <c r="O20" s="33"/>
      <c r="P20" s="91"/>
      <c r="Q20" s="91"/>
      <c r="R20" s="91"/>
      <c r="S20" s="34"/>
      <c r="T20" s="91"/>
      <c r="U20" s="91"/>
      <c r="V20" s="91"/>
    </row>
    <row r="21" spans="1:22" ht="15" customHeight="1" thickBot="1">
      <c r="A21" s="92"/>
      <c r="B21" s="92"/>
      <c r="C21" s="92"/>
      <c r="D21" s="92"/>
      <c r="E21" s="92"/>
      <c r="F21" s="92"/>
      <c r="G21" s="31"/>
      <c r="H21" s="92"/>
      <c r="I21" s="92"/>
      <c r="J21" s="92"/>
      <c r="K21" s="13"/>
      <c r="L21" s="149"/>
      <c r="M21" s="149"/>
      <c r="N21" s="149"/>
      <c r="O21" s="33"/>
      <c r="P21" s="92"/>
      <c r="Q21" s="92"/>
      <c r="R21" s="92"/>
      <c r="S21" s="34"/>
      <c r="T21" s="92"/>
      <c r="U21" s="92"/>
      <c r="V21" s="92"/>
    </row>
    <row r="22" spans="1:22" ht="15" customHeight="1" thickBot="1">
      <c r="A22" s="14"/>
      <c r="B22" s="14"/>
      <c r="C22" s="14"/>
      <c r="D22" s="14"/>
      <c r="E22" s="14"/>
      <c r="F22" s="14"/>
      <c r="G22" s="11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35"/>
      <c r="T22" s="16"/>
      <c r="U22" s="16"/>
      <c r="V22" s="16"/>
    </row>
    <row r="23" spans="1:22" ht="15" customHeight="1">
      <c r="A23" s="90" t="s">
        <v>59</v>
      </c>
      <c r="B23" s="90"/>
      <c r="C23" s="90"/>
      <c r="D23" s="90"/>
      <c r="E23" s="90"/>
      <c r="F23" s="90"/>
      <c r="G23" s="31"/>
      <c r="H23" s="163">
        <v>0.18</v>
      </c>
      <c r="I23" s="163"/>
      <c r="J23" s="163"/>
      <c r="K23" s="17"/>
      <c r="L23" s="163">
        <v>0.25</v>
      </c>
      <c r="M23" s="163"/>
      <c r="N23" s="163"/>
      <c r="O23" s="17"/>
      <c r="P23" s="163">
        <v>0.3</v>
      </c>
      <c r="Q23" s="163"/>
      <c r="R23" s="163"/>
      <c r="S23" s="32"/>
      <c r="T23" s="163">
        <v>0.35</v>
      </c>
      <c r="U23" s="163"/>
      <c r="V23" s="163"/>
    </row>
    <row r="24" spans="1:22" ht="15" customHeight="1">
      <c r="A24" s="91"/>
      <c r="B24" s="91"/>
      <c r="C24" s="91"/>
      <c r="D24" s="91"/>
      <c r="E24" s="91"/>
      <c r="F24" s="91"/>
      <c r="G24" s="31"/>
      <c r="H24" s="164"/>
      <c r="I24" s="164"/>
      <c r="J24" s="164"/>
      <c r="K24" s="18"/>
      <c r="L24" s="164"/>
      <c r="M24" s="164"/>
      <c r="N24" s="164"/>
      <c r="O24" s="18"/>
      <c r="P24" s="164"/>
      <c r="Q24" s="164"/>
      <c r="R24" s="164"/>
      <c r="S24" s="34"/>
      <c r="T24" s="164"/>
      <c r="U24" s="164"/>
      <c r="V24" s="164"/>
    </row>
    <row r="25" spans="1:22" ht="15" customHeight="1" thickBot="1">
      <c r="A25" s="92"/>
      <c r="B25" s="92"/>
      <c r="C25" s="92"/>
      <c r="D25" s="92"/>
      <c r="E25" s="92"/>
      <c r="F25" s="92"/>
      <c r="G25" s="31"/>
      <c r="H25" s="165"/>
      <c r="I25" s="165"/>
      <c r="J25" s="165"/>
      <c r="K25" s="18"/>
      <c r="L25" s="165"/>
      <c r="M25" s="165"/>
      <c r="N25" s="165"/>
      <c r="O25" s="18"/>
      <c r="P25" s="165"/>
      <c r="Q25" s="165"/>
      <c r="R25" s="165"/>
      <c r="S25" s="34"/>
      <c r="T25" s="165"/>
      <c r="U25" s="165"/>
      <c r="V25" s="165"/>
    </row>
    <row r="26" spans="1:22" ht="15" customHeight="1" thickBot="1">
      <c r="A26" s="3"/>
      <c r="B26" s="3"/>
      <c r="C26" s="3"/>
      <c r="D26" s="3"/>
      <c r="E26" s="3"/>
      <c r="F26" s="3"/>
      <c r="G26" s="20"/>
      <c r="H26" s="3"/>
      <c r="I26" s="3"/>
      <c r="J26" s="6"/>
      <c r="K26" s="6"/>
      <c r="L26" s="6"/>
      <c r="M26" s="6"/>
      <c r="N26" s="3"/>
      <c r="O26" s="20"/>
      <c r="P26" s="6"/>
      <c r="Q26" s="6"/>
      <c r="R26" s="3"/>
      <c r="S26" s="6"/>
      <c r="T26" s="6"/>
      <c r="U26" s="6"/>
      <c r="V26" s="3"/>
    </row>
    <row r="27" spans="1:22" ht="15" customHeight="1" thickTop="1">
      <c r="A27" s="127" t="s">
        <v>10</v>
      </c>
      <c r="B27" s="128"/>
      <c r="C27" s="128"/>
      <c r="D27" s="128"/>
      <c r="E27" s="128"/>
      <c r="F27" s="129"/>
      <c r="G27" s="20"/>
      <c r="H27" s="151">
        <v>0.45</v>
      </c>
      <c r="I27" s="152"/>
      <c r="J27" s="153"/>
      <c r="K27" s="19"/>
      <c r="L27" s="151">
        <v>0.4</v>
      </c>
      <c r="M27" s="152"/>
      <c r="N27" s="153"/>
      <c r="O27" s="19"/>
      <c r="P27" s="151">
        <v>0.3</v>
      </c>
      <c r="Q27" s="152"/>
      <c r="R27" s="153"/>
      <c r="S27" s="8"/>
      <c r="T27" s="151">
        <v>0.25</v>
      </c>
      <c r="U27" s="152"/>
      <c r="V27" s="153"/>
    </row>
    <row r="28" spans="1:22" ht="15" customHeight="1">
      <c r="A28" s="130"/>
      <c r="B28" s="131"/>
      <c r="C28" s="131"/>
      <c r="D28" s="131"/>
      <c r="E28" s="131"/>
      <c r="F28" s="132"/>
      <c r="G28" s="20"/>
      <c r="H28" s="154"/>
      <c r="I28" s="155"/>
      <c r="J28" s="156"/>
      <c r="K28" s="19"/>
      <c r="L28" s="154"/>
      <c r="M28" s="155"/>
      <c r="N28" s="156"/>
      <c r="O28" s="19"/>
      <c r="P28" s="154"/>
      <c r="Q28" s="155"/>
      <c r="R28" s="156"/>
      <c r="S28" s="8"/>
      <c r="T28" s="154"/>
      <c r="U28" s="155"/>
      <c r="V28" s="156"/>
    </row>
    <row r="29" spans="1:22" ht="15" customHeight="1">
      <c r="A29" s="133"/>
      <c r="B29" s="134"/>
      <c r="C29" s="134"/>
      <c r="D29" s="134"/>
      <c r="E29" s="134"/>
      <c r="F29" s="135"/>
      <c r="G29" s="20"/>
      <c r="H29" s="157"/>
      <c r="I29" s="158"/>
      <c r="J29" s="159"/>
      <c r="K29" s="2"/>
      <c r="L29" s="166"/>
      <c r="M29" s="167"/>
      <c r="N29" s="168"/>
      <c r="O29" s="36"/>
      <c r="P29" s="157"/>
      <c r="Q29" s="158"/>
      <c r="R29" s="159"/>
      <c r="S29" s="8"/>
      <c r="T29" s="157"/>
      <c r="U29" s="158"/>
      <c r="V29" s="159"/>
    </row>
    <row r="30" spans="1:22" ht="15" customHeight="1" thickBot="1">
      <c r="A30" s="136"/>
      <c r="B30" s="137"/>
      <c r="C30" s="137"/>
      <c r="D30" s="137"/>
      <c r="E30" s="137"/>
      <c r="F30" s="138"/>
      <c r="G30" s="20"/>
      <c r="H30" s="160"/>
      <c r="I30" s="161"/>
      <c r="J30" s="162"/>
      <c r="K30" s="2"/>
      <c r="L30" s="169"/>
      <c r="M30" s="170"/>
      <c r="N30" s="171"/>
      <c r="O30" s="36"/>
      <c r="P30" s="160"/>
      <c r="Q30" s="161"/>
      <c r="R30" s="162"/>
      <c r="S30" s="8"/>
      <c r="T30" s="160"/>
      <c r="U30" s="161"/>
      <c r="V30" s="162"/>
    </row>
    <row r="31" spans="1:22" ht="15" customHeight="1" thickTop="1" thickBot="1">
      <c r="A31" s="3"/>
      <c r="B31" s="3"/>
      <c r="C31" s="3"/>
      <c r="D31" s="3"/>
      <c r="E31" s="3"/>
      <c r="F31" s="3"/>
      <c r="G31" s="20"/>
      <c r="H31" s="3"/>
      <c r="I31" s="3"/>
      <c r="J31" s="6"/>
      <c r="K31" s="6"/>
      <c r="L31" s="6"/>
      <c r="M31" s="6"/>
      <c r="N31" s="3"/>
      <c r="O31" s="20"/>
      <c r="P31" s="6"/>
      <c r="Q31" s="6"/>
      <c r="R31" s="3"/>
      <c r="S31" s="6"/>
      <c r="T31" s="6"/>
      <c r="U31" s="6"/>
      <c r="V31" s="3"/>
    </row>
    <row r="32" spans="1:22" ht="15" customHeight="1" thickTop="1">
      <c r="A32" s="150" t="s">
        <v>11</v>
      </c>
      <c r="B32" s="128"/>
      <c r="C32" s="128"/>
      <c r="D32" s="128"/>
      <c r="E32" s="128"/>
      <c r="F32" s="129"/>
      <c r="G32" s="20"/>
      <c r="H32" s="151">
        <v>0.3</v>
      </c>
      <c r="I32" s="152"/>
      <c r="J32" s="153"/>
      <c r="K32" s="19"/>
      <c r="L32" s="151">
        <v>0.25</v>
      </c>
      <c r="M32" s="152"/>
      <c r="N32" s="153"/>
      <c r="O32" s="19"/>
      <c r="P32" s="151">
        <v>0.2</v>
      </c>
      <c r="Q32" s="152"/>
      <c r="R32" s="153"/>
      <c r="S32" s="8"/>
      <c r="T32" s="151">
        <v>0.15</v>
      </c>
      <c r="U32" s="152"/>
      <c r="V32" s="153"/>
    </row>
    <row r="33" spans="1:22" ht="15" customHeight="1">
      <c r="A33" s="130"/>
      <c r="B33" s="131"/>
      <c r="C33" s="131"/>
      <c r="D33" s="131"/>
      <c r="E33" s="131"/>
      <c r="F33" s="132"/>
      <c r="G33" s="20"/>
      <c r="H33" s="154"/>
      <c r="I33" s="155"/>
      <c r="J33" s="156"/>
      <c r="K33" s="19"/>
      <c r="L33" s="154"/>
      <c r="M33" s="155"/>
      <c r="N33" s="156"/>
      <c r="O33" s="19"/>
      <c r="P33" s="154"/>
      <c r="Q33" s="155"/>
      <c r="R33" s="156"/>
      <c r="S33" s="8"/>
      <c r="T33" s="154"/>
      <c r="U33" s="155"/>
      <c r="V33" s="156"/>
    </row>
    <row r="34" spans="1:22" ht="15" customHeight="1">
      <c r="A34" s="133"/>
      <c r="B34" s="134"/>
      <c r="C34" s="134"/>
      <c r="D34" s="134"/>
      <c r="E34" s="134"/>
      <c r="F34" s="135"/>
      <c r="G34" s="20"/>
      <c r="H34" s="157"/>
      <c r="I34" s="158"/>
      <c r="J34" s="159"/>
      <c r="K34" s="2"/>
      <c r="L34" s="157"/>
      <c r="M34" s="158"/>
      <c r="N34" s="159"/>
      <c r="O34" s="2"/>
      <c r="P34" s="157"/>
      <c r="Q34" s="158"/>
      <c r="R34" s="159"/>
      <c r="S34" s="8"/>
      <c r="T34" s="157"/>
      <c r="U34" s="158"/>
      <c r="V34" s="159"/>
    </row>
    <row r="35" spans="1:22" ht="15" customHeight="1" thickBot="1">
      <c r="A35" s="136"/>
      <c r="B35" s="137"/>
      <c r="C35" s="137"/>
      <c r="D35" s="137"/>
      <c r="E35" s="137"/>
      <c r="F35" s="138"/>
      <c r="G35" s="20"/>
      <c r="H35" s="160"/>
      <c r="I35" s="161"/>
      <c r="J35" s="162"/>
      <c r="K35" s="2"/>
      <c r="L35" s="160"/>
      <c r="M35" s="161"/>
      <c r="N35" s="162"/>
      <c r="O35" s="2"/>
      <c r="P35" s="160"/>
      <c r="Q35" s="161"/>
      <c r="R35" s="162"/>
      <c r="S35" s="8"/>
      <c r="T35" s="160"/>
      <c r="U35" s="161"/>
      <c r="V35" s="162"/>
    </row>
    <row r="36" spans="1:22" ht="15" customHeight="1" thickTop="1" thickBot="1">
      <c r="A36" s="3"/>
      <c r="B36" s="3"/>
      <c r="C36" s="3"/>
      <c r="D36" s="3"/>
      <c r="E36" s="3"/>
      <c r="F36" s="3"/>
      <c r="G36" s="20"/>
      <c r="H36" s="20"/>
      <c r="I36" s="20"/>
      <c r="J36" s="21"/>
      <c r="K36" s="21"/>
      <c r="L36" s="21"/>
      <c r="M36" s="21"/>
      <c r="N36" s="21"/>
      <c r="O36" s="21"/>
      <c r="P36" s="21"/>
      <c r="Q36" s="21"/>
      <c r="R36" s="3"/>
      <c r="S36" s="21"/>
      <c r="T36" s="21"/>
      <c r="U36" s="21"/>
      <c r="V36" s="3"/>
    </row>
    <row r="37" spans="1:22" ht="15" customHeight="1">
      <c r="A37" s="87" t="s">
        <v>60</v>
      </c>
      <c r="B37" s="87"/>
      <c r="C37" s="87"/>
      <c r="D37" s="87"/>
      <c r="E37" s="87"/>
      <c r="F37" s="87"/>
      <c r="G37" s="22"/>
      <c r="H37" s="75">
        <f>TS7.6!H$47</f>
        <v>0.25949999999999995</v>
      </c>
      <c r="I37" s="75"/>
      <c r="J37" s="75"/>
      <c r="K37" s="23"/>
      <c r="L37" s="75">
        <f>TS7.6!L$47</f>
        <v>0.35649999999999993</v>
      </c>
      <c r="M37" s="75"/>
      <c r="N37" s="75"/>
      <c r="O37" s="23"/>
      <c r="P37" s="75">
        <f>TS7.6!P$47</f>
        <v>0.4850000000000001</v>
      </c>
      <c r="Q37" s="75"/>
      <c r="R37" s="75"/>
      <c r="S37" s="24"/>
      <c r="T37" s="75">
        <f>TS7.6!T$47</f>
        <v>0.58400000000000007</v>
      </c>
      <c r="U37" s="75"/>
      <c r="V37" s="75"/>
    </row>
    <row r="38" spans="1:22" ht="15" customHeight="1">
      <c r="A38" s="88"/>
      <c r="B38" s="88"/>
      <c r="C38" s="88"/>
      <c r="D38" s="88"/>
      <c r="E38" s="88"/>
      <c r="F38" s="88"/>
      <c r="G38" s="22"/>
      <c r="H38" s="76"/>
      <c r="I38" s="76"/>
      <c r="J38" s="76"/>
      <c r="K38" s="23"/>
      <c r="L38" s="76"/>
      <c r="M38" s="76"/>
      <c r="N38" s="76"/>
      <c r="O38" s="23"/>
      <c r="P38" s="76"/>
      <c r="Q38" s="76"/>
      <c r="R38" s="76"/>
      <c r="S38" s="24"/>
      <c r="T38" s="76"/>
      <c r="U38" s="76"/>
      <c r="V38" s="76"/>
    </row>
    <row r="39" spans="1:22" ht="15" customHeight="1" thickBot="1">
      <c r="A39" s="89"/>
      <c r="B39" s="89"/>
      <c r="C39" s="89"/>
      <c r="D39" s="89"/>
      <c r="E39" s="89"/>
      <c r="F39" s="89"/>
      <c r="G39" s="22"/>
      <c r="H39" s="77"/>
      <c r="I39" s="77"/>
      <c r="J39" s="77"/>
      <c r="K39" s="25"/>
      <c r="L39" s="77"/>
      <c r="M39" s="77"/>
      <c r="N39" s="77"/>
      <c r="O39" s="25"/>
      <c r="P39" s="77"/>
      <c r="Q39" s="77"/>
      <c r="R39" s="77"/>
      <c r="S39" s="24"/>
      <c r="T39" s="77"/>
      <c r="U39" s="77"/>
      <c r="V39" s="77"/>
    </row>
    <row r="40" spans="1:22" ht="15" customHeight="1" thickBot="1">
      <c r="A40" s="3"/>
      <c r="B40" s="3"/>
      <c r="C40" s="3"/>
      <c r="D40" s="3"/>
      <c r="E40" s="3"/>
      <c r="F40" s="3"/>
      <c r="G40" s="3"/>
      <c r="H40" s="20"/>
      <c r="I40" s="20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3"/>
    </row>
    <row r="41" spans="1:22" ht="15" customHeight="1">
      <c r="A41" s="78" t="s">
        <v>58</v>
      </c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80"/>
    </row>
    <row r="42" spans="1:22" ht="15" customHeight="1">
      <c r="A42" s="8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3"/>
    </row>
    <row r="43" spans="1:22" ht="15" customHeight="1" thickBot="1">
      <c r="A43" s="84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6"/>
    </row>
    <row r="44" spans="1:22" ht="19.7" customHeight="1">
      <c r="H44" s="26"/>
      <c r="I44" s="26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</row>
    <row r="45" spans="1:22" ht="19.7" customHeight="1">
      <c r="H45" s="26"/>
      <c r="I45" s="26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2" ht="19.7" customHeight="1">
      <c r="H46" s="26"/>
      <c r="I46" s="26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</row>
    <row r="47" spans="1:22" ht="19.7" customHeight="1">
      <c r="H47" s="26"/>
      <c r="I47" s="26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</row>
    <row r="48" spans="1:22" ht="19.7" customHeight="1">
      <c r="H48" s="26"/>
      <c r="I48" s="26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</row>
    <row r="49" spans="8:21" ht="19.7" customHeight="1">
      <c r="H49" s="26"/>
      <c r="I49" s="26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0" spans="8:21" ht="19.7" customHeight="1">
      <c r="H50" s="26"/>
      <c r="I50" s="26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</row>
    <row r="51" spans="8:21" ht="19.7" customHeight="1">
      <c r="H51" s="26"/>
      <c r="I51" s="26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</row>
    <row r="52" spans="8:21" ht="19.7" customHeight="1">
      <c r="H52" s="26"/>
      <c r="I52" s="26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</row>
    <row r="53" spans="8:21" ht="19.7" customHeight="1">
      <c r="H53" s="26"/>
      <c r="I53" s="26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</row>
    <row r="54" spans="8:21" ht="19.7" customHeight="1">
      <c r="H54" s="26"/>
      <c r="I54" s="26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 spans="8:21" ht="19.7" customHeight="1">
      <c r="H55" s="26"/>
      <c r="I55" s="26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 spans="8:21" ht="19.7" customHeight="1">
      <c r="H56" s="26"/>
      <c r="I56" s="26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</row>
    <row r="57" spans="8:21" ht="19.7" customHeight="1"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</row>
    <row r="58" spans="8:21" ht="19.7" customHeight="1"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</row>
    <row r="59" spans="8:21" ht="19.7" customHeight="1"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</row>
    <row r="60" spans="8:21" ht="19.7" customHeight="1"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</row>
    <row r="61" spans="8:21" ht="19.7" customHeight="1"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</row>
    <row r="62" spans="8:21" ht="19.7" customHeight="1"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</row>
    <row r="63" spans="8:21" ht="19.7" customHeight="1"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</row>
    <row r="64" spans="8:21" ht="19.7" customHeight="1"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</row>
    <row r="65" spans="10:21" ht="19.7" customHeight="1"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</row>
    <row r="66" spans="10:21" ht="19.7" customHeight="1"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</row>
    <row r="67" spans="10:21" ht="19.7" customHeight="1"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</row>
    <row r="68" spans="10:21" ht="19.7" customHeight="1"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</row>
    <row r="69" spans="10:21" ht="19.7" customHeight="1"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</row>
    <row r="70" spans="10:21" ht="19.7" customHeight="1"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</row>
    <row r="71" spans="10:21" ht="19.7" customHeight="1"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</row>
    <row r="72" spans="10:21" ht="19.7" customHeight="1"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</row>
    <row r="73" spans="10:21" ht="19.7" customHeight="1"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</row>
    <row r="74" spans="10:21" ht="19.7" customHeight="1"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</row>
    <row r="75" spans="10:21" ht="19.7" customHeight="1"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</row>
    <row r="76" spans="10:21" ht="19.7" customHeight="1"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</row>
    <row r="77" spans="10:21" ht="19.7" customHeight="1"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</row>
    <row r="78" spans="10:21" ht="19.7" customHeight="1"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</row>
    <row r="79" spans="10:21" ht="19.7" customHeight="1"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</row>
    <row r="80" spans="10:21" ht="19.7" customHeight="1"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</row>
    <row r="81" spans="10:21" ht="19.7" customHeight="1"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</row>
    <row r="82" spans="10:21" ht="19.7" customHeight="1"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</row>
    <row r="83" spans="10:21" ht="19.7" customHeight="1"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</row>
    <row r="84" spans="10:21" ht="19.7" customHeight="1"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</row>
    <row r="85" spans="10:21" ht="19.7" customHeight="1"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</row>
    <row r="86" spans="10:21" ht="19.7" customHeight="1"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</row>
    <row r="87" spans="10:21" ht="19.7" customHeight="1"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</row>
    <row r="88" spans="10:21" ht="19.7" customHeight="1"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</row>
    <row r="89" spans="10:21" ht="19.7" customHeight="1"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</row>
    <row r="90" spans="10:21" ht="19.7" customHeight="1"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</row>
    <row r="91" spans="10:21" ht="19.7" customHeight="1"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</row>
    <row r="92" spans="10:21" ht="19.7" customHeight="1"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</row>
    <row r="93" spans="10:21" ht="19.7" customHeight="1"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</row>
    <row r="94" spans="10:21" ht="19.7" customHeight="1"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</row>
    <row r="95" spans="10:21" ht="19.7" customHeight="1"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</row>
    <row r="96" spans="10:21" ht="19.7" customHeight="1"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</row>
    <row r="97" spans="10:21" ht="19.7" customHeight="1"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</row>
    <row r="98" spans="10:21" ht="19.7" customHeight="1"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</row>
    <row r="99" spans="10:21" ht="19.7" customHeight="1"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</row>
    <row r="100" spans="10:21" ht="19.7" customHeight="1"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</row>
    <row r="101" spans="10:21" ht="19.7" customHeight="1"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</row>
    <row r="102" spans="10:21"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</row>
    <row r="103" spans="10:21"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</row>
    <row r="104" spans="10:21"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</row>
    <row r="105" spans="10:21"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</row>
    <row r="106" spans="10:21"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</row>
    <row r="107" spans="10:21"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</row>
    <row r="108" spans="10:21"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</row>
    <row r="109" spans="10:21"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</row>
    <row r="110" spans="10:21"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</row>
    <row r="111" spans="10:21"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</row>
    <row r="112" spans="10:21"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</row>
    <row r="113" spans="10:21"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</row>
    <row r="114" spans="10:21"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</row>
    <row r="115" spans="10:21"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</row>
    <row r="116" spans="10:21"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</row>
    <row r="117" spans="10:21"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</row>
    <row r="118" spans="10:21"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</row>
    <row r="119" spans="10:21"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</row>
    <row r="120" spans="10:21"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</row>
    <row r="121" spans="10:21"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</row>
    <row r="122" spans="10:21"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</row>
    <row r="123" spans="10:21"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</row>
    <row r="124" spans="10:21"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</row>
    <row r="125" spans="10:21"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</row>
    <row r="126" spans="10:21"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</row>
    <row r="127" spans="10:21"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</row>
    <row r="128" spans="10:21"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</row>
    <row r="129" spans="10:21"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</row>
    <row r="130" spans="10:21"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</row>
    <row r="131" spans="10:21"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</row>
    <row r="132" spans="10:21"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</row>
    <row r="133" spans="10:21"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</row>
    <row r="134" spans="10:21"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</row>
    <row r="135" spans="10:21"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</row>
    <row r="136" spans="10:21"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</row>
    <row r="137" spans="10:21"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</row>
    <row r="138" spans="10:21"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</row>
    <row r="139" spans="10:21"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</row>
    <row r="140" spans="10:21"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</row>
    <row r="141" spans="10:21"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</row>
    <row r="142" spans="10:21"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</row>
    <row r="143" spans="10:21"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</row>
    <row r="144" spans="10:21"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</row>
    <row r="145" spans="10:21"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</row>
    <row r="146" spans="10:21"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</row>
    <row r="147" spans="10:21"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</row>
    <row r="148" spans="10:21"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</row>
    <row r="149" spans="10:21"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</row>
    <row r="150" spans="10:21"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</row>
    <row r="151" spans="10:21"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</row>
    <row r="152" spans="10:21"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</row>
    <row r="153" spans="10:21"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</row>
    <row r="154" spans="10:21"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</row>
    <row r="155" spans="10:21"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</row>
    <row r="156" spans="10:21"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</row>
    <row r="157" spans="10:21"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</row>
    <row r="158" spans="10:21"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</row>
    <row r="159" spans="10:21"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</row>
    <row r="160" spans="10:21"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</row>
    <row r="161" spans="10:21"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</row>
    <row r="162" spans="10:21"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</row>
    <row r="163" spans="10:21"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</row>
    <row r="164" spans="10:21"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</row>
    <row r="165" spans="10:21"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</row>
    <row r="166" spans="10:21"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</row>
  </sheetData>
  <mergeCells count="37">
    <mergeCell ref="A27:F30"/>
    <mergeCell ref="P32:R35"/>
    <mergeCell ref="P37:R39"/>
    <mergeCell ref="A41:V43"/>
    <mergeCell ref="H37:J39"/>
    <mergeCell ref="L37:N39"/>
    <mergeCell ref="T37:V39"/>
    <mergeCell ref="A37:F39"/>
    <mergeCell ref="L32:N35"/>
    <mergeCell ref="A32:F35"/>
    <mergeCell ref="A23:F25"/>
    <mergeCell ref="A2:V4"/>
    <mergeCell ref="L23:N25"/>
    <mergeCell ref="T7:V12"/>
    <mergeCell ref="L7:N12"/>
    <mergeCell ref="H7:J12"/>
    <mergeCell ref="H19:J21"/>
    <mergeCell ref="T19:V21"/>
    <mergeCell ref="A9:F12"/>
    <mergeCell ref="P7:R12"/>
    <mergeCell ref="T14:V17"/>
    <mergeCell ref="L14:N17"/>
    <mergeCell ref="A14:F17"/>
    <mergeCell ref="P14:R17"/>
    <mergeCell ref="L19:N21"/>
    <mergeCell ref="A19:F21"/>
    <mergeCell ref="P19:R21"/>
    <mergeCell ref="H14:J17"/>
    <mergeCell ref="T32:V35"/>
    <mergeCell ref="T23:V25"/>
    <mergeCell ref="T27:V30"/>
    <mergeCell ref="H32:J35"/>
    <mergeCell ref="L27:N30"/>
    <mergeCell ref="P23:R25"/>
    <mergeCell ref="H23:J25"/>
    <mergeCell ref="P27:R30"/>
    <mergeCell ref="H27:J30"/>
  </mergeCells>
  <phoneticPr fontId="33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Y170"/>
  <sheetViews>
    <sheetView tabSelected="1" topLeftCell="A39" workbookViewId="0">
      <selection activeCell="A42" sqref="A42:V44"/>
    </sheetView>
  </sheetViews>
  <sheetFormatPr baseColWidth="10" defaultRowHeight="12.75"/>
  <cols>
    <col min="1" max="22" width="5.85546875" customWidth="1"/>
    <col min="23" max="23" width="10.7109375" customWidth="1"/>
  </cols>
  <sheetData>
    <row r="1" spans="1:22" ht="19.7" customHeight="1" thickBot="1"/>
    <row r="2" spans="1:22" ht="15" customHeight="1" thickTop="1">
      <c r="A2" s="94" t="s">
        <v>30</v>
      </c>
      <c r="B2" s="94"/>
      <c r="C2" s="94"/>
      <c r="D2" s="94"/>
      <c r="E2" s="94"/>
      <c r="F2" s="94"/>
      <c r="G2" s="94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2" ht="15" customHeight="1">
      <c r="A3" s="96"/>
      <c r="B3" s="96"/>
      <c r="C3" s="96"/>
      <c r="D3" s="96"/>
      <c r="E3" s="96"/>
      <c r="F3" s="96"/>
      <c r="G3" s="96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5" customHeight="1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" customHeight="1" thickBot="1">
      <c r="A6" s="3"/>
      <c r="B6" s="3"/>
      <c r="C6" s="3"/>
      <c r="D6" s="3"/>
      <c r="E6" s="3"/>
      <c r="F6" s="3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" customHeight="1" thickTop="1">
      <c r="A7" s="3"/>
      <c r="B7" s="3"/>
      <c r="C7" s="3"/>
      <c r="D7" s="3"/>
      <c r="E7" s="3"/>
      <c r="F7" s="3"/>
      <c r="G7" s="3"/>
      <c r="H7" s="139" t="s">
        <v>3</v>
      </c>
      <c r="I7" s="140"/>
      <c r="J7" s="141"/>
      <c r="K7" s="4"/>
      <c r="L7" s="139" t="s">
        <v>6</v>
      </c>
      <c r="M7" s="140"/>
      <c r="N7" s="141"/>
      <c r="O7" s="4"/>
      <c r="P7" s="139" t="s">
        <v>4</v>
      </c>
      <c r="Q7" s="140"/>
      <c r="R7" s="141"/>
      <c r="S7" s="5"/>
      <c r="T7" s="139" t="s">
        <v>5</v>
      </c>
      <c r="U7" s="140"/>
      <c r="V7" s="141"/>
    </row>
    <row r="8" spans="1:22" ht="15" customHeight="1" thickBot="1">
      <c r="A8" s="3"/>
      <c r="B8" s="3"/>
      <c r="C8" s="3"/>
      <c r="D8" s="3"/>
      <c r="E8" s="3"/>
      <c r="F8" s="3"/>
      <c r="G8" s="3"/>
      <c r="H8" s="142"/>
      <c r="I8" s="143"/>
      <c r="J8" s="144"/>
      <c r="K8" s="4"/>
      <c r="L8" s="142"/>
      <c r="M8" s="143"/>
      <c r="N8" s="144"/>
      <c r="O8" s="4"/>
      <c r="P8" s="142"/>
      <c r="Q8" s="143"/>
      <c r="R8" s="144"/>
      <c r="S8" s="5"/>
      <c r="T8" s="142"/>
      <c r="U8" s="143"/>
      <c r="V8" s="144"/>
    </row>
    <row r="9" spans="1:22" ht="15" customHeight="1" thickTop="1">
      <c r="A9" s="99" t="s">
        <v>26</v>
      </c>
      <c r="B9" s="100"/>
      <c r="C9" s="100"/>
      <c r="D9" s="100"/>
      <c r="E9" s="100"/>
      <c r="F9" s="101"/>
      <c r="G9" s="3"/>
      <c r="H9" s="142"/>
      <c r="I9" s="143"/>
      <c r="J9" s="144"/>
      <c r="K9" s="4"/>
      <c r="L9" s="142"/>
      <c r="M9" s="143"/>
      <c r="N9" s="144"/>
      <c r="O9" s="4"/>
      <c r="P9" s="142"/>
      <c r="Q9" s="143"/>
      <c r="R9" s="144"/>
      <c r="S9" s="5"/>
      <c r="T9" s="142"/>
      <c r="U9" s="143"/>
      <c r="V9" s="144"/>
    </row>
    <row r="10" spans="1:22" ht="15" customHeight="1">
      <c r="A10" s="102"/>
      <c r="B10" s="103"/>
      <c r="C10" s="103"/>
      <c r="D10" s="103"/>
      <c r="E10" s="103"/>
      <c r="F10" s="104"/>
      <c r="G10" s="3"/>
      <c r="H10" s="142"/>
      <c r="I10" s="143"/>
      <c r="J10" s="144"/>
      <c r="K10" s="4"/>
      <c r="L10" s="142"/>
      <c r="M10" s="143"/>
      <c r="N10" s="144"/>
      <c r="O10" s="4"/>
      <c r="P10" s="142"/>
      <c r="Q10" s="143"/>
      <c r="R10" s="144"/>
      <c r="S10" s="5"/>
      <c r="T10" s="142"/>
      <c r="U10" s="143"/>
      <c r="V10" s="144"/>
    </row>
    <row r="11" spans="1:22" ht="15" customHeight="1">
      <c r="A11" s="102"/>
      <c r="B11" s="103"/>
      <c r="C11" s="103"/>
      <c r="D11" s="103"/>
      <c r="E11" s="103"/>
      <c r="F11" s="104"/>
      <c r="G11" s="3"/>
      <c r="H11" s="142"/>
      <c r="I11" s="143"/>
      <c r="J11" s="144"/>
      <c r="K11" s="4"/>
      <c r="L11" s="142"/>
      <c r="M11" s="143"/>
      <c r="N11" s="144"/>
      <c r="O11" s="4"/>
      <c r="P11" s="142"/>
      <c r="Q11" s="143"/>
      <c r="R11" s="144"/>
      <c r="S11" s="5"/>
      <c r="T11" s="142"/>
      <c r="U11" s="143"/>
      <c r="V11" s="144"/>
    </row>
    <row r="12" spans="1:22" ht="15" customHeight="1" thickBot="1">
      <c r="A12" s="106"/>
      <c r="B12" s="107"/>
      <c r="C12" s="107"/>
      <c r="D12" s="107"/>
      <c r="E12" s="107"/>
      <c r="F12" s="108"/>
      <c r="G12" s="3"/>
      <c r="H12" s="145"/>
      <c r="I12" s="146"/>
      <c r="J12" s="147"/>
      <c r="K12" s="4"/>
      <c r="L12" s="145"/>
      <c r="M12" s="146"/>
      <c r="N12" s="147"/>
      <c r="O12" s="4"/>
      <c r="P12" s="145"/>
      <c r="Q12" s="146"/>
      <c r="R12" s="147"/>
      <c r="S12" s="5"/>
      <c r="T12" s="145"/>
      <c r="U12" s="146"/>
      <c r="V12" s="147"/>
    </row>
    <row r="13" spans="1:22" ht="15" customHeight="1" thickTop="1" thickBot="1">
      <c r="A13" s="3"/>
      <c r="B13" s="3"/>
      <c r="C13" s="3"/>
      <c r="D13" s="3"/>
      <c r="E13" s="3"/>
      <c r="F13" s="3"/>
      <c r="G13" s="3"/>
      <c r="H13" s="3"/>
      <c r="I13" s="3"/>
      <c r="J13" s="6"/>
      <c r="K13" s="6"/>
      <c r="L13" s="6"/>
      <c r="M13" s="6"/>
      <c r="N13" s="3"/>
      <c r="O13" s="3"/>
      <c r="P13" s="6"/>
      <c r="Q13" s="6"/>
      <c r="R13" s="3"/>
      <c r="S13" s="6"/>
      <c r="T13" s="6"/>
      <c r="U13" s="6"/>
      <c r="V13" s="3"/>
    </row>
    <row r="14" spans="1:22" ht="15" customHeight="1" thickTop="1">
      <c r="A14" s="127" t="s">
        <v>9</v>
      </c>
      <c r="B14" s="128"/>
      <c r="C14" s="128"/>
      <c r="D14" s="128"/>
      <c r="E14" s="128"/>
      <c r="F14" s="129"/>
      <c r="G14" s="3"/>
      <c r="H14" s="176">
        <f>T7.1!H14*TS7.1!H$37/0.1</f>
        <v>48000</v>
      </c>
      <c r="I14" s="177"/>
      <c r="J14" s="178"/>
      <c r="K14" s="59"/>
      <c r="L14" s="176">
        <f>T7.1!L14*TS7.1!L$37/0.1</f>
        <v>60000</v>
      </c>
      <c r="M14" s="177"/>
      <c r="N14" s="178"/>
      <c r="O14" s="59"/>
      <c r="P14" s="176">
        <f>T7.1!P14*TS7.1!P$37/0.1</f>
        <v>84000</v>
      </c>
      <c r="Q14" s="177"/>
      <c r="R14" s="178"/>
      <c r="S14" s="59"/>
      <c r="T14" s="176">
        <f>T7.1!T14*TS7.1!T$37/0.1</f>
        <v>108000</v>
      </c>
      <c r="U14" s="177"/>
      <c r="V14" s="178"/>
    </row>
    <row r="15" spans="1:22" ht="15" customHeight="1">
      <c r="A15" s="130"/>
      <c r="B15" s="131"/>
      <c r="C15" s="131"/>
      <c r="D15" s="131"/>
      <c r="E15" s="131"/>
      <c r="F15" s="132"/>
      <c r="G15" s="3"/>
      <c r="H15" s="179"/>
      <c r="I15" s="180"/>
      <c r="J15" s="181"/>
      <c r="K15" s="59"/>
      <c r="L15" s="179"/>
      <c r="M15" s="180"/>
      <c r="N15" s="181"/>
      <c r="O15" s="59"/>
      <c r="P15" s="179"/>
      <c r="Q15" s="180"/>
      <c r="R15" s="181"/>
      <c r="S15" s="59"/>
      <c r="T15" s="179"/>
      <c r="U15" s="180"/>
      <c r="V15" s="181"/>
    </row>
    <row r="16" spans="1:22" ht="15" customHeight="1">
      <c r="A16" s="133"/>
      <c r="B16" s="134"/>
      <c r="C16" s="134"/>
      <c r="D16" s="134"/>
      <c r="E16" s="134"/>
      <c r="F16" s="135"/>
      <c r="G16" s="3"/>
      <c r="H16" s="182"/>
      <c r="I16" s="183"/>
      <c r="J16" s="184"/>
      <c r="K16" s="60"/>
      <c r="L16" s="182"/>
      <c r="M16" s="183"/>
      <c r="N16" s="184"/>
      <c r="O16" s="60"/>
      <c r="P16" s="182"/>
      <c r="Q16" s="183"/>
      <c r="R16" s="184"/>
      <c r="S16" s="60"/>
      <c r="T16" s="182"/>
      <c r="U16" s="183"/>
      <c r="V16" s="184"/>
    </row>
    <row r="17" spans="1:22" ht="15" customHeight="1" thickBot="1">
      <c r="A17" s="136"/>
      <c r="B17" s="137"/>
      <c r="C17" s="137"/>
      <c r="D17" s="137"/>
      <c r="E17" s="137"/>
      <c r="F17" s="138"/>
      <c r="G17" s="3"/>
      <c r="H17" s="185"/>
      <c r="I17" s="186"/>
      <c r="J17" s="187"/>
      <c r="K17" s="60"/>
      <c r="L17" s="185"/>
      <c r="M17" s="186"/>
      <c r="N17" s="187"/>
      <c r="O17" s="60"/>
      <c r="P17" s="185"/>
      <c r="Q17" s="186"/>
      <c r="R17" s="187"/>
      <c r="S17" s="60"/>
      <c r="T17" s="185"/>
      <c r="U17" s="186"/>
      <c r="V17" s="187"/>
    </row>
    <row r="18" spans="1:22" ht="15" customHeight="1" thickTop="1" thickBot="1">
      <c r="A18" s="1"/>
      <c r="B18" s="1"/>
      <c r="C18" s="1"/>
      <c r="D18" s="1"/>
      <c r="E18" s="1"/>
      <c r="F18" s="1"/>
      <c r="G18" s="3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5" customHeight="1">
      <c r="A19" s="90" t="s">
        <v>7</v>
      </c>
      <c r="B19" s="90"/>
      <c r="C19" s="90"/>
      <c r="D19" s="90"/>
      <c r="E19" s="90"/>
      <c r="F19" s="90"/>
      <c r="G19" s="31"/>
      <c r="H19" s="191">
        <f>T7.1!H19*TS7.1!H$37/0.01</f>
        <v>120000</v>
      </c>
      <c r="I19" s="191"/>
      <c r="J19" s="191"/>
      <c r="K19" s="62"/>
      <c r="L19" s="191">
        <f>T7.1!L19*TS7.1!L$37/0.01</f>
        <v>168000.00000000003</v>
      </c>
      <c r="M19" s="191"/>
      <c r="N19" s="191"/>
      <c r="O19" s="62"/>
      <c r="P19" s="191">
        <f>T7.1!P19*TS7.1!P$37/0.01</f>
        <v>288000</v>
      </c>
      <c r="Q19" s="191"/>
      <c r="R19" s="191"/>
      <c r="S19" s="62"/>
      <c r="T19" s="191">
        <f>T7.1!T19*TS7.1!T$37/0.01</f>
        <v>408000.00000000006</v>
      </c>
      <c r="U19" s="191"/>
      <c r="V19" s="191"/>
    </row>
    <row r="20" spans="1:22" ht="15" customHeight="1">
      <c r="A20" s="91"/>
      <c r="B20" s="91"/>
      <c r="C20" s="91"/>
      <c r="D20" s="91"/>
      <c r="E20" s="91"/>
      <c r="F20" s="91"/>
      <c r="G20" s="31"/>
      <c r="H20" s="192"/>
      <c r="I20" s="192"/>
      <c r="J20" s="192"/>
      <c r="K20" s="63"/>
      <c r="L20" s="192"/>
      <c r="M20" s="192"/>
      <c r="N20" s="192"/>
      <c r="O20" s="63"/>
      <c r="P20" s="192"/>
      <c r="Q20" s="192"/>
      <c r="R20" s="192"/>
      <c r="S20" s="63"/>
      <c r="T20" s="192"/>
      <c r="U20" s="192"/>
      <c r="V20" s="192"/>
    </row>
    <row r="21" spans="1:22" ht="15" customHeight="1" thickBot="1">
      <c r="A21" s="92"/>
      <c r="B21" s="92"/>
      <c r="C21" s="92"/>
      <c r="D21" s="92"/>
      <c r="E21" s="92"/>
      <c r="F21" s="92"/>
      <c r="G21" s="31"/>
      <c r="H21" s="193"/>
      <c r="I21" s="193"/>
      <c r="J21" s="193"/>
      <c r="K21" s="63"/>
      <c r="L21" s="193"/>
      <c r="M21" s="193"/>
      <c r="N21" s="193"/>
      <c r="O21" s="63"/>
      <c r="P21" s="193"/>
      <c r="Q21" s="193"/>
      <c r="R21" s="193"/>
      <c r="S21" s="63"/>
      <c r="T21" s="193"/>
      <c r="U21" s="193"/>
      <c r="V21" s="193"/>
    </row>
    <row r="22" spans="1:22" ht="15" customHeight="1" thickBot="1">
      <c r="A22" s="14"/>
      <c r="B22" s="14"/>
      <c r="C22" s="14"/>
      <c r="D22" s="14"/>
      <c r="E22" s="14"/>
      <c r="F22" s="14"/>
      <c r="G22" s="11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ht="15" customHeight="1">
      <c r="A23" s="90" t="s">
        <v>45</v>
      </c>
      <c r="B23" s="90"/>
      <c r="C23" s="90"/>
      <c r="D23" s="90"/>
      <c r="E23" s="90"/>
      <c r="F23" s="90"/>
      <c r="G23" s="31"/>
      <c r="H23" s="191">
        <f>T7.1!H23*TS7.1!H$37/0.09</f>
        <v>40000</v>
      </c>
      <c r="I23" s="191"/>
      <c r="J23" s="191"/>
      <c r="K23" s="64"/>
      <c r="L23" s="191">
        <f>T7.1!L23*TS7.1!L$37/0.09</f>
        <v>48000</v>
      </c>
      <c r="M23" s="191"/>
      <c r="N23" s="191"/>
      <c r="O23" s="64"/>
      <c r="P23" s="191">
        <f>T7.1!P23*TS7.1!P$37/0.09</f>
        <v>61333.333333333336</v>
      </c>
      <c r="Q23" s="191"/>
      <c r="R23" s="191"/>
      <c r="S23" s="64"/>
      <c r="T23" s="191">
        <f>T7.1!T23*TS7.1!T$37/0.09</f>
        <v>74666.666666666686</v>
      </c>
      <c r="U23" s="191"/>
      <c r="V23" s="191"/>
    </row>
    <row r="24" spans="1:22" ht="15" customHeight="1">
      <c r="A24" s="91"/>
      <c r="B24" s="91"/>
      <c r="C24" s="91"/>
      <c r="D24" s="91"/>
      <c r="E24" s="91"/>
      <c r="F24" s="91"/>
      <c r="G24" s="31"/>
      <c r="H24" s="192"/>
      <c r="I24" s="192"/>
      <c r="J24" s="192"/>
      <c r="K24" s="65"/>
      <c r="L24" s="192"/>
      <c r="M24" s="192"/>
      <c r="N24" s="192"/>
      <c r="O24" s="65"/>
      <c r="P24" s="192"/>
      <c r="Q24" s="192"/>
      <c r="R24" s="192"/>
      <c r="S24" s="65"/>
      <c r="T24" s="192"/>
      <c r="U24" s="192"/>
      <c r="V24" s="192"/>
    </row>
    <row r="25" spans="1:22" ht="15" customHeight="1" thickBot="1">
      <c r="A25" s="92"/>
      <c r="B25" s="92"/>
      <c r="C25" s="92"/>
      <c r="D25" s="92"/>
      <c r="E25" s="92"/>
      <c r="F25" s="92"/>
      <c r="G25" s="31"/>
      <c r="H25" s="193"/>
      <c r="I25" s="193"/>
      <c r="J25" s="193"/>
      <c r="K25" s="65"/>
      <c r="L25" s="193"/>
      <c r="M25" s="193"/>
      <c r="N25" s="193"/>
      <c r="O25" s="65"/>
      <c r="P25" s="193"/>
      <c r="Q25" s="193"/>
      <c r="R25" s="193"/>
      <c r="S25" s="65"/>
      <c r="T25" s="193"/>
      <c r="U25" s="193"/>
      <c r="V25" s="193"/>
    </row>
    <row r="26" spans="1:22" ht="15" customHeight="1" thickBot="1">
      <c r="A26" s="3"/>
      <c r="B26" s="3"/>
      <c r="C26" s="3"/>
      <c r="D26" s="3"/>
      <c r="E26" s="3"/>
      <c r="F26" s="3"/>
      <c r="G26" s="20"/>
      <c r="H26" s="66"/>
      <c r="I26" s="66"/>
      <c r="J26" s="61"/>
      <c r="K26" s="61"/>
      <c r="L26" s="66"/>
      <c r="M26" s="66"/>
      <c r="N26" s="61"/>
      <c r="O26" s="67"/>
      <c r="P26" s="66"/>
      <c r="Q26" s="66"/>
      <c r="R26" s="61"/>
      <c r="S26" s="61"/>
      <c r="T26" s="66"/>
      <c r="U26" s="66"/>
      <c r="V26" s="61"/>
    </row>
    <row r="27" spans="1:22" ht="15" customHeight="1" thickTop="1">
      <c r="A27" s="127" t="s">
        <v>10</v>
      </c>
      <c r="B27" s="128"/>
      <c r="C27" s="128"/>
      <c r="D27" s="128"/>
      <c r="E27" s="128"/>
      <c r="F27" s="129"/>
      <c r="G27" s="20"/>
      <c r="H27" s="176">
        <f>T7.1!H27*TS7.1!H$37/0.4</f>
        <v>27000</v>
      </c>
      <c r="I27" s="177"/>
      <c r="J27" s="178"/>
      <c r="K27" s="68"/>
      <c r="L27" s="176">
        <f>T7.1!L27*TS7.1!L$37/0.4</f>
        <v>27000</v>
      </c>
      <c r="M27" s="177"/>
      <c r="N27" s="178"/>
      <c r="O27" s="68"/>
      <c r="P27" s="176">
        <f>T7.1!P27*TS7.1!P$37/0.4</f>
        <v>24000</v>
      </c>
      <c r="Q27" s="177"/>
      <c r="R27" s="178"/>
      <c r="S27" s="68"/>
      <c r="T27" s="176">
        <f>T7.1!T27*TS7.1!T$37/0.4</f>
        <v>21000</v>
      </c>
      <c r="U27" s="177"/>
      <c r="V27" s="178"/>
    </row>
    <row r="28" spans="1:22" ht="15" customHeight="1">
      <c r="A28" s="130"/>
      <c r="B28" s="131"/>
      <c r="C28" s="131"/>
      <c r="D28" s="131"/>
      <c r="E28" s="131"/>
      <c r="F28" s="132"/>
      <c r="G28" s="20"/>
      <c r="H28" s="179"/>
      <c r="I28" s="180"/>
      <c r="J28" s="181"/>
      <c r="K28" s="68"/>
      <c r="L28" s="179"/>
      <c r="M28" s="180"/>
      <c r="N28" s="181"/>
      <c r="O28" s="68"/>
      <c r="P28" s="179"/>
      <c r="Q28" s="180"/>
      <c r="R28" s="181"/>
      <c r="S28" s="68"/>
      <c r="T28" s="179"/>
      <c r="U28" s="180"/>
      <c r="V28" s="181"/>
    </row>
    <row r="29" spans="1:22" ht="15" customHeight="1">
      <c r="A29" s="133"/>
      <c r="B29" s="134"/>
      <c r="C29" s="134"/>
      <c r="D29" s="134"/>
      <c r="E29" s="134"/>
      <c r="F29" s="135"/>
      <c r="G29" s="20"/>
      <c r="H29" s="182"/>
      <c r="I29" s="183"/>
      <c r="J29" s="184"/>
      <c r="K29" s="10"/>
      <c r="L29" s="182"/>
      <c r="M29" s="183"/>
      <c r="N29" s="184"/>
      <c r="O29" s="10"/>
      <c r="P29" s="182"/>
      <c r="Q29" s="183"/>
      <c r="R29" s="184"/>
      <c r="S29" s="10"/>
      <c r="T29" s="182"/>
      <c r="U29" s="183"/>
      <c r="V29" s="184"/>
    </row>
    <row r="30" spans="1:22" ht="15" customHeight="1" thickBot="1">
      <c r="A30" s="136"/>
      <c r="B30" s="137"/>
      <c r="C30" s="137"/>
      <c r="D30" s="137"/>
      <c r="E30" s="137"/>
      <c r="F30" s="138"/>
      <c r="G30" s="20"/>
      <c r="H30" s="185"/>
      <c r="I30" s="186"/>
      <c r="J30" s="187"/>
      <c r="K30" s="10"/>
      <c r="L30" s="185"/>
      <c r="M30" s="186"/>
      <c r="N30" s="187"/>
      <c r="O30" s="10"/>
      <c r="P30" s="185"/>
      <c r="Q30" s="186"/>
      <c r="R30" s="187"/>
      <c r="S30" s="10"/>
      <c r="T30" s="185"/>
      <c r="U30" s="186"/>
      <c r="V30" s="187"/>
    </row>
    <row r="31" spans="1:22" ht="15" customHeight="1" thickTop="1" thickBot="1">
      <c r="A31" s="3"/>
      <c r="B31" s="3"/>
      <c r="C31" s="3"/>
      <c r="D31" s="3"/>
      <c r="E31" s="3"/>
      <c r="F31" s="3"/>
      <c r="G31" s="20"/>
      <c r="H31" s="66"/>
      <c r="I31" s="66"/>
      <c r="J31" s="61"/>
      <c r="K31" s="61"/>
      <c r="L31" s="66"/>
      <c r="M31" s="66"/>
      <c r="N31" s="61"/>
      <c r="O31" s="67"/>
      <c r="P31" s="66"/>
      <c r="Q31" s="66"/>
      <c r="R31" s="61"/>
      <c r="S31" s="61"/>
      <c r="T31" s="66"/>
      <c r="U31" s="66"/>
      <c r="V31" s="61"/>
    </row>
    <row r="32" spans="1:22" ht="15" customHeight="1" thickTop="1">
      <c r="A32" s="150" t="s">
        <v>11</v>
      </c>
      <c r="B32" s="128"/>
      <c r="C32" s="128"/>
      <c r="D32" s="128"/>
      <c r="E32" s="128"/>
      <c r="F32" s="129"/>
      <c r="G32" s="20"/>
      <c r="H32" s="176">
        <f>T7.1!H32*TS7.1!H$37/0.5</f>
        <v>16800</v>
      </c>
      <c r="I32" s="177"/>
      <c r="J32" s="178"/>
      <c r="K32" s="68"/>
      <c r="L32" s="176">
        <f>T7.1!L32*TS7.1!L$37/0.5</f>
        <v>14400</v>
      </c>
      <c r="M32" s="177"/>
      <c r="N32" s="178"/>
      <c r="O32" s="68"/>
      <c r="P32" s="176">
        <f>T7.1!P32*TS7.1!P$37/0.5</f>
        <v>12000</v>
      </c>
      <c r="Q32" s="177"/>
      <c r="R32" s="178"/>
      <c r="S32" s="68"/>
      <c r="T32" s="176">
        <f>T7.1!T32*TS7.1!T$37/0.5</f>
        <v>9600</v>
      </c>
      <c r="U32" s="177"/>
      <c r="V32" s="178"/>
    </row>
    <row r="33" spans="1:25" ht="15" customHeight="1">
      <c r="A33" s="130"/>
      <c r="B33" s="131"/>
      <c r="C33" s="131"/>
      <c r="D33" s="131"/>
      <c r="E33" s="131"/>
      <c r="F33" s="132"/>
      <c r="G33" s="20"/>
      <c r="H33" s="179"/>
      <c r="I33" s="180"/>
      <c r="J33" s="181"/>
      <c r="K33" s="68"/>
      <c r="L33" s="179"/>
      <c r="M33" s="180"/>
      <c r="N33" s="181"/>
      <c r="O33" s="68"/>
      <c r="P33" s="179"/>
      <c r="Q33" s="180"/>
      <c r="R33" s="181"/>
      <c r="S33" s="68"/>
      <c r="T33" s="179"/>
      <c r="U33" s="180"/>
      <c r="V33" s="181"/>
    </row>
    <row r="34" spans="1:25" ht="15" customHeight="1">
      <c r="A34" s="133"/>
      <c r="B34" s="134"/>
      <c r="C34" s="134"/>
      <c r="D34" s="134"/>
      <c r="E34" s="134"/>
      <c r="F34" s="135"/>
      <c r="G34" s="20"/>
      <c r="H34" s="182"/>
      <c r="I34" s="183"/>
      <c r="J34" s="184"/>
      <c r="K34" s="10"/>
      <c r="L34" s="182"/>
      <c r="M34" s="183"/>
      <c r="N34" s="184"/>
      <c r="O34" s="10"/>
      <c r="P34" s="182"/>
      <c r="Q34" s="183"/>
      <c r="R34" s="184"/>
      <c r="S34" s="10"/>
      <c r="T34" s="182"/>
      <c r="U34" s="183"/>
      <c r="V34" s="184"/>
      <c r="X34" s="70"/>
      <c r="Y34" s="70"/>
    </row>
    <row r="35" spans="1:25" ht="15" customHeight="1" thickBot="1">
      <c r="A35" s="136"/>
      <c r="B35" s="137"/>
      <c r="C35" s="137"/>
      <c r="D35" s="137"/>
      <c r="E35" s="137"/>
      <c r="F35" s="138"/>
      <c r="G35" s="20"/>
      <c r="H35" s="185"/>
      <c r="I35" s="186"/>
      <c r="J35" s="187"/>
      <c r="K35" s="10"/>
      <c r="L35" s="185"/>
      <c r="M35" s="186"/>
      <c r="N35" s="187"/>
      <c r="O35" s="10"/>
      <c r="P35" s="185"/>
      <c r="Q35" s="186"/>
      <c r="R35" s="187"/>
      <c r="S35" s="10"/>
      <c r="T35" s="185"/>
      <c r="U35" s="186"/>
      <c r="V35" s="187"/>
    </row>
    <row r="36" spans="1:25" ht="15" customHeight="1" thickTop="1" thickBot="1">
      <c r="A36" s="3"/>
      <c r="B36" s="3"/>
      <c r="C36" s="3"/>
      <c r="D36" s="3"/>
      <c r="E36" s="3"/>
      <c r="F36" s="3"/>
      <c r="G36" s="20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</row>
    <row r="37" spans="1:25" ht="15" customHeight="1">
      <c r="A37" s="87" t="s">
        <v>32</v>
      </c>
      <c r="B37" s="87"/>
      <c r="C37" s="87"/>
      <c r="D37" s="87"/>
      <c r="E37" s="87"/>
      <c r="F37" s="87"/>
      <c r="G37" s="22"/>
      <c r="H37" s="188">
        <v>24000</v>
      </c>
      <c r="I37" s="188"/>
      <c r="J37" s="188"/>
      <c r="K37" s="69"/>
      <c r="L37" s="188">
        <v>24000</v>
      </c>
      <c r="M37" s="188"/>
      <c r="N37" s="188"/>
      <c r="O37" s="69"/>
      <c r="P37" s="188">
        <v>24000</v>
      </c>
      <c r="Q37" s="188"/>
      <c r="R37" s="188"/>
      <c r="S37" s="69"/>
      <c r="T37" s="188">
        <v>24000</v>
      </c>
      <c r="U37" s="188"/>
      <c r="V37" s="188"/>
    </row>
    <row r="38" spans="1:25" ht="15" customHeight="1">
      <c r="A38" s="88"/>
      <c r="B38" s="88"/>
      <c r="C38" s="88"/>
      <c r="D38" s="88"/>
      <c r="E38" s="88"/>
      <c r="F38" s="88"/>
      <c r="G38" s="22"/>
      <c r="H38" s="189"/>
      <c r="I38" s="189"/>
      <c r="J38" s="189"/>
      <c r="K38" s="69"/>
      <c r="L38" s="189"/>
      <c r="M38" s="189"/>
      <c r="N38" s="189"/>
      <c r="O38" s="69"/>
      <c r="P38" s="189"/>
      <c r="Q38" s="189"/>
      <c r="R38" s="189"/>
      <c r="S38" s="69"/>
      <c r="T38" s="189"/>
      <c r="U38" s="189"/>
      <c r="V38" s="189"/>
    </row>
    <row r="39" spans="1:25" ht="15" customHeight="1">
      <c r="A39" s="88"/>
      <c r="B39" s="88"/>
      <c r="C39" s="88"/>
      <c r="D39" s="88"/>
      <c r="E39" s="88"/>
      <c r="F39" s="88"/>
      <c r="G39" s="22"/>
      <c r="H39" s="189"/>
      <c r="I39" s="189"/>
      <c r="J39" s="189"/>
      <c r="K39" s="69"/>
      <c r="L39" s="189"/>
      <c r="M39" s="189"/>
      <c r="N39" s="189"/>
      <c r="O39" s="69"/>
      <c r="P39" s="189"/>
      <c r="Q39" s="189"/>
      <c r="R39" s="189"/>
      <c r="S39" s="69"/>
      <c r="T39" s="189"/>
      <c r="U39" s="189"/>
      <c r="V39" s="189"/>
    </row>
    <row r="40" spans="1:25" ht="15" customHeight="1" thickBot="1">
      <c r="A40" s="89"/>
      <c r="B40" s="89"/>
      <c r="C40" s="89"/>
      <c r="D40" s="89"/>
      <c r="E40" s="89"/>
      <c r="F40" s="89"/>
      <c r="G40" s="22"/>
      <c r="H40" s="190"/>
      <c r="I40" s="190"/>
      <c r="J40" s="190"/>
      <c r="K40" s="69"/>
      <c r="L40" s="190"/>
      <c r="M40" s="190"/>
      <c r="N40" s="190"/>
      <c r="O40" s="69"/>
      <c r="P40" s="190"/>
      <c r="Q40" s="190"/>
      <c r="R40" s="190"/>
      <c r="S40" s="69"/>
      <c r="T40" s="190"/>
      <c r="U40" s="190"/>
      <c r="V40" s="190"/>
    </row>
    <row r="41" spans="1:25" ht="15" customHeight="1" thickBot="1">
      <c r="A41" s="3"/>
      <c r="B41" s="3"/>
      <c r="C41" s="3"/>
      <c r="D41" s="3"/>
      <c r="E41" s="3"/>
      <c r="F41" s="3"/>
      <c r="G41" s="3"/>
      <c r="H41" s="20"/>
      <c r="I41" s="20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3"/>
    </row>
    <row r="42" spans="1:25" ht="15" customHeight="1">
      <c r="A42" s="78" t="s">
        <v>61</v>
      </c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80"/>
    </row>
    <row r="43" spans="1:25" ht="15" customHeight="1">
      <c r="A43" s="8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3"/>
    </row>
    <row r="44" spans="1:25" ht="15" customHeight="1" thickBot="1">
      <c r="A44" s="84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6"/>
    </row>
    <row r="45" spans="1:25" ht="19.7" customHeight="1">
      <c r="H45" s="26"/>
      <c r="I45" s="26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5" ht="19.7" customHeight="1">
      <c r="B46" s="72"/>
      <c r="H46" s="26"/>
      <c r="I46" s="26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</row>
    <row r="47" spans="1:25" ht="19.7" customHeight="1">
      <c r="H47" s="26"/>
      <c r="I47" s="26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</row>
    <row r="48" spans="1:25" ht="19.7" customHeight="1">
      <c r="H48" s="26"/>
      <c r="I48" s="26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</row>
    <row r="49" spans="8:21" ht="19.7" customHeight="1">
      <c r="H49" s="26"/>
      <c r="I49" s="26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0" spans="8:21" ht="19.7" customHeight="1">
      <c r="H50" s="26"/>
      <c r="I50" s="26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</row>
    <row r="51" spans="8:21" ht="19.7" customHeight="1">
      <c r="H51" s="26"/>
      <c r="I51" s="26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</row>
    <row r="52" spans="8:21" ht="19.7" customHeight="1">
      <c r="H52" s="26"/>
      <c r="I52" s="26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</row>
    <row r="53" spans="8:21" ht="19.7" customHeight="1">
      <c r="H53" s="26"/>
      <c r="I53" s="26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</row>
    <row r="54" spans="8:21" ht="19.7" customHeight="1">
      <c r="H54" s="26"/>
      <c r="I54" s="26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 spans="8:21" ht="19.7" customHeight="1">
      <c r="H55" s="26"/>
      <c r="I55" s="26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 spans="8:21" ht="19.7" customHeight="1">
      <c r="H56" s="26"/>
      <c r="I56" s="26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</row>
    <row r="57" spans="8:21" ht="19.7" customHeight="1">
      <c r="H57" s="26"/>
      <c r="I57" s="26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</row>
    <row r="58" spans="8:21" ht="19.7" customHeight="1">
      <c r="H58" s="26"/>
      <c r="I58" s="26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</row>
    <row r="59" spans="8:21" ht="19.7" customHeight="1">
      <c r="H59" s="26"/>
      <c r="I59" s="26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</row>
    <row r="60" spans="8:21" ht="19.7" customHeight="1">
      <c r="H60" s="26"/>
      <c r="I60" s="26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</row>
    <row r="61" spans="8:21" ht="19.7" customHeight="1"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</row>
    <row r="62" spans="8:21" ht="19.7" customHeight="1"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</row>
    <row r="63" spans="8:21" ht="19.7" customHeight="1"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</row>
    <row r="64" spans="8:21" ht="19.7" customHeight="1"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</row>
    <row r="65" spans="10:21" ht="19.7" customHeight="1"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</row>
    <row r="66" spans="10:21" ht="19.7" customHeight="1"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</row>
    <row r="67" spans="10:21" ht="19.7" customHeight="1"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</row>
    <row r="68" spans="10:21" ht="19.7" customHeight="1"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</row>
    <row r="69" spans="10:21" ht="19.7" customHeight="1"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</row>
    <row r="70" spans="10:21" ht="19.7" customHeight="1"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</row>
    <row r="71" spans="10:21" ht="19.7" customHeight="1"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</row>
    <row r="72" spans="10:21" ht="19.7" customHeight="1"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</row>
    <row r="73" spans="10:21" ht="19.7" customHeight="1"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</row>
    <row r="74" spans="10:21" ht="19.7" customHeight="1"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</row>
    <row r="75" spans="10:21" ht="19.7" customHeight="1"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</row>
    <row r="76" spans="10:21" ht="19.7" customHeight="1"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</row>
    <row r="77" spans="10:21" ht="19.7" customHeight="1"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</row>
    <row r="78" spans="10:21" ht="19.7" customHeight="1"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</row>
    <row r="79" spans="10:21" ht="19.7" customHeight="1"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</row>
    <row r="80" spans="10:21" ht="19.7" customHeight="1"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</row>
    <row r="81" spans="10:21" ht="19.7" customHeight="1"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</row>
    <row r="82" spans="10:21" ht="19.7" customHeight="1"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</row>
    <row r="83" spans="10:21" ht="19.7" customHeight="1"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</row>
    <row r="84" spans="10:21" ht="19.7" customHeight="1"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</row>
    <row r="85" spans="10:21" ht="19.7" customHeight="1"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</row>
    <row r="86" spans="10:21" ht="19.7" customHeight="1"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</row>
    <row r="87" spans="10:21" ht="19.7" customHeight="1"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</row>
    <row r="88" spans="10:21" ht="19.7" customHeight="1"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</row>
    <row r="89" spans="10:21" ht="19.7" customHeight="1"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</row>
    <row r="90" spans="10:21" ht="19.7" customHeight="1"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</row>
    <row r="91" spans="10:21" ht="19.7" customHeight="1"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</row>
    <row r="92" spans="10:21" ht="19.7" customHeight="1"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</row>
    <row r="93" spans="10:21" ht="19.7" customHeight="1"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</row>
    <row r="94" spans="10:21" ht="19.7" customHeight="1"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</row>
    <row r="95" spans="10:21" ht="19.7" customHeight="1"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</row>
    <row r="96" spans="10:21" ht="19.7" customHeight="1"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</row>
    <row r="97" spans="10:21" ht="19.7" customHeight="1"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</row>
    <row r="98" spans="10:21" ht="19.7" customHeight="1"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</row>
    <row r="99" spans="10:21" ht="19.7" customHeight="1"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</row>
    <row r="100" spans="10:21" ht="19.7" customHeight="1"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</row>
    <row r="101" spans="10:21" ht="19.7" customHeight="1"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</row>
    <row r="102" spans="10:21" ht="19.7" customHeight="1"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</row>
    <row r="103" spans="10:21" ht="19.7" customHeight="1"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</row>
    <row r="104" spans="10:21" ht="19.7" customHeight="1"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</row>
    <row r="105" spans="10:21" ht="19.7" customHeight="1"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</row>
    <row r="106" spans="10:21"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</row>
    <row r="107" spans="10:21"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</row>
    <row r="108" spans="10:21"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</row>
    <row r="109" spans="10:21"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</row>
    <row r="110" spans="10:21"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</row>
    <row r="111" spans="10:21"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</row>
    <row r="112" spans="10:21"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</row>
    <row r="113" spans="10:21"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</row>
    <row r="114" spans="10:21"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</row>
    <row r="115" spans="10:21"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</row>
    <row r="116" spans="10:21"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</row>
    <row r="117" spans="10:21"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</row>
    <row r="118" spans="10:21"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</row>
    <row r="119" spans="10:21"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</row>
    <row r="120" spans="10:21"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</row>
    <row r="121" spans="10:21"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</row>
    <row r="122" spans="10:21"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</row>
    <row r="123" spans="10:21"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</row>
    <row r="124" spans="10:21"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</row>
    <row r="125" spans="10:21"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</row>
    <row r="126" spans="10:21"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</row>
    <row r="127" spans="10:21"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</row>
    <row r="128" spans="10:21"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</row>
    <row r="129" spans="10:21"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</row>
    <row r="130" spans="10:21"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</row>
    <row r="131" spans="10:21"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</row>
    <row r="132" spans="10:21"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</row>
    <row r="133" spans="10:21"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</row>
    <row r="134" spans="10:21"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</row>
    <row r="135" spans="10:21"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</row>
    <row r="136" spans="10:21"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</row>
    <row r="137" spans="10:21"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</row>
    <row r="138" spans="10:21"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</row>
    <row r="139" spans="10:21"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</row>
    <row r="140" spans="10:21"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</row>
    <row r="141" spans="10:21"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</row>
    <row r="142" spans="10:21"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</row>
    <row r="143" spans="10:21"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</row>
    <row r="144" spans="10:21"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</row>
    <row r="145" spans="10:21"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</row>
    <row r="146" spans="10:21"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</row>
    <row r="147" spans="10:21"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</row>
    <row r="148" spans="10:21"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</row>
    <row r="149" spans="10:21"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</row>
    <row r="150" spans="10:21"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</row>
    <row r="151" spans="10:21"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</row>
    <row r="152" spans="10:21"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</row>
    <row r="153" spans="10:21"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</row>
    <row r="154" spans="10:21"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</row>
    <row r="155" spans="10:21"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</row>
    <row r="156" spans="10:21"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</row>
    <row r="157" spans="10:21"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</row>
    <row r="158" spans="10:21"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</row>
    <row r="159" spans="10:21"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</row>
    <row r="160" spans="10:21"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</row>
    <row r="161" spans="10:21"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</row>
    <row r="162" spans="10:21"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</row>
    <row r="163" spans="10:21"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</row>
    <row r="164" spans="10:21"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</row>
    <row r="165" spans="10:21"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</row>
    <row r="166" spans="10:21"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</row>
    <row r="167" spans="10:21"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</row>
    <row r="168" spans="10:21"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</row>
    <row r="169" spans="10:21"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</row>
    <row r="170" spans="10:21"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</row>
  </sheetData>
  <mergeCells count="37">
    <mergeCell ref="A2:V4"/>
    <mergeCell ref="H7:J12"/>
    <mergeCell ref="L7:N12"/>
    <mergeCell ref="P7:R12"/>
    <mergeCell ref="T7:V12"/>
    <mergeCell ref="A9:F12"/>
    <mergeCell ref="A19:F21"/>
    <mergeCell ref="H19:J21"/>
    <mergeCell ref="L19:N21"/>
    <mergeCell ref="P19:R21"/>
    <mergeCell ref="T19:V21"/>
    <mergeCell ref="A14:F17"/>
    <mergeCell ref="H14:J17"/>
    <mergeCell ref="L14:N17"/>
    <mergeCell ref="P14:R17"/>
    <mergeCell ref="T14:V17"/>
    <mergeCell ref="A27:F30"/>
    <mergeCell ref="H27:J30"/>
    <mergeCell ref="L27:N30"/>
    <mergeCell ref="P27:R30"/>
    <mergeCell ref="T27:V30"/>
    <mergeCell ref="A23:F25"/>
    <mergeCell ref="H23:J25"/>
    <mergeCell ref="L23:N25"/>
    <mergeCell ref="P23:R25"/>
    <mergeCell ref="T23:V25"/>
    <mergeCell ref="A42:V44"/>
    <mergeCell ref="A32:F35"/>
    <mergeCell ref="H32:J35"/>
    <mergeCell ref="L32:N35"/>
    <mergeCell ref="P32:R35"/>
    <mergeCell ref="T32:V35"/>
    <mergeCell ref="A37:F40"/>
    <mergeCell ref="H37:J40"/>
    <mergeCell ref="L37:N40"/>
    <mergeCell ref="P37:R40"/>
    <mergeCell ref="T37:V40"/>
  </mergeCells>
  <phoneticPr fontId="33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7" orientation="portrait" horizontalDpi="30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Z169"/>
  <sheetViews>
    <sheetView topLeftCell="A6" workbookViewId="0">
      <selection activeCell="AC36" sqref="AC36"/>
    </sheetView>
  </sheetViews>
  <sheetFormatPr baseColWidth="10" defaultRowHeight="12.75"/>
  <cols>
    <col min="1" max="6" width="5.42578125" customWidth="1"/>
    <col min="7" max="11" width="4.85546875" customWidth="1"/>
    <col min="12" max="14" width="5" customWidth="1"/>
    <col min="15" max="15" width="4.85546875" customWidth="1"/>
    <col min="16" max="18" width="5" customWidth="1"/>
    <col min="19" max="19" width="4.85546875" customWidth="1"/>
    <col min="20" max="22" width="5" customWidth="1"/>
    <col min="23" max="23" width="4.85546875" customWidth="1"/>
    <col min="24" max="26" width="5" customWidth="1"/>
    <col min="27" max="27" width="10.7109375" customWidth="1"/>
  </cols>
  <sheetData>
    <row r="1" spans="1:26" ht="19.7" customHeight="1" thickBot="1"/>
    <row r="2" spans="1:26" ht="15" customHeight="1" thickTop="1">
      <c r="A2" s="94" t="s">
        <v>31</v>
      </c>
      <c r="B2" s="94"/>
      <c r="C2" s="94"/>
      <c r="D2" s="94"/>
      <c r="E2" s="94"/>
      <c r="F2" s="94"/>
      <c r="G2" s="94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ht="15" customHeight="1">
      <c r="A3" s="96"/>
      <c r="B3" s="96"/>
      <c r="C3" s="96"/>
      <c r="D3" s="96"/>
      <c r="E3" s="96"/>
      <c r="F3" s="96"/>
      <c r="G3" s="96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1:26" ht="15" customHeight="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5" spans="1:26" ht="15" customHeight="1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thickBot="1">
      <c r="A6" s="3"/>
      <c r="B6" s="3"/>
      <c r="C6" s="3"/>
      <c r="D6" s="3"/>
      <c r="E6" s="3"/>
      <c r="F6" s="3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thickTop="1">
      <c r="A7" s="3"/>
      <c r="B7" s="3"/>
      <c r="C7" s="3"/>
      <c r="D7" s="3"/>
      <c r="E7" s="3"/>
      <c r="F7" s="3"/>
      <c r="G7" s="3"/>
      <c r="H7" s="139" t="s">
        <v>15</v>
      </c>
      <c r="I7" s="140"/>
      <c r="J7" s="141"/>
      <c r="K7" s="4"/>
      <c r="L7" s="139" t="s">
        <v>16</v>
      </c>
      <c r="M7" s="140"/>
      <c r="N7" s="141"/>
      <c r="O7" s="4"/>
      <c r="P7" s="139" t="s">
        <v>17</v>
      </c>
      <c r="Q7" s="140"/>
      <c r="R7" s="141"/>
      <c r="S7" s="4"/>
      <c r="T7" s="139" t="s">
        <v>18</v>
      </c>
      <c r="U7" s="140"/>
      <c r="V7" s="141"/>
      <c r="W7" s="5"/>
      <c r="X7" s="139" t="s">
        <v>19</v>
      </c>
      <c r="Y7" s="140"/>
      <c r="Z7" s="141"/>
    </row>
    <row r="8" spans="1:26" ht="15" customHeight="1" thickBot="1">
      <c r="A8" s="3"/>
      <c r="B8" s="3"/>
      <c r="C8" s="3"/>
      <c r="D8" s="3"/>
      <c r="E8" s="3"/>
      <c r="F8" s="3"/>
      <c r="G8" s="3"/>
      <c r="H8" s="142"/>
      <c r="I8" s="143"/>
      <c r="J8" s="144"/>
      <c r="K8" s="4"/>
      <c r="L8" s="142"/>
      <c r="M8" s="143"/>
      <c r="N8" s="144"/>
      <c r="O8" s="4"/>
      <c r="P8" s="142"/>
      <c r="Q8" s="143"/>
      <c r="R8" s="144"/>
      <c r="S8" s="4"/>
      <c r="T8" s="142"/>
      <c r="U8" s="143"/>
      <c r="V8" s="144"/>
      <c r="W8" s="5"/>
      <c r="X8" s="142"/>
      <c r="Y8" s="143"/>
      <c r="Z8" s="144"/>
    </row>
    <row r="9" spans="1:26" ht="15" customHeight="1" thickTop="1">
      <c r="A9" s="99" t="s">
        <v>28</v>
      </c>
      <c r="B9" s="100"/>
      <c r="C9" s="100"/>
      <c r="D9" s="100"/>
      <c r="E9" s="100"/>
      <c r="F9" s="101"/>
      <c r="G9" s="3"/>
      <c r="H9" s="142"/>
      <c r="I9" s="143"/>
      <c r="J9" s="144"/>
      <c r="K9" s="4"/>
      <c r="L9" s="142"/>
      <c r="M9" s="143"/>
      <c r="N9" s="144"/>
      <c r="O9" s="4"/>
      <c r="P9" s="142"/>
      <c r="Q9" s="143"/>
      <c r="R9" s="144"/>
      <c r="S9" s="4"/>
      <c r="T9" s="142"/>
      <c r="U9" s="143"/>
      <c r="V9" s="144"/>
      <c r="W9" s="5"/>
      <c r="X9" s="142"/>
      <c r="Y9" s="143"/>
      <c r="Z9" s="144"/>
    </row>
    <row r="10" spans="1:26" ht="15" customHeight="1">
      <c r="A10" s="102"/>
      <c r="B10" s="103"/>
      <c r="C10" s="103"/>
      <c r="D10" s="103"/>
      <c r="E10" s="103"/>
      <c r="F10" s="104"/>
      <c r="G10" s="3"/>
      <c r="H10" s="142"/>
      <c r="I10" s="143"/>
      <c r="J10" s="144"/>
      <c r="K10" s="4"/>
      <c r="L10" s="142"/>
      <c r="M10" s="143"/>
      <c r="N10" s="144"/>
      <c r="O10" s="4"/>
      <c r="P10" s="142"/>
      <c r="Q10" s="143"/>
      <c r="R10" s="144"/>
      <c r="S10" s="4"/>
      <c r="T10" s="142"/>
      <c r="U10" s="143"/>
      <c r="V10" s="144"/>
      <c r="W10" s="5"/>
      <c r="X10" s="142"/>
      <c r="Y10" s="143"/>
      <c r="Z10" s="144"/>
    </row>
    <row r="11" spans="1:26" ht="15" customHeight="1">
      <c r="A11" s="102"/>
      <c r="B11" s="103"/>
      <c r="C11" s="103"/>
      <c r="D11" s="105"/>
      <c r="E11" s="105"/>
      <c r="F11" s="104"/>
      <c r="G11" s="3"/>
      <c r="H11" s="142"/>
      <c r="I11" s="143"/>
      <c r="J11" s="144"/>
      <c r="K11" s="4"/>
      <c r="L11" s="142"/>
      <c r="M11" s="143"/>
      <c r="N11" s="144"/>
      <c r="O11" s="4"/>
      <c r="P11" s="142"/>
      <c r="Q11" s="143"/>
      <c r="R11" s="144"/>
      <c r="S11" s="4"/>
      <c r="T11" s="142"/>
      <c r="U11" s="143"/>
      <c r="V11" s="144"/>
      <c r="W11" s="5"/>
      <c r="X11" s="142"/>
      <c r="Y11" s="143"/>
      <c r="Z11" s="144"/>
    </row>
    <row r="12" spans="1:26" ht="15" customHeight="1" thickBot="1">
      <c r="A12" s="106"/>
      <c r="B12" s="107"/>
      <c r="C12" s="107"/>
      <c r="D12" s="107"/>
      <c r="E12" s="107"/>
      <c r="F12" s="108"/>
      <c r="G12" s="3"/>
      <c r="H12" s="145"/>
      <c r="I12" s="146"/>
      <c r="J12" s="147"/>
      <c r="K12" s="4"/>
      <c r="L12" s="145"/>
      <c r="M12" s="146"/>
      <c r="N12" s="147"/>
      <c r="O12" s="4"/>
      <c r="P12" s="145"/>
      <c r="Q12" s="146"/>
      <c r="R12" s="147"/>
      <c r="S12" s="4"/>
      <c r="T12" s="145"/>
      <c r="U12" s="146"/>
      <c r="V12" s="147"/>
      <c r="W12" s="5"/>
      <c r="X12" s="145"/>
      <c r="Y12" s="146"/>
      <c r="Z12" s="147"/>
    </row>
    <row r="13" spans="1:26" ht="15" customHeight="1" thickTop="1" thickBot="1">
      <c r="A13" s="3"/>
      <c r="B13" s="3"/>
      <c r="C13" s="3"/>
      <c r="D13" s="3"/>
      <c r="E13" s="3"/>
      <c r="F13" s="3"/>
      <c r="G13" s="3"/>
      <c r="H13" s="3"/>
      <c r="I13" s="3"/>
      <c r="J13" s="6"/>
      <c r="K13" s="6"/>
      <c r="L13" s="3"/>
      <c r="M13" s="3"/>
      <c r="N13" s="6"/>
      <c r="O13" s="6"/>
      <c r="P13" s="6"/>
      <c r="Q13" s="6"/>
      <c r="R13" s="3"/>
      <c r="S13" s="6"/>
      <c r="T13" s="6"/>
      <c r="U13" s="6"/>
      <c r="V13" s="3"/>
      <c r="W13" s="6"/>
      <c r="X13" s="6"/>
      <c r="Y13" s="6"/>
      <c r="Z13" s="3"/>
    </row>
    <row r="14" spans="1:26" ht="15" customHeight="1" thickTop="1">
      <c r="A14" s="127" t="s">
        <v>9</v>
      </c>
      <c r="B14" s="128"/>
      <c r="C14" s="128"/>
      <c r="D14" s="128"/>
      <c r="E14" s="128"/>
      <c r="F14" s="129"/>
      <c r="G14" s="3"/>
      <c r="H14" s="176">
        <f>T7.2!H14*TS7.2!H$37/0.1</f>
        <v>600000</v>
      </c>
      <c r="I14" s="177"/>
      <c r="J14" s="178"/>
      <c r="K14" s="7"/>
      <c r="L14" s="176">
        <f>T7.2!L14*TS7.2!L$37/0.1</f>
        <v>1000000</v>
      </c>
      <c r="M14" s="177"/>
      <c r="N14" s="178"/>
      <c r="O14" s="7"/>
      <c r="P14" s="176">
        <f>T7.2!P14*TS7.2!P$37/0.1</f>
        <v>1200000</v>
      </c>
      <c r="Q14" s="177"/>
      <c r="R14" s="178"/>
      <c r="S14" s="7"/>
      <c r="T14" s="176">
        <f>T7.2!T14*TS7.2!T$37/0.1</f>
        <v>1400000</v>
      </c>
      <c r="U14" s="177"/>
      <c r="V14" s="178"/>
      <c r="W14" s="7"/>
      <c r="X14" s="176">
        <f>T7.2!X14*TS7.2!X$37/0.1</f>
        <v>1800000</v>
      </c>
      <c r="Y14" s="177"/>
      <c r="Z14" s="178"/>
    </row>
    <row r="15" spans="1:26" ht="15" customHeight="1">
      <c r="A15" s="130"/>
      <c r="B15" s="131"/>
      <c r="C15" s="131"/>
      <c r="D15" s="131"/>
      <c r="E15" s="131"/>
      <c r="F15" s="132"/>
      <c r="G15" s="3"/>
      <c r="H15" s="179"/>
      <c r="I15" s="180"/>
      <c r="J15" s="181"/>
      <c r="K15" s="7"/>
      <c r="L15" s="179"/>
      <c r="M15" s="180"/>
      <c r="N15" s="181"/>
      <c r="O15" s="7"/>
      <c r="P15" s="179"/>
      <c r="Q15" s="180"/>
      <c r="R15" s="181"/>
      <c r="S15" s="7"/>
      <c r="T15" s="179"/>
      <c r="U15" s="180"/>
      <c r="V15" s="181"/>
      <c r="W15" s="7"/>
      <c r="X15" s="179"/>
      <c r="Y15" s="180"/>
      <c r="Z15" s="181"/>
    </row>
    <row r="16" spans="1:26" ht="15" customHeight="1">
      <c r="A16" s="133"/>
      <c r="B16" s="134"/>
      <c r="C16" s="134"/>
      <c r="D16" s="134"/>
      <c r="E16" s="134"/>
      <c r="F16" s="135"/>
      <c r="G16" s="3"/>
      <c r="H16" s="182"/>
      <c r="I16" s="183"/>
      <c r="J16" s="184"/>
      <c r="K16" s="9"/>
      <c r="L16" s="182"/>
      <c r="M16" s="183"/>
      <c r="N16" s="184"/>
      <c r="O16" s="9"/>
      <c r="P16" s="182"/>
      <c r="Q16" s="183"/>
      <c r="R16" s="184"/>
      <c r="S16" s="9"/>
      <c r="T16" s="182"/>
      <c r="U16" s="183"/>
      <c r="V16" s="184"/>
      <c r="W16" s="9"/>
      <c r="X16" s="182"/>
      <c r="Y16" s="183"/>
      <c r="Z16" s="184"/>
    </row>
    <row r="17" spans="1:26" ht="15" customHeight="1" thickBot="1">
      <c r="A17" s="136"/>
      <c r="B17" s="137"/>
      <c r="C17" s="137"/>
      <c r="D17" s="137"/>
      <c r="E17" s="137"/>
      <c r="F17" s="138"/>
      <c r="G17" s="3"/>
      <c r="H17" s="185"/>
      <c r="I17" s="186"/>
      <c r="J17" s="187"/>
      <c r="K17" s="9"/>
      <c r="L17" s="185"/>
      <c r="M17" s="186"/>
      <c r="N17" s="187"/>
      <c r="O17" s="9"/>
      <c r="P17" s="185"/>
      <c r="Q17" s="186"/>
      <c r="R17" s="187"/>
      <c r="S17" s="9"/>
      <c r="T17" s="185"/>
      <c r="U17" s="186"/>
      <c r="V17" s="187"/>
      <c r="W17" s="9"/>
      <c r="X17" s="185"/>
      <c r="Y17" s="186"/>
      <c r="Z17" s="187"/>
    </row>
    <row r="18" spans="1:26" ht="15" customHeight="1" thickTop="1" thickBot="1">
      <c r="A18" s="1"/>
      <c r="B18" s="1"/>
      <c r="C18" s="1"/>
      <c r="D18" s="1"/>
      <c r="E18" s="1"/>
      <c r="F18" s="1"/>
      <c r="G18" s="3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" customHeight="1" thickBot="1">
      <c r="A19" s="90" t="s">
        <v>7</v>
      </c>
      <c r="B19" s="90"/>
      <c r="C19" s="90"/>
      <c r="D19" s="90"/>
      <c r="E19" s="90"/>
      <c r="F19" s="90"/>
      <c r="G19" s="11"/>
      <c r="H19" s="200">
        <f>T7.2!H19*TS7.2!H$37/0.01</f>
        <v>2000000</v>
      </c>
      <c r="I19" s="200"/>
      <c r="J19" s="200"/>
      <c r="K19" s="12"/>
      <c r="L19" s="200">
        <f>T7.2!L19*TS7.2!L$37/0.01</f>
        <v>4000000</v>
      </c>
      <c r="M19" s="200"/>
      <c r="N19" s="200"/>
      <c r="O19" s="12"/>
      <c r="P19" s="200">
        <f>T7.2!P19*TS7.2!P$37/0.01</f>
        <v>5000000</v>
      </c>
      <c r="Q19" s="200"/>
      <c r="R19" s="200"/>
      <c r="S19" s="12"/>
      <c r="T19" s="200">
        <f>T7.2!T19*TS7.2!T$37/0.01</f>
        <v>7000000</v>
      </c>
      <c r="U19" s="200"/>
      <c r="V19" s="200"/>
      <c r="W19" s="12"/>
      <c r="X19" s="200">
        <f>T7.2!X19*TS7.2!X$37/0.01</f>
        <v>10000000</v>
      </c>
      <c r="Y19" s="200"/>
      <c r="Z19" s="200"/>
    </row>
    <row r="20" spans="1:26" ht="15" customHeight="1" thickBot="1">
      <c r="A20" s="91"/>
      <c r="B20" s="91"/>
      <c r="C20" s="91"/>
      <c r="D20" s="91"/>
      <c r="E20" s="91"/>
      <c r="F20" s="91"/>
      <c r="G20" s="11"/>
      <c r="H20" s="201"/>
      <c r="I20" s="201"/>
      <c r="J20" s="201"/>
      <c r="K20" s="13"/>
      <c r="L20" s="201"/>
      <c r="M20" s="201"/>
      <c r="N20" s="201"/>
      <c r="O20" s="13"/>
      <c r="P20" s="201"/>
      <c r="Q20" s="201"/>
      <c r="R20" s="201"/>
      <c r="S20" s="13"/>
      <c r="T20" s="201"/>
      <c r="U20" s="201"/>
      <c r="V20" s="201"/>
      <c r="W20" s="13"/>
      <c r="X20" s="201"/>
      <c r="Y20" s="201"/>
      <c r="Z20" s="201"/>
    </row>
    <row r="21" spans="1:26" ht="15" customHeight="1" thickBot="1">
      <c r="A21" s="92"/>
      <c r="B21" s="92"/>
      <c r="C21" s="92"/>
      <c r="D21" s="92"/>
      <c r="E21" s="92"/>
      <c r="F21" s="92"/>
      <c r="G21" s="11"/>
      <c r="H21" s="201"/>
      <c r="I21" s="201"/>
      <c r="J21" s="201"/>
      <c r="K21" s="13"/>
      <c r="L21" s="201"/>
      <c r="M21" s="201"/>
      <c r="N21" s="201"/>
      <c r="O21" s="13"/>
      <c r="P21" s="201"/>
      <c r="Q21" s="201"/>
      <c r="R21" s="201"/>
      <c r="S21" s="13"/>
      <c r="T21" s="201"/>
      <c r="U21" s="201"/>
      <c r="V21" s="201"/>
      <c r="W21" s="13"/>
      <c r="X21" s="201"/>
      <c r="Y21" s="201"/>
      <c r="Z21" s="201"/>
    </row>
    <row r="22" spans="1:26" ht="15" customHeight="1" thickBot="1">
      <c r="A22" s="14"/>
      <c r="B22" s="14"/>
      <c r="C22" s="14"/>
      <c r="D22" s="14"/>
      <c r="E22" s="14"/>
      <c r="F22" s="14"/>
      <c r="G22" s="11"/>
      <c r="H22" s="15"/>
      <c r="I22" s="15"/>
      <c r="J22" s="15"/>
      <c r="K22" s="16"/>
      <c r="L22" s="15"/>
      <c r="M22" s="15"/>
      <c r="N22" s="15"/>
      <c r="O22" s="16"/>
      <c r="P22" s="15"/>
      <c r="Q22" s="15"/>
      <c r="R22" s="15"/>
      <c r="S22" s="16"/>
      <c r="T22" s="15"/>
      <c r="U22" s="15"/>
      <c r="V22" s="15"/>
      <c r="W22" s="16"/>
      <c r="X22" s="15"/>
      <c r="Y22" s="15"/>
      <c r="Z22" s="15"/>
    </row>
    <row r="23" spans="1:26" ht="15" customHeight="1" thickBot="1">
      <c r="A23" s="90" t="s">
        <v>46</v>
      </c>
      <c r="B23" s="90"/>
      <c r="C23" s="90"/>
      <c r="D23" s="90"/>
      <c r="E23" s="90"/>
      <c r="F23" s="90"/>
      <c r="G23" s="11"/>
      <c r="H23" s="200">
        <f>T7.2!H23*TS7.2!H$37/0.09</f>
        <v>444444.44444444444</v>
      </c>
      <c r="I23" s="200"/>
      <c r="J23" s="200"/>
      <c r="K23" s="17"/>
      <c r="L23" s="200">
        <f>T7.2!L23*TS7.2!L$37/0.09</f>
        <v>666666.66666666674</v>
      </c>
      <c r="M23" s="200"/>
      <c r="N23" s="200"/>
      <c r="O23" s="17"/>
      <c r="P23" s="200">
        <f>T7.2!P23*TS7.2!P$37/0.09</f>
        <v>777777.77777777775</v>
      </c>
      <c r="Q23" s="200"/>
      <c r="R23" s="200"/>
      <c r="S23" s="17"/>
      <c r="T23" s="200">
        <f>T7.2!T23*TS7.2!T$37/0.09</f>
        <v>777777.77777777775</v>
      </c>
      <c r="U23" s="200"/>
      <c r="V23" s="200"/>
      <c r="W23" s="17"/>
      <c r="X23" s="200">
        <f>T7.2!X23*TS7.2!X$37/0.09</f>
        <v>888888.88888888888</v>
      </c>
      <c r="Y23" s="200"/>
      <c r="Z23" s="200"/>
    </row>
    <row r="24" spans="1:26" ht="15" customHeight="1" thickBot="1">
      <c r="A24" s="91"/>
      <c r="B24" s="91"/>
      <c r="C24" s="91"/>
      <c r="D24" s="91"/>
      <c r="E24" s="91"/>
      <c r="F24" s="91"/>
      <c r="G24" s="11"/>
      <c r="H24" s="201"/>
      <c r="I24" s="201"/>
      <c r="J24" s="201"/>
      <c r="K24" s="18"/>
      <c r="L24" s="201"/>
      <c r="M24" s="201"/>
      <c r="N24" s="201"/>
      <c r="O24" s="18"/>
      <c r="P24" s="201"/>
      <c r="Q24" s="201"/>
      <c r="R24" s="201"/>
      <c r="S24" s="18"/>
      <c r="T24" s="201"/>
      <c r="U24" s="201"/>
      <c r="V24" s="201"/>
      <c r="W24" s="18"/>
      <c r="X24" s="201"/>
      <c r="Y24" s="201"/>
      <c r="Z24" s="201"/>
    </row>
    <row r="25" spans="1:26" ht="15" customHeight="1" thickBot="1">
      <c r="A25" s="92"/>
      <c r="B25" s="92"/>
      <c r="C25" s="92"/>
      <c r="D25" s="92"/>
      <c r="E25" s="92"/>
      <c r="F25" s="92"/>
      <c r="G25" s="11"/>
      <c r="H25" s="201"/>
      <c r="I25" s="201"/>
      <c r="J25" s="201"/>
      <c r="K25" s="18"/>
      <c r="L25" s="201"/>
      <c r="M25" s="201"/>
      <c r="N25" s="201"/>
      <c r="O25" s="18"/>
      <c r="P25" s="201"/>
      <c r="Q25" s="201"/>
      <c r="R25" s="201"/>
      <c r="S25" s="18"/>
      <c r="T25" s="201"/>
      <c r="U25" s="201"/>
      <c r="V25" s="201"/>
      <c r="W25" s="18"/>
      <c r="X25" s="201"/>
      <c r="Y25" s="201"/>
      <c r="Z25" s="201"/>
    </row>
    <row r="26" spans="1:26" ht="15" customHeight="1" thickBot="1">
      <c r="A26" s="3"/>
      <c r="B26" s="3"/>
      <c r="C26" s="3"/>
      <c r="D26" s="3"/>
      <c r="E26" s="3"/>
      <c r="F26" s="3"/>
      <c r="G26" s="3"/>
      <c r="H26" s="66"/>
      <c r="I26" s="66"/>
      <c r="J26" s="61"/>
      <c r="K26" s="6"/>
      <c r="L26" s="66"/>
      <c r="M26" s="66"/>
      <c r="N26" s="61"/>
      <c r="O26" s="6"/>
      <c r="P26" s="66"/>
      <c r="Q26" s="66"/>
      <c r="R26" s="61"/>
      <c r="S26" s="6"/>
      <c r="T26" s="66"/>
      <c r="U26" s="66"/>
      <c r="V26" s="61"/>
      <c r="W26" s="6"/>
      <c r="X26" s="66"/>
      <c r="Y26" s="66"/>
      <c r="Z26" s="61"/>
    </row>
    <row r="27" spans="1:26" ht="15" customHeight="1" thickTop="1">
      <c r="A27" s="127" t="s">
        <v>10</v>
      </c>
      <c r="B27" s="128"/>
      <c r="C27" s="128"/>
      <c r="D27" s="128"/>
      <c r="E27" s="128"/>
      <c r="F27" s="129"/>
      <c r="G27" s="3"/>
      <c r="H27" s="176">
        <f>T7.2!H27*TS7.2!H$37/0.4</f>
        <v>225000</v>
      </c>
      <c r="I27" s="177"/>
      <c r="J27" s="178"/>
      <c r="K27" s="19"/>
      <c r="L27" s="176">
        <f>T7.2!L27*TS7.2!L$37/0.4</f>
        <v>200000</v>
      </c>
      <c r="M27" s="177"/>
      <c r="N27" s="178"/>
      <c r="O27" s="19"/>
      <c r="P27" s="176">
        <f>T7.2!P27*TS7.2!P$37/0.4</f>
        <v>175000</v>
      </c>
      <c r="Q27" s="177"/>
      <c r="R27" s="178"/>
      <c r="S27" s="19"/>
      <c r="T27" s="176">
        <f>T7.2!T27*TS7.2!T$37/0.4</f>
        <v>125000</v>
      </c>
      <c r="U27" s="177"/>
      <c r="V27" s="178"/>
      <c r="W27" s="19"/>
      <c r="X27" s="176">
        <f>T7.2!X27*TS7.2!X$37/0.4</f>
        <v>25000</v>
      </c>
      <c r="Y27" s="177"/>
      <c r="Z27" s="178"/>
    </row>
    <row r="28" spans="1:26" ht="15" customHeight="1">
      <c r="A28" s="130"/>
      <c r="B28" s="131"/>
      <c r="C28" s="131"/>
      <c r="D28" s="131"/>
      <c r="E28" s="131"/>
      <c r="F28" s="132"/>
      <c r="G28" s="3"/>
      <c r="H28" s="179"/>
      <c r="I28" s="180"/>
      <c r="J28" s="181"/>
      <c r="K28" s="19"/>
      <c r="L28" s="179"/>
      <c r="M28" s="180"/>
      <c r="N28" s="181"/>
      <c r="O28" s="19"/>
      <c r="P28" s="179"/>
      <c r="Q28" s="180"/>
      <c r="R28" s="181"/>
      <c r="S28" s="19"/>
      <c r="T28" s="179"/>
      <c r="U28" s="180"/>
      <c r="V28" s="181"/>
      <c r="W28" s="19"/>
      <c r="X28" s="179"/>
      <c r="Y28" s="180"/>
      <c r="Z28" s="181"/>
    </row>
    <row r="29" spans="1:26" ht="15" customHeight="1">
      <c r="A29" s="133"/>
      <c r="B29" s="134"/>
      <c r="C29" s="134"/>
      <c r="D29" s="134"/>
      <c r="E29" s="134"/>
      <c r="F29" s="135"/>
      <c r="G29" s="3"/>
      <c r="H29" s="182"/>
      <c r="I29" s="183"/>
      <c r="J29" s="184"/>
      <c r="K29" s="2"/>
      <c r="L29" s="182"/>
      <c r="M29" s="183"/>
      <c r="N29" s="184"/>
      <c r="O29" s="2"/>
      <c r="P29" s="182"/>
      <c r="Q29" s="183"/>
      <c r="R29" s="184"/>
      <c r="S29" s="2"/>
      <c r="T29" s="182"/>
      <c r="U29" s="183"/>
      <c r="V29" s="184"/>
      <c r="W29" s="2"/>
      <c r="X29" s="182"/>
      <c r="Y29" s="183"/>
      <c r="Z29" s="184"/>
    </row>
    <row r="30" spans="1:26" ht="15" customHeight="1" thickBot="1">
      <c r="A30" s="136"/>
      <c r="B30" s="137"/>
      <c r="C30" s="137"/>
      <c r="D30" s="137"/>
      <c r="E30" s="137"/>
      <c r="F30" s="138"/>
      <c r="G30" s="3"/>
      <c r="H30" s="185"/>
      <c r="I30" s="186"/>
      <c r="J30" s="187"/>
      <c r="K30" s="2"/>
      <c r="L30" s="185"/>
      <c r="M30" s="186"/>
      <c r="N30" s="187"/>
      <c r="O30" s="2"/>
      <c r="P30" s="185"/>
      <c r="Q30" s="186"/>
      <c r="R30" s="187"/>
      <c r="S30" s="2"/>
      <c r="T30" s="185"/>
      <c r="U30" s="186"/>
      <c r="V30" s="187"/>
      <c r="W30" s="2"/>
      <c r="X30" s="185"/>
      <c r="Y30" s="186"/>
      <c r="Z30" s="187"/>
    </row>
    <row r="31" spans="1:26" ht="15" customHeight="1" thickTop="1" thickBot="1">
      <c r="A31" s="3"/>
      <c r="B31" s="3"/>
      <c r="C31" s="3"/>
      <c r="D31" s="3"/>
      <c r="E31" s="3"/>
      <c r="F31" s="3"/>
      <c r="G31" s="3"/>
      <c r="H31" s="66"/>
      <c r="I31" s="66"/>
      <c r="J31" s="61"/>
      <c r="K31" s="6"/>
      <c r="L31" s="66"/>
      <c r="M31" s="66"/>
      <c r="N31" s="61"/>
      <c r="O31" s="6"/>
      <c r="P31" s="66"/>
      <c r="Q31" s="66"/>
      <c r="R31" s="61"/>
      <c r="S31" s="6"/>
      <c r="T31" s="66"/>
      <c r="U31" s="66"/>
      <c r="V31" s="61"/>
      <c r="W31" s="6"/>
      <c r="X31" s="66"/>
      <c r="Y31" s="66"/>
      <c r="Z31" s="61"/>
    </row>
    <row r="32" spans="1:26" ht="15" customHeight="1" thickTop="1">
      <c r="A32" s="150" t="s">
        <v>11</v>
      </c>
      <c r="B32" s="128"/>
      <c r="C32" s="128"/>
      <c r="D32" s="128"/>
      <c r="E32" s="128"/>
      <c r="F32" s="129"/>
      <c r="G32" s="3"/>
      <c r="H32" s="176">
        <f>T7.2!H32*TS7.2!H$37/0.5</f>
        <v>100000</v>
      </c>
      <c r="I32" s="177"/>
      <c r="J32" s="178"/>
      <c r="K32" s="19"/>
      <c r="L32" s="176">
        <f>T7.2!L32*TS7.2!L$37/0.5</f>
        <v>40000</v>
      </c>
      <c r="M32" s="177"/>
      <c r="N32" s="178"/>
      <c r="O32" s="19"/>
      <c r="P32" s="176">
        <f>T7.2!P32*TS7.2!P$37/0.5</f>
        <v>20000</v>
      </c>
      <c r="Q32" s="177"/>
      <c r="R32" s="178"/>
      <c r="S32" s="19"/>
      <c r="T32" s="176">
        <f>T7.2!T32*TS7.2!T$37/0.5</f>
        <v>20000</v>
      </c>
      <c r="U32" s="177"/>
      <c r="V32" s="178"/>
      <c r="W32" s="19"/>
      <c r="X32" s="176">
        <f>T7.2!X32*TS7.2!X$37/0.5</f>
        <v>20000</v>
      </c>
      <c r="Y32" s="177"/>
      <c r="Z32" s="178"/>
    </row>
    <row r="33" spans="1:26" ht="15" customHeight="1">
      <c r="A33" s="130"/>
      <c r="B33" s="131"/>
      <c r="C33" s="131"/>
      <c r="D33" s="131"/>
      <c r="E33" s="131"/>
      <c r="F33" s="132"/>
      <c r="G33" s="3"/>
      <c r="H33" s="179"/>
      <c r="I33" s="180"/>
      <c r="J33" s="181"/>
      <c r="K33" s="19"/>
      <c r="L33" s="179"/>
      <c r="M33" s="180"/>
      <c r="N33" s="181"/>
      <c r="O33" s="19"/>
      <c r="P33" s="179"/>
      <c r="Q33" s="180"/>
      <c r="R33" s="181"/>
      <c r="S33" s="19"/>
      <c r="T33" s="179"/>
      <c r="U33" s="180"/>
      <c r="V33" s="181"/>
      <c r="W33" s="19"/>
      <c r="X33" s="179"/>
      <c r="Y33" s="180"/>
      <c r="Z33" s="181"/>
    </row>
    <row r="34" spans="1:26" ht="15" customHeight="1">
      <c r="A34" s="133"/>
      <c r="B34" s="134"/>
      <c r="C34" s="134"/>
      <c r="D34" s="134"/>
      <c r="E34" s="134"/>
      <c r="F34" s="135"/>
      <c r="G34" s="3"/>
      <c r="H34" s="182"/>
      <c r="I34" s="183"/>
      <c r="J34" s="184"/>
      <c r="K34" s="2"/>
      <c r="L34" s="182"/>
      <c r="M34" s="183"/>
      <c r="N34" s="184"/>
      <c r="O34" s="2"/>
      <c r="P34" s="182"/>
      <c r="Q34" s="183"/>
      <c r="R34" s="184"/>
      <c r="S34" s="2"/>
      <c r="T34" s="182"/>
      <c r="U34" s="183"/>
      <c r="V34" s="184"/>
      <c r="W34" s="2"/>
      <c r="X34" s="182"/>
      <c r="Y34" s="183"/>
      <c r="Z34" s="184"/>
    </row>
    <row r="35" spans="1:26" ht="15" customHeight="1" thickBot="1">
      <c r="A35" s="136"/>
      <c r="B35" s="137"/>
      <c r="C35" s="137"/>
      <c r="D35" s="137"/>
      <c r="E35" s="137"/>
      <c r="F35" s="138"/>
      <c r="G35" s="3"/>
      <c r="H35" s="185"/>
      <c r="I35" s="186"/>
      <c r="J35" s="187"/>
      <c r="K35" s="2"/>
      <c r="L35" s="185"/>
      <c r="M35" s="186"/>
      <c r="N35" s="187"/>
      <c r="O35" s="2"/>
      <c r="P35" s="185"/>
      <c r="Q35" s="186"/>
      <c r="R35" s="187"/>
      <c r="S35" s="2"/>
      <c r="T35" s="185"/>
      <c r="U35" s="186"/>
      <c r="V35" s="187"/>
      <c r="W35" s="2"/>
      <c r="X35" s="185"/>
      <c r="Y35" s="186"/>
      <c r="Z35" s="187"/>
    </row>
    <row r="36" spans="1:26" ht="15" customHeight="1" thickTop="1" thickBot="1">
      <c r="A36" s="3"/>
      <c r="B36" s="3"/>
      <c r="C36" s="3"/>
      <c r="D36" s="3"/>
      <c r="E36" s="3"/>
      <c r="F36" s="3"/>
      <c r="G36" s="3"/>
      <c r="H36" s="67"/>
      <c r="I36" s="67"/>
      <c r="J36" s="67"/>
      <c r="K36" s="21"/>
      <c r="L36" s="67"/>
      <c r="M36" s="67"/>
      <c r="N36" s="67"/>
      <c r="O36" s="21"/>
      <c r="P36" s="67"/>
      <c r="Q36" s="67"/>
      <c r="R36" s="67"/>
      <c r="S36" s="21"/>
      <c r="T36" s="67"/>
      <c r="U36" s="67"/>
      <c r="V36" s="67"/>
      <c r="W36" s="21"/>
      <c r="X36" s="67"/>
      <c r="Y36" s="67"/>
      <c r="Z36" s="67"/>
    </row>
    <row r="37" spans="1:26" ht="15" customHeight="1">
      <c r="A37" s="194" t="s">
        <v>29</v>
      </c>
      <c r="B37" s="194"/>
      <c r="C37" s="194"/>
      <c r="D37" s="194"/>
      <c r="E37" s="194"/>
      <c r="F37" s="194"/>
      <c r="G37" s="22"/>
      <c r="H37" s="197">
        <v>200000</v>
      </c>
      <c r="I37" s="197"/>
      <c r="J37" s="197"/>
      <c r="K37" s="23"/>
      <c r="L37" s="197">
        <v>200000</v>
      </c>
      <c r="M37" s="197"/>
      <c r="N37" s="197"/>
      <c r="O37" s="23"/>
      <c r="P37" s="197">
        <v>200000</v>
      </c>
      <c r="Q37" s="197"/>
      <c r="R37" s="197"/>
      <c r="S37" s="23"/>
      <c r="T37" s="197">
        <v>200000</v>
      </c>
      <c r="U37" s="197"/>
      <c r="V37" s="197"/>
      <c r="W37" s="23"/>
      <c r="X37" s="197">
        <v>200000</v>
      </c>
      <c r="Y37" s="197"/>
      <c r="Z37" s="197"/>
    </row>
    <row r="38" spans="1:26" ht="15" customHeight="1">
      <c r="A38" s="195"/>
      <c r="B38" s="195"/>
      <c r="C38" s="195"/>
      <c r="D38" s="195"/>
      <c r="E38" s="195"/>
      <c r="F38" s="195"/>
      <c r="G38" s="22"/>
      <c r="H38" s="198"/>
      <c r="I38" s="198"/>
      <c r="J38" s="198"/>
      <c r="K38" s="23"/>
      <c r="L38" s="198"/>
      <c r="M38" s="198"/>
      <c r="N38" s="198"/>
      <c r="O38" s="23"/>
      <c r="P38" s="198"/>
      <c r="Q38" s="198"/>
      <c r="R38" s="198"/>
      <c r="S38" s="23"/>
      <c r="T38" s="198"/>
      <c r="U38" s="198"/>
      <c r="V38" s="198"/>
      <c r="W38" s="23"/>
      <c r="X38" s="198"/>
      <c r="Y38" s="198"/>
      <c r="Z38" s="198"/>
    </row>
    <row r="39" spans="1:26" ht="15" customHeight="1" thickBot="1">
      <c r="A39" s="196"/>
      <c r="B39" s="196"/>
      <c r="C39" s="196"/>
      <c r="D39" s="196"/>
      <c r="E39" s="196"/>
      <c r="F39" s="196"/>
      <c r="G39" s="22"/>
      <c r="H39" s="199"/>
      <c r="I39" s="199"/>
      <c r="J39" s="199"/>
      <c r="K39" s="25"/>
      <c r="L39" s="199"/>
      <c r="M39" s="199"/>
      <c r="N39" s="199"/>
      <c r="O39" s="25"/>
      <c r="P39" s="199"/>
      <c r="Q39" s="199"/>
      <c r="R39" s="199"/>
      <c r="S39" s="25"/>
      <c r="T39" s="199"/>
      <c r="U39" s="199"/>
      <c r="V39" s="199"/>
      <c r="W39" s="25"/>
      <c r="X39" s="199"/>
      <c r="Y39" s="199"/>
      <c r="Z39" s="199"/>
    </row>
    <row r="40" spans="1:26" ht="15" customHeight="1" thickBot="1">
      <c r="A40" s="3"/>
      <c r="B40" s="3"/>
      <c r="C40" s="3"/>
      <c r="D40" s="3"/>
      <c r="E40" s="3"/>
      <c r="F40" s="3"/>
      <c r="G40" s="3"/>
      <c r="H40" s="20"/>
      <c r="I40" s="20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3"/>
    </row>
    <row r="41" spans="1:26" ht="15" customHeight="1">
      <c r="A41" s="78" t="s">
        <v>56</v>
      </c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80"/>
    </row>
    <row r="42" spans="1:26" ht="15" customHeight="1">
      <c r="A42" s="8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3"/>
    </row>
    <row r="43" spans="1:26" ht="15" customHeight="1" thickBot="1">
      <c r="A43" s="84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6"/>
    </row>
    <row r="44" spans="1:26" ht="19.7" customHeight="1">
      <c r="H44" s="26"/>
      <c r="I44" s="26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pans="1:26" ht="19.7" customHeight="1">
      <c r="B45" s="72"/>
      <c r="H45" s="26"/>
      <c r="I45" s="26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pans="1:26" ht="19.7" customHeight="1">
      <c r="H46" s="26"/>
      <c r="I46" s="26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spans="1:26" ht="19.7" customHeight="1">
      <c r="H47" s="26"/>
      <c r="I47" s="26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spans="1:26" ht="19.7" customHeight="1">
      <c r="H48" s="26"/>
      <c r="I48" s="26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spans="8:25" ht="19.7" customHeight="1">
      <c r="H49" s="26"/>
      <c r="I49" s="26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spans="8:25" ht="19.7" customHeight="1">
      <c r="H50" s="26"/>
      <c r="I50" s="26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spans="8:25" ht="19.7" customHeight="1">
      <c r="H51" s="26"/>
      <c r="I51" s="26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spans="8:25" ht="19.7" customHeight="1">
      <c r="H52" s="26"/>
      <c r="I52" s="26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spans="8:25" ht="19.7" customHeight="1">
      <c r="H53" s="26"/>
      <c r="I53" s="26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spans="8:25" ht="19.7" customHeight="1">
      <c r="H54" s="26"/>
      <c r="I54" s="26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spans="8:25" ht="19.7" customHeight="1">
      <c r="H55" s="26"/>
      <c r="I55" s="26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spans="8:25" ht="19.7" customHeight="1">
      <c r="H56" s="26"/>
      <c r="I56" s="26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8:25" ht="19.7" customHeight="1">
      <c r="H57" s="26"/>
      <c r="I57" s="26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pans="8:25" ht="19.7" customHeight="1">
      <c r="H58" s="26"/>
      <c r="I58" s="26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spans="8:25" ht="19.7" customHeight="1">
      <c r="H59" s="26"/>
      <c r="I59" s="26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spans="8:25" ht="19.7" customHeight="1"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 spans="8:25" ht="19.7" customHeight="1"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 spans="8:25" ht="19.7" customHeight="1"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 spans="8:25" ht="19.7" customHeight="1"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 spans="8:25" ht="19.7" customHeight="1"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 spans="10:25" ht="19.7" customHeight="1"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</row>
    <row r="66" spans="10:25" ht="19.7" customHeight="1"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 spans="10:25" ht="19.7" customHeight="1"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 spans="10:25" ht="19.7" customHeight="1"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spans="10:25" ht="19.7" customHeight="1"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 spans="10:25" ht="19.7" customHeight="1"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spans="10:25" ht="19.7" customHeight="1"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 spans="10:25" ht="19.7" customHeight="1"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</row>
    <row r="73" spans="10:25" ht="19.7" customHeight="1"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 spans="10:25" ht="19.7" customHeight="1"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 spans="10:25" ht="19.7" customHeight="1"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 spans="10:25" ht="19.7" customHeight="1"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</row>
    <row r="77" spans="10:25" ht="19.7" customHeight="1"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 spans="10:25" ht="19.7" customHeight="1"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</row>
    <row r="79" spans="10:25" ht="19.7" customHeight="1"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</row>
    <row r="80" spans="10:25" ht="19.7" customHeight="1"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</row>
    <row r="81" spans="10:25" ht="19.7" customHeight="1"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</row>
    <row r="82" spans="10:25" ht="19.7" customHeight="1"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 spans="10:25" ht="19.7" customHeight="1"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 spans="10:25" ht="19.7" customHeight="1"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</row>
    <row r="85" spans="10:25" ht="19.7" customHeight="1"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</row>
    <row r="86" spans="10:25" ht="19.7" customHeight="1"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</row>
    <row r="87" spans="10:25" ht="19.7" customHeight="1"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 spans="10:25" ht="19.7" customHeight="1"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</row>
    <row r="89" spans="10:25" ht="19.7" customHeight="1"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0" spans="10:25" ht="19.7" customHeight="1"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 spans="10:25" ht="19.7" customHeight="1"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 spans="10:25" ht="19.7" customHeight="1"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</row>
    <row r="93" spans="10:25" ht="19.7" customHeight="1"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 spans="10:25" ht="19.7" customHeight="1"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</row>
    <row r="95" spans="10:25" ht="19.7" customHeight="1"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</row>
    <row r="96" spans="10:25" ht="19.7" customHeight="1"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</row>
    <row r="97" spans="10:25" ht="19.7" customHeight="1"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</row>
    <row r="98" spans="10:25" ht="19.7" customHeight="1"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</row>
    <row r="99" spans="10:25" ht="19.7" customHeight="1"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 spans="10:25" ht="19.7" customHeight="1"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</row>
    <row r="101" spans="10:25" ht="19.7" customHeight="1"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0:25" ht="19.7" customHeight="1"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 spans="10:25" ht="19.7" customHeight="1"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</row>
    <row r="104" spans="10:25" ht="19.7" customHeight="1"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</row>
    <row r="105" spans="10:25"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 spans="10:25"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</row>
    <row r="107" spans="10:25"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 spans="10:25"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</row>
    <row r="109" spans="10:25"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</row>
    <row r="110" spans="10:25"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</row>
    <row r="111" spans="10:25"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</row>
    <row r="112" spans="10:25"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</row>
    <row r="113" spans="10:25"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</row>
    <row r="114" spans="10:25"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</row>
    <row r="115" spans="10:25"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</row>
    <row r="116" spans="10:25"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</row>
    <row r="117" spans="10:25"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</row>
    <row r="118" spans="10:25"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</row>
    <row r="119" spans="10:25"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</row>
    <row r="120" spans="10:25"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</row>
    <row r="121" spans="10:25"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</row>
    <row r="122" spans="10:25"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</row>
    <row r="123" spans="10:25"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</row>
    <row r="124" spans="10:25"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</row>
    <row r="125" spans="10:25"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</row>
    <row r="126" spans="10:25"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</row>
    <row r="127" spans="10:25"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</row>
    <row r="128" spans="10:25"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</row>
    <row r="129" spans="10:25"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</row>
    <row r="130" spans="10:25"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</row>
    <row r="131" spans="10:25"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</row>
    <row r="132" spans="10:25"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</row>
    <row r="133" spans="10:25"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</row>
    <row r="134" spans="10:25"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</row>
    <row r="135" spans="10:25"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</row>
    <row r="136" spans="10:25"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</row>
    <row r="137" spans="10:25"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</row>
    <row r="138" spans="10:25"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</row>
    <row r="139" spans="10:25"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</row>
    <row r="140" spans="10:25"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</row>
    <row r="141" spans="10:25"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 spans="10:25"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 spans="10:25"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 spans="10:25"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 spans="10:25"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6" spans="10:25"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</row>
    <row r="147" spans="10:25"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</row>
    <row r="148" spans="10:25"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</row>
    <row r="149" spans="10:25"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</row>
    <row r="150" spans="10:25"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</row>
    <row r="151" spans="10:25"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</row>
    <row r="152" spans="10:25"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</row>
    <row r="153" spans="10:25"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</row>
    <row r="154" spans="10:25"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</row>
    <row r="155" spans="10:25"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</row>
    <row r="156" spans="10:25"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</row>
    <row r="157" spans="10:25"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</row>
    <row r="158" spans="10:25"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</row>
    <row r="159" spans="10:25"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</row>
    <row r="160" spans="10:25"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</row>
    <row r="161" spans="10:25"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</row>
    <row r="162" spans="10:25"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</row>
    <row r="163" spans="10:25"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</row>
    <row r="164" spans="10:25"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</row>
    <row r="165" spans="10:25"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</row>
    <row r="166" spans="10:25"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</row>
    <row r="167" spans="10:25"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</row>
    <row r="168" spans="10:25"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</row>
    <row r="169" spans="10:25"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</row>
  </sheetData>
  <mergeCells count="44">
    <mergeCell ref="A2:Z4"/>
    <mergeCell ref="H7:J12"/>
    <mergeCell ref="L7:N12"/>
    <mergeCell ref="P7:R12"/>
    <mergeCell ref="T7:V12"/>
    <mergeCell ref="X7:Z12"/>
    <mergeCell ref="A9:F12"/>
    <mergeCell ref="X14:Z17"/>
    <mergeCell ref="A19:F21"/>
    <mergeCell ref="H19:J21"/>
    <mergeCell ref="L19:N21"/>
    <mergeCell ref="P19:R21"/>
    <mergeCell ref="T19:V21"/>
    <mergeCell ref="X19:Z21"/>
    <mergeCell ref="A14:F17"/>
    <mergeCell ref="H14:J17"/>
    <mergeCell ref="L14:N17"/>
    <mergeCell ref="P14:R17"/>
    <mergeCell ref="T14:V17"/>
    <mergeCell ref="X23:Z25"/>
    <mergeCell ref="A27:F30"/>
    <mergeCell ref="H27:J30"/>
    <mergeCell ref="L27:N30"/>
    <mergeCell ref="P27:R30"/>
    <mergeCell ref="T27:V30"/>
    <mergeCell ref="X27:Z30"/>
    <mergeCell ref="A23:F25"/>
    <mergeCell ref="H23:J25"/>
    <mergeCell ref="L23:N25"/>
    <mergeCell ref="P23:R25"/>
    <mergeCell ref="T23:V25"/>
    <mergeCell ref="X32:Z35"/>
    <mergeCell ref="A41:Z43"/>
    <mergeCell ref="A37:F39"/>
    <mergeCell ref="H37:J39"/>
    <mergeCell ref="L37:N39"/>
    <mergeCell ref="P37:R39"/>
    <mergeCell ref="T37:V39"/>
    <mergeCell ref="X37:Z39"/>
    <mergeCell ref="A32:F35"/>
    <mergeCell ref="H32:J35"/>
    <mergeCell ref="L32:N35"/>
    <mergeCell ref="P32:R35"/>
    <mergeCell ref="T32:V35"/>
  </mergeCells>
  <phoneticPr fontId="33" type="noConversion"/>
  <printOptions horizontalCentered="1" verticalCentered="1"/>
  <pageMargins left="0.59055118110236227" right="0.62992125984251968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Y169"/>
  <sheetViews>
    <sheetView topLeftCell="A2" workbookViewId="0">
      <selection activeCell="Y15" sqref="Y15"/>
    </sheetView>
  </sheetViews>
  <sheetFormatPr baseColWidth="10" defaultRowHeight="12.75"/>
  <cols>
    <col min="1" max="22" width="5.85546875" customWidth="1"/>
    <col min="23" max="23" width="10.7109375" customWidth="1"/>
  </cols>
  <sheetData>
    <row r="1" spans="1:22" ht="19.7" customHeight="1" thickBot="1"/>
    <row r="2" spans="1:22" ht="15" customHeight="1" thickTop="1">
      <c r="A2" s="94" t="s">
        <v>34</v>
      </c>
      <c r="B2" s="94"/>
      <c r="C2" s="94"/>
      <c r="D2" s="94"/>
      <c r="E2" s="94"/>
      <c r="F2" s="94"/>
      <c r="G2" s="94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2" ht="15" customHeight="1">
      <c r="A3" s="96"/>
      <c r="B3" s="96"/>
      <c r="C3" s="96"/>
      <c r="D3" s="96"/>
      <c r="E3" s="96"/>
      <c r="F3" s="96"/>
      <c r="G3" s="96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5" customHeight="1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" customHeight="1" thickBot="1">
      <c r="A6" s="3"/>
      <c r="B6" s="3"/>
      <c r="C6" s="3"/>
      <c r="D6" s="3"/>
      <c r="E6" s="3"/>
      <c r="F6" s="3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" customHeight="1" thickTop="1">
      <c r="A7" s="3"/>
      <c r="B7" s="3"/>
      <c r="C7" s="3"/>
      <c r="D7" s="3"/>
      <c r="E7" s="3"/>
      <c r="F7" s="3"/>
      <c r="G7" s="3"/>
      <c r="H7" s="139" t="s">
        <v>3</v>
      </c>
      <c r="I7" s="140"/>
      <c r="J7" s="141"/>
      <c r="K7" s="4"/>
      <c r="L7" s="139" t="s">
        <v>6</v>
      </c>
      <c r="M7" s="140"/>
      <c r="N7" s="141"/>
      <c r="O7" s="4"/>
      <c r="P7" s="139" t="s">
        <v>4</v>
      </c>
      <c r="Q7" s="140"/>
      <c r="R7" s="141"/>
      <c r="S7" s="5"/>
      <c r="T7" s="139" t="s">
        <v>5</v>
      </c>
      <c r="U7" s="140"/>
      <c r="V7" s="141"/>
    </row>
    <row r="8" spans="1:22" ht="15" customHeight="1" thickBot="1">
      <c r="A8" s="3"/>
      <c r="B8" s="3"/>
      <c r="C8" s="3"/>
      <c r="D8" s="3"/>
      <c r="E8" s="3"/>
      <c r="F8" s="3"/>
      <c r="G8" s="3"/>
      <c r="H8" s="142"/>
      <c r="I8" s="143"/>
      <c r="J8" s="144"/>
      <c r="K8" s="4"/>
      <c r="L8" s="142"/>
      <c r="M8" s="143"/>
      <c r="N8" s="144"/>
      <c r="O8" s="4"/>
      <c r="P8" s="142"/>
      <c r="Q8" s="143"/>
      <c r="R8" s="144"/>
      <c r="S8" s="5"/>
      <c r="T8" s="142"/>
      <c r="U8" s="143"/>
      <c r="V8" s="144"/>
    </row>
    <row r="9" spans="1:22" ht="15" customHeight="1" thickTop="1">
      <c r="A9" s="99" t="s">
        <v>25</v>
      </c>
      <c r="B9" s="100"/>
      <c r="C9" s="100"/>
      <c r="D9" s="100"/>
      <c r="E9" s="100"/>
      <c r="F9" s="101"/>
      <c r="G9" s="3"/>
      <c r="H9" s="142"/>
      <c r="I9" s="143"/>
      <c r="J9" s="144"/>
      <c r="K9" s="4"/>
      <c r="L9" s="142"/>
      <c r="M9" s="143"/>
      <c r="N9" s="144"/>
      <c r="O9" s="4"/>
      <c r="P9" s="142"/>
      <c r="Q9" s="143"/>
      <c r="R9" s="144"/>
      <c r="S9" s="5"/>
      <c r="T9" s="142"/>
      <c r="U9" s="143"/>
      <c r="V9" s="144"/>
    </row>
    <row r="10" spans="1:22" ht="15" customHeight="1">
      <c r="A10" s="102"/>
      <c r="B10" s="103"/>
      <c r="C10" s="103"/>
      <c r="D10" s="103"/>
      <c r="E10" s="103"/>
      <c r="F10" s="104"/>
      <c r="G10" s="3"/>
      <c r="H10" s="142"/>
      <c r="I10" s="143"/>
      <c r="J10" s="144"/>
      <c r="K10" s="4"/>
      <c r="L10" s="142"/>
      <c r="M10" s="143"/>
      <c r="N10" s="144"/>
      <c r="O10" s="4"/>
      <c r="P10" s="142"/>
      <c r="Q10" s="143"/>
      <c r="R10" s="144"/>
      <c r="S10" s="5"/>
      <c r="T10" s="142"/>
      <c r="U10" s="143"/>
      <c r="V10" s="144"/>
    </row>
    <row r="11" spans="1:22" ht="15" customHeight="1">
      <c r="A11" s="102"/>
      <c r="B11" s="103"/>
      <c r="C11" s="103"/>
      <c r="D11" s="105"/>
      <c r="E11" s="105"/>
      <c r="F11" s="104"/>
      <c r="G11" s="3"/>
      <c r="H11" s="142"/>
      <c r="I11" s="143"/>
      <c r="J11" s="144"/>
      <c r="K11" s="4"/>
      <c r="L11" s="142"/>
      <c r="M11" s="143"/>
      <c r="N11" s="144"/>
      <c r="O11" s="4"/>
      <c r="P11" s="142"/>
      <c r="Q11" s="143"/>
      <c r="R11" s="144"/>
      <c r="S11" s="5"/>
      <c r="T11" s="142"/>
      <c r="U11" s="143"/>
      <c r="V11" s="144"/>
    </row>
    <row r="12" spans="1:22" ht="15" customHeight="1" thickBot="1">
      <c r="A12" s="106"/>
      <c r="B12" s="107"/>
      <c r="C12" s="107"/>
      <c r="D12" s="107"/>
      <c r="E12" s="107"/>
      <c r="F12" s="108"/>
      <c r="G12" s="3"/>
      <c r="H12" s="145"/>
      <c r="I12" s="146"/>
      <c r="J12" s="147"/>
      <c r="K12" s="4"/>
      <c r="L12" s="145"/>
      <c r="M12" s="146"/>
      <c r="N12" s="147"/>
      <c r="O12" s="4"/>
      <c r="P12" s="145"/>
      <c r="Q12" s="146"/>
      <c r="R12" s="147"/>
      <c r="S12" s="5"/>
      <c r="T12" s="145"/>
      <c r="U12" s="146"/>
      <c r="V12" s="147"/>
    </row>
    <row r="13" spans="1:22" ht="15" customHeight="1" thickTop="1" thickBot="1">
      <c r="A13" s="3"/>
      <c r="B13" s="3"/>
      <c r="C13" s="3"/>
      <c r="D13" s="3"/>
      <c r="E13" s="3"/>
      <c r="F13" s="3"/>
      <c r="G13" s="3"/>
      <c r="H13" s="3"/>
      <c r="I13" s="3"/>
      <c r="J13" s="6"/>
      <c r="K13" s="6"/>
      <c r="L13" s="6"/>
      <c r="M13" s="6"/>
      <c r="N13" s="3"/>
      <c r="O13" s="3"/>
      <c r="P13" s="6"/>
      <c r="Q13" s="6"/>
      <c r="R13" s="3"/>
      <c r="S13" s="6"/>
      <c r="T13" s="6"/>
      <c r="U13" s="6"/>
      <c r="V13" s="3"/>
    </row>
    <row r="14" spans="1:22" ht="15" customHeight="1" thickTop="1">
      <c r="A14" s="127" t="s">
        <v>9</v>
      </c>
      <c r="B14" s="128"/>
      <c r="C14" s="128"/>
      <c r="D14" s="128"/>
      <c r="E14" s="128"/>
      <c r="F14" s="129"/>
      <c r="G14" s="3"/>
      <c r="H14" s="176">
        <f>T7.3!H14*TS7.3!H$37/0.1</f>
        <v>75000</v>
      </c>
      <c r="I14" s="177"/>
      <c r="J14" s="178"/>
      <c r="K14" s="7"/>
      <c r="L14" s="176">
        <f>T7.3!L14*TS7.3!L$37/0.1</f>
        <v>105000</v>
      </c>
      <c r="M14" s="177"/>
      <c r="N14" s="178"/>
      <c r="O14" s="7"/>
      <c r="P14" s="176">
        <f>T7.3!P14*TS7.3!P$37/0.1</f>
        <v>150000</v>
      </c>
      <c r="Q14" s="177"/>
      <c r="R14" s="178"/>
      <c r="S14" s="8"/>
      <c r="T14" s="176">
        <f>T7.3!T14*TS7.3!T$37/0.1</f>
        <v>180000</v>
      </c>
      <c r="U14" s="177"/>
      <c r="V14" s="178"/>
    </row>
    <row r="15" spans="1:22" ht="15" customHeight="1">
      <c r="A15" s="130"/>
      <c r="B15" s="131"/>
      <c r="C15" s="131"/>
      <c r="D15" s="131"/>
      <c r="E15" s="131"/>
      <c r="F15" s="132"/>
      <c r="G15" s="3"/>
      <c r="H15" s="179"/>
      <c r="I15" s="180"/>
      <c r="J15" s="181"/>
      <c r="K15" s="7"/>
      <c r="L15" s="179"/>
      <c r="M15" s="180"/>
      <c r="N15" s="181"/>
      <c r="O15" s="7"/>
      <c r="P15" s="179"/>
      <c r="Q15" s="180"/>
      <c r="R15" s="181"/>
      <c r="S15" s="8"/>
      <c r="T15" s="179"/>
      <c r="U15" s="180"/>
      <c r="V15" s="181"/>
    </row>
    <row r="16" spans="1:22" ht="15" customHeight="1">
      <c r="A16" s="133"/>
      <c r="B16" s="134"/>
      <c r="C16" s="134"/>
      <c r="D16" s="134"/>
      <c r="E16" s="134"/>
      <c r="F16" s="135"/>
      <c r="G16" s="3"/>
      <c r="H16" s="182"/>
      <c r="I16" s="183"/>
      <c r="J16" s="184"/>
      <c r="K16" s="9"/>
      <c r="L16" s="182"/>
      <c r="M16" s="183"/>
      <c r="N16" s="184"/>
      <c r="O16" s="29"/>
      <c r="P16" s="182"/>
      <c r="Q16" s="183"/>
      <c r="R16" s="184"/>
      <c r="S16" s="8"/>
      <c r="T16" s="182"/>
      <c r="U16" s="183"/>
      <c r="V16" s="184"/>
    </row>
    <row r="17" spans="1:22" ht="15" customHeight="1" thickBot="1">
      <c r="A17" s="136"/>
      <c r="B17" s="137"/>
      <c r="C17" s="137"/>
      <c r="D17" s="137"/>
      <c r="E17" s="137"/>
      <c r="F17" s="138"/>
      <c r="G17" s="3"/>
      <c r="H17" s="185"/>
      <c r="I17" s="186"/>
      <c r="J17" s="187"/>
      <c r="K17" s="9"/>
      <c r="L17" s="185"/>
      <c r="M17" s="186"/>
      <c r="N17" s="187"/>
      <c r="O17" s="29"/>
      <c r="P17" s="185"/>
      <c r="Q17" s="186"/>
      <c r="R17" s="187"/>
      <c r="S17" s="8"/>
      <c r="T17" s="185"/>
      <c r="U17" s="186"/>
      <c r="V17" s="187"/>
    </row>
    <row r="18" spans="1:22" ht="15" customHeight="1" thickTop="1" thickBot="1">
      <c r="A18" s="1"/>
      <c r="B18" s="1"/>
      <c r="C18" s="1"/>
      <c r="D18" s="1"/>
      <c r="E18" s="1"/>
      <c r="F18" s="1"/>
      <c r="G18" s="3"/>
      <c r="H18" s="10"/>
      <c r="I18" s="10"/>
      <c r="J18" s="10"/>
      <c r="K18" s="10"/>
      <c r="L18" s="10"/>
      <c r="M18" s="10"/>
      <c r="N18" s="10"/>
      <c r="O18" s="30"/>
      <c r="P18" s="10"/>
      <c r="Q18" s="10"/>
      <c r="R18" s="10"/>
      <c r="S18" s="6"/>
      <c r="T18" s="10"/>
      <c r="U18" s="10"/>
      <c r="V18" s="10"/>
    </row>
    <row r="19" spans="1:22" ht="15" customHeight="1">
      <c r="A19" s="90" t="s">
        <v>7</v>
      </c>
      <c r="B19" s="90"/>
      <c r="C19" s="90"/>
      <c r="D19" s="90"/>
      <c r="E19" s="90"/>
      <c r="F19" s="90"/>
      <c r="G19" s="31"/>
      <c r="H19" s="191">
        <f>T7.3!H19*TS7.3!H$37/0.01</f>
        <v>210000</v>
      </c>
      <c r="I19" s="191"/>
      <c r="J19" s="191"/>
      <c r="K19" s="12"/>
      <c r="L19" s="191">
        <f>T7.3!L19*TS7.3!L$37/0.01</f>
        <v>300000</v>
      </c>
      <c r="M19" s="191"/>
      <c r="N19" s="191"/>
      <c r="O19" s="12"/>
      <c r="P19" s="191">
        <f>T7.3!P19*TS7.3!P$37/0.01</f>
        <v>600000</v>
      </c>
      <c r="Q19" s="191"/>
      <c r="R19" s="191"/>
      <c r="S19" s="32"/>
      <c r="T19" s="191">
        <f>T7.3!T19*TS7.3!T$37/0.01</f>
        <v>750000</v>
      </c>
      <c r="U19" s="191"/>
      <c r="V19" s="191"/>
    </row>
    <row r="20" spans="1:22" ht="15" customHeight="1">
      <c r="A20" s="91"/>
      <c r="B20" s="91"/>
      <c r="C20" s="91"/>
      <c r="D20" s="91"/>
      <c r="E20" s="91"/>
      <c r="F20" s="91"/>
      <c r="G20" s="31"/>
      <c r="H20" s="192"/>
      <c r="I20" s="192"/>
      <c r="J20" s="192"/>
      <c r="K20" s="13"/>
      <c r="L20" s="192"/>
      <c r="M20" s="192"/>
      <c r="N20" s="192"/>
      <c r="O20" s="33"/>
      <c r="P20" s="192"/>
      <c r="Q20" s="192"/>
      <c r="R20" s="192"/>
      <c r="S20" s="34"/>
      <c r="T20" s="192"/>
      <c r="U20" s="192"/>
      <c r="V20" s="192"/>
    </row>
    <row r="21" spans="1:22" ht="15" customHeight="1" thickBot="1">
      <c r="A21" s="92"/>
      <c r="B21" s="92"/>
      <c r="C21" s="92"/>
      <c r="D21" s="92"/>
      <c r="E21" s="92"/>
      <c r="F21" s="92"/>
      <c r="G21" s="31"/>
      <c r="H21" s="193"/>
      <c r="I21" s="193"/>
      <c r="J21" s="193"/>
      <c r="K21" s="13"/>
      <c r="L21" s="193"/>
      <c r="M21" s="193"/>
      <c r="N21" s="193"/>
      <c r="O21" s="33"/>
      <c r="P21" s="193"/>
      <c r="Q21" s="193"/>
      <c r="R21" s="193"/>
      <c r="S21" s="34"/>
      <c r="T21" s="193"/>
      <c r="U21" s="193"/>
      <c r="V21" s="193"/>
    </row>
    <row r="22" spans="1:22" ht="15" customHeight="1" thickBot="1">
      <c r="A22" s="14"/>
      <c r="B22" s="14"/>
      <c r="C22" s="14"/>
      <c r="D22" s="14"/>
      <c r="E22" s="14"/>
      <c r="F22" s="14"/>
      <c r="G22" s="11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35"/>
      <c r="T22" s="16"/>
      <c r="U22" s="16"/>
      <c r="V22" s="16"/>
    </row>
    <row r="23" spans="1:22" ht="15" customHeight="1">
      <c r="A23" s="90" t="s">
        <v>47</v>
      </c>
      <c r="B23" s="90"/>
      <c r="C23" s="90"/>
      <c r="D23" s="90"/>
      <c r="E23" s="90"/>
      <c r="F23" s="90"/>
      <c r="G23" s="31"/>
      <c r="H23" s="191">
        <f>T7.3!H23*TS7.3!H$37/0.09</f>
        <v>60000</v>
      </c>
      <c r="I23" s="191"/>
      <c r="J23" s="191"/>
      <c r="K23" s="17"/>
      <c r="L23" s="191">
        <f>T7.3!L23*TS7.3!L$37/0.09</f>
        <v>83333.333333333343</v>
      </c>
      <c r="M23" s="191"/>
      <c r="N23" s="191"/>
      <c r="O23" s="17"/>
      <c r="P23" s="191">
        <f>T7.3!P23*TS7.3!P$37/0.09</f>
        <v>100000</v>
      </c>
      <c r="Q23" s="191"/>
      <c r="R23" s="191"/>
      <c r="S23" s="32"/>
      <c r="T23" s="191">
        <f>T7.3!T23*TS7.3!T$37/0.09</f>
        <v>116666.66666666667</v>
      </c>
      <c r="U23" s="191"/>
      <c r="V23" s="191"/>
    </row>
    <row r="24" spans="1:22" ht="15" customHeight="1">
      <c r="A24" s="91"/>
      <c r="B24" s="91"/>
      <c r="C24" s="91"/>
      <c r="D24" s="91"/>
      <c r="E24" s="91"/>
      <c r="F24" s="91"/>
      <c r="G24" s="31"/>
      <c r="H24" s="192"/>
      <c r="I24" s="192"/>
      <c r="J24" s="192"/>
      <c r="K24" s="18"/>
      <c r="L24" s="192"/>
      <c r="M24" s="192"/>
      <c r="N24" s="192"/>
      <c r="O24" s="18"/>
      <c r="P24" s="192"/>
      <c r="Q24" s="192"/>
      <c r="R24" s="192"/>
      <c r="S24" s="34"/>
      <c r="T24" s="192"/>
      <c r="U24" s="192"/>
      <c r="V24" s="192"/>
    </row>
    <row r="25" spans="1:22" ht="15" customHeight="1" thickBot="1">
      <c r="A25" s="92"/>
      <c r="B25" s="92"/>
      <c r="C25" s="92"/>
      <c r="D25" s="92"/>
      <c r="E25" s="92"/>
      <c r="F25" s="92"/>
      <c r="G25" s="31"/>
      <c r="H25" s="193"/>
      <c r="I25" s="193"/>
      <c r="J25" s="193"/>
      <c r="K25" s="18"/>
      <c r="L25" s="193"/>
      <c r="M25" s="193"/>
      <c r="N25" s="193"/>
      <c r="O25" s="18"/>
      <c r="P25" s="193"/>
      <c r="Q25" s="193"/>
      <c r="R25" s="193"/>
      <c r="S25" s="34"/>
      <c r="T25" s="193"/>
      <c r="U25" s="193"/>
      <c r="V25" s="193"/>
    </row>
    <row r="26" spans="1:22" ht="15" customHeight="1" thickBot="1">
      <c r="A26" s="3"/>
      <c r="B26" s="3"/>
      <c r="C26" s="3"/>
      <c r="D26" s="3"/>
      <c r="E26" s="3"/>
      <c r="F26" s="3"/>
      <c r="G26" s="20"/>
      <c r="H26" s="66"/>
      <c r="I26" s="66"/>
      <c r="J26" s="61"/>
      <c r="K26" s="6"/>
      <c r="L26" s="66"/>
      <c r="M26" s="66"/>
      <c r="N26" s="61"/>
      <c r="O26" s="20"/>
      <c r="P26" s="66"/>
      <c r="Q26" s="66"/>
      <c r="R26" s="61"/>
      <c r="S26" s="6"/>
      <c r="T26" s="66"/>
      <c r="U26" s="66"/>
      <c r="V26" s="61"/>
    </row>
    <row r="27" spans="1:22" ht="15" customHeight="1" thickTop="1">
      <c r="A27" s="127" t="s">
        <v>10</v>
      </c>
      <c r="B27" s="128"/>
      <c r="C27" s="128"/>
      <c r="D27" s="128"/>
      <c r="E27" s="128"/>
      <c r="F27" s="129"/>
      <c r="G27" s="20"/>
      <c r="H27" s="176">
        <f>T7.3!H27*TS7.3!H$37/0.4</f>
        <v>33750</v>
      </c>
      <c r="I27" s="177"/>
      <c r="J27" s="178"/>
      <c r="K27" s="19"/>
      <c r="L27" s="176">
        <f>T7.3!L27*TS7.3!L$37/0.4</f>
        <v>30000</v>
      </c>
      <c r="M27" s="177"/>
      <c r="N27" s="178"/>
      <c r="O27" s="19"/>
      <c r="P27" s="176">
        <f>T7.3!P27*TS7.3!P$37/0.4</f>
        <v>22500</v>
      </c>
      <c r="Q27" s="177"/>
      <c r="R27" s="178"/>
      <c r="S27" s="8"/>
      <c r="T27" s="176">
        <f>T7.3!T27*TS7.3!T$37/0.4</f>
        <v>18750</v>
      </c>
      <c r="U27" s="177"/>
      <c r="V27" s="178"/>
    </row>
    <row r="28" spans="1:22" ht="15" customHeight="1">
      <c r="A28" s="130"/>
      <c r="B28" s="131"/>
      <c r="C28" s="131"/>
      <c r="D28" s="131"/>
      <c r="E28" s="131"/>
      <c r="F28" s="132"/>
      <c r="G28" s="20"/>
      <c r="H28" s="179"/>
      <c r="I28" s="180"/>
      <c r="J28" s="181"/>
      <c r="K28" s="19"/>
      <c r="L28" s="179"/>
      <c r="M28" s="180"/>
      <c r="N28" s="181"/>
      <c r="O28" s="19"/>
      <c r="P28" s="179"/>
      <c r="Q28" s="180"/>
      <c r="R28" s="181"/>
      <c r="S28" s="8"/>
      <c r="T28" s="179"/>
      <c r="U28" s="180"/>
      <c r="V28" s="181"/>
    </row>
    <row r="29" spans="1:22" ht="15" customHeight="1">
      <c r="A29" s="133"/>
      <c r="B29" s="134"/>
      <c r="C29" s="134"/>
      <c r="D29" s="134"/>
      <c r="E29" s="134"/>
      <c r="F29" s="135"/>
      <c r="G29" s="20"/>
      <c r="H29" s="182"/>
      <c r="I29" s="183"/>
      <c r="J29" s="184"/>
      <c r="K29" s="2"/>
      <c r="L29" s="182"/>
      <c r="M29" s="183"/>
      <c r="N29" s="184"/>
      <c r="O29" s="36"/>
      <c r="P29" s="182"/>
      <c r="Q29" s="183"/>
      <c r="R29" s="184"/>
      <c r="S29" s="8"/>
      <c r="T29" s="182"/>
      <c r="U29" s="183"/>
      <c r="V29" s="184"/>
    </row>
    <row r="30" spans="1:22" ht="15" customHeight="1" thickBot="1">
      <c r="A30" s="136"/>
      <c r="B30" s="137"/>
      <c r="C30" s="137"/>
      <c r="D30" s="137"/>
      <c r="E30" s="137"/>
      <c r="F30" s="138"/>
      <c r="G30" s="20"/>
      <c r="H30" s="185"/>
      <c r="I30" s="186"/>
      <c r="J30" s="187"/>
      <c r="K30" s="2"/>
      <c r="L30" s="185"/>
      <c r="M30" s="186"/>
      <c r="N30" s="187"/>
      <c r="O30" s="36"/>
      <c r="P30" s="185"/>
      <c r="Q30" s="186"/>
      <c r="R30" s="187"/>
      <c r="S30" s="8"/>
      <c r="T30" s="185"/>
      <c r="U30" s="186"/>
      <c r="V30" s="187"/>
    </row>
    <row r="31" spans="1:22" ht="15" customHeight="1" thickTop="1" thickBot="1">
      <c r="A31" s="3"/>
      <c r="B31" s="3"/>
      <c r="C31" s="3"/>
      <c r="D31" s="3"/>
      <c r="E31" s="3"/>
      <c r="F31" s="3"/>
      <c r="G31" s="20"/>
      <c r="H31" s="66"/>
      <c r="I31" s="66"/>
      <c r="J31" s="61"/>
      <c r="K31" s="6"/>
      <c r="L31" s="66"/>
      <c r="M31" s="66"/>
      <c r="N31" s="61"/>
      <c r="O31" s="20"/>
      <c r="P31" s="66"/>
      <c r="Q31" s="66"/>
      <c r="R31" s="61"/>
      <c r="S31" s="6"/>
      <c r="T31" s="66"/>
      <c r="U31" s="66"/>
      <c r="V31" s="61"/>
    </row>
    <row r="32" spans="1:22" ht="15" customHeight="1" thickTop="1">
      <c r="A32" s="150" t="s">
        <v>11</v>
      </c>
      <c r="B32" s="128"/>
      <c r="C32" s="128"/>
      <c r="D32" s="128"/>
      <c r="E32" s="128"/>
      <c r="F32" s="129"/>
      <c r="G32" s="20"/>
      <c r="H32" s="176">
        <f>T7.3!H32*TS7.3!H$37/0.5</f>
        <v>18000</v>
      </c>
      <c r="I32" s="177"/>
      <c r="J32" s="178"/>
      <c r="K32" s="19"/>
      <c r="L32" s="176">
        <f>T7.3!L32*TS7.3!L$37/0.5</f>
        <v>15000</v>
      </c>
      <c r="M32" s="177"/>
      <c r="N32" s="178"/>
      <c r="O32" s="19"/>
      <c r="P32" s="176">
        <f>T7.3!P32*TS7.3!P$37/0.5</f>
        <v>12000</v>
      </c>
      <c r="Q32" s="177"/>
      <c r="R32" s="178"/>
      <c r="S32" s="8"/>
      <c r="T32" s="176">
        <f>T7.3!T32*TS7.3!T$37/0.5</f>
        <v>9000</v>
      </c>
      <c r="U32" s="177"/>
      <c r="V32" s="178"/>
    </row>
    <row r="33" spans="1:25" ht="15" customHeight="1">
      <c r="A33" s="130"/>
      <c r="B33" s="131"/>
      <c r="C33" s="131"/>
      <c r="D33" s="131"/>
      <c r="E33" s="131"/>
      <c r="F33" s="132"/>
      <c r="G33" s="20"/>
      <c r="H33" s="179"/>
      <c r="I33" s="180"/>
      <c r="J33" s="181"/>
      <c r="K33" s="19"/>
      <c r="L33" s="179"/>
      <c r="M33" s="180"/>
      <c r="N33" s="181"/>
      <c r="O33" s="19"/>
      <c r="P33" s="179"/>
      <c r="Q33" s="180"/>
      <c r="R33" s="181"/>
      <c r="S33" s="8"/>
      <c r="T33" s="179"/>
      <c r="U33" s="180"/>
      <c r="V33" s="181"/>
      <c r="X33" s="70"/>
      <c r="Y33" s="70"/>
    </row>
    <row r="34" spans="1:25" ht="15" customHeight="1">
      <c r="A34" s="133"/>
      <c r="B34" s="134"/>
      <c r="C34" s="134"/>
      <c r="D34" s="134"/>
      <c r="E34" s="134"/>
      <c r="F34" s="135"/>
      <c r="G34" s="20"/>
      <c r="H34" s="182"/>
      <c r="I34" s="183"/>
      <c r="J34" s="184"/>
      <c r="K34" s="2"/>
      <c r="L34" s="182"/>
      <c r="M34" s="183"/>
      <c r="N34" s="184"/>
      <c r="O34" s="2"/>
      <c r="P34" s="182"/>
      <c r="Q34" s="183"/>
      <c r="R34" s="184"/>
      <c r="S34" s="8"/>
      <c r="T34" s="182"/>
      <c r="U34" s="183"/>
      <c r="V34" s="184"/>
    </row>
    <row r="35" spans="1:25" ht="15" customHeight="1" thickBot="1">
      <c r="A35" s="136"/>
      <c r="B35" s="137"/>
      <c r="C35" s="137"/>
      <c r="D35" s="137"/>
      <c r="E35" s="137"/>
      <c r="F35" s="138"/>
      <c r="G35" s="20"/>
      <c r="H35" s="185"/>
      <c r="I35" s="186"/>
      <c r="J35" s="187"/>
      <c r="K35" s="2"/>
      <c r="L35" s="185"/>
      <c r="M35" s="186"/>
      <c r="N35" s="187"/>
      <c r="O35" s="2"/>
      <c r="P35" s="185"/>
      <c r="Q35" s="186"/>
      <c r="R35" s="187"/>
      <c r="S35" s="8"/>
      <c r="T35" s="185"/>
      <c r="U35" s="186"/>
      <c r="V35" s="187"/>
    </row>
    <row r="36" spans="1:25" ht="15" customHeight="1" thickTop="1" thickBot="1">
      <c r="A36" s="3"/>
      <c r="B36" s="3"/>
      <c r="C36" s="3"/>
      <c r="D36" s="3"/>
      <c r="E36" s="3"/>
      <c r="F36" s="3"/>
      <c r="G36" s="20"/>
      <c r="H36" s="67"/>
      <c r="I36" s="67"/>
      <c r="J36" s="67"/>
      <c r="K36" s="21"/>
      <c r="L36" s="67"/>
      <c r="M36" s="67"/>
      <c r="N36" s="67"/>
      <c r="O36" s="21"/>
      <c r="P36" s="67"/>
      <c r="Q36" s="67"/>
      <c r="R36" s="67"/>
      <c r="S36" s="21"/>
      <c r="T36" s="67"/>
      <c r="U36" s="67"/>
      <c r="V36" s="67"/>
    </row>
    <row r="37" spans="1:25" ht="15" customHeight="1">
      <c r="A37" s="87" t="s">
        <v>33</v>
      </c>
      <c r="B37" s="87"/>
      <c r="C37" s="87"/>
      <c r="D37" s="87"/>
      <c r="E37" s="87"/>
      <c r="F37" s="87"/>
      <c r="G37" s="22"/>
      <c r="H37" s="197">
        <v>30000</v>
      </c>
      <c r="I37" s="197"/>
      <c r="J37" s="197"/>
      <c r="K37" s="23"/>
      <c r="L37" s="197">
        <v>30000</v>
      </c>
      <c r="M37" s="197"/>
      <c r="N37" s="197"/>
      <c r="O37" s="23"/>
      <c r="P37" s="197">
        <v>30000</v>
      </c>
      <c r="Q37" s="197"/>
      <c r="R37" s="197"/>
      <c r="S37" s="24"/>
      <c r="T37" s="197">
        <v>30000</v>
      </c>
      <c r="U37" s="197"/>
      <c r="V37" s="197"/>
    </row>
    <row r="38" spans="1:25" ht="15" customHeight="1">
      <c r="A38" s="88"/>
      <c r="B38" s="88"/>
      <c r="C38" s="88"/>
      <c r="D38" s="88"/>
      <c r="E38" s="88"/>
      <c r="F38" s="88"/>
      <c r="G38" s="22"/>
      <c r="H38" s="198"/>
      <c r="I38" s="198"/>
      <c r="J38" s="198"/>
      <c r="K38" s="23"/>
      <c r="L38" s="198"/>
      <c r="M38" s="198"/>
      <c r="N38" s="198"/>
      <c r="O38" s="23"/>
      <c r="P38" s="198"/>
      <c r="Q38" s="198"/>
      <c r="R38" s="198"/>
      <c r="S38" s="24"/>
      <c r="T38" s="198"/>
      <c r="U38" s="198"/>
      <c r="V38" s="198"/>
    </row>
    <row r="39" spans="1:25" ht="15" customHeight="1" thickBot="1">
      <c r="A39" s="88"/>
      <c r="B39" s="88"/>
      <c r="C39" s="88"/>
      <c r="D39" s="88"/>
      <c r="E39" s="88"/>
      <c r="F39" s="88"/>
      <c r="G39" s="22"/>
      <c r="H39" s="199"/>
      <c r="I39" s="199"/>
      <c r="J39" s="199"/>
      <c r="K39" s="25"/>
      <c r="L39" s="199"/>
      <c r="M39" s="199"/>
      <c r="N39" s="199"/>
      <c r="O39" s="25"/>
      <c r="P39" s="199"/>
      <c r="Q39" s="199"/>
      <c r="R39" s="199"/>
      <c r="S39" s="24"/>
      <c r="T39" s="199"/>
      <c r="U39" s="199"/>
      <c r="V39" s="199"/>
    </row>
    <row r="40" spans="1:25" ht="15" customHeight="1" thickBot="1">
      <c r="A40" s="89"/>
      <c r="B40" s="89"/>
      <c r="C40" s="89"/>
      <c r="D40" s="89"/>
      <c r="E40" s="89"/>
      <c r="F40" s="89"/>
      <c r="G40" s="3"/>
      <c r="H40" s="20"/>
      <c r="I40" s="20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3"/>
    </row>
    <row r="41" spans="1:25" ht="15" customHeight="1">
      <c r="A41" s="78" t="s">
        <v>57</v>
      </c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80"/>
    </row>
    <row r="42" spans="1:25" ht="15" customHeight="1">
      <c r="A42" s="8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3"/>
    </row>
    <row r="43" spans="1:25" ht="15" customHeight="1" thickBot="1">
      <c r="A43" s="84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6"/>
    </row>
    <row r="44" spans="1:25" ht="19.7" customHeight="1">
      <c r="H44" s="26"/>
      <c r="I44" s="26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</row>
    <row r="45" spans="1:25" ht="19.7" customHeight="1">
      <c r="B45" s="72"/>
      <c r="H45" s="26"/>
      <c r="I45" s="26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5" ht="19.7" customHeight="1">
      <c r="H46" s="26"/>
      <c r="I46" s="26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</row>
    <row r="47" spans="1:25" ht="19.7" customHeight="1">
      <c r="H47" s="26"/>
      <c r="I47" s="26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</row>
    <row r="48" spans="1:25" ht="19.7" customHeight="1">
      <c r="H48" s="26"/>
      <c r="I48" s="26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</row>
    <row r="49" spans="8:21" ht="19.7" customHeight="1">
      <c r="H49" s="26"/>
      <c r="I49" s="26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0" spans="8:21" ht="19.7" customHeight="1">
      <c r="H50" s="26"/>
      <c r="I50" s="26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</row>
    <row r="51" spans="8:21" ht="19.7" customHeight="1">
      <c r="H51" s="26"/>
      <c r="I51" s="26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</row>
    <row r="52" spans="8:21" ht="19.7" customHeight="1">
      <c r="H52" s="26"/>
      <c r="I52" s="26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</row>
    <row r="53" spans="8:21" ht="19.7" customHeight="1">
      <c r="H53" s="26"/>
      <c r="I53" s="26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</row>
    <row r="54" spans="8:21" ht="19.7" customHeight="1">
      <c r="H54" s="26"/>
      <c r="I54" s="26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 spans="8:21" ht="19.7" customHeight="1">
      <c r="H55" s="26"/>
      <c r="I55" s="26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 spans="8:21" ht="19.7" customHeight="1">
      <c r="H56" s="26"/>
      <c r="I56" s="26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</row>
    <row r="57" spans="8:21" ht="19.7" customHeight="1">
      <c r="H57" s="26"/>
      <c r="I57" s="26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</row>
    <row r="58" spans="8:21" ht="19.7" customHeight="1">
      <c r="H58" s="26"/>
      <c r="I58" s="26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</row>
    <row r="59" spans="8:21" ht="19.7" customHeight="1">
      <c r="H59" s="26"/>
      <c r="I59" s="26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</row>
    <row r="60" spans="8:21" ht="19.7" customHeight="1"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</row>
    <row r="61" spans="8:21" ht="19.7" customHeight="1"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</row>
    <row r="62" spans="8:21" ht="19.7" customHeight="1"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</row>
    <row r="63" spans="8:21" ht="19.7" customHeight="1"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</row>
    <row r="64" spans="8:21" ht="19.7" customHeight="1"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</row>
    <row r="65" spans="10:21" ht="19.7" customHeight="1"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</row>
    <row r="66" spans="10:21" ht="19.7" customHeight="1"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</row>
    <row r="67" spans="10:21" ht="19.7" customHeight="1"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</row>
    <row r="68" spans="10:21" ht="19.7" customHeight="1"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</row>
    <row r="69" spans="10:21" ht="19.7" customHeight="1"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</row>
    <row r="70" spans="10:21" ht="19.7" customHeight="1"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</row>
    <row r="71" spans="10:21" ht="19.7" customHeight="1"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</row>
    <row r="72" spans="10:21" ht="19.7" customHeight="1"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</row>
    <row r="73" spans="10:21" ht="19.7" customHeight="1"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</row>
    <row r="74" spans="10:21" ht="19.7" customHeight="1"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</row>
    <row r="75" spans="10:21" ht="19.7" customHeight="1"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</row>
    <row r="76" spans="10:21" ht="19.7" customHeight="1"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</row>
    <row r="77" spans="10:21" ht="19.7" customHeight="1"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</row>
    <row r="78" spans="10:21" ht="19.7" customHeight="1"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</row>
    <row r="79" spans="10:21" ht="19.7" customHeight="1"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</row>
    <row r="80" spans="10:21" ht="19.7" customHeight="1"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</row>
    <row r="81" spans="10:21" ht="19.7" customHeight="1"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</row>
    <row r="82" spans="10:21" ht="19.7" customHeight="1"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</row>
    <row r="83" spans="10:21" ht="19.7" customHeight="1"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</row>
    <row r="84" spans="10:21" ht="19.7" customHeight="1"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</row>
    <row r="85" spans="10:21" ht="19.7" customHeight="1"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</row>
    <row r="86" spans="10:21" ht="19.7" customHeight="1"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</row>
    <row r="87" spans="10:21" ht="19.7" customHeight="1"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</row>
    <row r="88" spans="10:21" ht="19.7" customHeight="1"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</row>
    <row r="89" spans="10:21" ht="19.7" customHeight="1"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</row>
    <row r="90" spans="10:21" ht="19.7" customHeight="1"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</row>
    <row r="91" spans="10:21" ht="19.7" customHeight="1"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</row>
    <row r="92" spans="10:21" ht="19.7" customHeight="1"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</row>
    <row r="93" spans="10:21" ht="19.7" customHeight="1"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</row>
    <row r="94" spans="10:21" ht="19.7" customHeight="1"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</row>
    <row r="95" spans="10:21" ht="19.7" customHeight="1"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</row>
    <row r="96" spans="10:21" ht="19.7" customHeight="1"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</row>
    <row r="97" spans="10:21" ht="19.7" customHeight="1"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</row>
    <row r="98" spans="10:21" ht="19.7" customHeight="1"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</row>
    <row r="99" spans="10:21" ht="19.7" customHeight="1"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</row>
    <row r="100" spans="10:21" ht="19.7" customHeight="1"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</row>
    <row r="101" spans="10:21" ht="19.7" customHeight="1"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</row>
    <row r="102" spans="10:21" ht="19.7" customHeight="1"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</row>
    <row r="103" spans="10:21" ht="19.7" customHeight="1"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</row>
    <row r="104" spans="10:21" ht="19.7" customHeight="1"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</row>
    <row r="105" spans="10:21"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</row>
    <row r="106" spans="10:21"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</row>
    <row r="107" spans="10:21"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</row>
    <row r="108" spans="10:21"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</row>
    <row r="109" spans="10:21"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</row>
    <row r="110" spans="10:21"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</row>
    <row r="111" spans="10:21"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</row>
    <row r="112" spans="10:21"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</row>
    <row r="113" spans="10:21"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</row>
    <row r="114" spans="10:21"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</row>
    <row r="115" spans="10:21"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</row>
    <row r="116" spans="10:21"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</row>
    <row r="117" spans="10:21"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</row>
    <row r="118" spans="10:21"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</row>
    <row r="119" spans="10:21"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</row>
    <row r="120" spans="10:21"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</row>
    <row r="121" spans="10:21"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</row>
    <row r="122" spans="10:21"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</row>
    <row r="123" spans="10:21"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</row>
    <row r="124" spans="10:21"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</row>
    <row r="125" spans="10:21"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</row>
    <row r="126" spans="10:21"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</row>
    <row r="127" spans="10:21"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</row>
    <row r="128" spans="10:21"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</row>
    <row r="129" spans="10:21"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</row>
    <row r="130" spans="10:21"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</row>
    <row r="131" spans="10:21"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</row>
    <row r="132" spans="10:21"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</row>
    <row r="133" spans="10:21"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</row>
    <row r="134" spans="10:21"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</row>
    <row r="135" spans="10:21"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</row>
    <row r="136" spans="10:21"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</row>
    <row r="137" spans="10:21"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</row>
    <row r="138" spans="10:21"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</row>
    <row r="139" spans="10:21"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</row>
    <row r="140" spans="10:21"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</row>
    <row r="141" spans="10:21"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</row>
    <row r="142" spans="10:21"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</row>
    <row r="143" spans="10:21"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</row>
    <row r="144" spans="10:21"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</row>
    <row r="145" spans="10:21"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</row>
    <row r="146" spans="10:21"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</row>
    <row r="147" spans="10:21"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</row>
    <row r="148" spans="10:21"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</row>
    <row r="149" spans="10:21"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</row>
    <row r="150" spans="10:21"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</row>
    <row r="151" spans="10:21"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</row>
    <row r="152" spans="10:21"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</row>
    <row r="153" spans="10:21"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</row>
    <row r="154" spans="10:21"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</row>
    <row r="155" spans="10:21"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</row>
    <row r="156" spans="10:21"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</row>
    <row r="157" spans="10:21"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</row>
    <row r="158" spans="10:21"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</row>
    <row r="159" spans="10:21"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</row>
    <row r="160" spans="10:21"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</row>
    <row r="161" spans="10:21"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</row>
    <row r="162" spans="10:21"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</row>
    <row r="163" spans="10:21"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</row>
    <row r="164" spans="10:21"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</row>
    <row r="165" spans="10:21"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</row>
    <row r="166" spans="10:21"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</row>
    <row r="167" spans="10:21"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</row>
    <row r="168" spans="10:21"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</row>
    <row r="169" spans="10:21"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</row>
  </sheetData>
  <mergeCells count="37">
    <mergeCell ref="A2:V4"/>
    <mergeCell ref="H7:J12"/>
    <mergeCell ref="L7:N12"/>
    <mergeCell ref="P7:R12"/>
    <mergeCell ref="T7:V12"/>
    <mergeCell ref="A9:F12"/>
    <mergeCell ref="A19:F21"/>
    <mergeCell ref="H19:J21"/>
    <mergeCell ref="L19:N21"/>
    <mergeCell ref="P19:R21"/>
    <mergeCell ref="T19:V21"/>
    <mergeCell ref="A14:F17"/>
    <mergeCell ref="H14:J17"/>
    <mergeCell ref="L14:N17"/>
    <mergeCell ref="P14:R17"/>
    <mergeCell ref="T14:V17"/>
    <mergeCell ref="A23:F25"/>
    <mergeCell ref="H23:J25"/>
    <mergeCell ref="L23:N25"/>
    <mergeCell ref="P23:R25"/>
    <mergeCell ref="T27:V30"/>
    <mergeCell ref="A27:F30"/>
    <mergeCell ref="H27:J30"/>
    <mergeCell ref="L27:N30"/>
    <mergeCell ref="P27:R30"/>
    <mergeCell ref="T23:V25"/>
    <mergeCell ref="A41:V43"/>
    <mergeCell ref="A32:F35"/>
    <mergeCell ref="H32:J35"/>
    <mergeCell ref="L32:N35"/>
    <mergeCell ref="P32:R35"/>
    <mergeCell ref="T32:V35"/>
    <mergeCell ref="H37:J39"/>
    <mergeCell ref="L37:N39"/>
    <mergeCell ref="P37:R39"/>
    <mergeCell ref="T37:V39"/>
    <mergeCell ref="A37:F40"/>
  </mergeCells>
  <phoneticPr fontId="33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V179"/>
  <sheetViews>
    <sheetView workbookViewId="0">
      <selection activeCell="Y16" sqref="Y16"/>
    </sheetView>
  </sheetViews>
  <sheetFormatPr baseColWidth="10" defaultRowHeight="12.75"/>
  <cols>
    <col min="1" max="22" width="5.85546875" customWidth="1"/>
    <col min="23" max="23" width="10.7109375" customWidth="1"/>
  </cols>
  <sheetData>
    <row r="1" spans="1:22" ht="19.7" customHeight="1" thickBot="1"/>
    <row r="2" spans="1:22" ht="15" customHeight="1" thickTop="1">
      <c r="A2" s="94" t="s">
        <v>53</v>
      </c>
      <c r="B2" s="94"/>
      <c r="C2" s="94"/>
      <c r="D2" s="94"/>
      <c r="E2" s="94"/>
      <c r="F2" s="94"/>
      <c r="G2" s="94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2" ht="15" customHeight="1">
      <c r="A3" s="96"/>
      <c r="B3" s="96"/>
      <c r="C3" s="96"/>
      <c r="D3" s="96"/>
      <c r="E3" s="96"/>
      <c r="F3" s="96"/>
      <c r="G3" s="96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5" customHeight="1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" customHeight="1" thickBot="1">
      <c r="A6" s="3"/>
      <c r="B6" s="3"/>
      <c r="C6" s="3"/>
      <c r="D6" s="3"/>
      <c r="E6" s="3"/>
      <c r="F6" s="3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" customHeight="1" thickTop="1">
      <c r="A7" s="3"/>
      <c r="B7" s="3"/>
      <c r="C7" s="3"/>
      <c r="D7" s="3"/>
      <c r="E7" s="3"/>
      <c r="F7" s="3"/>
      <c r="G7" s="3"/>
      <c r="H7" s="139" t="s">
        <v>3</v>
      </c>
      <c r="I7" s="140"/>
      <c r="J7" s="141"/>
      <c r="K7" s="4"/>
      <c r="L7" s="139" t="s">
        <v>6</v>
      </c>
      <c r="M7" s="140"/>
      <c r="N7" s="141"/>
      <c r="O7" s="4"/>
      <c r="P7" s="139" t="s">
        <v>4</v>
      </c>
      <c r="Q7" s="140"/>
      <c r="R7" s="141"/>
      <c r="S7" s="5"/>
      <c r="T7" s="139" t="s">
        <v>5</v>
      </c>
      <c r="U7" s="140"/>
      <c r="V7" s="141"/>
    </row>
    <row r="8" spans="1:22" ht="15" customHeight="1" thickBot="1">
      <c r="A8" s="3"/>
      <c r="B8" s="3"/>
      <c r="C8" s="3"/>
      <c r="D8" s="3"/>
      <c r="E8" s="3"/>
      <c r="F8" s="3"/>
      <c r="G8" s="3"/>
      <c r="H8" s="142"/>
      <c r="I8" s="143"/>
      <c r="J8" s="144"/>
      <c r="K8" s="4"/>
      <c r="L8" s="142"/>
      <c r="M8" s="143"/>
      <c r="N8" s="144"/>
      <c r="O8" s="4"/>
      <c r="P8" s="142"/>
      <c r="Q8" s="143"/>
      <c r="R8" s="144"/>
      <c r="S8" s="5"/>
      <c r="T8" s="142"/>
      <c r="U8" s="143"/>
      <c r="V8" s="144"/>
    </row>
    <row r="9" spans="1:22" ht="15" customHeight="1" thickTop="1">
      <c r="A9" s="99" t="s">
        <v>23</v>
      </c>
      <c r="B9" s="100"/>
      <c r="C9" s="100"/>
      <c r="D9" s="100"/>
      <c r="E9" s="100"/>
      <c r="F9" s="101"/>
      <c r="G9" s="3"/>
      <c r="H9" s="142"/>
      <c r="I9" s="143"/>
      <c r="J9" s="144"/>
      <c r="K9" s="4"/>
      <c r="L9" s="142"/>
      <c r="M9" s="143"/>
      <c r="N9" s="144"/>
      <c r="O9" s="4"/>
      <c r="P9" s="142"/>
      <c r="Q9" s="143"/>
      <c r="R9" s="144"/>
      <c r="S9" s="5"/>
      <c r="T9" s="142"/>
      <c r="U9" s="143"/>
      <c r="V9" s="144"/>
    </row>
    <row r="10" spans="1:22" ht="15" customHeight="1">
      <c r="A10" s="102"/>
      <c r="B10" s="103"/>
      <c r="C10" s="103"/>
      <c r="D10" s="103"/>
      <c r="E10" s="103"/>
      <c r="F10" s="104"/>
      <c r="G10" s="3"/>
      <c r="H10" s="142"/>
      <c r="I10" s="143"/>
      <c r="J10" s="144"/>
      <c r="K10" s="4"/>
      <c r="L10" s="142"/>
      <c r="M10" s="143"/>
      <c r="N10" s="144"/>
      <c r="O10" s="4"/>
      <c r="P10" s="142"/>
      <c r="Q10" s="143"/>
      <c r="R10" s="144"/>
      <c r="S10" s="5"/>
      <c r="T10" s="142"/>
      <c r="U10" s="143"/>
      <c r="V10" s="144"/>
    </row>
    <row r="11" spans="1:22" ht="15" customHeight="1">
      <c r="A11" s="102"/>
      <c r="B11" s="103"/>
      <c r="C11" s="103"/>
      <c r="D11" s="105"/>
      <c r="E11" s="105"/>
      <c r="F11" s="104"/>
      <c r="G11" s="3"/>
      <c r="H11" s="142"/>
      <c r="I11" s="143"/>
      <c r="J11" s="144"/>
      <c r="K11" s="4"/>
      <c r="L11" s="142"/>
      <c r="M11" s="143"/>
      <c r="N11" s="144"/>
      <c r="O11" s="4"/>
      <c r="P11" s="142"/>
      <c r="Q11" s="143"/>
      <c r="R11" s="144"/>
      <c r="S11" s="5"/>
      <c r="T11" s="142"/>
      <c r="U11" s="143"/>
      <c r="V11" s="144"/>
    </row>
    <row r="12" spans="1:22" ht="15" customHeight="1" thickBot="1">
      <c r="A12" s="106"/>
      <c r="B12" s="107"/>
      <c r="C12" s="107"/>
      <c r="D12" s="107"/>
      <c r="E12" s="107"/>
      <c r="F12" s="108"/>
      <c r="G12" s="3"/>
      <c r="H12" s="145"/>
      <c r="I12" s="146"/>
      <c r="J12" s="147"/>
      <c r="K12" s="4"/>
      <c r="L12" s="145"/>
      <c r="M12" s="146"/>
      <c r="N12" s="147"/>
      <c r="O12" s="4"/>
      <c r="P12" s="145"/>
      <c r="Q12" s="146"/>
      <c r="R12" s="147"/>
      <c r="S12" s="5"/>
      <c r="T12" s="145"/>
      <c r="U12" s="146"/>
      <c r="V12" s="147"/>
    </row>
    <row r="13" spans="1:22" ht="15" customHeight="1" thickTop="1" thickBot="1">
      <c r="A13" s="3"/>
      <c r="B13" s="3"/>
      <c r="C13" s="3"/>
      <c r="D13" s="3"/>
      <c r="E13" s="3"/>
      <c r="F13" s="3"/>
      <c r="G13" s="3"/>
      <c r="H13" s="3"/>
      <c r="I13" s="3"/>
      <c r="J13" s="6"/>
      <c r="K13" s="6"/>
      <c r="L13" s="6"/>
      <c r="M13" s="6"/>
      <c r="N13" s="3"/>
      <c r="O13" s="3"/>
      <c r="P13" s="6"/>
      <c r="Q13" s="6"/>
      <c r="R13" s="3"/>
      <c r="S13" s="6"/>
      <c r="T13" s="6"/>
      <c r="U13" s="6"/>
      <c r="V13" s="3"/>
    </row>
    <row r="14" spans="1:22" ht="15" customHeight="1" thickTop="1">
      <c r="A14" s="127" t="s">
        <v>9</v>
      </c>
      <c r="B14" s="128"/>
      <c r="C14" s="128"/>
      <c r="D14" s="128"/>
      <c r="E14" s="128"/>
      <c r="F14" s="129"/>
      <c r="G14" s="3"/>
      <c r="H14" s="109">
        <v>0.2</v>
      </c>
      <c r="I14" s="110"/>
      <c r="J14" s="111"/>
      <c r="K14" s="7"/>
      <c r="L14" s="109">
        <v>0.25</v>
      </c>
      <c r="M14" s="110"/>
      <c r="N14" s="111"/>
      <c r="O14" s="7"/>
      <c r="P14" s="109">
        <v>0.35</v>
      </c>
      <c r="Q14" s="110"/>
      <c r="R14" s="111"/>
      <c r="S14" s="8"/>
      <c r="T14" s="109">
        <v>0.45</v>
      </c>
      <c r="U14" s="110"/>
      <c r="V14" s="111"/>
    </row>
    <row r="15" spans="1:22" ht="15" customHeight="1">
      <c r="A15" s="130"/>
      <c r="B15" s="131"/>
      <c r="C15" s="131"/>
      <c r="D15" s="131"/>
      <c r="E15" s="131"/>
      <c r="F15" s="132"/>
      <c r="G15" s="3"/>
      <c r="H15" s="112"/>
      <c r="I15" s="113"/>
      <c r="J15" s="114"/>
      <c r="K15" s="7"/>
      <c r="L15" s="112"/>
      <c r="M15" s="113"/>
      <c r="N15" s="114"/>
      <c r="O15" s="7"/>
      <c r="P15" s="112"/>
      <c r="Q15" s="113"/>
      <c r="R15" s="114"/>
      <c r="S15" s="8"/>
      <c r="T15" s="112"/>
      <c r="U15" s="113"/>
      <c r="V15" s="114"/>
    </row>
    <row r="16" spans="1:22" ht="15" customHeight="1">
      <c r="A16" s="133"/>
      <c r="B16" s="134"/>
      <c r="C16" s="134"/>
      <c r="D16" s="134"/>
      <c r="E16" s="134"/>
      <c r="F16" s="135"/>
      <c r="G16" s="3"/>
      <c r="H16" s="115"/>
      <c r="I16" s="116"/>
      <c r="J16" s="117"/>
      <c r="K16" s="9"/>
      <c r="L16" s="121"/>
      <c r="M16" s="122"/>
      <c r="N16" s="123"/>
      <c r="O16" s="29"/>
      <c r="P16" s="115"/>
      <c r="Q16" s="116"/>
      <c r="R16" s="117"/>
      <c r="S16" s="8"/>
      <c r="T16" s="115"/>
      <c r="U16" s="116"/>
      <c r="V16" s="117"/>
    </row>
    <row r="17" spans="1:22" ht="15" customHeight="1" thickBot="1">
      <c r="A17" s="136"/>
      <c r="B17" s="137"/>
      <c r="C17" s="137"/>
      <c r="D17" s="137"/>
      <c r="E17" s="137"/>
      <c r="F17" s="138"/>
      <c r="G17" s="3"/>
      <c r="H17" s="118"/>
      <c r="I17" s="119"/>
      <c r="J17" s="120"/>
      <c r="K17" s="9"/>
      <c r="L17" s="124"/>
      <c r="M17" s="125"/>
      <c r="N17" s="126"/>
      <c r="O17" s="29"/>
      <c r="P17" s="118"/>
      <c r="Q17" s="119"/>
      <c r="R17" s="120"/>
      <c r="S17" s="8"/>
      <c r="T17" s="118"/>
      <c r="U17" s="119"/>
      <c r="V17" s="120"/>
    </row>
    <row r="18" spans="1:22" ht="15" customHeight="1" thickTop="1" thickBot="1">
      <c r="A18" s="1"/>
      <c r="B18" s="1"/>
      <c r="C18" s="1"/>
      <c r="D18" s="1"/>
      <c r="E18" s="1"/>
      <c r="F18" s="1"/>
      <c r="G18" s="3"/>
      <c r="H18" s="10"/>
      <c r="I18" s="10"/>
      <c r="J18" s="10"/>
      <c r="K18" s="10"/>
      <c r="L18" s="30"/>
      <c r="M18" s="30"/>
      <c r="N18" s="30"/>
      <c r="O18" s="30"/>
      <c r="P18" s="10"/>
      <c r="Q18" s="10"/>
      <c r="R18" s="10"/>
      <c r="S18" s="6"/>
      <c r="T18" s="10"/>
      <c r="U18" s="10"/>
      <c r="V18" s="10"/>
    </row>
    <row r="19" spans="1:22" ht="15" customHeight="1">
      <c r="A19" s="90" t="s">
        <v>7</v>
      </c>
      <c r="B19" s="90"/>
      <c r="C19" s="90"/>
      <c r="D19" s="90"/>
      <c r="E19" s="90"/>
      <c r="F19" s="90"/>
      <c r="G19" s="31"/>
      <c r="H19" s="93">
        <v>0.05</v>
      </c>
      <c r="I19" s="93"/>
      <c r="J19" s="93"/>
      <c r="K19" s="12"/>
      <c r="L19" s="93">
        <v>7.0000000000000007E-2</v>
      </c>
      <c r="M19" s="93"/>
      <c r="N19" s="93"/>
      <c r="O19" s="12"/>
      <c r="P19" s="93">
        <v>0.12</v>
      </c>
      <c r="Q19" s="93"/>
      <c r="R19" s="93"/>
      <c r="S19" s="32"/>
      <c r="T19" s="93">
        <v>0.17</v>
      </c>
      <c r="U19" s="93"/>
      <c r="V19" s="93"/>
    </row>
    <row r="20" spans="1:22" ht="15" customHeight="1">
      <c r="A20" s="91"/>
      <c r="B20" s="91"/>
      <c r="C20" s="91"/>
      <c r="D20" s="91"/>
      <c r="E20" s="91"/>
      <c r="F20" s="91"/>
      <c r="G20" s="31"/>
      <c r="H20" s="91"/>
      <c r="I20" s="91"/>
      <c r="J20" s="91"/>
      <c r="K20" s="13"/>
      <c r="L20" s="148"/>
      <c r="M20" s="148"/>
      <c r="N20" s="148"/>
      <c r="O20" s="33"/>
      <c r="P20" s="91"/>
      <c r="Q20" s="91"/>
      <c r="R20" s="91"/>
      <c r="S20" s="34"/>
      <c r="T20" s="91"/>
      <c r="U20" s="91"/>
      <c r="V20" s="91"/>
    </row>
    <row r="21" spans="1:22" ht="15" customHeight="1" thickBot="1">
      <c r="A21" s="92"/>
      <c r="B21" s="92"/>
      <c r="C21" s="92"/>
      <c r="D21" s="92"/>
      <c r="E21" s="92"/>
      <c r="F21" s="92"/>
      <c r="G21" s="31"/>
      <c r="H21" s="92"/>
      <c r="I21" s="92"/>
      <c r="J21" s="92"/>
      <c r="K21" s="13"/>
      <c r="L21" s="149"/>
      <c r="M21" s="149"/>
      <c r="N21" s="149"/>
      <c r="O21" s="33"/>
      <c r="P21" s="92"/>
      <c r="Q21" s="92"/>
      <c r="R21" s="92"/>
      <c r="S21" s="34"/>
      <c r="T21" s="92"/>
      <c r="U21" s="92"/>
      <c r="V21" s="92"/>
    </row>
    <row r="22" spans="1:22" ht="15" customHeight="1" thickBot="1">
      <c r="A22" s="14"/>
      <c r="B22" s="14"/>
      <c r="C22" s="14"/>
      <c r="D22" s="14"/>
      <c r="E22" s="14"/>
      <c r="F22" s="14"/>
      <c r="G22" s="11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35"/>
      <c r="T22" s="16"/>
      <c r="U22" s="16"/>
      <c r="V22" s="16"/>
    </row>
    <row r="23" spans="1:22" ht="15" customHeight="1">
      <c r="A23" s="90" t="s">
        <v>48</v>
      </c>
      <c r="B23" s="90"/>
      <c r="C23" s="90"/>
      <c r="D23" s="90"/>
      <c r="E23" s="90"/>
      <c r="F23" s="90"/>
      <c r="G23" s="31"/>
      <c r="H23" s="163">
        <v>0.15</v>
      </c>
      <c r="I23" s="163"/>
      <c r="J23" s="163"/>
      <c r="K23" s="17"/>
      <c r="L23" s="163">
        <v>0.18</v>
      </c>
      <c r="M23" s="163"/>
      <c r="N23" s="163"/>
      <c r="O23" s="17"/>
      <c r="P23" s="163">
        <v>0.23</v>
      </c>
      <c r="Q23" s="163"/>
      <c r="R23" s="163"/>
      <c r="S23" s="32"/>
      <c r="T23" s="163">
        <v>0.28000000000000003</v>
      </c>
      <c r="U23" s="163"/>
      <c r="V23" s="163"/>
    </row>
    <row r="24" spans="1:22" ht="15" customHeight="1">
      <c r="A24" s="91"/>
      <c r="B24" s="91"/>
      <c r="C24" s="91"/>
      <c r="D24" s="91"/>
      <c r="E24" s="91"/>
      <c r="F24" s="91"/>
      <c r="G24" s="31"/>
      <c r="H24" s="164"/>
      <c r="I24" s="164"/>
      <c r="J24" s="164"/>
      <c r="K24" s="18"/>
      <c r="L24" s="164"/>
      <c r="M24" s="164"/>
      <c r="N24" s="164"/>
      <c r="O24" s="18"/>
      <c r="P24" s="164"/>
      <c r="Q24" s="164"/>
      <c r="R24" s="164"/>
      <c r="S24" s="34"/>
      <c r="T24" s="164"/>
      <c r="U24" s="164"/>
      <c r="V24" s="164"/>
    </row>
    <row r="25" spans="1:22" ht="15" customHeight="1" thickBot="1">
      <c r="A25" s="92"/>
      <c r="B25" s="92"/>
      <c r="C25" s="92"/>
      <c r="D25" s="92"/>
      <c r="E25" s="92"/>
      <c r="F25" s="92"/>
      <c r="G25" s="31"/>
      <c r="H25" s="165"/>
      <c r="I25" s="165"/>
      <c r="J25" s="165"/>
      <c r="K25" s="18"/>
      <c r="L25" s="165"/>
      <c r="M25" s="165"/>
      <c r="N25" s="165"/>
      <c r="O25" s="18"/>
      <c r="P25" s="165"/>
      <c r="Q25" s="165"/>
      <c r="R25" s="165"/>
      <c r="S25" s="34"/>
      <c r="T25" s="165"/>
      <c r="U25" s="165"/>
      <c r="V25" s="165"/>
    </row>
    <row r="26" spans="1:22" ht="15" customHeight="1" thickBot="1">
      <c r="A26" s="3"/>
      <c r="B26" s="3"/>
      <c r="C26" s="3"/>
      <c r="D26" s="3"/>
      <c r="E26" s="3"/>
      <c r="F26" s="3"/>
      <c r="G26" s="20"/>
      <c r="H26" s="3"/>
      <c r="I26" s="3"/>
      <c r="J26" s="6"/>
      <c r="K26" s="6"/>
      <c r="L26" s="6"/>
      <c r="M26" s="6"/>
      <c r="N26" s="3"/>
      <c r="O26" s="20"/>
      <c r="P26" s="6"/>
      <c r="Q26" s="6"/>
      <c r="R26" s="3"/>
      <c r="S26" s="6"/>
      <c r="T26" s="6"/>
      <c r="U26" s="6"/>
      <c r="V26" s="3"/>
    </row>
    <row r="27" spans="1:22" ht="15" customHeight="1" thickTop="1">
      <c r="A27" s="127" t="s">
        <v>10</v>
      </c>
      <c r="B27" s="128"/>
      <c r="C27" s="128"/>
      <c r="D27" s="128"/>
      <c r="E27" s="128"/>
      <c r="F27" s="129"/>
      <c r="G27" s="20"/>
      <c r="H27" s="151">
        <v>0.45</v>
      </c>
      <c r="I27" s="152"/>
      <c r="J27" s="153"/>
      <c r="K27" s="19"/>
      <c r="L27" s="151">
        <v>0.45</v>
      </c>
      <c r="M27" s="152"/>
      <c r="N27" s="153"/>
      <c r="O27" s="19"/>
      <c r="P27" s="151">
        <v>0.4</v>
      </c>
      <c r="Q27" s="152"/>
      <c r="R27" s="153"/>
      <c r="S27" s="8"/>
      <c r="T27" s="151">
        <v>0.35</v>
      </c>
      <c r="U27" s="152"/>
      <c r="V27" s="153"/>
    </row>
    <row r="28" spans="1:22" ht="15" customHeight="1">
      <c r="A28" s="130"/>
      <c r="B28" s="131"/>
      <c r="C28" s="131"/>
      <c r="D28" s="131"/>
      <c r="E28" s="131"/>
      <c r="F28" s="132"/>
      <c r="G28" s="20"/>
      <c r="H28" s="154"/>
      <c r="I28" s="155"/>
      <c r="J28" s="156"/>
      <c r="K28" s="19"/>
      <c r="L28" s="154"/>
      <c r="M28" s="155"/>
      <c r="N28" s="156"/>
      <c r="O28" s="19"/>
      <c r="P28" s="154"/>
      <c r="Q28" s="155"/>
      <c r="R28" s="156"/>
      <c r="S28" s="8"/>
      <c r="T28" s="154"/>
      <c r="U28" s="155"/>
      <c r="V28" s="156"/>
    </row>
    <row r="29" spans="1:22" ht="15" customHeight="1">
      <c r="A29" s="133"/>
      <c r="B29" s="134"/>
      <c r="C29" s="134"/>
      <c r="D29" s="134"/>
      <c r="E29" s="134"/>
      <c r="F29" s="135"/>
      <c r="G29" s="20"/>
      <c r="H29" s="157"/>
      <c r="I29" s="158"/>
      <c r="J29" s="159"/>
      <c r="K29" s="2"/>
      <c r="L29" s="166"/>
      <c r="M29" s="167"/>
      <c r="N29" s="168"/>
      <c r="O29" s="36"/>
      <c r="P29" s="157"/>
      <c r="Q29" s="158"/>
      <c r="R29" s="159"/>
      <c r="S29" s="8"/>
      <c r="T29" s="157"/>
      <c r="U29" s="158"/>
      <c r="V29" s="159"/>
    </row>
    <row r="30" spans="1:22" ht="15" customHeight="1" thickBot="1">
      <c r="A30" s="136"/>
      <c r="B30" s="137"/>
      <c r="C30" s="137"/>
      <c r="D30" s="137"/>
      <c r="E30" s="137"/>
      <c r="F30" s="138"/>
      <c r="G30" s="20"/>
      <c r="H30" s="160"/>
      <c r="I30" s="161"/>
      <c r="J30" s="162"/>
      <c r="K30" s="2"/>
      <c r="L30" s="169"/>
      <c r="M30" s="170"/>
      <c r="N30" s="171"/>
      <c r="O30" s="36"/>
      <c r="P30" s="160"/>
      <c r="Q30" s="161"/>
      <c r="R30" s="162"/>
      <c r="S30" s="8"/>
      <c r="T30" s="160"/>
      <c r="U30" s="161"/>
      <c r="V30" s="162"/>
    </row>
    <row r="31" spans="1:22" ht="15" customHeight="1" thickTop="1" thickBot="1">
      <c r="A31" s="3"/>
      <c r="B31" s="3"/>
      <c r="C31" s="3"/>
      <c r="D31" s="3"/>
      <c r="E31" s="3"/>
      <c r="F31" s="3"/>
      <c r="G31" s="20"/>
      <c r="H31" s="3"/>
      <c r="I31" s="3"/>
      <c r="J31" s="6"/>
      <c r="K31" s="6"/>
      <c r="L31" s="6"/>
      <c r="M31" s="6"/>
      <c r="N31" s="3"/>
      <c r="O31" s="20"/>
      <c r="P31" s="6"/>
      <c r="Q31" s="6"/>
      <c r="R31" s="3"/>
      <c r="S31" s="6"/>
      <c r="T31" s="6"/>
      <c r="U31" s="6"/>
      <c r="V31" s="3"/>
    </row>
    <row r="32" spans="1:22" ht="15" customHeight="1" thickTop="1">
      <c r="A32" s="150" t="s">
        <v>11</v>
      </c>
      <c r="B32" s="128"/>
      <c r="C32" s="128"/>
      <c r="D32" s="128"/>
      <c r="E32" s="128"/>
      <c r="F32" s="129"/>
      <c r="G32" s="20"/>
      <c r="H32" s="151">
        <v>0.35</v>
      </c>
      <c r="I32" s="152"/>
      <c r="J32" s="153"/>
      <c r="K32" s="19"/>
      <c r="L32" s="151">
        <v>0.3</v>
      </c>
      <c r="M32" s="152"/>
      <c r="N32" s="153"/>
      <c r="O32" s="19"/>
      <c r="P32" s="151">
        <v>0.25</v>
      </c>
      <c r="Q32" s="152"/>
      <c r="R32" s="153"/>
      <c r="S32" s="8"/>
      <c r="T32" s="151">
        <v>0.2</v>
      </c>
      <c r="U32" s="152"/>
      <c r="V32" s="153"/>
    </row>
    <row r="33" spans="1:22" ht="15" customHeight="1">
      <c r="A33" s="130"/>
      <c r="B33" s="131"/>
      <c r="C33" s="131"/>
      <c r="D33" s="131"/>
      <c r="E33" s="131"/>
      <c r="F33" s="132"/>
      <c r="G33" s="20"/>
      <c r="H33" s="154"/>
      <c r="I33" s="155"/>
      <c r="J33" s="156"/>
      <c r="K33" s="19"/>
      <c r="L33" s="154"/>
      <c r="M33" s="155"/>
      <c r="N33" s="156"/>
      <c r="O33" s="19"/>
      <c r="P33" s="154"/>
      <c r="Q33" s="155"/>
      <c r="R33" s="156"/>
      <c r="S33" s="8"/>
      <c r="T33" s="154"/>
      <c r="U33" s="155"/>
      <c r="V33" s="156"/>
    </row>
    <row r="34" spans="1:22" ht="15" customHeight="1">
      <c r="A34" s="133"/>
      <c r="B34" s="134"/>
      <c r="C34" s="134"/>
      <c r="D34" s="134"/>
      <c r="E34" s="134"/>
      <c r="F34" s="135"/>
      <c r="G34" s="20"/>
      <c r="H34" s="157"/>
      <c r="I34" s="158"/>
      <c r="J34" s="159"/>
      <c r="K34" s="2"/>
      <c r="L34" s="157"/>
      <c r="M34" s="158"/>
      <c r="N34" s="159"/>
      <c r="O34" s="2"/>
      <c r="P34" s="157"/>
      <c r="Q34" s="158"/>
      <c r="R34" s="159"/>
      <c r="S34" s="8"/>
      <c r="T34" s="157"/>
      <c r="U34" s="158"/>
      <c r="V34" s="159"/>
    </row>
    <row r="35" spans="1:22" ht="15" customHeight="1" thickBot="1">
      <c r="A35" s="136"/>
      <c r="B35" s="137"/>
      <c r="C35" s="137"/>
      <c r="D35" s="137"/>
      <c r="E35" s="137"/>
      <c r="F35" s="138"/>
      <c r="G35" s="20"/>
      <c r="H35" s="160"/>
      <c r="I35" s="161"/>
      <c r="J35" s="162"/>
      <c r="K35" s="2"/>
      <c r="L35" s="160"/>
      <c r="M35" s="161"/>
      <c r="N35" s="162"/>
      <c r="O35" s="2"/>
      <c r="P35" s="160"/>
      <c r="Q35" s="161"/>
      <c r="R35" s="162"/>
      <c r="S35" s="8"/>
      <c r="T35" s="160"/>
      <c r="U35" s="161"/>
      <c r="V35" s="162"/>
    </row>
    <row r="36" spans="1:22" ht="15" customHeight="1" thickTop="1" thickBot="1">
      <c r="A36" s="3"/>
      <c r="B36" s="3"/>
      <c r="C36" s="3"/>
      <c r="D36" s="3"/>
      <c r="E36" s="3"/>
      <c r="F36" s="3"/>
      <c r="G36" s="20"/>
      <c r="H36" s="20"/>
      <c r="I36" s="20"/>
      <c r="J36" s="21"/>
      <c r="K36" s="21"/>
      <c r="L36" s="21"/>
      <c r="M36" s="21"/>
      <c r="N36" s="21"/>
      <c r="O36" s="21"/>
      <c r="P36" s="21"/>
      <c r="Q36" s="21"/>
      <c r="R36" s="3"/>
      <c r="S36" s="21"/>
      <c r="T36" s="21"/>
      <c r="U36" s="21"/>
      <c r="V36" s="3"/>
    </row>
    <row r="37" spans="1:22" ht="15" customHeight="1">
      <c r="A37" s="87" t="s">
        <v>40</v>
      </c>
      <c r="B37" s="87"/>
      <c r="C37" s="87"/>
      <c r="D37" s="87"/>
      <c r="E37" s="87"/>
      <c r="F37" s="87"/>
      <c r="G37" s="22"/>
      <c r="H37" s="202">
        <f>0.9+H14-1</f>
        <v>0.10000000000000009</v>
      </c>
      <c r="I37" s="202"/>
      <c r="J37" s="202"/>
      <c r="K37" s="38"/>
      <c r="L37" s="202">
        <f>0.9+L14-1</f>
        <v>0.14999999999999991</v>
      </c>
      <c r="M37" s="202"/>
      <c r="N37" s="202"/>
      <c r="O37" s="38"/>
      <c r="P37" s="202">
        <f>0.9+P14-1</f>
        <v>0.25</v>
      </c>
      <c r="Q37" s="202"/>
      <c r="R37" s="202"/>
      <c r="S37" s="39"/>
      <c r="T37" s="202">
        <f>0.9+T14-1</f>
        <v>0.35000000000000009</v>
      </c>
      <c r="U37" s="202"/>
      <c r="V37" s="202"/>
    </row>
    <row r="38" spans="1:22" ht="15" customHeight="1">
      <c r="A38" s="88"/>
      <c r="B38" s="88"/>
      <c r="C38" s="88"/>
      <c r="D38" s="88"/>
      <c r="E38" s="88"/>
      <c r="F38" s="88"/>
      <c r="G38" s="22"/>
      <c r="H38" s="203"/>
      <c r="I38" s="203"/>
      <c r="J38" s="203"/>
      <c r="K38" s="38"/>
      <c r="L38" s="203"/>
      <c r="M38" s="203"/>
      <c r="N38" s="203"/>
      <c r="O38" s="38"/>
      <c r="P38" s="203"/>
      <c r="Q38" s="203"/>
      <c r="R38" s="203"/>
      <c r="S38" s="39"/>
      <c r="T38" s="203"/>
      <c r="U38" s="203"/>
      <c r="V38" s="203"/>
    </row>
    <row r="39" spans="1:22" ht="15" customHeight="1">
      <c r="A39" s="88"/>
      <c r="B39" s="88"/>
      <c r="C39" s="88"/>
      <c r="D39" s="88"/>
      <c r="E39" s="88"/>
      <c r="F39" s="88"/>
      <c r="G39" s="22"/>
      <c r="H39" s="203"/>
      <c r="I39" s="203"/>
      <c r="J39" s="203"/>
      <c r="K39" s="38"/>
      <c r="L39" s="203"/>
      <c r="M39" s="203"/>
      <c r="N39" s="203"/>
      <c r="O39" s="38"/>
      <c r="P39" s="203"/>
      <c r="Q39" s="203"/>
      <c r="R39" s="203"/>
      <c r="S39" s="39"/>
      <c r="T39" s="203"/>
      <c r="U39" s="203"/>
      <c r="V39" s="203"/>
    </row>
    <row r="40" spans="1:22" ht="15" customHeight="1" thickBot="1">
      <c r="A40" s="89"/>
      <c r="B40" s="89"/>
      <c r="C40" s="89"/>
      <c r="D40" s="89"/>
      <c r="E40" s="89"/>
      <c r="F40" s="89"/>
      <c r="G40" s="22"/>
      <c r="H40" s="204"/>
      <c r="I40" s="204"/>
      <c r="J40" s="204"/>
      <c r="K40" s="40"/>
      <c r="L40" s="204"/>
      <c r="M40" s="204"/>
      <c r="N40" s="204"/>
      <c r="O40" s="40"/>
      <c r="P40" s="204"/>
      <c r="Q40" s="204"/>
      <c r="R40" s="204"/>
      <c r="S40" s="39"/>
      <c r="T40" s="204"/>
      <c r="U40" s="204"/>
      <c r="V40" s="204"/>
    </row>
    <row r="41" spans="1:22" ht="15" customHeight="1" thickBot="1">
      <c r="A41" s="37"/>
      <c r="B41" s="37"/>
      <c r="C41" s="37"/>
      <c r="D41" s="37"/>
      <c r="E41" s="37"/>
      <c r="F41" s="37"/>
      <c r="G41" s="20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2"/>
      <c r="T41" s="41"/>
      <c r="U41" s="41"/>
      <c r="V41" s="41"/>
    </row>
    <row r="42" spans="1:22" ht="15" customHeight="1">
      <c r="A42" s="87" t="s">
        <v>41</v>
      </c>
      <c r="B42" s="87"/>
      <c r="C42" s="87"/>
      <c r="D42" s="87"/>
      <c r="E42" s="87"/>
      <c r="F42" s="87"/>
      <c r="G42" s="22"/>
      <c r="H42" s="202">
        <f>1-0.5*H32-0.4*(2*H32+H27)-0.1*(1+H32+H27)</f>
        <v>0.18499999999999997</v>
      </c>
      <c r="I42" s="202"/>
      <c r="J42" s="202"/>
      <c r="K42" s="38"/>
      <c r="L42" s="202">
        <f>1-0.5*L32-0.4*(2*L32+L27)-0.1*(1+L32+L27)</f>
        <v>0.25499999999999989</v>
      </c>
      <c r="M42" s="202"/>
      <c r="N42" s="202"/>
      <c r="O42" s="38"/>
      <c r="P42" s="202">
        <f>1-0.5*P32-0.4*(2*P32+P27)-0.1*(1+P32+P27)</f>
        <v>0.34999999999999987</v>
      </c>
      <c r="Q42" s="202"/>
      <c r="R42" s="202"/>
      <c r="S42" s="39"/>
      <c r="T42" s="202">
        <f>1-0.5*T32-0.4*(2*T32+T27)-0.1*(1+T32+T27)</f>
        <v>0.44499999999999995</v>
      </c>
      <c r="U42" s="202"/>
      <c r="V42" s="202"/>
    </row>
    <row r="43" spans="1:22" ht="15" customHeight="1">
      <c r="A43" s="88"/>
      <c r="B43" s="88"/>
      <c r="C43" s="88"/>
      <c r="D43" s="88"/>
      <c r="E43" s="88"/>
      <c r="F43" s="88"/>
      <c r="G43" s="22"/>
      <c r="H43" s="203"/>
      <c r="I43" s="203"/>
      <c r="J43" s="203"/>
      <c r="K43" s="38"/>
      <c r="L43" s="203"/>
      <c r="M43" s="203"/>
      <c r="N43" s="203"/>
      <c r="O43" s="38"/>
      <c r="P43" s="203"/>
      <c r="Q43" s="203"/>
      <c r="R43" s="203"/>
      <c r="S43" s="39"/>
      <c r="T43" s="203"/>
      <c r="U43" s="203"/>
      <c r="V43" s="203"/>
    </row>
    <row r="44" spans="1:22" ht="15" customHeight="1">
      <c r="A44" s="88"/>
      <c r="B44" s="88"/>
      <c r="C44" s="88"/>
      <c r="D44" s="88"/>
      <c r="E44" s="88"/>
      <c r="F44" s="88"/>
      <c r="G44" s="22"/>
      <c r="H44" s="203"/>
      <c r="I44" s="203"/>
      <c r="J44" s="203"/>
      <c r="K44" s="38"/>
      <c r="L44" s="203"/>
      <c r="M44" s="203"/>
      <c r="N44" s="203"/>
      <c r="O44" s="38"/>
      <c r="P44" s="203"/>
      <c r="Q44" s="203"/>
      <c r="R44" s="203"/>
      <c r="S44" s="39"/>
      <c r="T44" s="203"/>
      <c r="U44" s="203"/>
      <c r="V44" s="203"/>
    </row>
    <row r="45" spans="1:22" ht="15" customHeight="1" thickBot="1">
      <c r="A45" s="89"/>
      <c r="B45" s="89"/>
      <c r="C45" s="89"/>
      <c r="D45" s="89"/>
      <c r="E45" s="89"/>
      <c r="F45" s="89"/>
      <c r="G45" s="22"/>
      <c r="H45" s="204"/>
      <c r="I45" s="204"/>
      <c r="J45" s="204"/>
      <c r="K45" s="40"/>
      <c r="L45" s="204"/>
      <c r="M45" s="204"/>
      <c r="N45" s="204"/>
      <c r="O45" s="40"/>
      <c r="P45" s="204"/>
      <c r="Q45" s="204"/>
      <c r="R45" s="204"/>
      <c r="S45" s="39"/>
      <c r="T45" s="204"/>
      <c r="U45" s="204"/>
      <c r="V45" s="204"/>
    </row>
    <row r="46" spans="1:22" ht="15" customHeight="1" thickBot="1">
      <c r="A46" s="37"/>
      <c r="B46" s="37"/>
      <c r="C46" s="37"/>
      <c r="D46" s="37"/>
      <c r="E46" s="37"/>
      <c r="F46" s="37"/>
      <c r="G46" s="20"/>
      <c r="H46" s="43"/>
      <c r="I46" s="43"/>
      <c r="J46" s="43"/>
      <c r="K46" s="41"/>
      <c r="L46" s="43"/>
      <c r="M46" s="43"/>
      <c r="N46" s="43"/>
      <c r="O46" s="41"/>
      <c r="P46" s="43"/>
      <c r="Q46" s="43"/>
      <c r="R46" s="43"/>
      <c r="S46" s="42"/>
      <c r="T46" s="43"/>
      <c r="U46" s="43"/>
      <c r="V46" s="43"/>
    </row>
    <row r="47" spans="1:22" ht="15" customHeight="1">
      <c r="A47" s="208" t="s">
        <v>43</v>
      </c>
      <c r="B47" s="209"/>
      <c r="C47" s="209"/>
      <c r="D47" s="209"/>
      <c r="E47" s="209"/>
      <c r="F47" s="210"/>
      <c r="G47" s="44"/>
      <c r="H47" s="205">
        <f>1-0.5*H32-0.4*(2*H32+H27)-0.09*(2*H32+2*H27+H23)-0.01*(1+H32+H27+H23)</f>
        <v>0.188</v>
      </c>
      <c r="I47" s="205"/>
      <c r="J47" s="205"/>
      <c r="K47" s="45"/>
      <c r="L47" s="205">
        <f>1-0.5*L32-0.4*(2*L32+L27)-0.09*(2*L32+2*L27+L23)-0.01*(1+L32+L27+L23)</f>
        <v>0.25949999999999995</v>
      </c>
      <c r="M47" s="205"/>
      <c r="N47" s="205"/>
      <c r="O47" s="45"/>
      <c r="P47" s="205">
        <f>1-0.5*P32-0.4*(2*P32+P27)-0.09*(2*P32+2*P27+P23)-0.01*(1+P32+P27+P23)</f>
        <v>0.35849999999999993</v>
      </c>
      <c r="Q47" s="205"/>
      <c r="R47" s="205"/>
      <c r="S47" s="46"/>
      <c r="T47" s="205">
        <f>1-0.5*T32-0.4*(2*T32+T27)-0.09*(2*T32+2*T27+T23)-0.01*(1+T32+T27+T23)</f>
        <v>0.45750000000000002</v>
      </c>
      <c r="U47" s="205"/>
      <c r="V47" s="205"/>
    </row>
    <row r="48" spans="1:22" ht="15" customHeight="1">
      <c r="A48" s="211"/>
      <c r="B48" s="212"/>
      <c r="C48" s="212"/>
      <c r="D48" s="212"/>
      <c r="E48" s="212"/>
      <c r="F48" s="213"/>
      <c r="G48" s="44"/>
      <c r="H48" s="206"/>
      <c r="I48" s="206"/>
      <c r="J48" s="206"/>
      <c r="K48" s="45"/>
      <c r="L48" s="206"/>
      <c r="M48" s="206"/>
      <c r="N48" s="206"/>
      <c r="O48" s="45"/>
      <c r="P48" s="206"/>
      <c r="Q48" s="206"/>
      <c r="R48" s="206"/>
      <c r="S48" s="46"/>
      <c r="T48" s="206"/>
      <c r="U48" s="206"/>
      <c r="V48" s="206"/>
    </row>
    <row r="49" spans="1:22" ht="15" customHeight="1">
      <c r="A49" s="211"/>
      <c r="B49" s="212"/>
      <c r="C49" s="212"/>
      <c r="D49" s="212"/>
      <c r="E49" s="212"/>
      <c r="F49" s="213"/>
      <c r="G49" s="44"/>
      <c r="H49" s="206"/>
      <c r="I49" s="206"/>
      <c r="J49" s="206"/>
      <c r="K49" s="45"/>
      <c r="L49" s="206"/>
      <c r="M49" s="206"/>
      <c r="N49" s="206"/>
      <c r="O49" s="45"/>
      <c r="P49" s="206"/>
      <c r="Q49" s="206"/>
      <c r="R49" s="206"/>
      <c r="S49" s="46"/>
      <c r="T49" s="206"/>
      <c r="U49" s="206"/>
      <c r="V49" s="206"/>
    </row>
    <row r="50" spans="1:22" ht="15" customHeight="1" thickBot="1">
      <c r="A50" s="214"/>
      <c r="B50" s="215"/>
      <c r="C50" s="215"/>
      <c r="D50" s="215"/>
      <c r="E50" s="215"/>
      <c r="F50" s="216"/>
      <c r="G50" s="44"/>
      <c r="H50" s="207"/>
      <c r="I50" s="207"/>
      <c r="J50" s="207"/>
      <c r="K50" s="47"/>
      <c r="L50" s="207"/>
      <c r="M50" s="207"/>
      <c r="N50" s="207"/>
      <c r="O50" s="47"/>
      <c r="P50" s="207"/>
      <c r="Q50" s="207"/>
      <c r="R50" s="207"/>
      <c r="S50" s="46"/>
      <c r="T50" s="207"/>
      <c r="U50" s="207"/>
      <c r="V50" s="207"/>
    </row>
    <row r="51" spans="1:22" ht="15" customHeight="1" thickBot="1">
      <c r="A51" s="3"/>
      <c r="B51" s="3"/>
      <c r="C51" s="3"/>
      <c r="D51" s="3"/>
      <c r="E51" s="3"/>
      <c r="F51" s="3"/>
      <c r="G51" s="3"/>
      <c r="H51" s="20"/>
      <c r="I51" s="20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3"/>
    </row>
    <row r="52" spans="1:22" ht="15" customHeight="1">
      <c r="A52" s="78" t="s">
        <v>38</v>
      </c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80"/>
    </row>
    <row r="53" spans="1:22" ht="15" customHeight="1" thickBot="1">
      <c r="A53" s="84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6"/>
    </row>
    <row r="54" spans="1:22" ht="19.7" customHeight="1">
      <c r="H54" s="26"/>
      <c r="I54" s="26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 spans="1:22" ht="19.7" customHeight="1">
      <c r="H55" s="26"/>
      <c r="I55" s="26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 spans="1:22" ht="19.7" customHeight="1">
      <c r="H56" s="26"/>
      <c r="I56" s="26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</row>
    <row r="57" spans="1:22" ht="19.7" customHeight="1">
      <c r="H57" s="26"/>
      <c r="I57" s="26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</row>
    <row r="58" spans="1:22" ht="19.7" customHeight="1">
      <c r="H58" s="26"/>
      <c r="I58" s="26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</row>
    <row r="59" spans="1:22" ht="19.7" customHeight="1">
      <c r="H59" s="26"/>
      <c r="I59" s="26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</row>
    <row r="60" spans="1:22" ht="19.7" customHeight="1">
      <c r="H60" s="26"/>
      <c r="I60" s="26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</row>
    <row r="61" spans="1:22" ht="19.7" customHeight="1">
      <c r="H61" s="26"/>
      <c r="I61" s="26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</row>
    <row r="62" spans="1:22" ht="19.7" customHeight="1">
      <c r="H62" s="26"/>
      <c r="I62" s="26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</row>
    <row r="63" spans="1:22" ht="19.7" customHeight="1">
      <c r="H63" s="26"/>
      <c r="I63" s="26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</row>
    <row r="64" spans="1:22" ht="19.7" customHeight="1">
      <c r="H64" s="26"/>
      <c r="I64" s="26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</row>
    <row r="65" spans="8:21" ht="19.7" customHeight="1">
      <c r="H65" s="26"/>
      <c r="I65" s="26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</row>
    <row r="66" spans="8:21" ht="19.7" customHeight="1">
      <c r="H66" s="26"/>
      <c r="I66" s="26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spans="8:21" ht="19.7" customHeight="1">
      <c r="H67" s="26"/>
      <c r="I67" s="26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</row>
    <row r="68" spans="8:21" ht="19.7" customHeight="1">
      <c r="H68" s="26"/>
      <c r="I68" s="26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</row>
    <row r="69" spans="8:21" ht="19.7" customHeight="1">
      <c r="H69" s="26"/>
      <c r="I69" s="26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</row>
    <row r="70" spans="8:21" ht="19.7" customHeight="1"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</row>
    <row r="71" spans="8:21" ht="19.7" customHeight="1"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</row>
    <row r="72" spans="8:21" ht="19.7" customHeight="1"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</row>
    <row r="73" spans="8:21" ht="19.7" customHeight="1"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</row>
    <row r="74" spans="8:21" ht="19.7" customHeight="1"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</row>
    <row r="75" spans="8:21" ht="19.7" customHeight="1"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</row>
    <row r="76" spans="8:21" ht="19.7" customHeight="1"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</row>
    <row r="77" spans="8:21" ht="19.7" customHeight="1"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</row>
    <row r="78" spans="8:21" ht="19.7" customHeight="1"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</row>
    <row r="79" spans="8:21" ht="19.7" customHeight="1"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</row>
    <row r="80" spans="8:21" ht="19.7" customHeight="1"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</row>
    <row r="81" spans="10:21" ht="19.7" customHeight="1"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</row>
    <row r="82" spans="10:21" ht="19.7" customHeight="1"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</row>
    <row r="83" spans="10:21" ht="19.7" customHeight="1"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</row>
    <row r="84" spans="10:21" ht="19.7" customHeight="1"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</row>
    <row r="85" spans="10:21" ht="19.7" customHeight="1"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</row>
    <row r="86" spans="10:21" ht="19.7" customHeight="1"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</row>
    <row r="87" spans="10:21" ht="19.7" customHeight="1"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</row>
    <row r="88" spans="10:21" ht="19.7" customHeight="1"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</row>
    <row r="89" spans="10:21" ht="19.7" customHeight="1"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</row>
    <row r="90" spans="10:21" ht="19.7" customHeight="1"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</row>
    <row r="91" spans="10:21" ht="19.7" customHeight="1"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</row>
    <row r="92" spans="10:21" ht="19.7" customHeight="1"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</row>
    <row r="93" spans="10:21" ht="19.7" customHeight="1"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</row>
    <row r="94" spans="10:21" ht="19.7" customHeight="1"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</row>
    <row r="95" spans="10:21" ht="19.7" customHeight="1"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</row>
    <row r="96" spans="10:21" ht="19.7" customHeight="1"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</row>
    <row r="97" spans="10:21" ht="19.7" customHeight="1"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</row>
    <row r="98" spans="10:21" ht="19.7" customHeight="1"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</row>
    <row r="99" spans="10:21" ht="19.7" customHeight="1"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</row>
    <row r="100" spans="10:21" ht="19.7" customHeight="1"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</row>
    <row r="101" spans="10:21" ht="19.7" customHeight="1"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</row>
    <row r="102" spans="10:21" ht="19.7" customHeight="1"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</row>
    <row r="103" spans="10:21" ht="19.7" customHeight="1"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</row>
    <row r="104" spans="10:21" ht="19.7" customHeight="1"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</row>
    <row r="105" spans="10:21" ht="19.7" customHeight="1"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</row>
    <row r="106" spans="10:21" ht="19.7" customHeight="1"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</row>
    <row r="107" spans="10:21" ht="19.7" customHeight="1"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</row>
    <row r="108" spans="10:21" ht="19.7" customHeight="1"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</row>
    <row r="109" spans="10:21" ht="19.7" customHeight="1"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</row>
    <row r="110" spans="10:21" ht="19.7" customHeight="1"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</row>
    <row r="111" spans="10:21" ht="19.7" customHeight="1"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</row>
    <row r="112" spans="10:21" ht="19.7" customHeight="1"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</row>
    <row r="113" spans="10:21" ht="19.7" customHeight="1"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</row>
    <row r="114" spans="10:21" ht="19.7" customHeight="1"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</row>
    <row r="115" spans="10:21"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</row>
    <row r="116" spans="10:21"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</row>
    <row r="117" spans="10:21"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</row>
    <row r="118" spans="10:21"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</row>
    <row r="119" spans="10:21"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</row>
    <row r="120" spans="10:21"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</row>
    <row r="121" spans="10:21"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</row>
    <row r="122" spans="10:21"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</row>
    <row r="123" spans="10:21"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</row>
    <row r="124" spans="10:21"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</row>
    <row r="125" spans="10:21"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</row>
    <row r="126" spans="10:21"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</row>
    <row r="127" spans="10:21"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</row>
    <row r="128" spans="10:21"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</row>
    <row r="129" spans="10:21"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</row>
    <row r="130" spans="10:21"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</row>
    <row r="131" spans="10:21"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</row>
    <row r="132" spans="10:21"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</row>
    <row r="133" spans="10:21"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</row>
    <row r="134" spans="10:21"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</row>
    <row r="135" spans="10:21"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</row>
    <row r="136" spans="10:21"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</row>
    <row r="137" spans="10:21"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</row>
    <row r="138" spans="10:21"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</row>
    <row r="139" spans="10:21"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</row>
    <row r="140" spans="10:21"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</row>
    <row r="141" spans="10:21"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</row>
    <row r="142" spans="10:21"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</row>
    <row r="143" spans="10:21"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</row>
    <row r="144" spans="10:21"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</row>
    <row r="145" spans="10:21"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</row>
    <row r="146" spans="10:21"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</row>
    <row r="147" spans="10:21"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</row>
    <row r="148" spans="10:21"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</row>
    <row r="149" spans="10:21"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</row>
    <row r="150" spans="10:21"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</row>
    <row r="151" spans="10:21"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</row>
    <row r="152" spans="10:21"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</row>
    <row r="153" spans="10:21"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</row>
    <row r="154" spans="10:21"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</row>
    <row r="155" spans="10:21"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</row>
    <row r="156" spans="10:21"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</row>
    <row r="157" spans="10:21"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</row>
    <row r="158" spans="10:21"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</row>
    <row r="159" spans="10:21"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</row>
    <row r="160" spans="10:21"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</row>
    <row r="161" spans="10:21"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</row>
    <row r="162" spans="10:21"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</row>
    <row r="163" spans="10:21"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</row>
    <row r="164" spans="10:21"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</row>
    <row r="165" spans="10:21"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</row>
    <row r="166" spans="10:21"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</row>
    <row r="167" spans="10:21"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</row>
    <row r="168" spans="10:21"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</row>
    <row r="169" spans="10:21"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</row>
    <row r="170" spans="10:21"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</row>
    <row r="171" spans="10:21"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</row>
    <row r="172" spans="10:21"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</row>
    <row r="173" spans="10:21"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</row>
    <row r="174" spans="10:21"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</row>
    <row r="175" spans="10:21"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</row>
    <row r="176" spans="10:21"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</row>
    <row r="177" spans="10:21"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</row>
    <row r="178" spans="10:21"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</row>
    <row r="179" spans="10:21"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</row>
  </sheetData>
  <mergeCells count="47">
    <mergeCell ref="P14:R17"/>
    <mergeCell ref="A32:F35"/>
    <mergeCell ref="T32:V35"/>
    <mergeCell ref="T23:V25"/>
    <mergeCell ref="T27:V30"/>
    <mergeCell ref="H32:J35"/>
    <mergeCell ref="L27:N30"/>
    <mergeCell ref="P23:R25"/>
    <mergeCell ref="H23:J25"/>
    <mergeCell ref="P27:R30"/>
    <mergeCell ref="P32:R35"/>
    <mergeCell ref="A23:F25"/>
    <mergeCell ref="A27:F30"/>
    <mergeCell ref="H27:J30"/>
    <mergeCell ref="L32:N35"/>
    <mergeCell ref="L19:N21"/>
    <mergeCell ref="P19:R21"/>
    <mergeCell ref="A2:V4"/>
    <mergeCell ref="L23:N25"/>
    <mergeCell ref="T7:V12"/>
    <mergeCell ref="L7:N12"/>
    <mergeCell ref="H7:J12"/>
    <mergeCell ref="H19:J21"/>
    <mergeCell ref="T19:V21"/>
    <mergeCell ref="A9:F12"/>
    <mergeCell ref="A14:F17"/>
    <mergeCell ref="A19:F21"/>
    <mergeCell ref="P7:R12"/>
    <mergeCell ref="H14:J17"/>
    <mergeCell ref="T14:V17"/>
    <mergeCell ref="L14:N17"/>
    <mergeCell ref="A52:V53"/>
    <mergeCell ref="H37:J40"/>
    <mergeCell ref="L37:N40"/>
    <mergeCell ref="T37:V40"/>
    <mergeCell ref="A37:F40"/>
    <mergeCell ref="P42:R45"/>
    <mergeCell ref="T42:V45"/>
    <mergeCell ref="T47:V50"/>
    <mergeCell ref="H47:J50"/>
    <mergeCell ref="L47:N50"/>
    <mergeCell ref="P47:R50"/>
    <mergeCell ref="P37:R40"/>
    <mergeCell ref="H42:J45"/>
    <mergeCell ref="L42:N45"/>
    <mergeCell ref="A47:F50"/>
    <mergeCell ref="A42:F45"/>
  </mergeCells>
  <phoneticPr fontId="33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Z179"/>
  <sheetViews>
    <sheetView workbookViewId="0">
      <selection activeCell="AC17" sqref="AC17"/>
    </sheetView>
  </sheetViews>
  <sheetFormatPr baseColWidth="10" defaultRowHeight="12.75"/>
  <cols>
    <col min="1" max="6" width="5.42578125" customWidth="1"/>
    <col min="7" max="26" width="4.85546875" customWidth="1"/>
    <col min="27" max="27" width="10.7109375" customWidth="1"/>
  </cols>
  <sheetData>
    <row r="1" spans="1:26" ht="19.7" customHeight="1" thickBot="1"/>
    <row r="2" spans="1:26" ht="15" customHeight="1" thickTop="1">
      <c r="A2" s="94" t="s">
        <v>51</v>
      </c>
      <c r="B2" s="94"/>
      <c r="C2" s="94"/>
      <c r="D2" s="94"/>
      <c r="E2" s="94"/>
      <c r="F2" s="94"/>
      <c r="G2" s="94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ht="15" customHeight="1">
      <c r="A3" s="96"/>
      <c r="B3" s="96"/>
      <c r="C3" s="96"/>
      <c r="D3" s="96"/>
      <c r="E3" s="96"/>
      <c r="F3" s="96"/>
      <c r="G3" s="96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1:26" ht="15" customHeight="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5" spans="1:26" ht="15" customHeight="1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thickBot="1">
      <c r="A6" s="3"/>
      <c r="B6" s="3"/>
      <c r="C6" s="3"/>
      <c r="D6" s="3"/>
      <c r="E6" s="3"/>
      <c r="F6" s="3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thickTop="1">
      <c r="A7" s="3"/>
      <c r="B7" s="3"/>
      <c r="C7" s="3"/>
      <c r="D7" s="3"/>
      <c r="E7" s="3"/>
      <c r="F7" s="3"/>
      <c r="G7" s="3"/>
      <c r="H7" s="139" t="s">
        <v>15</v>
      </c>
      <c r="I7" s="140"/>
      <c r="J7" s="141"/>
      <c r="K7" s="4"/>
      <c r="L7" s="139" t="s">
        <v>16</v>
      </c>
      <c r="M7" s="140"/>
      <c r="N7" s="141"/>
      <c r="O7" s="4"/>
      <c r="P7" s="139" t="s">
        <v>17</v>
      </c>
      <c r="Q7" s="140"/>
      <c r="R7" s="141"/>
      <c r="S7" s="4"/>
      <c r="T7" s="139" t="s">
        <v>18</v>
      </c>
      <c r="U7" s="140"/>
      <c r="V7" s="141"/>
      <c r="W7" s="5"/>
      <c r="X7" s="139" t="s">
        <v>19</v>
      </c>
      <c r="Y7" s="140"/>
      <c r="Z7" s="141"/>
    </row>
    <row r="8" spans="1:26" ht="15" customHeight="1" thickBot="1">
      <c r="A8" s="3"/>
      <c r="B8" s="3"/>
      <c r="C8" s="3"/>
      <c r="D8" s="3"/>
      <c r="E8" s="3"/>
      <c r="F8" s="3"/>
      <c r="G8" s="3"/>
      <c r="H8" s="142"/>
      <c r="I8" s="143"/>
      <c r="J8" s="144"/>
      <c r="K8" s="4"/>
      <c r="L8" s="142"/>
      <c r="M8" s="143"/>
      <c r="N8" s="144"/>
      <c r="O8" s="4"/>
      <c r="P8" s="142"/>
      <c r="Q8" s="143"/>
      <c r="R8" s="144"/>
      <c r="S8" s="4"/>
      <c r="T8" s="142"/>
      <c r="U8" s="143"/>
      <c r="V8" s="144"/>
      <c r="W8" s="5"/>
      <c r="X8" s="142"/>
      <c r="Y8" s="143"/>
      <c r="Z8" s="144"/>
    </row>
    <row r="9" spans="1:26" ht="15" customHeight="1" thickTop="1">
      <c r="A9" s="99" t="s">
        <v>27</v>
      </c>
      <c r="B9" s="100"/>
      <c r="C9" s="100"/>
      <c r="D9" s="100"/>
      <c r="E9" s="100"/>
      <c r="F9" s="101"/>
      <c r="G9" s="3"/>
      <c r="H9" s="142"/>
      <c r="I9" s="143"/>
      <c r="J9" s="144"/>
      <c r="K9" s="4"/>
      <c r="L9" s="142"/>
      <c r="M9" s="143"/>
      <c r="N9" s="144"/>
      <c r="O9" s="4"/>
      <c r="P9" s="142"/>
      <c r="Q9" s="143"/>
      <c r="R9" s="144"/>
      <c r="S9" s="4"/>
      <c r="T9" s="142"/>
      <c r="U9" s="143"/>
      <c r="V9" s="144"/>
      <c r="W9" s="5"/>
      <c r="X9" s="142"/>
      <c r="Y9" s="143"/>
      <c r="Z9" s="144"/>
    </row>
    <row r="10" spans="1:26" ht="15" customHeight="1">
      <c r="A10" s="102"/>
      <c r="B10" s="103"/>
      <c r="C10" s="103"/>
      <c r="D10" s="103"/>
      <c r="E10" s="103"/>
      <c r="F10" s="104"/>
      <c r="G10" s="3"/>
      <c r="H10" s="142"/>
      <c r="I10" s="143"/>
      <c r="J10" s="144"/>
      <c r="K10" s="4"/>
      <c r="L10" s="142"/>
      <c r="M10" s="143"/>
      <c r="N10" s="144"/>
      <c r="O10" s="4"/>
      <c r="P10" s="142"/>
      <c r="Q10" s="143"/>
      <c r="R10" s="144"/>
      <c r="S10" s="4"/>
      <c r="T10" s="142"/>
      <c r="U10" s="143"/>
      <c r="V10" s="144"/>
      <c r="W10" s="5"/>
      <c r="X10" s="142"/>
      <c r="Y10" s="143"/>
      <c r="Z10" s="144"/>
    </row>
    <row r="11" spans="1:26" ht="15" customHeight="1">
      <c r="A11" s="102"/>
      <c r="B11" s="103"/>
      <c r="C11" s="103"/>
      <c r="D11" s="105"/>
      <c r="E11" s="105"/>
      <c r="F11" s="104"/>
      <c r="G11" s="3"/>
      <c r="H11" s="142"/>
      <c r="I11" s="143"/>
      <c r="J11" s="144"/>
      <c r="K11" s="4"/>
      <c r="L11" s="142"/>
      <c r="M11" s="143"/>
      <c r="N11" s="144"/>
      <c r="O11" s="4"/>
      <c r="P11" s="142"/>
      <c r="Q11" s="143"/>
      <c r="R11" s="144"/>
      <c r="S11" s="4"/>
      <c r="T11" s="142"/>
      <c r="U11" s="143"/>
      <c r="V11" s="144"/>
      <c r="W11" s="5"/>
      <c r="X11" s="142"/>
      <c r="Y11" s="143"/>
      <c r="Z11" s="144"/>
    </row>
    <row r="12" spans="1:26" ht="15" customHeight="1" thickBot="1">
      <c r="A12" s="106"/>
      <c r="B12" s="107"/>
      <c r="C12" s="107"/>
      <c r="D12" s="107"/>
      <c r="E12" s="107"/>
      <c r="F12" s="108"/>
      <c r="G12" s="3"/>
      <c r="H12" s="145"/>
      <c r="I12" s="146"/>
      <c r="J12" s="147"/>
      <c r="K12" s="4"/>
      <c r="L12" s="145"/>
      <c r="M12" s="146"/>
      <c r="N12" s="147"/>
      <c r="O12" s="4"/>
      <c r="P12" s="145"/>
      <c r="Q12" s="146"/>
      <c r="R12" s="147"/>
      <c r="S12" s="4"/>
      <c r="T12" s="145"/>
      <c r="U12" s="146"/>
      <c r="V12" s="147"/>
      <c r="W12" s="5"/>
      <c r="X12" s="145"/>
      <c r="Y12" s="146"/>
      <c r="Z12" s="147"/>
    </row>
    <row r="13" spans="1:26" ht="15" customHeight="1" thickTop="1" thickBot="1">
      <c r="A13" s="3"/>
      <c r="B13" s="3"/>
      <c r="C13" s="3"/>
      <c r="D13" s="3"/>
      <c r="E13" s="3"/>
      <c r="F13" s="3"/>
      <c r="G13" s="3"/>
      <c r="H13" s="3"/>
      <c r="I13" s="3"/>
      <c r="J13" s="6"/>
      <c r="K13" s="6"/>
      <c r="L13" s="3"/>
      <c r="M13" s="3"/>
      <c r="N13" s="6"/>
      <c r="O13" s="6"/>
      <c r="P13" s="6"/>
      <c r="Q13" s="6"/>
      <c r="R13" s="3"/>
      <c r="S13" s="6"/>
      <c r="T13" s="6"/>
      <c r="U13" s="6"/>
      <c r="V13" s="3"/>
      <c r="W13" s="6"/>
      <c r="X13" s="6"/>
      <c r="Y13" s="6"/>
      <c r="Z13" s="3"/>
    </row>
    <row r="14" spans="1:26" ht="15" customHeight="1" thickTop="1">
      <c r="A14" s="127" t="s">
        <v>9</v>
      </c>
      <c r="B14" s="128"/>
      <c r="C14" s="128"/>
      <c r="D14" s="128"/>
      <c r="E14" s="128"/>
      <c r="F14" s="129"/>
      <c r="G14" s="3"/>
      <c r="H14" s="109">
        <v>0.3</v>
      </c>
      <c r="I14" s="110"/>
      <c r="J14" s="111"/>
      <c r="K14" s="7"/>
      <c r="L14" s="109">
        <v>0.5</v>
      </c>
      <c r="M14" s="110"/>
      <c r="N14" s="111"/>
      <c r="O14" s="7"/>
      <c r="P14" s="109">
        <v>0.6</v>
      </c>
      <c r="Q14" s="110"/>
      <c r="R14" s="111"/>
      <c r="S14" s="7"/>
      <c r="T14" s="109">
        <v>0.7</v>
      </c>
      <c r="U14" s="110"/>
      <c r="V14" s="111"/>
      <c r="W14" s="8"/>
      <c r="X14" s="109">
        <v>0.9</v>
      </c>
      <c r="Y14" s="110"/>
      <c r="Z14" s="111"/>
    </row>
    <row r="15" spans="1:26" ht="15" customHeight="1">
      <c r="A15" s="130"/>
      <c r="B15" s="131"/>
      <c r="C15" s="131"/>
      <c r="D15" s="131"/>
      <c r="E15" s="131"/>
      <c r="F15" s="132"/>
      <c r="G15" s="3"/>
      <c r="H15" s="112"/>
      <c r="I15" s="113"/>
      <c r="J15" s="114"/>
      <c r="K15" s="7"/>
      <c r="L15" s="112"/>
      <c r="M15" s="113"/>
      <c r="N15" s="114"/>
      <c r="O15" s="7"/>
      <c r="P15" s="112"/>
      <c r="Q15" s="113"/>
      <c r="R15" s="114"/>
      <c r="S15" s="7"/>
      <c r="T15" s="112"/>
      <c r="U15" s="113"/>
      <c r="V15" s="114"/>
      <c r="W15" s="8"/>
      <c r="X15" s="112"/>
      <c r="Y15" s="113"/>
      <c r="Z15" s="114"/>
    </row>
    <row r="16" spans="1:26" ht="15" customHeight="1">
      <c r="A16" s="133"/>
      <c r="B16" s="134"/>
      <c r="C16" s="134"/>
      <c r="D16" s="134"/>
      <c r="E16" s="134"/>
      <c r="F16" s="135"/>
      <c r="G16" s="3"/>
      <c r="H16" s="115"/>
      <c r="I16" s="116"/>
      <c r="J16" s="117"/>
      <c r="K16" s="9"/>
      <c r="L16" s="115"/>
      <c r="M16" s="116"/>
      <c r="N16" s="117"/>
      <c r="O16" s="9"/>
      <c r="P16" s="115"/>
      <c r="Q16" s="116"/>
      <c r="R16" s="117"/>
      <c r="S16" s="9"/>
      <c r="T16" s="115"/>
      <c r="U16" s="116"/>
      <c r="V16" s="117"/>
      <c r="W16" s="8"/>
      <c r="X16" s="115"/>
      <c r="Y16" s="116"/>
      <c r="Z16" s="117"/>
    </row>
    <row r="17" spans="1:26" ht="15" customHeight="1" thickBot="1">
      <c r="A17" s="136"/>
      <c r="B17" s="137"/>
      <c r="C17" s="137"/>
      <c r="D17" s="137"/>
      <c r="E17" s="137"/>
      <c r="F17" s="138"/>
      <c r="G17" s="3"/>
      <c r="H17" s="118"/>
      <c r="I17" s="119"/>
      <c r="J17" s="120"/>
      <c r="K17" s="9"/>
      <c r="L17" s="118"/>
      <c r="M17" s="119"/>
      <c r="N17" s="120"/>
      <c r="O17" s="9"/>
      <c r="P17" s="118"/>
      <c r="Q17" s="119"/>
      <c r="R17" s="120"/>
      <c r="S17" s="9"/>
      <c r="T17" s="118"/>
      <c r="U17" s="119"/>
      <c r="V17" s="120"/>
      <c r="W17" s="8"/>
      <c r="X17" s="118"/>
      <c r="Y17" s="119"/>
      <c r="Z17" s="120"/>
    </row>
    <row r="18" spans="1:26" ht="15" customHeight="1" thickTop="1" thickBot="1">
      <c r="A18" s="1"/>
      <c r="B18" s="1"/>
      <c r="C18" s="1"/>
      <c r="D18" s="1"/>
      <c r="E18" s="1"/>
      <c r="F18" s="1"/>
      <c r="G18" s="3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6"/>
      <c r="X18" s="10"/>
      <c r="Y18" s="10"/>
      <c r="Z18" s="10"/>
    </row>
    <row r="19" spans="1:26" ht="15" customHeight="1" thickBot="1">
      <c r="A19" s="90" t="s">
        <v>7</v>
      </c>
      <c r="B19" s="90"/>
      <c r="C19" s="90"/>
      <c r="D19" s="90"/>
      <c r="E19" s="90"/>
      <c r="F19" s="90"/>
      <c r="G19" s="11"/>
      <c r="H19" s="174">
        <v>0.1</v>
      </c>
      <c r="I19" s="174"/>
      <c r="J19" s="174"/>
      <c r="K19" s="12"/>
      <c r="L19" s="174">
        <v>0.2</v>
      </c>
      <c r="M19" s="174"/>
      <c r="N19" s="174"/>
      <c r="O19" s="12"/>
      <c r="P19" s="174">
        <v>0.25</v>
      </c>
      <c r="Q19" s="174"/>
      <c r="R19" s="174"/>
      <c r="S19" s="12"/>
      <c r="T19" s="174">
        <v>0.35</v>
      </c>
      <c r="U19" s="174"/>
      <c r="V19" s="174"/>
      <c r="W19" s="12"/>
      <c r="X19" s="174">
        <v>0.5</v>
      </c>
      <c r="Y19" s="174"/>
      <c r="Z19" s="174"/>
    </row>
    <row r="20" spans="1:26" ht="15" customHeight="1" thickBot="1">
      <c r="A20" s="91"/>
      <c r="B20" s="91"/>
      <c r="C20" s="91"/>
      <c r="D20" s="91"/>
      <c r="E20" s="91"/>
      <c r="F20" s="91"/>
      <c r="G20" s="11"/>
      <c r="H20" s="175"/>
      <c r="I20" s="175"/>
      <c r="J20" s="175"/>
      <c r="K20" s="13"/>
      <c r="L20" s="175"/>
      <c r="M20" s="175"/>
      <c r="N20" s="175"/>
      <c r="O20" s="13"/>
      <c r="P20" s="175"/>
      <c r="Q20" s="175"/>
      <c r="R20" s="175"/>
      <c r="S20" s="13"/>
      <c r="T20" s="175"/>
      <c r="U20" s="175"/>
      <c r="V20" s="175"/>
      <c r="W20" s="13"/>
      <c r="X20" s="175"/>
      <c r="Y20" s="175"/>
      <c r="Z20" s="175"/>
    </row>
    <row r="21" spans="1:26" ht="15" customHeight="1" thickBot="1">
      <c r="A21" s="92"/>
      <c r="B21" s="92"/>
      <c r="C21" s="92"/>
      <c r="D21" s="92"/>
      <c r="E21" s="92"/>
      <c r="F21" s="92"/>
      <c r="G21" s="11"/>
      <c r="H21" s="175"/>
      <c r="I21" s="175"/>
      <c r="J21" s="175"/>
      <c r="K21" s="13"/>
      <c r="L21" s="175"/>
      <c r="M21" s="175"/>
      <c r="N21" s="175"/>
      <c r="O21" s="13"/>
      <c r="P21" s="175"/>
      <c r="Q21" s="175"/>
      <c r="R21" s="175"/>
      <c r="S21" s="13"/>
      <c r="T21" s="175"/>
      <c r="U21" s="175"/>
      <c r="V21" s="175"/>
      <c r="W21" s="13"/>
      <c r="X21" s="175"/>
      <c r="Y21" s="175"/>
      <c r="Z21" s="175"/>
    </row>
    <row r="22" spans="1:26" ht="15" customHeight="1" thickBot="1">
      <c r="A22" s="14"/>
      <c r="B22" s="14"/>
      <c r="C22" s="14"/>
      <c r="D22" s="14"/>
      <c r="E22" s="14"/>
      <c r="F22" s="14"/>
      <c r="G22" s="11"/>
      <c r="H22" s="15"/>
      <c r="I22" s="15"/>
      <c r="J22" s="15"/>
      <c r="K22" s="16"/>
      <c r="L22" s="15"/>
      <c r="M22" s="15"/>
      <c r="N22" s="15"/>
      <c r="O22" s="16"/>
      <c r="P22" s="15"/>
      <c r="Q22" s="15"/>
      <c r="R22" s="15"/>
      <c r="S22" s="16"/>
      <c r="T22" s="15"/>
      <c r="U22" s="15"/>
      <c r="V22" s="15"/>
      <c r="W22" s="16"/>
      <c r="X22" s="15"/>
      <c r="Y22" s="15"/>
      <c r="Z22" s="15"/>
    </row>
    <row r="23" spans="1:26" ht="15" customHeight="1" thickBot="1">
      <c r="A23" s="90" t="s">
        <v>49</v>
      </c>
      <c r="B23" s="90"/>
      <c r="C23" s="90"/>
      <c r="D23" s="90"/>
      <c r="E23" s="90"/>
      <c r="F23" s="90"/>
      <c r="G23" s="11"/>
      <c r="H23" s="172">
        <v>0.2</v>
      </c>
      <c r="I23" s="172"/>
      <c r="J23" s="172"/>
      <c r="K23" s="17"/>
      <c r="L23" s="172">
        <v>0.3</v>
      </c>
      <c r="M23" s="172"/>
      <c r="N23" s="172"/>
      <c r="O23" s="17"/>
      <c r="P23" s="172">
        <v>0.35</v>
      </c>
      <c r="Q23" s="172"/>
      <c r="R23" s="172"/>
      <c r="S23" s="17"/>
      <c r="T23" s="172">
        <v>0.35</v>
      </c>
      <c r="U23" s="172"/>
      <c r="V23" s="172"/>
      <c r="W23" s="17"/>
      <c r="X23" s="172">
        <v>0.4</v>
      </c>
      <c r="Y23" s="172"/>
      <c r="Z23" s="172"/>
    </row>
    <row r="24" spans="1:26" ht="15" customHeight="1" thickBot="1">
      <c r="A24" s="91"/>
      <c r="B24" s="91"/>
      <c r="C24" s="91"/>
      <c r="D24" s="91"/>
      <c r="E24" s="91"/>
      <c r="F24" s="91"/>
      <c r="G24" s="11"/>
      <c r="H24" s="173"/>
      <c r="I24" s="173"/>
      <c r="J24" s="173"/>
      <c r="K24" s="18"/>
      <c r="L24" s="173"/>
      <c r="M24" s="173"/>
      <c r="N24" s="173"/>
      <c r="O24" s="18"/>
      <c r="P24" s="173"/>
      <c r="Q24" s="173"/>
      <c r="R24" s="173"/>
      <c r="S24" s="18"/>
      <c r="T24" s="173"/>
      <c r="U24" s="173"/>
      <c r="V24" s="173"/>
      <c r="W24" s="18"/>
      <c r="X24" s="173"/>
      <c r="Y24" s="173"/>
      <c r="Z24" s="173"/>
    </row>
    <row r="25" spans="1:26" ht="15" customHeight="1" thickBot="1">
      <c r="A25" s="92"/>
      <c r="B25" s="92"/>
      <c r="C25" s="92"/>
      <c r="D25" s="92"/>
      <c r="E25" s="92"/>
      <c r="F25" s="92"/>
      <c r="G25" s="11"/>
      <c r="H25" s="173"/>
      <c r="I25" s="173"/>
      <c r="J25" s="173"/>
      <c r="K25" s="18"/>
      <c r="L25" s="173"/>
      <c r="M25" s="173"/>
      <c r="N25" s="173"/>
      <c r="O25" s="18"/>
      <c r="P25" s="173"/>
      <c r="Q25" s="173"/>
      <c r="R25" s="173"/>
      <c r="S25" s="18"/>
      <c r="T25" s="173"/>
      <c r="U25" s="173"/>
      <c r="V25" s="173"/>
      <c r="W25" s="18"/>
      <c r="X25" s="173"/>
      <c r="Y25" s="173"/>
      <c r="Z25" s="173"/>
    </row>
    <row r="26" spans="1:26" ht="15" customHeight="1" thickBot="1">
      <c r="A26" s="3"/>
      <c r="B26" s="3"/>
      <c r="C26" s="3"/>
      <c r="D26" s="3"/>
      <c r="E26" s="3"/>
      <c r="F26" s="3"/>
      <c r="G26" s="3"/>
      <c r="H26" s="3"/>
      <c r="I26" s="3"/>
      <c r="J26" s="6"/>
      <c r="K26" s="6"/>
      <c r="L26" s="3"/>
      <c r="M26" s="3"/>
      <c r="N26" s="6"/>
      <c r="O26" s="6"/>
      <c r="P26" s="6"/>
      <c r="Q26" s="6"/>
      <c r="R26" s="3"/>
      <c r="S26" s="6"/>
      <c r="T26" s="6"/>
      <c r="U26" s="6"/>
      <c r="V26" s="3"/>
      <c r="W26" s="6"/>
      <c r="X26" s="6"/>
      <c r="Y26" s="6"/>
      <c r="Z26" s="3"/>
    </row>
    <row r="27" spans="1:26" ht="15" customHeight="1" thickTop="1">
      <c r="A27" s="127" t="s">
        <v>10</v>
      </c>
      <c r="B27" s="128"/>
      <c r="C27" s="128"/>
      <c r="D27" s="128"/>
      <c r="E27" s="128"/>
      <c r="F27" s="129"/>
      <c r="G27" s="3"/>
      <c r="H27" s="151">
        <v>0.45</v>
      </c>
      <c r="I27" s="152"/>
      <c r="J27" s="153"/>
      <c r="K27" s="19"/>
      <c r="L27" s="151">
        <v>0.4</v>
      </c>
      <c r="M27" s="152"/>
      <c r="N27" s="153"/>
      <c r="O27" s="19"/>
      <c r="P27" s="151">
        <v>0.35</v>
      </c>
      <c r="Q27" s="152"/>
      <c r="R27" s="153"/>
      <c r="S27" s="19"/>
      <c r="T27" s="151">
        <v>0.25</v>
      </c>
      <c r="U27" s="152"/>
      <c r="V27" s="153"/>
      <c r="W27" s="8"/>
      <c r="X27" s="151">
        <v>0.05</v>
      </c>
      <c r="Y27" s="152"/>
      <c r="Z27" s="153"/>
    </row>
    <row r="28" spans="1:26" ht="15" customHeight="1">
      <c r="A28" s="130"/>
      <c r="B28" s="131"/>
      <c r="C28" s="131"/>
      <c r="D28" s="131"/>
      <c r="E28" s="131"/>
      <c r="F28" s="132"/>
      <c r="G28" s="3"/>
      <c r="H28" s="154"/>
      <c r="I28" s="155"/>
      <c r="J28" s="156"/>
      <c r="K28" s="19"/>
      <c r="L28" s="154"/>
      <c r="M28" s="155"/>
      <c r="N28" s="156"/>
      <c r="O28" s="19"/>
      <c r="P28" s="154"/>
      <c r="Q28" s="155"/>
      <c r="R28" s="156"/>
      <c r="S28" s="19"/>
      <c r="T28" s="154"/>
      <c r="U28" s="155"/>
      <c r="V28" s="156"/>
      <c r="W28" s="8"/>
      <c r="X28" s="154"/>
      <c r="Y28" s="155"/>
      <c r="Z28" s="156"/>
    </row>
    <row r="29" spans="1:26" ht="15" customHeight="1">
      <c r="A29" s="133"/>
      <c r="B29" s="134"/>
      <c r="C29" s="134"/>
      <c r="D29" s="134"/>
      <c r="E29" s="134"/>
      <c r="F29" s="135"/>
      <c r="G29" s="3"/>
      <c r="H29" s="157"/>
      <c r="I29" s="158"/>
      <c r="J29" s="159"/>
      <c r="K29" s="2"/>
      <c r="L29" s="157"/>
      <c r="M29" s="158"/>
      <c r="N29" s="159"/>
      <c r="O29" s="2"/>
      <c r="P29" s="157"/>
      <c r="Q29" s="158"/>
      <c r="R29" s="159"/>
      <c r="S29" s="2"/>
      <c r="T29" s="157"/>
      <c r="U29" s="158"/>
      <c r="V29" s="159"/>
      <c r="W29" s="8"/>
      <c r="X29" s="157"/>
      <c r="Y29" s="158"/>
      <c r="Z29" s="159"/>
    </row>
    <row r="30" spans="1:26" ht="15" customHeight="1" thickBot="1">
      <c r="A30" s="136"/>
      <c r="B30" s="137"/>
      <c r="C30" s="137"/>
      <c r="D30" s="137"/>
      <c r="E30" s="137"/>
      <c r="F30" s="138"/>
      <c r="G30" s="3"/>
      <c r="H30" s="160"/>
      <c r="I30" s="161"/>
      <c r="J30" s="162"/>
      <c r="K30" s="2"/>
      <c r="L30" s="160"/>
      <c r="M30" s="161"/>
      <c r="N30" s="162"/>
      <c r="O30" s="2"/>
      <c r="P30" s="160"/>
      <c r="Q30" s="161"/>
      <c r="R30" s="162"/>
      <c r="S30" s="2"/>
      <c r="T30" s="160"/>
      <c r="U30" s="161"/>
      <c r="V30" s="162"/>
      <c r="W30" s="8"/>
      <c r="X30" s="160"/>
      <c r="Y30" s="161"/>
      <c r="Z30" s="162"/>
    </row>
    <row r="31" spans="1:26" ht="15" customHeight="1" thickTop="1" thickBot="1">
      <c r="A31" s="3"/>
      <c r="B31" s="3"/>
      <c r="C31" s="3"/>
      <c r="D31" s="3"/>
      <c r="E31" s="3"/>
      <c r="F31" s="3"/>
      <c r="G31" s="3"/>
      <c r="H31" s="3"/>
      <c r="I31" s="3"/>
      <c r="J31" s="6"/>
      <c r="K31" s="6"/>
      <c r="L31" s="3"/>
      <c r="M31" s="3"/>
      <c r="N31" s="6"/>
      <c r="O31" s="6"/>
      <c r="P31" s="6"/>
      <c r="Q31" s="6"/>
      <c r="R31" s="3"/>
      <c r="S31" s="6"/>
      <c r="T31" s="6"/>
      <c r="U31" s="6"/>
      <c r="V31" s="3"/>
      <c r="W31" s="6"/>
      <c r="X31" s="6"/>
      <c r="Y31" s="6"/>
      <c r="Z31" s="3"/>
    </row>
    <row r="32" spans="1:26" ht="15" customHeight="1" thickTop="1">
      <c r="A32" s="150" t="s">
        <v>11</v>
      </c>
      <c r="B32" s="128"/>
      <c r="C32" s="128"/>
      <c r="D32" s="128"/>
      <c r="E32" s="128"/>
      <c r="F32" s="129"/>
      <c r="G32" s="3"/>
      <c r="H32" s="151">
        <v>0.25</v>
      </c>
      <c r="I32" s="152"/>
      <c r="J32" s="153"/>
      <c r="K32" s="19"/>
      <c r="L32" s="151">
        <v>0.1</v>
      </c>
      <c r="M32" s="152"/>
      <c r="N32" s="153"/>
      <c r="O32" s="19"/>
      <c r="P32" s="151">
        <v>0.05</v>
      </c>
      <c r="Q32" s="152"/>
      <c r="R32" s="153"/>
      <c r="S32" s="19"/>
      <c r="T32" s="151">
        <v>0.05</v>
      </c>
      <c r="U32" s="152"/>
      <c r="V32" s="153"/>
      <c r="W32" s="8"/>
      <c r="X32" s="151">
        <v>0.05</v>
      </c>
      <c r="Y32" s="152"/>
      <c r="Z32" s="153"/>
    </row>
    <row r="33" spans="1:26" ht="15" customHeight="1">
      <c r="A33" s="130"/>
      <c r="B33" s="131"/>
      <c r="C33" s="131"/>
      <c r="D33" s="131"/>
      <c r="E33" s="131"/>
      <c r="F33" s="132"/>
      <c r="G33" s="3"/>
      <c r="H33" s="154"/>
      <c r="I33" s="155"/>
      <c r="J33" s="156"/>
      <c r="K33" s="19"/>
      <c r="L33" s="154"/>
      <c r="M33" s="155"/>
      <c r="N33" s="156"/>
      <c r="O33" s="19"/>
      <c r="P33" s="154"/>
      <c r="Q33" s="155"/>
      <c r="R33" s="156"/>
      <c r="S33" s="19"/>
      <c r="T33" s="154"/>
      <c r="U33" s="155"/>
      <c r="V33" s="156"/>
      <c r="W33" s="8"/>
      <c r="X33" s="154"/>
      <c r="Y33" s="155"/>
      <c r="Z33" s="156"/>
    </row>
    <row r="34" spans="1:26" ht="15" customHeight="1">
      <c r="A34" s="133"/>
      <c r="B34" s="134"/>
      <c r="C34" s="134"/>
      <c r="D34" s="134"/>
      <c r="E34" s="134"/>
      <c r="F34" s="135"/>
      <c r="G34" s="3"/>
      <c r="H34" s="157"/>
      <c r="I34" s="158"/>
      <c r="J34" s="159"/>
      <c r="K34" s="2"/>
      <c r="L34" s="157"/>
      <c r="M34" s="158"/>
      <c r="N34" s="159"/>
      <c r="O34" s="2"/>
      <c r="P34" s="157"/>
      <c r="Q34" s="158"/>
      <c r="R34" s="159"/>
      <c r="S34" s="2"/>
      <c r="T34" s="157"/>
      <c r="U34" s="158"/>
      <c r="V34" s="159"/>
      <c r="W34" s="8"/>
      <c r="X34" s="157"/>
      <c r="Y34" s="158"/>
      <c r="Z34" s="159"/>
    </row>
    <row r="35" spans="1:26" ht="15" customHeight="1" thickBot="1">
      <c r="A35" s="136"/>
      <c r="B35" s="137"/>
      <c r="C35" s="137"/>
      <c r="D35" s="137"/>
      <c r="E35" s="137"/>
      <c r="F35" s="138"/>
      <c r="G35" s="3"/>
      <c r="H35" s="160"/>
      <c r="I35" s="161"/>
      <c r="J35" s="162"/>
      <c r="K35" s="2"/>
      <c r="L35" s="160"/>
      <c r="M35" s="161"/>
      <c r="N35" s="162"/>
      <c r="O35" s="2"/>
      <c r="P35" s="160"/>
      <c r="Q35" s="161"/>
      <c r="R35" s="162"/>
      <c r="S35" s="2"/>
      <c r="T35" s="160"/>
      <c r="U35" s="161"/>
      <c r="V35" s="162"/>
      <c r="W35" s="8"/>
      <c r="X35" s="160"/>
      <c r="Y35" s="161"/>
      <c r="Z35" s="162"/>
    </row>
    <row r="36" spans="1:26" ht="15" customHeight="1" thickTop="1" thickBot="1">
      <c r="A36" s="3"/>
      <c r="B36" s="3"/>
      <c r="C36" s="3"/>
      <c r="D36" s="3"/>
      <c r="E36" s="3"/>
      <c r="F36" s="3"/>
      <c r="G36" s="3"/>
      <c r="H36" s="20"/>
      <c r="I36" s="20"/>
      <c r="J36" s="21"/>
      <c r="K36" s="21"/>
      <c r="L36" s="20"/>
      <c r="M36" s="20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3"/>
    </row>
    <row r="37" spans="1:26" ht="15" customHeight="1">
      <c r="A37" s="87" t="s">
        <v>40</v>
      </c>
      <c r="B37" s="87"/>
      <c r="C37" s="87"/>
      <c r="D37" s="87"/>
      <c r="E37" s="87"/>
      <c r="F37" s="87"/>
      <c r="G37" s="22"/>
      <c r="H37" s="202">
        <f>0.9+H14-1</f>
        <v>0.19999999999999996</v>
      </c>
      <c r="I37" s="202"/>
      <c r="J37" s="202"/>
      <c r="K37" s="38"/>
      <c r="L37" s="202">
        <f>0.9+L14-1</f>
        <v>0.39999999999999991</v>
      </c>
      <c r="M37" s="202"/>
      <c r="N37" s="202"/>
      <c r="O37" s="38"/>
      <c r="P37" s="202">
        <f>0.9+P14-1</f>
        <v>0.5</v>
      </c>
      <c r="Q37" s="202"/>
      <c r="R37" s="202"/>
      <c r="S37" s="38"/>
      <c r="T37" s="202">
        <f>0.9+T14-1</f>
        <v>0.60000000000000009</v>
      </c>
      <c r="U37" s="202"/>
      <c r="V37" s="202"/>
      <c r="W37" s="38"/>
      <c r="X37" s="202">
        <f>0.9+X14-1</f>
        <v>0.8</v>
      </c>
      <c r="Y37" s="202"/>
      <c r="Z37" s="202"/>
    </row>
    <row r="38" spans="1:26" ht="15" customHeight="1">
      <c r="A38" s="88"/>
      <c r="B38" s="88"/>
      <c r="C38" s="88"/>
      <c r="D38" s="88"/>
      <c r="E38" s="88"/>
      <c r="F38" s="88"/>
      <c r="G38" s="22"/>
      <c r="H38" s="203"/>
      <c r="I38" s="203"/>
      <c r="J38" s="203"/>
      <c r="K38" s="38"/>
      <c r="L38" s="203"/>
      <c r="M38" s="203"/>
      <c r="N38" s="203"/>
      <c r="O38" s="38"/>
      <c r="P38" s="203"/>
      <c r="Q38" s="203"/>
      <c r="R38" s="203"/>
      <c r="S38" s="38"/>
      <c r="T38" s="203"/>
      <c r="U38" s="203"/>
      <c r="V38" s="203"/>
      <c r="W38" s="38"/>
      <c r="X38" s="203"/>
      <c r="Y38" s="203"/>
      <c r="Z38" s="203"/>
    </row>
    <row r="39" spans="1:26" ht="15" customHeight="1">
      <c r="A39" s="88"/>
      <c r="B39" s="88"/>
      <c r="C39" s="88"/>
      <c r="D39" s="88"/>
      <c r="E39" s="88"/>
      <c r="F39" s="88"/>
      <c r="G39" s="22"/>
      <c r="H39" s="203"/>
      <c r="I39" s="203"/>
      <c r="J39" s="203"/>
      <c r="K39" s="38"/>
      <c r="L39" s="203"/>
      <c r="M39" s="203"/>
      <c r="N39" s="203"/>
      <c r="O39" s="38"/>
      <c r="P39" s="203"/>
      <c r="Q39" s="203"/>
      <c r="R39" s="203"/>
      <c r="S39" s="38"/>
      <c r="T39" s="203"/>
      <c r="U39" s="203"/>
      <c r="V39" s="203"/>
      <c r="W39" s="38"/>
      <c r="X39" s="203"/>
      <c r="Y39" s="203"/>
      <c r="Z39" s="203"/>
    </row>
    <row r="40" spans="1:26" ht="15" customHeight="1" thickBot="1">
      <c r="A40" s="89"/>
      <c r="B40" s="89"/>
      <c r="C40" s="89"/>
      <c r="D40" s="89"/>
      <c r="E40" s="89"/>
      <c r="F40" s="89"/>
      <c r="G40" s="22"/>
      <c r="H40" s="204"/>
      <c r="I40" s="204"/>
      <c r="J40" s="204"/>
      <c r="K40" s="40"/>
      <c r="L40" s="204"/>
      <c r="M40" s="204"/>
      <c r="N40" s="204"/>
      <c r="O40" s="40"/>
      <c r="P40" s="204"/>
      <c r="Q40" s="204"/>
      <c r="R40" s="204"/>
      <c r="S40" s="40"/>
      <c r="T40" s="204"/>
      <c r="U40" s="204"/>
      <c r="V40" s="204"/>
      <c r="W40" s="40"/>
      <c r="X40" s="204"/>
      <c r="Y40" s="204"/>
      <c r="Z40" s="204"/>
    </row>
    <row r="41" spans="1:26" ht="15" customHeight="1" thickBot="1">
      <c r="A41" s="37"/>
      <c r="B41" s="37"/>
      <c r="C41" s="37"/>
      <c r="D41" s="37"/>
      <c r="E41" s="37"/>
      <c r="F41" s="37"/>
      <c r="G41" s="20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5" customHeight="1">
      <c r="A42" s="87" t="s">
        <v>41</v>
      </c>
      <c r="B42" s="87"/>
      <c r="C42" s="87"/>
      <c r="D42" s="87"/>
      <c r="E42" s="87"/>
      <c r="F42" s="87"/>
      <c r="G42" s="22"/>
      <c r="H42" s="202">
        <f>1-0.5*H32-0.4*(2*H32+H27)-0.1*(1+H32+H27)</f>
        <v>0.32499999999999996</v>
      </c>
      <c r="I42" s="202"/>
      <c r="J42" s="202"/>
      <c r="K42" s="38"/>
      <c r="L42" s="202">
        <f>1-0.5*L32-0.4*(2*L32+L27)-0.1*(1+L32+L27)</f>
        <v>0.55999999999999994</v>
      </c>
      <c r="M42" s="202"/>
      <c r="N42" s="202"/>
      <c r="O42" s="38"/>
      <c r="P42" s="202">
        <f>1-0.5*P32-0.4*(2*P32+P27)-0.1*(1+P32+P27)</f>
        <v>0.65499999999999992</v>
      </c>
      <c r="Q42" s="202"/>
      <c r="R42" s="202"/>
      <c r="S42" s="38"/>
      <c r="T42" s="202">
        <f>1-0.5*T32-0.4*(2*T32+T27)-0.1*(1+T32+T27)</f>
        <v>0.70499999999999996</v>
      </c>
      <c r="U42" s="202"/>
      <c r="V42" s="202"/>
      <c r="W42" s="38"/>
      <c r="X42" s="202">
        <f>1-0.5*X32-0.4*(2*X32+X27)-0.1*(1+X32+X27)</f>
        <v>0.80499999999999994</v>
      </c>
      <c r="Y42" s="202"/>
      <c r="Z42" s="202"/>
    </row>
    <row r="43" spans="1:26" ht="15" customHeight="1">
      <c r="A43" s="88"/>
      <c r="B43" s="88"/>
      <c r="C43" s="88"/>
      <c r="D43" s="88"/>
      <c r="E43" s="88"/>
      <c r="F43" s="88"/>
      <c r="G43" s="22"/>
      <c r="H43" s="203"/>
      <c r="I43" s="203"/>
      <c r="J43" s="203"/>
      <c r="K43" s="38"/>
      <c r="L43" s="203"/>
      <c r="M43" s="203"/>
      <c r="N43" s="203"/>
      <c r="O43" s="38"/>
      <c r="P43" s="203"/>
      <c r="Q43" s="203"/>
      <c r="R43" s="203"/>
      <c r="S43" s="38"/>
      <c r="T43" s="203"/>
      <c r="U43" s="203"/>
      <c r="V43" s="203"/>
      <c r="W43" s="38"/>
      <c r="X43" s="203"/>
      <c r="Y43" s="203"/>
      <c r="Z43" s="203"/>
    </row>
    <row r="44" spans="1:26" ht="15" customHeight="1">
      <c r="A44" s="88"/>
      <c r="B44" s="88"/>
      <c r="C44" s="88"/>
      <c r="D44" s="88"/>
      <c r="E44" s="88"/>
      <c r="F44" s="88"/>
      <c r="G44" s="22"/>
      <c r="H44" s="203"/>
      <c r="I44" s="203"/>
      <c r="J44" s="203"/>
      <c r="K44" s="38"/>
      <c r="L44" s="203"/>
      <c r="M44" s="203"/>
      <c r="N44" s="203"/>
      <c r="O44" s="38"/>
      <c r="P44" s="203"/>
      <c r="Q44" s="203"/>
      <c r="R44" s="203"/>
      <c r="S44" s="38"/>
      <c r="T44" s="203"/>
      <c r="U44" s="203"/>
      <c r="V44" s="203"/>
      <c r="W44" s="38"/>
      <c r="X44" s="203"/>
      <c r="Y44" s="203"/>
      <c r="Z44" s="203"/>
    </row>
    <row r="45" spans="1:26" ht="15" customHeight="1" thickBot="1">
      <c r="A45" s="89"/>
      <c r="B45" s="89"/>
      <c r="C45" s="89"/>
      <c r="D45" s="89"/>
      <c r="E45" s="89"/>
      <c r="F45" s="89"/>
      <c r="G45" s="22"/>
      <c r="H45" s="204"/>
      <c r="I45" s="204"/>
      <c r="J45" s="204"/>
      <c r="K45" s="40"/>
      <c r="L45" s="204"/>
      <c r="M45" s="204"/>
      <c r="N45" s="204"/>
      <c r="O45" s="40"/>
      <c r="P45" s="204"/>
      <c r="Q45" s="204"/>
      <c r="R45" s="204"/>
      <c r="S45" s="40"/>
      <c r="T45" s="204"/>
      <c r="U45" s="204"/>
      <c r="V45" s="204"/>
      <c r="W45" s="40"/>
      <c r="X45" s="204"/>
      <c r="Y45" s="204"/>
      <c r="Z45" s="204"/>
    </row>
    <row r="46" spans="1:26" ht="15" customHeight="1" thickBot="1">
      <c r="A46" s="37"/>
      <c r="B46" s="37"/>
      <c r="C46" s="37"/>
      <c r="D46" s="37"/>
      <c r="E46" s="37"/>
      <c r="F46" s="37"/>
      <c r="G46" s="20"/>
      <c r="H46" s="43"/>
      <c r="I46" s="43"/>
      <c r="J46" s="43"/>
      <c r="K46" s="41"/>
      <c r="L46" s="43"/>
      <c r="M46" s="43"/>
      <c r="N46" s="43"/>
      <c r="O46" s="41"/>
      <c r="P46" s="43"/>
      <c r="Q46" s="43"/>
      <c r="R46" s="43"/>
      <c r="S46" s="41"/>
      <c r="T46" s="43"/>
      <c r="U46" s="43"/>
      <c r="V46" s="43"/>
      <c r="W46" s="41"/>
      <c r="X46" s="43"/>
      <c r="Y46" s="43"/>
      <c r="Z46" s="43"/>
    </row>
    <row r="47" spans="1:26" ht="15" customHeight="1">
      <c r="A47" s="208" t="s">
        <v>42</v>
      </c>
      <c r="B47" s="209"/>
      <c r="C47" s="209"/>
      <c r="D47" s="209"/>
      <c r="E47" s="209"/>
      <c r="F47" s="210"/>
      <c r="G47" s="44"/>
      <c r="H47" s="205">
        <f>1-0.5*H32-0.4*(2*H32+H27)-0.09*(2*H32+2*H27+H23)-0.01*(1+H32+H27+H23)</f>
        <v>0.33199999999999996</v>
      </c>
      <c r="I47" s="205"/>
      <c r="J47" s="205"/>
      <c r="K47" s="38"/>
      <c r="L47" s="205">
        <f>1-0.5*L32-0.4*(2*L32+L27)-0.09*(2*L32+2*L27+L23)-0.01*(1+L32+L27+L23)</f>
        <v>0.57499999999999996</v>
      </c>
      <c r="M47" s="205"/>
      <c r="N47" s="205"/>
      <c r="O47" s="38"/>
      <c r="P47" s="205">
        <f>1-0.5*P32-0.4*(2*P32+P27)-0.09*(2*P32+2*P27+P23)-0.01*(1+P32+P27+P23)</f>
        <v>0.67399999999999993</v>
      </c>
      <c r="Q47" s="205"/>
      <c r="R47" s="205"/>
      <c r="S47" s="38"/>
      <c r="T47" s="205">
        <f>1-0.5*T32-0.4*(2*T32+T27)-0.09*(2*T32+2*T27+T23)-0.01*(1+T32+T27+T23)</f>
        <v>0.73299999999999998</v>
      </c>
      <c r="U47" s="205"/>
      <c r="V47" s="205"/>
      <c r="W47" s="38"/>
      <c r="X47" s="205">
        <f>1-0.5*X32-0.4*(2*X32+X27)-0.09*(2*X32+2*X27+X23)-0.01*(1+X32+X27+X23)</f>
        <v>0.84599999999999986</v>
      </c>
      <c r="Y47" s="205"/>
      <c r="Z47" s="205"/>
    </row>
    <row r="48" spans="1:26" ht="15" customHeight="1">
      <c r="A48" s="211"/>
      <c r="B48" s="212"/>
      <c r="C48" s="212"/>
      <c r="D48" s="212"/>
      <c r="E48" s="212"/>
      <c r="F48" s="213"/>
      <c r="G48" s="44"/>
      <c r="H48" s="206"/>
      <c r="I48" s="206"/>
      <c r="J48" s="206"/>
      <c r="K48" s="38"/>
      <c r="L48" s="206"/>
      <c r="M48" s="206"/>
      <c r="N48" s="206"/>
      <c r="O48" s="38"/>
      <c r="P48" s="206"/>
      <c r="Q48" s="206"/>
      <c r="R48" s="206"/>
      <c r="S48" s="38"/>
      <c r="T48" s="206"/>
      <c r="U48" s="206"/>
      <c r="V48" s="206"/>
      <c r="W48" s="38"/>
      <c r="X48" s="206"/>
      <c r="Y48" s="206"/>
      <c r="Z48" s="206"/>
    </row>
    <row r="49" spans="1:26" ht="15" customHeight="1">
      <c r="A49" s="211"/>
      <c r="B49" s="212"/>
      <c r="C49" s="212"/>
      <c r="D49" s="212"/>
      <c r="E49" s="212"/>
      <c r="F49" s="213"/>
      <c r="G49" s="44"/>
      <c r="H49" s="206"/>
      <c r="I49" s="206"/>
      <c r="J49" s="206"/>
      <c r="K49" s="38"/>
      <c r="L49" s="206"/>
      <c r="M49" s="206"/>
      <c r="N49" s="206"/>
      <c r="O49" s="38"/>
      <c r="P49" s="206"/>
      <c r="Q49" s="206"/>
      <c r="R49" s="206"/>
      <c r="S49" s="38"/>
      <c r="T49" s="206"/>
      <c r="U49" s="206"/>
      <c r="V49" s="206"/>
      <c r="W49" s="38"/>
      <c r="X49" s="206"/>
      <c r="Y49" s="206"/>
      <c r="Z49" s="206"/>
    </row>
    <row r="50" spans="1:26" ht="15" customHeight="1" thickBot="1">
      <c r="A50" s="214"/>
      <c r="B50" s="215"/>
      <c r="C50" s="215"/>
      <c r="D50" s="215"/>
      <c r="E50" s="215"/>
      <c r="F50" s="216"/>
      <c r="G50" s="44"/>
      <c r="H50" s="207"/>
      <c r="I50" s="207"/>
      <c r="J50" s="207"/>
      <c r="K50" s="40"/>
      <c r="L50" s="207"/>
      <c r="M50" s="207"/>
      <c r="N50" s="207"/>
      <c r="O50" s="40"/>
      <c r="P50" s="207"/>
      <c r="Q50" s="207"/>
      <c r="R50" s="207"/>
      <c r="S50" s="40"/>
      <c r="T50" s="207"/>
      <c r="U50" s="207"/>
      <c r="V50" s="207"/>
      <c r="W50" s="40"/>
      <c r="X50" s="207"/>
      <c r="Y50" s="207"/>
      <c r="Z50" s="207"/>
    </row>
    <row r="51" spans="1:26" ht="15" customHeight="1" thickBot="1">
      <c r="A51" s="48"/>
      <c r="B51" s="48"/>
      <c r="C51" s="48"/>
      <c r="D51" s="48"/>
      <c r="E51" s="48"/>
      <c r="F51" s="48"/>
      <c r="G51" s="20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2"/>
      <c r="X51" s="41"/>
      <c r="Y51" s="41"/>
      <c r="Z51" s="41"/>
    </row>
    <row r="52" spans="1:26" ht="15" customHeight="1">
      <c r="A52" s="78" t="s">
        <v>38</v>
      </c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80"/>
    </row>
    <row r="53" spans="1:26" ht="15" customHeight="1" thickBot="1">
      <c r="A53" s="84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6"/>
    </row>
    <row r="54" spans="1:26" ht="19.7" customHeight="1">
      <c r="H54" s="26"/>
      <c r="I54" s="26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spans="1:26" ht="19.7" customHeight="1">
      <c r="H55" s="26"/>
      <c r="I55" s="26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spans="1:26" ht="19.7" customHeight="1">
      <c r="H56" s="26"/>
      <c r="I56" s="26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26" ht="19.7" customHeight="1">
      <c r="H57" s="26"/>
      <c r="I57" s="26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pans="1:26" ht="19.7" customHeight="1">
      <c r="H58" s="26"/>
      <c r="I58" s="26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spans="1:26" ht="19.7" customHeight="1">
      <c r="H59" s="26"/>
      <c r="I59" s="26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spans="1:26" ht="19.7" customHeight="1">
      <c r="H60" s="26"/>
      <c r="I60" s="26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spans="1:26" ht="19.7" customHeight="1">
      <c r="H61" s="26"/>
      <c r="I61" s="26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spans="1:26" ht="19.7" customHeight="1">
      <c r="H62" s="26"/>
      <c r="I62" s="26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spans="1:26" ht="19.7" customHeight="1">
      <c r="H63" s="26"/>
      <c r="I63" s="26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spans="1:26" ht="19.7" customHeight="1">
      <c r="H64" s="26"/>
      <c r="I64" s="26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spans="8:25" ht="19.7" customHeight="1">
      <c r="H65" s="26"/>
      <c r="I65" s="26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spans="8:25" ht="19.7" customHeight="1">
      <c r="H66" s="26"/>
      <c r="I66" s="26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spans="8:25" ht="19.7" customHeight="1">
      <c r="H67" s="26"/>
      <c r="I67" s="26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spans="8:25" ht="19.7" customHeight="1">
      <c r="H68" s="26"/>
      <c r="I68" s="26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spans="8:25" ht="19.7" customHeight="1">
      <c r="H69" s="26"/>
      <c r="I69" s="26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spans="8:25" ht="19.7" customHeight="1"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spans="8:25" ht="19.7" customHeight="1"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 spans="8:25" ht="19.7" customHeight="1"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</row>
    <row r="73" spans="8:25" ht="19.7" customHeight="1"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 spans="8:25" ht="19.7" customHeight="1"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 spans="8:25" ht="19.7" customHeight="1"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 spans="8:25" ht="19.7" customHeight="1"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</row>
    <row r="77" spans="8:25" ht="19.7" customHeight="1"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 spans="8:25" ht="19.7" customHeight="1"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</row>
    <row r="79" spans="8:25" ht="19.7" customHeight="1"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</row>
    <row r="80" spans="8:25" ht="19.7" customHeight="1"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</row>
    <row r="81" spans="10:25" ht="19.7" customHeight="1"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</row>
    <row r="82" spans="10:25" ht="19.7" customHeight="1"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 spans="10:25" ht="19.7" customHeight="1"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 spans="10:25" ht="19.7" customHeight="1"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</row>
    <row r="85" spans="10:25" ht="19.7" customHeight="1"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</row>
    <row r="86" spans="10:25" ht="19.7" customHeight="1"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</row>
    <row r="87" spans="10:25" ht="19.7" customHeight="1"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 spans="10:25" ht="19.7" customHeight="1"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</row>
    <row r="89" spans="10:25" ht="19.7" customHeight="1"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0" spans="10:25" ht="19.7" customHeight="1"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 spans="10:25" ht="19.7" customHeight="1"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 spans="10:25" ht="19.7" customHeight="1"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</row>
    <row r="93" spans="10:25" ht="19.7" customHeight="1"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 spans="10:25" ht="19.7" customHeight="1"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</row>
    <row r="95" spans="10:25" ht="19.7" customHeight="1"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</row>
    <row r="96" spans="10:25" ht="19.7" customHeight="1"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</row>
    <row r="97" spans="10:25" ht="19.7" customHeight="1"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</row>
    <row r="98" spans="10:25" ht="19.7" customHeight="1"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</row>
    <row r="99" spans="10:25" ht="19.7" customHeight="1"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 spans="10:25" ht="19.7" customHeight="1"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</row>
    <row r="101" spans="10:25" ht="19.7" customHeight="1"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0:25" ht="19.7" customHeight="1"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 spans="10:25" ht="19.7" customHeight="1"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</row>
    <row r="104" spans="10:25" ht="19.7" customHeight="1"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</row>
    <row r="105" spans="10:25" ht="19.7" customHeight="1"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 spans="10:25" ht="19.7" customHeight="1"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</row>
    <row r="107" spans="10:25" ht="19.7" customHeight="1"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 spans="10:25" ht="19.7" customHeight="1"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</row>
    <row r="109" spans="10:25" ht="19.7" customHeight="1"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</row>
    <row r="110" spans="10:25" ht="19.7" customHeight="1"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</row>
    <row r="111" spans="10:25" ht="19.7" customHeight="1"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</row>
    <row r="112" spans="10:25" ht="19.7" customHeight="1"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</row>
    <row r="113" spans="10:25" ht="19.7" customHeight="1"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</row>
    <row r="114" spans="10:25" ht="19.7" customHeight="1"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</row>
    <row r="115" spans="10:25"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</row>
    <row r="116" spans="10:25"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</row>
    <row r="117" spans="10:25"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</row>
    <row r="118" spans="10:25"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</row>
    <row r="119" spans="10:25"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</row>
    <row r="120" spans="10:25"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</row>
    <row r="121" spans="10:25"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</row>
    <row r="122" spans="10:25"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</row>
    <row r="123" spans="10:25"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</row>
    <row r="124" spans="10:25"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</row>
    <row r="125" spans="10:25"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</row>
    <row r="126" spans="10:25"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</row>
    <row r="127" spans="10:25"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</row>
    <row r="128" spans="10:25"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</row>
    <row r="129" spans="10:25"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</row>
    <row r="130" spans="10:25"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</row>
    <row r="131" spans="10:25"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</row>
    <row r="132" spans="10:25"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</row>
    <row r="133" spans="10:25"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</row>
    <row r="134" spans="10:25"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</row>
    <row r="135" spans="10:25"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</row>
    <row r="136" spans="10:25"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</row>
    <row r="137" spans="10:25"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</row>
    <row r="138" spans="10:25"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</row>
    <row r="139" spans="10:25"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</row>
    <row r="140" spans="10:25"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</row>
    <row r="141" spans="10:25"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 spans="10:25"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 spans="10:25"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 spans="10:25"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 spans="10:25"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6" spans="10:25"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</row>
    <row r="147" spans="10:25"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</row>
    <row r="148" spans="10:25"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</row>
    <row r="149" spans="10:25"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</row>
    <row r="150" spans="10:25"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</row>
    <row r="151" spans="10:25"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</row>
    <row r="152" spans="10:25"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</row>
    <row r="153" spans="10:25"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</row>
    <row r="154" spans="10:25"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</row>
    <row r="155" spans="10:25"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</row>
    <row r="156" spans="10:25"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</row>
    <row r="157" spans="10:25"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</row>
    <row r="158" spans="10:25"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</row>
    <row r="159" spans="10:25"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</row>
    <row r="160" spans="10:25"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</row>
    <row r="161" spans="10:25"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</row>
    <row r="162" spans="10:25"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</row>
    <row r="163" spans="10:25"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</row>
    <row r="164" spans="10:25"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</row>
    <row r="165" spans="10:25"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</row>
    <row r="166" spans="10:25"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</row>
    <row r="167" spans="10:25"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</row>
    <row r="168" spans="10:25"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</row>
    <row r="169" spans="10:25"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</row>
    <row r="170" spans="10:25"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</row>
    <row r="171" spans="10:25"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</row>
    <row r="172" spans="10:25"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</row>
    <row r="173" spans="10:25"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</row>
    <row r="174" spans="10:25"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</row>
    <row r="175" spans="10:25"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</row>
    <row r="176" spans="10:25"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</row>
    <row r="177" spans="10:25"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</row>
    <row r="178" spans="10:25"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</row>
    <row r="179" spans="10:25"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</row>
  </sheetData>
  <mergeCells count="56">
    <mergeCell ref="L32:N35"/>
    <mergeCell ref="A27:F30"/>
    <mergeCell ref="A32:F35"/>
    <mergeCell ref="A52:Z53"/>
    <mergeCell ref="H37:J40"/>
    <mergeCell ref="T37:V40"/>
    <mergeCell ref="X37:Z40"/>
    <mergeCell ref="A37:F40"/>
    <mergeCell ref="L37:N40"/>
    <mergeCell ref="P37:R40"/>
    <mergeCell ref="A42:F45"/>
    <mergeCell ref="H42:J45"/>
    <mergeCell ref="L42:N45"/>
    <mergeCell ref="A47:F50"/>
    <mergeCell ref="H47:J50"/>
    <mergeCell ref="L47:N50"/>
    <mergeCell ref="P47:R50"/>
    <mergeCell ref="T47:V50"/>
    <mergeCell ref="X47:Z50"/>
    <mergeCell ref="A19:F21"/>
    <mergeCell ref="A23:F25"/>
    <mergeCell ref="H14:J17"/>
    <mergeCell ref="H27:J30"/>
    <mergeCell ref="L27:N30"/>
    <mergeCell ref="A2:Z4"/>
    <mergeCell ref="T23:V25"/>
    <mergeCell ref="X7:Z12"/>
    <mergeCell ref="T7:V12"/>
    <mergeCell ref="H7:J12"/>
    <mergeCell ref="H19:J21"/>
    <mergeCell ref="X23:Z25"/>
    <mergeCell ref="P19:R21"/>
    <mergeCell ref="P23:R25"/>
    <mergeCell ref="X19:Z21"/>
    <mergeCell ref="H23:J25"/>
    <mergeCell ref="L7:N12"/>
    <mergeCell ref="L14:N17"/>
    <mergeCell ref="L19:N21"/>
    <mergeCell ref="L23:N25"/>
    <mergeCell ref="T19:V21"/>
    <mergeCell ref="A9:F12"/>
    <mergeCell ref="P7:R12"/>
    <mergeCell ref="P42:R45"/>
    <mergeCell ref="T42:V45"/>
    <mergeCell ref="X42:Z45"/>
    <mergeCell ref="P27:R30"/>
    <mergeCell ref="P32:R35"/>
    <mergeCell ref="X14:Z17"/>
    <mergeCell ref="T14:V17"/>
    <mergeCell ref="A14:F17"/>
    <mergeCell ref="P14:R17"/>
    <mergeCell ref="X32:Z35"/>
    <mergeCell ref="X27:Z30"/>
    <mergeCell ref="H32:J35"/>
    <mergeCell ref="T27:V30"/>
    <mergeCell ref="T32:V35"/>
  </mergeCells>
  <phoneticPr fontId="33" type="noConversion"/>
  <printOptions horizontalCentered="1" verticalCentered="1"/>
  <pageMargins left="0.59055118110236227" right="0.62992125984251968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V180"/>
  <sheetViews>
    <sheetView workbookViewId="0">
      <selection activeCell="Y56" sqref="Y56"/>
    </sheetView>
  </sheetViews>
  <sheetFormatPr baseColWidth="10" defaultRowHeight="12.75"/>
  <cols>
    <col min="1" max="22" width="5.85546875" customWidth="1"/>
    <col min="23" max="23" width="10.7109375" customWidth="1"/>
  </cols>
  <sheetData>
    <row r="1" spans="1:22" ht="19.7" customHeight="1" thickBot="1"/>
    <row r="2" spans="1:22" ht="15" customHeight="1" thickTop="1">
      <c r="A2" s="94" t="s">
        <v>52</v>
      </c>
      <c r="B2" s="94"/>
      <c r="C2" s="94"/>
      <c r="D2" s="94"/>
      <c r="E2" s="94"/>
      <c r="F2" s="94"/>
      <c r="G2" s="94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2" ht="15" customHeight="1">
      <c r="A3" s="96"/>
      <c r="B3" s="96"/>
      <c r="C3" s="96"/>
      <c r="D3" s="96"/>
      <c r="E3" s="96"/>
      <c r="F3" s="96"/>
      <c r="G3" s="96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5" customHeight="1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" customHeight="1" thickBot="1">
      <c r="A6" s="3"/>
      <c r="B6" s="3"/>
      <c r="C6" s="3"/>
      <c r="D6" s="3"/>
      <c r="E6" s="3"/>
      <c r="F6" s="3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" customHeight="1" thickTop="1">
      <c r="A7" s="3"/>
      <c r="B7" s="3"/>
      <c r="C7" s="3"/>
      <c r="D7" s="3"/>
      <c r="E7" s="3"/>
      <c r="F7" s="3"/>
      <c r="G7" s="3"/>
      <c r="H7" s="139" t="s">
        <v>3</v>
      </c>
      <c r="I7" s="140"/>
      <c r="J7" s="141"/>
      <c r="K7" s="4"/>
      <c r="L7" s="139" t="s">
        <v>6</v>
      </c>
      <c r="M7" s="140"/>
      <c r="N7" s="141"/>
      <c r="O7" s="4"/>
      <c r="P7" s="139" t="s">
        <v>4</v>
      </c>
      <c r="Q7" s="140"/>
      <c r="R7" s="141"/>
      <c r="S7" s="5"/>
      <c r="T7" s="139" t="s">
        <v>5</v>
      </c>
      <c r="U7" s="140"/>
      <c r="V7" s="141"/>
    </row>
    <row r="8" spans="1:22" ht="15" customHeight="1" thickBot="1">
      <c r="A8" s="3"/>
      <c r="B8" s="3"/>
      <c r="C8" s="3"/>
      <c r="D8" s="3"/>
      <c r="E8" s="3"/>
      <c r="F8" s="3"/>
      <c r="G8" s="3"/>
      <c r="H8" s="142"/>
      <c r="I8" s="143"/>
      <c r="J8" s="144"/>
      <c r="K8" s="4"/>
      <c r="L8" s="142"/>
      <c r="M8" s="143"/>
      <c r="N8" s="144"/>
      <c r="O8" s="4"/>
      <c r="P8" s="142"/>
      <c r="Q8" s="143"/>
      <c r="R8" s="144"/>
      <c r="S8" s="5"/>
      <c r="T8" s="142"/>
      <c r="U8" s="143"/>
      <c r="V8" s="144"/>
    </row>
    <row r="9" spans="1:22" ht="15" customHeight="1" thickTop="1">
      <c r="A9" s="99" t="s">
        <v>24</v>
      </c>
      <c r="B9" s="100"/>
      <c r="C9" s="100"/>
      <c r="D9" s="100"/>
      <c r="E9" s="100"/>
      <c r="F9" s="101"/>
      <c r="G9" s="3"/>
      <c r="H9" s="142"/>
      <c r="I9" s="143"/>
      <c r="J9" s="144"/>
      <c r="K9" s="4"/>
      <c r="L9" s="142"/>
      <c r="M9" s="143"/>
      <c r="N9" s="144"/>
      <c r="O9" s="4"/>
      <c r="P9" s="142"/>
      <c r="Q9" s="143"/>
      <c r="R9" s="144"/>
      <c r="S9" s="5"/>
      <c r="T9" s="142"/>
      <c r="U9" s="143"/>
      <c r="V9" s="144"/>
    </row>
    <row r="10" spans="1:22" ht="15" customHeight="1">
      <c r="A10" s="102"/>
      <c r="B10" s="103"/>
      <c r="C10" s="103"/>
      <c r="D10" s="103"/>
      <c r="E10" s="103"/>
      <c r="F10" s="104"/>
      <c r="G10" s="3"/>
      <c r="H10" s="142"/>
      <c r="I10" s="143"/>
      <c r="J10" s="144"/>
      <c r="K10" s="4"/>
      <c r="L10" s="142"/>
      <c r="M10" s="143"/>
      <c r="N10" s="144"/>
      <c r="O10" s="4"/>
      <c r="P10" s="142"/>
      <c r="Q10" s="143"/>
      <c r="R10" s="144"/>
      <c r="S10" s="5"/>
      <c r="T10" s="142"/>
      <c r="U10" s="143"/>
      <c r="V10" s="144"/>
    </row>
    <row r="11" spans="1:22" ht="15" customHeight="1">
      <c r="A11" s="102"/>
      <c r="B11" s="103"/>
      <c r="C11" s="103"/>
      <c r="D11" s="105"/>
      <c r="E11" s="105"/>
      <c r="F11" s="104"/>
      <c r="G11" s="3"/>
      <c r="H11" s="142"/>
      <c r="I11" s="143"/>
      <c r="J11" s="144"/>
      <c r="K11" s="4"/>
      <c r="L11" s="142"/>
      <c r="M11" s="143"/>
      <c r="N11" s="144"/>
      <c r="O11" s="4"/>
      <c r="P11" s="142"/>
      <c r="Q11" s="143"/>
      <c r="R11" s="144"/>
      <c r="S11" s="5"/>
      <c r="T11" s="142"/>
      <c r="U11" s="143"/>
      <c r="V11" s="144"/>
    </row>
    <row r="12" spans="1:22" ht="15" customHeight="1" thickBot="1">
      <c r="A12" s="106"/>
      <c r="B12" s="107"/>
      <c r="C12" s="107"/>
      <c r="D12" s="107"/>
      <c r="E12" s="107"/>
      <c r="F12" s="108"/>
      <c r="G12" s="3"/>
      <c r="H12" s="145"/>
      <c r="I12" s="146"/>
      <c r="J12" s="147"/>
      <c r="K12" s="4"/>
      <c r="L12" s="145"/>
      <c r="M12" s="146"/>
      <c r="N12" s="147"/>
      <c r="O12" s="4"/>
      <c r="P12" s="145"/>
      <c r="Q12" s="146"/>
      <c r="R12" s="147"/>
      <c r="S12" s="5"/>
      <c r="T12" s="145"/>
      <c r="U12" s="146"/>
      <c r="V12" s="147"/>
    </row>
    <row r="13" spans="1:22" ht="15" customHeight="1" thickTop="1" thickBot="1">
      <c r="A13" s="3"/>
      <c r="B13" s="3"/>
      <c r="C13" s="3"/>
      <c r="D13" s="3"/>
      <c r="E13" s="3"/>
      <c r="F13" s="3"/>
      <c r="G13" s="3"/>
      <c r="H13" s="3"/>
      <c r="I13" s="3"/>
      <c r="J13" s="6"/>
      <c r="K13" s="6"/>
      <c r="L13" s="6"/>
      <c r="M13" s="6"/>
      <c r="N13" s="3"/>
      <c r="O13" s="3"/>
      <c r="P13" s="6"/>
      <c r="Q13" s="6"/>
      <c r="R13" s="3"/>
      <c r="S13" s="6"/>
      <c r="T13" s="6"/>
      <c r="U13" s="6"/>
      <c r="V13" s="3"/>
    </row>
    <row r="14" spans="1:22" ht="15" customHeight="1" thickTop="1">
      <c r="A14" s="127" t="s">
        <v>9</v>
      </c>
      <c r="B14" s="128"/>
      <c r="C14" s="128"/>
      <c r="D14" s="128"/>
      <c r="E14" s="128"/>
      <c r="F14" s="129"/>
      <c r="G14" s="3"/>
      <c r="H14" s="109">
        <v>0.25</v>
      </c>
      <c r="I14" s="110"/>
      <c r="J14" s="111"/>
      <c r="K14" s="7"/>
      <c r="L14" s="109">
        <v>0.35</v>
      </c>
      <c r="M14" s="110"/>
      <c r="N14" s="111"/>
      <c r="O14" s="7"/>
      <c r="P14" s="109">
        <v>0.5</v>
      </c>
      <c r="Q14" s="110"/>
      <c r="R14" s="111"/>
      <c r="S14" s="8"/>
      <c r="T14" s="109">
        <v>0.6</v>
      </c>
      <c r="U14" s="110"/>
      <c r="V14" s="111"/>
    </row>
    <row r="15" spans="1:22" ht="15" customHeight="1">
      <c r="A15" s="130"/>
      <c r="B15" s="131"/>
      <c r="C15" s="131"/>
      <c r="D15" s="131"/>
      <c r="E15" s="131"/>
      <c r="F15" s="132"/>
      <c r="G15" s="3"/>
      <c r="H15" s="112"/>
      <c r="I15" s="113"/>
      <c r="J15" s="114"/>
      <c r="K15" s="7"/>
      <c r="L15" s="112"/>
      <c r="M15" s="113"/>
      <c r="N15" s="114"/>
      <c r="O15" s="7"/>
      <c r="P15" s="112"/>
      <c r="Q15" s="113"/>
      <c r="R15" s="114"/>
      <c r="S15" s="8"/>
      <c r="T15" s="112"/>
      <c r="U15" s="113"/>
      <c r="V15" s="114"/>
    </row>
    <row r="16" spans="1:22" ht="15" customHeight="1">
      <c r="A16" s="133"/>
      <c r="B16" s="134"/>
      <c r="C16" s="134"/>
      <c r="D16" s="134"/>
      <c r="E16" s="134"/>
      <c r="F16" s="135"/>
      <c r="G16" s="3"/>
      <c r="H16" s="115"/>
      <c r="I16" s="116"/>
      <c r="J16" s="117"/>
      <c r="K16" s="9"/>
      <c r="L16" s="121"/>
      <c r="M16" s="122"/>
      <c r="N16" s="123"/>
      <c r="O16" s="29"/>
      <c r="P16" s="115"/>
      <c r="Q16" s="116"/>
      <c r="R16" s="117"/>
      <c r="S16" s="8"/>
      <c r="T16" s="115"/>
      <c r="U16" s="116"/>
      <c r="V16" s="117"/>
    </row>
    <row r="17" spans="1:22" ht="15" customHeight="1" thickBot="1">
      <c r="A17" s="136"/>
      <c r="B17" s="137"/>
      <c r="C17" s="137"/>
      <c r="D17" s="137"/>
      <c r="E17" s="137"/>
      <c r="F17" s="138"/>
      <c r="G17" s="3"/>
      <c r="H17" s="118"/>
      <c r="I17" s="119"/>
      <c r="J17" s="120"/>
      <c r="K17" s="9"/>
      <c r="L17" s="124"/>
      <c r="M17" s="125"/>
      <c r="N17" s="126"/>
      <c r="O17" s="29"/>
      <c r="P17" s="118"/>
      <c r="Q17" s="119"/>
      <c r="R17" s="120"/>
      <c r="S17" s="8"/>
      <c r="T17" s="118"/>
      <c r="U17" s="119"/>
      <c r="V17" s="120"/>
    </row>
    <row r="18" spans="1:22" ht="15" customHeight="1" thickTop="1" thickBot="1">
      <c r="A18" s="1"/>
      <c r="B18" s="1"/>
      <c r="C18" s="1"/>
      <c r="D18" s="1"/>
      <c r="E18" s="1"/>
      <c r="F18" s="1"/>
      <c r="G18" s="3"/>
      <c r="H18" s="10"/>
      <c r="I18" s="10"/>
      <c r="J18" s="10"/>
      <c r="K18" s="10"/>
      <c r="L18" s="30"/>
      <c r="M18" s="30"/>
      <c r="N18" s="30"/>
      <c r="O18" s="30"/>
      <c r="P18" s="10"/>
      <c r="Q18" s="10"/>
      <c r="R18" s="10"/>
      <c r="S18" s="6"/>
      <c r="T18" s="10"/>
      <c r="U18" s="10"/>
      <c r="V18" s="10"/>
    </row>
    <row r="19" spans="1:22" ht="15" customHeight="1">
      <c r="A19" s="90" t="s">
        <v>7</v>
      </c>
      <c r="B19" s="90"/>
      <c r="C19" s="90"/>
      <c r="D19" s="90"/>
      <c r="E19" s="90"/>
      <c r="F19" s="90"/>
      <c r="G19" s="31"/>
      <c r="H19" s="93">
        <v>7.0000000000000007E-2</v>
      </c>
      <c r="I19" s="93"/>
      <c r="J19" s="93"/>
      <c r="K19" s="12"/>
      <c r="L19" s="93">
        <v>0.1</v>
      </c>
      <c r="M19" s="93"/>
      <c r="N19" s="93"/>
      <c r="O19" s="12"/>
      <c r="P19" s="93">
        <v>0.2</v>
      </c>
      <c r="Q19" s="93"/>
      <c r="R19" s="93"/>
      <c r="S19" s="32"/>
      <c r="T19" s="93">
        <v>0.25</v>
      </c>
      <c r="U19" s="93"/>
      <c r="V19" s="93"/>
    </row>
    <row r="20" spans="1:22" ht="15" customHeight="1">
      <c r="A20" s="91"/>
      <c r="B20" s="91"/>
      <c r="C20" s="91"/>
      <c r="D20" s="91"/>
      <c r="E20" s="91"/>
      <c r="F20" s="91"/>
      <c r="G20" s="31"/>
      <c r="H20" s="91"/>
      <c r="I20" s="91"/>
      <c r="J20" s="91"/>
      <c r="K20" s="13"/>
      <c r="L20" s="148"/>
      <c r="M20" s="148"/>
      <c r="N20" s="148"/>
      <c r="O20" s="33"/>
      <c r="P20" s="91"/>
      <c r="Q20" s="91"/>
      <c r="R20" s="91"/>
      <c r="S20" s="34"/>
      <c r="T20" s="91"/>
      <c r="U20" s="91"/>
      <c r="V20" s="91"/>
    </row>
    <row r="21" spans="1:22" ht="15" customHeight="1" thickBot="1">
      <c r="A21" s="92"/>
      <c r="B21" s="92"/>
      <c r="C21" s="92"/>
      <c r="D21" s="92"/>
      <c r="E21" s="92"/>
      <c r="F21" s="92"/>
      <c r="G21" s="31"/>
      <c r="H21" s="92"/>
      <c r="I21" s="92"/>
      <c r="J21" s="92"/>
      <c r="K21" s="13"/>
      <c r="L21" s="149"/>
      <c r="M21" s="149"/>
      <c r="N21" s="149"/>
      <c r="O21" s="33"/>
      <c r="P21" s="92"/>
      <c r="Q21" s="92"/>
      <c r="R21" s="92"/>
      <c r="S21" s="34"/>
      <c r="T21" s="92"/>
      <c r="U21" s="92"/>
      <c r="V21" s="92"/>
    </row>
    <row r="22" spans="1:22" ht="15" customHeight="1" thickBot="1">
      <c r="A22" s="14"/>
      <c r="B22" s="14"/>
      <c r="C22" s="14"/>
      <c r="D22" s="14"/>
      <c r="E22" s="14"/>
      <c r="F22" s="14"/>
      <c r="G22" s="11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35"/>
      <c r="T22" s="16"/>
      <c r="U22" s="16"/>
      <c r="V22" s="16"/>
    </row>
    <row r="23" spans="1:22" ht="15" customHeight="1">
      <c r="A23" s="90" t="s">
        <v>50</v>
      </c>
      <c r="B23" s="90"/>
      <c r="C23" s="90"/>
      <c r="D23" s="90"/>
      <c r="E23" s="90"/>
      <c r="F23" s="90"/>
      <c r="G23" s="31"/>
      <c r="H23" s="163">
        <v>0.18</v>
      </c>
      <c r="I23" s="163"/>
      <c r="J23" s="163"/>
      <c r="K23" s="17"/>
      <c r="L23" s="163">
        <v>0.25</v>
      </c>
      <c r="M23" s="163"/>
      <c r="N23" s="163"/>
      <c r="O23" s="17"/>
      <c r="P23" s="163">
        <v>0.3</v>
      </c>
      <c r="Q23" s="163"/>
      <c r="R23" s="163"/>
      <c r="S23" s="32"/>
      <c r="T23" s="163">
        <v>0.35</v>
      </c>
      <c r="U23" s="163"/>
      <c r="V23" s="163"/>
    </row>
    <row r="24" spans="1:22" ht="15" customHeight="1">
      <c r="A24" s="91"/>
      <c r="B24" s="91"/>
      <c r="C24" s="91"/>
      <c r="D24" s="91"/>
      <c r="E24" s="91"/>
      <c r="F24" s="91"/>
      <c r="G24" s="31"/>
      <c r="H24" s="164"/>
      <c r="I24" s="164"/>
      <c r="J24" s="164"/>
      <c r="K24" s="18"/>
      <c r="L24" s="164"/>
      <c r="M24" s="164"/>
      <c r="N24" s="164"/>
      <c r="O24" s="18"/>
      <c r="P24" s="164"/>
      <c r="Q24" s="164"/>
      <c r="R24" s="164"/>
      <c r="S24" s="34"/>
      <c r="T24" s="164"/>
      <c r="U24" s="164"/>
      <c r="V24" s="164"/>
    </row>
    <row r="25" spans="1:22" ht="15" customHeight="1" thickBot="1">
      <c r="A25" s="92"/>
      <c r="B25" s="92"/>
      <c r="C25" s="92"/>
      <c r="D25" s="92"/>
      <c r="E25" s="92"/>
      <c r="F25" s="92"/>
      <c r="G25" s="31"/>
      <c r="H25" s="165"/>
      <c r="I25" s="165"/>
      <c r="J25" s="165"/>
      <c r="K25" s="18"/>
      <c r="L25" s="165"/>
      <c r="M25" s="165"/>
      <c r="N25" s="165"/>
      <c r="O25" s="18"/>
      <c r="P25" s="165"/>
      <c r="Q25" s="165"/>
      <c r="R25" s="165"/>
      <c r="S25" s="34"/>
      <c r="T25" s="165"/>
      <c r="U25" s="165"/>
      <c r="V25" s="165"/>
    </row>
    <row r="26" spans="1:22" ht="15" customHeight="1" thickBot="1">
      <c r="A26" s="3"/>
      <c r="B26" s="3"/>
      <c r="C26" s="3"/>
      <c r="D26" s="3"/>
      <c r="E26" s="3"/>
      <c r="F26" s="3"/>
      <c r="G26" s="20"/>
      <c r="H26" s="3"/>
      <c r="I26" s="3"/>
      <c r="J26" s="6"/>
      <c r="K26" s="6"/>
      <c r="L26" s="6"/>
      <c r="M26" s="6"/>
      <c r="N26" s="3"/>
      <c r="O26" s="20"/>
      <c r="P26" s="6"/>
      <c r="Q26" s="6"/>
      <c r="R26" s="3"/>
      <c r="S26" s="6"/>
      <c r="T26" s="6"/>
      <c r="U26" s="6"/>
      <c r="V26" s="3"/>
    </row>
    <row r="27" spans="1:22" ht="15" customHeight="1" thickTop="1">
      <c r="A27" s="127" t="s">
        <v>10</v>
      </c>
      <c r="B27" s="128"/>
      <c r="C27" s="128"/>
      <c r="D27" s="128"/>
      <c r="E27" s="128"/>
      <c r="F27" s="129"/>
      <c r="G27" s="20"/>
      <c r="H27" s="151">
        <v>0.45</v>
      </c>
      <c r="I27" s="152"/>
      <c r="J27" s="153"/>
      <c r="K27" s="19"/>
      <c r="L27" s="151">
        <v>0.4</v>
      </c>
      <c r="M27" s="152"/>
      <c r="N27" s="153"/>
      <c r="O27" s="19"/>
      <c r="P27" s="151">
        <v>0.3</v>
      </c>
      <c r="Q27" s="152"/>
      <c r="R27" s="153"/>
      <c r="S27" s="8"/>
      <c r="T27" s="151">
        <v>0.25</v>
      </c>
      <c r="U27" s="152"/>
      <c r="V27" s="153"/>
    </row>
    <row r="28" spans="1:22" ht="15" customHeight="1">
      <c r="A28" s="130"/>
      <c r="B28" s="131"/>
      <c r="C28" s="131"/>
      <c r="D28" s="131"/>
      <c r="E28" s="131"/>
      <c r="F28" s="132"/>
      <c r="G28" s="20"/>
      <c r="H28" s="154"/>
      <c r="I28" s="155"/>
      <c r="J28" s="156"/>
      <c r="K28" s="19"/>
      <c r="L28" s="154"/>
      <c r="M28" s="155"/>
      <c r="N28" s="156"/>
      <c r="O28" s="19"/>
      <c r="P28" s="154"/>
      <c r="Q28" s="155"/>
      <c r="R28" s="156"/>
      <c r="S28" s="8"/>
      <c r="T28" s="154"/>
      <c r="U28" s="155"/>
      <c r="V28" s="156"/>
    </row>
    <row r="29" spans="1:22" ht="15" customHeight="1">
      <c r="A29" s="133"/>
      <c r="B29" s="134"/>
      <c r="C29" s="134"/>
      <c r="D29" s="134"/>
      <c r="E29" s="134"/>
      <c r="F29" s="135"/>
      <c r="G29" s="20"/>
      <c r="H29" s="157"/>
      <c r="I29" s="158"/>
      <c r="J29" s="159"/>
      <c r="K29" s="2"/>
      <c r="L29" s="166"/>
      <c r="M29" s="167"/>
      <c r="N29" s="168"/>
      <c r="O29" s="36"/>
      <c r="P29" s="157"/>
      <c r="Q29" s="158"/>
      <c r="R29" s="159"/>
      <c r="S29" s="8"/>
      <c r="T29" s="157"/>
      <c r="U29" s="158"/>
      <c r="V29" s="159"/>
    </row>
    <row r="30" spans="1:22" ht="15" customHeight="1" thickBot="1">
      <c r="A30" s="136"/>
      <c r="B30" s="137"/>
      <c r="C30" s="137"/>
      <c r="D30" s="137"/>
      <c r="E30" s="137"/>
      <c r="F30" s="138"/>
      <c r="G30" s="20"/>
      <c r="H30" s="160"/>
      <c r="I30" s="161"/>
      <c r="J30" s="162"/>
      <c r="K30" s="2"/>
      <c r="L30" s="169"/>
      <c r="M30" s="170"/>
      <c r="N30" s="171"/>
      <c r="O30" s="36"/>
      <c r="P30" s="160"/>
      <c r="Q30" s="161"/>
      <c r="R30" s="162"/>
      <c r="S30" s="8"/>
      <c r="T30" s="160"/>
      <c r="U30" s="161"/>
      <c r="V30" s="162"/>
    </row>
    <row r="31" spans="1:22" ht="15" customHeight="1" thickTop="1" thickBot="1">
      <c r="A31" s="3"/>
      <c r="B31" s="3"/>
      <c r="C31" s="3"/>
      <c r="D31" s="3"/>
      <c r="E31" s="3"/>
      <c r="F31" s="3"/>
      <c r="G31" s="20"/>
      <c r="H31" s="3"/>
      <c r="I31" s="3"/>
      <c r="J31" s="6"/>
      <c r="K31" s="6"/>
      <c r="L31" s="6"/>
      <c r="M31" s="6"/>
      <c r="N31" s="3"/>
      <c r="O31" s="20"/>
      <c r="P31" s="6"/>
      <c r="Q31" s="6"/>
      <c r="R31" s="3"/>
      <c r="S31" s="6"/>
      <c r="T31" s="6"/>
      <c r="U31" s="6"/>
      <c r="V31" s="3"/>
    </row>
    <row r="32" spans="1:22" ht="15" customHeight="1" thickTop="1">
      <c r="A32" s="150" t="s">
        <v>11</v>
      </c>
      <c r="B32" s="128"/>
      <c r="C32" s="128"/>
      <c r="D32" s="128"/>
      <c r="E32" s="128"/>
      <c r="F32" s="129"/>
      <c r="G32" s="20"/>
      <c r="H32" s="151">
        <v>0.3</v>
      </c>
      <c r="I32" s="152"/>
      <c r="J32" s="153"/>
      <c r="K32" s="19"/>
      <c r="L32" s="151">
        <v>0.25</v>
      </c>
      <c r="M32" s="152"/>
      <c r="N32" s="153"/>
      <c r="O32" s="19"/>
      <c r="P32" s="151">
        <v>0.2</v>
      </c>
      <c r="Q32" s="152"/>
      <c r="R32" s="153"/>
      <c r="S32" s="8"/>
      <c r="T32" s="151">
        <v>0.15</v>
      </c>
      <c r="U32" s="152"/>
      <c r="V32" s="153"/>
    </row>
    <row r="33" spans="1:22" ht="15" customHeight="1">
      <c r="A33" s="130"/>
      <c r="B33" s="131"/>
      <c r="C33" s="131"/>
      <c r="D33" s="131"/>
      <c r="E33" s="131"/>
      <c r="F33" s="132"/>
      <c r="G33" s="20"/>
      <c r="H33" s="154"/>
      <c r="I33" s="155"/>
      <c r="J33" s="156"/>
      <c r="K33" s="19"/>
      <c r="L33" s="154"/>
      <c r="M33" s="155"/>
      <c r="N33" s="156"/>
      <c r="O33" s="19"/>
      <c r="P33" s="154"/>
      <c r="Q33" s="155"/>
      <c r="R33" s="156"/>
      <c r="S33" s="8"/>
      <c r="T33" s="154"/>
      <c r="U33" s="155"/>
      <c r="V33" s="156"/>
    </row>
    <row r="34" spans="1:22" ht="15" customHeight="1">
      <c r="A34" s="133"/>
      <c r="B34" s="134"/>
      <c r="C34" s="134"/>
      <c r="D34" s="134"/>
      <c r="E34" s="134"/>
      <c r="F34" s="135"/>
      <c r="G34" s="20"/>
      <c r="H34" s="157"/>
      <c r="I34" s="158"/>
      <c r="J34" s="159"/>
      <c r="K34" s="2"/>
      <c r="L34" s="157"/>
      <c r="M34" s="158"/>
      <c r="N34" s="159"/>
      <c r="O34" s="2"/>
      <c r="P34" s="157"/>
      <c r="Q34" s="158"/>
      <c r="R34" s="159"/>
      <c r="S34" s="8"/>
      <c r="T34" s="157"/>
      <c r="U34" s="158"/>
      <c r="V34" s="159"/>
    </row>
    <row r="35" spans="1:22" ht="15" customHeight="1" thickBot="1">
      <c r="A35" s="136"/>
      <c r="B35" s="137"/>
      <c r="C35" s="137"/>
      <c r="D35" s="137"/>
      <c r="E35" s="137"/>
      <c r="F35" s="138"/>
      <c r="G35" s="20"/>
      <c r="H35" s="160"/>
      <c r="I35" s="161"/>
      <c r="J35" s="162"/>
      <c r="K35" s="2"/>
      <c r="L35" s="160"/>
      <c r="M35" s="161"/>
      <c r="N35" s="162"/>
      <c r="O35" s="2"/>
      <c r="P35" s="160"/>
      <c r="Q35" s="161"/>
      <c r="R35" s="162"/>
      <c r="S35" s="8"/>
      <c r="T35" s="160"/>
      <c r="U35" s="161"/>
      <c r="V35" s="162"/>
    </row>
    <row r="36" spans="1:22" ht="15" customHeight="1" thickTop="1" thickBot="1">
      <c r="A36" s="3"/>
      <c r="B36" s="3"/>
      <c r="C36" s="3"/>
      <c r="D36" s="3"/>
      <c r="E36" s="3"/>
      <c r="F36" s="3"/>
      <c r="G36" s="20"/>
      <c r="H36" s="20"/>
      <c r="I36" s="20"/>
      <c r="J36" s="21"/>
      <c r="K36" s="21"/>
      <c r="L36" s="21"/>
      <c r="M36" s="21"/>
      <c r="N36" s="21"/>
      <c r="O36" s="21"/>
      <c r="P36" s="21"/>
      <c r="Q36" s="21"/>
      <c r="R36" s="3"/>
      <c r="S36" s="21"/>
      <c r="T36" s="21"/>
      <c r="U36" s="21"/>
      <c r="V36" s="3"/>
    </row>
    <row r="37" spans="1:22" ht="15" customHeight="1">
      <c r="A37" s="87" t="s">
        <v>40</v>
      </c>
      <c r="B37" s="87"/>
      <c r="C37" s="87"/>
      <c r="D37" s="87"/>
      <c r="E37" s="87"/>
      <c r="F37" s="87"/>
      <c r="G37" s="22"/>
      <c r="H37" s="202">
        <f>0.9+H14-1</f>
        <v>0.14999999999999991</v>
      </c>
      <c r="I37" s="202"/>
      <c r="J37" s="202"/>
      <c r="K37" s="38"/>
      <c r="L37" s="202">
        <f>0.9+L14-1</f>
        <v>0.25</v>
      </c>
      <c r="M37" s="202"/>
      <c r="N37" s="202"/>
      <c r="O37" s="38"/>
      <c r="P37" s="202">
        <f>0.9+P14-1</f>
        <v>0.39999999999999991</v>
      </c>
      <c r="Q37" s="202"/>
      <c r="R37" s="202"/>
      <c r="S37" s="39"/>
      <c r="T37" s="202">
        <f>0.9+T14-1</f>
        <v>0.5</v>
      </c>
      <c r="U37" s="202"/>
      <c r="V37" s="202"/>
    </row>
    <row r="38" spans="1:22" ht="15" customHeight="1">
      <c r="A38" s="88"/>
      <c r="B38" s="88"/>
      <c r="C38" s="88"/>
      <c r="D38" s="88"/>
      <c r="E38" s="88"/>
      <c r="F38" s="88"/>
      <c r="G38" s="22"/>
      <c r="H38" s="203"/>
      <c r="I38" s="203"/>
      <c r="J38" s="203"/>
      <c r="K38" s="38"/>
      <c r="L38" s="203"/>
      <c r="M38" s="203"/>
      <c r="N38" s="203"/>
      <c r="O38" s="38"/>
      <c r="P38" s="203"/>
      <c r="Q38" s="203"/>
      <c r="R38" s="203"/>
      <c r="S38" s="39"/>
      <c r="T38" s="203"/>
      <c r="U38" s="203"/>
      <c r="V38" s="203"/>
    </row>
    <row r="39" spans="1:22" ht="15" customHeight="1">
      <c r="A39" s="88"/>
      <c r="B39" s="88"/>
      <c r="C39" s="88"/>
      <c r="D39" s="88"/>
      <c r="E39" s="88"/>
      <c r="F39" s="88"/>
      <c r="G39" s="22"/>
      <c r="H39" s="203"/>
      <c r="I39" s="203"/>
      <c r="J39" s="203"/>
      <c r="K39" s="38"/>
      <c r="L39" s="203"/>
      <c r="M39" s="203"/>
      <c r="N39" s="203"/>
      <c r="O39" s="38"/>
      <c r="P39" s="203"/>
      <c r="Q39" s="203"/>
      <c r="R39" s="203"/>
      <c r="S39" s="39"/>
      <c r="T39" s="203"/>
      <c r="U39" s="203"/>
      <c r="V39" s="203"/>
    </row>
    <row r="40" spans="1:22" ht="15" customHeight="1" thickBot="1">
      <c r="A40" s="89"/>
      <c r="B40" s="89"/>
      <c r="C40" s="89"/>
      <c r="D40" s="89"/>
      <c r="E40" s="89"/>
      <c r="F40" s="89"/>
      <c r="G40" s="22"/>
      <c r="H40" s="204"/>
      <c r="I40" s="204"/>
      <c r="J40" s="204"/>
      <c r="K40" s="40"/>
      <c r="L40" s="204"/>
      <c r="M40" s="204"/>
      <c r="N40" s="204"/>
      <c r="O40" s="40"/>
      <c r="P40" s="204"/>
      <c r="Q40" s="204"/>
      <c r="R40" s="204"/>
      <c r="S40" s="39"/>
      <c r="T40" s="204"/>
      <c r="U40" s="204"/>
      <c r="V40" s="204"/>
    </row>
    <row r="41" spans="1:22" ht="15" customHeight="1" thickBot="1">
      <c r="A41" s="37"/>
      <c r="B41" s="37"/>
      <c r="C41" s="37"/>
      <c r="D41" s="37"/>
      <c r="E41" s="37"/>
      <c r="F41" s="37"/>
      <c r="G41" s="20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2"/>
      <c r="T41" s="41"/>
      <c r="U41" s="41"/>
      <c r="V41" s="41"/>
    </row>
    <row r="42" spans="1:22" ht="15" customHeight="1">
      <c r="A42" s="87" t="s">
        <v>41</v>
      </c>
      <c r="B42" s="87"/>
      <c r="C42" s="87"/>
      <c r="D42" s="87"/>
      <c r="E42" s="87"/>
      <c r="F42" s="87"/>
      <c r="G42" s="22"/>
      <c r="H42" s="202">
        <f>1-0.5*H32-0.4*(2*H32+H27)-0.1*(1+H32+H27)</f>
        <v>0.25499999999999989</v>
      </c>
      <c r="I42" s="202"/>
      <c r="J42" s="202"/>
      <c r="K42" s="38"/>
      <c r="L42" s="202">
        <f>1-0.5*L32-0.4*(2*L32+L27)-0.1*(1+L32+L27)</f>
        <v>0.34999999999999987</v>
      </c>
      <c r="M42" s="202"/>
      <c r="N42" s="202"/>
      <c r="O42" s="38"/>
      <c r="P42" s="202">
        <f>1-0.5*P32-0.4*(2*P32+P27)-0.1*(1+P32+P27)</f>
        <v>0.47000000000000008</v>
      </c>
      <c r="Q42" s="202"/>
      <c r="R42" s="202"/>
      <c r="S42" s="39"/>
      <c r="T42" s="202">
        <f>1-0.5*T32-0.4*(2*T32+T27)-0.1*(1+T32+T27)</f>
        <v>0.56500000000000006</v>
      </c>
      <c r="U42" s="202"/>
      <c r="V42" s="202"/>
    </row>
    <row r="43" spans="1:22" ht="15" customHeight="1">
      <c r="A43" s="88"/>
      <c r="B43" s="88"/>
      <c r="C43" s="88"/>
      <c r="D43" s="88"/>
      <c r="E43" s="88"/>
      <c r="F43" s="88"/>
      <c r="G43" s="22"/>
      <c r="H43" s="203"/>
      <c r="I43" s="203"/>
      <c r="J43" s="203"/>
      <c r="K43" s="38"/>
      <c r="L43" s="203"/>
      <c r="M43" s="203"/>
      <c r="N43" s="203"/>
      <c r="O43" s="38"/>
      <c r="P43" s="203"/>
      <c r="Q43" s="203"/>
      <c r="R43" s="203"/>
      <c r="S43" s="39"/>
      <c r="T43" s="203"/>
      <c r="U43" s="203"/>
      <c r="V43" s="203"/>
    </row>
    <row r="44" spans="1:22" ht="15" customHeight="1">
      <c r="A44" s="88"/>
      <c r="B44" s="88"/>
      <c r="C44" s="88"/>
      <c r="D44" s="88"/>
      <c r="E44" s="88"/>
      <c r="F44" s="88"/>
      <c r="G44" s="22"/>
      <c r="H44" s="203"/>
      <c r="I44" s="203"/>
      <c r="J44" s="203"/>
      <c r="K44" s="38"/>
      <c r="L44" s="203"/>
      <c r="M44" s="203"/>
      <c r="N44" s="203"/>
      <c r="O44" s="38"/>
      <c r="P44" s="203"/>
      <c r="Q44" s="203"/>
      <c r="R44" s="203"/>
      <c r="S44" s="39"/>
      <c r="T44" s="203"/>
      <c r="U44" s="203"/>
      <c r="V44" s="203"/>
    </row>
    <row r="45" spans="1:22" ht="15" customHeight="1" thickBot="1">
      <c r="A45" s="89"/>
      <c r="B45" s="89"/>
      <c r="C45" s="89"/>
      <c r="D45" s="89"/>
      <c r="E45" s="89"/>
      <c r="F45" s="89"/>
      <c r="G45" s="22"/>
      <c r="H45" s="204"/>
      <c r="I45" s="204"/>
      <c r="J45" s="204"/>
      <c r="K45" s="40"/>
      <c r="L45" s="204"/>
      <c r="M45" s="204"/>
      <c r="N45" s="204"/>
      <c r="O45" s="40"/>
      <c r="P45" s="204"/>
      <c r="Q45" s="204"/>
      <c r="R45" s="204"/>
      <c r="S45" s="39"/>
      <c r="T45" s="204"/>
      <c r="U45" s="204"/>
      <c r="V45" s="204"/>
    </row>
    <row r="46" spans="1:22" ht="15" customHeight="1" thickBot="1">
      <c r="A46" s="37"/>
      <c r="B46" s="37"/>
      <c r="C46" s="37"/>
      <c r="D46" s="37"/>
      <c r="E46" s="37"/>
      <c r="F46" s="37"/>
      <c r="G46" s="20"/>
      <c r="H46" s="43"/>
      <c r="I46" s="43"/>
      <c r="J46" s="43"/>
      <c r="K46" s="41"/>
      <c r="L46" s="43"/>
      <c r="M46" s="43"/>
      <c r="N46" s="43"/>
      <c r="O46" s="41"/>
      <c r="P46" s="43"/>
      <c r="Q46" s="43"/>
      <c r="R46" s="43"/>
      <c r="S46" s="42"/>
      <c r="T46" s="43"/>
      <c r="U46" s="43"/>
      <c r="V46" s="43"/>
    </row>
    <row r="47" spans="1:22" ht="15" customHeight="1">
      <c r="A47" s="208" t="s">
        <v>42</v>
      </c>
      <c r="B47" s="209"/>
      <c r="C47" s="209"/>
      <c r="D47" s="209"/>
      <c r="E47" s="209"/>
      <c r="F47" s="210"/>
      <c r="G47" s="44"/>
      <c r="H47" s="205">
        <f>1-0.5*H32-0.4*(2*H32+H27)-0.09*(2*H32+2*H27+H23)-0.01*(1+H32+H27+H23)</f>
        <v>0.25949999999999995</v>
      </c>
      <c r="I47" s="205"/>
      <c r="J47" s="205"/>
      <c r="K47" s="38"/>
      <c r="L47" s="205">
        <f>1-0.5*L32-0.4*(2*L32+L27)-0.09*(2*L32+2*L27+L23)-0.01*(1+L32+L27+L23)</f>
        <v>0.35649999999999993</v>
      </c>
      <c r="M47" s="205"/>
      <c r="N47" s="205"/>
      <c r="O47" s="38"/>
      <c r="P47" s="205">
        <f>1-0.5*P32-0.4*(2*P32+P27)-0.09*(2*P32+2*P27+P23)-0.01*(1+P32+P27+P23)</f>
        <v>0.4850000000000001</v>
      </c>
      <c r="Q47" s="205"/>
      <c r="R47" s="205"/>
      <c r="S47" s="39"/>
      <c r="T47" s="205">
        <f>1-0.5*T32-0.4*(2*T32+T27)-0.09*(2*T32+2*T27+T23)-0.01*(1+T32+T27+T23)</f>
        <v>0.58400000000000007</v>
      </c>
      <c r="U47" s="205"/>
      <c r="V47" s="205"/>
    </row>
    <row r="48" spans="1:22" ht="15" customHeight="1">
      <c r="A48" s="211"/>
      <c r="B48" s="212"/>
      <c r="C48" s="212"/>
      <c r="D48" s="212"/>
      <c r="E48" s="212"/>
      <c r="F48" s="213"/>
      <c r="G48" s="44"/>
      <c r="H48" s="206"/>
      <c r="I48" s="206"/>
      <c r="J48" s="206"/>
      <c r="K48" s="38"/>
      <c r="L48" s="206"/>
      <c r="M48" s="206"/>
      <c r="N48" s="206"/>
      <c r="O48" s="38"/>
      <c r="P48" s="206"/>
      <c r="Q48" s="206"/>
      <c r="R48" s="206"/>
      <c r="S48" s="39"/>
      <c r="T48" s="206"/>
      <c r="U48" s="206"/>
      <c r="V48" s="206"/>
    </row>
    <row r="49" spans="1:22" ht="15" customHeight="1">
      <c r="A49" s="211"/>
      <c r="B49" s="212"/>
      <c r="C49" s="212"/>
      <c r="D49" s="212"/>
      <c r="E49" s="212"/>
      <c r="F49" s="213"/>
      <c r="G49" s="44"/>
      <c r="H49" s="206"/>
      <c r="I49" s="206"/>
      <c r="J49" s="206"/>
      <c r="K49" s="38"/>
      <c r="L49" s="206"/>
      <c r="M49" s="206"/>
      <c r="N49" s="206"/>
      <c r="O49" s="38"/>
      <c r="P49" s="206"/>
      <c r="Q49" s="206"/>
      <c r="R49" s="206"/>
      <c r="S49" s="39"/>
      <c r="T49" s="206"/>
      <c r="U49" s="206"/>
      <c r="V49" s="206"/>
    </row>
    <row r="50" spans="1:22" ht="15" customHeight="1" thickBot="1">
      <c r="A50" s="214"/>
      <c r="B50" s="215"/>
      <c r="C50" s="215"/>
      <c r="D50" s="215"/>
      <c r="E50" s="215"/>
      <c r="F50" s="216"/>
      <c r="G50" s="44"/>
      <c r="H50" s="207"/>
      <c r="I50" s="207"/>
      <c r="J50" s="207"/>
      <c r="K50" s="40"/>
      <c r="L50" s="207"/>
      <c r="M50" s="207"/>
      <c r="N50" s="207"/>
      <c r="O50" s="40"/>
      <c r="P50" s="207"/>
      <c r="Q50" s="207"/>
      <c r="R50" s="207"/>
      <c r="S50" s="39"/>
      <c r="T50" s="207"/>
      <c r="U50" s="207"/>
      <c r="V50" s="207"/>
    </row>
    <row r="51" spans="1:22" ht="15" customHeight="1" thickBot="1">
      <c r="A51" s="37"/>
      <c r="B51" s="37"/>
      <c r="C51" s="37"/>
      <c r="D51" s="37"/>
      <c r="E51" s="37"/>
      <c r="F51" s="37"/>
      <c r="G51" s="20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2"/>
      <c r="T51" s="41"/>
      <c r="U51" s="41"/>
      <c r="V51" s="41"/>
    </row>
    <row r="52" spans="1:22" ht="15" customHeight="1">
      <c r="A52" s="78" t="s">
        <v>38</v>
      </c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80"/>
    </row>
    <row r="53" spans="1:22" ht="15" customHeight="1">
      <c r="A53" s="8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3"/>
    </row>
    <row r="54" spans="1:22" ht="15" customHeight="1" thickBot="1">
      <c r="A54" s="84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6"/>
    </row>
    <row r="55" spans="1:22" ht="19.7" customHeight="1">
      <c r="H55" s="26"/>
      <c r="I55" s="26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 spans="1:22" ht="19.7" customHeight="1">
      <c r="H56" s="26"/>
      <c r="I56" s="26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</row>
    <row r="57" spans="1:22" ht="19.7" customHeight="1">
      <c r="H57" s="26"/>
      <c r="I57" s="26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</row>
    <row r="58" spans="1:22" ht="19.7" customHeight="1">
      <c r="H58" s="26"/>
      <c r="I58" s="26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</row>
    <row r="59" spans="1:22" ht="19.7" customHeight="1">
      <c r="H59" s="26"/>
      <c r="I59" s="26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</row>
    <row r="60" spans="1:22" ht="19.7" customHeight="1">
      <c r="H60" s="26"/>
      <c r="I60" s="26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</row>
    <row r="61" spans="1:22" ht="19.7" customHeight="1">
      <c r="H61" s="26"/>
      <c r="I61" s="26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</row>
    <row r="62" spans="1:22" ht="19.7" customHeight="1">
      <c r="H62" s="26"/>
      <c r="I62" s="26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</row>
    <row r="63" spans="1:22" ht="19.7" customHeight="1">
      <c r="H63" s="26"/>
      <c r="I63" s="26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</row>
    <row r="64" spans="1:22" ht="19.7" customHeight="1">
      <c r="H64" s="26"/>
      <c r="I64" s="26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</row>
    <row r="65" spans="8:21" ht="19.7" customHeight="1">
      <c r="H65" s="26"/>
      <c r="I65" s="26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</row>
    <row r="66" spans="8:21" ht="19.7" customHeight="1">
      <c r="H66" s="26"/>
      <c r="I66" s="26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spans="8:21" ht="19.7" customHeight="1">
      <c r="H67" s="26"/>
      <c r="I67" s="26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</row>
    <row r="68" spans="8:21" ht="19.7" customHeight="1">
      <c r="H68" s="26"/>
      <c r="I68" s="26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</row>
    <row r="69" spans="8:21" ht="19.7" customHeight="1">
      <c r="H69" s="26"/>
      <c r="I69" s="26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</row>
    <row r="70" spans="8:21" ht="19.7" customHeight="1">
      <c r="H70" s="26"/>
      <c r="I70" s="26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</row>
    <row r="71" spans="8:21" ht="19.7" customHeight="1"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</row>
    <row r="72" spans="8:21" ht="19.7" customHeight="1"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</row>
    <row r="73" spans="8:21" ht="19.7" customHeight="1"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</row>
    <row r="74" spans="8:21" ht="19.7" customHeight="1"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</row>
    <row r="75" spans="8:21" ht="19.7" customHeight="1"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</row>
    <row r="76" spans="8:21" ht="19.7" customHeight="1"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</row>
    <row r="77" spans="8:21" ht="19.7" customHeight="1"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</row>
    <row r="78" spans="8:21" ht="19.7" customHeight="1"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</row>
    <row r="79" spans="8:21" ht="19.7" customHeight="1"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</row>
    <row r="80" spans="8:21" ht="19.7" customHeight="1"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</row>
    <row r="81" spans="10:21" ht="19.7" customHeight="1"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</row>
    <row r="82" spans="10:21" ht="19.7" customHeight="1"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</row>
    <row r="83" spans="10:21" ht="19.7" customHeight="1"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</row>
    <row r="84" spans="10:21" ht="19.7" customHeight="1"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</row>
    <row r="85" spans="10:21" ht="19.7" customHeight="1"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</row>
    <row r="86" spans="10:21" ht="19.7" customHeight="1"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</row>
    <row r="87" spans="10:21" ht="19.7" customHeight="1"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</row>
    <row r="88" spans="10:21" ht="19.7" customHeight="1"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</row>
    <row r="89" spans="10:21" ht="19.7" customHeight="1"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</row>
    <row r="90" spans="10:21" ht="19.7" customHeight="1"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</row>
    <row r="91" spans="10:21" ht="19.7" customHeight="1"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</row>
    <row r="92" spans="10:21" ht="19.7" customHeight="1"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</row>
    <row r="93" spans="10:21" ht="19.7" customHeight="1"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</row>
    <row r="94" spans="10:21" ht="19.7" customHeight="1"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</row>
    <row r="95" spans="10:21" ht="19.7" customHeight="1"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</row>
    <row r="96" spans="10:21" ht="19.7" customHeight="1"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</row>
    <row r="97" spans="10:21" ht="19.7" customHeight="1"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</row>
    <row r="98" spans="10:21" ht="19.7" customHeight="1"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</row>
    <row r="99" spans="10:21" ht="19.7" customHeight="1"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</row>
    <row r="100" spans="10:21" ht="19.7" customHeight="1"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</row>
    <row r="101" spans="10:21" ht="19.7" customHeight="1"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</row>
    <row r="102" spans="10:21" ht="19.7" customHeight="1"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</row>
    <row r="103" spans="10:21" ht="19.7" customHeight="1"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</row>
    <row r="104" spans="10:21" ht="19.7" customHeight="1"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</row>
    <row r="105" spans="10:21" ht="19.7" customHeight="1"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</row>
    <row r="106" spans="10:21" ht="19.7" customHeight="1"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</row>
    <row r="107" spans="10:21" ht="19.7" customHeight="1"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</row>
    <row r="108" spans="10:21" ht="19.7" customHeight="1"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</row>
    <row r="109" spans="10:21" ht="19.7" customHeight="1"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</row>
    <row r="110" spans="10:21" ht="19.7" customHeight="1"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</row>
    <row r="111" spans="10:21" ht="19.7" customHeight="1"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</row>
    <row r="112" spans="10:21" ht="19.7" customHeight="1"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</row>
    <row r="113" spans="10:21" ht="19.7" customHeight="1"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</row>
    <row r="114" spans="10:21" ht="19.7" customHeight="1"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</row>
    <row r="115" spans="10:21" ht="19.7" customHeight="1"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</row>
    <row r="116" spans="10:21"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</row>
    <row r="117" spans="10:21"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</row>
    <row r="118" spans="10:21"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</row>
    <row r="119" spans="10:21"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</row>
    <row r="120" spans="10:21"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</row>
    <row r="121" spans="10:21"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</row>
    <row r="122" spans="10:21"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</row>
    <row r="123" spans="10:21"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</row>
    <row r="124" spans="10:21"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</row>
    <row r="125" spans="10:21"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</row>
    <row r="126" spans="10:21"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</row>
    <row r="127" spans="10:21"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</row>
    <row r="128" spans="10:21"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</row>
    <row r="129" spans="10:21"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</row>
    <row r="130" spans="10:21"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</row>
    <row r="131" spans="10:21"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</row>
    <row r="132" spans="10:21"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</row>
    <row r="133" spans="10:21"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</row>
    <row r="134" spans="10:21"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</row>
    <row r="135" spans="10:21"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</row>
    <row r="136" spans="10:21"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</row>
    <row r="137" spans="10:21"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</row>
    <row r="138" spans="10:21"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</row>
    <row r="139" spans="10:21"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</row>
    <row r="140" spans="10:21"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</row>
    <row r="141" spans="10:21"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</row>
    <row r="142" spans="10:21"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</row>
    <row r="143" spans="10:21"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</row>
    <row r="144" spans="10:21"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</row>
    <row r="145" spans="10:21"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</row>
    <row r="146" spans="10:21"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</row>
    <row r="147" spans="10:21"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</row>
    <row r="148" spans="10:21"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</row>
    <row r="149" spans="10:21"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</row>
    <row r="150" spans="10:21"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</row>
    <row r="151" spans="10:21"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</row>
    <row r="152" spans="10:21"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</row>
    <row r="153" spans="10:21"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</row>
    <row r="154" spans="10:21"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</row>
    <row r="155" spans="10:21"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</row>
    <row r="156" spans="10:21"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</row>
    <row r="157" spans="10:21"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</row>
    <row r="158" spans="10:21"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</row>
    <row r="159" spans="10:21"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</row>
    <row r="160" spans="10:21"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</row>
    <row r="161" spans="10:21"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</row>
    <row r="162" spans="10:21"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</row>
    <row r="163" spans="10:21"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</row>
    <row r="164" spans="10:21"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</row>
    <row r="165" spans="10:21"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</row>
    <row r="166" spans="10:21"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</row>
    <row r="167" spans="10:21"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</row>
    <row r="168" spans="10:21"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</row>
    <row r="169" spans="10:21"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</row>
    <row r="170" spans="10:21"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</row>
    <row r="171" spans="10:21"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</row>
    <row r="172" spans="10:21"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</row>
    <row r="173" spans="10:21"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</row>
    <row r="174" spans="10:21"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</row>
    <row r="175" spans="10:21"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</row>
    <row r="176" spans="10:21"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</row>
    <row r="177" spans="10:21"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</row>
    <row r="178" spans="10:21"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</row>
    <row r="179" spans="10:21"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</row>
    <row r="180" spans="10:21"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</row>
  </sheetData>
  <mergeCells count="47">
    <mergeCell ref="A52:V54"/>
    <mergeCell ref="H37:J40"/>
    <mergeCell ref="L37:N40"/>
    <mergeCell ref="T37:V40"/>
    <mergeCell ref="A37:F40"/>
    <mergeCell ref="T42:V45"/>
    <mergeCell ref="A47:F50"/>
    <mergeCell ref="H47:J50"/>
    <mergeCell ref="L47:N50"/>
    <mergeCell ref="P47:R50"/>
    <mergeCell ref="T47:V50"/>
    <mergeCell ref="A42:F45"/>
    <mergeCell ref="H42:J45"/>
    <mergeCell ref="L42:N45"/>
    <mergeCell ref="P42:R45"/>
    <mergeCell ref="A2:V4"/>
    <mergeCell ref="L23:N25"/>
    <mergeCell ref="T7:V12"/>
    <mergeCell ref="L7:N12"/>
    <mergeCell ref="H7:J12"/>
    <mergeCell ref="H19:J21"/>
    <mergeCell ref="T19:V21"/>
    <mergeCell ref="A9:F12"/>
    <mergeCell ref="P7:R12"/>
    <mergeCell ref="H14:J17"/>
    <mergeCell ref="L19:N21"/>
    <mergeCell ref="A19:F21"/>
    <mergeCell ref="P19:R21"/>
    <mergeCell ref="A23:F25"/>
    <mergeCell ref="T14:V17"/>
    <mergeCell ref="L14:N17"/>
    <mergeCell ref="T32:V35"/>
    <mergeCell ref="T23:V25"/>
    <mergeCell ref="T27:V30"/>
    <mergeCell ref="H32:J35"/>
    <mergeCell ref="L27:N30"/>
    <mergeCell ref="P23:R25"/>
    <mergeCell ref="H23:J25"/>
    <mergeCell ref="P27:R30"/>
    <mergeCell ref="H27:J30"/>
    <mergeCell ref="P32:R35"/>
    <mergeCell ref="L32:N35"/>
    <mergeCell ref="A14:F17"/>
    <mergeCell ref="P14:R17"/>
    <mergeCell ref="A27:F30"/>
    <mergeCell ref="P37:R40"/>
    <mergeCell ref="A32:F35"/>
  </mergeCells>
  <phoneticPr fontId="33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10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12" baseType="lpstr">
      <vt:lpstr>T7.1</vt:lpstr>
      <vt:lpstr>T7.2</vt:lpstr>
      <vt:lpstr>T7.3</vt:lpstr>
      <vt:lpstr>TS7.1</vt:lpstr>
      <vt:lpstr>TS7.2</vt:lpstr>
      <vt:lpstr>TS7.3</vt:lpstr>
      <vt:lpstr>TS7.4</vt:lpstr>
      <vt:lpstr>TS7.5</vt:lpstr>
      <vt:lpstr>TS7.6</vt:lpstr>
      <vt:lpstr>TS7.7</vt:lpstr>
      <vt:lpstr>FS7.1</vt:lpstr>
      <vt:lpstr>TS7.1!Zone_d_impression</vt:lpstr>
    </vt:vector>
  </TitlesOfParts>
  <Company>PSE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t.piketty</dc:creator>
  <cp:lastModifiedBy>Pierre BERTRAND</cp:lastModifiedBy>
  <cp:lastPrinted>2014-02-09T17:24:16Z</cp:lastPrinted>
  <dcterms:created xsi:type="dcterms:W3CDTF">2013-01-24T17:25:28Z</dcterms:created>
  <dcterms:modified xsi:type="dcterms:W3CDTF">2014-02-09T17:24:52Z</dcterms:modified>
</cp:coreProperties>
</file>